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3020"/>
  </bookViews>
  <sheets>
    <sheet name="db" sheetId="7" r:id="rId1"/>
    <sheet name="stopmarks" sheetId="1" r:id="rId2"/>
    <sheet name="bulktoar" sheetId="10" r:id="rId3"/>
    <sheet name="Gematria" sheetId="3" r:id="rId4"/>
    <sheet name="LetterProccessing" sheetId="11" r:id="rId5"/>
    <sheet name="Initials" sheetId="15" r:id="rId6"/>
    <sheet name="UnInitials" sheetId="14" r:id="rId7"/>
    <sheet name="LetterGv" sheetId="16" r:id="rId8"/>
    <sheet name="Title" sheetId="19" r:id="rId9"/>
    <sheet name="Compare" sheetId="17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8" i="19" l="1"/>
  <c r="F120" i="19" s="1"/>
  <c r="E118" i="19"/>
  <c r="F123" i="19" l="1"/>
  <c r="F121" i="19"/>
  <c r="BO84" i="11"/>
  <c r="J6353" i="7" s="1"/>
  <c r="J6362" i="7"/>
  <c r="D6363" i="7" l="1"/>
  <c r="D6358" i="7"/>
  <c r="D6353" i="7"/>
  <c r="P41" i="16" l="1"/>
  <c r="P40" i="16"/>
  <c r="P39" i="16"/>
  <c r="O32" i="16" l="1"/>
  <c r="H41" i="17" l="1"/>
  <c r="O41" i="17"/>
  <c r="O43" i="17" s="1"/>
  <c r="O42" i="17" l="1"/>
  <c r="O35" i="17"/>
  <c r="O34" i="17"/>
  <c r="H43" i="17"/>
  <c r="H42" i="17"/>
  <c r="O2" i="3" l="1"/>
  <c r="P2" i="3" s="1"/>
  <c r="P9" i="1"/>
  <c r="O3" i="3"/>
  <c r="BN130" i="11" l="1"/>
  <c r="BF130" i="11"/>
  <c r="D9" i="10" l="1"/>
  <c r="E28" i="10"/>
  <c r="K4" i="10" l="1"/>
  <c r="P4" i="1"/>
  <c r="BI77" i="11" l="1"/>
  <c r="D6361" i="7"/>
  <c r="D6365" i="7"/>
  <c r="D6355" i="7"/>
  <c r="AS253" i="11"/>
  <c r="D253" i="11"/>
  <c r="AS252" i="11"/>
  <c r="E252" i="11"/>
  <c r="D252" i="11"/>
  <c r="AY189" i="11"/>
  <c r="AX189" i="11"/>
  <c r="AY188" i="11"/>
  <c r="AX188" i="11"/>
  <c r="AY187" i="11"/>
  <c r="AX187" i="11"/>
  <c r="AY186" i="11"/>
  <c r="AX186" i="11"/>
  <c r="AY185" i="11"/>
  <c r="AX185" i="11"/>
  <c r="AY184" i="11"/>
  <c r="AX184" i="11"/>
  <c r="AY183" i="11"/>
  <c r="AX183" i="11"/>
  <c r="AY182" i="11"/>
  <c r="AX182" i="11"/>
  <c r="AY181" i="11"/>
  <c r="AX181" i="11"/>
  <c r="AY180" i="11"/>
  <c r="AX180" i="11"/>
  <c r="AY179" i="11"/>
  <c r="AX179" i="11"/>
  <c r="AY178" i="11"/>
  <c r="AX178" i="11"/>
  <c r="AY177" i="11"/>
  <c r="AX177" i="11"/>
  <c r="AY176" i="11"/>
  <c r="AX176" i="11"/>
  <c r="AY175" i="11"/>
  <c r="AX175" i="11"/>
  <c r="AY174" i="11"/>
  <c r="AX174" i="11"/>
  <c r="AY173" i="11"/>
  <c r="AX173" i="11"/>
  <c r="AY172" i="11"/>
  <c r="AX172" i="11"/>
  <c r="AY171" i="11"/>
  <c r="AX171" i="11"/>
  <c r="AY170" i="11"/>
  <c r="AX170" i="11"/>
  <c r="AY169" i="11"/>
  <c r="AX169" i="11"/>
  <c r="AY168" i="11"/>
  <c r="AX168" i="11"/>
  <c r="AY167" i="11"/>
  <c r="AX167" i="11"/>
  <c r="AY166" i="11"/>
  <c r="AX166" i="11"/>
  <c r="AY165" i="11"/>
  <c r="AX165" i="11"/>
  <c r="AY164" i="11"/>
  <c r="AX164" i="11"/>
  <c r="AY163" i="11"/>
  <c r="AX163" i="11"/>
  <c r="AY162" i="11"/>
  <c r="AX162" i="11"/>
  <c r="AY161" i="11"/>
  <c r="AX161" i="11"/>
  <c r="AY160" i="11"/>
  <c r="AX160" i="11"/>
  <c r="AY159" i="11"/>
  <c r="AX159" i="11"/>
  <c r="AY158" i="11"/>
  <c r="AX158" i="11"/>
  <c r="AY157" i="11"/>
  <c r="AX157" i="11"/>
  <c r="AY156" i="11"/>
  <c r="AX156" i="11"/>
  <c r="AY155" i="11"/>
  <c r="AX155" i="11"/>
  <c r="AY154" i="11"/>
  <c r="AX154" i="11"/>
  <c r="AY153" i="11"/>
  <c r="AX153" i="11"/>
  <c r="AY152" i="11"/>
  <c r="AX152" i="11"/>
  <c r="AS137" i="11"/>
  <c r="AR137" i="11"/>
  <c r="E137" i="11"/>
  <c r="D137" i="11"/>
  <c r="AS126" i="11"/>
  <c r="D126" i="11"/>
  <c r="AS125" i="11"/>
  <c r="E125" i="11"/>
  <c r="D125" i="11"/>
  <c r="BM93" i="11"/>
  <c r="BM84" i="11"/>
  <c r="BI75" i="11"/>
  <c r="BG65" i="11"/>
  <c r="BJ64" i="11"/>
  <c r="BI64" i="11"/>
  <c r="BJ62" i="11"/>
  <c r="BI62" i="11"/>
  <c r="BJ60" i="11"/>
  <c r="BI60" i="11"/>
  <c r="BJ58" i="11"/>
  <c r="BI58" i="11"/>
  <c r="BJ52" i="11"/>
  <c r="BI52" i="11"/>
  <c r="BO48" i="11"/>
  <c r="BJ48" i="11"/>
  <c r="BI48" i="11"/>
  <c r="AW48" i="11"/>
  <c r="BO47" i="11"/>
  <c r="BO46" i="11"/>
  <c r="BO45" i="11"/>
  <c r="BO44" i="11"/>
  <c r="BO43" i="11"/>
  <c r="BO42" i="11"/>
  <c r="BI42" i="11"/>
  <c r="BO41" i="11"/>
  <c r="BI41" i="11"/>
  <c r="BO40" i="11"/>
  <c r="BI40" i="11"/>
  <c r="BO39" i="11"/>
  <c r="BI39" i="11"/>
  <c r="AW38" i="11"/>
  <c r="AW34" i="11"/>
  <c r="AW33" i="11"/>
  <c r="AW32" i="11"/>
  <c r="AW31" i="11"/>
  <c r="BO30" i="11"/>
  <c r="BJ30" i="11"/>
  <c r="BI30" i="11"/>
  <c r="BO29" i="11"/>
  <c r="BO28" i="11"/>
  <c r="BJ28" i="11"/>
  <c r="BI28" i="11"/>
  <c r="BO27" i="11"/>
  <c r="BO26" i="11"/>
  <c r="BJ26" i="11"/>
  <c r="BI26" i="11"/>
  <c r="BO25" i="11"/>
  <c r="BO24" i="11"/>
  <c r="BJ24" i="11"/>
  <c r="BI24" i="11"/>
  <c r="BO23" i="11"/>
  <c r="BO22" i="11"/>
  <c r="BJ22" i="11"/>
  <c r="BI22" i="11"/>
  <c r="BO21" i="11"/>
  <c r="BO20" i="11"/>
  <c r="BJ20" i="11"/>
  <c r="BI20" i="11"/>
  <c r="BO19" i="11"/>
  <c r="BO18" i="11"/>
  <c r="AW18" i="11"/>
  <c r="BO17" i="11"/>
  <c r="AW17" i="11"/>
  <c r="BO16" i="11"/>
  <c r="AW16" i="11"/>
  <c r="BO15" i="11"/>
  <c r="AW15" i="11"/>
  <c r="BO14" i="11"/>
  <c r="BJ14" i="11"/>
  <c r="BI14" i="11"/>
  <c r="AW14" i="11"/>
  <c r="BO13" i="11"/>
  <c r="AW13" i="11"/>
  <c r="AS10" i="11"/>
  <c r="AR10" i="11"/>
  <c r="E10" i="11"/>
  <c r="D10" i="1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213" i="7"/>
  <c r="E2214" i="7"/>
  <c r="E2215" i="7"/>
  <c r="E2216" i="7"/>
  <c r="E2217" i="7"/>
  <c r="E2218" i="7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8" i="7"/>
  <c r="E2259" i="7"/>
  <c r="E2260" i="7"/>
  <c r="E2261" i="7"/>
  <c r="E2262" i="7"/>
  <c r="E2263" i="7"/>
  <c r="E2264" i="7"/>
  <c r="E2265" i="7"/>
  <c r="E2266" i="7"/>
  <c r="E2267" i="7"/>
  <c r="E2268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E2288" i="7"/>
  <c r="E2289" i="7"/>
  <c r="E2290" i="7"/>
  <c r="E2291" i="7"/>
  <c r="E2292" i="7"/>
  <c r="E2293" i="7"/>
  <c r="E2294" i="7"/>
  <c r="E2295" i="7"/>
  <c r="E2296" i="7"/>
  <c r="E2297" i="7"/>
  <c r="E2298" i="7"/>
  <c r="E2299" i="7"/>
  <c r="E2300" i="7"/>
  <c r="E2301" i="7"/>
  <c r="E2302" i="7"/>
  <c r="E2303" i="7"/>
  <c r="E2304" i="7"/>
  <c r="E2305" i="7"/>
  <c r="E2306" i="7"/>
  <c r="E2307" i="7"/>
  <c r="E2308" i="7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E2327" i="7"/>
  <c r="E2328" i="7"/>
  <c r="E2329" i="7"/>
  <c r="E2330" i="7"/>
  <c r="E2331" i="7"/>
  <c r="E2332" i="7"/>
  <c r="E2333" i="7"/>
  <c r="E2334" i="7"/>
  <c r="E2335" i="7"/>
  <c r="E2336" i="7"/>
  <c r="E2337" i="7"/>
  <c r="E2338" i="7"/>
  <c r="E2339" i="7"/>
  <c r="E2340" i="7"/>
  <c r="E2341" i="7"/>
  <c r="E2342" i="7"/>
  <c r="E2343" i="7"/>
  <c r="E2344" i="7"/>
  <c r="E2345" i="7"/>
  <c r="E2346" i="7"/>
  <c r="E2347" i="7"/>
  <c r="E2348" i="7"/>
  <c r="E2349" i="7"/>
  <c r="E2350" i="7"/>
  <c r="E2351" i="7"/>
  <c r="E2352" i="7"/>
  <c r="E2353" i="7"/>
  <c r="E2354" i="7"/>
  <c r="E2355" i="7"/>
  <c r="E2356" i="7"/>
  <c r="E2357" i="7"/>
  <c r="E2358" i="7"/>
  <c r="E2359" i="7"/>
  <c r="E2360" i="7"/>
  <c r="E2361" i="7"/>
  <c r="E2362" i="7"/>
  <c r="E2363" i="7"/>
  <c r="E2364" i="7"/>
  <c r="E2365" i="7"/>
  <c r="E2366" i="7"/>
  <c r="E2367" i="7"/>
  <c r="E2368" i="7"/>
  <c r="E2369" i="7"/>
  <c r="E2370" i="7"/>
  <c r="E2371" i="7"/>
  <c r="E2372" i="7"/>
  <c r="E2373" i="7"/>
  <c r="E2374" i="7"/>
  <c r="E2375" i="7"/>
  <c r="E2376" i="7"/>
  <c r="E2377" i="7"/>
  <c r="E2378" i="7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E2391" i="7"/>
  <c r="E2392" i="7"/>
  <c r="E2393" i="7"/>
  <c r="E2394" i="7"/>
  <c r="E2395" i="7"/>
  <c r="E2396" i="7"/>
  <c r="E2397" i="7"/>
  <c r="E2398" i="7"/>
  <c r="E2399" i="7"/>
  <c r="E2400" i="7"/>
  <c r="E2401" i="7"/>
  <c r="E2402" i="7"/>
  <c r="E2403" i="7"/>
  <c r="E2404" i="7"/>
  <c r="E2405" i="7"/>
  <c r="E2406" i="7"/>
  <c r="E2407" i="7"/>
  <c r="E2408" i="7"/>
  <c r="E2409" i="7"/>
  <c r="E2410" i="7"/>
  <c r="E2411" i="7"/>
  <c r="E2412" i="7"/>
  <c r="E2413" i="7"/>
  <c r="E2414" i="7"/>
  <c r="E2415" i="7"/>
  <c r="E2416" i="7"/>
  <c r="E2417" i="7"/>
  <c r="E2418" i="7"/>
  <c r="E2419" i="7"/>
  <c r="E2420" i="7"/>
  <c r="E2421" i="7"/>
  <c r="E2422" i="7"/>
  <c r="E2423" i="7"/>
  <c r="E2424" i="7"/>
  <c r="E2425" i="7"/>
  <c r="E2426" i="7"/>
  <c r="E2427" i="7"/>
  <c r="E2428" i="7"/>
  <c r="E2429" i="7"/>
  <c r="E2430" i="7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E2443" i="7"/>
  <c r="E2444" i="7"/>
  <c r="E2445" i="7"/>
  <c r="E2446" i="7"/>
  <c r="E2447" i="7"/>
  <c r="E2448" i="7"/>
  <c r="E2449" i="7"/>
  <c r="E2450" i="7"/>
  <c r="E2451" i="7"/>
  <c r="E2452" i="7"/>
  <c r="E2453" i="7"/>
  <c r="E2454" i="7"/>
  <c r="E2455" i="7"/>
  <c r="E2456" i="7"/>
  <c r="E2457" i="7"/>
  <c r="E2458" i="7"/>
  <c r="E2459" i="7"/>
  <c r="E2460" i="7"/>
  <c r="E2461" i="7"/>
  <c r="E2462" i="7"/>
  <c r="E2463" i="7"/>
  <c r="E2464" i="7"/>
  <c r="E2465" i="7"/>
  <c r="E2466" i="7"/>
  <c r="E2467" i="7"/>
  <c r="E2468" i="7"/>
  <c r="E2469" i="7"/>
  <c r="E2470" i="7"/>
  <c r="E2471" i="7"/>
  <c r="E2472" i="7"/>
  <c r="E2473" i="7"/>
  <c r="E2474" i="7"/>
  <c r="E2475" i="7"/>
  <c r="E2476" i="7"/>
  <c r="E2477" i="7"/>
  <c r="E2478" i="7"/>
  <c r="E2479" i="7"/>
  <c r="E2480" i="7"/>
  <c r="E2481" i="7"/>
  <c r="E2482" i="7"/>
  <c r="E2483" i="7"/>
  <c r="E2484" i="7"/>
  <c r="E2485" i="7"/>
  <c r="E2486" i="7"/>
  <c r="E2487" i="7"/>
  <c r="E2488" i="7"/>
  <c r="E2489" i="7"/>
  <c r="E2490" i="7"/>
  <c r="E2491" i="7"/>
  <c r="E2492" i="7"/>
  <c r="E2493" i="7"/>
  <c r="E2494" i="7"/>
  <c r="E2495" i="7"/>
  <c r="E2496" i="7"/>
  <c r="E2497" i="7"/>
  <c r="E2498" i="7"/>
  <c r="E2499" i="7"/>
  <c r="E2500" i="7"/>
  <c r="E2501" i="7"/>
  <c r="E2502" i="7"/>
  <c r="E2503" i="7"/>
  <c r="E2504" i="7"/>
  <c r="E2505" i="7"/>
  <c r="E2506" i="7"/>
  <c r="E2507" i="7"/>
  <c r="E2508" i="7"/>
  <c r="E2509" i="7"/>
  <c r="E2510" i="7"/>
  <c r="E2511" i="7"/>
  <c r="E2512" i="7"/>
  <c r="E2513" i="7"/>
  <c r="E2514" i="7"/>
  <c r="E2515" i="7"/>
  <c r="E2516" i="7"/>
  <c r="E2517" i="7"/>
  <c r="E2518" i="7"/>
  <c r="E2519" i="7"/>
  <c r="E2520" i="7"/>
  <c r="E2521" i="7"/>
  <c r="E2522" i="7"/>
  <c r="E2523" i="7"/>
  <c r="E2524" i="7"/>
  <c r="E2525" i="7"/>
  <c r="E2526" i="7"/>
  <c r="E2527" i="7"/>
  <c r="E2528" i="7"/>
  <c r="E2529" i="7"/>
  <c r="E2530" i="7"/>
  <c r="E2531" i="7"/>
  <c r="E2532" i="7"/>
  <c r="E2533" i="7"/>
  <c r="E2534" i="7"/>
  <c r="E2535" i="7"/>
  <c r="E2536" i="7"/>
  <c r="E2537" i="7"/>
  <c r="E2538" i="7"/>
  <c r="E2539" i="7"/>
  <c r="E2540" i="7"/>
  <c r="E2541" i="7"/>
  <c r="E2542" i="7"/>
  <c r="E2543" i="7"/>
  <c r="E2544" i="7"/>
  <c r="E2545" i="7"/>
  <c r="E2546" i="7"/>
  <c r="E2547" i="7"/>
  <c r="E2548" i="7"/>
  <c r="E2549" i="7"/>
  <c r="E2550" i="7"/>
  <c r="E2551" i="7"/>
  <c r="E2552" i="7"/>
  <c r="E2553" i="7"/>
  <c r="E2554" i="7"/>
  <c r="E2555" i="7"/>
  <c r="E2556" i="7"/>
  <c r="E2557" i="7"/>
  <c r="E2558" i="7"/>
  <c r="E2559" i="7"/>
  <c r="E2560" i="7"/>
  <c r="E2561" i="7"/>
  <c r="E2562" i="7"/>
  <c r="E2563" i="7"/>
  <c r="E2564" i="7"/>
  <c r="E2565" i="7"/>
  <c r="E2566" i="7"/>
  <c r="E2567" i="7"/>
  <c r="E2568" i="7"/>
  <c r="E2569" i="7"/>
  <c r="E2570" i="7"/>
  <c r="E2571" i="7"/>
  <c r="E2572" i="7"/>
  <c r="E2573" i="7"/>
  <c r="E2574" i="7"/>
  <c r="E2575" i="7"/>
  <c r="E2576" i="7"/>
  <c r="E2577" i="7"/>
  <c r="E2578" i="7"/>
  <c r="E2579" i="7"/>
  <c r="E2580" i="7"/>
  <c r="E2581" i="7"/>
  <c r="E2582" i="7"/>
  <c r="E2583" i="7"/>
  <c r="E2584" i="7"/>
  <c r="E2585" i="7"/>
  <c r="E2586" i="7"/>
  <c r="E2587" i="7"/>
  <c r="E2588" i="7"/>
  <c r="E2589" i="7"/>
  <c r="E2590" i="7"/>
  <c r="E2591" i="7"/>
  <c r="E2592" i="7"/>
  <c r="E2593" i="7"/>
  <c r="E2594" i="7"/>
  <c r="E2595" i="7"/>
  <c r="E2596" i="7"/>
  <c r="E2597" i="7"/>
  <c r="E2598" i="7"/>
  <c r="E2599" i="7"/>
  <c r="E2600" i="7"/>
  <c r="E2601" i="7"/>
  <c r="E2602" i="7"/>
  <c r="E2603" i="7"/>
  <c r="E2604" i="7"/>
  <c r="E2605" i="7"/>
  <c r="E2606" i="7"/>
  <c r="E2607" i="7"/>
  <c r="E2608" i="7"/>
  <c r="E2609" i="7"/>
  <c r="E2610" i="7"/>
  <c r="E2611" i="7"/>
  <c r="E2612" i="7"/>
  <c r="E2613" i="7"/>
  <c r="E2614" i="7"/>
  <c r="E2615" i="7"/>
  <c r="E2616" i="7"/>
  <c r="E2617" i="7"/>
  <c r="E2618" i="7"/>
  <c r="E2619" i="7"/>
  <c r="E2620" i="7"/>
  <c r="E2621" i="7"/>
  <c r="E2622" i="7"/>
  <c r="E2623" i="7"/>
  <c r="E2624" i="7"/>
  <c r="E2625" i="7"/>
  <c r="E2626" i="7"/>
  <c r="E2627" i="7"/>
  <c r="E2628" i="7"/>
  <c r="E2629" i="7"/>
  <c r="E2630" i="7"/>
  <c r="E2631" i="7"/>
  <c r="E2632" i="7"/>
  <c r="E2633" i="7"/>
  <c r="E2634" i="7"/>
  <c r="E2635" i="7"/>
  <c r="E2636" i="7"/>
  <c r="E2637" i="7"/>
  <c r="E2638" i="7"/>
  <c r="E2639" i="7"/>
  <c r="E2640" i="7"/>
  <c r="E2641" i="7"/>
  <c r="E2642" i="7"/>
  <c r="E2643" i="7"/>
  <c r="E2644" i="7"/>
  <c r="E2645" i="7"/>
  <c r="E2646" i="7"/>
  <c r="E2647" i="7"/>
  <c r="E2648" i="7"/>
  <c r="E2649" i="7"/>
  <c r="E2650" i="7"/>
  <c r="E2651" i="7"/>
  <c r="E2652" i="7"/>
  <c r="E2653" i="7"/>
  <c r="E2654" i="7"/>
  <c r="E2655" i="7"/>
  <c r="E2656" i="7"/>
  <c r="E2657" i="7"/>
  <c r="E2658" i="7"/>
  <c r="E2659" i="7"/>
  <c r="E2660" i="7"/>
  <c r="E2661" i="7"/>
  <c r="E2662" i="7"/>
  <c r="E2663" i="7"/>
  <c r="E2664" i="7"/>
  <c r="E2665" i="7"/>
  <c r="E2666" i="7"/>
  <c r="E2667" i="7"/>
  <c r="E2668" i="7"/>
  <c r="E2669" i="7"/>
  <c r="E2670" i="7"/>
  <c r="E2671" i="7"/>
  <c r="E2672" i="7"/>
  <c r="E2673" i="7"/>
  <c r="E2674" i="7"/>
  <c r="E2675" i="7"/>
  <c r="E2676" i="7"/>
  <c r="E2677" i="7"/>
  <c r="E2678" i="7"/>
  <c r="E2679" i="7"/>
  <c r="E2680" i="7"/>
  <c r="E2681" i="7"/>
  <c r="E2682" i="7"/>
  <c r="E2683" i="7"/>
  <c r="E2684" i="7"/>
  <c r="E2685" i="7"/>
  <c r="E2686" i="7"/>
  <c r="E2687" i="7"/>
  <c r="E2688" i="7"/>
  <c r="E2689" i="7"/>
  <c r="E2690" i="7"/>
  <c r="E2691" i="7"/>
  <c r="E2692" i="7"/>
  <c r="E2693" i="7"/>
  <c r="E2694" i="7"/>
  <c r="E2695" i="7"/>
  <c r="E2696" i="7"/>
  <c r="E2697" i="7"/>
  <c r="E2698" i="7"/>
  <c r="E2699" i="7"/>
  <c r="E2700" i="7"/>
  <c r="E2701" i="7"/>
  <c r="E2702" i="7"/>
  <c r="E2703" i="7"/>
  <c r="E2704" i="7"/>
  <c r="E2705" i="7"/>
  <c r="E2706" i="7"/>
  <c r="E2707" i="7"/>
  <c r="E2708" i="7"/>
  <c r="E2709" i="7"/>
  <c r="E2710" i="7"/>
  <c r="E2711" i="7"/>
  <c r="E2712" i="7"/>
  <c r="E2713" i="7"/>
  <c r="E2714" i="7"/>
  <c r="E2715" i="7"/>
  <c r="E2716" i="7"/>
  <c r="E2717" i="7"/>
  <c r="E2718" i="7"/>
  <c r="E2719" i="7"/>
  <c r="E2720" i="7"/>
  <c r="E2721" i="7"/>
  <c r="E2722" i="7"/>
  <c r="E2723" i="7"/>
  <c r="E2724" i="7"/>
  <c r="E2725" i="7"/>
  <c r="E2726" i="7"/>
  <c r="E2727" i="7"/>
  <c r="E2728" i="7"/>
  <c r="E2729" i="7"/>
  <c r="E2730" i="7"/>
  <c r="E2731" i="7"/>
  <c r="E2732" i="7"/>
  <c r="E2733" i="7"/>
  <c r="E2734" i="7"/>
  <c r="E2735" i="7"/>
  <c r="E2736" i="7"/>
  <c r="E2737" i="7"/>
  <c r="E2738" i="7"/>
  <c r="E2739" i="7"/>
  <c r="E2740" i="7"/>
  <c r="E2741" i="7"/>
  <c r="E2742" i="7"/>
  <c r="E2743" i="7"/>
  <c r="E2744" i="7"/>
  <c r="E2745" i="7"/>
  <c r="E2746" i="7"/>
  <c r="E2747" i="7"/>
  <c r="E2748" i="7"/>
  <c r="E2749" i="7"/>
  <c r="E2750" i="7"/>
  <c r="E2751" i="7"/>
  <c r="E2752" i="7"/>
  <c r="E2753" i="7"/>
  <c r="E2754" i="7"/>
  <c r="E2755" i="7"/>
  <c r="E2756" i="7"/>
  <c r="E2757" i="7"/>
  <c r="E2758" i="7"/>
  <c r="E2759" i="7"/>
  <c r="E2760" i="7"/>
  <c r="E2761" i="7"/>
  <c r="E2762" i="7"/>
  <c r="E2763" i="7"/>
  <c r="E2764" i="7"/>
  <c r="E2765" i="7"/>
  <c r="E2766" i="7"/>
  <c r="E2767" i="7"/>
  <c r="E2768" i="7"/>
  <c r="E2769" i="7"/>
  <c r="E2770" i="7"/>
  <c r="E2771" i="7"/>
  <c r="E2772" i="7"/>
  <c r="E2773" i="7"/>
  <c r="E2774" i="7"/>
  <c r="E2775" i="7"/>
  <c r="E2776" i="7"/>
  <c r="E2777" i="7"/>
  <c r="E2778" i="7"/>
  <c r="E2779" i="7"/>
  <c r="E2780" i="7"/>
  <c r="E2781" i="7"/>
  <c r="E2782" i="7"/>
  <c r="E2783" i="7"/>
  <c r="E2784" i="7"/>
  <c r="E2785" i="7"/>
  <c r="E2786" i="7"/>
  <c r="E2787" i="7"/>
  <c r="E2788" i="7"/>
  <c r="E2789" i="7"/>
  <c r="E2790" i="7"/>
  <c r="E2791" i="7"/>
  <c r="E2792" i="7"/>
  <c r="E2793" i="7"/>
  <c r="E2794" i="7"/>
  <c r="E2795" i="7"/>
  <c r="E2796" i="7"/>
  <c r="E2797" i="7"/>
  <c r="E2798" i="7"/>
  <c r="E2799" i="7"/>
  <c r="E2800" i="7"/>
  <c r="E2801" i="7"/>
  <c r="E2802" i="7"/>
  <c r="E2803" i="7"/>
  <c r="E2804" i="7"/>
  <c r="E2805" i="7"/>
  <c r="E2806" i="7"/>
  <c r="E2807" i="7"/>
  <c r="E2808" i="7"/>
  <c r="E2809" i="7"/>
  <c r="E2810" i="7"/>
  <c r="E2811" i="7"/>
  <c r="E2812" i="7"/>
  <c r="E2813" i="7"/>
  <c r="E2814" i="7"/>
  <c r="E2815" i="7"/>
  <c r="E2816" i="7"/>
  <c r="E2817" i="7"/>
  <c r="E2818" i="7"/>
  <c r="E2819" i="7"/>
  <c r="E2820" i="7"/>
  <c r="E2821" i="7"/>
  <c r="E2822" i="7"/>
  <c r="E2823" i="7"/>
  <c r="E2824" i="7"/>
  <c r="E2825" i="7"/>
  <c r="E2826" i="7"/>
  <c r="E2827" i="7"/>
  <c r="E2828" i="7"/>
  <c r="E2829" i="7"/>
  <c r="E2830" i="7"/>
  <c r="E2831" i="7"/>
  <c r="E2832" i="7"/>
  <c r="E2833" i="7"/>
  <c r="E2834" i="7"/>
  <c r="E2835" i="7"/>
  <c r="E2836" i="7"/>
  <c r="E2837" i="7"/>
  <c r="E2838" i="7"/>
  <c r="E2839" i="7"/>
  <c r="E2840" i="7"/>
  <c r="E2841" i="7"/>
  <c r="E2842" i="7"/>
  <c r="E2843" i="7"/>
  <c r="E2844" i="7"/>
  <c r="E2845" i="7"/>
  <c r="E2846" i="7"/>
  <c r="E2847" i="7"/>
  <c r="E2848" i="7"/>
  <c r="E2849" i="7"/>
  <c r="E2850" i="7"/>
  <c r="E2851" i="7"/>
  <c r="E2852" i="7"/>
  <c r="E2853" i="7"/>
  <c r="E2854" i="7"/>
  <c r="E2855" i="7"/>
  <c r="E2856" i="7"/>
  <c r="E2857" i="7"/>
  <c r="E2858" i="7"/>
  <c r="E2859" i="7"/>
  <c r="E2860" i="7"/>
  <c r="E2861" i="7"/>
  <c r="E2862" i="7"/>
  <c r="E2863" i="7"/>
  <c r="E2864" i="7"/>
  <c r="E2865" i="7"/>
  <c r="E2866" i="7"/>
  <c r="E2867" i="7"/>
  <c r="E2868" i="7"/>
  <c r="E2869" i="7"/>
  <c r="E2870" i="7"/>
  <c r="E2871" i="7"/>
  <c r="E2872" i="7"/>
  <c r="E2873" i="7"/>
  <c r="E2874" i="7"/>
  <c r="E2875" i="7"/>
  <c r="E2876" i="7"/>
  <c r="E2877" i="7"/>
  <c r="E2878" i="7"/>
  <c r="E2879" i="7"/>
  <c r="E2880" i="7"/>
  <c r="E2881" i="7"/>
  <c r="E2882" i="7"/>
  <c r="E2883" i="7"/>
  <c r="E2884" i="7"/>
  <c r="E2885" i="7"/>
  <c r="E2886" i="7"/>
  <c r="E2887" i="7"/>
  <c r="E2888" i="7"/>
  <c r="E2889" i="7"/>
  <c r="E2890" i="7"/>
  <c r="E2891" i="7"/>
  <c r="E2892" i="7"/>
  <c r="E2893" i="7"/>
  <c r="E2894" i="7"/>
  <c r="E2895" i="7"/>
  <c r="E2896" i="7"/>
  <c r="E2897" i="7"/>
  <c r="E2898" i="7"/>
  <c r="E2899" i="7"/>
  <c r="E2900" i="7"/>
  <c r="E2901" i="7"/>
  <c r="E2902" i="7"/>
  <c r="E2903" i="7"/>
  <c r="E2904" i="7"/>
  <c r="E2905" i="7"/>
  <c r="E2906" i="7"/>
  <c r="E2907" i="7"/>
  <c r="E2908" i="7"/>
  <c r="E2909" i="7"/>
  <c r="E2910" i="7"/>
  <c r="E2911" i="7"/>
  <c r="E2912" i="7"/>
  <c r="E2913" i="7"/>
  <c r="E2914" i="7"/>
  <c r="E2915" i="7"/>
  <c r="E2916" i="7"/>
  <c r="E2917" i="7"/>
  <c r="E2918" i="7"/>
  <c r="E2919" i="7"/>
  <c r="E2920" i="7"/>
  <c r="E2921" i="7"/>
  <c r="E2922" i="7"/>
  <c r="E2923" i="7"/>
  <c r="E2924" i="7"/>
  <c r="E2925" i="7"/>
  <c r="E2926" i="7"/>
  <c r="E2927" i="7"/>
  <c r="E2928" i="7"/>
  <c r="E2929" i="7"/>
  <c r="E2930" i="7"/>
  <c r="E2931" i="7"/>
  <c r="E2932" i="7"/>
  <c r="E2933" i="7"/>
  <c r="E2934" i="7"/>
  <c r="E2935" i="7"/>
  <c r="E2936" i="7"/>
  <c r="E2937" i="7"/>
  <c r="E2938" i="7"/>
  <c r="E2939" i="7"/>
  <c r="E2940" i="7"/>
  <c r="E2941" i="7"/>
  <c r="E2942" i="7"/>
  <c r="E2943" i="7"/>
  <c r="E2944" i="7"/>
  <c r="E2945" i="7"/>
  <c r="E2946" i="7"/>
  <c r="E2947" i="7"/>
  <c r="E2948" i="7"/>
  <c r="E2949" i="7"/>
  <c r="E2950" i="7"/>
  <c r="E2951" i="7"/>
  <c r="E2952" i="7"/>
  <c r="E2953" i="7"/>
  <c r="E2954" i="7"/>
  <c r="E2955" i="7"/>
  <c r="E2956" i="7"/>
  <c r="E2957" i="7"/>
  <c r="E2958" i="7"/>
  <c r="E2959" i="7"/>
  <c r="E2960" i="7"/>
  <c r="E2961" i="7"/>
  <c r="E2962" i="7"/>
  <c r="E2963" i="7"/>
  <c r="E2964" i="7"/>
  <c r="E2965" i="7"/>
  <c r="E2966" i="7"/>
  <c r="E2967" i="7"/>
  <c r="E2968" i="7"/>
  <c r="E2969" i="7"/>
  <c r="E2970" i="7"/>
  <c r="E2971" i="7"/>
  <c r="E2972" i="7"/>
  <c r="E2973" i="7"/>
  <c r="E2974" i="7"/>
  <c r="E2975" i="7"/>
  <c r="E2976" i="7"/>
  <c r="E2977" i="7"/>
  <c r="E2978" i="7"/>
  <c r="E2979" i="7"/>
  <c r="E2980" i="7"/>
  <c r="E2981" i="7"/>
  <c r="E2982" i="7"/>
  <c r="E2983" i="7"/>
  <c r="E2984" i="7"/>
  <c r="E2985" i="7"/>
  <c r="E2986" i="7"/>
  <c r="E2987" i="7"/>
  <c r="E2988" i="7"/>
  <c r="E2989" i="7"/>
  <c r="E2990" i="7"/>
  <c r="E2991" i="7"/>
  <c r="E2992" i="7"/>
  <c r="E2993" i="7"/>
  <c r="E2994" i="7"/>
  <c r="E2995" i="7"/>
  <c r="E2996" i="7"/>
  <c r="E2997" i="7"/>
  <c r="E2998" i="7"/>
  <c r="E2999" i="7"/>
  <c r="E3000" i="7"/>
  <c r="E3001" i="7"/>
  <c r="E3002" i="7"/>
  <c r="E3003" i="7"/>
  <c r="E3004" i="7"/>
  <c r="E3005" i="7"/>
  <c r="E3006" i="7"/>
  <c r="E3007" i="7"/>
  <c r="E3008" i="7"/>
  <c r="E3009" i="7"/>
  <c r="E3010" i="7"/>
  <c r="E3011" i="7"/>
  <c r="E3012" i="7"/>
  <c r="E3013" i="7"/>
  <c r="E3014" i="7"/>
  <c r="E3015" i="7"/>
  <c r="E3016" i="7"/>
  <c r="E3017" i="7"/>
  <c r="E3018" i="7"/>
  <c r="E3019" i="7"/>
  <c r="E3020" i="7"/>
  <c r="E3021" i="7"/>
  <c r="E3022" i="7"/>
  <c r="E3023" i="7"/>
  <c r="E3024" i="7"/>
  <c r="E3025" i="7"/>
  <c r="E3026" i="7"/>
  <c r="E3027" i="7"/>
  <c r="E3028" i="7"/>
  <c r="E3029" i="7"/>
  <c r="E3030" i="7"/>
  <c r="E3031" i="7"/>
  <c r="E3032" i="7"/>
  <c r="E3033" i="7"/>
  <c r="E3034" i="7"/>
  <c r="E3035" i="7"/>
  <c r="E3036" i="7"/>
  <c r="E3037" i="7"/>
  <c r="E3038" i="7"/>
  <c r="E3039" i="7"/>
  <c r="E3040" i="7"/>
  <c r="E3041" i="7"/>
  <c r="E3042" i="7"/>
  <c r="E3043" i="7"/>
  <c r="E3044" i="7"/>
  <c r="E3045" i="7"/>
  <c r="E3046" i="7"/>
  <c r="E3047" i="7"/>
  <c r="E3048" i="7"/>
  <c r="E3049" i="7"/>
  <c r="E3050" i="7"/>
  <c r="E3051" i="7"/>
  <c r="E3052" i="7"/>
  <c r="E3053" i="7"/>
  <c r="E3054" i="7"/>
  <c r="E3055" i="7"/>
  <c r="E3056" i="7"/>
  <c r="E3057" i="7"/>
  <c r="E3058" i="7"/>
  <c r="E3059" i="7"/>
  <c r="E3060" i="7"/>
  <c r="E3061" i="7"/>
  <c r="E3062" i="7"/>
  <c r="E3063" i="7"/>
  <c r="E3064" i="7"/>
  <c r="E3065" i="7"/>
  <c r="E3066" i="7"/>
  <c r="E3067" i="7"/>
  <c r="E3068" i="7"/>
  <c r="E3069" i="7"/>
  <c r="E3070" i="7"/>
  <c r="E3071" i="7"/>
  <c r="E3072" i="7"/>
  <c r="E3073" i="7"/>
  <c r="E3074" i="7"/>
  <c r="E3075" i="7"/>
  <c r="E3076" i="7"/>
  <c r="E3077" i="7"/>
  <c r="E3078" i="7"/>
  <c r="E3079" i="7"/>
  <c r="E3080" i="7"/>
  <c r="E3081" i="7"/>
  <c r="E3082" i="7"/>
  <c r="E3083" i="7"/>
  <c r="E3084" i="7"/>
  <c r="E3085" i="7"/>
  <c r="E3086" i="7"/>
  <c r="E3087" i="7"/>
  <c r="E3088" i="7"/>
  <c r="E3089" i="7"/>
  <c r="E3090" i="7"/>
  <c r="E3091" i="7"/>
  <c r="E3092" i="7"/>
  <c r="E3093" i="7"/>
  <c r="E3094" i="7"/>
  <c r="E3095" i="7"/>
  <c r="E3096" i="7"/>
  <c r="E3097" i="7"/>
  <c r="E3098" i="7"/>
  <c r="E3099" i="7"/>
  <c r="E3100" i="7"/>
  <c r="E3101" i="7"/>
  <c r="E3102" i="7"/>
  <c r="E3103" i="7"/>
  <c r="E3104" i="7"/>
  <c r="E3105" i="7"/>
  <c r="E3106" i="7"/>
  <c r="E3107" i="7"/>
  <c r="E3108" i="7"/>
  <c r="E3109" i="7"/>
  <c r="E3110" i="7"/>
  <c r="E3111" i="7"/>
  <c r="E3112" i="7"/>
  <c r="E3113" i="7"/>
  <c r="E3114" i="7"/>
  <c r="E3115" i="7"/>
  <c r="E3116" i="7"/>
  <c r="E3117" i="7"/>
  <c r="E3118" i="7"/>
  <c r="E3119" i="7"/>
  <c r="E3120" i="7"/>
  <c r="E3121" i="7"/>
  <c r="E3122" i="7"/>
  <c r="E3123" i="7"/>
  <c r="E3124" i="7"/>
  <c r="E3125" i="7"/>
  <c r="E3126" i="7"/>
  <c r="E3127" i="7"/>
  <c r="E3128" i="7"/>
  <c r="E3129" i="7"/>
  <c r="E3130" i="7"/>
  <c r="E3131" i="7"/>
  <c r="E3132" i="7"/>
  <c r="E3133" i="7"/>
  <c r="E3134" i="7"/>
  <c r="E3135" i="7"/>
  <c r="E3136" i="7"/>
  <c r="E3137" i="7"/>
  <c r="E3138" i="7"/>
  <c r="E3139" i="7"/>
  <c r="E3140" i="7"/>
  <c r="E3141" i="7"/>
  <c r="E3142" i="7"/>
  <c r="E3143" i="7"/>
  <c r="E3144" i="7"/>
  <c r="E3145" i="7"/>
  <c r="E3146" i="7"/>
  <c r="E3147" i="7"/>
  <c r="E3148" i="7"/>
  <c r="E3149" i="7"/>
  <c r="E3150" i="7"/>
  <c r="E3151" i="7"/>
  <c r="E3152" i="7"/>
  <c r="E3153" i="7"/>
  <c r="E3154" i="7"/>
  <c r="E3155" i="7"/>
  <c r="E3156" i="7"/>
  <c r="E3157" i="7"/>
  <c r="E3158" i="7"/>
  <c r="E3159" i="7"/>
  <c r="E3160" i="7"/>
  <c r="E3161" i="7"/>
  <c r="E3162" i="7"/>
  <c r="E3163" i="7"/>
  <c r="E3164" i="7"/>
  <c r="E3165" i="7"/>
  <c r="E3166" i="7"/>
  <c r="E3167" i="7"/>
  <c r="E3168" i="7"/>
  <c r="E3169" i="7"/>
  <c r="E3170" i="7"/>
  <c r="E3171" i="7"/>
  <c r="E3172" i="7"/>
  <c r="E3173" i="7"/>
  <c r="E3174" i="7"/>
  <c r="E3175" i="7"/>
  <c r="E3176" i="7"/>
  <c r="E3177" i="7"/>
  <c r="E3178" i="7"/>
  <c r="E3179" i="7"/>
  <c r="E3180" i="7"/>
  <c r="E3181" i="7"/>
  <c r="E3182" i="7"/>
  <c r="E3183" i="7"/>
  <c r="E3184" i="7"/>
  <c r="E3185" i="7"/>
  <c r="E3186" i="7"/>
  <c r="E3187" i="7"/>
  <c r="E3188" i="7"/>
  <c r="E3189" i="7"/>
  <c r="E3190" i="7"/>
  <c r="E3191" i="7"/>
  <c r="E3192" i="7"/>
  <c r="E3193" i="7"/>
  <c r="E3194" i="7"/>
  <c r="E3195" i="7"/>
  <c r="E3196" i="7"/>
  <c r="E3197" i="7"/>
  <c r="E3198" i="7"/>
  <c r="E3199" i="7"/>
  <c r="E3200" i="7"/>
  <c r="E3201" i="7"/>
  <c r="E3202" i="7"/>
  <c r="E3203" i="7"/>
  <c r="E3204" i="7"/>
  <c r="E3205" i="7"/>
  <c r="E3206" i="7"/>
  <c r="E3207" i="7"/>
  <c r="E3208" i="7"/>
  <c r="E3209" i="7"/>
  <c r="E3210" i="7"/>
  <c r="E3211" i="7"/>
  <c r="E3212" i="7"/>
  <c r="E3213" i="7"/>
  <c r="E3214" i="7"/>
  <c r="E3215" i="7"/>
  <c r="E3216" i="7"/>
  <c r="E3217" i="7"/>
  <c r="E3218" i="7"/>
  <c r="E3219" i="7"/>
  <c r="E3220" i="7"/>
  <c r="E3221" i="7"/>
  <c r="E3222" i="7"/>
  <c r="E3223" i="7"/>
  <c r="E3224" i="7"/>
  <c r="E3225" i="7"/>
  <c r="E3226" i="7"/>
  <c r="E3227" i="7"/>
  <c r="E3228" i="7"/>
  <c r="E3229" i="7"/>
  <c r="E3230" i="7"/>
  <c r="E3231" i="7"/>
  <c r="E3232" i="7"/>
  <c r="E3233" i="7"/>
  <c r="E3234" i="7"/>
  <c r="E3235" i="7"/>
  <c r="E3236" i="7"/>
  <c r="E3237" i="7"/>
  <c r="E3238" i="7"/>
  <c r="E3239" i="7"/>
  <c r="E3240" i="7"/>
  <c r="E3241" i="7"/>
  <c r="E3242" i="7"/>
  <c r="E3243" i="7"/>
  <c r="E3244" i="7"/>
  <c r="E3245" i="7"/>
  <c r="E3246" i="7"/>
  <c r="E3247" i="7"/>
  <c r="E3248" i="7"/>
  <c r="E3249" i="7"/>
  <c r="E3250" i="7"/>
  <c r="E3251" i="7"/>
  <c r="E3252" i="7"/>
  <c r="E3253" i="7"/>
  <c r="E3254" i="7"/>
  <c r="E3255" i="7"/>
  <c r="E3256" i="7"/>
  <c r="E3257" i="7"/>
  <c r="E3258" i="7"/>
  <c r="E3259" i="7"/>
  <c r="E3260" i="7"/>
  <c r="E3261" i="7"/>
  <c r="E3262" i="7"/>
  <c r="E3263" i="7"/>
  <c r="E3264" i="7"/>
  <c r="E3265" i="7"/>
  <c r="E3266" i="7"/>
  <c r="E3267" i="7"/>
  <c r="E3268" i="7"/>
  <c r="E3269" i="7"/>
  <c r="E3270" i="7"/>
  <c r="E3271" i="7"/>
  <c r="E3272" i="7"/>
  <c r="E3273" i="7"/>
  <c r="E3274" i="7"/>
  <c r="E3275" i="7"/>
  <c r="E3276" i="7"/>
  <c r="E3277" i="7"/>
  <c r="E3278" i="7"/>
  <c r="E3279" i="7"/>
  <c r="E3280" i="7"/>
  <c r="E3281" i="7"/>
  <c r="E3282" i="7"/>
  <c r="E3283" i="7"/>
  <c r="E3284" i="7"/>
  <c r="E3285" i="7"/>
  <c r="E3286" i="7"/>
  <c r="E3287" i="7"/>
  <c r="E3288" i="7"/>
  <c r="E3289" i="7"/>
  <c r="E3290" i="7"/>
  <c r="E3291" i="7"/>
  <c r="E3292" i="7"/>
  <c r="E3293" i="7"/>
  <c r="E3294" i="7"/>
  <c r="E3295" i="7"/>
  <c r="E3296" i="7"/>
  <c r="E3297" i="7"/>
  <c r="E3298" i="7"/>
  <c r="E3299" i="7"/>
  <c r="E3300" i="7"/>
  <c r="E3301" i="7"/>
  <c r="E3302" i="7"/>
  <c r="E3303" i="7"/>
  <c r="E3304" i="7"/>
  <c r="E3305" i="7"/>
  <c r="E3306" i="7"/>
  <c r="E3307" i="7"/>
  <c r="E3308" i="7"/>
  <c r="E3309" i="7"/>
  <c r="E3310" i="7"/>
  <c r="E3311" i="7"/>
  <c r="E3312" i="7"/>
  <c r="E3313" i="7"/>
  <c r="E3314" i="7"/>
  <c r="E3315" i="7"/>
  <c r="E3316" i="7"/>
  <c r="E3317" i="7"/>
  <c r="E3318" i="7"/>
  <c r="E3319" i="7"/>
  <c r="E3320" i="7"/>
  <c r="E3321" i="7"/>
  <c r="E3322" i="7"/>
  <c r="E3323" i="7"/>
  <c r="E3324" i="7"/>
  <c r="E3325" i="7"/>
  <c r="E3326" i="7"/>
  <c r="E3327" i="7"/>
  <c r="E3328" i="7"/>
  <c r="E3329" i="7"/>
  <c r="E3330" i="7"/>
  <c r="E3331" i="7"/>
  <c r="E3332" i="7"/>
  <c r="E3333" i="7"/>
  <c r="E3334" i="7"/>
  <c r="E3335" i="7"/>
  <c r="E3336" i="7"/>
  <c r="E3337" i="7"/>
  <c r="E3338" i="7"/>
  <c r="E3339" i="7"/>
  <c r="E3340" i="7"/>
  <c r="E3341" i="7"/>
  <c r="E3342" i="7"/>
  <c r="E3343" i="7"/>
  <c r="E3344" i="7"/>
  <c r="E3345" i="7"/>
  <c r="E3346" i="7"/>
  <c r="E3347" i="7"/>
  <c r="E3348" i="7"/>
  <c r="E3349" i="7"/>
  <c r="E3350" i="7"/>
  <c r="E3351" i="7"/>
  <c r="E3352" i="7"/>
  <c r="E3353" i="7"/>
  <c r="E3354" i="7"/>
  <c r="E3355" i="7"/>
  <c r="E3356" i="7"/>
  <c r="E3357" i="7"/>
  <c r="E3358" i="7"/>
  <c r="E3359" i="7"/>
  <c r="E3360" i="7"/>
  <c r="E3361" i="7"/>
  <c r="E3362" i="7"/>
  <c r="E3363" i="7"/>
  <c r="E3364" i="7"/>
  <c r="E3365" i="7"/>
  <c r="E3366" i="7"/>
  <c r="E3367" i="7"/>
  <c r="E3368" i="7"/>
  <c r="E3369" i="7"/>
  <c r="E3370" i="7"/>
  <c r="E3371" i="7"/>
  <c r="E3372" i="7"/>
  <c r="E3373" i="7"/>
  <c r="E3374" i="7"/>
  <c r="E3375" i="7"/>
  <c r="E3376" i="7"/>
  <c r="E3377" i="7"/>
  <c r="E3378" i="7"/>
  <c r="E3379" i="7"/>
  <c r="E3380" i="7"/>
  <c r="E3381" i="7"/>
  <c r="E3382" i="7"/>
  <c r="E3383" i="7"/>
  <c r="E3384" i="7"/>
  <c r="E3385" i="7"/>
  <c r="E3386" i="7"/>
  <c r="E3387" i="7"/>
  <c r="E3388" i="7"/>
  <c r="E3389" i="7"/>
  <c r="E3390" i="7"/>
  <c r="E3391" i="7"/>
  <c r="E3392" i="7"/>
  <c r="E3393" i="7"/>
  <c r="E3394" i="7"/>
  <c r="E3395" i="7"/>
  <c r="E3396" i="7"/>
  <c r="E3397" i="7"/>
  <c r="E3398" i="7"/>
  <c r="E3399" i="7"/>
  <c r="E3400" i="7"/>
  <c r="E3401" i="7"/>
  <c r="E3402" i="7"/>
  <c r="E3403" i="7"/>
  <c r="E3404" i="7"/>
  <c r="E3405" i="7"/>
  <c r="E3406" i="7"/>
  <c r="E3407" i="7"/>
  <c r="E3408" i="7"/>
  <c r="E3409" i="7"/>
  <c r="E3410" i="7"/>
  <c r="E3411" i="7"/>
  <c r="E3412" i="7"/>
  <c r="E3413" i="7"/>
  <c r="E3414" i="7"/>
  <c r="E3415" i="7"/>
  <c r="E3416" i="7"/>
  <c r="E3417" i="7"/>
  <c r="E3418" i="7"/>
  <c r="E3419" i="7"/>
  <c r="E3420" i="7"/>
  <c r="E3421" i="7"/>
  <c r="E3422" i="7"/>
  <c r="E3423" i="7"/>
  <c r="E3424" i="7"/>
  <c r="E3425" i="7"/>
  <c r="E3426" i="7"/>
  <c r="E3427" i="7"/>
  <c r="E3428" i="7"/>
  <c r="E3429" i="7"/>
  <c r="E3430" i="7"/>
  <c r="E3431" i="7"/>
  <c r="E3432" i="7"/>
  <c r="E3433" i="7"/>
  <c r="E3434" i="7"/>
  <c r="E3435" i="7"/>
  <c r="E3436" i="7"/>
  <c r="E3437" i="7"/>
  <c r="E3438" i="7"/>
  <c r="E3439" i="7"/>
  <c r="E3440" i="7"/>
  <c r="E3441" i="7"/>
  <c r="E3442" i="7"/>
  <c r="E3443" i="7"/>
  <c r="E3444" i="7"/>
  <c r="E3445" i="7"/>
  <c r="E3446" i="7"/>
  <c r="E3447" i="7"/>
  <c r="E3448" i="7"/>
  <c r="E3449" i="7"/>
  <c r="E3450" i="7"/>
  <c r="E3451" i="7"/>
  <c r="E3452" i="7"/>
  <c r="E3453" i="7"/>
  <c r="E3454" i="7"/>
  <c r="E3455" i="7"/>
  <c r="E3456" i="7"/>
  <c r="E3457" i="7"/>
  <c r="E3458" i="7"/>
  <c r="E3459" i="7"/>
  <c r="E3460" i="7"/>
  <c r="E3461" i="7"/>
  <c r="E3462" i="7"/>
  <c r="E3463" i="7"/>
  <c r="E3464" i="7"/>
  <c r="E3465" i="7"/>
  <c r="E3466" i="7"/>
  <c r="E3467" i="7"/>
  <c r="E3468" i="7"/>
  <c r="E3469" i="7"/>
  <c r="E3470" i="7"/>
  <c r="E3471" i="7"/>
  <c r="E3472" i="7"/>
  <c r="E3473" i="7"/>
  <c r="E3474" i="7"/>
  <c r="E3475" i="7"/>
  <c r="E3476" i="7"/>
  <c r="E3477" i="7"/>
  <c r="E3478" i="7"/>
  <c r="E3479" i="7"/>
  <c r="E3480" i="7"/>
  <c r="E3481" i="7"/>
  <c r="E3482" i="7"/>
  <c r="E3483" i="7"/>
  <c r="E3484" i="7"/>
  <c r="E3485" i="7"/>
  <c r="E3486" i="7"/>
  <c r="E3487" i="7"/>
  <c r="E3488" i="7"/>
  <c r="E3489" i="7"/>
  <c r="E3490" i="7"/>
  <c r="E3491" i="7"/>
  <c r="E3492" i="7"/>
  <c r="E3493" i="7"/>
  <c r="E3494" i="7"/>
  <c r="E3495" i="7"/>
  <c r="E3496" i="7"/>
  <c r="E3497" i="7"/>
  <c r="E3498" i="7"/>
  <c r="E3499" i="7"/>
  <c r="E3500" i="7"/>
  <c r="E3501" i="7"/>
  <c r="E3502" i="7"/>
  <c r="E3503" i="7"/>
  <c r="E3504" i="7"/>
  <c r="E3505" i="7"/>
  <c r="E3506" i="7"/>
  <c r="E3507" i="7"/>
  <c r="E3508" i="7"/>
  <c r="E3509" i="7"/>
  <c r="E3510" i="7"/>
  <c r="E3511" i="7"/>
  <c r="E3512" i="7"/>
  <c r="E3513" i="7"/>
  <c r="E3514" i="7"/>
  <c r="E3515" i="7"/>
  <c r="E3516" i="7"/>
  <c r="E3517" i="7"/>
  <c r="E3518" i="7"/>
  <c r="E3519" i="7"/>
  <c r="E3520" i="7"/>
  <c r="E3521" i="7"/>
  <c r="E3522" i="7"/>
  <c r="E3523" i="7"/>
  <c r="E3524" i="7"/>
  <c r="E3525" i="7"/>
  <c r="E3526" i="7"/>
  <c r="E3527" i="7"/>
  <c r="E3528" i="7"/>
  <c r="E3529" i="7"/>
  <c r="E3530" i="7"/>
  <c r="E3531" i="7"/>
  <c r="E3532" i="7"/>
  <c r="E3533" i="7"/>
  <c r="E3534" i="7"/>
  <c r="E3535" i="7"/>
  <c r="E3536" i="7"/>
  <c r="E3537" i="7"/>
  <c r="E3538" i="7"/>
  <c r="E3539" i="7"/>
  <c r="E3540" i="7"/>
  <c r="E3541" i="7"/>
  <c r="E3542" i="7"/>
  <c r="E3543" i="7"/>
  <c r="E3544" i="7"/>
  <c r="E3545" i="7"/>
  <c r="E3546" i="7"/>
  <c r="E3547" i="7"/>
  <c r="E3548" i="7"/>
  <c r="E3549" i="7"/>
  <c r="E3550" i="7"/>
  <c r="E3551" i="7"/>
  <c r="E3552" i="7"/>
  <c r="E3553" i="7"/>
  <c r="E3554" i="7"/>
  <c r="E3555" i="7"/>
  <c r="E3556" i="7"/>
  <c r="E3557" i="7"/>
  <c r="E3558" i="7"/>
  <c r="E3559" i="7"/>
  <c r="E3560" i="7"/>
  <c r="E3561" i="7"/>
  <c r="E3562" i="7"/>
  <c r="E3563" i="7"/>
  <c r="E3564" i="7"/>
  <c r="E3565" i="7"/>
  <c r="E3566" i="7"/>
  <c r="E3567" i="7"/>
  <c r="E3568" i="7"/>
  <c r="E3569" i="7"/>
  <c r="E3570" i="7"/>
  <c r="E3571" i="7"/>
  <c r="E3572" i="7"/>
  <c r="E3573" i="7"/>
  <c r="E3574" i="7"/>
  <c r="E3575" i="7"/>
  <c r="E3576" i="7"/>
  <c r="E3577" i="7"/>
  <c r="E3578" i="7"/>
  <c r="E3579" i="7"/>
  <c r="E3580" i="7"/>
  <c r="E3581" i="7"/>
  <c r="E3582" i="7"/>
  <c r="E3583" i="7"/>
  <c r="E3584" i="7"/>
  <c r="E3585" i="7"/>
  <c r="E3586" i="7"/>
  <c r="E3587" i="7"/>
  <c r="E3588" i="7"/>
  <c r="E3589" i="7"/>
  <c r="E3590" i="7"/>
  <c r="E3591" i="7"/>
  <c r="E3592" i="7"/>
  <c r="E3593" i="7"/>
  <c r="E3594" i="7"/>
  <c r="E3595" i="7"/>
  <c r="E3596" i="7"/>
  <c r="E3597" i="7"/>
  <c r="E3598" i="7"/>
  <c r="E3599" i="7"/>
  <c r="E3600" i="7"/>
  <c r="E3601" i="7"/>
  <c r="E3602" i="7"/>
  <c r="E3603" i="7"/>
  <c r="E3604" i="7"/>
  <c r="E3605" i="7"/>
  <c r="E3606" i="7"/>
  <c r="E3607" i="7"/>
  <c r="E3608" i="7"/>
  <c r="E3609" i="7"/>
  <c r="E3610" i="7"/>
  <c r="E3611" i="7"/>
  <c r="E3612" i="7"/>
  <c r="E3613" i="7"/>
  <c r="E3614" i="7"/>
  <c r="E3615" i="7"/>
  <c r="E3616" i="7"/>
  <c r="E3617" i="7"/>
  <c r="E3618" i="7"/>
  <c r="E3619" i="7"/>
  <c r="E3620" i="7"/>
  <c r="E3621" i="7"/>
  <c r="E3622" i="7"/>
  <c r="E3623" i="7"/>
  <c r="E3624" i="7"/>
  <c r="E3625" i="7"/>
  <c r="E3626" i="7"/>
  <c r="E3627" i="7"/>
  <c r="E3628" i="7"/>
  <c r="E3629" i="7"/>
  <c r="E3630" i="7"/>
  <c r="E3631" i="7"/>
  <c r="E3632" i="7"/>
  <c r="E3633" i="7"/>
  <c r="E3634" i="7"/>
  <c r="E3635" i="7"/>
  <c r="E3636" i="7"/>
  <c r="E3637" i="7"/>
  <c r="E3638" i="7"/>
  <c r="E3639" i="7"/>
  <c r="E3640" i="7"/>
  <c r="E3641" i="7"/>
  <c r="E3642" i="7"/>
  <c r="E3643" i="7"/>
  <c r="E3644" i="7"/>
  <c r="E3645" i="7"/>
  <c r="E3646" i="7"/>
  <c r="E3647" i="7"/>
  <c r="E3648" i="7"/>
  <c r="E3649" i="7"/>
  <c r="E3650" i="7"/>
  <c r="E3651" i="7"/>
  <c r="E3652" i="7"/>
  <c r="E3653" i="7"/>
  <c r="E3654" i="7"/>
  <c r="E3655" i="7"/>
  <c r="E3656" i="7"/>
  <c r="E3657" i="7"/>
  <c r="E3658" i="7"/>
  <c r="E3659" i="7"/>
  <c r="E3660" i="7"/>
  <c r="E3661" i="7"/>
  <c r="E3662" i="7"/>
  <c r="E3663" i="7"/>
  <c r="E3664" i="7"/>
  <c r="E3665" i="7"/>
  <c r="E3666" i="7"/>
  <c r="E3667" i="7"/>
  <c r="E3668" i="7"/>
  <c r="E3669" i="7"/>
  <c r="E3670" i="7"/>
  <c r="E3671" i="7"/>
  <c r="E3672" i="7"/>
  <c r="E3673" i="7"/>
  <c r="E3674" i="7"/>
  <c r="E3675" i="7"/>
  <c r="E3676" i="7"/>
  <c r="E3677" i="7"/>
  <c r="E3678" i="7"/>
  <c r="E3679" i="7"/>
  <c r="E3680" i="7"/>
  <c r="E3681" i="7"/>
  <c r="E3682" i="7"/>
  <c r="E3683" i="7"/>
  <c r="E3684" i="7"/>
  <c r="E3685" i="7"/>
  <c r="E3686" i="7"/>
  <c r="E3687" i="7"/>
  <c r="E3688" i="7"/>
  <c r="E3689" i="7"/>
  <c r="E3690" i="7"/>
  <c r="E3691" i="7"/>
  <c r="E3692" i="7"/>
  <c r="E3693" i="7"/>
  <c r="E3694" i="7"/>
  <c r="E3695" i="7"/>
  <c r="E3696" i="7"/>
  <c r="E3697" i="7"/>
  <c r="E3698" i="7"/>
  <c r="E3699" i="7"/>
  <c r="E3700" i="7"/>
  <c r="E3701" i="7"/>
  <c r="E3702" i="7"/>
  <c r="E3703" i="7"/>
  <c r="E3704" i="7"/>
  <c r="E3705" i="7"/>
  <c r="E3706" i="7"/>
  <c r="E3707" i="7"/>
  <c r="E3708" i="7"/>
  <c r="E3709" i="7"/>
  <c r="E3710" i="7"/>
  <c r="E3711" i="7"/>
  <c r="E3712" i="7"/>
  <c r="E3713" i="7"/>
  <c r="E3714" i="7"/>
  <c r="E3715" i="7"/>
  <c r="E3716" i="7"/>
  <c r="E3717" i="7"/>
  <c r="E3718" i="7"/>
  <c r="E3719" i="7"/>
  <c r="E3720" i="7"/>
  <c r="E3721" i="7"/>
  <c r="E3722" i="7"/>
  <c r="E3723" i="7"/>
  <c r="E3724" i="7"/>
  <c r="E3725" i="7"/>
  <c r="E3726" i="7"/>
  <c r="E3727" i="7"/>
  <c r="E3728" i="7"/>
  <c r="E3729" i="7"/>
  <c r="E3730" i="7"/>
  <c r="E3731" i="7"/>
  <c r="E3732" i="7"/>
  <c r="E3733" i="7"/>
  <c r="E3734" i="7"/>
  <c r="E3735" i="7"/>
  <c r="E3736" i="7"/>
  <c r="E3737" i="7"/>
  <c r="E3738" i="7"/>
  <c r="E3739" i="7"/>
  <c r="E3740" i="7"/>
  <c r="E3741" i="7"/>
  <c r="E3742" i="7"/>
  <c r="E3743" i="7"/>
  <c r="E3744" i="7"/>
  <c r="E3745" i="7"/>
  <c r="E3746" i="7"/>
  <c r="E3747" i="7"/>
  <c r="E3748" i="7"/>
  <c r="E3749" i="7"/>
  <c r="E3750" i="7"/>
  <c r="E3751" i="7"/>
  <c r="E3752" i="7"/>
  <c r="E3753" i="7"/>
  <c r="E3754" i="7"/>
  <c r="E3755" i="7"/>
  <c r="E3756" i="7"/>
  <c r="E3757" i="7"/>
  <c r="E3758" i="7"/>
  <c r="E3759" i="7"/>
  <c r="E3760" i="7"/>
  <c r="E3761" i="7"/>
  <c r="E3762" i="7"/>
  <c r="E3763" i="7"/>
  <c r="E3764" i="7"/>
  <c r="E3765" i="7"/>
  <c r="E3766" i="7"/>
  <c r="E3767" i="7"/>
  <c r="E3768" i="7"/>
  <c r="E3769" i="7"/>
  <c r="E3770" i="7"/>
  <c r="E3771" i="7"/>
  <c r="E3772" i="7"/>
  <c r="E3773" i="7"/>
  <c r="E3774" i="7"/>
  <c r="E3775" i="7"/>
  <c r="E3776" i="7"/>
  <c r="E3777" i="7"/>
  <c r="E3778" i="7"/>
  <c r="E3779" i="7"/>
  <c r="E3780" i="7"/>
  <c r="E3781" i="7"/>
  <c r="E3782" i="7"/>
  <c r="E3783" i="7"/>
  <c r="E3784" i="7"/>
  <c r="E3785" i="7"/>
  <c r="E3786" i="7"/>
  <c r="E3787" i="7"/>
  <c r="E3788" i="7"/>
  <c r="E3789" i="7"/>
  <c r="E3790" i="7"/>
  <c r="E3791" i="7"/>
  <c r="E3792" i="7"/>
  <c r="E3793" i="7"/>
  <c r="E3794" i="7"/>
  <c r="E3795" i="7"/>
  <c r="E3796" i="7"/>
  <c r="E3797" i="7"/>
  <c r="E3798" i="7"/>
  <c r="E3799" i="7"/>
  <c r="E3800" i="7"/>
  <c r="E3801" i="7"/>
  <c r="E3802" i="7"/>
  <c r="E3803" i="7"/>
  <c r="E3804" i="7"/>
  <c r="E3805" i="7"/>
  <c r="E3806" i="7"/>
  <c r="E3807" i="7"/>
  <c r="E3808" i="7"/>
  <c r="E3809" i="7"/>
  <c r="E3810" i="7"/>
  <c r="E3811" i="7"/>
  <c r="E3812" i="7"/>
  <c r="E3813" i="7"/>
  <c r="E3814" i="7"/>
  <c r="E3815" i="7"/>
  <c r="E3816" i="7"/>
  <c r="E3817" i="7"/>
  <c r="E3818" i="7"/>
  <c r="E3819" i="7"/>
  <c r="E3820" i="7"/>
  <c r="E3821" i="7"/>
  <c r="E3822" i="7"/>
  <c r="E3823" i="7"/>
  <c r="E3824" i="7"/>
  <c r="E3825" i="7"/>
  <c r="E3826" i="7"/>
  <c r="E3827" i="7"/>
  <c r="E3828" i="7"/>
  <c r="E3829" i="7"/>
  <c r="E3830" i="7"/>
  <c r="E3831" i="7"/>
  <c r="E3832" i="7"/>
  <c r="E3833" i="7"/>
  <c r="E3834" i="7"/>
  <c r="E3835" i="7"/>
  <c r="E3836" i="7"/>
  <c r="E3837" i="7"/>
  <c r="E3838" i="7"/>
  <c r="E3839" i="7"/>
  <c r="E3840" i="7"/>
  <c r="E3841" i="7"/>
  <c r="E3842" i="7"/>
  <c r="E3843" i="7"/>
  <c r="E3844" i="7"/>
  <c r="E3845" i="7"/>
  <c r="E3846" i="7"/>
  <c r="E3847" i="7"/>
  <c r="E3848" i="7"/>
  <c r="E3849" i="7"/>
  <c r="E3850" i="7"/>
  <c r="E3851" i="7"/>
  <c r="E3852" i="7"/>
  <c r="E3853" i="7"/>
  <c r="E3854" i="7"/>
  <c r="E3855" i="7"/>
  <c r="E3856" i="7"/>
  <c r="E3857" i="7"/>
  <c r="E3858" i="7"/>
  <c r="E3859" i="7"/>
  <c r="E3860" i="7"/>
  <c r="E3861" i="7"/>
  <c r="E3862" i="7"/>
  <c r="E3863" i="7"/>
  <c r="E3864" i="7"/>
  <c r="E3865" i="7"/>
  <c r="E3866" i="7"/>
  <c r="E3867" i="7"/>
  <c r="E3868" i="7"/>
  <c r="E3869" i="7"/>
  <c r="E3870" i="7"/>
  <c r="E3871" i="7"/>
  <c r="E3872" i="7"/>
  <c r="E3873" i="7"/>
  <c r="E3874" i="7"/>
  <c r="E3875" i="7"/>
  <c r="E3876" i="7"/>
  <c r="E3877" i="7"/>
  <c r="E3878" i="7"/>
  <c r="E3879" i="7"/>
  <c r="E3880" i="7"/>
  <c r="E3881" i="7"/>
  <c r="E3882" i="7"/>
  <c r="E3883" i="7"/>
  <c r="E3884" i="7"/>
  <c r="E3885" i="7"/>
  <c r="E3886" i="7"/>
  <c r="E3887" i="7"/>
  <c r="E3888" i="7"/>
  <c r="E3889" i="7"/>
  <c r="E3890" i="7"/>
  <c r="E3891" i="7"/>
  <c r="E3892" i="7"/>
  <c r="E3893" i="7"/>
  <c r="E3894" i="7"/>
  <c r="E3895" i="7"/>
  <c r="E3896" i="7"/>
  <c r="E3897" i="7"/>
  <c r="E3898" i="7"/>
  <c r="E3899" i="7"/>
  <c r="E3900" i="7"/>
  <c r="E3901" i="7"/>
  <c r="E3902" i="7"/>
  <c r="E3903" i="7"/>
  <c r="E3904" i="7"/>
  <c r="E3905" i="7"/>
  <c r="E3906" i="7"/>
  <c r="E3907" i="7"/>
  <c r="E3908" i="7"/>
  <c r="E3909" i="7"/>
  <c r="E3910" i="7"/>
  <c r="E3911" i="7"/>
  <c r="E3912" i="7"/>
  <c r="E3913" i="7"/>
  <c r="E3914" i="7"/>
  <c r="E3915" i="7"/>
  <c r="E3916" i="7"/>
  <c r="E3917" i="7"/>
  <c r="E3918" i="7"/>
  <c r="E3919" i="7"/>
  <c r="E3920" i="7"/>
  <c r="E3921" i="7"/>
  <c r="E3922" i="7"/>
  <c r="E3923" i="7"/>
  <c r="E3924" i="7"/>
  <c r="E3925" i="7"/>
  <c r="E3926" i="7"/>
  <c r="E3927" i="7"/>
  <c r="E3928" i="7"/>
  <c r="E3929" i="7"/>
  <c r="E3930" i="7"/>
  <c r="E3931" i="7"/>
  <c r="E3932" i="7"/>
  <c r="E3933" i="7"/>
  <c r="E3934" i="7"/>
  <c r="E3935" i="7"/>
  <c r="E3936" i="7"/>
  <c r="E3937" i="7"/>
  <c r="E3938" i="7"/>
  <c r="E3939" i="7"/>
  <c r="E3940" i="7"/>
  <c r="E3941" i="7"/>
  <c r="E3942" i="7"/>
  <c r="E3943" i="7"/>
  <c r="E3944" i="7"/>
  <c r="E3945" i="7"/>
  <c r="E3946" i="7"/>
  <c r="E3947" i="7"/>
  <c r="E3948" i="7"/>
  <c r="E3949" i="7"/>
  <c r="E3950" i="7"/>
  <c r="E3951" i="7"/>
  <c r="E3952" i="7"/>
  <c r="E3953" i="7"/>
  <c r="E3954" i="7"/>
  <c r="E3955" i="7"/>
  <c r="E3956" i="7"/>
  <c r="E3957" i="7"/>
  <c r="E3958" i="7"/>
  <c r="E3959" i="7"/>
  <c r="E3960" i="7"/>
  <c r="E3961" i="7"/>
  <c r="E3962" i="7"/>
  <c r="E3963" i="7"/>
  <c r="E3964" i="7"/>
  <c r="E3965" i="7"/>
  <c r="E3966" i="7"/>
  <c r="E3967" i="7"/>
  <c r="E3968" i="7"/>
  <c r="E3969" i="7"/>
  <c r="E3970" i="7"/>
  <c r="E3971" i="7"/>
  <c r="E3972" i="7"/>
  <c r="E3973" i="7"/>
  <c r="E3974" i="7"/>
  <c r="E3975" i="7"/>
  <c r="E3976" i="7"/>
  <c r="E3977" i="7"/>
  <c r="E3978" i="7"/>
  <c r="E3979" i="7"/>
  <c r="E3980" i="7"/>
  <c r="E3981" i="7"/>
  <c r="E3982" i="7"/>
  <c r="E3983" i="7"/>
  <c r="E3984" i="7"/>
  <c r="E3985" i="7"/>
  <c r="E3986" i="7"/>
  <c r="E3987" i="7"/>
  <c r="E3988" i="7"/>
  <c r="E3989" i="7"/>
  <c r="E3990" i="7"/>
  <c r="E3991" i="7"/>
  <c r="E3992" i="7"/>
  <c r="E3993" i="7"/>
  <c r="E3994" i="7"/>
  <c r="E3995" i="7"/>
  <c r="E3996" i="7"/>
  <c r="E3997" i="7"/>
  <c r="E3998" i="7"/>
  <c r="E3999" i="7"/>
  <c r="E4000" i="7"/>
  <c r="E4001" i="7"/>
  <c r="E4002" i="7"/>
  <c r="E4003" i="7"/>
  <c r="E4004" i="7"/>
  <c r="E4005" i="7"/>
  <c r="E4006" i="7"/>
  <c r="E4007" i="7"/>
  <c r="E4008" i="7"/>
  <c r="E4009" i="7"/>
  <c r="E4010" i="7"/>
  <c r="E4011" i="7"/>
  <c r="E4012" i="7"/>
  <c r="E4013" i="7"/>
  <c r="E4014" i="7"/>
  <c r="E4015" i="7"/>
  <c r="E4016" i="7"/>
  <c r="E4017" i="7"/>
  <c r="E4018" i="7"/>
  <c r="E4019" i="7"/>
  <c r="E4020" i="7"/>
  <c r="E4021" i="7"/>
  <c r="E4022" i="7"/>
  <c r="E4023" i="7"/>
  <c r="E4024" i="7"/>
  <c r="E4025" i="7"/>
  <c r="E4026" i="7"/>
  <c r="E4027" i="7"/>
  <c r="E4028" i="7"/>
  <c r="E4029" i="7"/>
  <c r="E4030" i="7"/>
  <c r="E4031" i="7"/>
  <c r="E4032" i="7"/>
  <c r="E4033" i="7"/>
  <c r="E4034" i="7"/>
  <c r="E4035" i="7"/>
  <c r="E4036" i="7"/>
  <c r="E4037" i="7"/>
  <c r="E4038" i="7"/>
  <c r="E4039" i="7"/>
  <c r="E4040" i="7"/>
  <c r="E4041" i="7"/>
  <c r="E4042" i="7"/>
  <c r="E4043" i="7"/>
  <c r="E4044" i="7"/>
  <c r="E4045" i="7"/>
  <c r="E4046" i="7"/>
  <c r="E4047" i="7"/>
  <c r="E4048" i="7"/>
  <c r="E4049" i="7"/>
  <c r="E4050" i="7"/>
  <c r="E4051" i="7"/>
  <c r="E4052" i="7"/>
  <c r="E4053" i="7"/>
  <c r="E4054" i="7"/>
  <c r="E4055" i="7"/>
  <c r="E4056" i="7"/>
  <c r="E4057" i="7"/>
  <c r="E4058" i="7"/>
  <c r="E4059" i="7"/>
  <c r="E4060" i="7"/>
  <c r="E4061" i="7"/>
  <c r="E4062" i="7"/>
  <c r="E4063" i="7"/>
  <c r="E4064" i="7"/>
  <c r="E4065" i="7"/>
  <c r="E4066" i="7"/>
  <c r="E4067" i="7"/>
  <c r="E4068" i="7"/>
  <c r="E4069" i="7"/>
  <c r="E4070" i="7"/>
  <c r="E4071" i="7"/>
  <c r="E4072" i="7"/>
  <c r="E4073" i="7"/>
  <c r="E4074" i="7"/>
  <c r="E4075" i="7"/>
  <c r="E4076" i="7"/>
  <c r="E4077" i="7"/>
  <c r="E4078" i="7"/>
  <c r="E4079" i="7"/>
  <c r="E4080" i="7"/>
  <c r="E4081" i="7"/>
  <c r="E4082" i="7"/>
  <c r="E4083" i="7"/>
  <c r="E4084" i="7"/>
  <c r="E4085" i="7"/>
  <c r="E4086" i="7"/>
  <c r="E4087" i="7"/>
  <c r="E4088" i="7"/>
  <c r="E4089" i="7"/>
  <c r="E4090" i="7"/>
  <c r="E4091" i="7"/>
  <c r="E4092" i="7"/>
  <c r="E4093" i="7"/>
  <c r="E4094" i="7"/>
  <c r="E4095" i="7"/>
  <c r="E4096" i="7"/>
  <c r="E4097" i="7"/>
  <c r="E4098" i="7"/>
  <c r="E4099" i="7"/>
  <c r="E4100" i="7"/>
  <c r="E4101" i="7"/>
  <c r="E4102" i="7"/>
  <c r="E4103" i="7"/>
  <c r="E4104" i="7"/>
  <c r="E4105" i="7"/>
  <c r="E4106" i="7"/>
  <c r="E4107" i="7"/>
  <c r="E4108" i="7"/>
  <c r="E4109" i="7"/>
  <c r="E4110" i="7"/>
  <c r="E4111" i="7"/>
  <c r="E4112" i="7"/>
  <c r="E4113" i="7"/>
  <c r="E4114" i="7"/>
  <c r="E4115" i="7"/>
  <c r="E4116" i="7"/>
  <c r="E4117" i="7"/>
  <c r="E4118" i="7"/>
  <c r="E4119" i="7"/>
  <c r="E4120" i="7"/>
  <c r="E4121" i="7"/>
  <c r="E4122" i="7"/>
  <c r="E4123" i="7"/>
  <c r="E4124" i="7"/>
  <c r="E4125" i="7"/>
  <c r="E4126" i="7"/>
  <c r="E4127" i="7"/>
  <c r="E4128" i="7"/>
  <c r="E4129" i="7"/>
  <c r="E4130" i="7"/>
  <c r="E4131" i="7"/>
  <c r="E4132" i="7"/>
  <c r="E4133" i="7"/>
  <c r="E4134" i="7"/>
  <c r="E4135" i="7"/>
  <c r="E4136" i="7"/>
  <c r="E4137" i="7"/>
  <c r="E4138" i="7"/>
  <c r="E4139" i="7"/>
  <c r="E4140" i="7"/>
  <c r="E4141" i="7"/>
  <c r="E4142" i="7"/>
  <c r="E4143" i="7"/>
  <c r="E4144" i="7"/>
  <c r="E4145" i="7"/>
  <c r="E4146" i="7"/>
  <c r="E4147" i="7"/>
  <c r="E4148" i="7"/>
  <c r="E4149" i="7"/>
  <c r="E4150" i="7"/>
  <c r="E4151" i="7"/>
  <c r="E4152" i="7"/>
  <c r="E4153" i="7"/>
  <c r="E4154" i="7"/>
  <c r="E4155" i="7"/>
  <c r="E4156" i="7"/>
  <c r="E4157" i="7"/>
  <c r="E4158" i="7"/>
  <c r="E4159" i="7"/>
  <c r="E4160" i="7"/>
  <c r="E4161" i="7"/>
  <c r="E4162" i="7"/>
  <c r="E4163" i="7"/>
  <c r="E4164" i="7"/>
  <c r="E4165" i="7"/>
  <c r="E4166" i="7"/>
  <c r="E4167" i="7"/>
  <c r="E4168" i="7"/>
  <c r="E4169" i="7"/>
  <c r="E4170" i="7"/>
  <c r="E4171" i="7"/>
  <c r="E4172" i="7"/>
  <c r="E4173" i="7"/>
  <c r="E4174" i="7"/>
  <c r="E4175" i="7"/>
  <c r="E4176" i="7"/>
  <c r="E4177" i="7"/>
  <c r="E4178" i="7"/>
  <c r="E4179" i="7"/>
  <c r="E4180" i="7"/>
  <c r="E4181" i="7"/>
  <c r="E4182" i="7"/>
  <c r="E4183" i="7"/>
  <c r="E4184" i="7"/>
  <c r="E4185" i="7"/>
  <c r="E4186" i="7"/>
  <c r="E4187" i="7"/>
  <c r="E4188" i="7"/>
  <c r="E4189" i="7"/>
  <c r="E4190" i="7"/>
  <c r="E4191" i="7"/>
  <c r="E4192" i="7"/>
  <c r="E4193" i="7"/>
  <c r="E4194" i="7"/>
  <c r="E4195" i="7"/>
  <c r="E4196" i="7"/>
  <c r="E4197" i="7"/>
  <c r="E4198" i="7"/>
  <c r="E4199" i="7"/>
  <c r="E4200" i="7"/>
  <c r="E4201" i="7"/>
  <c r="E4202" i="7"/>
  <c r="E4203" i="7"/>
  <c r="E4204" i="7"/>
  <c r="E4205" i="7"/>
  <c r="E4206" i="7"/>
  <c r="E4207" i="7"/>
  <c r="E4208" i="7"/>
  <c r="E4209" i="7"/>
  <c r="E4210" i="7"/>
  <c r="E4211" i="7"/>
  <c r="E4212" i="7"/>
  <c r="E4213" i="7"/>
  <c r="E4214" i="7"/>
  <c r="E4215" i="7"/>
  <c r="E4216" i="7"/>
  <c r="E4217" i="7"/>
  <c r="E4218" i="7"/>
  <c r="E4219" i="7"/>
  <c r="E4220" i="7"/>
  <c r="E4221" i="7"/>
  <c r="E4222" i="7"/>
  <c r="E4223" i="7"/>
  <c r="E4224" i="7"/>
  <c r="E4225" i="7"/>
  <c r="E4226" i="7"/>
  <c r="E4227" i="7"/>
  <c r="E4228" i="7"/>
  <c r="E4229" i="7"/>
  <c r="E4230" i="7"/>
  <c r="E4231" i="7"/>
  <c r="E4232" i="7"/>
  <c r="E4233" i="7"/>
  <c r="E4234" i="7"/>
  <c r="E4235" i="7"/>
  <c r="E4236" i="7"/>
  <c r="E4237" i="7"/>
  <c r="E4238" i="7"/>
  <c r="E4239" i="7"/>
  <c r="E4240" i="7"/>
  <c r="E4241" i="7"/>
  <c r="E4242" i="7"/>
  <c r="E4243" i="7"/>
  <c r="E4244" i="7"/>
  <c r="E4245" i="7"/>
  <c r="E4246" i="7"/>
  <c r="E4247" i="7"/>
  <c r="E4248" i="7"/>
  <c r="E4249" i="7"/>
  <c r="E4250" i="7"/>
  <c r="E4251" i="7"/>
  <c r="E4252" i="7"/>
  <c r="E4253" i="7"/>
  <c r="E4254" i="7"/>
  <c r="E4255" i="7"/>
  <c r="E4256" i="7"/>
  <c r="E4257" i="7"/>
  <c r="E4258" i="7"/>
  <c r="E4259" i="7"/>
  <c r="E4260" i="7"/>
  <c r="E4261" i="7"/>
  <c r="E4262" i="7"/>
  <c r="E4263" i="7"/>
  <c r="E4264" i="7"/>
  <c r="E4265" i="7"/>
  <c r="E4266" i="7"/>
  <c r="E4267" i="7"/>
  <c r="E4268" i="7"/>
  <c r="E4269" i="7"/>
  <c r="E4270" i="7"/>
  <c r="E4271" i="7"/>
  <c r="E4272" i="7"/>
  <c r="E4273" i="7"/>
  <c r="E4274" i="7"/>
  <c r="E4275" i="7"/>
  <c r="E4276" i="7"/>
  <c r="E4277" i="7"/>
  <c r="E4278" i="7"/>
  <c r="E4279" i="7"/>
  <c r="E4280" i="7"/>
  <c r="E4281" i="7"/>
  <c r="E4282" i="7"/>
  <c r="E4283" i="7"/>
  <c r="E4284" i="7"/>
  <c r="E4285" i="7"/>
  <c r="E4286" i="7"/>
  <c r="E4287" i="7"/>
  <c r="E4288" i="7"/>
  <c r="E4289" i="7"/>
  <c r="E4290" i="7"/>
  <c r="E4291" i="7"/>
  <c r="E4292" i="7"/>
  <c r="E4293" i="7"/>
  <c r="E4294" i="7"/>
  <c r="E4295" i="7"/>
  <c r="E4296" i="7"/>
  <c r="E4297" i="7"/>
  <c r="E4298" i="7"/>
  <c r="E4299" i="7"/>
  <c r="E4300" i="7"/>
  <c r="E4301" i="7"/>
  <c r="E4302" i="7"/>
  <c r="E4303" i="7"/>
  <c r="E4304" i="7"/>
  <c r="E4305" i="7"/>
  <c r="E4306" i="7"/>
  <c r="E4307" i="7"/>
  <c r="E4308" i="7"/>
  <c r="E4309" i="7"/>
  <c r="E4310" i="7"/>
  <c r="E4311" i="7"/>
  <c r="E4312" i="7"/>
  <c r="E4313" i="7"/>
  <c r="E4314" i="7"/>
  <c r="E4315" i="7"/>
  <c r="E4316" i="7"/>
  <c r="E4317" i="7"/>
  <c r="E4318" i="7"/>
  <c r="E4319" i="7"/>
  <c r="E4320" i="7"/>
  <c r="E4321" i="7"/>
  <c r="E4322" i="7"/>
  <c r="E4323" i="7"/>
  <c r="E4324" i="7"/>
  <c r="E4325" i="7"/>
  <c r="E4326" i="7"/>
  <c r="E4327" i="7"/>
  <c r="E4328" i="7"/>
  <c r="E4329" i="7"/>
  <c r="E4330" i="7"/>
  <c r="E4331" i="7"/>
  <c r="E4332" i="7"/>
  <c r="E4333" i="7"/>
  <c r="E4334" i="7"/>
  <c r="E4335" i="7"/>
  <c r="E4336" i="7"/>
  <c r="E4337" i="7"/>
  <c r="E4338" i="7"/>
  <c r="E4339" i="7"/>
  <c r="E4340" i="7"/>
  <c r="E4341" i="7"/>
  <c r="E4342" i="7"/>
  <c r="E4343" i="7"/>
  <c r="E4344" i="7"/>
  <c r="E4345" i="7"/>
  <c r="E4346" i="7"/>
  <c r="E4347" i="7"/>
  <c r="E4348" i="7"/>
  <c r="E4349" i="7"/>
  <c r="E4350" i="7"/>
  <c r="E4351" i="7"/>
  <c r="E4352" i="7"/>
  <c r="E4353" i="7"/>
  <c r="E4354" i="7"/>
  <c r="E4355" i="7"/>
  <c r="E4356" i="7"/>
  <c r="E4357" i="7"/>
  <c r="E4358" i="7"/>
  <c r="E4359" i="7"/>
  <c r="E4360" i="7"/>
  <c r="E4361" i="7"/>
  <c r="E4362" i="7"/>
  <c r="E4363" i="7"/>
  <c r="E4364" i="7"/>
  <c r="E4365" i="7"/>
  <c r="E4366" i="7"/>
  <c r="E4367" i="7"/>
  <c r="E4368" i="7"/>
  <c r="E4369" i="7"/>
  <c r="E4370" i="7"/>
  <c r="E4371" i="7"/>
  <c r="E4372" i="7"/>
  <c r="E4373" i="7"/>
  <c r="E4374" i="7"/>
  <c r="E4375" i="7"/>
  <c r="E4376" i="7"/>
  <c r="E4377" i="7"/>
  <c r="E4378" i="7"/>
  <c r="E4379" i="7"/>
  <c r="E4380" i="7"/>
  <c r="E4381" i="7"/>
  <c r="E4382" i="7"/>
  <c r="E4383" i="7"/>
  <c r="E4384" i="7"/>
  <c r="E4385" i="7"/>
  <c r="E4386" i="7"/>
  <c r="E4387" i="7"/>
  <c r="E4388" i="7"/>
  <c r="E4389" i="7"/>
  <c r="E4390" i="7"/>
  <c r="E4391" i="7"/>
  <c r="E4392" i="7"/>
  <c r="E4393" i="7"/>
  <c r="E4394" i="7"/>
  <c r="E4395" i="7"/>
  <c r="E4396" i="7"/>
  <c r="E4397" i="7"/>
  <c r="E4398" i="7"/>
  <c r="E4399" i="7"/>
  <c r="E4400" i="7"/>
  <c r="E4401" i="7"/>
  <c r="E4402" i="7"/>
  <c r="E4403" i="7"/>
  <c r="E4404" i="7"/>
  <c r="E4405" i="7"/>
  <c r="E4406" i="7"/>
  <c r="E4407" i="7"/>
  <c r="E4408" i="7"/>
  <c r="E4409" i="7"/>
  <c r="E4410" i="7"/>
  <c r="E4411" i="7"/>
  <c r="E4412" i="7"/>
  <c r="E4413" i="7"/>
  <c r="E4414" i="7"/>
  <c r="E4415" i="7"/>
  <c r="E4416" i="7"/>
  <c r="E4417" i="7"/>
  <c r="E4418" i="7"/>
  <c r="E4419" i="7"/>
  <c r="E4420" i="7"/>
  <c r="E4421" i="7"/>
  <c r="E4422" i="7"/>
  <c r="E4423" i="7"/>
  <c r="E4424" i="7"/>
  <c r="E4425" i="7"/>
  <c r="E4426" i="7"/>
  <c r="E4427" i="7"/>
  <c r="E4428" i="7"/>
  <c r="E4429" i="7"/>
  <c r="E4430" i="7"/>
  <c r="E4431" i="7"/>
  <c r="E4432" i="7"/>
  <c r="E4433" i="7"/>
  <c r="E4434" i="7"/>
  <c r="E4435" i="7"/>
  <c r="E4436" i="7"/>
  <c r="E4437" i="7"/>
  <c r="E4438" i="7"/>
  <c r="E4439" i="7"/>
  <c r="E4440" i="7"/>
  <c r="E4441" i="7"/>
  <c r="E4442" i="7"/>
  <c r="E4443" i="7"/>
  <c r="E4444" i="7"/>
  <c r="E4445" i="7"/>
  <c r="E4446" i="7"/>
  <c r="E4447" i="7"/>
  <c r="E4448" i="7"/>
  <c r="E4449" i="7"/>
  <c r="E4450" i="7"/>
  <c r="E4451" i="7"/>
  <c r="E4452" i="7"/>
  <c r="E4453" i="7"/>
  <c r="E4454" i="7"/>
  <c r="E4455" i="7"/>
  <c r="E4456" i="7"/>
  <c r="E4457" i="7"/>
  <c r="E4458" i="7"/>
  <c r="E4459" i="7"/>
  <c r="E4460" i="7"/>
  <c r="E4461" i="7"/>
  <c r="E4462" i="7"/>
  <c r="E4463" i="7"/>
  <c r="E4464" i="7"/>
  <c r="E4465" i="7"/>
  <c r="E4466" i="7"/>
  <c r="E4467" i="7"/>
  <c r="E4468" i="7"/>
  <c r="E4469" i="7"/>
  <c r="E4470" i="7"/>
  <c r="E4471" i="7"/>
  <c r="E4472" i="7"/>
  <c r="E4473" i="7"/>
  <c r="E4474" i="7"/>
  <c r="E4475" i="7"/>
  <c r="E4476" i="7"/>
  <c r="E4477" i="7"/>
  <c r="E4478" i="7"/>
  <c r="E4479" i="7"/>
  <c r="E4480" i="7"/>
  <c r="E4481" i="7"/>
  <c r="E4482" i="7"/>
  <c r="E4483" i="7"/>
  <c r="E4484" i="7"/>
  <c r="E4485" i="7"/>
  <c r="E4486" i="7"/>
  <c r="E4487" i="7"/>
  <c r="E4488" i="7"/>
  <c r="E4489" i="7"/>
  <c r="E4490" i="7"/>
  <c r="E4491" i="7"/>
  <c r="E4492" i="7"/>
  <c r="E4493" i="7"/>
  <c r="E4494" i="7"/>
  <c r="E4495" i="7"/>
  <c r="E4496" i="7"/>
  <c r="E4497" i="7"/>
  <c r="E4498" i="7"/>
  <c r="E4499" i="7"/>
  <c r="E4500" i="7"/>
  <c r="E4501" i="7"/>
  <c r="E4502" i="7"/>
  <c r="E4503" i="7"/>
  <c r="E4504" i="7"/>
  <c r="E4505" i="7"/>
  <c r="E4506" i="7"/>
  <c r="E4507" i="7"/>
  <c r="E4508" i="7"/>
  <c r="E4509" i="7"/>
  <c r="E4510" i="7"/>
  <c r="E4511" i="7"/>
  <c r="E4512" i="7"/>
  <c r="E4513" i="7"/>
  <c r="E4514" i="7"/>
  <c r="E4515" i="7"/>
  <c r="E4516" i="7"/>
  <c r="E4517" i="7"/>
  <c r="E4518" i="7"/>
  <c r="E4519" i="7"/>
  <c r="E4520" i="7"/>
  <c r="E4521" i="7"/>
  <c r="E4522" i="7"/>
  <c r="E4523" i="7"/>
  <c r="E4524" i="7"/>
  <c r="E4525" i="7"/>
  <c r="E4526" i="7"/>
  <c r="E4527" i="7"/>
  <c r="E4528" i="7"/>
  <c r="E4529" i="7"/>
  <c r="E4530" i="7"/>
  <c r="E4531" i="7"/>
  <c r="E4532" i="7"/>
  <c r="E4533" i="7"/>
  <c r="E4534" i="7"/>
  <c r="E4535" i="7"/>
  <c r="E4536" i="7"/>
  <c r="E4537" i="7"/>
  <c r="E4538" i="7"/>
  <c r="E4539" i="7"/>
  <c r="E4540" i="7"/>
  <c r="E4541" i="7"/>
  <c r="E4542" i="7"/>
  <c r="E4543" i="7"/>
  <c r="E4544" i="7"/>
  <c r="E4545" i="7"/>
  <c r="E4546" i="7"/>
  <c r="E4547" i="7"/>
  <c r="E4548" i="7"/>
  <c r="E4549" i="7"/>
  <c r="E4550" i="7"/>
  <c r="E4551" i="7"/>
  <c r="E4552" i="7"/>
  <c r="E4553" i="7"/>
  <c r="E4554" i="7"/>
  <c r="E4555" i="7"/>
  <c r="E4556" i="7"/>
  <c r="E4557" i="7"/>
  <c r="E4558" i="7"/>
  <c r="E4559" i="7"/>
  <c r="E4560" i="7"/>
  <c r="E4561" i="7"/>
  <c r="E4562" i="7"/>
  <c r="E4563" i="7"/>
  <c r="E4564" i="7"/>
  <c r="E4565" i="7"/>
  <c r="E4566" i="7"/>
  <c r="E4567" i="7"/>
  <c r="E4568" i="7"/>
  <c r="E4569" i="7"/>
  <c r="E4570" i="7"/>
  <c r="E4571" i="7"/>
  <c r="E4572" i="7"/>
  <c r="E4573" i="7"/>
  <c r="E4574" i="7"/>
  <c r="E4575" i="7"/>
  <c r="E4576" i="7"/>
  <c r="E4577" i="7"/>
  <c r="E4578" i="7"/>
  <c r="E4579" i="7"/>
  <c r="E4580" i="7"/>
  <c r="E4581" i="7"/>
  <c r="E4582" i="7"/>
  <c r="E4583" i="7"/>
  <c r="E4584" i="7"/>
  <c r="E4585" i="7"/>
  <c r="E4586" i="7"/>
  <c r="E4587" i="7"/>
  <c r="E4588" i="7"/>
  <c r="E4589" i="7"/>
  <c r="E4590" i="7"/>
  <c r="E4591" i="7"/>
  <c r="E4592" i="7"/>
  <c r="E4593" i="7"/>
  <c r="E4594" i="7"/>
  <c r="E4595" i="7"/>
  <c r="E4596" i="7"/>
  <c r="E4597" i="7"/>
  <c r="E4598" i="7"/>
  <c r="E4599" i="7"/>
  <c r="E4600" i="7"/>
  <c r="E4601" i="7"/>
  <c r="E4602" i="7"/>
  <c r="E4603" i="7"/>
  <c r="E4604" i="7"/>
  <c r="E4605" i="7"/>
  <c r="E4606" i="7"/>
  <c r="E4607" i="7"/>
  <c r="E4608" i="7"/>
  <c r="E4609" i="7"/>
  <c r="E4610" i="7"/>
  <c r="E4611" i="7"/>
  <c r="E4612" i="7"/>
  <c r="E4613" i="7"/>
  <c r="E4614" i="7"/>
  <c r="E4615" i="7"/>
  <c r="E4616" i="7"/>
  <c r="E4617" i="7"/>
  <c r="E4618" i="7"/>
  <c r="E4619" i="7"/>
  <c r="E4620" i="7"/>
  <c r="E4621" i="7"/>
  <c r="E4622" i="7"/>
  <c r="E4623" i="7"/>
  <c r="E4624" i="7"/>
  <c r="E4625" i="7"/>
  <c r="E4626" i="7"/>
  <c r="E4627" i="7"/>
  <c r="E4628" i="7"/>
  <c r="E4629" i="7"/>
  <c r="E4630" i="7"/>
  <c r="E4631" i="7"/>
  <c r="E4632" i="7"/>
  <c r="E4633" i="7"/>
  <c r="E4634" i="7"/>
  <c r="E4635" i="7"/>
  <c r="E4636" i="7"/>
  <c r="E4637" i="7"/>
  <c r="E4638" i="7"/>
  <c r="E4639" i="7"/>
  <c r="E4640" i="7"/>
  <c r="E4641" i="7"/>
  <c r="E4642" i="7"/>
  <c r="E4643" i="7"/>
  <c r="E4644" i="7"/>
  <c r="E4645" i="7"/>
  <c r="E4646" i="7"/>
  <c r="E4647" i="7"/>
  <c r="E4648" i="7"/>
  <c r="E4649" i="7"/>
  <c r="E4650" i="7"/>
  <c r="E4651" i="7"/>
  <c r="E4652" i="7"/>
  <c r="E4653" i="7"/>
  <c r="E4654" i="7"/>
  <c r="E4655" i="7"/>
  <c r="E4656" i="7"/>
  <c r="E4657" i="7"/>
  <c r="E4658" i="7"/>
  <c r="E4659" i="7"/>
  <c r="E4660" i="7"/>
  <c r="E4661" i="7"/>
  <c r="E4662" i="7"/>
  <c r="E4663" i="7"/>
  <c r="E4664" i="7"/>
  <c r="E4665" i="7"/>
  <c r="E4666" i="7"/>
  <c r="E4667" i="7"/>
  <c r="E4668" i="7"/>
  <c r="E4669" i="7"/>
  <c r="E4670" i="7"/>
  <c r="E4671" i="7"/>
  <c r="E4672" i="7"/>
  <c r="E4673" i="7"/>
  <c r="E4674" i="7"/>
  <c r="E4675" i="7"/>
  <c r="E4676" i="7"/>
  <c r="E4677" i="7"/>
  <c r="E4678" i="7"/>
  <c r="E4679" i="7"/>
  <c r="E4680" i="7"/>
  <c r="E4681" i="7"/>
  <c r="E4682" i="7"/>
  <c r="E4683" i="7"/>
  <c r="E4684" i="7"/>
  <c r="E4685" i="7"/>
  <c r="E4686" i="7"/>
  <c r="E4687" i="7"/>
  <c r="E4688" i="7"/>
  <c r="E4689" i="7"/>
  <c r="E4690" i="7"/>
  <c r="E4691" i="7"/>
  <c r="E4692" i="7"/>
  <c r="E4693" i="7"/>
  <c r="E4694" i="7"/>
  <c r="E4695" i="7"/>
  <c r="E4696" i="7"/>
  <c r="E4697" i="7"/>
  <c r="E4698" i="7"/>
  <c r="E4699" i="7"/>
  <c r="E4700" i="7"/>
  <c r="E4701" i="7"/>
  <c r="E4702" i="7"/>
  <c r="E4703" i="7"/>
  <c r="E4704" i="7"/>
  <c r="E4705" i="7"/>
  <c r="E4706" i="7"/>
  <c r="E4707" i="7"/>
  <c r="E4708" i="7"/>
  <c r="E4709" i="7"/>
  <c r="E4710" i="7"/>
  <c r="E4711" i="7"/>
  <c r="E4712" i="7"/>
  <c r="E4713" i="7"/>
  <c r="E4714" i="7"/>
  <c r="E4715" i="7"/>
  <c r="E4716" i="7"/>
  <c r="E4717" i="7"/>
  <c r="E4718" i="7"/>
  <c r="E4719" i="7"/>
  <c r="E4720" i="7"/>
  <c r="E4721" i="7"/>
  <c r="E4722" i="7"/>
  <c r="E4723" i="7"/>
  <c r="E4724" i="7"/>
  <c r="E4725" i="7"/>
  <c r="E4726" i="7"/>
  <c r="E4727" i="7"/>
  <c r="E4728" i="7"/>
  <c r="E4729" i="7"/>
  <c r="E4730" i="7"/>
  <c r="E4731" i="7"/>
  <c r="E4732" i="7"/>
  <c r="E4733" i="7"/>
  <c r="E4734" i="7"/>
  <c r="E4735" i="7"/>
  <c r="E4736" i="7"/>
  <c r="E4737" i="7"/>
  <c r="E4738" i="7"/>
  <c r="E4739" i="7"/>
  <c r="E4740" i="7"/>
  <c r="E4741" i="7"/>
  <c r="E4742" i="7"/>
  <c r="E4743" i="7"/>
  <c r="E4744" i="7"/>
  <c r="E4745" i="7"/>
  <c r="E4746" i="7"/>
  <c r="E4747" i="7"/>
  <c r="E4748" i="7"/>
  <c r="E4749" i="7"/>
  <c r="E4750" i="7"/>
  <c r="E4751" i="7"/>
  <c r="E4752" i="7"/>
  <c r="E4753" i="7"/>
  <c r="E4754" i="7"/>
  <c r="E4755" i="7"/>
  <c r="E4756" i="7"/>
  <c r="E4757" i="7"/>
  <c r="E4758" i="7"/>
  <c r="E4759" i="7"/>
  <c r="E4760" i="7"/>
  <c r="E4761" i="7"/>
  <c r="E4762" i="7"/>
  <c r="E4763" i="7"/>
  <c r="E4764" i="7"/>
  <c r="E4765" i="7"/>
  <c r="E4766" i="7"/>
  <c r="E4767" i="7"/>
  <c r="E4768" i="7"/>
  <c r="E4769" i="7"/>
  <c r="E4770" i="7"/>
  <c r="E4771" i="7"/>
  <c r="E4772" i="7"/>
  <c r="E4773" i="7"/>
  <c r="E4774" i="7"/>
  <c r="E4775" i="7"/>
  <c r="E4776" i="7"/>
  <c r="E4777" i="7"/>
  <c r="E4778" i="7"/>
  <c r="E4779" i="7"/>
  <c r="E4780" i="7"/>
  <c r="E4781" i="7"/>
  <c r="E4782" i="7"/>
  <c r="E4783" i="7"/>
  <c r="E4784" i="7"/>
  <c r="E4785" i="7"/>
  <c r="E4786" i="7"/>
  <c r="E4787" i="7"/>
  <c r="E4788" i="7"/>
  <c r="E4789" i="7"/>
  <c r="E4790" i="7"/>
  <c r="E4791" i="7"/>
  <c r="E4792" i="7"/>
  <c r="E4793" i="7"/>
  <c r="E4794" i="7"/>
  <c r="E4795" i="7"/>
  <c r="E4796" i="7"/>
  <c r="E4797" i="7"/>
  <c r="E4798" i="7"/>
  <c r="E4799" i="7"/>
  <c r="E4800" i="7"/>
  <c r="E4801" i="7"/>
  <c r="E4802" i="7"/>
  <c r="E4803" i="7"/>
  <c r="E4804" i="7"/>
  <c r="E4805" i="7"/>
  <c r="E4806" i="7"/>
  <c r="E4807" i="7"/>
  <c r="E4808" i="7"/>
  <c r="E4809" i="7"/>
  <c r="E4810" i="7"/>
  <c r="E4811" i="7"/>
  <c r="E4812" i="7"/>
  <c r="E4813" i="7"/>
  <c r="E4814" i="7"/>
  <c r="E4815" i="7"/>
  <c r="E4816" i="7"/>
  <c r="E4817" i="7"/>
  <c r="E4818" i="7"/>
  <c r="E4819" i="7"/>
  <c r="E4820" i="7"/>
  <c r="E4821" i="7"/>
  <c r="E4822" i="7"/>
  <c r="E4823" i="7"/>
  <c r="E4824" i="7"/>
  <c r="E4825" i="7"/>
  <c r="E4826" i="7"/>
  <c r="E4827" i="7"/>
  <c r="E4828" i="7"/>
  <c r="E4829" i="7"/>
  <c r="E4830" i="7"/>
  <c r="E4831" i="7"/>
  <c r="E4832" i="7"/>
  <c r="E4833" i="7"/>
  <c r="E4834" i="7"/>
  <c r="E4835" i="7"/>
  <c r="E4836" i="7"/>
  <c r="E4837" i="7"/>
  <c r="E4838" i="7"/>
  <c r="E4839" i="7"/>
  <c r="E4840" i="7"/>
  <c r="E4841" i="7"/>
  <c r="E4842" i="7"/>
  <c r="E4843" i="7"/>
  <c r="E4844" i="7"/>
  <c r="E4845" i="7"/>
  <c r="E4846" i="7"/>
  <c r="E4847" i="7"/>
  <c r="E4848" i="7"/>
  <c r="E4849" i="7"/>
  <c r="E4850" i="7"/>
  <c r="E4851" i="7"/>
  <c r="E4852" i="7"/>
  <c r="E4853" i="7"/>
  <c r="E4854" i="7"/>
  <c r="E4855" i="7"/>
  <c r="E4856" i="7"/>
  <c r="E4857" i="7"/>
  <c r="E4858" i="7"/>
  <c r="E4859" i="7"/>
  <c r="E4860" i="7"/>
  <c r="E4861" i="7"/>
  <c r="E4862" i="7"/>
  <c r="E4863" i="7"/>
  <c r="E4864" i="7"/>
  <c r="E4865" i="7"/>
  <c r="E4866" i="7"/>
  <c r="E4867" i="7"/>
  <c r="E4868" i="7"/>
  <c r="E4869" i="7"/>
  <c r="E4870" i="7"/>
  <c r="E4871" i="7"/>
  <c r="E4872" i="7"/>
  <c r="E4873" i="7"/>
  <c r="E4874" i="7"/>
  <c r="E4875" i="7"/>
  <c r="E4876" i="7"/>
  <c r="E4877" i="7"/>
  <c r="E4878" i="7"/>
  <c r="E4879" i="7"/>
  <c r="E4880" i="7"/>
  <c r="E4881" i="7"/>
  <c r="E4882" i="7"/>
  <c r="E4883" i="7"/>
  <c r="E4884" i="7"/>
  <c r="E4885" i="7"/>
  <c r="E4886" i="7"/>
  <c r="E4887" i="7"/>
  <c r="E4888" i="7"/>
  <c r="E4889" i="7"/>
  <c r="E4890" i="7"/>
  <c r="E4891" i="7"/>
  <c r="E4892" i="7"/>
  <c r="E4893" i="7"/>
  <c r="E4894" i="7"/>
  <c r="E4895" i="7"/>
  <c r="E4896" i="7"/>
  <c r="E4897" i="7"/>
  <c r="E4898" i="7"/>
  <c r="E4899" i="7"/>
  <c r="E4900" i="7"/>
  <c r="E4901" i="7"/>
  <c r="E4902" i="7"/>
  <c r="E4903" i="7"/>
  <c r="E4904" i="7"/>
  <c r="E4905" i="7"/>
  <c r="E4906" i="7"/>
  <c r="E4907" i="7"/>
  <c r="E4908" i="7"/>
  <c r="E4909" i="7"/>
  <c r="E4910" i="7"/>
  <c r="E4911" i="7"/>
  <c r="E4912" i="7"/>
  <c r="E4913" i="7"/>
  <c r="E4914" i="7"/>
  <c r="E4915" i="7"/>
  <c r="E4916" i="7"/>
  <c r="E4917" i="7"/>
  <c r="E4918" i="7"/>
  <c r="E4919" i="7"/>
  <c r="E4920" i="7"/>
  <c r="E4921" i="7"/>
  <c r="E4922" i="7"/>
  <c r="E4923" i="7"/>
  <c r="E4924" i="7"/>
  <c r="E4925" i="7"/>
  <c r="E4926" i="7"/>
  <c r="E4927" i="7"/>
  <c r="E4928" i="7"/>
  <c r="E4929" i="7"/>
  <c r="E4930" i="7"/>
  <c r="E4931" i="7"/>
  <c r="E4932" i="7"/>
  <c r="E4933" i="7"/>
  <c r="E4934" i="7"/>
  <c r="E4935" i="7"/>
  <c r="E4936" i="7"/>
  <c r="E4937" i="7"/>
  <c r="E4938" i="7"/>
  <c r="E4939" i="7"/>
  <c r="E4940" i="7"/>
  <c r="E4941" i="7"/>
  <c r="E4942" i="7"/>
  <c r="E4943" i="7"/>
  <c r="E4944" i="7"/>
  <c r="E4945" i="7"/>
  <c r="E4946" i="7"/>
  <c r="E4947" i="7"/>
  <c r="E4948" i="7"/>
  <c r="E4949" i="7"/>
  <c r="E4950" i="7"/>
  <c r="E4951" i="7"/>
  <c r="E4952" i="7"/>
  <c r="E4953" i="7"/>
  <c r="E4954" i="7"/>
  <c r="E4955" i="7"/>
  <c r="E4956" i="7"/>
  <c r="E4957" i="7"/>
  <c r="E4958" i="7"/>
  <c r="E4959" i="7"/>
  <c r="E4960" i="7"/>
  <c r="E4961" i="7"/>
  <c r="E4962" i="7"/>
  <c r="E4963" i="7"/>
  <c r="E4964" i="7"/>
  <c r="E4965" i="7"/>
  <c r="E4966" i="7"/>
  <c r="E4967" i="7"/>
  <c r="E4968" i="7"/>
  <c r="E4969" i="7"/>
  <c r="E4970" i="7"/>
  <c r="E4971" i="7"/>
  <c r="E4972" i="7"/>
  <c r="E4973" i="7"/>
  <c r="E4974" i="7"/>
  <c r="E4975" i="7"/>
  <c r="E4976" i="7"/>
  <c r="E4977" i="7"/>
  <c r="E4978" i="7"/>
  <c r="E4979" i="7"/>
  <c r="E4980" i="7"/>
  <c r="E4981" i="7"/>
  <c r="E4982" i="7"/>
  <c r="E4983" i="7"/>
  <c r="E4984" i="7"/>
  <c r="E4985" i="7"/>
  <c r="E4986" i="7"/>
  <c r="E4987" i="7"/>
  <c r="E4988" i="7"/>
  <c r="E4989" i="7"/>
  <c r="E4990" i="7"/>
  <c r="E4991" i="7"/>
  <c r="E4992" i="7"/>
  <c r="E4993" i="7"/>
  <c r="E4994" i="7"/>
  <c r="E4995" i="7"/>
  <c r="E4996" i="7"/>
  <c r="E4997" i="7"/>
  <c r="E4998" i="7"/>
  <c r="E4999" i="7"/>
  <c r="E5000" i="7"/>
  <c r="E5001" i="7"/>
  <c r="E5002" i="7"/>
  <c r="E5003" i="7"/>
  <c r="E5004" i="7"/>
  <c r="E5005" i="7"/>
  <c r="E5006" i="7"/>
  <c r="E5007" i="7"/>
  <c r="E5008" i="7"/>
  <c r="E5009" i="7"/>
  <c r="E5010" i="7"/>
  <c r="E5011" i="7"/>
  <c r="E5012" i="7"/>
  <c r="E5013" i="7"/>
  <c r="E5014" i="7"/>
  <c r="E5015" i="7"/>
  <c r="E5016" i="7"/>
  <c r="E5017" i="7"/>
  <c r="E5018" i="7"/>
  <c r="E5019" i="7"/>
  <c r="E5020" i="7"/>
  <c r="E5021" i="7"/>
  <c r="E5022" i="7"/>
  <c r="E5023" i="7"/>
  <c r="E5024" i="7"/>
  <c r="E5025" i="7"/>
  <c r="E5026" i="7"/>
  <c r="E5027" i="7"/>
  <c r="E5028" i="7"/>
  <c r="E5029" i="7"/>
  <c r="E5030" i="7"/>
  <c r="E5031" i="7"/>
  <c r="E5032" i="7"/>
  <c r="E5033" i="7"/>
  <c r="E5034" i="7"/>
  <c r="E5035" i="7"/>
  <c r="E5036" i="7"/>
  <c r="E5037" i="7"/>
  <c r="E5038" i="7"/>
  <c r="E5039" i="7"/>
  <c r="E5040" i="7"/>
  <c r="E5041" i="7"/>
  <c r="E5042" i="7"/>
  <c r="E5043" i="7"/>
  <c r="E5044" i="7"/>
  <c r="E5045" i="7"/>
  <c r="E5046" i="7"/>
  <c r="E5047" i="7"/>
  <c r="E5048" i="7"/>
  <c r="E5049" i="7"/>
  <c r="E5050" i="7"/>
  <c r="E5051" i="7"/>
  <c r="E5052" i="7"/>
  <c r="E5053" i="7"/>
  <c r="E5054" i="7"/>
  <c r="E5055" i="7"/>
  <c r="E5056" i="7"/>
  <c r="E5057" i="7"/>
  <c r="E5058" i="7"/>
  <c r="E5059" i="7"/>
  <c r="E5060" i="7"/>
  <c r="E5061" i="7"/>
  <c r="E5062" i="7"/>
  <c r="E5063" i="7"/>
  <c r="E5064" i="7"/>
  <c r="E5065" i="7"/>
  <c r="E5066" i="7"/>
  <c r="E5067" i="7"/>
  <c r="E5068" i="7"/>
  <c r="E5069" i="7"/>
  <c r="E5070" i="7"/>
  <c r="E5071" i="7"/>
  <c r="E5072" i="7"/>
  <c r="E5073" i="7"/>
  <c r="E5074" i="7"/>
  <c r="E5075" i="7"/>
  <c r="E5076" i="7"/>
  <c r="E5077" i="7"/>
  <c r="E5078" i="7"/>
  <c r="E5079" i="7"/>
  <c r="E5080" i="7"/>
  <c r="E5081" i="7"/>
  <c r="E5082" i="7"/>
  <c r="E5083" i="7"/>
  <c r="E5084" i="7"/>
  <c r="E5085" i="7"/>
  <c r="E5086" i="7"/>
  <c r="E5087" i="7"/>
  <c r="E5088" i="7"/>
  <c r="E5089" i="7"/>
  <c r="E5090" i="7"/>
  <c r="E5091" i="7"/>
  <c r="E5092" i="7"/>
  <c r="E5093" i="7"/>
  <c r="E5094" i="7"/>
  <c r="E5095" i="7"/>
  <c r="E5096" i="7"/>
  <c r="E5097" i="7"/>
  <c r="E5098" i="7"/>
  <c r="E5099" i="7"/>
  <c r="E5100" i="7"/>
  <c r="E5101" i="7"/>
  <c r="E5102" i="7"/>
  <c r="E5103" i="7"/>
  <c r="E5104" i="7"/>
  <c r="E5105" i="7"/>
  <c r="E5106" i="7"/>
  <c r="E5107" i="7"/>
  <c r="E5108" i="7"/>
  <c r="E5109" i="7"/>
  <c r="E5110" i="7"/>
  <c r="E5111" i="7"/>
  <c r="E5112" i="7"/>
  <c r="E5113" i="7"/>
  <c r="E5114" i="7"/>
  <c r="E5115" i="7"/>
  <c r="E5116" i="7"/>
  <c r="E5117" i="7"/>
  <c r="E5118" i="7"/>
  <c r="E5119" i="7"/>
  <c r="E5120" i="7"/>
  <c r="E5121" i="7"/>
  <c r="E5122" i="7"/>
  <c r="E5123" i="7"/>
  <c r="E5124" i="7"/>
  <c r="E5125" i="7"/>
  <c r="E5126" i="7"/>
  <c r="E5127" i="7"/>
  <c r="E5128" i="7"/>
  <c r="E5129" i="7"/>
  <c r="E5130" i="7"/>
  <c r="E5131" i="7"/>
  <c r="E5132" i="7"/>
  <c r="E5133" i="7"/>
  <c r="E5134" i="7"/>
  <c r="E5135" i="7"/>
  <c r="E5136" i="7"/>
  <c r="E5137" i="7"/>
  <c r="E5138" i="7"/>
  <c r="E5139" i="7"/>
  <c r="E5140" i="7"/>
  <c r="E5141" i="7"/>
  <c r="E5142" i="7"/>
  <c r="E5143" i="7"/>
  <c r="E5144" i="7"/>
  <c r="E5145" i="7"/>
  <c r="E5146" i="7"/>
  <c r="E5147" i="7"/>
  <c r="E5148" i="7"/>
  <c r="E5149" i="7"/>
  <c r="E5150" i="7"/>
  <c r="E5151" i="7"/>
  <c r="E5152" i="7"/>
  <c r="E5153" i="7"/>
  <c r="E5154" i="7"/>
  <c r="E5155" i="7"/>
  <c r="E5156" i="7"/>
  <c r="E5157" i="7"/>
  <c r="E5158" i="7"/>
  <c r="E5159" i="7"/>
  <c r="E5160" i="7"/>
  <c r="E5161" i="7"/>
  <c r="E5162" i="7"/>
  <c r="E5163" i="7"/>
  <c r="E5164" i="7"/>
  <c r="E5165" i="7"/>
  <c r="E5166" i="7"/>
  <c r="E5167" i="7"/>
  <c r="E5168" i="7"/>
  <c r="E5169" i="7"/>
  <c r="E5170" i="7"/>
  <c r="E5171" i="7"/>
  <c r="E5172" i="7"/>
  <c r="E5173" i="7"/>
  <c r="E5174" i="7"/>
  <c r="E5175" i="7"/>
  <c r="E5176" i="7"/>
  <c r="E5177" i="7"/>
  <c r="E5178" i="7"/>
  <c r="E5179" i="7"/>
  <c r="E5180" i="7"/>
  <c r="E5181" i="7"/>
  <c r="E5182" i="7"/>
  <c r="E5183" i="7"/>
  <c r="E5184" i="7"/>
  <c r="E5185" i="7"/>
  <c r="E5186" i="7"/>
  <c r="E5187" i="7"/>
  <c r="E5188" i="7"/>
  <c r="E5189" i="7"/>
  <c r="E5190" i="7"/>
  <c r="E5191" i="7"/>
  <c r="E5192" i="7"/>
  <c r="E5193" i="7"/>
  <c r="E5194" i="7"/>
  <c r="E5195" i="7"/>
  <c r="E5196" i="7"/>
  <c r="E5197" i="7"/>
  <c r="E5198" i="7"/>
  <c r="E5199" i="7"/>
  <c r="E5200" i="7"/>
  <c r="E5201" i="7"/>
  <c r="E5202" i="7"/>
  <c r="E5203" i="7"/>
  <c r="E5204" i="7"/>
  <c r="E5205" i="7"/>
  <c r="E5206" i="7"/>
  <c r="E5207" i="7"/>
  <c r="E5208" i="7"/>
  <c r="E5209" i="7"/>
  <c r="E5210" i="7"/>
  <c r="E5211" i="7"/>
  <c r="E5212" i="7"/>
  <c r="E5213" i="7"/>
  <c r="E5214" i="7"/>
  <c r="E5215" i="7"/>
  <c r="E5216" i="7"/>
  <c r="E5217" i="7"/>
  <c r="E5218" i="7"/>
  <c r="E5219" i="7"/>
  <c r="E5220" i="7"/>
  <c r="E5221" i="7"/>
  <c r="E5222" i="7"/>
  <c r="E5223" i="7"/>
  <c r="E5224" i="7"/>
  <c r="E5225" i="7"/>
  <c r="E5226" i="7"/>
  <c r="E5227" i="7"/>
  <c r="E5228" i="7"/>
  <c r="E5229" i="7"/>
  <c r="E5230" i="7"/>
  <c r="E5231" i="7"/>
  <c r="E5232" i="7"/>
  <c r="E5233" i="7"/>
  <c r="E5234" i="7"/>
  <c r="E5235" i="7"/>
  <c r="E5236" i="7"/>
  <c r="E5237" i="7"/>
  <c r="E5238" i="7"/>
  <c r="E5239" i="7"/>
  <c r="E5240" i="7"/>
  <c r="E5241" i="7"/>
  <c r="E5242" i="7"/>
  <c r="E5243" i="7"/>
  <c r="E5244" i="7"/>
  <c r="E5245" i="7"/>
  <c r="E5246" i="7"/>
  <c r="E5247" i="7"/>
  <c r="E5248" i="7"/>
  <c r="E5249" i="7"/>
  <c r="E5250" i="7"/>
  <c r="E5251" i="7"/>
  <c r="E5252" i="7"/>
  <c r="E5253" i="7"/>
  <c r="E5254" i="7"/>
  <c r="E5255" i="7"/>
  <c r="E5256" i="7"/>
  <c r="E5257" i="7"/>
  <c r="E5258" i="7"/>
  <c r="E5259" i="7"/>
  <c r="E5260" i="7"/>
  <c r="E5261" i="7"/>
  <c r="E5262" i="7"/>
  <c r="E5263" i="7"/>
  <c r="E5264" i="7"/>
  <c r="E5265" i="7"/>
  <c r="E5266" i="7"/>
  <c r="E5267" i="7"/>
  <c r="E5268" i="7"/>
  <c r="E5269" i="7"/>
  <c r="E5270" i="7"/>
  <c r="E5271" i="7"/>
  <c r="E5272" i="7"/>
  <c r="E5273" i="7"/>
  <c r="E5274" i="7"/>
  <c r="E5275" i="7"/>
  <c r="E5276" i="7"/>
  <c r="E5277" i="7"/>
  <c r="E5278" i="7"/>
  <c r="E5279" i="7"/>
  <c r="E5280" i="7"/>
  <c r="E5281" i="7"/>
  <c r="E5282" i="7"/>
  <c r="E5283" i="7"/>
  <c r="E5284" i="7"/>
  <c r="E5285" i="7"/>
  <c r="E5286" i="7"/>
  <c r="E5287" i="7"/>
  <c r="E5288" i="7"/>
  <c r="E5289" i="7"/>
  <c r="E5290" i="7"/>
  <c r="E5291" i="7"/>
  <c r="E5292" i="7"/>
  <c r="E5293" i="7"/>
  <c r="E5294" i="7"/>
  <c r="E5295" i="7"/>
  <c r="E5296" i="7"/>
  <c r="E5297" i="7"/>
  <c r="E5298" i="7"/>
  <c r="E5299" i="7"/>
  <c r="E5300" i="7"/>
  <c r="E5301" i="7"/>
  <c r="E5302" i="7"/>
  <c r="E5303" i="7"/>
  <c r="E5304" i="7"/>
  <c r="E5305" i="7"/>
  <c r="E5306" i="7"/>
  <c r="E5307" i="7"/>
  <c r="E5308" i="7"/>
  <c r="E5309" i="7"/>
  <c r="E5310" i="7"/>
  <c r="E5311" i="7"/>
  <c r="E5312" i="7"/>
  <c r="E5313" i="7"/>
  <c r="E5314" i="7"/>
  <c r="E5315" i="7"/>
  <c r="E5316" i="7"/>
  <c r="E5317" i="7"/>
  <c r="E5318" i="7"/>
  <c r="E5319" i="7"/>
  <c r="E5320" i="7"/>
  <c r="E5321" i="7"/>
  <c r="E5322" i="7"/>
  <c r="E5323" i="7"/>
  <c r="E5324" i="7"/>
  <c r="E5325" i="7"/>
  <c r="E5326" i="7"/>
  <c r="E5327" i="7"/>
  <c r="E5328" i="7"/>
  <c r="E5329" i="7"/>
  <c r="E5330" i="7"/>
  <c r="E5331" i="7"/>
  <c r="E5332" i="7"/>
  <c r="E5333" i="7"/>
  <c r="E5334" i="7"/>
  <c r="E5335" i="7"/>
  <c r="E5336" i="7"/>
  <c r="E5337" i="7"/>
  <c r="E5338" i="7"/>
  <c r="E5339" i="7"/>
  <c r="E5340" i="7"/>
  <c r="E5341" i="7"/>
  <c r="E5342" i="7"/>
  <c r="E5343" i="7"/>
  <c r="E5344" i="7"/>
  <c r="E5345" i="7"/>
  <c r="E5346" i="7"/>
  <c r="E5347" i="7"/>
  <c r="E5348" i="7"/>
  <c r="E5349" i="7"/>
  <c r="E5350" i="7"/>
  <c r="E5351" i="7"/>
  <c r="E5352" i="7"/>
  <c r="E5353" i="7"/>
  <c r="E5354" i="7"/>
  <c r="E5355" i="7"/>
  <c r="E5356" i="7"/>
  <c r="E5357" i="7"/>
  <c r="E5358" i="7"/>
  <c r="E5359" i="7"/>
  <c r="E5360" i="7"/>
  <c r="E5361" i="7"/>
  <c r="E5362" i="7"/>
  <c r="E5363" i="7"/>
  <c r="E5364" i="7"/>
  <c r="E5365" i="7"/>
  <c r="E5366" i="7"/>
  <c r="E5367" i="7"/>
  <c r="E5368" i="7"/>
  <c r="E5369" i="7"/>
  <c r="E5370" i="7"/>
  <c r="E5371" i="7"/>
  <c r="E5372" i="7"/>
  <c r="E5373" i="7"/>
  <c r="E5374" i="7"/>
  <c r="E5375" i="7"/>
  <c r="E5376" i="7"/>
  <c r="E5377" i="7"/>
  <c r="E5378" i="7"/>
  <c r="E5379" i="7"/>
  <c r="E5380" i="7"/>
  <c r="E5381" i="7"/>
  <c r="E5382" i="7"/>
  <c r="E5383" i="7"/>
  <c r="E5384" i="7"/>
  <c r="E5385" i="7"/>
  <c r="E5386" i="7"/>
  <c r="E5387" i="7"/>
  <c r="E5388" i="7"/>
  <c r="E5389" i="7"/>
  <c r="E5390" i="7"/>
  <c r="E5391" i="7"/>
  <c r="E5392" i="7"/>
  <c r="E5393" i="7"/>
  <c r="E5394" i="7"/>
  <c r="E5395" i="7"/>
  <c r="E5396" i="7"/>
  <c r="E5397" i="7"/>
  <c r="E5398" i="7"/>
  <c r="E5399" i="7"/>
  <c r="E5400" i="7"/>
  <c r="E5401" i="7"/>
  <c r="E5402" i="7"/>
  <c r="E5403" i="7"/>
  <c r="E5404" i="7"/>
  <c r="E5405" i="7"/>
  <c r="E5406" i="7"/>
  <c r="E5407" i="7"/>
  <c r="E5408" i="7"/>
  <c r="E5409" i="7"/>
  <c r="E5410" i="7"/>
  <c r="E5411" i="7"/>
  <c r="E5412" i="7"/>
  <c r="E5413" i="7"/>
  <c r="E5414" i="7"/>
  <c r="E5415" i="7"/>
  <c r="E5416" i="7"/>
  <c r="E5417" i="7"/>
  <c r="E5418" i="7"/>
  <c r="E5419" i="7"/>
  <c r="E5420" i="7"/>
  <c r="E5421" i="7"/>
  <c r="E5422" i="7"/>
  <c r="E5423" i="7"/>
  <c r="E5424" i="7"/>
  <c r="E5425" i="7"/>
  <c r="E5426" i="7"/>
  <c r="E5427" i="7"/>
  <c r="E5428" i="7"/>
  <c r="E5429" i="7"/>
  <c r="E5430" i="7"/>
  <c r="E5431" i="7"/>
  <c r="E5432" i="7"/>
  <c r="E5433" i="7"/>
  <c r="E5434" i="7"/>
  <c r="E5435" i="7"/>
  <c r="E5436" i="7"/>
  <c r="E5437" i="7"/>
  <c r="E5438" i="7"/>
  <c r="E5439" i="7"/>
  <c r="E5440" i="7"/>
  <c r="E5441" i="7"/>
  <c r="E5442" i="7"/>
  <c r="E5443" i="7"/>
  <c r="E5444" i="7"/>
  <c r="E5445" i="7"/>
  <c r="E5446" i="7"/>
  <c r="E5447" i="7"/>
  <c r="E5448" i="7"/>
  <c r="E5449" i="7"/>
  <c r="E5450" i="7"/>
  <c r="E5451" i="7"/>
  <c r="E5452" i="7"/>
  <c r="E5453" i="7"/>
  <c r="E5454" i="7"/>
  <c r="E5455" i="7"/>
  <c r="E5456" i="7"/>
  <c r="E5457" i="7"/>
  <c r="E5458" i="7"/>
  <c r="E5459" i="7"/>
  <c r="E5460" i="7"/>
  <c r="E5461" i="7"/>
  <c r="E5462" i="7"/>
  <c r="E5463" i="7"/>
  <c r="E5464" i="7"/>
  <c r="E5465" i="7"/>
  <c r="E5466" i="7"/>
  <c r="E5467" i="7"/>
  <c r="E5468" i="7"/>
  <c r="E5469" i="7"/>
  <c r="E5470" i="7"/>
  <c r="E5471" i="7"/>
  <c r="E5472" i="7"/>
  <c r="E5473" i="7"/>
  <c r="E5474" i="7"/>
  <c r="E5475" i="7"/>
  <c r="E5476" i="7"/>
  <c r="E5477" i="7"/>
  <c r="E5478" i="7"/>
  <c r="E5479" i="7"/>
  <c r="E5480" i="7"/>
  <c r="E5481" i="7"/>
  <c r="E5482" i="7"/>
  <c r="E5483" i="7"/>
  <c r="E5484" i="7"/>
  <c r="E5485" i="7"/>
  <c r="E5486" i="7"/>
  <c r="E5487" i="7"/>
  <c r="E5488" i="7"/>
  <c r="E5489" i="7"/>
  <c r="E5490" i="7"/>
  <c r="E5491" i="7"/>
  <c r="E5492" i="7"/>
  <c r="E5493" i="7"/>
  <c r="E5494" i="7"/>
  <c r="E5495" i="7"/>
  <c r="E5496" i="7"/>
  <c r="E5497" i="7"/>
  <c r="E5498" i="7"/>
  <c r="E5499" i="7"/>
  <c r="E5500" i="7"/>
  <c r="E5501" i="7"/>
  <c r="E5502" i="7"/>
  <c r="E5503" i="7"/>
  <c r="E5504" i="7"/>
  <c r="E5505" i="7"/>
  <c r="E5506" i="7"/>
  <c r="E5507" i="7"/>
  <c r="E5508" i="7"/>
  <c r="E5509" i="7"/>
  <c r="E5510" i="7"/>
  <c r="E5511" i="7"/>
  <c r="E5512" i="7"/>
  <c r="E5513" i="7"/>
  <c r="E5514" i="7"/>
  <c r="E5515" i="7"/>
  <c r="E5516" i="7"/>
  <c r="E5517" i="7"/>
  <c r="E5518" i="7"/>
  <c r="E5519" i="7"/>
  <c r="E5520" i="7"/>
  <c r="E5521" i="7"/>
  <c r="E5522" i="7"/>
  <c r="E5523" i="7"/>
  <c r="E5524" i="7"/>
  <c r="E5525" i="7"/>
  <c r="E5526" i="7"/>
  <c r="E5527" i="7"/>
  <c r="E5528" i="7"/>
  <c r="E5529" i="7"/>
  <c r="E5530" i="7"/>
  <c r="E5531" i="7"/>
  <c r="E5532" i="7"/>
  <c r="E5533" i="7"/>
  <c r="E5534" i="7"/>
  <c r="E5535" i="7"/>
  <c r="E5536" i="7"/>
  <c r="E5537" i="7"/>
  <c r="E5538" i="7"/>
  <c r="E5539" i="7"/>
  <c r="E5540" i="7"/>
  <c r="E5541" i="7"/>
  <c r="E5542" i="7"/>
  <c r="E5543" i="7"/>
  <c r="E5544" i="7"/>
  <c r="E5545" i="7"/>
  <c r="E5546" i="7"/>
  <c r="E5547" i="7"/>
  <c r="E5548" i="7"/>
  <c r="E5549" i="7"/>
  <c r="E5550" i="7"/>
  <c r="E5551" i="7"/>
  <c r="E5552" i="7"/>
  <c r="E5553" i="7"/>
  <c r="E5554" i="7"/>
  <c r="E5555" i="7"/>
  <c r="E5556" i="7"/>
  <c r="E5557" i="7"/>
  <c r="E5558" i="7"/>
  <c r="E5559" i="7"/>
  <c r="E5560" i="7"/>
  <c r="E5561" i="7"/>
  <c r="E5562" i="7"/>
  <c r="E5563" i="7"/>
  <c r="E5564" i="7"/>
  <c r="E5565" i="7"/>
  <c r="E5566" i="7"/>
  <c r="E5567" i="7"/>
  <c r="E5568" i="7"/>
  <c r="E5569" i="7"/>
  <c r="E5570" i="7"/>
  <c r="E5571" i="7"/>
  <c r="E5572" i="7"/>
  <c r="E5573" i="7"/>
  <c r="E5574" i="7"/>
  <c r="E5575" i="7"/>
  <c r="E5576" i="7"/>
  <c r="E5577" i="7"/>
  <c r="E5578" i="7"/>
  <c r="E5579" i="7"/>
  <c r="E5580" i="7"/>
  <c r="E5581" i="7"/>
  <c r="E5582" i="7"/>
  <c r="E5583" i="7"/>
  <c r="E5584" i="7"/>
  <c r="E5585" i="7"/>
  <c r="E5586" i="7"/>
  <c r="E5587" i="7"/>
  <c r="E5588" i="7"/>
  <c r="E5589" i="7"/>
  <c r="E5590" i="7"/>
  <c r="E5591" i="7"/>
  <c r="E5592" i="7"/>
  <c r="E5593" i="7"/>
  <c r="E5594" i="7"/>
  <c r="E5595" i="7"/>
  <c r="E5596" i="7"/>
  <c r="E5597" i="7"/>
  <c r="E5598" i="7"/>
  <c r="E5599" i="7"/>
  <c r="E5600" i="7"/>
  <c r="E5601" i="7"/>
  <c r="E5602" i="7"/>
  <c r="E5603" i="7"/>
  <c r="E5604" i="7"/>
  <c r="E5605" i="7"/>
  <c r="E5606" i="7"/>
  <c r="E5607" i="7"/>
  <c r="E5608" i="7"/>
  <c r="E5609" i="7"/>
  <c r="E5610" i="7"/>
  <c r="E5611" i="7"/>
  <c r="E5612" i="7"/>
  <c r="E5613" i="7"/>
  <c r="E5614" i="7"/>
  <c r="E5615" i="7"/>
  <c r="E5616" i="7"/>
  <c r="E5617" i="7"/>
  <c r="E5618" i="7"/>
  <c r="E5619" i="7"/>
  <c r="E5620" i="7"/>
  <c r="E5621" i="7"/>
  <c r="E5622" i="7"/>
  <c r="E5623" i="7"/>
  <c r="E5624" i="7"/>
  <c r="E5625" i="7"/>
  <c r="E5626" i="7"/>
  <c r="E5627" i="7"/>
  <c r="E5628" i="7"/>
  <c r="E5629" i="7"/>
  <c r="E5630" i="7"/>
  <c r="E5631" i="7"/>
  <c r="E5632" i="7"/>
  <c r="E5633" i="7"/>
  <c r="E5634" i="7"/>
  <c r="E5635" i="7"/>
  <c r="E5636" i="7"/>
  <c r="E5637" i="7"/>
  <c r="E5638" i="7"/>
  <c r="E5639" i="7"/>
  <c r="E5640" i="7"/>
  <c r="E5641" i="7"/>
  <c r="E5642" i="7"/>
  <c r="E5643" i="7"/>
  <c r="E5644" i="7"/>
  <c r="E5645" i="7"/>
  <c r="E5646" i="7"/>
  <c r="E5647" i="7"/>
  <c r="E5648" i="7"/>
  <c r="E5649" i="7"/>
  <c r="E5650" i="7"/>
  <c r="E5651" i="7"/>
  <c r="E5652" i="7"/>
  <c r="E5653" i="7"/>
  <c r="E5654" i="7"/>
  <c r="E5655" i="7"/>
  <c r="E5656" i="7"/>
  <c r="E5657" i="7"/>
  <c r="E5658" i="7"/>
  <c r="E5659" i="7"/>
  <c r="E5660" i="7"/>
  <c r="E5661" i="7"/>
  <c r="E5662" i="7"/>
  <c r="E5663" i="7"/>
  <c r="E5664" i="7"/>
  <c r="E5665" i="7"/>
  <c r="E5666" i="7"/>
  <c r="E5667" i="7"/>
  <c r="E5668" i="7"/>
  <c r="E5669" i="7"/>
  <c r="E5670" i="7"/>
  <c r="E5671" i="7"/>
  <c r="E5672" i="7"/>
  <c r="E5673" i="7"/>
  <c r="E5674" i="7"/>
  <c r="E5675" i="7"/>
  <c r="E5676" i="7"/>
  <c r="E5677" i="7"/>
  <c r="E5678" i="7"/>
  <c r="E5679" i="7"/>
  <c r="E5680" i="7"/>
  <c r="E5681" i="7"/>
  <c r="E5682" i="7"/>
  <c r="E5683" i="7"/>
  <c r="E5684" i="7"/>
  <c r="E5685" i="7"/>
  <c r="E5686" i="7"/>
  <c r="E5687" i="7"/>
  <c r="E5688" i="7"/>
  <c r="E5689" i="7"/>
  <c r="E5690" i="7"/>
  <c r="E5691" i="7"/>
  <c r="E5692" i="7"/>
  <c r="E5693" i="7"/>
  <c r="E5694" i="7"/>
  <c r="E5695" i="7"/>
  <c r="E5696" i="7"/>
  <c r="E5697" i="7"/>
  <c r="E5698" i="7"/>
  <c r="E5699" i="7"/>
  <c r="E5700" i="7"/>
  <c r="E5701" i="7"/>
  <c r="E5702" i="7"/>
  <c r="E5703" i="7"/>
  <c r="E5704" i="7"/>
  <c r="E5705" i="7"/>
  <c r="E5706" i="7"/>
  <c r="E5707" i="7"/>
  <c r="E5708" i="7"/>
  <c r="E5709" i="7"/>
  <c r="E5710" i="7"/>
  <c r="E5711" i="7"/>
  <c r="E5712" i="7"/>
  <c r="E5713" i="7"/>
  <c r="E5714" i="7"/>
  <c r="E5715" i="7"/>
  <c r="E5716" i="7"/>
  <c r="E5717" i="7"/>
  <c r="E5718" i="7"/>
  <c r="E5719" i="7"/>
  <c r="E5720" i="7"/>
  <c r="E5721" i="7"/>
  <c r="E5722" i="7"/>
  <c r="E5723" i="7"/>
  <c r="E5724" i="7"/>
  <c r="E5725" i="7"/>
  <c r="E5726" i="7"/>
  <c r="E5727" i="7"/>
  <c r="E5728" i="7"/>
  <c r="E5729" i="7"/>
  <c r="E5730" i="7"/>
  <c r="E5731" i="7"/>
  <c r="E5732" i="7"/>
  <c r="E5733" i="7"/>
  <c r="E5734" i="7"/>
  <c r="E5735" i="7"/>
  <c r="E5736" i="7"/>
  <c r="E5737" i="7"/>
  <c r="E5738" i="7"/>
  <c r="E5739" i="7"/>
  <c r="E5740" i="7"/>
  <c r="E5741" i="7"/>
  <c r="E5742" i="7"/>
  <c r="E5743" i="7"/>
  <c r="E5744" i="7"/>
  <c r="E5745" i="7"/>
  <c r="E5746" i="7"/>
  <c r="E5747" i="7"/>
  <c r="E5748" i="7"/>
  <c r="E5749" i="7"/>
  <c r="E5750" i="7"/>
  <c r="E5751" i="7"/>
  <c r="E5752" i="7"/>
  <c r="E5753" i="7"/>
  <c r="E5754" i="7"/>
  <c r="E5755" i="7"/>
  <c r="E5756" i="7"/>
  <c r="E5757" i="7"/>
  <c r="E5758" i="7"/>
  <c r="E5759" i="7"/>
  <c r="E5760" i="7"/>
  <c r="E5761" i="7"/>
  <c r="E5762" i="7"/>
  <c r="E5763" i="7"/>
  <c r="E5764" i="7"/>
  <c r="E5765" i="7"/>
  <c r="E5766" i="7"/>
  <c r="E5767" i="7"/>
  <c r="E5768" i="7"/>
  <c r="E5769" i="7"/>
  <c r="E5770" i="7"/>
  <c r="E5771" i="7"/>
  <c r="E5772" i="7"/>
  <c r="E5773" i="7"/>
  <c r="E5774" i="7"/>
  <c r="E5775" i="7"/>
  <c r="E5776" i="7"/>
  <c r="E5777" i="7"/>
  <c r="E5778" i="7"/>
  <c r="E5779" i="7"/>
  <c r="E5780" i="7"/>
  <c r="E5781" i="7"/>
  <c r="E5782" i="7"/>
  <c r="E5783" i="7"/>
  <c r="E5784" i="7"/>
  <c r="E5785" i="7"/>
  <c r="E5786" i="7"/>
  <c r="E5787" i="7"/>
  <c r="E5788" i="7"/>
  <c r="E5789" i="7"/>
  <c r="E5790" i="7"/>
  <c r="E5791" i="7"/>
  <c r="E5792" i="7"/>
  <c r="E5793" i="7"/>
  <c r="E5794" i="7"/>
  <c r="E5795" i="7"/>
  <c r="E5796" i="7"/>
  <c r="E5797" i="7"/>
  <c r="E5798" i="7"/>
  <c r="E5799" i="7"/>
  <c r="E5800" i="7"/>
  <c r="E5801" i="7"/>
  <c r="E5802" i="7"/>
  <c r="E5803" i="7"/>
  <c r="E5804" i="7"/>
  <c r="E5805" i="7"/>
  <c r="E5806" i="7"/>
  <c r="E5807" i="7"/>
  <c r="E5808" i="7"/>
  <c r="E5809" i="7"/>
  <c r="E5810" i="7"/>
  <c r="E5811" i="7"/>
  <c r="E5812" i="7"/>
  <c r="E5813" i="7"/>
  <c r="E5814" i="7"/>
  <c r="E5815" i="7"/>
  <c r="E5816" i="7"/>
  <c r="E5817" i="7"/>
  <c r="E5818" i="7"/>
  <c r="E5819" i="7"/>
  <c r="E5820" i="7"/>
  <c r="E5821" i="7"/>
  <c r="E5822" i="7"/>
  <c r="E5823" i="7"/>
  <c r="E5824" i="7"/>
  <c r="E5825" i="7"/>
  <c r="E5826" i="7"/>
  <c r="E5827" i="7"/>
  <c r="E5828" i="7"/>
  <c r="E5829" i="7"/>
  <c r="E5830" i="7"/>
  <c r="E5831" i="7"/>
  <c r="E5832" i="7"/>
  <c r="E5833" i="7"/>
  <c r="E5834" i="7"/>
  <c r="E5835" i="7"/>
  <c r="E5836" i="7"/>
  <c r="E5837" i="7"/>
  <c r="E5838" i="7"/>
  <c r="E5839" i="7"/>
  <c r="E5840" i="7"/>
  <c r="E5841" i="7"/>
  <c r="E5842" i="7"/>
  <c r="E5843" i="7"/>
  <c r="E5844" i="7"/>
  <c r="E5845" i="7"/>
  <c r="E5846" i="7"/>
  <c r="E5847" i="7"/>
  <c r="E5848" i="7"/>
  <c r="E5849" i="7"/>
  <c r="E5850" i="7"/>
  <c r="E5851" i="7"/>
  <c r="E5852" i="7"/>
  <c r="E5853" i="7"/>
  <c r="E5854" i="7"/>
  <c r="E5855" i="7"/>
  <c r="E5856" i="7"/>
  <c r="E5857" i="7"/>
  <c r="E5858" i="7"/>
  <c r="E5859" i="7"/>
  <c r="E5860" i="7"/>
  <c r="E5861" i="7"/>
  <c r="E5862" i="7"/>
  <c r="E5863" i="7"/>
  <c r="E5864" i="7"/>
  <c r="E5865" i="7"/>
  <c r="E5866" i="7"/>
  <c r="E5867" i="7"/>
  <c r="E5868" i="7"/>
  <c r="E5869" i="7"/>
  <c r="E5870" i="7"/>
  <c r="E5871" i="7"/>
  <c r="E5872" i="7"/>
  <c r="E5873" i="7"/>
  <c r="E5874" i="7"/>
  <c r="E5875" i="7"/>
  <c r="E5876" i="7"/>
  <c r="E5877" i="7"/>
  <c r="E5878" i="7"/>
  <c r="E5879" i="7"/>
  <c r="E5880" i="7"/>
  <c r="E5881" i="7"/>
  <c r="E5882" i="7"/>
  <c r="E5883" i="7"/>
  <c r="E5884" i="7"/>
  <c r="E5885" i="7"/>
  <c r="E5886" i="7"/>
  <c r="E5887" i="7"/>
  <c r="E5888" i="7"/>
  <c r="E5889" i="7"/>
  <c r="E5890" i="7"/>
  <c r="E5891" i="7"/>
  <c r="E5892" i="7"/>
  <c r="E5893" i="7"/>
  <c r="E5894" i="7"/>
  <c r="E5895" i="7"/>
  <c r="E5896" i="7"/>
  <c r="E5897" i="7"/>
  <c r="E5898" i="7"/>
  <c r="E5899" i="7"/>
  <c r="E5900" i="7"/>
  <c r="E5901" i="7"/>
  <c r="E5902" i="7"/>
  <c r="E5903" i="7"/>
  <c r="E5904" i="7"/>
  <c r="E5905" i="7"/>
  <c r="E5906" i="7"/>
  <c r="E5907" i="7"/>
  <c r="E5908" i="7"/>
  <c r="E5909" i="7"/>
  <c r="E5910" i="7"/>
  <c r="E5911" i="7"/>
  <c r="E5912" i="7"/>
  <c r="E5913" i="7"/>
  <c r="E5914" i="7"/>
  <c r="E5915" i="7"/>
  <c r="E5916" i="7"/>
  <c r="E5917" i="7"/>
  <c r="E5918" i="7"/>
  <c r="E5919" i="7"/>
  <c r="E5920" i="7"/>
  <c r="E5921" i="7"/>
  <c r="E5922" i="7"/>
  <c r="E5923" i="7"/>
  <c r="E5924" i="7"/>
  <c r="E5925" i="7"/>
  <c r="E5926" i="7"/>
  <c r="E5927" i="7"/>
  <c r="E5928" i="7"/>
  <c r="E5929" i="7"/>
  <c r="E5930" i="7"/>
  <c r="E5931" i="7"/>
  <c r="E5932" i="7"/>
  <c r="E5933" i="7"/>
  <c r="E5934" i="7"/>
  <c r="E5935" i="7"/>
  <c r="E5936" i="7"/>
  <c r="E5937" i="7"/>
  <c r="E5938" i="7"/>
  <c r="E5939" i="7"/>
  <c r="E5940" i="7"/>
  <c r="E5941" i="7"/>
  <c r="E5942" i="7"/>
  <c r="E5943" i="7"/>
  <c r="E5944" i="7"/>
  <c r="E5945" i="7"/>
  <c r="E5946" i="7"/>
  <c r="E5947" i="7"/>
  <c r="E5948" i="7"/>
  <c r="E5949" i="7"/>
  <c r="E5950" i="7"/>
  <c r="E5951" i="7"/>
  <c r="E5952" i="7"/>
  <c r="E5953" i="7"/>
  <c r="E5954" i="7"/>
  <c r="E5955" i="7"/>
  <c r="E5956" i="7"/>
  <c r="E5957" i="7"/>
  <c r="E5958" i="7"/>
  <c r="E5959" i="7"/>
  <c r="E5960" i="7"/>
  <c r="E5961" i="7"/>
  <c r="E5962" i="7"/>
  <c r="E5963" i="7"/>
  <c r="E5964" i="7"/>
  <c r="E5965" i="7"/>
  <c r="E5966" i="7"/>
  <c r="E5967" i="7"/>
  <c r="E5968" i="7"/>
  <c r="E5969" i="7"/>
  <c r="E5970" i="7"/>
  <c r="E5971" i="7"/>
  <c r="E5972" i="7"/>
  <c r="E5973" i="7"/>
  <c r="E5974" i="7"/>
  <c r="E5975" i="7"/>
  <c r="E5976" i="7"/>
  <c r="E5977" i="7"/>
  <c r="E5978" i="7"/>
  <c r="E5979" i="7"/>
  <c r="E5980" i="7"/>
  <c r="E5981" i="7"/>
  <c r="E5982" i="7"/>
  <c r="E5983" i="7"/>
  <c r="E5984" i="7"/>
  <c r="E5985" i="7"/>
  <c r="E5986" i="7"/>
  <c r="E5987" i="7"/>
  <c r="E5988" i="7"/>
  <c r="E5989" i="7"/>
  <c r="E5990" i="7"/>
  <c r="E5991" i="7"/>
  <c r="E5992" i="7"/>
  <c r="E5993" i="7"/>
  <c r="E5994" i="7"/>
  <c r="E5995" i="7"/>
  <c r="E5996" i="7"/>
  <c r="E5997" i="7"/>
  <c r="E5998" i="7"/>
  <c r="E5999" i="7"/>
  <c r="E6000" i="7"/>
  <c r="E6001" i="7"/>
  <c r="E6002" i="7"/>
  <c r="E6003" i="7"/>
  <c r="E6004" i="7"/>
  <c r="E6005" i="7"/>
  <c r="E6006" i="7"/>
  <c r="E6007" i="7"/>
  <c r="E6008" i="7"/>
  <c r="E6009" i="7"/>
  <c r="E6010" i="7"/>
  <c r="E6011" i="7"/>
  <c r="E6012" i="7"/>
  <c r="E6013" i="7"/>
  <c r="E6014" i="7"/>
  <c r="E6015" i="7"/>
  <c r="E6016" i="7"/>
  <c r="E6017" i="7"/>
  <c r="E6018" i="7"/>
  <c r="E6019" i="7"/>
  <c r="E6020" i="7"/>
  <c r="E6021" i="7"/>
  <c r="E6022" i="7"/>
  <c r="E6023" i="7"/>
  <c r="E6024" i="7"/>
  <c r="E6025" i="7"/>
  <c r="E6026" i="7"/>
  <c r="E6027" i="7"/>
  <c r="E6028" i="7"/>
  <c r="E6029" i="7"/>
  <c r="E6030" i="7"/>
  <c r="E6031" i="7"/>
  <c r="E6032" i="7"/>
  <c r="E6033" i="7"/>
  <c r="E6034" i="7"/>
  <c r="E6035" i="7"/>
  <c r="E6036" i="7"/>
  <c r="E6037" i="7"/>
  <c r="E6038" i="7"/>
  <c r="E6039" i="7"/>
  <c r="E6040" i="7"/>
  <c r="E6041" i="7"/>
  <c r="E6042" i="7"/>
  <c r="E6043" i="7"/>
  <c r="E6044" i="7"/>
  <c r="E6045" i="7"/>
  <c r="E6046" i="7"/>
  <c r="E6047" i="7"/>
  <c r="E6048" i="7"/>
  <c r="E6049" i="7"/>
  <c r="E6050" i="7"/>
  <c r="E6051" i="7"/>
  <c r="E6052" i="7"/>
  <c r="E6053" i="7"/>
  <c r="E6054" i="7"/>
  <c r="E6055" i="7"/>
  <c r="E6056" i="7"/>
  <c r="E6057" i="7"/>
  <c r="E6058" i="7"/>
  <c r="E6059" i="7"/>
  <c r="E6060" i="7"/>
  <c r="E6061" i="7"/>
  <c r="E6062" i="7"/>
  <c r="E6063" i="7"/>
  <c r="E6064" i="7"/>
  <c r="E6065" i="7"/>
  <c r="E6066" i="7"/>
  <c r="E6067" i="7"/>
  <c r="E6068" i="7"/>
  <c r="E6069" i="7"/>
  <c r="E6070" i="7"/>
  <c r="E6071" i="7"/>
  <c r="E6072" i="7"/>
  <c r="E6073" i="7"/>
  <c r="E6074" i="7"/>
  <c r="E6075" i="7"/>
  <c r="E6076" i="7"/>
  <c r="E6077" i="7"/>
  <c r="E6078" i="7"/>
  <c r="E6079" i="7"/>
  <c r="E6080" i="7"/>
  <c r="E6081" i="7"/>
  <c r="E6082" i="7"/>
  <c r="E6083" i="7"/>
  <c r="E6084" i="7"/>
  <c r="E6085" i="7"/>
  <c r="E6086" i="7"/>
  <c r="E6087" i="7"/>
  <c r="E6088" i="7"/>
  <c r="E6089" i="7"/>
  <c r="E6090" i="7"/>
  <c r="E6091" i="7"/>
  <c r="E6092" i="7"/>
  <c r="E6093" i="7"/>
  <c r="E6094" i="7"/>
  <c r="E6095" i="7"/>
  <c r="E6096" i="7"/>
  <c r="E6097" i="7"/>
  <c r="E6098" i="7"/>
  <c r="E6099" i="7"/>
  <c r="E6100" i="7"/>
  <c r="E6101" i="7"/>
  <c r="E6102" i="7"/>
  <c r="E6103" i="7"/>
  <c r="E6104" i="7"/>
  <c r="E6105" i="7"/>
  <c r="E6106" i="7"/>
  <c r="E6107" i="7"/>
  <c r="E6108" i="7"/>
  <c r="E6109" i="7"/>
  <c r="E6110" i="7"/>
  <c r="E6111" i="7"/>
  <c r="E6112" i="7"/>
  <c r="E6113" i="7"/>
  <c r="E6114" i="7"/>
  <c r="E6115" i="7"/>
  <c r="E6116" i="7"/>
  <c r="E6117" i="7"/>
  <c r="E6118" i="7"/>
  <c r="E6119" i="7"/>
  <c r="E6120" i="7"/>
  <c r="E6121" i="7"/>
  <c r="E6122" i="7"/>
  <c r="E6123" i="7"/>
  <c r="E6124" i="7"/>
  <c r="E6125" i="7"/>
  <c r="E6126" i="7"/>
  <c r="E6127" i="7"/>
  <c r="E6128" i="7"/>
  <c r="E6129" i="7"/>
  <c r="E6130" i="7"/>
  <c r="E6131" i="7"/>
  <c r="E6132" i="7"/>
  <c r="E6133" i="7"/>
  <c r="E6134" i="7"/>
  <c r="E6135" i="7"/>
  <c r="E6136" i="7"/>
  <c r="E6137" i="7"/>
  <c r="E6138" i="7"/>
  <c r="E6139" i="7"/>
  <c r="E6140" i="7"/>
  <c r="E6141" i="7"/>
  <c r="E6142" i="7"/>
  <c r="E6143" i="7"/>
  <c r="E6144" i="7"/>
  <c r="E6145" i="7"/>
  <c r="E6146" i="7"/>
  <c r="E6147" i="7"/>
  <c r="E6148" i="7"/>
  <c r="E6149" i="7"/>
  <c r="E6150" i="7"/>
  <c r="E6151" i="7"/>
  <c r="E6152" i="7"/>
  <c r="E6153" i="7"/>
  <c r="E6154" i="7"/>
  <c r="E6155" i="7"/>
  <c r="E6156" i="7"/>
  <c r="E6157" i="7"/>
  <c r="E6158" i="7"/>
  <c r="E6159" i="7"/>
  <c r="E6160" i="7"/>
  <c r="E6161" i="7"/>
  <c r="E6162" i="7"/>
  <c r="E6163" i="7"/>
  <c r="E6164" i="7"/>
  <c r="E6165" i="7"/>
  <c r="E6166" i="7"/>
  <c r="E6167" i="7"/>
  <c r="E6168" i="7"/>
  <c r="E6169" i="7"/>
  <c r="E6170" i="7"/>
  <c r="E6171" i="7"/>
  <c r="E6172" i="7"/>
  <c r="E6173" i="7"/>
  <c r="E6174" i="7"/>
  <c r="E6175" i="7"/>
  <c r="E6176" i="7"/>
  <c r="E6177" i="7"/>
  <c r="E6178" i="7"/>
  <c r="E6179" i="7"/>
  <c r="E6180" i="7"/>
  <c r="E6181" i="7"/>
  <c r="E6182" i="7"/>
  <c r="E6183" i="7"/>
  <c r="E6184" i="7"/>
  <c r="E6185" i="7"/>
  <c r="E6186" i="7"/>
  <c r="E6187" i="7"/>
  <c r="E6188" i="7"/>
  <c r="E6189" i="7"/>
  <c r="E6190" i="7"/>
  <c r="E6191" i="7"/>
  <c r="E6192" i="7"/>
  <c r="E6193" i="7"/>
  <c r="E6194" i="7"/>
  <c r="E6195" i="7"/>
  <c r="E6196" i="7"/>
  <c r="E6197" i="7"/>
  <c r="E6198" i="7"/>
  <c r="E6199" i="7"/>
  <c r="E6200" i="7"/>
  <c r="E6201" i="7"/>
  <c r="E6202" i="7"/>
  <c r="E6203" i="7"/>
  <c r="E6204" i="7"/>
  <c r="E6205" i="7"/>
  <c r="E6206" i="7"/>
  <c r="E6207" i="7"/>
  <c r="E6208" i="7"/>
  <c r="E6209" i="7"/>
  <c r="E6210" i="7"/>
  <c r="E6211" i="7"/>
  <c r="E6212" i="7"/>
  <c r="E6213" i="7"/>
  <c r="E6214" i="7"/>
  <c r="E6215" i="7"/>
  <c r="E6216" i="7"/>
  <c r="E6217" i="7"/>
  <c r="E6218" i="7"/>
  <c r="E6219" i="7"/>
  <c r="E6220" i="7"/>
  <c r="E6221" i="7"/>
  <c r="E6222" i="7"/>
  <c r="E6223" i="7"/>
  <c r="E6224" i="7"/>
  <c r="E6225" i="7"/>
  <c r="E6226" i="7"/>
  <c r="E6227" i="7"/>
  <c r="E6228" i="7"/>
  <c r="E6229" i="7"/>
  <c r="E6230" i="7"/>
  <c r="E6231" i="7"/>
  <c r="E6232" i="7"/>
  <c r="E6233" i="7"/>
  <c r="E6234" i="7"/>
  <c r="E6235" i="7"/>
  <c r="E6236" i="7"/>
  <c r="E6237" i="7"/>
  <c r="E6238" i="7"/>
  <c r="E6239" i="7"/>
  <c r="E6240" i="7"/>
  <c r="E6241" i="7"/>
  <c r="E6242" i="7"/>
  <c r="E6243" i="7"/>
  <c r="E6244" i="7"/>
  <c r="E6245" i="7"/>
  <c r="E6246" i="7"/>
  <c r="E6247" i="7"/>
  <c r="E6248" i="7"/>
  <c r="E6249" i="7"/>
  <c r="E6250" i="7"/>
  <c r="E6251" i="7"/>
  <c r="E6252" i="7"/>
  <c r="E6253" i="7"/>
  <c r="E6254" i="7"/>
  <c r="E6255" i="7"/>
  <c r="E6256" i="7"/>
  <c r="E6257" i="7"/>
  <c r="E6258" i="7"/>
  <c r="E6259" i="7"/>
  <c r="E6260" i="7"/>
  <c r="E6261" i="7"/>
  <c r="E6262" i="7"/>
  <c r="E6263" i="7"/>
  <c r="E6264" i="7"/>
  <c r="E6265" i="7"/>
  <c r="E6266" i="7"/>
  <c r="E6267" i="7"/>
  <c r="E6268" i="7"/>
  <c r="E6269" i="7"/>
  <c r="E6270" i="7"/>
  <c r="E6271" i="7"/>
  <c r="E6272" i="7"/>
  <c r="E6273" i="7"/>
  <c r="E6274" i="7"/>
  <c r="E6275" i="7"/>
  <c r="E6276" i="7"/>
  <c r="E6277" i="7"/>
  <c r="E6278" i="7"/>
  <c r="E6279" i="7"/>
  <c r="E6280" i="7"/>
  <c r="E6281" i="7"/>
  <c r="E6282" i="7"/>
  <c r="E6283" i="7"/>
  <c r="E6284" i="7"/>
  <c r="E6285" i="7"/>
  <c r="E6286" i="7"/>
  <c r="E6287" i="7"/>
  <c r="E6288" i="7"/>
  <c r="E6289" i="7"/>
  <c r="E6290" i="7"/>
  <c r="E6291" i="7"/>
  <c r="E6292" i="7"/>
  <c r="E6293" i="7"/>
  <c r="E6294" i="7"/>
  <c r="E6295" i="7"/>
  <c r="E6296" i="7"/>
  <c r="E6297" i="7"/>
  <c r="E6298" i="7"/>
  <c r="E6299" i="7"/>
  <c r="E6300" i="7"/>
  <c r="E6301" i="7"/>
  <c r="E6302" i="7"/>
  <c r="E6303" i="7"/>
  <c r="E6304" i="7"/>
  <c r="E6305" i="7"/>
  <c r="E6306" i="7"/>
  <c r="E6307" i="7"/>
  <c r="E6308" i="7"/>
  <c r="E6309" i="7"/>
  <c r="E6310" i="7"/>
  <c r="E6311" i="7"/>
  <c r="E6312" i="7"/>
  <c r="E6313" i="7"/>
  <c r="E6314" i="7"/>
  <c r="E6315" i="7"/>
  <c r="E6316" i="7"/>
  <c r="E6317" i="7"/>
  <c r="E6318" i="7"/>
  <c r="E6319" i="7"/>
  <c r="E6320" i="7"/>
  <c r="E6321" i="7"/>
  <c r="E6322" i="7"/>
  <c r="E6323" i="7"/>
  <c r="E6324" i="7"/>
  <c r="E6325" i="7"/>
  <c r="E6326" i="7"/>
  <c r="E6327" i="7"/>
  <c r="E6328" i="7"/>
  <c r="E6329" i="7"/>
  <c r="E6330" i="7"/>
  <c r="E6331" i="7"/>
  <c r="E6332" i="7"/>
  <c r="E6333" i="7"/>
  <c r="E6334" i="7"/>
  <c r="E6335" i="7"/>
  <c r="E6336" i="7"/>
  <c r="E6337" i="7"/>
  <c r="E6338" i="7"/>
  <c r="E6339" i="7"/>
  <c r="E6340" i="7"/>
  <c r="E6341" i="7"/>
  <c r="E6342" i="7"/>
  <c r="E6343" i="7"/>
  <c r="E6344" i="7"/>
  <c r="E6345" i="7"/>
  <c r="E6346" i="7"/>
  <c r="E6347" i="7"/>
  <c r="E2" i="7"/>
  <c r="E67" i="10"/>
  <c r="D67" i="10"/>
  <c r="D66" i="10"/>
  <c r="E66" i="10" s="1"/>
  <c r="E65" i="10"/>
  <c r="D65" i="10"/>
  <c r="D64" i="10"/>
  <c r="E64" i="10" s="1"/>
  <c r="E63" i="10"/>
  <c r="D63" i="10"/>
  <c r="D62" i="10"/>
  <c r="E62" i="10" s="1"/>
  <c r="E61" i="10"/>
  <c r="D61" i="10"/>
  <c r="D60" i="10"/>
  <c r="E60" i="10" s="1"/>
  <c r="E59" i="10"/>
  <c r="D59" i="10"/>
  <c r="D58" i="10"/>
  <c r="E58" i="10" s="1"/>
  <c r="E57" i="10"/>
  <c r="D57" i="10"/>
  <c r="D56" i="10"/>
  <c r="E56" i="10" s="1"/>
  <c r="E55" i="10"/>
  <c r="D55" i="10"/>
  <c r="D54" i="10"/>
  <c r="E54" i="10" s="1"/>
  <c r="E53" i="10"/>
  <c r="D53" i="10"/>
  <c r="D52" i="10"/>
  <c r="E52" i="10" s="1"/>
  <c r="E51" i="10"/>
  <c r="D51" i="10"/>
  <c r="D50" i="10"/>
  <c r="E50" i="10" s="1"/>
  <c r="E49" i="10"/>
  <c r="D49" i="10"/>
  <c r="D48" i="10"/>
  <c r="E48" i="10" s="1"/>
  <c r="E47" i="10"/>
  <c r="D47" i="10"/>
  <c r="D46" i="10"/>
  <c r="E46" i="10" s="1"/>
  <c r="E45" i="10"/>
  <c r="D45" i="10"/>
  <c r="D44" i="10"/>
  <c r="E44" i="10" s="1"/>
  <c r="E43" i="10"/>
  <c r="D43" i="10"/>
  <c r="D42" i="10"/>
  <c r="E42" i="10" s="1"/>
  <c r="E41" i="10"/>
  <c r="D41" i="10"/>
  <c r="D40" i="10"/>
  <c r="E40" i="10" s="1"/>
  <c r="E39" i="10"/>
  <c r="D39" i="10"/>
  <c r="D38" i="10"/>
  <c r="E38" i="10" s="1"/>
  <c r="E37" i="10"/>
  <c r="D37" i="10"/>
  <c r="D36" i="10"/>
  <c r="E36" i="10" s="1"/>
  <c r="E35" i="10"/>
  <c r="D35" i="10"/>
  <c r="D34" i="10"/>
  <c r="E34" i="10" s="1"/>
  <c r="E33" i="10"/>
  <c r="D33" i="10"/>
  <c r="D32" i="10"/>
  <c r="E32" i="10" s="1"/>
  <c r="E31" i="10"/>
  <c r="D31" i="10"/>
  <c r="D30" i="10"/>
  <c r="E30" i="10" s="1"/>
  <c r="E29" i="10"/>
  <c r="D29" i="10"/>
  <c r="D28" i="10"/>
  <c r="E27" i="10"/>
  <c r="D27" i="10"/>
  <c r="D26" i="10"/>
  <c r="E26" i="10" s="1"/>
  <c r="E25" i="10"/>
  <c r="D25" i="10"/>
  <c r="D24" i="10"/>
  <c r="E24" i="10" s="1"/>
  <c r="E23" i="10"/>
  <c r="D23" i="10"/>
  <c r="D22" i="10"/>
  <c r="E22" i="10" s="1"/>
  <c r="E21" i="10"/>
  <c r="D21" i="10"/>
  <c r="D20" i="10"/>
  <c r="E20" i="10" s="1"/>
  <c r="E19" i="10"/>
  <c r="D19" i="10"/>
  <c r="D18" i="10"/>
  <c r="E18" i="10" s="1"/>
  <c r="E17" i="10"/>
  <c r="D17" i="10"/>
  <c r="D16" i="10"/>
  <c r="E16" i="10" s="1"/>
  <c r="E15" i="10"/>
  <c r="D15" i="10"/>
  <c r="D14" i="10"/>
  <c r="E14" i="10" s="1"/>
  <c r="E13" i="10"/>
  <c r="D13" i="10"/>
  <c r="D12" i="10"/>
  <c r="E12" i="10" s="1"/>
  <c r="E11" i="10"/>
  <c r="D11" i="10"/>
  <c r="D10" i="10"/>
  <c r="E10" i="10" s="1"/>
  <c r="E9" i="10"/>
  <c r="D8" i="10"/>
  <c r="E8" i="10" s="1"/>
  <c r="E7" i="10"/>
  <c r="D7" i="10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 s="1"/>
  <c r="F51" i="7"/>
  <c r="G51" i="7" s="1"/>
  <c r="F52" i="7"/>
  <c r="G52" i="7" s="1"/>
  <c r="F53" i="7"/>
  <c r="G53" i="7" s="1"/>
  <c r="F54" i="7"/>
  <c r="G54" i="7" s="1"/>
  <c r="F55" i="7"/>
  <c r="G55" i="7" s="1"/>
  <c r="F56" i="7"/>
  <c r="G56" i="7" s="1"/>
  <c r="F57" i="7"/>
  <c r="G57" i="7" s="1"/>
  <c r="F58" i="7"/>
  <c r="G58" i="7" s="1"/>
  <c r="F59" i="7"/>
  <c r="G59" i="7" s="1"/>
  <c r="F60" i="7"/>
  <c r="G60" i="7" s="1"/>
  <c r="F61" i="7"/>
  <c r="G61" i="7" s="1"/>
  <c r="F62" i="7"/>
  <c r="G62" i="7" s="1"/>
  <c r="F63" i="7"/>
  <c r="G63" i="7" s="1"/>
  <c r="F64" i="7"/>
  <c r="G64" i="7" s="1"/>
  <c r="F65" i="7"/>
  <c r="G65" i="7" s="1"/>
  <c r="F66" i="7"/>
  <c r="G66" i="7" s="1"/>
  <c r="F67" i="7"/>
  <c r="G67" i="7" s="1"/>
  <c r="F68" i="7"/>
  <c r="G68" i="7" s="1"/>
  <c r="F69" i="7"/>
  <c r="G69" i="7" s="1"/>
  <c r="F70" i="7"/>
  <c r="G70" i="7" s="1"/>
  <c r="F71" i="7"/>
  <c r="G71" i="7" s="1"/>
  <c r="F72" i="7"/>
  <c r="G72" i="7" s="1"/>
  <c r="F73" i="7"/>
  <c r="G73" i="7" s="1"/>
  <c r="F74" i="7"/>
  <c r="G74" i="7" s="1"/>
  <c r="F75" i="7"/>
  <c r="G75" i="7" s="1"/>
  <c r="F76" i="7"/>
  <c r="G76" i="7" s="1"/>
  <c r="F77" i="7"/>
  <c r="G77" i="7" s="1"/>
  <c r="F78" i="7"/>
  <c r="G78" i="7" s="1"/>
  <c r="F79" i="7"/>
  <c r="G79" i="7" s="1"/>
  <c r="F80" i="7"/>
  <c r="G80" i="7" s="1"/>
  <c r="F81" i="7"/>
  <c r="G81" i="7" s="1"/>
  <c r="F82" i="7"/>
  <c r="G82" i="7" s="1"/>
  <c r="F83" i="7"/>
  <c r="G83" i="7" s="1"/>
  <c r="F84" i="7"/>
  <c r="G84" i="7" s="1"/>
  <c r="F85" i="7"/>
  <c r="G85" i="7" s="1"/>
  <c r="F86" i="7"/>
  <c r="G86" i="7" s="1"/>
  <c r="F87" i="7"/>
  <c r="G87" i="7" s="1"/>
  <c r="F88" i="7"/>
  <c r="G88" i="7" s="1"/>
  <c r="F89" i="7"/>
  <c r="G89" i="7" s="1"/>
  <c r="F90" i="7"/>
  <c r="G90" i="7" s="1"/>
  <c r="F91" i="7"/>
  <c r="G91" i="7" s="1"/>
  <c r="F92" i="7"/>
  <c r="G92" i="7" s="1"/>
  <c r="F93" i="7"/>
  <c r="G93" i="7" s="1"/>
  <c r="F94" i="7"/>
  <c r="G94" i="7" s="1"/>
  <c r="F95" i="7"/>
  <c r="G95" i="7" s="1"/>
  <c r="F96" i="7"/>
  <c r="G96" i="7" s="1"/>
  <c r="F97" i="7"/>
  <c r="G97" i="7" s="1"/>
  <c r="F98" i="7"/>
  <c r="G98" i="7" s="1"/>
  <c r="F99" i="7"/>
  <c r="G99" i="7" s="1"/>
  <c r="F100" i="7"/>
  <c r="G100" i="7" s="1"/>
  <c r="F101" i="7"/>
  <c r="G101" i="7" s="1"/>
  <c r="F102" i="7"/>
  <c r="G102" i="7" s="1"/>
  <c r="F103" i="7"/>
  <c r="G103" i="7" s="1"/>
  <c r="F104" i="7"/>
  <c r="G104" i="7" s="1"/>
  <c r="F105" i="7"/>
  <c r="G105" i="7" s="1"/>
  <c r="F106" i="7"/>
  <c r="G106" i="7" s="1"/>
  <c r="F107" i="7"/>
  <c r="G107" i="7" s="1"/>
  <c r="F108" i="7"/>
  <c r="G108" i="7" s="1"/>
  <c r="F109" i="7"/>
  <c r="G109" i="7" s="1"/>
  <c r="F110" i="7"/>
  <c r="G110" i="7" s="1"/>
  <c r="F111" i="7"/>
  <c r="G111" i="7" s="1"/>
  <c r="F112" i="7"/>
  <c r="G112" i="7" s="1"/>
  <c r="F113" i="7"/>
  <c r="G113" i="7" s="1"/>
  <c r="F114" i="7"/>
  <c r="G114" i="7" s="1"/>
  <c r="F115" i="7"/>
  <c r="G115" i="7" s="1"/>
  <c r="F116" i="7"/>
  <c r="G116" i="7" s="1"/>
  <c r="F117" i="7"/>
  <c r="G117" i="7" s="1"/>
  <c r="F118" i="7"/>
  <c r="G118" i="7" s="1"/>
  <c r="F119" i="7"/>
  <c r="G119" i="7" s="1"/>
  <c r="F120" i="7"/>
  <c r="G120" i="7" s="1"/>
  <c r="F121" i="7"/>
  <c r="G121" i="7" s="1"/>
  <c r="F122" i="7"/>
  <c r="G122" i="7" s="1"/>
  <c r="F123" i="7"/>
  <c r="G123" i="7" s="1"/>
  <c r="F124" i="7"/>
  <c r="G124" i="7" s="1"/>
  <c r="F125" i="7"/>
  <c r="G125" i="7" s="1"/>
  <c r="F126" i="7"/>
  <c r="G126" i="7" s="1"/>
  <c r="F127" i="7"/>
  <c r="G127" i="7" s="1"/>
  <c r="F128" i="7"/>
  <c r="G128" i="7" s="1"/>
  <c r="F129" i="7"/>
  <c r="G129" i="7" s="1"/>
  <c r="F130" i="7"/>
  <c r="G130" i="7" s="1"/>
  <c r="F131" i="7"/>
  <c r="G131" i="7" s="1"/>
  <c r="F132" i="7"/>
  <c r="G132" i="7" s="1"/>
  <c r="F133" i="7"/>
  <c r="G133" i="7" s="1"/>
  <c r="F134" i="7"/>
  <c r="G134" i="7" s="1"/>
  <c r="F135" i="7"/>
  <c r="G135" i="7" s="1"/>
  <c r="F136" i="7"/>
  <c r="G136" i="7" s="1"/>
  <c r="F137" i="7"/>
  <c r="G137" i="7" s="1"/>
  <c r="F138" i="7"/>
  <c r="G138" i="7" s="1"/>
  <c r="F139" i="7"/>
  <c r="G139" i="7" s="1"/>
  <c r="F140" i="7"/>
  <c r="G140" i="7" s="1"/>
  <c r="F141" i="7"/>
  <c r="G141" i="7" s="1"/>
  <c r="F142" i="7"/>
  <c r="G142" i="7" s="1"/>
  <c r="F143" i="7"/>
  <c r="G143" i="7" s="1"/>
  <c r="F144" i="7"/>
  <c r="G144" i="7" s="1"/>
  <c r="F145" i="7"/>
  <c r="G145" i="7" s="1"/>
  <c r="F146" i="7"/>
  <c r="G146" i="7" s="1"/>
  <c r="F147" i="7"/>
  <c r="G147" i="7" s="1"/>
  <c r="F148" i="7"/>
  <c r="G148" i="7" s="1"/>
  <c r="F149" i="7"/>
  <c r="G149" i="7" s="1"/>
  <c r="F150" i="7"/>
  <c r="G150" i="7" s="1"/>
  <c r="F151" i="7"/>
  <c r="G151" i="7" s="1"/>
  <c r="F152" i="7"/>
  <c r="G152" i="7" s="1"/>
  <c r="F153" i="7"/>
  <c r="G153" i="7" s="1"/>
  <c r="F154" i="7"/>
  <c r="G154" i="7" s="1"/>
  <c r="F155" i="7"/>
  <c r="G155" i="7" s="1"/>
  <c r="F156" i="7"/>
  <c r="G156" i="7" s="1"/>
  <c r="F157" i="7"/>
  <c r="G157" i="7" s="1"/>
  <c r="F158" i="7"/>
  <c r="G158" i="7" s="1"/>
  <c r="F159" i="7"/>
  <c r="G159" i="7" s="1"/>
  <c r="F160" i="7"/>
  <c r="G160" i="7" s="1"/>
  <c r="F161" i="7"/>
  <c r="G161" i="7" s="1"/>
  <c r="F162" i="7"/>
  <c r="G162" i="7" s="1"/>
  <c r="F163" i="7"/>
  <c r="G163" i="7" s="1"/>
  <c r="F164" i="7"/>
  <c r="G164" i="7" s="1"/>
  <c r="F165" i="7"/>
  <c r="G165" i="7" s="1"/>
  <c r="F166" i="7"/>
  <c r="G166" i="7" s="1"/>
  <c r="F167" i="7"/>
  <c r="G167" i="7" s="1"/>
  <c r="F168" i="7"/>
  <c r="G168" i="7" s="1"/>
  <c r="F169" i="7"/>
  <c r="G169" i="7" s="1"/>
  <c r="F170" i="7"/>
  <c r="G170" i="7" s="1"/>
  <c r="F171" i="7"/>
  <c r="G171" i="7" s="1"/>
  <c r="F172" i="7"/>
  <c r="G172" i="7" s="1"/>
  <c r="F173" i="7"/>
  <c r="G173" i="7" s="1"/>
  <c r="F174" i="7"/>
  <c r="G174" i="7" s="1"/>
  <c r="F175" i="7"/>
  <c r="G175" i="7" s="1"/>
  <c r="F176" i="7"/>
  <c r="G176" i="7" s="1"/>
  <c r="F177" i="7"/>
  <c r="G177" i="7" s="1"/>
  <c r="F178" i="7"/>
  <c r="G178" i="7" s="1"/>
  <c r="F179" i="7"/>
  <c r="G179" i="7" s="1"/>
  <c r="F180" i="7"/>
  <c r="G180" i="7" s="1"/>
  <c r="F181" i="7"/>
  <c r="G181" i="7" s="1"/>
  <c r="F182" i="7"/>
  <c r="G182" i="7" s="1"/>
  <c r="F183" i="7"/>
  <c r="G183" i="7" s="1"/>
  <c r="F184" i="7"/>
  <c r="G184" i="7" s="1"/>
  <c r="F185" i="7"/>
  <c r="G185" i="7" s="1"/>
  <c r="F186" i="7"/>
  <c r="G186" i="7" s="1"/>
  <c r="F187" i="7"/>
  <c r="G187" i="7" s="1"/>
  <c r="F188" i="7"/>
  <c r="G188" i="7" s="1"/>
  <c r="F189" i="7"/>
  <c r="G189" i="7" s="1"/>
  <c r="F190" i="7"/>
  <c r="G190" i="7" s="1"/>
  <c r="F191" i="7"/>
  <c r="G191" i="7" s="1"/>
  <c r="F192" i="7"/>
  <c r="G192" i="7" s="1"/>
  <c r="F193" i="7"/>
  <c r="G193" i="7" s="1"/>
  <c r="F194" i="7"/>
  <c r="G194" i="7" s="1"/>
  <c r="F195" i="7"/>
  <c r="G195" i="7" s="1"/>
  <c r="F196" i="7"/>
  <c r="G196" i="7" s="1"/>
  <c r="F197" i="7"/>
  <c r="G197" i="7" s="1"/>
  <c r="F198" i="7"/>
  <c r="G198" i="7" s="1"/>
  <c r="F199" i="7"/>
  <c r="G199" i="7" s="1"/>
  <c r="F200" i="7"/>
  <c r="G200" i="7" s="1"/>
  <c r="F201" i="7"/>
  <c r="G201" i="7" s="1"/>
  <c r="F202" i="7"/>
  <c r="G202" i="7" s="1"/>
  <c r="F203" i="7"/>
  <c r="G203" i="7" s="1"/>
  <c r="F204" i="7"/>
  <c r="G204" i="7" s="1"/>
  <c r="F205" i="7"/>
  <c r="G205" i="7" s="1"/>
  <c r="F206" i="7"/>
  <c r="G206" i="7" s="1"/>
  <c r="F207" i="7"/>
  <c r="G207" i="7" s="1"/>
  <c r="F208" i="7"/>
  <c r="G208" i="7" s="1"/>
  <c r="F209" i="7"/>
  <c r="G209" i="7" s="1"/>
  <c r="F210" i="7"/>
  <c r="G210" i="7" s="1"/>
  <c r="F211" i="7"/>
  <c r="G211" i="7" s="1"/>
  <c r="F212" i="7"/>
  <c r="G212" i="7" s="1"/>
  <c r="F213" i="7"/>
  <c r="G213" i="7" s="1"/>
  <c r="F214" i="7"/>
  <c r="G214" i="7" s="1"/>
  <c r="F215" i="7"/>
  <c r="G215" i="7" s="1"/>
  <c r="F216" i="7"/>
  <c r="G216" i="7" s="1"/>
  <c r="F217" i="7"/>
  <c r="G217" i="7" s="1"/>
  <c r="F218" i="7"/>
  <c r="G218" i="7" s="1"/>
  <c r="F219" i="7"/>
  <c r="G219" i="7" s="1"/>
  <c r="F220" i="7"/>
  <c r="G220" i="7" s="1"/>
  <c r="F221" i="7"/>
  <c r="G221" i="7" s="1"/>
  <c r="F222" i="7"/>
  <c r="G222" i="7" s="1"/>
  <c r="F223" i="7"/>
  <c r="G223" i="7" s="1"/>
  <c r="F224" i="7"/>
  <c r="G224" i="7" s="1"/>
  <c r="F225" i="7"/>
  <c r="G225" i="7" s="1"/>
  <c r="F226" i="7"/>
  <c r="G226" i="7" s="1"/>
  <c r="F227" i="7"/>
  <c r="G227" i="7" s="1"/>
  <c r="F228" i="7"/>
  <c r="G228" i="7" s="1"/>
  <c r="F229" i="7"/>
  <c r="G229" i="7" s="1"/>
  <c r="F230" i="7"/>
  <c r="G230" i="7" s="1"/>
  <c r="F231" i="7"/>
  <c r="G231" i="7" s="1"/>
  <c r="F232" i="7"/>
  <c r="G232" i="7" s="1"/>
  <c r="F233" i="7"/>
  <c r="G233" i="7" s="1"/>
  <c r="F234" i="7"/>
  <c r="G234" i="7" s="1"/>
  <c r="F235" i="7"/>
  <c r="G235" i="7" s="1"/>
  <c r="F236" i="7"/>
  <c r="G236" i="7" s="1"/>
  <c r="F237" i="7"/>
  <c r="G237" i="7" s="1"/>
  <c r="F238" i="7"/>
  <c r="G238" i="7" s="1"/>
  <c r="F239" i="7"/>
  <c r="G239" i="7" s="1"/>
  <c r="F240" i="7"/>
  <c r="G240" i="7" s="1"/>
  <c r="F241" i="7"/>
  <c r="G241" i="7" s="1"/>
  <c r="F242" i="7"/>
  <c r="G242" i="7" s="1"/>
  <c r="F243" i="7"/>
  <c r="G243" i="7" s="1"/>
  <c r="F244" i="7"/>
  <c r="G244" i="7" s="1"/>
  <c r="F245" i="7"/>
  <c r="G245" i="7" s="1"/>
  <c r="F246" i="7"/>
  <c r="G246" i="7" s="1"/>
  <c r="F247" i="7"/>
  <c r="G247" i="7" s="1"/>
  <c r="F248" i="7"/>
  <c r="G248" i="7" s="1"/>
  <c r="F249" i="7"/>
  <c r="G249" i="7" s="1"/>
  <c r="F250" i="7"/>
  <c r="G250" i="7" s="1"/>
  <c r="F251" i="7"/>
  <c r="G251" i="7" s="1"/>
  <c r="F252" i="7"/>
  <c r="G252" i="7" s="1"/>
  <c r="F253" i="7"/>
  <c r="G253" i="7" s="1"/>
  <c r="F254" i="7"/>
  <c r="G254" i="7" s="1"/>
  <c r="F255" i="7"/>
  <c r="G255" i="7" s="1"/>
  <c r="F256" i="7"/>
  <c r="G256" i="7" s="1"/>
  <c r="F257" i="7"/>
  <c r="G257" i="7" s="1"/>
  <c r="F258" i="7"/>
  <c r="G258" i="7" s="1"/>
  <c r="F259" i="7"/>
  <c r="G259" i="7" s="1"/>
  <c r="F260" i="7"/>
  <c r="G260" i="7" s="1"/>
  <c r="F261" i="7"/>
  <c r="G261" i="7" s="1"/>
  <c r="F262" i="7"/>
  <c r="G262" i="7" s="1"/>
  <c r="F263" i="7"/>
  <c r="G263" i="7" s="1"/>
  <c r="F264" i="7"/>
  <c r="G264" i="7" s="1"/>
  <c r="F265" i="7"/>
  <c r="G265" i="7" s="1"/>
  <c r="F266" i="7"/>
  <c r="G266" i="7" s="1"/>
  <c r="F267" i="7"/>
  <c r="G267" i="7" s="1"/>
  <c r="F268" i="7"/>
  <c r="G268" i="7" s="1"/>
  <c r="F269" i="7"/>
  <c r="G269" i="7" s="1"/>
  <c r="F270" i="7"/>
  <c r="G270" i="7" s="1"/>
  <c r="F271" i="7"/>
  <c r="G271" i="7" s="1"/>
  <c r="F272" i="7"/>
  <c r="G272" i="7" s="1"/>
  <c r="F273" i="7"/>
  <c r="G273" i="7" s="1"/>
  <c r="F274" i="7"/>
  <c r="G274" i="7" s="1"/>
  <c r="F275" i="7"/>
  <c r="G275" i="7" s="1"/>
  <c r="F276" i="7"/>
  <c r="G276" i="7" s="1"/>
  <c r="F277" i="7"/>
  <c r="G277" i="7" s="1"/>
  <c r="F278" i="7"/>
  <c r="G278" i="7" s="1"/>
  <c r="F279" i="7"/>
  <c r="G279" i="7" s="1"/>
  <c r="F280" i="7"/>
  <c r="G280" i="7" s="1"/>
  <c r="F281" i="7"/>
  <c r="G281" i="7" s="1"/>
  <c r="F282" i="7"/>
  <c r="G282" i="7" s="1"/>
  <c r="F283" i="7"/>
  <c r="G283" i="7" s="1"/>
  <c r="F284" i="7"/>
  <c r="G284" i="7" s="1"/>
  <c r="F285" i="7"/>
  <c r="G285" i="7" s="1"/>
  <c r="F286" i="7"/>
  <c r="G286" i="7" s="1"/>
  <c r="F287" i="7"/>
  <c r="G287" i="7" s="1"/>
  <c r="F288" i="7"/>
  <c r="G288" i="7" s="1"/>
  <c r="F289" i="7"/>
  <c r="G289" i="7" s="1"/>
  <c r="F290" i="7"/>
  <c r="G290" i="7" s="1"/>
  <c r="F291" i="7"/>
  <c r="G291" i="7" s="1"/>
  <c r="F292" i="7"/>
  <c r="G292" i="7" s="1"/>
  <c r="F293" i="7"/>
  <c r="G293" i="7" s="1"/>
  <c r="F294" i="7"/>
  <c r="G294" i="7" s="1"/>
  <c r="F295" i="7"/>
  <c r="G295" i="7" s="1"/>
  <c r="F296" i="7"/>
  <c r="G296" i="7" s="1"/>
  <c r="F297" i="7"/>
  <c r="G297" i="7" s="1"/>
  <c r="F298" i="7"/>
  <c r="G298" i="7" s="1"/>
  <c r="F299" i="7"/>
  <c r="G299" i="7" s="1"/>
  <c r="F300" i="7"/>
  <c r="G300" i="7" s="1"/>
  <c r="F301" i="7"/>
  <c r="G301" i="7" s="1"/>
  <c r="F302" i="7"/>
  <c r="G302" i="7" s="1"/>
  <c r="F303" i="7"/>
  <c r="G303" i="7" s="1"/>
  <c r="F304" i="7"/>
  <c r="G304" i="7" s="1"/>
  <c r="F305" i="7"/>
  <c r="G305" i="7" s="1"/>
  <c r="F306" i="7"/>
  <c r="G306" i="7" s="1"/>
  <c r="F307" i="7"/>
  <c r="G307" i="7" s="1"/>
  <c r="F308" i="7"/>
  <c r="G308" i="7" s="1"/>
  <c r="F309" i="7"/>
  <c r="G309" i="7" s="1"/>
  <c r="F310" i="7"/>
  <c r="G310" i="7" s="1"/>
  <c r="F311" i="7"/>
  <c r="G311" i="7" s="1"/>
  <c r="F312" i="7"/>
  <c r="G312" i="7" s="1"/>
  <c r="F313" i="7"/>
  <c r="G313" i="7" s="1"/>
  <c r="F314" i="7"/>
  <c r="G314" i="7" s="1"/>
  <c r="F315" i="7"/>
  <c r="G315" i="7" s="1"/>
  <c r="F316" i="7"/>
  <c r="G316" i="7" s="1"/>
  <c r="F317" i="7"/>
  <c r="G317" i="7" s="1"/>
  <c r="F318" i="7"/>
  <c r="G318" i="7" s="1"/>
  <c r="F319" i="7"/>
  <c r="G319" i="7" s="1"/>
  <c r="F320" i="7"/>
  <c r="G320" i="7" s="1"/>
  <c r="F321" i="7"/>
  <c r="G321" i="7" s="1"/>
  <c r="F322" i="7"/>
  <c r="G322" i="7" s="1"/>
  <c r="F323" i="7"/>
  <c r="G323" i="7" s="1"/>
  <c r="F324" i="7"/>
  <c r="G324" i="7" s="1"/>
  <c r="F325" i="7"/>
  <c r="G325" i="7" s="1"/>
  <c r="F326" i="7"/>
  <c r="G326" i="7" s="1"/>
  <c r="F327" i="7"/>
  <c r="G327" i="7" s="1"/>
  <c r="F328" i="7"/>
  <c r="G328" i="7" s="1"/>
  <c r="F329" i="7"/>
  <c r="G329" i="7" s="1"/>
  <c r="F330" i="7"/>
  <c r="G330" i="7" s="1"/>
  <c r="F331" i="7"/>
  <c r="G331" i="7" s="1"/>
  <c r="F332" i="7"/>
  <c r="G332" i="7" s="1"/>
  <c r="F333" i="7"/>
  <c r="G333" i="7" s="1"/>
  <c r="F334" i="7"/>
  <c r="G334" i="7" s="1"/>
  <c r="F335" i="7"/>
  <c r="G335" i="7" s="1"/>
  <c r="F336" i="7"/>
  <c r="G336" i="7" s="1"/>
  <c r="F337" i="7"/>
  <c r="G337" i="7" s="1"/>
  <c r="F338" i="7"/>
  <c r="G338" i="7" s="1"/>
  <c r="F339" i="7"/>
  <c r="G339" i="7" s="1"/>
  <c r="F340" i="7"/>
  <c r="G340" i="7" s="1"/>
  <c r="F341" i="7"/>
  <c r="G341" i="7" s="1"/>
  <c r="F342" i="7"/>
  <c r="G342" i="7" s="1"/>
  <c r="F343" i="7"/>
  <c r="G343" i="7" s="1"/>
  <c r="F344" i="7"/>
  <c r="G344" i="7" s="1"/>
  <c r="F345" i="7"/>
  <c r="G345" i="7" s="1"/>
  <c r="F346" i="7"/>
  <c r="G346" i="7" s="1"/>
  <c r="F347" i="7"/>
  <c r="G347" i="7" s="1"/>
  <c r="F348" i="7"/>
  <c r="G348" i="7" s="1"/>
  <c r="F349" i="7"/>
  <c r="G349" i="7" s="1"/>
  <c r="F350" i="7"/>
  <c r="G350" i="7" s="1"/>
  <c r="F351" i="7"/>
  <c r="G351" i="7" s="1"/>
  <c r="F352" i="7"/>
  <c r="G352" i="7" s="1"/>
  <c r="F353" i="7"/>
  <c r="G353" i="7" s="1"/>
  <c r="F354" i="7"/>
  <c r="G354" i="7" s="1"/>
  <c r="F355" i="7"/>
  <c r="G355" i="7" s="1"/>
  <c r="F356" i="7"/>
  <c r="G356" i="7" s="1"/>
  <c r="F357" i="7"/>
  <c r="G357" i="7" s="1"/>
  <c r="F358" i="7"/>
  <c r="G358" i="7" s="1"/>
  <c r="F359" i="7"/>
  <c r="G359" i="7" s="1"/>
  <c r="F360" i="7"/>
  <c r="G360" i="7" s="1"/>
  <c r="F361" i="7"/>
  <c r="G361" i="7" s="1"/>
  <c r="F362" i="7"/>
  <c r="G362" i="7" s="1"/>
  <c r="F363" i="7"/>
  <c r="G363" i="7" s="1"/>
  <c r="F364" i="7"/>
  <c r="G364" i="7" s="1"/>
  <c r="F365" i="7"/>
  <c r="G365" i="7" s="1"/>
  <c r="F366" i="7"/>
  <c r="G366" i="7" s="1"/>
  <c r="F367" i="7"/>
  <c r="G367" i="7" s="1"/>
  <c r="F368" i="7"/>
  <c r="G368" i="7" s="1"/>
  <c r="F369" i="7"/>
  <c r="G369" i="7" s="1"/>
  <c r="F370" i="7"/>
  <c r="G370" i="7" s="1"/>
  <c r="F371" i="7"/>
  <c r="G371" i="7" s="1"/>
  <c r="F372" i="7"/>
  <c r="G372" i="7" s="1"/>
  <c r="F373" i="7"/>
  <c r="G373" i="7" s="1"/>
  <c r="F374" i="7"/>
  <c r="G374" i="7" s="1"/>
  <c r="F375" i="7"/>
  <c r="G375" i="7" s="1"/>
  <c r="F376" i="7"/>
  <c r="G376" i="7" s="1"/>
  <c r="F377" i="7"/>
  <c r="G377" i="7" s="1"/>
  <c r="F378" i="7"/>
  <c r="G378" i="7" s="1"/>
  <c r="F379" i="7"/>
  <c r="G379" i="7" s="1"/>
  <c r="F380" i="7"/>
  <c r="G380" i="7" s="1"/>
  <c r="F381" i="7"/>
  <c r="G381" i="7" s="1"/>
  <c r="F382" i="7"/>
  <c r="G382" i="7" s="1"/>
  <c r="F383" i="7"/>
  <c r="G383" i="7" s="1"/>
  <c r="F384" i="7"/>
  <c r="G384" i="7" s="1"/>
  <c r="F385" i="7"/>
  <c r="G385" i="7" s="1"/>
  <c r="F386" i="7"/>
  <c r="G386" i="7" s="1"/>
  <c r="F387" i="7"/>
  <c r="G387" i="7" s="1"/>
  <c r="F388" i="7"/>
  <c r="G388" i="7" s="1"/>
  <c r="F389" i="7"/>
  <c r="G389" i="7" s="1"/>
  <c r="F390" i="7"/>
  <c r="G390" i="7" s="1"/>
  <c r="F391" i="7"/>
  <c r="G391" i="7" s="1"/>
  <c r="F392" i="7"/>
  <c r="G392" i="7" s="1"/>
  <c r="F393" i="7"/>
  <c r="G393" i="7" s="1"/>
  <c r="F394" i="7"/>
  <c r="G394" i="7" s="1"/>
  <c r="F395" i="7"/>
  <c r="G395" i="7" s="1"/>
  <c r="F396" i="7"/>
  <c r="G396" i="7" s="1"/>
  <c r="F397" i="7"/>
  <c r="G397" i="7" s="1"/>
  <c r="F398" i="7"/>
  <c r="G398" i="7" s="1"/>
  <c r="F399" i="7"/>
  <c r="G399" i="7" s="1"/>
  <c r="F400" i="7"/>
  <c r="G400" i="7" s="1"/>
  <c r="F401" i="7"/>
  <c r="G401" i="7" s="1"/>
  <c r="F402" i="7"/>
  <c r="G402" i="7" s="1"/>
  <c r="F403" i="7"/>
  <c r="G403" i="7" s="1"/>
  <c r="F404" i="7"/>
  <c r="G404" i="7" s="1"/>
  <c r="F405" i="7"/>
  <c r="G405" i="7" s="1"/>
  <c r="F406" i="7"/>
  <c r="G406" i="7" s="1"/>
  <c r="F407" i="7"/>
  <c r="G407" i="7" s="1"/>
  <c r="F408" i="7"/>
  <c r="G408" i="7" s="1"/>
  <c r="F409" i="7"/>
  <c r="G409" i="7" s="1"/>
  <c r="F410" i="7"/>
  <c r="G410" i="7" s="1"/>
  <c r="F411" i="7"/>
  <c r="G411" i="7" s="1"/>
  <c r="F412" i="7"/>
  <c r="G412" i="7" s="1"/>
  <c r="F413" i="7"/>
  <c r="G413" i="7" s="1"/>
  <c r="F414" i="7"/>
  <c r="G414" i="7" s="1"/>
  <c r="F415" i="7"/>
  <c r="G415" i="7" s="1"/>
  <c r="F416" i="7"/>
  <c r="G416" i="7" s="1"/>
  <c r="F417" i="7"/>
  <c r="G417" i="7" s="1"/>
  <c r="F418" i="7"/>
  <c r="G418" i="7" s="1"/>
  <c r="F419" i="7"/>
  <c r="G419" i="7" s="1"/>
  <c r="F420" i="7"/>
  <c r="G420" i="7" s="1"/>
  <c r="F421" i="7"/>
  <c r="G421" i="7" s="1"/>
  <c r="F422" i="7"/>
  <c r="G422" i="7" s="1"/>
  <c r="F423" i="7"/>
  <c r="G423" i="7" s="1"/>
  <c r="F424" i="7"/>
  <c r="G424" i="7" s="1"/>
  <c r="F425" i="7"/>
  <c r="G425" i="7" s="1"/>
  <c r="F426" i="7"/>
  <c r="G426" i="7" s="1"/>
  <c r="F427" i="7"/>
  <c r="G427" i="7" s="1"/>
  <c r="F428" i="7"/>
  <c r="G428" i="7" s="1"/>
  <c r="F429" i="7"/>
  <c r="G429" i="7" s="1"/>
  <c r="F430" i="7"/>
  <c r="G430" i="7" s="1"/>
  <c r="F431" i="7"/>
  <c r="G431" i="7" s="1"/>
  <c r="F432" i="7"/>
  <c r="G432" i="7" s="1"/>
  <c r="F433" i="7"/>
  <c r="G433" i="7" s="1"/>
  <c r="F434" i="7"/>
  <c r="G434" i="7" s="1"/>
  <c r="F435" i="7"/>
  <c r="G435" i="7" s="1"/>
  <c r="F436" i="7"/>
  <c r="G436" i="7" s="1"/>
  <c r="F437" i="7"/>
  <c r="G437" i="7" s="1"/>
  <c r="F438" i="7"/>
  <c r="G438" i="7" s="1"/>
  <c r="F439" i="7"/>
  <c r="G439" i="7" s="1"/>
  <c r="F440" i="7"/>
  <c r="G440" i="7" s="1"/>
  <c r="F441" i="7"/>
  <c r="G441" i="7" s="1"/>
  <c r="F442" i="7"/>
  <c r="G442" i="7" s="1"/>
  <c r="F443" i="7"/>
  <c r="G443" i="7" s="1"/>
  <c r="F444" i="7"/>
  <c r="G444" i="7" s="1"/>
  <c r="F445" i="7"/>
  <c r="G445" i="7" s="1"/>
  <c r="F446" i="7"/>
  <c r="G446" i="7" s="1"/>
  <c r="F447" i="7"/>
  <c r="G447" i="7" s="1"/>
  <c r="F448" i="7"/>
  <c r="G448" i="7" s="1"/>
  <c r="F449" i="7"/>
  <c r="G449" i="7" s="1"/>
  <c r="F450" i="7"/>
  <c r="G450" i="7" s="1"/>
  <c r="F451" i="7"/>
  <c r="G451" i="7" s="1"/>
  <c r="F452" i="7"/>
  <c r="G452" i="7" s="1"/>
  <c r="F453" i="7"/>
  <c r="G453" i="7" s="1"/>
  <c r="F454" i="7"/>
  <c r="G454" i="7" s="1"/>
  <c r="F455" i="7"/>
  <c r="G455" i="7" s="1"/>
  <c r="F456" i="7"/>
  <c r="G456" i="7" s="1"/>
  <c r="F457" i="7"/>
  <c r="G457" i="7" s="1"/>
  <c r="F458" i="7"/>
  <c r="G458" i="7" s="1"/>
  <c r="F459" i="7"/>
  <c r="G459" i="7" s="1"/>
  <c r="F460" i="7"/>
  <c r="G460" i="7" s="1"/>
  <c r="F461" i="7"/>
  <c r="G461" i="7" s="1"/>
  <c r="F462" i="7"/>
  <c r="G462" i="7" s="1"/>
  <c r="F463" i="7"/>
  <c r="G463" i="7" s="1"/>
  <c r="F464" i="7"/>
  <c r="G464" i="7" s="1"/>
  <c r="F465" i="7"/>
  <c r="G465" i="7" s="1"/>
  <c r="F466" i="7"/>
  <c r="G466" i="7" s="1"/>
  <c r="F467" i="7"/>
  <c r="G467" i="7" s="1"/>
  <c r="F468" i="7"/>
  <c r="G468" i="7" s="1"/>
  <c r="F469" i="7"/>
  <c r="G469" i="7" s="1"/>
  <c r="F470" i="7"/>
  <c r="G470" i="7" s="1"/>
  <c r="F471" i="7"/>
  <c r="G471" i="7" s="1"/>
  <c r="F472" i="7"/>
  <c r="G472" i="7" s="1"/>
  <c r="F473" i="7"/>
  <c r="G473" i="7" s="1"/>
  <c r="F474" i="7"/>
  <c r="G474" i="7" s="1"/>
  <c r="F475" i="7"/>
  <c r="G475" i="7" s="1"/>
  <c r="F476" i="7"/>
  <c r="G476" i="7" s="1"/>
  <c r="F477" i="7"/>
  <c r="G477" i="7" s="1"/>
  <c r="F478" i="7"/>
  <c r="G478" i="7" s="1"/>
  <c r="F479" i="7"/>
  <c r="G479" i="7" s="1"/>
  <c r="F480" i="7"/>
  <c r="G480" i="7" s="1"/>
  <c r="F481" i="7"/>
  <c r="G481" i="7" s="1"/>
  <c r="F482" i="7"/>
  <c r="G482" i="7" s="1"/>
  <c r="F483" i="7"/>
  <c r="G483" i="7" s="1"/>
  <c r="F484" i="7"/>
  <c r="G484" i="7" s="1"/>
  <c r="F485" i="7"/>
  <c r="G485" i="7" s="1"/>
  <c r="F486" i="7"/>
  <c r="G486" i="7" s="1"/>
  <c r="F487" i="7"/>
  <c r="G487" i="7" s="1"/>
  <c r="F488" i="7"/>
  <c r="G488" i="7" s="1"/>
  <c r="F489" i="7"/>
  <c r="G489" i="7" s="1"/>
  <c r="F490" i="7"/>
  <c r="G490" i="7" s="1"/>
  <c r="F491" i="7"/>
  <c r="G491" i="7" s="1"/>
  <c r="F492" i="7"/>
  <c r="G492" i="7" s="1"/>
  <c r="F493" i="7"/>
  <c r="G493" i="7" s="1"/>
  <c r="F494" i="7"/>
  <c r="G494" i="7" s="1"/>
  <c r="F495" i="7"/>
  <c r="G495" i="7" s="1"/>
  <c r="F496" i="7"/>
  <c r="G496" i="7" s="1"/>
  <c r="F497" i="7"/>
  <c r="G497" i="7" s="1"/>
  <c r="F498" i="7"/>
  <c r="G498" i="7" s="1"/>
  <c r="F499" i="7"/>
  <c r="G499" i="7" s="1"/>
  <c r="F500" i="7"/>
  <c r="G500" i="7" s="1"/>
  <c r="F501" i="7"/>
  <c r="G501" i="7" s="1"/>
  <c r="F502" i="7"/>
  <c r="G502" i="7" s="1"/>
  <c r="F503" i="7"/>
  <c r="G503" i="7" s="1"/>
  <c r="F504" i="7"/>
  <c r="G504" i="7" s="1"/>
  <c r="F505" i="7"/>
  <c r="G505" i="7" s="1"/>
  <c r="F506" i="7"/>
  <c r="G506" i="7" s="1"/>
  <c r="F507" i="7"/>
  <c r="G507" i="7" s="1"/>
  <c r="F508" i="7"/>
  <c r="G508" i="7" s="1"/>
  <c r="F509" i="7"/>
  <c r="G509" i="7" s="1"/>
  <c r="F510" i="7"/>
  <c r="G510" i="7" s="1"/>
  <c r="F511" i="7"/>
  <c r="G511" i="7" s="1"/>
  <c r="F512" i="7"/>
  <c r="G512" i="7" s="1"/>
  <c r="F513" i="7"/>
  <c r="G513" i="7" s="1"/>
  <c r="F514" i="7"/>
  <c r="G514" i="7" s="1"/>
  <c r="F515" i="7"/>
  <c r="G515" i="7" s="1"/>
  <c r="F516" i="7"/>
  <c r="G516" i="7" s="1"/>
  <c r="F517" i="7"/>
  <c r="G517" i="7" s="1"/>
  <c r="F518" i="7"/>
  <c r="G518" i="7" s="1"/>
  <c r="F519" i="7"/>
  <c r="G519" i="7" s="1"/>
  <c r="F520" i="7"/>
  <c r="G520" i="7" s="1"/>
  <c r="F521" i="7"/>
  <c r="G521" i="7" s="1"/>
  <c r="F522" i="7"/>
  <c r="G522" i="7" s="1"/>
  <c r="F523" i="7"/>
  <c r="G523" i="7" s="1"/>
  <c r="F524" i="7"/>
  <c r="G524" i="7" s="1"/>
  <c r="F525" i="7"/>
  <c r="G525" i="7" s="1"/>
  <c r="F526" i="7"/>
  <c r="G526" i="7" s="1"/>
  <c r="F527" i="7"/>
  <c r="G527" i="7" s="1"/>
  <c r="F528" i="7"/>
  <c r="G528" i="7" s="1"/>
  <c r="F529" i="7"/>
  <c r="G529" i="7" s="1"/>
  <c r="F530" i="7"/>
  <c r="G530" i="7" s="1"/>
  <c r="F531" i="7"/>
  <c r="G531" i="7" s="1"/>
  <c r="F532" i="7"/>
  <c r="G532" i="7" s="1"/>
  <c r="F533" i="7"/>
  <c r="G533" i="7" s="1"/>
  <c r="F534" i="7"/>
  <c r="G534" i="7" s="1"/>
  <c r="F535" i="7"/>
  <c r="G535" i="7" s="1"/>
  <c r="F536" i="7"/>
  <c r="G536" i="7" s="1"/>
  <c r="F537" i="7"/>
  <c r="G537" i="7" s="1"/>
  <c r="F538" i="7"/>
  <c r="G538" i="7" s="1"/>
  <c r="F539" i="7"/>
  <c r="G539" i="7" s="1"/>
  <c r="F540" i="7"/>
  <c r="G540" i="7" s="1"/>
  <c r="F541" i="7"/>
  <c r="G541" i="7" s="1"/>
  <c r="F542" i="7"/>
  <c r="G542" i="7" s="1"/>
  <c r="F543" i="7"/>
  <c r="G543" i="7" s="1"/>
  <c r="F544" i="7"/>
  <c r="G544" i="7" s="1"/>
  <c r="F545" i="7"/>
  <c r="G545" i="7" s="1"/>
  <c r="F546" i="7"/>
  <c r="G546" i="7" s="1"/>
  <c r="F547" i="7"/>
  <c r="G547" i="7" s="1"/>
  <c r="F548" i="7"/>
  <c r="G548" i="7" s="1"/>
  <c r="F549" i="7"/>
  <c r="G549" i="7" s="1"/>
  <c r="F550" i="7"/>
  <c r="G550" i="7" s="1"/>
  <c r="F551" i="7"/>
  <c r="G551" i="7" s="1"/>
  <c r="F552" i="7"/>
  <c r="G552" i="7" s="1"/>
  <c r="F553" i="7"/>
  <c r="G553" i="7" s="1"/>
  <c r="F554" i="7"/>
  <c r="G554" i="7" s="1"/>
  <c r="F555" i="7"/>
  <c r="G555" i="7" s="1"/>
  <c r="F556" i="7"/>
  <c r="G556" i="7" s="1"/>
  <c r="F557" i="7"/>
  <c r="G557" i="7" s="1"/>
  <c r="F558" i="7"/>
  <c r="G558" i="7" s="1"/>
  <c r="F559" i="7"/>
  <c r="G559" i="7" s="1"/>
  <c r="F560" i="7"/>
  <c r="G560" i="7" s="1"/>
  <c r="F561" i="7"/>
  <c r="G561" i="7" s="1"/>
  <c r="F562" i="7"/>
  <c r="G562" i="7" s="1"/>
  <c r="F563" i="7"/>
  <c r="G563" i="7" s="1"/>
  <c r="F564" i="7"/>
  <c r="G564" i="7" s="1"/>
  <c r="F565" i="7"/>
  <c r="G565" i="7" s="1"/>
  <c r="F566" i="7"/>
  <c r="G566" i="7" s="1"/>
  <c r="F567" i="7"/>
  <c r="G567" i="7" s="1"/>
  <c r="F568" i="7"/>
  <c r="G568" i="7" s="1"/>
  <c r="F569" i="7"/>
  <c r="G569" i="7" s="1"/>
  <c r="F570" i="7"/>
  <c r="G570" i="7" s="1"/>
  <c r="F571" i="7"/>
  <c r="G571" i="7" s="1"/>
  <c r="F572" i="7"/>
  <c r="G572" i="7" s="1"/>
  <c r="F573" i="7"/>
  <c r="G573" i="7" s="1"/>
  <c r="F574" i="7"/>
  <c r="G574" i="7" s="1"/>
  <c r="F575" i="7"/>
  <c r="G575" i="7" s="1"/>
  <c r="F576" i="7"/>
  <c r="G576" i="7" s="1"/>
  <c r="F577" i="7"/>
  <c r="G577" i="7" s="1"/>
  <c r="F578" i="7"/>
  <c r="G578" i="7" s="1"/>
  <c r="F579" i="7"/>
  <c r="G579" i="7" s="1"/>
  <c r="F580" i="7"/>
  <c r="G580" i="7" s="1"/>
  <c r="F581" i="7"/>
  <c r="G581" i="7" s="1"/>
  <c r="F582" i="7"/>
  <c r="G582" i="7" s="1"/>
  <c r="F583" i="7"/>
  <c r="G583" i="7" s="1"/>
  <c r="F584" i="7"/>
  <c r="G584" i="7" s="1"/>
  <c r="F585" i="7"/>
  <c r="G585" i="7" s="1"/>
  <c r="F586" i="7"/>
  <c r="G586" i="7" s="1"/>
  <c r="F587" i="7"/>
  <c r="G587" i="7" s="1"/>
  <c r="F588" i="7"/>
  <c r="G588" i="7" s="1"/>
  <c r="F589" i="7"/>
  <c r="G589" i="7" s="1"/>
  <c r="F590" i="7"/>
  <c r="G590" i="7" s="1"/>
  <c r="F591" i="7"/>
  <c r="G591" i="7" s="1"/>
  <c r="F592" i="7"/>
  <c r="G592" i="7" s="1"/>
  <c r="F593" i="7"/>
  <c r="G593" i="7" s="1"/>
  <c r="F594" i="7"/>
  <c r="G594" i="7" s="1"/>
  <c r="F595" i="7"/>
  <c r="G595" i="7" s="1"/>
  <c r="F596" i="7"/>
  <c r="G596" i="7" s="1"/>
  <c r="F597" i="7"/>
  <c r="G597" i="7" s="1"/>
  <c r="F598" i="7"/>
  <c r="G598" i="7" s="1"/>
  <c r="F599" i="7"/>
  <c r="G599" i="7" s="1"/>
  <c r="F600" i="7"/>
  <c r="G600" i="7" s="1"/>
  <c r="F601" i="7"/>
  <c r="G601" i="7" s="1"/>
  <c r="F602" i="7"/>
  <c r="G602" i="7" s="1"/>
  <c r="F603" i="7"/>
  <c r="G603" i="7" s="1"/>
  <c r="F604" i="7"/>
  <c r="G604" i="7" s="1"/>
  <c r="F605" i="7"/>
  <c r="G605" i="7" s="1"/>
  <c r="F606" i="7"/>
  <c r="G606" i="7" s="1"/>
  <c r="F607" i="7"/>
  <c r="G607" i="7" s="1"/>
  <c r="F608" i="7"/>
  <c r="G608" i="7" s="1"/>
  <c r="F609" i="7"/>
  <c r="G609" i="7" s="1"/>
  <c r="F610" i="7"/>
  <c r="G610" i="7" s="1"/>
  <c r="F611" i="7"/>
  <c r="G611" i="7" s="1"/>
  <c r="F612" i="7"/>
  <c r="G612" i="7" s="1"/>
  <c r="F613" i="7"/>
  <c r="G613" i="7" s="1"/>
  <c r="F614" i="7"/>
  <c r="G614" i="7" s="1"/>
  <c r="F615" i="7"/>
  <c r="G615" i="7" s="1"/>
  <c r="F616" i="7"/>
  <c r="G616" i="7" s="1"/>
  <c r="F617" i="7"/>
  <c r="G617" i="7" s="1"/>
  <c r="F618" i="7"/>
  <c r="G618" i="7" s="1"/>
  <c r="F619" i="7"/>
  <c r="G619" i="7" s="1"/>
  <c r="F620" i="7"/>
  <c r="G620" i="7" s="1"/>
  <c r="F621" i="7"/>
  <c r="G621" i="7" s="1"/>
  <c r="F622" i="7"/>
  <c r="G622" i="7" s="1"/>
  <c r="F623" i="7"/>
  <c r="G623" i="7" s="1"/>
  <c r="F624" i="7"/>
  <c r="G624" i="7" s="1"/>
  <c r="F625" i="7"/>
  <c r="G625" i="7" s="1"/>
  <c r="F626" i="7"/>
  <c r="G626" i="7" s="1"/>
  <c r="F627" i="7"/>
  <c r="G627" i="7" s="1"/>
  <c r="F628" i="7"/>
  <c r="G628" i="7" s="1"/>
  <c r="F629" i="7"/>
  <c r="G629" i="7" s="1"/>
  <c r="F630" i="7"/>
  <c r="G630" i="7" s="1"/>
  <c r="F631" i="7"/>
  <c r="G631" i="7" s="1"/>
  <c r="F632" i="7"/>
  <c r="G632" i="7" s="1"/>
  <c r="F633" i="7"/>
  <c r="G633" i="7" s="1"/>
  <c r="F634" i="7"/>
  <c r="G634" i="7" s="1"/>
  <c r="F635" i="7"/>
  <c r="G635" i="7" s="1"/>
  <c r="F636" i="7"/>
  <c r="G636" i="7" s="1"/>
  <c r="F637" i="7"/>
  <c r="G637" i="7" s="1"/>
  <c r="F638" i="7"/>
  <c r="G638" i="7" s="1"/>
  <c r="F639" i="7"/>
  <c r="G639" i="7" s="1"/>
  <c r="F640" i="7"/>
  <c r="G640" i="7" s="1"/>
  <c r="F641" i="7"/>
  <c r="G641" i="7" s="1"/>
  <c r="F642" i="7"/>
  <c r="G642" i="7" s="1"/>
  <c r="F643" i="7"/>
  <c r="G643" i="7" s="1"/>
  <c r="F644" i="7"/>
  <c r="G644" i="7" s="1"/>
  <c r="F645" i="7"/>
  <c r="G645" i="7" s="1"/>
  <c r="F646" i="7"/>
  <c r="G646" i="7" s="1"/>
  <c r="F647" i="7"/>
  <c r="G647" i="7" s="1"/>
  <c r="F648" i="7"/>
  <c r="G648" i="7" s="1"/>
  <c r="F649" i="7"/>
  <c r="G649" i="7" s="1"/>
  <c r="F650" i="7"/>
  <c r="G650" i="7" s="1"/>
  <c r="F651" i="7"/>
  <c r="G651" i="7" s="1"/>
  <c r="F652" i="7"/>
  <c r="G652" i="7" s="1"/>
  <c r="F653" i="7"/>
  <c r="G653" i="7" s="1"/>
  <c r="F654" i="7"/>
  <c r="G654" i="7" s="1"/>
  <c r="F655" i="7"/>
  <c r="G655" i="7" s="1"/>
  <c r="F656" i="7"/>
  <c r="G656" i="7" s="1"/>
  <c r="F657" i="7"/>
  <c r="G657" i="7" s="1"/>
  <c r="F658" i="7"/>
  <c r="G658" i="7" s="1"/>
  <c r="F659" i="7"/>
  <c r="G659" i="7" s="1"/>
  <c r="F660" i="7"/>
  <c r="G660" i="7" s="1"/>
  <c r="F661" i="7"/>
  <c r="G661" i="7" s="1"/>
  <c r="F662" i="7"/>
  <c r="G662" i="7" s="1"/>
  <c r="F663" i="7"/>
  <c r="G663" i="7" s="1"/>
  <c r="F664" i="7"/>
  <c r="G664" i="7" s="1"/>
  <c r="F665" i="7"/>
  <c r="G665" i="7" s="1"/>
  <c r="F666" i="7"/>
  <c r="G666" i="7" s="1"/>
  <c r="F667" i="7"/>
  <c r="G667" i="7" s="1"/>
  <c r="F668" i="7"/>
  <c r="G668" i="7" s="1"/>
  <c r="F669" i="7"/>
  <c r="G669" i="7" s="1"/>
  <c r="F670" i="7"/>
  <c r="G670" i="7" s="1"/>
  <c r="F671" i="7"/>
  <c r="G671" i="7" s="1"/>
  <c r="F672" i="7"/>
  <c r="G672" i="7" s="1"/>
  <c r="F673" i="7"/>
  <c r="G673" i="7" s="1"/>
  <c r="F674" i="7"/>
  <c r="G674" i="7" s="1"/>
  <c r="F675" i="7"/>
  <c r="G675" i="7" s="1"/>
  <c r="F676" i="7"/>
  <c r="G676" i="7" s="1"/>
  <c r="F677" i="7"/>
  <c r="G677" i="7" s="1"/>
  <c r="F678" i="7"/>
  <c r="G678" i="7" s="1"/>
  <c r="F679" i="7"/>
  <c r="G679" i="7" s="1"/>
  <c r="F680" i="7"/>
  <c r="G680" i="7" s="1"/>
  <c r="F681" i="7"/>
  <c r="G681" i="7" s="1"/>
  <c r="F682" i="7"/>
  <c r="G682" i="7" s="1"/>
  <c r="F683" i="7"/>
  <c r="G683" i="7" s="1"/>
  <c r="F684" i="7"/>
  <c r="G684" i="7" s="1"/>
  <c r="F685" i="7"/>
  <c r="G685" i="7" s="1"/>
  <c r="F686" i="7"/>
  <c r="G686" i="7" s="1"/>
  <c r="F687" i="7"/>
  <c r="G687" i="7" s="1"/>
  <c r="F688" i="7"/>
  <c r="G688" i="7" s="1"/>
  <c r="F689" i="7"/>
  <c r="G689" i="7" s="1"/>
  <c r="F690" i="7"/>
  <c r="G690" i="7" s="1"/>
  <c r="F691" i="7"/>
  <c r="G691" i="7" s="1"/>
  <c r="F692" i="7"/>
  <c r="G692" i="7" s="1"/>
  <c r="F693" i="7"/>
  <c r="G693" i="7" s="1"/>
  <c r="F694" i="7"/>
  <c r="G694" i="7" s="1"/>
  <c r="F695" i="7"/>
  <c r="G695" i="7" s="1"/>
  <c r="F696" i="7"/>
  <c r="G696" i="7" s="1"/>
  <c r="F697" i="7"/>
  <c r="G697" i="7" s="1"/>
  <c r="F698" i="7"/>
  <c r="G698" i="7" s="1"/>
  <c r="F699" i="7"/>
  <c r="G699" i="7" s="1"/>
  <c r="F700" i="7"/>
  <c r="G700" i="7" s="1"/>
  <c r="F701" i="7"/>
  <c r="G701" i="7" s="1"/>
  <c r="F702" i="7"/>
  <c r="G702" i="7" s="1"/>
  <c r="F703" i="7"/>
  <c r="G703" i="7" s="1"/>
  <c r="F704" i="7"/>
  <c r="G704" i="7" s="1"/>
  <c r="F705" i="7"/>
  <c r="G705" i="7" s="1"/>
  <c r="F706" i="7"/>
  <c r="G706" i="7" s="1"/>
  <c r="F707" i="7"/>
  <c r="G707" i="7" s="1"/>
  <c r="F708" i="7"/>
  <c r="G708" i="7" s="1"/>
  <c r="F709" i="7"/>
  <c r="G709" i="7" s="1"/>
  <c r="F710" i="7"/>
  <c r="G710" i="7" s="1"/>
  <c r="F711" i="7"/>
  <c r="G711" i="7" s="1"/>
  <c r="F712" i="7"/>
  <c r="G712" i="7" s="1"/>
  <c r="F713" i="7"/>
  <c r="G713" i="7" s="1"/>
  <c r="F714" i="7"/>
  <c r="G714" i="7" s="1"/>
  <c r="F715" i="7"/>
  <c r="G715" i="7" s="1"/>
  <c r="F716" i="7"/>
  <c r="G716" i="7" s="1"/>
  <c r="F717" i="7"/>
  <c r="G717" i="7" s="1"/>
  <c r="F718" i="7"/>
  <c r="G718" i="7" s="1"/>
  <c r="F719" i="7"/>
  <c r="G719" i="7" s="1"/>
  <c r="F720" i="7"/>
  <c r="G720" i="7" s="1"/>
  <c r="F721" i="7"/>
  <c r="G721" i="7" s="1"/>
  <c r="F722" i="7"/>
  <c r="G722" i="7" s="1"/>
  <c r="F723" i="7"/>
  <c r="G723" i="7" s="1"/>
  <c r="F724" i="7"/>
  <c r="G724" i="7" s="1"/>
  <c r="F725" i="7"/>
  <c r="G725" i="7" s="1"/>
  <c r="F726" i="7"/>
  <c r="G726" i="7" s="1"/>
  <c r="F727" i="7"/>
  <c r="G727" i="7" s="1"/>
  <c r="F728" i="7"/>
  <c r="G728" i="7" s="1"/>
  <c r="F729" i="7"/>
  <c r="G729" i="7" s="1"/>
  <c r="F730" i="7"/>
  <c r="G730" i="7" s="1"/>
  <c r="F731" i="7"/>
  <c r="G731" i="7" s="1"/>
  <c r="F732" i="7"/>
  <c r="G732" i="7" s="1"/>
  <c r="F733" i="7"/>
  <c r="G733" i="7" s="1"/>
  <c r="F734" i="7"/>
  <c r="G734" i="7" s="1"/>
  <c r="F735" i="7"/>
  <c r="G735" i="7" s="1"/>
  <c r="F736" i="7"/>
  <c r="G736" i="7" s="1"/>
  <c r="F737" i="7"/>
  <c r="G737" i="7" s="1"/>
  <c r="F738" i="7"/>
  <c r="G738" i="7" s="1"/>
  <c r="F739" i="7"/>
  <c r="G739" i="7" s="1"/>
  <c r="F740" i="7"/>
  <c r="G740" i="7" s="1"/>
  <c r="F741" i="7"/>
  <c r="G741" i="7" s="1"/>
  <c r="F742" i="7"/>
  <c r="G742" i="7" s="1"/>
  <c r="F743" i="7"/>
  <c r="G743" i="7" s="1"/>
  <c r="F744" i="7"/>
  <c r="G744" i="7" s="1"/>
  <c r="F745" i="7"/>
  <c r="G745" i="7" s="1"/>
  <c r="F746" i="7"/>
  <c r="G746" i="7" s="1"/>
  <c r="F747" i="7"/>
  <c r="G747" i="7" s="1"/>
  <c r="F748" i="7"/>
  <c r="G748" i="7" s="1"/>
  <c r="F749" i="7"/>
  <c r="G749" i="7" s="1"/>
  <c r="F750" i="7"/>
  <c r="G750" i="7" s="1"/>
  <c r="F751" i="7"/>
  <c r="G751" i="7" s="1"/>
  <c r="F752" i="7"/>
  <c r="G752" i="7" s="1"/>
  <c r="F753" i="7"/>
  <c r="G753" i="7" s="1"/>
  <c r="F754" i="7"/>
  <c r="G754" i="7" s="1"/>
  <c r="F755" i="7"/>
  <c r="G755" i="7" s="1"/>
  <c r="F756" i="7"/>
  <c r="G756" i="7" s="1"/>
  <c r="F757" i="7"/>
  <c r="G757" i="7" s="1"/>
  <c r="F758" i="7"/>
  <c r="G758" i="7" s="1"/>
  <c r="F759" i="7"/>
  <c r="G759" i="7" s="1"/>
  <c r="F760" i="7"/>
  <c r="G760" i="7" s="1"/>
  <c r="F761" i="7"/>
  <c r="G761" i="7" s="1"/>
  <c r="F762" i="7"/>
  <c r="G762" i="7" s="1"/>
  <c r="F763" i="7"/>
  <c r="G763" i="7" s="1"/>
  <c r="F764" i="7"/>
  <c r="G764" i="7" s="1"/>
  <c r="F765" i="7"/>
  <c r="G765" i="7" s="1"/>
  <c r="F766" i="7"/>
  <c r="G766" i="7" s="1"/>
  <c r="F767" i="7"/>
  <c r="G767" i="7" s="1"/>
  <c r="F768" i="7"/>
  <c r="G768" i="7" s="1"/>
  <c r="F769" i="7"/>
  <c r="G769" i="7" s="1"/>
  <c r="F770" i="7"/>
  <c r="G770" i="7" s="1"/>
  <c r="F771" i="7"/>
  <c r="G771" i="7" s="1"/>
  <c r="F772" i="7"/>
  <c r="G772" i="7" s="1"/>
  <c r="F773" i="7"/>
  <c r="G773" i="7" s="1"/>
  <c r="F774" i="7"/>
  <c r="G774" i="7" s="1"/>
  <c r="F775" i="7"/>
  <c r="G775" i="7" s="1"/>
  <c r="F776" i="7"/>
  <c r="G776" i="7" s="1"/>
  <c r="F777" i="7"/>
  <c r="G777" i="7" s="1"/>
  <c r="F778" i="7"/>
  <c r="G778" i="7" s="1"/>
  <c r="F779" i="7"/>
  <c r="G779" i="7" s="1"/>
  <c r="F780" i="7"/>
  <c r="G780" i="7" s="1"/>
  <c r="F781" i="7"/>
  <c r="G781" i="7" s="1"/>
  <c r="F782" i="7"/>
  <c r="G782" i="7" s="1"/>
  <c r="F783" i="7"/>
  <c r="G783" i="7" s="1"/>
  <c r="F784" i="7"/>
  <c r="G784" i="7" s="1"/>
  <c r="F785" i="7"/>
  <c r="G785" i="7" s="1"/>
  <c r="F786" i="7"/>
  <c r="G786" i="7" s="1"/>
  <c r="F787" i="7"/>
  <c r="G787" i="7" s="1"/>
  <c r="F788" i="7"/>
  <c r="G788" i="7" s="1"/>
  <c r="F789" i="7"/>
  <c r="G789" i="7" s="1"/>
  <c r="F790" i="7"/>
  <c r="G790" i="7" s="1"/>
  <c r="F791" i="7"/>
  <c r="G791" i="7" s="1"/>
  <c r="F792" i="7"/>
  <c r="G792" i="7" s="1"/>
  <c r="F793" i="7"/>
  <c r="G793" i="7" s="1"/>
  <c r="F794" i="7"/>
  <c r="G794" i="7" s="1"/>
  <c r="F795" i="7"/>
  <c r="G795" i="7" s="1"/>
  <c r="F796" i="7"/>
  <c r="G796" i="7" s="1"/>
  <c r="F797" i="7"/>
  <c r="G797" i="7" s="1"/>
  <c r="F798" i="7"/>
  <c r="G798" i="7" s="1"/>
  <c r="F799" i="7"/>
  <c r="G799" i="7" s="1"/>
  <c r="F800" i="7"/>
  <c r="G800" i="7" s="1"/>
  <c r="F801" i="7"/>
  <c r="G801" i="7" s="1"/>
  <c r="F802" i="7"/>
  <c r="G802" i="7" s="1"/>
  <c r="F803" i="7"/>
  <c r="G803" i="7" s="1"/>
  <c r="F804" i="7"/>
  <c r="G804" i="7" s="1"/>
  <c r="F805" i="7"/>
  <c r="G805" i="7" s="1"/>
  <c r="F806" i="7"/>
  <c r="G806" i="7" s="1"/>
  <c r="F807" i="7"/>
  <c r="G807" i="7" s="1"/>
  <c r="F808" i="7"/>
  <c r="G808" i="7" s="1"/>
  <c r="F809" i="7"/>
  <c r="G809" i="7" s="1"/>
  <c r="F810" i="7"/>
  <c r="G810" i="7" s="1"/>
  <c r="F811" i="7"/>
  <c r="G811" i="7" s="1"/>
  <c r="F812" i="7"/>
  <c r="G812" i="7" s="1"/>
  <c r="F813" i="7"/>
  <c r="G813" i="7" s="1"/>
  <c r="F814" i="7"/>
  <c r="G814" i="7" s="1"/>
  <c r="F815" i="7"/>
  <c r="G815" i="7" s="1"/>
  <c r="F816" i="7"/>
  <c r="G816" i="7" s="1"/>
  <c r="F817" i="7"/>
  <c r="G817" i="7" s="1"/>
  <c r="F818" i="7"/>
  <c r="G818" i="7" s="1"/>
  <c r="F819" i="7"/>
  <c r="G819" i="7" s="1"/>
  <c r="F820" i="7"/>
  <c r="G820" i="7" s="1"/>
  <c r="F821" i="7"/>
  <c r="G821" i="7" s="1"/>
  <c r="F822" i="7"/>
  <c r="G822" i="7" s="1"/>
  <c r="F823" i="7"/>
  <c r="G823" i="7" s="1"/>
  <c r="F824" i="7"/>
  <c r="G824" i="7" s="1"/>
  <c r="F825" i="7"/>
  <c r="G825" i="7" s="1"/>
  <c r="F826" i="7"/>
  <c r="G826" i="7" s="1"/>
  <c r="F827" i="7"/>
  <c r="G827" i="7" s="1"/>
  <c r="F828" i="7"/>
  <c r="G828" i="7" s="1"/>
  <c r="F829" i="7"/>
  <c r="G829" i="7" s="1"/>
  <c r="F830" i="7"/>
  <c r="G830" i="7" s="1"/>
  <c r="F831" i="7"/>
  <c r="G831" i="7" s="1"/>
  <c r="F832" i="7"/>
  <c r="G832" i="7" s="1"/>
  <c r="F833" i="7"/>
  <c r="G833" i="7" s="1"/>
  <c r="F834" i="7"/>
  <c r="G834" i="7" s="1"/>
  <c r="F835" i="7"/>
  <c r="G835" i="7" s="1"/>
  <c r="F836" i="7"/>
  <c r="G836" i="7" s="1"/>
  <c r="F837" i="7"/>
  <c r="G837" i="7" s="1"/>
  <c r="F838" i="7"/>
  <c r="G838" i="7" s="1"/>
  <c r="F839" i="7"/>
  <c r="G839" i="7" s="1"/>
  <c r="F840" i="7"/>
  <c r="G840" i="7" s="1"/>
  <c r="F841" i="7"/>
  <c r="G841" i="7" s="1"/>
  <c r="F842" i="7"/>
  <c r="G842" i="7" s="1"/>
  <c r="F843" i="7"/>
  <c r="G843" i="7" s="1"/>
  <c r="F844" i="7"/>
  <c r="G844" i="7" s="1"/>
  <c r="F845" i="7"/>
  <c r="G845" i="7" s="1"/>
  <c r="F846" i="7"/>
  <c r="G846" i="7" s="1"/>
  <c r="F847" i="7"/>
  <c r="G847" i="7" s="1"/>
  <c r="F848" i="7"/>
  <c r="G848" i="7" s="1"/>
  <c r="F849" i="7"/>
  <c r="G849" i="7" s="1"/>
  <c r="F850" i="7"/>
  <c r="G850" i="7" s="1"/>
  <c r="F851" i="7"/>
  <c r="G851" i="7" s="1"/>
  <c r="F852" i="7"/>
  <c r="G852" i="7" s="1"/>
  <c r="F853" i="7"/>
  <c r="G853" i="7" s="1"/>
  <c r="F854" i="7"/>
  <c r="G854" i="7" s="1"/>
  <c r="F855" i="7"/>
  <c r="G855" i="7" s="1"/>
  <c r="F856" i="7"/>
  <c r="G856" i="7" s="1"/>
  <c r="F857" i="7"/>
  <c r="G857" i="7" s="1"/>
  <c r="F858" i="7"/>
  <c r="G858" i="7" s="1"/>
  <c r="F859" i="7"/>
  <c r="G859" i="7" s="1"/>
  <c r="F860" i="7"/>
  <c r="G860" i="7" s="1"/>
  <c r="F861" i="7"/>
  <c r="G861" i="7" s="1"/>
  <c r="F862" i="7"/>
  <c r="G862" i="7" s="1"/>
  <c r="F863" i="7"/>
  <c r="G863" i="7" s="1"/>
  <c r="F864" i="7"/>
  <c r="G864" i="7" s="1"/>
  <c r="F865" i="7"/>
  <c r="G865" i="7" s="1"/>
  <c r="F866" i="7"/>
  <c r="G866" i="7" s="1"/>
  <c r="F867" i="7"/>
  <c r="G867" i="7" s="1"/>
  <c r="F868" i="7"/>
  <c r="G868" i="7" s="1"/>
  <c r="F869" i="7"/>
  <c r="G869" i="7" s="1"/>
  <c r="F870" i="7"/>
  <c r="G870" i="7" s="1"/>
  <c r="F871" i="7"/>
  <c r="G871" i="7" s="1"/>
  <c r="F872" i="7"/>
  <c r="G872" i="7" s="1"/>
  <c r="F873" i="7"/>
  <c r="G873" i="7" s="1"/>
  <c r="F874" i="7"/>
  <c r="G874" i="7" s="1"/>
  <c r="F875" i="7"/>
  <c r="G875" i="7" s="1"/>
  <c r="F876" i="7"/>
  <c r="G876" i="7" s="1"/>
  <c r="F877" i="7"/>
  <c r="G877" i="7" s="1"/>
  <c r="F878" i="7"/>
  <c r="G878" i="7" s="1"/>
  <c r="F879" i="7"/>
  <c r="G879" i="7" s="1"/>
  <c r="F880" i="7"/>
  <c r="G880" i="7" s="1"/>
  <c r="F881" i="7"/>
  <c r="G881" i="7" s="1"/>
  <c r="F882" i="7"/>
  <c r="G882" i="7" s="1"/>
  <c r="F883" i="7"/>
  <c r="G883" i="7" s="1"/>
  <c r="F884" i="7"/>
  <c r="G884" i="7" s="1"/>
  <c r="F885" i="7"/>
  <c r="G885" i="7" s="1"/>
  <c r="F886" i="7"/>
  <c r="G886" i="7" s="1"/>
  <c r="F887" i="7"/>
  <c r="G887" i="7" s="1"/>
  <c r="F888" i="7"/>
  <c r="G888" i="7" s="1"/>
  <c r="F889" i="7"/>
  <c r="G889" i="7" s="1"/>
  <c r="F890" i="7"/>
  <c r="G890" i="7" s="1"/>
  <c r="F891" i="7"/>
  <c r="G891" i="7" s="1"/>
  <c r="F892" i="7"/>
  <c r="G892" i="7" s="1"/>
  <c r="F893" i="7"/>
  <c r="G893" i="7" s="1"/>
  <c r="F894" i="7"/>
  <c r="G894" i="7" s="1"/>
  <c r="F895" i="7"/>
  <c r="G895" i="7" s="1"/>
  <c r="F896" i="7"/>
  <c r="G896" i="7" s="1"/>
  <c r="F897" i="7"/>
  <c r="G897" i="7" s="1"/>
  <c r="F898" i="7"/>
  <c r="G898" i="7" s="1"/>
  <c r="F899" i="7"/>
  <c r="G899" i="7" s="1"/>
  <c r="F900" i="7"/>
  <c r="G900" i="7" s="1"/>
  <c r="F901" i="7"/>
  <c r="G901" i="7" s="1"/>
  <c r="F902" i="7"/>
  <c r="G902" i="7" s="1"/>
  <c r="F903" i="7"/>
  <c r="G903" i="7" s="1"/>
  <c r="F904" i="7"/>
  <c r="G904" i="7" s="1"/>
  <c r="F905" i="7"/>
  <c r="G905" i="7" s="1"/>
  <c r="F906" i="7"/>
  <c r="G906" i="7" s="1"/>
  <c r="F907" i="7"/>
  <c r="G907" i="7" s="1"/>
  <c r="F908" i="7"/>
  <c r="G908" i="7" s="1"/>
  <c r="F909" i="7"/>
  <c r="G909" i="7" s="1"/>
  <c r="F910" i="7"/>
  <c r="G910" i="7" s="1"/>
  <c r="F911" i="7"/>
  <c r="G911" i="7" s="1"/>
  <c r="F912" i="7"/>
  <c r="G912" i="7" s="1"/>
  <c r="F913" i="7"/>
  <c r="G913" i="7" s="1"/>
  <c r="F914" i="7"/>
  <c r="G914" i="7" s="1"/>
  <c r="F915" i="7"/>
  <c r="G915" i="7" s="1"/>
  <c r="F916" i="7"/>
  <c r="G916" i="7" s="1"/>
  <c r="F917" i="7"/>
  <c r="G917" i="7" s="1"/>
  <c r="F918" i="7"/>
  <c r="G918" i="7" s="1"/>
  <c r="F919" i="7"/>
  <c r="G919" i="7" s="1"/>
  <c r="F920" i="7"/>
  <c r="G920" i="7" s="1"/>
  <c r="F921" i="7"/>
  <c r="G921" i="7" s="1"/>
  <c r="F922" i="7"/>
  <c r="G922" i="7" s="1"/>
  <c r="F923" i="7"/>
  <c r="G923" i="7" s="1"/>
  <c r="F924" i="7"/>
  <c r="G924" i="7" s="1"/>
  <c r="F925" i="7"/>
  <c r="G925" i="7" s="1"/>
  <c r="F926" i="7"/>
  <c r="G926" i="7" s="1"/>
  <c r="F927" i="7"/>
  <c r="G927" i="7" s="1"/>
  <c r="F928" i="7"/>
  <c r="G928" i="7" s="1"/>
  <c r="F929" i="7"/>
  <c r="G929" i="7" s="1"/>
  <c r="F930" i="7"/>
  <c r="G930" i="7" s="1"/>
  <c r="F931" i="7"/>
  <c r="G931" i="7" s="1"/>
  <c r="F932" i="7"/>
  <c r="G932" i="7" s="1"/>
  <c r="F933" i="7"/>
  <c r="G933" i="7" s="1"/>
  <c r="F934" i="7"/>
  <c r="G934" i="7" s="1"/>
  <c r="F935" i="7"/>
  <c r="G935" i="7" s="1"/>
  <c r="F936" i="7"/>
  <c r="G936" i="7" s="1"/>
  <c r="F937" i="7"/>
  <c r="G937" i="7" s="1"/>
  <c r="F938" i="7"/>
  <c r="G938" i="7" s="1"/>
  <c r="F939" i="7"/>
  <c r="G939" i="7" s="1"/>
  <c r="F940" i="7"/>
  <c r="G940" i="7" s="1"/>
  <c r="F941" i="7"/>
  <c r="G941" i="7" s="1"/>
  <c r="F942" i="7"/>
  <c r="G942" i="7" s="1"/>
  <c r="F943" i="7"/>
  <c r="G943" i="7" s="1"/>
  <c r="F944" i="7"/>
  <c r="G944" i="7" s="1"/>
  <c r="F945" i="7"/>
  <c r="G945" i="7" s="1"/>
  <c r="F946" i="7"/>
  <c r="G946" i="7" s="1"/>
  <c r="F947" i="7"/>
  <c r="G947" i="7" s="1"/>
  <c r="F948" i="7"/>
  <c r="G948" i="7" s="1"/>
  <c r="F949" i="7"/>
  <c r="G949" i="7" s="1"/>
  <c r="F950" i="7"/>
  <c r="G950" i="7" s="1"/>
  <c r="F951" i="7"/>
  <c r="G951" i="7" s="1"/>
  <c r="F952" i="7"/>
  <c r="G952" i="7" s="1"/>
  <c r="F953" i="7"/>
  <c r="G953" i="7" s="1"/>
  <c r="F954" i="7"/>
  <c r="G954" i="7" s="1"/>
  <c r="F955" i="7"/>
  <c r="G955" i="7" s="1"/>
  <c r="F956" i="7"/>
  <c r="G956" i="7" s="1"/>
  <c r="F957" i="7"/>
  <c r="G957" i="7" s="1"/>
  <c r="F958" i="7"/>
  <c r="G958" i="7" s="1"/>
  <c r="F959" i="7"/>
  <c r="G959" i="7" s="1"/>
  <c r="F960" i="7"/>
  <c r="G960" i="7" s="1"/>
  <c r="F961" i="7"/>
  <c r="G961" i="7" s="1"/>
  <c r="F962" i="7"/>
  <c r="G962" i="7" s="1"/>
  <c r="F963" i="7"/>
  <c r="G963" i="7" s="1"/>
  <c r="F964" i="7"/>
  <c r="G964" i="7" s="1"/>
  <c r="F965" i="7"/>
  <c r="G965" i="7" s="1"/>
  <c r="F966" i="7"/>
  <c r="G966" i="7" s="1"/>
  <c r="F967" i="7"/>
  <c r="G967" i="7" s="1"/>
  <c r="F968" i="7"/>
  <c r="G968" i="7" s="1"/>
  <c r="F969" i="7"/>
  <c r="G969" i="7" s="1"/>
  <c r="F970" i="7"/>
  <c r="G970" i="7" s="1"/>
  <c r="F971" i="7"/>
  <c r="G971" i="7" s="1"/>
  <c r="F972" i="7"/>
  <c r="G972" i="7" s="1"/>
  <c r="F973" i="7"/>
  <c r="G973" i="7" s="1"/>
  <c r="F974" i="7"/>
  <c r="G974" i="7" s="1"/>
  <c r="F975" i="7"/>
  <c r="G975" i="7" s="1"/>
  <c r="F976" i="7"/>
  <c r="G976" i="7" s="1"/>
  <c r="F977" i="7"/>
  <c r="G977" i="7" s="1"/>
  <c r="F978" i="7"/>
  <c r="G978" i="7" s="1"/>
  <c r="F979" i="7"/>
  <c r="G979" i="7" s="1"/>
  <c r="F980" i="7"/>
  <c r="G980" i="7" s="1"/>
  <c r="F981" i="7"/>
  <c r="G981" i="7" s="1"/>
  <c r="F982" i="7"/>
  <c r="G982" i="7" s="1"/>
  <c r="F983" i="7"/>
  <c r="G983" i="7" s="1"/>
  <c r="F984" i="7"/>
  <c r="G984" i="7" s="1"/>
  <c r="F985" i="7"/>
  <c r="G985" i="7" s="1"/>
  <c r="F986" i="7"/>
  <c r="G986" i="7" s="1"/>
  <c r="F987" i="7"/>
  <c r="G987" i="7" s="1"/>
  <c r="F988" i="7"/>
  <c r="G988" i="7" s="1"/>
  <c r="F989" i="7"/>
  <c r="G989" i="7" s="1"/>
  <c r="F990" i="7"/>
  <c r="G990" i="7" s="1"/>
  <c r="F991" i="7"/>
  <c r="G991" i="7" s="1"/>
  <c r="F992" i="7"/>
  <c r="G992" i="7" s="1"/>
  <c r="F993" i="7"/>
  <c r="G993" i="7" s="1"/>
  <c r="F994" i="7"/>
  <c r="G994" i="7" s="1"/>
  <c r="F995" i="7"/>
  <c r="G995" i="7" s="1"/>
  <c r="F996" i="7"/>
  <c r="G996" i="7" s="1"/>
  <c r="F997" i="7"/>
  <c r="G997" i="7" s="1"/>
  <c r="F998" i="7"/>
  <c r="G998" i="7" s="1"/>
  <c r="F999" i="7"/>
  <c r="G999" i="7" s="1"/>
  <c r="F1000" i="7"/>
  <c r="G1000" i="7" s="1"/>
  <c r="F1001" i="7"/>
  <c r="G1001" i="7" s="1"/>
  <c r="F1002" i="7"/>
  <c r="G1002" i="7" s="1"/>
  <c r="F1003" i="7"/>
  <c r="G1003" i="7" s="1"/>
  <c r="F1004" i="7"/>
  <c r="G1004" i="7" s="1"/>
  <c r="F1005" i="7"/>
  <c r="G1005" i="7" s="1"/>
  <c r="F1006" i="7"/>
  <c r="G1006" i="7" s="1"/>
  <c r="F1007" i="7"/>
  <c r="G1007" i="7" s="1"/>
  <c r="F1008" i="7"/>
  <c r="G1008" i="7" s="1"/>
  <c r="F1009" i="7"/>
  <c r="G1009" i="7" s="1"/>
  <c r="F1010" i="7"/>
  <c r="G1010" i="7" s="1"/>
  <c r="F1011" i="7"/>
  <c r="G1011" i="7" s="1"/>
  <c r="F1012" i="7"/>
  <c r="G1012" i="7" s="1"/>
  <c r="F1013" i="7"/>
  <c r="G1013" i="7" s="1"/>
  <c r="F1014" i="7"/>
  <c r="G1014" i="7" s="1"/>
  <c r="F1015" i="7"/>
  <c r="G1015" i="7" s="1"/>
  <c r="F1016" i="7"/>
  <c r="G1016" i="7" s="1"/>
  <c r="F1017" i="7"/>
  <c r="G1017" i="7" s="1"/>
  <c r="F1018" i="7"/>
  <c r="G1018" i="7" s="1"/>
  <c r="F1019" i="7"/>
  <c r="G1019" i="7" s="1"/>
  <c r="F1020" i="7"/>
  <c r="G1020" i="7" s="1"/>
  <c r="F1021" i="7"/>
  <c r="G1021" i="7" s="1"/>
  <c r="F1022" i="7"/>
  <c r="G1022" i="7" s="1"/>
  <c r="F1023" i="7"/>
  <c r="G1023" i="7" s="1"/>
  <c r="F1024" i="7"/>
  <c r="G1024" i="7" s="1"/>
  <c r="F1025" i="7"/>
  <c r="G1025" i="7" s="1"/>
  <c r="F1026" i="7"/>
  <c r="G1026" i="7" s="1"/>
  <c r="F1027" i="7"/>
  <c r="G1027" i="7" s="1"/>
  <c r="F1028" i="7"/>
  <c r="G1028" i="7" s="1"/>
  <c r="F1029" i="7"/>
  <c r="G1029" i="7" s="1"/>
  <c r="F1030" i="7"/>
  <c r="G1030" i="7" s="1"/>
  <c r="F1031" i="7"/>
  <c r="G1031" i="7" s="1"/>
  <c r="F1032" i="7"/>
  <c r="G1032" i="7" s="1"/>
  <c r="F1033" i="7"/>
  <c r="G1033" i="7" s="1"/>
  <c r="F1034" i="7"/>
  <c r="G1034" i="7" s="1"/>
  <c r="F1035" i="7"/>
  <c r="G1035" i="7" s="1"/>
  <c r="F1036" i="7"/>
  <c r="G1036" i="7" s="1"/>
  <c r="F1037" i="7"/>
  <c r="G1037" i="7" s="1"/>
  <c r="F1038" i="7"/>
  <c r="G1038" i="7" s="1"/>
  <c r="F1039" i="7"/>
  <c r="G1039" i="7" s="1"/>
  <c r="F1040" i="7"/>
  <c r="G1040" i="7" s="1"/>
  <c r="F1041" i="7"/>
  <c r="G1041" i="7" s="1"/>
  <c r="F1042" i="7"/>
  <c r="G1042" i="7" s="1"/>
  <c r="F1043" i="7"/>
  <c r="G1043" i="7" s="1"/>
  <c r="F1044" i="7"/>
  <c r="G1044" i="7" s="1"/>
  <c r="F1045" i="7"/>
  <c r="G1045" i="7" s="1"/>
  <c r="F1046" i="7"/>
  <c r="G1046" i="7" s="1"/>
  <c r="F1047" i="7"/>
  <c r="G1047" i="7" s="1"/>
  <c r="F1048" i="7"/>
  <c r="G1048" i="7" s="1"/>
  <c r="F1049" i="7"/>
  <c r="G1049" i="7" s="1"/>
  <c r="F1050" i="7"/>
  <c r="G1050" i="7" s="1"/>
  <c r="F1051" i="7"/>
  <c r="G1051" i="7" s="1"/>
  <c r="F1052" i="7"/>
  <c r="G1052" i="7" s="1"/>
  <c r="F1053" i="7"/>
  <c r="G1053" i="7" s="1"/>
  <c r="F1054" i="7"/>
  <c r="G1054" i="7" s="1"/>
  <c r="F1055" i="7"/>
  <c r="G1055" i="7" s="1"/>
  <c r="F1056" i="7"/>
  <c r="G1056" i="7" s="1"/>
  <c r="F1057" i="7"/>
  <c r="G1057" i="7" s="1"/>
  <c r="F1058" i="7"/>
  <c r="G1058" i="7" s="1"/>
  <c r="F1059" i="7"/>
  <c r="G1059" i="7" s="1"/>
  <c r="F1060" i="7"/>
  <c r="G1060" i="7" s="1"/>
  <c r="F1061" i="7"/>
  <c r="G1061" i="7" s="1"/>
  <c r="F1062" i="7"/>
  <c r="G1062" i="7" s="1"/>
  <c r="F1063" i="7"/>
  <c r="G1063" i="7" s="1"/>
  <c r="F1064" i="7"/>
  <c r="G1064" i="7" s="1"/>
  <c r="F1065" i="7"/>
  <c r="G1065" i="7" s="1"/>
  <c r="F1066" i="7"/>
  <c r="G1066" i="7" s="1"/>
  <c r="F1067" i="7"/>
  <c r="G1067" i="7" s="1"/>
  <c r="F1068" i="7"/>
  <c r="G1068" i="7" s="1"/>
  <c r="F1069" i="7"/>
  <c r="G1069" i="7" s="1"/>
  <c r="F1070" i="7"/>
  <c r="G1070" i="7" s="1"/>
  <c r="F1071" i="7"/>
  <c r="G1071" i="7" s="1"/>
  <c r="F1072" i="7"/>
  <c r="G1072" i="7" s="1"/>
  <c r="F1073" i="7"/>
  <c r="G1073" i="7" s="1"/>
  <c r="F1074" i="7"/>
  <c r="G1074" i="7" s="1"/>
  <c r="F1075" i="7"/>
  <c r="G1075" i="7" s="1"/>
  <c r="F1076" i="7"/>
  <c r="G1076" i="7" s="1"/>
  <c r="F1077" i="7"/>
  <c r="G1077" i="7" s="1"/>
  <c r="F1078" i="7"/>
  <c r="G1078" i="7" s="1"/>
  <c r="F1079" i="7"/>
  <c r="G1079" i="7" s="1"/>
  <c r="F1080" i="7"/>
  <c r="G1080" i="7" s="1"/>
  <c r="F1081" i="7"/>
  <c r="G1081" i="7" s="1"/>
  <c r="F1082" i="7"/>
  <c r="G1082" i="7" s="1"/>
  <c r="F1083" i="7"/>
  <c r="G1083" i="7" s="1"/>
  <c r="F1084" i="7"/>
  <c r="G1084" i="7" s="1"/>
  <c r="F1085" i="7"/>
  <c r="G1085" i="7" s="1"/>
  <c r="F1086" i="7"/>
  <c r="G1086" i="7" s="1"/>
  <c r="F1087" i="7"/>
  <c r="G1087" i="7" s="1"/>
  <c r="F1088" i="7"/>
  <c r="G1088" i="7" s="1"/>
  <c r="F1089" i="7"/>
  <c r="G1089" i="7" s="1"/>
  <c r="F1090" i="7"/>
  <c r="G1090" i="7" s="1"/>
  <c r="F1091" i="7"/>
  <c r="G1091" i="7" s="1"/>
  <c r="F1092" i="7"/>
  <c r="G1092" i="7" s="1"/>
  <c r="F1093" i="7"/>
  <c r="G1093" i="7" s="1"/>
  <c r="F1094" i="7"/>
  <c r="G1094" i="7" s="1"/>
  <c r="F1095" i="7"/>
  <c r="G1095" i="7" s="1"/>
  <c r="F1096" i="7"/>
  <c r="G1096" i="7" s="1"/>
  <c r="F1097" i="7"/>
  <c r="G1097" i="7" s="1"/>
  <c r="F1098" i="7"/>
  <c r="G1098" i="7" s="1"/>
  <c r="F1099" i="7"/>
  <c r="G1099" i="7" s="1"/>
  <c r="F1100" i="7"/>
  <c r="G1100" i="7" s="1"/>
  <c r="F1101" i="7"/>
  <c r="G1101" i="7" s="1"/>
  <c r="F1102" i="7"/>
  <c r="G1102" i="7" s="1"/>
  <c r="F1103" i="7"/>
  <c r="G1103" i="7" s="1"/>
  <c r="F1104" i="7"/>
  <c r="G1104" i="7" s="1"/>
  <c r="F1105" i="7"/>
  <c r="G1105" i="7" s="1"/>
  <c r="F1106" i="7"/>
  <c r="G1106" i="7" s="1"/>
  <c r="F1107" i="7"/>
  <c r="G1107" i="7" s="1"/>
  <c r="F1108" i="7"/>
  <c r="G1108" i="7" s="1"/>
  <c r="F1109" i="7"/>
  <c r="G1109" i="7" s="1"/>
  <c r="F1110" i="7"/>
  <c r="G1110" i="7" s="1"/>
  <c r="F1111" i="7"/>
  <c r="G1111" i="7" s="1"/>
  <c r="F1112" i="7"/>
  <c r="G1112" i="7" s="1"/>
  <c r="F1113" i="7"/>
  <c r="G1113" i="7" s="1"/>
  <c r="F1114" i="7"/>
  <c r="G1114" i="7" s="1"/>
  <c r="F1115" i="7"/>
  <c r="G1115" i="7" s="1"/>
  <c r="F1116" i="7"/>
  <c r="G1116" i="7" s="1"/>
  <c r="F1117" i="7"/>
  <c r="G1117" i="7" s="1"/>
  <c r="F1118" i="7"/>
  <c r="G1118" i="7" s="1"/>
  <c r="F1119" i="7"/>
  <c r="G1119" i="7" s="1"/>
  <c r="F1120" i="7"/>
  <c r="G1120" i="7" s="1"/>
  <c r="F1121" i="7"/>
  <c r="G1121" i="7" s="1"/>
  <c r="F1122" i="7"/>
  <c r="G1122" i="7" s="1"/>
  <c r="F1123" i="7"/>
  <c r="G1123" i="7" s="1"/>
  <c r="F1124" i="7"/>
  <c r="G1124" i="7" s="1"/>
  <c r="F1125" i="7"/>
  <c r="G1125" i="7" s="1"/>
  <c r="F1126" i="7"/>
  <c r="G1126" i="7" s="1"/>
  <c r="F1127" i="7"/>
  <c r="G1127" i="7" s="1"/>
  <c r="F1128" i="7"/>
  <c r="G1128" i="7" s="1"/>
  <c r="F1129" i="7"/>
  <c r="G1129" i="7" s="1"/>
  <c r="F1130" i="7"/>
  <c r="G1130" i="7" s="1"/>
  <c r="F1131" i="7"/>
  <c r="G1131" i="7" s="1"/>
  <c r="F1132" i="7"/>
  <c r="G1132" i="7" s="1"/>
  <c r="F1133" i="7"/>
  <c r="G1133" i="7" s="1"/>
  <c r="F1134" i="7"/>
  <c r="G1134" i="7" s="1"/>
  <c r="F1135" i="7"/>
  <c r="G1135" i="7" s="1"/>
  <c r="F1136" i="7"/>
  <c r="G1136" i="7" s="1"/>
  <c r="F1137" i="7"/>
  <c r="G1137" i="7" s="1"/>
  <c r="F1138" i="7"/>
  <c r="G1138" i="7" s="1"/>
  <c r="F1139" i="7"/>
  <c r="G1139" i="7" s="1"/>
  <c r="F1140" i="7"/>
  <c r="G1140" i="7" s="1"/>
  <c r="F1141" i="7"/>
  <c r="G1141" i="7" s="1"/>
  <c r="F1142" i="7"/>
  <c r="G1142" i="7" s="1"/>
  <c r="F1143" i="7"/>
  <c r="G1143" i="7" s="1"/>
  <c r="F1144" i="7"/>
  <c r="G1144" i="7" s="1"/>
  <c r="F1145" i="7"/>
  <c r="G1145" i="7" s="1"/>
  <c r="F1146" i="7"/>
  <c r="G1146" i="7" s="1"/>
  <c r="F1147" i="7"/>
  <c r="G1147" i="7" s="1"/>
  <c r="F1148" i="7"/>
  <c r="G1148" i="7" s="1"/>
  <c r="F1149" i="7"/>
  <c r="G1149" i="7" s="1"/>
  <c r="F1150" i="7"/>
  <c r="G1150" i="7" s="1"/>
  <c r="F1151" i="7"/>
  <c r="G1151" i="7" s="1"/>
  <c r="F1152" i="7"/>
  <c r="G1152" i="7" s="1"/>
  <c r="F1153" i="7"/>
  <c r="G1153" i="7" s="1"/>
  <c r="F1154" i="7"/>
  <c r="G1154" i="7" s="1"/>
  <c r="F1155" i="7"/>
  <c r="G1155" i="7" s="1"/>
  <c r="F1156" i="7"/>
  <c r="G1156" i="7" s="1"/>
  <c r="F1157" i="7"/>
  <c r="G1157" i="7" s="1"/>
  <c r="F1158" i="7"/>
  <c r="G1158" i="7" s="1"/>
  <c r="F1159" i="7"/>
  <c r="G1159" i="7" s="1"/>
  <c r="F1160" i="7"/>
  <c r="G1160" i="7" s="1"/>
  <c r="F1161" i="7"/>
  <c r="G1161" i="7" s="1"/>
  <c r="F1162" i="7"/>
  <c r="G1162" i="7" s="1"/>
  <c r="F1163" i="7"/>
  <c r="G1163" i="7" s="1"/>
  <c r="F1164" i="7"/>
  <c r="G1164" i="7" s="1"/>
  <c r="F1165" i="7"/>
  <c r="G1165" i="7" s="1"/>
  <c r="F1166" i="7"/>
  <c r="G1166" i="7" s="1"/>
  <c r="F1167" i="7"/>
  <c r="G1167" i="7" s="1"/>
  <c r="F1168" i="7"/>
  <c r="G1168" i="7" s="1"/>
  <c r="F1169" i="7"/>
  <c r="G1169" i="7" s="1"/>
  <c r="F1170" i="7"/>
  <c r="G1170" i="7" s="1"/>
  <c r="F1171" i="7"/>
  <c r="G1171" i="7" s="1"/>
  <c r="F1172" i="7"/>
  <c r="G1172" i="7" s="1"/>
  <c r="F1173" i="7"/>
  <c r="G1173" i="7" s="1"/>
  <c r="F1174" i="7"/>
  <c r="G1174" i="7" s="1"/>
  <c r="F1175" i="7"/>
  <c r="G1175" i="7" s="1"/>
  <c r="F1176" i="7"/>
  <c r="G1176" i="7" s="1"/>
  <c r="F1177" i="7"/>
  <c r="G1177" i="7" s="1"/>
  <c r="F1178" i="7"/>
  <c r="G1178" i="7" s="1"/>
  <c r="F1179" i="7"/>
  <c r="G1179" i="7" s="1"/>
  <c r="F1180" i="7"/>
  <c r="G1180" i="7" s="1"/>
  <c r="F1181" i="7"/>
  <c r="G1181" i="7" s="1"/>
  <c r="F1182" i="7"/>
  <c r="G1182" i="7" s="1"/>
  <c r="F1183" i="7"/>
  <c r="G1183" i="7" s="1"/>
  <c r="F1184" i="7"/>
  <c r="G1184" i="7" s="1"/>
  <c r="F1185" i="7"/>
  <c r="G1185" i="7" s="1"/>
  <c r="F1186" i="7"/>
  <c r="G1186" i="7" s="1"/>
  <c r="F1187" i="7"/>
  <c r="G1187" i="7" s="1"/>
  <c r="F1188" i="7"/>
  <c r="G1188" i="7" s="1"/>
  <c r="F1189" i="7"/>
  <c r="G1189" i="7" s="1"/>
  <c r="F1190" i="7"/>
  <c r="G1190" i="7" s="1"/>
  <c r="F1191" i="7"/>
  <c r="G1191" i="7" s="1"/>
  <c r="F1192" i="7"/>
  <c r="G1192" i="7" s="1"/>
  <c r="F1193" i="7"/>
  <c r="G1193" i="7" s="1"/>
  <c r="F1194" i="7"/>
  <c r="G1194" i="7" s="1"/>
  <c r="F1195" i="7"/>
  <c r="G1195" i="7" s="1"/>
  <c r="F1196" i="7"/>
  <c r="G1196" i="7" s="1"/>
  <c r="F1197" i="7"/>
  <c r="G1197" i="7" s="1"/>
  <c r="F1198" i="7"/>
  <c r="G1198" i="7" s="1"/>
  <c r="F1199" i="7"/>
  <c r="G1199" i="7" s="1"/>
  <c r="F1200" i="7"/>
  <c r="G1200" i="7" s="1"/>
  <c r="F1201" i="7"/>
  <c r="G1201" i="7" s="1"/>
  <c r="F1202" i="7"/>
  <c r="G1202" i="7" s="1"/>
  <c r="F1203" i="7"/>
  <c r="G1203" i="7" s="1"/>
  <c r="F1204" i="7"/>
  <c r="G1204" i="7" s="1"/>
  <c r="F1205" i="7"/>
  <c r="G1205" i="7" s="1"/>
  <c r="F1206" i="7"/>
  <c r="G1206" i="7" s="1"/>
  <c r="F1207" i="7"/>
  <c r="G1207" i="7" s="1"/>
  <c r="F1208" i="7"/>
  <c r="G1208" i="7" s="1"/>
  <c r="F1209" i="7"/>
  <c r="G1209" i="7" s="1"/>
  <c r="F1210" i="7"/>
  <c r="G1210" i="7" s="1"/>
  <c r="F1211" i="7"/>
  <c r="G1211" i="7" s="1"/>
  <c r="F1212" i="7"/>
  <c r="G1212" i="7" s="1"/>
  <c r="F1213" i="7"/>
  <c r="G1213" i="7" s="1"/>
  <c r="F1214" i="7"/>
  <c r="G1214" i="7" s="1"/>
  <c r="F1215" i="7"/>
  <c r="G1215" i="7" s="1"/>
  <c r="F1216" i="7"/>
  <c r="G1216" i="7" s="1"/>
  <c r="F1217" i="7"/>
  <c r="G1217" i="7" s="1"/>
  <c r="F1218" i="7"/>
  <c r="G1218" i="7" s="1"/>
  <c r="F1219" i="7"/>
  <c r="G1219" i="7" s="1"/>
  <c r="F1220" i="7"/>
  <c r="G1220" i="7" s="1"/>
  <c r="F1221" i="7"/>
  <c r="G1221" i="7" s="1"/>
  <c r="F1222" i="7"/>
  <c r="G1222" i="7" s="1"/>
  <c r="F1223" i="7"/>
  <c r="G1223" i="7" s="1"/>
  <c r="F1224" i="7"/>
  <c r="G1224" i="7" s="1"/>
  <c r="F1225" i="7"/>
  <c r="G1225" i="7" s="1"/>
  <c r="F1226" i="7"/>
  <c r="G1226" i="7" s="1"/>
  <c r="F1227" i="7"/>
  <c r="G1227" i="7" s="1"/>
  <c r="F1228" i="7"/>
  <c r="G1228" i="7" s="1"/>
  <c r="F1229" i="7"/>
  <c r="G1229" i="7" s="1"/>
  <c r="F1230" i="7"/>
  <c r="G1230" i="7" s="1"/>
  <c r="F1231" i="7"/>
  <c r="G1231" i="7" s="1"/>
  <c r="F1232" i="7"/>
  <c r="G1232" i="7" s="1"/>
  <c r="F1233" i="7"/>
  <c r="G1233" i="7" s="1"/>
  <c r="F1234" i="7"/>
  <c r="G1234" i="7" s="1"/>
  <c r="F1235" i="7"/>
  <c r="G1235" i="7" s="1"/>
  <c r="F1236" i="7"/>
  <c r="G1236" i="7" s="1"/>
  <c r="F1237" i="7"/>
  <c r="G1237" i="7" s="1"/>
  <c r="F1238" i="7"/>
  <c r="G1238" i="7" s="1"/>
  <c r="F1239" i="7"/>
  <c r="G1239" i="7" s="1"/>
  <c r="F1240" i="7"/>
  <c r="G1240" i="7" s="1"/>
  <c r="F1241" i="7"/>
  <c r="G1241" i="7" s="1"/>
  <c r="F1242" i="7"/>
  <c r="G1242" i="7" s="1"/>
  <c r="F1243" i="7"/>
  <c r="G1243" i="7" s="1"/>
  <c r="F1244" i="7"/>
  <c r="G1244" i="7" s="1"/>
  <c r="F1245" i="7"/>
  <c r="G1245" i="7" s="1"/>
  <c r="F1246" i="7"/>
  <c r="G1246" i="7" s="1"/>
  <c r="F1247" i="7"/>
  <c r="G1247" i="7" s="1"/>
  <c r="F1248" i="7"/>
  <c r="G1248" i="7" s="1"/>
  <c r="F1249" i="7"/>
  <c r="G1249" i="7" s="1"/>
  <c r="F1250" i="7"/>
  <c r="G1250" i="7" s="1"/>
  <c r="F1251" i="7"/>
  <c r="G1251" i="7" s="1"/>
  <c r="F1252" i="7"/>
  <c r="G1252" i="7" s="1"/>
  <c r="F1253" i="7"/>
  <c r="G1253" i="7" s="1"/>
  <c r="F1254" i="7"/>
  <c r="G1254" i="7" s="1"/>
  <c r="F1255" i="7"/>
  <c r="G1255" i="7" s="1"/>
  <c r="F1256" i="7"/>
  <c r="G1256" i="7" s="1"/>
  <c r="F1257" i="7"/>
  <c r="G1257" i="7" s="1"/>
  <c r="F1258" i="7"/>
  <c r="G1258" i="7" s="1"/>
  <c r="F1259" i="7"/>
  <c r="G1259" i="7" s="1"/>
  <c r="F1260" i="7"/>
  <c r="G1260" i="7" s="1"/>
  <c r="F1261" i="7"/>
  <c r="G1261" i="7" s="1"/>
  <c r="F1262" i="7"/>
  <c r="G1262" i="7" s="1"/>
  <c r="F1263" i="7"/>
  <c r="G1263" i="7" s="1"/>
  <c r="F1264" i="7"/>
  <c r="G1264" i="7" s="1"/>
  <c r="F1265" i="7"/>
  <c r="G1265" i="7" s="1"/>
  <c r="F1266" i="7"/>
  <c r="G1266" i="7" s="1"/>
  <c r="F1267" i="7"/>
  <c r="G1267" i="7" s="1"/>
  <c r="F1268" i="7"/>
  <c r="G1268" i="7" s="1"/>
  <c r="F1269" i="7"/>
  <c r="G1269" i="7" s="1"/>
  <c r="F1270" i="7"/>
  <c r="G1270" i="7" s="1"/>
  <c r="F1271" i="7"/>
  <c r="G1271" i="7" s="1"/>
  <c r="F1272" i="7"/>
  <c r="G1272" i="7" s="1"/>
  <c r="F1273" i="7"/>
  <c r="G1273" i="7" s="1"/>
  <c r="F1274" i="7"/>
  <c r="G1274" i="7" s="1"/>
  <c r="F1275" i="7"/>
  <c r="G1275" i="7" s="1"/>
  <c r="F1276" i="7"/>
  <c r="G1276" i="7" s="1"/>
  <c r="F1277" i="7"/>
  <c r="G1277" i="7" s="1"/>
  <c r="F1278" i="7"/>
  <c r="G1278" i="7" s="1"/>
  <c r="F1279" i="7"/>
  <c r="G1279" i="7" s="1"/>
  <c r="F1280" i="7"/>
  <c r="G1280" i="7" s="1"/>
  <c r="F1281" i="7"/>
  <c r="G1281" i="7" s="1"/>
  <c r="F1282" i="7"/>
  <c r="G1282" i="7" s="1"/>
  <c r="F1283" i="7"/>
  <c r="G1283" i="7" s="1"/>
  <c r="F1284" i="7"/>
  <c r="G1284" i="7" s="1"/>
  <c r="F1285" i="7"/>
  <c r="G1285" i="7" s="1"/>
  <c r="F1286" i="7"/>
  <c r="G1286" i="7" s="1"/>
  <c r="F1287" i="7"/>
  <c r="G1287" i="7" s="1"/>
  <c r="F1288" i="7"/>
  <c r="G1288" i="7" s="1"/>
  <c r="F1289" i="7"/>
  <c r="G1289" i="7" s="1"/>
  <c r="F1290" i="7"/>
  <c r="G1290" i="7" s="1"/>
  <c r="F1291" i="7"/>
  <c r="G1291" i="7" s="1"/>
  <c r="F1292" i="7"/>
  <c r="G1292" i="7" s="1"/>
  <c r="F1293" i="7"/>
  <c r="G1293" i="7" s="1"/>
  <c r="F1294" i="7"/>
  <c r="G1294" i="7" s="1"/>
  <c r="F1295" i="7"/>
  <c r="G1295" i="7" s="1"/>
  <c r="F1296" i="7"/>
  <c r="G1296" i="7" s="1"/>
  <c r="F1297" i="7"/>
  <c r="G1297" i="7" s="1"/>
  <c r="F1298" i="7"/>
  <c r="G1298" i="7" s="1"/>
  <c r="F1299" i="7"/>
  <c r="G1299" i="7" s="1"/>
  <c r="F1300" i="7"/>
  <c r="G1300" i="7" s="1"/>
  <c r="F1301" i="7"/>
  <c r="G1301" i="7" s="1"/>
  <c r="F1302" i="7"/>
  <c r="G1302" i="7" s="1"/>
  <c r="F1303" i="7"/>
  <c r="G1303" i="7" s="1"/>
  <c r="F1304" i="7"/>
  <c r="G1304" i="7" s="1"/>
  <c r="F1305" i="7"/>
  <c r="G1305" i="7" s="1"/>
  <c r="F1306" i="7"/>
  <c r="G1306" i="7" s="1"/>
  <c r="F1307" i="7"/>
  <c r="G1307" i="7" s="1"/>
  <c r="F1308" i="7"/>
  <c r="G1308" i="7" s="1"/>
  <c r="F1309" i="7"/>
  <c r="G1309" i="7" s="1"/>
  <c r="F1310" i="7"/>
  <c r="G1310" i="7" s="1"/>
  <c r="F1311" i="7"/>
  <c r="G1311" i="7" s="1"/>
  <c r="F1312" i="7"/>
  <c r="G1312" i="7" s="1"/>
  <c r="F1313" i="7"/>
  <c r="G1313" i="7" s="1"/>
  <c r="F1314" i="7"/>
  <c r="G1314" i="7" s="1"/>
  <c r="F1315" i="7"/>
  <c r="G1315" i="7" s="1"/>
  <c r="F1316" i="7"/>
  <c r="G1316" i="7" s="1"/>
  <c r="F1317" i="7"/>
  <c r="G1317" i="7" s="1"/>
  <c r="F1318" i="7"/>
  <c r="G1318" i="7" s="1"/>
  <c r="F1319" i="7"/>
  <c r="G1319" i="7" s="1"/>
  <c r="F1320" i="7"/>
  <c r="G1320" i="7" s="1"/>
  <c r="F1321" i="7"/>
  <c r="G1321" i="7" s="1"/>
  <c r="F1322" i="7"/>
  <c r="G1322" i="7" s="1"/>
  <c r="F1323" i="7"/>
  <c r="G1323" i="7" s="1"/>
  <c r="F1324" i="7"/>
  <c r="G1324" i="7" s="1"/>
  <c r="F1325" i="7"/>
  <c r="G1325" i="7" s="1"/>
  <c r="F1326" i="7"/>
  <c r="G1326" i="7" s="1"/>
  <c r="F1327" i="7"/>
  <c r="G1327" i="7" s="1"/>
  <c r="F1328" i="7"/>
  <c r="G1328" i="7" s="1"/>
  <c r="F1329" i="7"/>
  <c r="G1329" i="7" s="1"/>
  <c r="F1330" i="7"/>
  <c r="G1330" i="7" s="1"/>
  <c r="F1331" i="7"/>
  <c r="G1331" i="7" s="1"/>
  <c r="F1332" i="7"/>
  <c r="G1332" i="7" s="1"/>
  <c r="F1333" i="7"/>
  <c r="G1333" i="7" s="1"/>
  <c r="F1334" i="7"/>
  <c r="G1334" i="7" s="1"/>
  <c r="F1335" i="7"/>
  <c r="G1335" i="7" s="1"/>
  <c r="F1336" i="7"/>
  <c r="G1336" i="7" s="1"/>
  <c r="F1337" i="7"/>
  <c r="G1337" i="7" s="1"/>
  <c r="F1338" i="7"/>
  <c r="G1338" i="7" s="1"/>
  <c r="F1339" i="7"/>
  <c r="G1339" i="7" s="1"/>
  <c r="F1340" i="7"/>
  <c r="G1340" i="7" s="1"/>
  <c r="F1341" i="7"/>
  <c r="G1341" i="7" s="1"/>
  <c r="F1342" i="7"/>
  <c r="G1342" i="7" s="1"/>
  <c r="F1343" i="7"/>
  <c r="G1343" i="7" s="1"/>
  <c r="F1344" i="7"/>
  <c r="G1344" i="7" s="1"/>
  <c r="F1345" i="7"/>
  <c r="G1345" i="7" s="1"/>
  <c r="F1346" i="7"/>
  <c r="G1346" i="7" s="1"/>
  <c r="F1347" i="7"/>
  <c r="G1347" i="7" s="1"/>
  <c r="F1348" i="7"/>
  <c r="G1348" i="7" s="1"/>
  <c r="F1349" i="7"/>
  <c r="G1349" i="7" s="1"/>
  <c r="F1350" i="7"/>
  <c r="G1350" i="7" s="1"/>
  <c r="F1351" i="7"/>
  <c r="G1351" i="7" s="1"/>
  <c r="F1352" i="7"/>
  <c r="G1352" i="7" s="1"/>
  <c r="F1353" i="7"/>
  <c r="G1353" i="7" s="1"/>
  <c r="F1354" i="7"/>
  <c r="G1354" i="7" s="1"/>
  <c r="F1355" i="7"/>
  <c r="G1355" i="7" s="1"/>
  <c r="F1356" i="7"/>
  <c r="G1356" i="7" s="1"/>
  <c r="F1357" i="7"/>
  <c r="G1357" i="7" s="1"/>
  <c r="F1358" i="7"/>
  <c r="G1358" i="7" s="1"/>
  <c r="F1359" i="7"/>
  <c r="G1359" i="7" s="1"/>
  <c r="F1360" i="7"/>
  <c r="G1360" i="7" s="1"/>
  <c r="F1361" i="7"/>
  <c r="G1361" i="7" s="1"/>
  <c r="F1362" i="7"/>
  <c r="G1362" i="7" s="1"/>
  <c r="F1363" i="7"/>
  <c r="G1363" i="7" s="1"/>
  <c r="F1364" i="7"/>
  <c r="G1364" i="7" s="1"/>
  <c r="F1365" i="7"/>
  <c r="G1365" i="7" s="1"/>
  <c r="F1366" i="7"/>
  <c r="G1366" i="7" s="1"/>
  <c r="F1367" i="7"/>
  <c r="G1367" i="7" s="1"/>
  <c r="F1368" i="7"/>
  <c r="G1368" i="7" s="1"/>
  <c r="F1369" i="7"/>
  <c r="G1369" i="7" s="1"/>
  <c r="F1370" i="7"/>
  <c r="G1370" i="7" s="1"/>
  <c r="F1371" i="7"/>
  <c r="G1371" i="7" s="1"/>
  <c r="F1372" i="7"/>
  <c r="G1372" i="7" s="1"/>
  <c r="F1373" i="7"/>
  <c r="G1373" i="7" s="1"/>
  <c r="F1374" i="7"/>
  <c r="G1374" i="7" s="1"/>
  <c r="F1375" i="7"/>
  <c r="G1375" i="7" s="1"/>
  <c r="F1376" i="7"/>
  <c r="G1376" i="7" s="1"/>
  <c r="F1377" i="7"/>
  <c r="G1377" i="7" s="1"/>
  <c r="F1378" i="7"/>
  <c r="G1378" i="7" s="1"/>
  <c r="F1379" i="7"/>
  <c r="G1379" i="7" s="1"/>
  <c r="F1380" i="7"/>
  <c r="G1380" i="7" s="1"/>
  <c r="F1381" i="7"/>
  <c r="G1381" i="7" s="1"/>
  <c r="F1382" i="7"/>
  <c r="G1382" i="7" s="1"/>
  <c r="F1383" i="7"/>
  <c r="G1383" i="7" s="1"/>
  <c r="F1384" i="7"/>
  <c r="G1384" i="7" s="1"/>
  <c r="F1385" i="7"/>
  <c r="G1385" i="7" s="1"/>
  <c r="F1386" i="7"/>
  <c r="G1386" i="7" s="1"/>
  <c r="F1387" i="7"/>
  <c r="G1387" i="7" s="1"/>
  <c r="F1388" i="7"/>
  <c r="G1388" i="7" s="1"/>
  <c r="F1389" i="7"/>
  <c r="G1389" i="7" s="1"/>
  <c r="F1390" i="7"/>
  <c r="G1390" i="7" s="1"/>
  <c r="F1391" i="7"/>
  <c r="G1391" i="7" s="1"/>
  <c r="F1392" i="7"/>
  <c r="G1392" i="7" s="1"/>
  <c r="F1393" i="7"/>
  <c r="G1393" i="7" s="1"/>
  <c r="F1394" i="7"/>
  <c r="G1394" i="7" s="1"/>
  <c r="F1395" i="7"/>
  <c r="G1395" i="7" s="1"/>
  <c r="F1396" i="7"/>
  <c r="G1396" i="7" s="1"/>
  <c r="F1397" i="7"/>
  <c r="G1397" i="7" s="1"/>
  <c r="F1398" i="7"/>
  <c r="G1398" i="7" s="1"/>
  <c r="F1399" i="7"/>
  <c r="G1399" i="7" s="1"/>
  <c r="F1400" i="7"/>
  <c r="G1400" i="7" s="1"/>
  <c r="F1401" i="7"/>
  <c r="G1401" i="7" s="1"/>
  <c r="F1402" i="7"/>
  <c r="G1402" i="7" s="1"/>
  <c r="F1403" i="7"/>
  <c r="G1403" i="7" s="1"/>
  <c r="F1404" i="7"/>
  <c r="G1404" i="7" s="1"/>
  <c r="F1405" i="7"/>
  <c r="G1405" i="7" s="1"/>
  <c r="F1406" i="7"/>
  <c r="G1406" i="7" s="1"/>
  <c r="F1407" i="7"/>
  <c r="G1407" i="7" s="1"/>
  <c r="F1408" i="7"/>
  <c r="G1408" i="7" s="1"/>
  <c r="F1409" i="7"/>
  <c r="G1409" i="7" s="1"/>
  <c r="F1410" i="7"/>
  <c r="G1410" i="7" s="1"/>
  <c r="F1411" i="7"/>
  <c r="G1411" i="7" s="1"/>
  <c r="F1412" i="7"/>
  <c r="G1412" i="7" s="1"/>
  <c r="F1413" i="7"/>
  <c r="G1413" i="7" s="1"/>
  <c r="F1414" i="7"/>
  <c r="G1414" i="7" s="1"/>
  <c r="F1415" i="7"/>
  <c r="G1415" i="7" s="1"/>
  <c r="F1416" i="7"/>
  <c r="G1416" i="7" s="1"/>
  <c r="F1417" i="7"/>
  <c r="G1417" i="7" s="1"/>
  <c r="F1418" i="7"/>
  <c r="G1418" i="7" s="1"/>
  <c r="F1419" i="7"/>
  <c r="G1419" i="7" s="1"/>
  <c r="F1420" i="7"/>
  <c r="G1420" i="7" s="1"/>
  <c r="F1421" i="7"/>
  <c r="G1421" i="7" s="1"/>
  <c r="F1422" i="7"/>
  <c r="G1422" i="7" s="1"/>
  <c r="F1423" i="7"/>
  <c r="G1423" i="7" s="1"/>
  <c r="F1424" i="7"/>
  <c r="G1424" i="7" s="1"/>
  <c r="F1425" i="7"/>
  <c r="G1425" i="7" s="1"/>
  <c r="F1426" i="7"/>
  <c r="G1426" i="7" s="1"/>
  <c r="F1427" i="7"/>
  <c r="G1427" i="7" s="1"/>
  <c r="F1428" i="7"/>
  <c r="G1428" i="7" s="1"/>
  <c r="F1429" i="7"/>
  <c r="G1429" i="7" s="1"/>
  <c r="F1430" i="7"/>
  <c r="G1430" i="7" s="1"/>
  <c r="F1431" i="7"/>
  <c r="G1431" i="7" s="1"/>
  <c r="F1432" i="7"/>
  <c r="G1432" i="7" s="1"/>
  <c r="F1433" i="7"/>
  <c r="G1433" i="7" s="1"/>
  <c r="F1434" i="7"/>
  <c r="G1434" i="7" s="1"/>
  <c r="F1435" i="7"/>
  <c r="G1435" i="7" s="1"/>
  <c r="F1436" i="7"/>
  <c r="G1436" i="7" s="1"/>
  <c r="F1437" i="7"/>
  <c r="G1437" i="7" s="1"/>
  <c r="F1438" i="7"/>
  <c r="G1438" i="7" s="1"/>
  <c r="F1439" i="7"/>
  <c r="G1439" i="7" s="1"/>
  <c r="F1440" i="7"/>
  <c r="G1440" i="7" s="1"/>
  <c r="F1441" i="7"/>
  <c r="G1441" i="7" s="1"/>
  <c r="F1442" i="7"/>
  <c r="G1442" i="7" s="1"/>
  <c r="F1443" i="7"/>
  <c r="G1443" i="7" s="1"/>
  <c r="F1444" i="7"/>
  <c r="G1444" i="7" s="1"/>
  <c r="F1445" i="7"/>
  <c r="G1445" i="7" s="1"/>
  <c r="F1446" i="7"/>
  <c r="G1446" i="7" s="1"/>
  <c r="F1447" i="7"/>
  <c r="G1447" i="7" s="1"/>
  <c r="F1448" i="7"/>
  <c r="G1448" i="7" s="1"/>
  <c r="F1449" i="7"/>
  <c r="G1449" i="7" s="1"/>
  <c r="F1450" i="7"/>
  <c r="G1450" i="7" s="1"/>
  <c r="F1451" i="7"/>
  <c r="G1451" i="7" s="1"/>
  <c r="F1452" i="7"/>
  <c r="G1452" i="7" s="1"/>
  <c r="F1453" i="7"/>
  <c r="G1453" i="7" s="1"/>
  <c r="F1454" i="7"/>
  <c r="G1454" i="7" s="1"/>
  <c r="F1455" i="7"/>
  <c r="G1455" i="7" s="1"/>
  <c r="F1456" i="7"/>
  <c r="G1456" i="7" s="1"/>
  <c r="F1457" i="7"/>
  <c r="G1457" i="7" s="1"/>
  <c r="F1458" i="7"/>
  <c r="G1458" i="7" s="1"/>
  <c r="F1459" i="7"/>
  <c r="G1459" i="7" s="1"/>
  <c r="F1460" i="7"/>
  <c r="G1460" i="7" s="1"/>
  <c r="F1461" i="7"/>
  <c r="G1461" i="7" s="1"/>
  <c r="F1462" i="7"/>
  <c r="G1462" i="7" s="1"/>
  <c r="F1463" i="7"/>
  <c r="G1463" i="7" s="1"/>
  <c r="F1464" i="7"/>
  <c r="G1464" i="7" s="1"/>
  <c r="F1465" i="7"/>
  <c r="G1465" i="7" s="1"/>
  <c r="F1466" i="7"/>
  <c r="G1466" i="7" s="1"/>
  <c r="F1467" i="7"/>
  <c r="G1467" i="7" s="1"/>
  <c r="F1468" i="7"/>
  <c r="G1468" i="7" s="1"/>
  <c r="F1469" i="7"/>
  <c r="G1469" i="7" s="1"/>
  <c r="F1470" i="7"/>
  <c r="G1470" i="7" s="1"/>
  <c r="F1471" i="7"/>
  <c r="G1471" i="7" s="1"/>
  <c r="F1472" i="7"/>
  <c r="G1472" i="7" s="1"/>
  <c r="F1473" i="7"/>
  <c r="G1473" i="7" s="1"/>
  <c r="F1474" i="7"/>
  <c r="G1474" i="7" s="1"/>
  <c r="F1475" i="7"/>
  <c r="G1475" i="7" s="1"/>
  <c r="F1476" i="7"/>
  <c r="G1476" i="7" s="1"/>
  <c r="F1477" i="7"/>
  <c r="G1477" i="7" s="1"/>
  <c r="F1478" i="7"/>
  <c r="G1478" i="7" s="1"/>
  <c r="F1479" i="7"/>
  <c r="G1479" i="7" s="1"/>
  <c r="F1480" i="7"/>
  <c r="G1480" i="7" s="1"/>
  <c r="F1481" i="7"/>
  <c r="G1481" i="7" s="1"/>
  <c r="F1482" i="7"/>
  <c r="G1482" i="7" s="1"/>
  <c r="F1483" i="7"/>
  <c r="G1483" i="7" s="1"/>
  <c r="F1484" i="7"/>
  <c r="G1484" i="7" s="1"/>
  <c r="F1485" i="7"/>
  <c r="G1485" i="7" s="1"/>
  <c r="F1486" i="7"/>
  <c r="G1486" i="7" s="1"/>
  <c r="F1487" i="7"/>
  <c r="G1487" i="7" s="1"/>
  <c r="F1488" i="7"/>
  <c r="G1488" i="7" s="1"/>
  <c r="F1489" i="7"/>
  <c r="G1489" i="7" s="1"/>
  <c r="F1490" i="7"/>
  <c r="G1490" i="7" s="1"/>
  <c r="F1491" i="7"/>
  <c r="G1491" i="7" s="1"/>
  <c r="F1492" i="7"/>
  <c r="G1492" i="7" s="1"/>
  <c r="F1493" i="7"/>
  <c r="G1493" i="7" s="1"/>
  <c r="F1494" i="7"/>
  <c r="G1494" i="7" s="1"/>
  <c r="F1495" i="7"/>
  <c r="G1495" i="7" s="1"/>
  <c r="F1496" i="7"/>
  <c r="G1496" i="7" s="1"/>
  <c r="F1497" i="7"/>
  <c r="G1497" i="7" s="1"/>
  <c r="F1498" i="7"/>
  <c r="G1498" i="7" s="1"/>
  <c r="F1499" i="7"/>
  <c r="G1499" i="7" s="1"/>
  <c r="F1500" i="7"/>
  <c r="G1500" i="7" s="1"/>
  <c r="F1501" i="7"/>
  <c r="G1501" i="7" s="1"/>
  <c r="F1502" i="7"/>
  <c r="G1502" i="7" s="1"/>
  <c r="F1503" i="7"/>
  <c r="G1503" i="7" s="1"/>
  <c r="F1504" i="7"/>
  <c r="G1504" i="7" s="1"/>
  <c r="F1505" i="7"/>
  <c r="G1505" i="7" s="1"/>
  <c r="F1506" i="7"/>
  <c r="G1506" i="7" s="1"/>
  <c r="F1507" i="7"/>
  <c r="G1507" i="7" s="1"/>
  <c r="F1508" i="7"/>
  <c r="G1508" i="7" s="1"/>
  <c r="F1509" i="7"/>
  <c r="G1509" i="7" s="1"/>
  <c r="F1510" i="7"/>
  <c r="G1510" i="7" s="1"/>
  <c r="F1511" i="7"/>
  <c r="G1511" i="7" s="1"/>
  <c r="F1512" i="7"/>
  <c r="G1512" i="7" s="1"/>
  <c r="F1513" i="7"/>
  <c r="G1513" i="7" s="1"/>
  <c r="F1514" i="7"/>
  <c r="G1514" i="7" s="1"/>
  <c r="F1515" i="7"/>
  <c r="G1515" i="7" s="1"/>
  <c r="F1516" i="7"/>
  <c r="G1516" i="7" s="1"/>
  <c r="F1517" i="7"/>
  <c r="G1517" i="7" s="1"/>
  <c r="F1518" i="7"/>
  <c r="G1518" i="7" s="1"/>
  <c r="F1519" i="7"/>
  <c r="G1519" i="7" s="1"/>
  <c r="F1520" i="7"/>
  <c r="G1520" i="7" s="1"/>
  <c r="F1521" i="7"/>
  <c r="G1521" i="7" s="1"/>
  <c r="F1522" i="7"/>
  <c r="G1522" i="7" s="1"/>
  <c r="F1523" i="7"/>
  <c r="G1523" i="7" s="1"/>
  <c r="F1524" i="7"/>
  <c r="G1524" i="7" s="1"/>
  <c r="F1525" i="7"/>
  <c r="G1525" i="7" s="1"/>
  <c r="F1526" i="7"/>
  <c r="G1526" i="7" s="1"/>
  <c r="F1527" i="7"/>
  <c r="G1527" i="7" s="1"/>
  <c r="F1528" i="7"/>
  <c r="G1528" i="7" s="1"/>
  <c r="F1529" i="7"/>
  <c r="G1529" i="7" s="1"/>
  <c r="F1530" i="7"/>
  <c r="G1530" i="7" s="1"/>
  <c r="F1531" i="7"/>
  <c r="G1531" i="7" s="1"/>
  <c r="F1532" i="7"/>
  <c r="G1532" i="7" s="1"/>
  <c r="F1533" i="7"/>
  <c r="G1533" i="7" s="1"/>
  <c r="F1534" i="7"/>
  <c r="G1534" i="7" s="1"/>
  <c r="F1535" i="7"/>
  <c r="G1535" i="7" s="1"/>
  <c r="F1536" i="7"/>
  <c r="G1536" i="7" s="1"/>
  <c r="F1537" i="7"/>
  <c r="G1537" i="7" s="1"/>
  <c r="F1538" i="7"/>
  <c r="G1538" i="7" s="1"/>
  <c r="F1539" i="7"/>
  <c r="G1539" i="7" s="1"/>
  <c r="F1540" i="7"/>
  <c r="G1540" i="7" s="1"/>
  <c r="F1541" i="7"/>
  <c r="G1541" i="7" s="1"/>
  <c r="F1542" i="7"/>
  <c r="G1542" i="7" s="1"/>
  <c r="F1543" i="7"/>
  <c r="G1543" i="7" s="1"/>
  <c r="F1544" i="7"/>
  <c r="G1544" i="7" s="1"/>
  <c r="F1545" i="7"/>
  <c r="G1545" i="7" s="1"/>
  <c r="F1546" i="7"/>
  <c r="G1546" i="7" s="1"/>
  <c r="F1547" i="7"/>
  <c r="G1547" i="7" s="1"/>
  <c r="F1548" i="7"/>
  <c r="G1548" i="7" s="1"/>
  <c r="F1549" i="7"/>
  <c r="G1549" i="7" s="1"/>
  <c r="F1550" i="7"/>
  <c r="G1550" i="7" s="1"/>
  <c r="F1551" i="7"/>
  <c r="G1551" i="7" s="1"/>
  <c r="F1552" i="7"/>
  <c r="G1552" i="7" s="1"/>
  <c r="F1553" i="7"/>
  <c r="G1553" i="7" s="1"/>
  <c r="F1554" i="7"/>
  <c r="G1554" i="7" s="1"/>
  <c r="F1555" i="7"/>
  <c r="G1555" i="7" s="1"/>
  <c r="F1556" i="7"/>
  <c r="G1556" i="7" s="1"/>
  <c r="F1557" i="7"/>
  <c r="G1557" i="7" s="1"/>
  <c r="F1558" i="7"/>
  <c r="G1558" i="7" s="1"/>
  <c r="F1559" i="7"/>
  <c r="G1559" i="7" s="1"/>
  <c r="F1560" i="7"/>
  <c r="G1560" i="7" s="1"/>
  <c r="F1561" i="7"/>
  <c r="G1561" i="7" s="1"/>
  <c r="F1562" i="7"/>
  <c r="G1562" i="7" s="1"/>
  <c r="F1563" i="7"/>
  <c r="G1563" i="7" s="1"/>
  <c r="F1564" i="7"/>
  <c r="G1564" i="7" s="1"/>
  <c r="F1565" i="7"/>
  <c r="G1565" i="7" s="1"/>
  <c r="F1566" i="7"/>
  <c r="G1566" i="7" s="1"/>
  <c r="F1567" i="7"/>
  <c r="G1567" i="7" s="1"/>
  <c r="F1568" i="7"/>
  <c r="G1568" i="7" s="1"/>
  <c r="F1569" i="7"/>
  <c r="G1569" i="7" s="1"/>
  <c r="F1570" i="7"/>
  <c r="G1570" i="7" s="1"/>
  <c r="F1571" i="7"/>
  <c r="G1571" i="7" s="1"/>
  <c r="F1572" i="7"/>
  <c r="G1572" i="7" s="1"/>
  <c r="F1573" i="7"/>
  <c r="G1573" i="7" s="1"/>
  <c r="F1574" i="7"/>
  <c r="G1574" i="7" s="1"/>
  <c r="F1575" i="7"/>
  <c r="G1575" i="7" s="1"/>
  <c r="F1576" i="7"/>
  <c r="G1576" i="7" s="1"/>
  <c r="F1577" i="7"/>
  <c r="G1577" i="7" s="1"/>
  <c r="F1578" i="7"/>
  <c r="G1578" i="7" s="1"/>
  <c r="F1579" i="7"/>
  <c r="G1579" i="7" s="1"/>
  <c r="F1580" i="7"/>
  <c r="G1580" i="7" s="1"/>
  <c r="F1581" i="7"/>
  <c r="G1581" i="7" s="1"/>
  <c r="F1582" i="7"/>
  <c r="G1582" i="7" s="1"/>
  <c r="F1583" i="7"/>
  <c r="G1583" i="7" s="1"/>
  <c r="F1584" i="7"/>
  <c r="G1584" i="7" s="1"/>
  <c r="F1585" i="7"/>
  <c r="G1585" i="7" s="1"/>
  <c r="F1586" i="7"/>
  <c r="G1586" i="7" s="1"/>
  <c r="F1587" i="7"/>
  <c r="G1587" i="7" s="1"/>
  <c r="F1588" i="7"/>
  <c r="G1588" i="7" s="1"/>
  <c r="F1589" i="7"/>
  <c r="G1589" i="7" s="1"/>
  <c r="F1590" i="7"/>
  <c r="G1590" i="7" s="1"/>
  <c r="F1591" i="7"/>
  <c r="G1591" i="7" s="1"/>
  <c r="F1592" i="7"/>
  <c r="G1592" i="7" s="1"/>
  <c r="F1593" i="7"/>
  <c r="G1593" i="7" s="1"/>
  <c r="F1594" i="7"/>
  <c r="G1594" i="7" s="1"/>
  <c r="F1595" i="7"/>
  <c r="G1595" i="7" s="1"/>
  <c r="F1596" i="7"/>
  <c r="G1596" i="7" s="1"/>
  <c r="F1597" i="7"/>
  <c r="G1597" i="7" s="1"/>
  <c r="F1598" i="7"/>
  <c r="G1598" i="7" s="1"/>
  <c r="F1599" i="7"/>
  <c r="G1599" i="7" s="1"/>
  <c r="F1600" i="7"/>
  <c r="G1600" i="7" s="1"/>
  <c r="F1601" i="7"/>
  <c r="G1601" i="7" s="1"/>
  <c r="F1602" i="7"/>
  <c r="G1602" i="7" s="1"/>
  <c r="F1603" i="7"/>
  <c r="G1603" i="7" s="1"/>
  <c r="F1604" i="7"/>
  <c r="G1604" i="7" s="1"/>
  <c r="F1605" i="7"/>
  <c r="G1605" i="7" s="1"/>
  <c r="F1606" i="7"/>
  <c r="G1606" i="7" s="1"/>
  <c r="F1607" i="7"/>
  <c r="G1607" i="7" s="1"/>
  <c r="F1608" i="7"/>
  <c r="G1608" i="7" s="1"/>
  <c r="F1609" i="7"/>
  <c r="G1609" i="7" s="1"/>
  <c r="F1610" i="7"/>
  <c r="G1610" i="7" s="1"/>
  <c r="F1611" i="7"/>
  <c r="G1611" i="7" s="1"/>
  <c r="F1612" i="7"/>
  <c r="G1612" i="7" s="1"/>
  <c r="F1613" i="7"/>
  <c r="G1613" i="7" s="1"/>
  <c r="F1614" i="7"/>
  <c r="G1614" i="7" s="1"/>
  <c r="F1615" i="7"/>
  <c r="G1615" i="7" s="1"/>
  <c r="F1616" i="7"/>
  <c r="G1616" i="7" s="1"/>
  <c r="F1617" i="7"/>
  <c r="G1617" i="7" s="1"/>
  <c r="F1618" i="7"/>
  <c r="G1618" i="7" s="1"/>
  <c r="F1619" i="7"/>
  <c r="G1619" i="7" s="1"/>
  <c r="F1620" i="7"/>
  <c r="G1620" i="7" s="1"/>
  <c r="F1621" i="7"/>
  <c r="G1621" i="7" s="1"/>
  <c r="F1622" i="7"/>
  <c r="G1622" i="7" s="1"/>
  <c r="F1623" i="7"/>
  <c r="G1623" i="7" s="1"/>
  <c r="F1624" i="7"/>
  <c r="G1624" i="7" s="1"/>
  <c r="F1625" i="7"/>
  <c r="G1625" i="7" s="1"/>
  <c r="F1626" i="7"/>
  <c r="G1626" i="7" s="1"/>
  <c r="F1627" i="7"/>
  <c r="G1627" i="7" s="1"/>
  <c r="F1628" i="7"/>
  <c r="G1628" i="7" s="1"/>
  <c r="F1629" i="7"/>
  <c r="G1629" i="7" s="1"/>
  <c r="F1630" i="7"/>
  <c r="G1630" i="7" s="1"/>
  <c r="F1631" i="7"/>
  <c r="G1631" i="7" s="1"/>
  <c r="F1632" i="7"/>
  <c r="G1632" i="7" s="1"/>
  <c r="F1633" i="7"/>
  <c r="G1633" i="7" s="1"/>
  <c r="F1634" i="7"/>
  <c r="G1634" i="7" s="1"/>
  <c r="F1635" i="7"/>
  <c r="G1635" i="7" s="1"/>
  <c r="F1636" i="7"/>
  <c r="G1636" i="7" s="1"/>
  <c r="F1637" i="7"/>
  <c r="G1637" i="7" s="1"/>
  <c r="F1638" i="7"/>
  <c r="G1638" i="7" s="1"/>
  <c r="F1639" i="7"/>
  <c r="G1639" i="7" s="1"/>
  <c r="F1640" i="7"/>
  <c r="G1640" i="7" s="1"/>
  <c r="F1641" i="7"/>
  <c r="G1641" i="7" s="1"/>
  <c r="F1642" i="7"/>
  <c r="G1642" i="7" s="1"/>
  <c r="F1643" i="7"/>
  <c r="G1643" i="7" s="1"/>
  <c r="F1644" i="7"/>
  <c r="G1644" i="7" s="1"/>
  <c r="F1645" i="7"/>
  <c r="G1645" i="7" s="1"/>
  <c r="F1646" i="7"/>
  <c r="G1646" i="7" s="1"/>
  <c r="F1647" i="7"/>
  <c r="G1647" i="7" s="1"/>
  <c r="F1648" i="7"/>
  <c r="G1648" i="7" s="1"/>
  <c r="F1649" i="7"/>
  <c r="G1649" i="7" s="1"/>
  <c r="F1650" i="7"/>
  <c r="G1650" i="7" s="1"/>
  <c r="F1651" i="7"/>
  <c r="G1651" i="7" s="1"/>
  <c r="F1652" i="7"/>
  <c r="G1652" i="7" s="1"/>
  <c r="F1653" i="7"/>
  <c r="G1653" i="7" s="1"/>
  <c r="F1654" i="7"/>
  <c r="G1654" i="7" s="1"/>
  <c r="F1655" i="7"/>
  <c r="G1655" i="7" s="1"/>
  <c r="F1656" i="7"/>
  <c r="G1656" i="7" s="1"/>
  <c r="F1657" i="7"/>
  <c r="G1657" i="7" s="1"/>
  <c r="F1658" i="7"/>
  <c r="G1658" i="7" s="1"/>
  <c r="F1659" i="7"/>
  <c r="G1659" i="7" s="1"/>
  <c r="F1660" i="7"/>
  <c r="G1660" i="7" s="1"/>
  <c r="F1661" i="7"/>
  <c r="G1661" i="7" s="1"/>
  <c r="F1662" i="7"/>
  <c r="G1662" i="7" s="1"/>
  <c r="F1663" i="7"/>
  <c r="G1663" i="7" s="1"/>
  <c r="F1664" i="7"/>
  <c r="G1664" i="7" s="1"/>
  <c r="F1665" i="7"/>
  <c r="G1665" i="7" s="1"/>
  <c r="F1666" i="7"/>
  <c r="G1666" i="7" s="1"/>
  <c r="F1667" i="7"/>
  <c r="G1667" i="7" s="1"/>
  <c r="F1668" i="7"/>
  <c r="G1668" i="7" s="1"/>
  <c r="F1669" i="7"/>
  <c r="G1669" i="7" s="1"/>
  <c r="F1670" i="7"/>
  <c r="G1670" i="7" s="1"/>
  <c r="F1671" i="7"/>
  <c r="G1671" i="7" s="1"/>
  <c r="F1672" i="7"/>
  <c r="G1672" i="7" s="1"/>
  <c r="F1673" i="7"/>
  <c r="G1673" i="7" s="1"/>
  <c r="F1674" i="7"/>
  <c r="G1674" i="7" s="1"/>
  <c r="F1675" i="7"/>
  <c r="G1675" i="7" s="1"/>
  <c r="F1676" i="7"/>
  <c r="G1676" i="7" s="1"/>
  <c r="F1677" i="7"/>
  <c r="G1677" i="7" s="1"/>
  <c r="F1678" i="7"/>
  <c r="G1678" i="7" s="1"/>
  <c r="F1679" i="7"/>
  <c r="G1679" i="7" s="1"/>
  <c r="F1680" i="7"/>
  <c r="G1680" i="7" s="1"/>
  <c r="F1681" i="7"/>
  <c r="G1681" i="7" s="1"/>
  <c r="F1682" i="7"/>
  <c r="G1682" i="7" s="1"/>
  <c r="F1683" i="7"/>
  <c r="G1683" i="7" s="1"/>
  <c r="F1684" i="7"/>
  <c r="G1684" i="7" s="1"/>
  <c r="F1685" i="7"/>
  <c r="G1685" i="7" s="1"/>
  <c r="F1686" i="7"/>
  <c r="G1686" i="7" s="1"/>
  <c r="F1687" i="7"/>
  <c r="G1687" i="7" s="1"/>
  <c r="F1688" i="7"/>
  <c r="G1688" i="7" s="1"/>
  <c r="F1689" i="7"/>
  <c r="G1689" i="7" s="1"/>
  <c r="F1690" i="7"/>
  <c r="G1690" i="7" s="1"/>
  <c r="F1691" i="7"/>
  <c r="G1691" i="7" s="1"/>
  <c r="F1692" i="7"/>
  <c r="G1692" i="7" s="1"/>
  <c r="F1693" i="7"/>
  <c r="G1693" i="7" s="1"/>
  <c r="F1694" i="7"/>
  <c r="G1694" i="7" s="1"/>
  <c r="F1695" i="7"/>
  <c r="G1695" i="7" s="1"/>
  <c r="F1696" i="7"/>
  <c r="G1696" i="7" s="1"/>
  <c r="F1697" i="7"/>
  <c r="G1697" i="7" s="1"/>
  <c r="F1698" i="7"/>
  <c r="G1698" i="7" s="1"/>
  <c r="F1699" i="7"/>
  <c r="G1699" i="7" s="1"/>
  <c r="F1700" i="7"/>
  <c r="G1700" i="7" s="1"/>
  <c r="F1701" i="7"/>
  <c r="G1701" i="7" s="1"/>
  <c r="F1702" i="7"/>
  <c r="G1702" i="7" s="1"/>
  <c r="F1703" i="7"/>
  <c r="G1703" i="7" s="1"/>
  <c r="F1704" i="7"/>
  <c r="G1704" i="7" s="1"/>
  <c r="F1705" i="7"/>
  <c r="G1705" i="7" s="1"/>
  <c r="F1706" i="7"/>
  <c r="G1706" i="7" s="1"/>
  <c r="F1707" i="7"/>
  <c r="G1707" i="7" s="1"/>
  <c r="F1708" i="7"/>
  <c r="G1708" i="7" s="1"/>
  <c r="F1709" i="7"/>
  <c r="G1709" i="7" s="1"/>
  <c r="F1710" i="7"/>
  <c r="G1710" i="7" s="1"/>
  <c r="F1711" i="7"/>
  <c r="G1711" i="7" s="1"/>
  <c r="F1712" i="7"/>
  <c r="G1712" i="7" s="1"/>
  <c r="F1713" i="7"/>
  <c r="G1713" i="7" s="1"/>
  <c r="F1714" i="7"/>
  <c r="G1714" i="7" s="1"/>
  <c r="F1715" i="7"/>
  <c r="G1715" i="7" s="1"/>
  <c r="F1716" i="7"/>
  <c r="G1716" i="7" s="1"/>
  <c r="F1717" i="7"/>
  <c r="G1717" i="7" s="1"/>
  <c r="F1718" i="7"/>
  <c r="G1718" i="7" s="1"/>
  <c r="F1719" i="7"/>
  <c r="G1719" i="7" s="1"/>
  <c r="F1720" i="7"/>
  <c r="G1720" i="7" s="1"/>
  <c r="F1721" i="7"/>
  <c r="G1721" i="7" s="1"/>
  <c r="F1722" i="7"/>
  <c r="G1722" i="7" s="1"/>
  <c r="F1723" i="7"/>
  <c r="G1723" i="7" s="1"/>
  <c r="F1724" i="7"/>
  <c r="G1724" i="7" s="1"/>
  <c r="F1725" i="7"/>
  <c r="G1725" i="7" s="1"/>
  <c r="F1726" i="7"/>
  <c r="G1726" i="7" s="1"/>
  <c r="F1727" i="7"/>
  <c r="G1727" i="7" s="1"/>
  <c r="F1728" i="7"/>
  <c r="G1728" i="7" s="1"/>
  <c r="F1729" i="7"/>
  <c r="G1729" i="7" s="1"/>
  <c r="F1730" i="7"/>
  <c r="G1730" i="7" s="1"/>
  <c r="F1731" i="7"/>
  <c r="G1731" i="7" s="1"/>
  <c r="F1732" i="7"/>
  <c r="G1732" i="7" s="1"/>
  <c r="F1733" i="7"/>
  <c r="G1733" i="7" s="1"/>
  <c r="F1734" i="7"/>
  <c r="G1734" i="7" s="1"/>
  <c r="F1735" i="7"/>
  <c r="G1735" i="7" s="1"/>
  <c r="F1736" i="7"/>
  <c r="G1736" i="7" s="1"/>
  <c r="F1737" i="7"/>
  <c r="G1737" i="7" s="1"/>
  <c r="F1738" i="7"/>
  <c r="G1738" i="7" s="1"/>
  <c r="F1739" i="7"/>
  <c r="G1739" i="7" s="1"/>
  <c r="F1740" i="7"/>
  <c r="G1740" i="7" s="1"/>
  <c r="F1741" i="7"/>
  <c r="G1741" i="7" s="1"/>
  <c r="F1742" i="7"/>
  <c r="G1742" i="7" s="1"/>
  <c r="F1743" i="7"/>
  <c r="G1743" i="7" s="1"/>
  <c r="F1744" i="7"/>
  <c r="G1744" i="7" s="1"/>
  <c r="F1745" i="7"/>
  <c r="G1745" i="7" s="1"/>
  <c r="F1746" i="7"/>
  <c r="G1746" i="7" s="1"/>
  <c r="F1747" i="7"/>
  <c r="G1747" i="7" s="1"/>
  <c r="F1748" i="7"/>
  <c r="G1748" i="7" s="1"/>
  <c r="F1749" i="7"/>
  <c r="G1749" i="7" s="1"/>
  <c r="F1750" i="7"/>
  <c r="G1750" i="7" s="1"/>
  <c r="F1751" i="7"/>
  <c r="G1751" i="7" s="1"/>
  <c r="F1752" i="7"/>
  <c r="G1752" i="7" s="1"/>
  <c r="F1753" i="7"/>
  <c r="G1753" i="7" s="1"/>
  <c r="F1754" i="7"/>
  <c r="G1754" i="7" s="1"/>
  <c r="F1755" i="7"/>
  <c r="G1755" i="7" s="1"/>
  <c r="F1756" i="7"/>
  <c r="G1756" i="7" s="1"/>
  <c r="F1757" i="7"/>
  <c r="G1757" i="7" s="1"/>
  <c r="F1758" i="7"/>
  <c r="G1758" i="7" s="1"/>
  <c r="F1759" i="7"/>
  <c r="G1759" i="7" s="1"/>
  <c r="F1760" i="7"/>
  <c r="G1760" i="7" s="1"/>
  <c r="F1761" i="7"/>
  <c r="G1761" i="7" s="1"/>
  <c r="F1762" i="7"/>
  <c r="G1762" i="7" s="1"/>
  <c r="F1763" i="7"/>
  <c r="G1763" i="7" s="1"/>
  <c r="F1764" i="7"/>
  <c r="G1764" i="7" s="1"/>
  <c r="F1765" i="7"/>
  <c r="G1765" i="7" s="1"/>
  <c r="F1766" i="7"/>
  <c r="G1766" i="7" s="1"/>
  <c r="F1767" i="7"/>
  <c r="G1767" i="7" s="1"/>
  <c r="F1768" i="7"/>
  <c r="G1768" i="7" s="1"/>
  <c r="F1769" i="7"/>
  <c r="G1769" i="7" s="1"/>
  <c r="F1770" i="7"/>
  <c r="G1770" i="7" s="1"/>
  <c r="F1771" i="7"/>
  <c r="G1771" i="7" s="1"/>
  <c r="F1772" i="7"/>
  <c r="G1772" i="7" s="1"/>
  <c r="F1773" i="7"/>
  <c r="G1773" i="7" s="1"/>
  <c r="F1774" i="7"/>
  <c r="G1774" i="7" s="1"/>
  <c r="F1775" i="7"/>
  <c r="G1775" i="7" s="1"/>
  <c r="F1776" i="7"/>
  <c r="G1776" i="7" s="1"/>
  <c r="F1777" i="7"/>
  <c r="G1777" i="7" s="1"/>
  <c r="F1778" i="7"/>
  <c r="G1778" i="7" s="1"/>
  <c r="F1779" i="7"/>
  <c r="G1779" i="7" s="1"/>
  <c r="F1780" i="7"/>
  <c r="G1780" i="7" s="1"/>
  <c r="F1781" i="7"/>
  <c r="G1781" i="7" s="1"/>
  <c r="F1782" i="7"/>
  <c r="G1782" i="7" s="1"/>
  <c r="F1783" i="7"/>
  <c r="G1783" i="7" s="1"/>
  <c r="F1784" i="7"/>
  <c r="G1784" i="7" s="1"/>
  <c r="F1785" i="7"/>
  <c r="G1785" i="7" s="1"/>
  <c r="F1786" i="7"/>
  <c r="G1786" i="7" s="1"/>
  <c r="F1787" i="7"/>
  <c r="G1787" i="7" s="1"/>
  <c r="F1788" i="7"/>
  <c r="G1788" i="7" s="1"/>
  <c r="F1789" i="7"/>
  <c r="G1789" i="7" s="1"/>
  <c r="F1790" i="7"/>
  <c r="G1790" i="7" s="1"/>
  <c r="F1791" i="7"/>
  <c r="G1791" i="7" s="1"/>
  <c r="F1792" i="7"/>
  <c r="G1792" i="7" s="1"/>
  <c r="F1793" i="7"/>
  <c r="G1793" i="7" s="1"/>
  <c r="F1794" i="7"/>
  <c r="G1794" i="7" s="1"/>
  <c r="F1795" i="7"/>
  <c r="G1795" i="7" s="1"/>
  <c r="F1796" i="7"/>
  <c r="G1796" i="7" s="1"/>
  <c r="F1797" i="7"/>
  <c r="G1797" i="7" s="1"/>
  <c r="F1798" i="7"/>
  <c r="G1798" i="7" s="1"/>
  <c r="F1799" i="7"/>
  <c r="G1799" i="7" s="1"/>
  <c r="F1800" i="7"/>
  <c r="G1800" i="7" s="1"/>
  <c r="F1801" i="7"/>
  <c r="G1801" i="7" s="1"/>
  <c r="F1802" i="7"/>
  <c r="G1802" i="7" s="1"/>
  <c r="F1803" i="7"/>
  <c r="G1803" i="7" s="1"/>
  <c r="F1804" i="7"/>
  <c r="G1804" i="7" s="1"/>
  <c r="F1805" i="7"/>
  <c r="G1805" i="7" s="1"/>
  <c r="F1806" i="7"/>
  <c r="G1806" i="7" s="1"/>
  <c r="F1807" i="7"/>
  <c r="G1807" i="7" s="1"/>
  <c r="F1808" i="7"/>
  <c r="G1808" i="7" s="1"/>
  <c r="F1809" i="7"/>
  <c r="G1809" i="7" s="1"/>
  <c r="F1810" i="7"/>
  <c r="G1810" i="7" s="1"/>
  <c r="F1811" i="7"/>
  <c r="G1811" i="7" s="1"/>
  <c r="F1812" i="7"/>
  <c r="G1812" i="7" s="1"/>
  <c r="F1813" i="7"/>
  <c r="G1813" i="7" s="1"/>
  <c r="F1814" i="7"/>
  <c r="G1814" i="7" s="1"/>
  <c r="F1815" i="7"/>
  <c r="G1815" i="7" s="1"/>
  <c r="F1816" i="7"/>
  <c r="G1816" i="7" s="1"/>
  <c r="F1817" i="7"/>
  <c r="G1817" i="7" s="1"/>
  <c r="F1818" i="7"/>
  <c r="G1818" i="7" s="1"/>
  <c r="F1819" i="7"/>
  <c r="G1819" i="7" s="1"/>
  <c r="F1820" i="7"/>
  <c r="G1820" i="7" s="1"/>
  <c r="F1821" i="7"/>
  <c r="G1821" i="7" s="1"/>
  <c r="F1822" i="7"/>
  <c r="G1822" i="7" s="1"/>
  <c r="F1823" i="7"/>
  <c r="G1823" i="7" s="1"/>
  <c r="F1824" i="7"/>
  <c r="G1824" i="7" s="1"/>
  <c r="F1825" i="7"/>
  <c r="G1825" i="7" s="1"/>
  <c r="F1826" i="7"/>
  <c r="G1826" i="7" s="1"/>
  <c r="F1827" i="7"/>
  <c r="G1827" i="7" s="1"/>
  <c r="F1828" i="7"/>
  <c r="G1828" i="7" s="1"/>
  <c r="F1829" i="7"/>
  <c r="G1829" i="7" s="1"/>
  <c r="F1830" i="7"/>
  <c r="G1830" i="7" s="1"/>
  <c r="F1831" i="7"/>
  <c r="G1831" i="7" s="1"/>
  <c r="F1832" i="7"/>
  <c r="G1832" i="7" s="1"/>
  <c r="F1833" i="7"/>
  <c r="G1833" i="7" s="1"/>
  <c r="F1834" i="7"/>
  <c r="G1834" i="7" s="1"/>
  <c r="F1835" i="7"/>
  <c r="G1835" i="7" s="1"/>
  <c r="F1836" i="7"/>
  <c r="G1836" i="7" s="1"/>
  <c r="F1837" i="7"/>
  <c r="G1837" i="7" s="1"/>
  <c r="F1838" i="7"/>
  <c r="G1838" i="7" s="1"/>
  <c r="F1839" i="7"/>
  <c r="G1839" i="7" s="1"/>
  <c r="F1840" i="7"/>
  <c r="G1840" i="7" s="1"/>
  <c r="F1841" i="7"/>
  <c r="G1841" i="7" s="1"/>
  <c r="F1842" i="7"/>
  <c r="G1842" i="7" s="1"/>
  <c r="F1843" i="7"/>
  <c r="G1843" i="7" s="1"/>
  <c r="F1844" i="7"/>
  <c r="G1844" i="7" s="1"/>
  <c r="F1845" i="7"/>
  <c r="G1845" i="7" s="1"/>
  <c r="F1846" i="7"/>
  <c r="G1846" i="7" s="1"/>
  <c r="F1847" i="7"/>
  <c r="G1847" i="7" s="1"/>
  <c r="F1848" i="7"/>
  <c r="G1848" i="7" s="1"/>
  <c r="F1849" i="7"/>
  <c r="G1849" i="7" s="1"/>
  <c r="F1850" i="7"/>
  <c r="G1850" i="7" s="1"/>
  <c r="F1851" i="7"/>
  <c r="G1851" i="7" s="1"/>
  <c r="F1852" i="7"/>
  <c r="G1852" i="7" s="1"/>
  <c r="F1853" i="7"/>
  <c r="G1853" i="7" s="1"/>
  <c r="F1854" i="7"/>
  <c r="G1854" i="7" s="1"/>
  <c r="F1855" i="7"/>
  <c r="G1855" i="7" s="1"/>
  <c r="F1856" i="7"/>
  <c r="G1856" i="7" s="1"/>
  <c r="F1857" i="7"/>
  <c r="G1857" i="7" s="1"/>
  <c r="F1858" i="7"/>
  <c r="G1858" i="7" s="1"/>
  <c r="F1859" i="7"/>
  <c r="G1859" i="7" s="1"/>
  <c r="F1860" i="7"/>
  <c r="G1860" i="7" s="1"/>
  <c r="F1861" i="7"/>
  <c r="G1861" i="7" s="1"/>
  <c r="F1862" i="7"/>
  <c r="G1862" i="7" s="1"/>
  <c r="F1863" i="7"/>
  <c r="G1863" i="7" s="1"/>
  <c r="F1864" i="7"/>
  <c r="G1864" i="7" s="1"/>
  <c r="F1865" i="7"/>
  <c r="G1865" i="7" s="1"/>
  <c r="F1866" i="7"/>
  <c r="G1866" i="7" s="1"/>
  <c r="F1867" i="7"/>
  <c r="G1867" i="7" s="1"/>
  <c r="F1868" i="7"/>
  <c r="G1868" i="7" s="1"/>
  <c r="F1869" i="7"/>
  <c r="G1869" i="7" s="1"/>
  <c r="F1870" i="7"/>
  <c r="G1870" i="7" s="1"/>
  <c r="F1871" i="7"/>
  <c r="G1871" i="7" s="1"/>
  <c r="F1872" i="7"/>
  <c r="G1872" i="7" s="1"/>
  <c r="F1873" i="7"/>
  <c r="G1873" i="7" s="1"/>
  <c r="F1874" i="7"/>
  <c r="G1874" i="7" s="1"/>
  <c r="F1875" i="7"/>
  <c r="G1875" i="7" s="1"/>
  <c r="F1876" i="7"/>
  <c r="G1876" i="7" s="1"/>
  <c r="F1877" i="7"/>
  <c r="G1877" i="7" s="1"/>
  <c r="F1878" i="7"/>
  <c r="G1878" i="7" s="1"/>
  <c r="F1879" i="7"/>
  <c r="G1879" i="7" s="1"/>
  <c r="F1880" i="7"/>
  <c r="G1880" i="7" s="1"/>
  <c r="F1881" i="7"/>
  <c r="G1881" i="7" s="1"/>
  <c r="F1882" i="7"/>
  <c r="G1882" i="7" s="1"/>
  <c r="F1883" i="7"/>
  <c r="G1883" i="7" s="1"/>
  <c r="F1884" i="7"/>
  <c r="G1884" i="7" s="1"/>
  <c r="F1885" i="7"/>
  <c r="G1885" i="7" s="1"/>
  <c r="F1886" i="7"/>
  <c r="G1886" i="7" s="1"/>
  <c r="F1887" i="7"/>
  <c r="G1887" i="7" s="1"/>
  <c r="F1888" i="7"/>
  <c r="G1888" i="7" s="1"/>
  <c r="F1889" i="7"/>
  <c r="G1889" i="7" s="1"/>
  <c r="F1890" i="7"/>
  <c r="G1890" i="7" s="1"/>
  <c r="F1891" i="7"/>
  <c r="G1891" i="7" s="1"/>
  <c r="F1892" i="7"/>
  <c r="G1892" i="7" s="1"/>
  <c r="F1893" i="7"/>
  <c r="G1893" i="7" s="1"/>
  <c r="F1894" i="7"/>
  <c r="G1894" i="7" s="1"/>
  <c r="F1895" i="7"/>
  <c r="G1895" i="7" s="1"/>
  <c r="F1896" i="7"/>
  <c r="G1896" i="7" s="1"/>
  <c r="F1897" i="7"/>
  <c r="G1897" i="7" s="1"/>
  <c r="F1898" i="7"/>
  <c r="G1898" i="7" s="1"/>
  <c r="F1899" i="7"/>
  <c r="G1899" i="7" s="1"/>
  <c r="F1900" i="7"/>
  <c r="G1900" i="7" s="1"/>
  <c r="F1901" i="7"/>
  <c r="G1901" i="7" s="1"/>
  <c r="F1902" i="7"/>
  <c r="G1902" i="7" s="1"/>
  <c r="F1903" i="7"/>
  <c r="G1903" i="7" s="1"/>
  <c r="F1904" i="7"/>
  <c r="G1904" i="7" s="1"/>
  <c r="F1905" i="7"/>
  <c r="G1905" i="7" s="1"/>
  <c r="F1906" i="7"/>
  <c r="G1906" i="7" s="1"/>
  <c r="F1907" i="7"/>
  <c r="G1907" i="7" s="1"/>
  <c r="F1908" i="7"/>
  <c r="G1908" i="7" s="1"/>
  <c r="F1909" i="7"/>
  <c r="G1909" i="7" s="1"/>
  <c r="F1910" i="7"/>
  <c r="G1910" i="7" s="1"/>
  <c r="F1911" i="7"/>
  <c r="G1911" i="7" s="1"/>
  <c r="F1912" i="7"/>
  <c r="G1912" i="7" s="1"/>
  <c r="F1913" i="7"/>
  <c r="G1913" i="7" s="1"/>
  <c r="F1914" i="7"/>
  <c r="G1914" i="7" s="1"/>
  <c r="F1915" i="7"/>
  <c r="G1915" i="7" s="1"/>
  <c r="F1916" i="7"/>
  <c r="G1916" i="7" s="1"/>
  <c r="F1917" i="7"/>
  <c r="G1917" i="7" s="1"/>
  <c r="F1918" i="7"/>
  <c r="G1918" i="7" s="1"/>
  <c r="F1919" i="7"/>
  <c r="G1919" i="7" s="1"/>
  <c r="F1920" i="7"/>
  <c r="G1920" i="7" s="1"/>
  <c r="F1921" i="7"/>
  <c r="G1921" i="7" s="1"/>
  <c r="F1922" i="7"/>
  <c r="G1922" i="7" s="1"/>
  <c r="F1923" i="7"/>
  <c r="G1923" i="7" s="1"/>
  <c r="F1924" i="7"/>
  <c r="G1924" i="7" s="1"/>
  <c r="F1925" i="7"/>
  <c r="G1925" i="7" s="1"/>
  <c r="F1926" i="7"/>
  <c r="G1926" i="7" s="1"/>
  <c r="F1927" i="7"/>
  <c r="G1927" i="7" s="1"/>
  <c r="F1928" i="7"/>
  <c r="G1928" i="7" s="1"/>
  <c r="F1929" i="7"/>
  <c r="G1929" i="7" s="1"/>
  <c r="F1930" i="7"/>
  <c r="G1930" i="7" s="1"/>
  <c r="F1931" i="7"/>
  <c r="G1931" i="7" s="1"/>
  <c r="F1932" i="7"/>
  <c r="G1932" i="7" s="1"/>
  <c r="F1933" i="7"/>
  <c r="G1933" i="7" s="1"/>
  <c r="F1934" i="7"/>
  <c r="G1934" i="7" s="1"/>
  <c r="F1935" i="7"/>
  <c r="G1935" i="7" s="1"/>
  <c r="F1936" i="7"/>
  <c r="G1936" i="7" s="1"/>
  <c r="F1937" i="7"/>
  <c r="G1937" i="7" s="1"/>
  <c r="F1938" i="7"/>
  <c r="G1938" i="7" s="1"/>
  <c r="F1939" i="7"/>
  <c r="G1939" i="7" s="1"/>
  <c r="F1940" i="7"/>
  <c r="G1940" i="7" s="1"/>
  <c r="F1941" i="7"/>
  <c r="G1941" i="7" s="1"/>
  <c r="F1942" i="7"/>
  <c r="G1942" i="7" s="1"/>
  <c r="F1943" i="7"/>
  <c r="G1943" i="7" s="1"/>
  <c r="F1944" i="7"/>
  <c r="G1944" i="7" s="1"/>
  <c r="F1945" i="7"/>
  <c r="G1945" i="7" s="1"/>
  <c r="F1946" i="7"/>
  <c r="G1946" i="7" s="1"/>
  <c r="F1947" i="7"/>
  <c r="G1947" i="7" s="1"/>
  <c r="F1948" i="7"/>
  <c r="G1948" i="7" s="1"/>
  <c r="F1949" i="7"/>
  <c r="G1949" i="7" s="1"/>
  <c r="F1950" i="7"/>
  <c r="G1950" i="7" s="1"/>
  <c r="F1951" i="7"/>
  <c r="G1951" i="7" s="1"/>
  <c r="F1952" i="7"/>
  <c r="G1952" i="7" s="1"/>
  <c r="F1953" i="7"/>
  <c r="G1953" i="7" s="1"/>
  <c r="F1954" i="7"/>
  <c r="G1954" i="7" s="1"/>
  <c r="F1955" i="7"/>
  <c r="G1955" i="7" s="1"/>
  <c r="F1956" i="7"/>
  <c r="G1956" i="7" s="1"/>
  <c r="F1957" i="7"/>
  <c r="G1957" i="7" s="1"/>
  <c r="F1958" i="7"/>
  <c r="G1958" i="7" s="1"/>
  <c r="F1959" i="7"/>
  <c r="G1959" i="7" s="1"/>
  <c r="F1960" i="7"/>
  <c r="G1960" i="7" s="1"/>
  <c r="F1961" i="7"/>
  <c r="G1961" i="7" s="1"/>
  <c r="F1962" i="7"/>
  <c r="G1962" i="7" s="1"/>
  <c r="F1963" i="7"/>
  <c r="G1963" i="7" s="1"/>
  <c r="F1964" i="7"/>
  <c r="G1964" i="7" s="1"/>
  <c r="F1965" i="7"/>
  <c r="G1965" i="7" s="1"/>
  <c r="F1966" i="7"/>
  <c r="G1966" i="7" s="1"/>
  <c r="F1967" i="7"/>
  <c r="G1967" i="7" s="1"/>
  <c r="F1968" i="7"/>
  <c r="G1968" i="7" s="1"/>
  <c r="F1969" i="7"/>
  <c r="G1969" i="7" s="1"/>
  <c r="F1970" i="7"/>
  <c r="G1970" i="7" s="1"/>
  <c r="F1971" i="7"/>
  <c r="G1971" i="7" s="1"/>
  <c r="F1972" i="7"/>
  <c r="G1972" i="7" s="1"/>
  <c r="F1973" i="7"/>
  <c r="G1973" i="7" s="1"/>
  <c r="F1974" i="7"/>
  <c r="G1974" i="7" s="1"/>
  <c r="F1975" i="7"/>
  <c r="G1975" i="7" s="1"/>
  <c r="F1976" i="7"/>
  <c r="G1976" i="7" s="1"/>
  <c r="F1977" i="7"/>
  <c r="G1977" i="7" s="1"/>
  <c r="F1978" i="7"/>
  <c r="G1978" i="7" s="1"/>
  <c r="F1979" i="7"/>
  <c r="G1979" i="7" s="1"/>
  <c r="F1980" i="7"/>
  <c r="G1980" i="7" s="1"/>
  <c r="F1981" i="7"/>
  <c r="G1981" i="7" s="1"/>
  <c r="F1982" i="7"/>
  <c r="G1982" i="7" s="1"/>
  <c r="F1983" i="7"/>
  <c r="G1983" i="7" s="1"/>
  <c r="F1984" i="7"/>
  <c r="G1984" i="7" s="1"/>
  <c r="F1985" i="7"/>
  <c r="G1985" i="7" s="1"/>
  <c r="F1986" i="7"/>
  <c r="G1986" i="7" s="1"/>
  <c r="F1987" i="7"/>
  <c r="G1987" i="7" s="1"/>
  <c r="F1988" i="7"/>
  <c r="G1988" i="7" s="1"/>
  <c r="F1989" i="7"/>
  <c r="G1989" i="7" s="1"/>
  <c r="F1990" i="7"/>
  <c r="G1990" i="7" s="1"/>
  <c r="F1991" i="7"/>
  <c r="G1991" i="7" s="1"/>
  <c r="F1992" i="7"/>
  <c r="G1992" i="7" s="1"/>
  <c r="F1993" i="7"/>
  <c r="G1993" i="7" s="1"/>
  <c r="F1994" i="7"/>
  <c r="G1994" i="7" s="1"/>
  <c r="F1995" i="7"/>
  <c r="G1995" i="7" s="1"/>
  <c r="F1996" i="7"/>
  <c r="G1996" i="7" s="1"/>
  <c r="F1997" i="7"/>
  <c r="G1997" i="7" s="1"/>
  <c r="F1998" i="7"/>
  <c r="G1998" i="7" s="1"/>
  <c r="F1999" i="7"/>
  <c r="G1999" i="7" s="1"/>
  <c r="F2000" i="7"/>
  <c r="G2000" i="7" s="1"/>
  <c r="F2001" i="7"/>
  <c r="G2001" i="7" s="1"/>
  <c r="F2002" i="7"/>
  <c r="G2002" i="7" s="1"/>
  <c r="F2003" i="7"/>
  <c r="G2003" i="7" s="1"/>
  <c r="F2004" i="7"/>
  <c r="G2004" i="7" s="1"/>
  <c r="F2005" i="7"/>
  <c r="G2005" i="7" s="1"/>
  <c r="F2006" i="7"/>
  <c r="G2006" i="7" s="1"/>
  <c r="F2007" i="7"/>
  <c r="G2007" i="7" s="1"/>
  <c r="F2008" i="7"/>
  <c r="G2008" i="7" s="1"/>
  <c r="F2009" i="7"/>
  <c r="G2009" i="7" s="1"/>
  <c r="F2010" i="7"/>
  <c r="G2010" i="7" s="1"/>
  <c r="F2011" i="7"/>
  <c r="G2011" i="7" s="1"/>
  <c r="F2012" i="7"/>
  <c r="G2012" i="7" s="1"/>
  <c r="F2013" i="7"/>
  <c r="G2013" i="7" s="1"/>
  <c r="F2014" i="7"/>
  <c r="G2014" i="7" s="1"/>
  <c r="F2015" i="7"/>
  <c r="G2015" i="7" s="1"/>
  <c r="F2016" i="7"/>
  <c r="G2016" i="7" s="1"/>
  <c r="F2017" i="7"/>
  <c r="G2017" i="7" s="1"/>
  <c r="F2018" i="7"/>
  <c r="G2018" i="7" s="1"/>
  <c r="F2019" i="7"/>
  <c r="G2019" i="7" s="1"/>
  <c r="F2020" i="7"/>
  <c r="G2020" i="7" s="1"/>
  <c r="F2021" i="7"/>
  <c r="G2021" i="7" s="1"/>
  <c r="F2022" i="7"/>
  <c r="G2022" i="7" s="1"/>
  <c r="F2023" i="7"/>
  <c r="G2023" i="7" s="1"/>
  <c r="F2024" i="7"/>
  <c r="G2024" i="7" s="1"/>
  <c r="F2025" i="7"/>
  <c r="G2025" i="7" s="1"/>
  <c r="F2026" i="7"/>
  <c r="G2026" i="7" s="1"/>
  <c r="F2027" i="7"/>
  <c r="G2027" i="7" s="1"/>
  <c r="F2028" i="7"/>
  <c r="G2028" i="7" s="1"/>
  <c r="F2029" i="7"/>
  <c r="G2029" i="7" s="1"/>
  <c r="F2030" i="7"/>
  <c r="G2030" i="7" s="1"/>
  <c r="F2031" i="7"/>
  <c r="G2031" i="7" s="1"/>
  <c r="F2032" i="7"/>
  <c r="G2032" i="7" s="1"/>
  <c r="F2033" i="7"/>
  <c r="G2033" i="7" s="1"/>
  <c r="F2034" i="7"/>
  <c r="G2034" i="7" s="1"/>
  <c r="F2035" i="7"/>
  <c r="G2035" i="7" s="1"/>
  <c r="F2036" i="7"/>
  <c r="G2036" i="7" s="1"/>
  <c r="F2037" i="7"/>
  <c r="G2037" i="7" s="1"/>
  <c r="F2038" i="7"/>
  <c r="G2038" i="7" s="1"/>
  <c r="F2039" i="7"/>
  <c r="G2039" i="7" s="1"/>
  <c r="F2040" i="7"/>
  <c r="G2040" i="7" s="1"/>
  <c r="F2041" i="7"/>
  <c r="G2041" i="7" s="1"/>
  <c r="F2042" i="7"/>
  <c r="G2042" i="7" s="1"/>
  <c r="F2043" i="7"/>
  <c r="G2043" i="7" s="1"/>
  <c r="F2044" i="7"/>
  <c r="G2044" i="7" s="1"/>
  <c r="F2045" i="7"/>
  <c r="G2045" i="7" s="1"/>
  <c r="F2046" i="7"/>
  <c r="G2046" i="7" s="1"/>
  <c r="F2047" i="7"/>
  <c r="G2047" i="7" s="1"/>
  <c r="F2048" i="7"/>
  <c r="G2048" i="7" s="1"/>
  <c r="F2049" i="7"/>
  <c r="G2049" i="7" s="1"/>
  <c r="F2050" i="7"/>
  <c r="G2050" i="7" s="1"/>
  <c r="F2051" i="7"/>
  <c r="G2051" i="7" s="1"/>
  <c r="F2052" i="7"/>
  <c r="G2052" i="7" s="1"/>
  <c r="F2053" i="7"/>
  <c r="G2053" i="7" s="1"/>
  <c r="F2054" i="7"/>
  <c r="G2054" i="7" s="1"/>
  <c r="F2055" i="7"/>
  <c r="G2055" i="7" s="1"/>
  <c r="F2056" i="7"/>
  <c r="G2056" i="7" s="1"/>
  <c r="F2057" i="7"/>
  <c r="G2057" i="7" s="1"/>
  <c r="F2058" i="7"/>
  <c r="G2058" i="7" s="1"/>
  <c r="F2059" i="7"/>
  <c r="G2059" i="7" s="1"/>
  <c r="F2060" i="7"/>
  <c r="G2060" i="7" s="1"/>
  <c r="F2061" i="7"/>
  <c r="G2061" i="7" s="1"/>
  <c r="F2062" i="7"/>
  <c r="G2062" i="7" s="1"/>
  <c r="F2063" i="7"/>
  <c r="G2063" i="7" s="1"/>
  <c r="F2064" i="7"/>
  <c r="G2064" i="7" s="1"/>
  <c r="F2065" i="7"/>
  <c r="G2065" i="7" s="1"/>
  <c r="F2066" i="7"/>
  <c r="G2066" i="7" s="1"/>
  <c r="F2067" i="7"/>
  <c r="G2067" i="7" s="1"/>
  <c r="F2068" i="7"/>
  <c r="G2068" i="7" s="1"/>
  <c r="F2069" i="7"/>
  <c r="G2069" i="7" s="1"/>
  <c r="F2070" i="7"/>
  <c r="G2070" i="7" s="1"/>
  <c r="F2071" i="7"/>
  <c r="G2071" i="7" s="1"/>
  <c r="F2072" i="7"/>
  <c r="G2072" i="7" s="1"/>
  <c r="F2073" i="7"/>
  <c r="G2073" i="7" s="1"/>
  <c r="F2074" i="7"/>
  <c r="G2074" i="7" s="1"/>
  <c r="F2075" i="7"/>
  <c r="G2075" i="7" s="1"/>
  <c r="F2076" i="7"/>
  <c r="G2076" i="7" s="1"/>
  <c r="F2077" i="7"/>
  <c r="G2077" i="7" s="1"/>
  <c r="F2078" i="7"/>
  <c r="G2078" i="7" s="1"/>
  <c r="F2079" i="7"/>
  <c r="G2079" i="7" s="1"/>
  <c r="F2080" i="7"/>
  <c r="G2080" i="7" s="1"/>
  <c r="F2081" i="7"/>
  <c r="G2081" i="7" s="1"/>
  <c r="F2082" i="7"/>
  <c r="G2082" i="7" s="1"/>
  <c r="F2083" i="7"/>
  <c r="G2083" i="7" s="1"/>
  <c r="F2084" i="7"/>
  <c r="G2084" i="7" s="1"/>
  <c r="F2085" i="7"/>
  <c r="G2085" i="7" s="1"/>
  <c r="F2086" i="7"/>
  <c r="G2086" i="7" s="1"/>
  <c r="F2087" i="7"/>
  <c r="G2087" i="7" s="1"/>
  <c r="F2088" i="7"/>
  <c r="G2088" i="7" s="1"/>
  <c r="F2089" i="7"/>
  <c r="G2089" i="7" s="1"/>
  <c r="F2090" i="7"/>
  <c r="G2090" i="7" s="1"/>
  <c r="F2091" i="7"/>
  <c r="G2091" i="7" s="1"/>
  <c r="F2092" i="7"/>
  <c r="G2092" i="7" s="1"/>
  <c r="F2093" i="7"/>
  <c r="G2093" i="7" s="1"/>
  <c r="F2094" i="7"/>
  <c r="G2094" i="7" s="1"/>
  <c r="F2095" i="7"/>
  <c r="G2095" i="7" s="1"/>
  <c r="F2096" i="7"/>
  <c r="G2096" i="7" s="1"/>
  <c r="F2097" i="7"/>
  <c r="G2097" i="7" s="1"/>
  <c r="F2098" i="7"/>
  <c r="G2098" i="7" s="1"/>
  <c r="F2099" i="7"/>
  <c r="G2099" i="7" s="1"/>
  <c r="F2100" i="7"/>
  <c r="G2100" i="7" s="1"/>
  <c r="F2101" i="7"/>
  <c r="G2101" i="7" s="1"/>
  <c r="F2102" i="7"/>
  <c r="G2102" i="7" s="1"/>
  <c r="F2103" i="7"/>
  <c r="G2103" i="7" s="1"/>
  <c r="F2104" i="7"/>
  <c r="G2104" i="7" s="1"/>
  <c r="F2105" i="7"/>
  <c r="G2105" i="7" s="1"/>
  <c r="F2106" i="7"/>
  <c r="G2106" i="7" s="1"/>
  <c r="F2107" i="7"/>
  <c r="G2107" i="7" s="1"/>
  <c r="F2108" i="7"/>
  <c r="G2108" i="7" s="1"/>
  <c r="F2109" i="7"/>
  <c r="G2109" i="7" s="1"/>
  <c r="F2110" i="7"/>
  <c r="G2110" i="7" s="1"/>
  <c r="F2111" i="7"/>
  <c r="G2111" i="7" s="1"/>
  <c r="F2112" i="7"/>
  <c r="G2112" i="7" s="1"/>
  <c r="F2113" i="7"/>
  <c r="G2113" i="7" s="1"/>
  <c r="F2114" i="7"/>
  <c r="G2114" i="7" s="1"/>
  <c r="F2115" i="7"/>
  <c r="G2115" i="7" s="1"/>
  <c r="F2116" i="7"/>
  <c r="G2116" i="7" s="1"/>
  <c r="F2117" i="7"/>
  <c r="G2117" i="7" s="1"/>
  <c r="F2118" i="7"/>
  <c r="G2118" i="7" s="1"/>
  <c r="F2119" i="7"/>
  <c r="G2119" i="7" s="1"/>
  <c r="F2120" i="7"/>
  <c r="G2120" i="7" s="1"/>
  <c r="F2121" i="7"/>
  <c r="G2121" i="7" s="1"/>
  <c r="F2122" i="7"/>
  <c r="G2122" i="7" s="1"/>
  <c r="F2123" i="7"/>
  <c r="G2123" i="7" s="1"/>
  <c r="F2124" i="7"/>
  <c r="G2124" i="7" s="1"/>
  <c r="F2125" i="7"/>
  <c r="G2125" i="7" s="1"/>
  <c r="F2126" i="7"/>
  <c r="G2126" i="7" s="1"/>
  <c r="F2127" i="7"/>
  <c r="G2127" i="7" s="1"/>
  <c r="F2128" i="7"/>
  <c r="G2128" i="7" s="1"/>
  <c r="F2129" i="7"/>
  <c r="G2129" i="7" s="1"/>
  <c r="F2130" i="7"/>
  <c r="G2130" i="7" s="1"/>
  <c r="F2131" i="7"/>
  <c r="G2131" i="7" s="1"/>
  <c r="F2132" i="7"/>
  <c r="G2132" i="7" s="1"/>
  <c r="F2133" i="7"/>
  <c r="G2133" i="7" s="1"/>
  <c r="F2134" i="7"/>
  <c r="G2134" i="7" s="1"/>
  <c r="F2135" i="7"/>
  <c r="G2135" i="7" s="1"/>
  <c r="F2136" i="7"/>
  <c r="G2136" i="7" s="1"/>
  <c r="F2137" i="7"/>
  <c r="G2137" i="7" s="1"/>
  <c r="F2138" i="7"/>
  <c r="G2138" i="7" s="1"/>
  <c r="F2139" i="7"/>
  <c r="G2139" i="7" s="1"/>
  <c r="F2140" i="7"/>
  <c r="G2140" i="7" s="1"/>
  <c r="F2141" i="7"/>
  <c r="G2141" i="7" s="1"/>
  <c r="F2142" i="7"/>
  <c r="G2142" i="7" s="1"/>
  <c r="F2143" i="7"/>
  <c r="G2143" i="7" s="1"/>
  <c r="F2144" i="7"/>
  <c r="G2144" i="7" s="1"/>
  <c r="F2145" i="7"/>
  <c r="G2145" i="7" s="1"/>
  <c r="F2146" i="7"/>
  <c r="G2146" i="7" s="1"/>
  <c r="F2147" i="7"/>
  <c r="G2147" i="7" s="1"/>
  <c r="F2148" i="7"/>
  <c r="G2148" i="7" s="1"/>
  <c r="F2149" i="7"/>
  <c r="G2149" i="7" s="1"/>
  <c r="F2150" i="7"/>
  <c r="G2150" i="7" s="1"/>
  <c r="F2151" i="7"/>
  <c r="G2151" i="7" s="1"/>
  <c r="F2152" i="7"/>
  <c r="G2152" i="7" s="1"/>
  <c r="F2153" i="7"/>
  <c r="G2153" i="7" s="1"/>
  <c r="F2154" i="7"/>
  <c r="G2154" i="7" s="1"/>
  <c r="F2155" i="7"/>
  <c r="G2155" i="7" s="1"/>
  <c r="F2156" i="7"/>
  <c r="G2156" i="7" s="1"/>
  <c r="F2157" i="7"/>
  <c r="G2157" i="7" s="1"/>
  <c r="F2158" i="7"/>
  <c r="G2158" i="7" s="1"/>
  <c r="F2159" i="7"/>
  <c r="G2159" i="7" s="1"/>
  <c r="F2160" i="7"/>
  <c r="G2160" i="7" s="1"/>
  <c r="F2161" i="7"/>
  <c r="G2161" i="7" s="1"/>
  <c r="F2162" i="7"/>
  <c r="G2162" i="7" s="1"/>
  <c r="F2163" i="7"/>
  <c r="G2163" i="7" s="1"/>
  <c r="F2164" i="7"/>
  <c r="G2164" i="7" s="1"/>
  <c r="F2165" i="7"/>
  <c r="G2165" i="7" s="1"/>
  <c r="F2166" i="7"/>
  <c r="G2166" i="7" s="1"/>
  <c r="F2167" i="7"/>
  <c r="G2167" i="7" s="1"/>
  <c r="F2168" i="7"/>
  <c r="G2168" i="7" s="1"/>
  <c r="F2169" i="7"/>
  <c r="G2169" i="7" s="1"/>
  <c r="F2170" i="7"/>
  <c r="G2170" i="7" s="1"/>
  <c r="F2171" i="7"/>
  <c r="G2171" i="7" s="1"/>
  <c r="F2172" i="7"/>
  <c r="G2172" i="7" s="1"/>
  <c r="F2173" i="7"/>
  <c r="G2173" i="7" s="1"/>
  <c r="F2174" i="7"/>
  <c r="G2174" i="7" s="1"/>
  <c r="F2175" i="7"/>
  <c r="G2175" i="7" s="1"/>
  <c r="F2176" i="7"/>
  <c r="G2176" i="7" s="1"/>
  <c r="F2177" i="7"/>
  <c r="G2177" i="7" s="1"/>
  <c r="F2178" i="7"/>
  <c r="G2178" i="7" s="1"/>
  <c r="F2179" i="7"/>
  <c r="G2179" i="7" s="1"/>
  <c r="F2180" i="7"/>
  <c r="G2180" i="7" s="1"/>
  <c r="F2181" i="7"/>
  <c r="G2181" i="7" s="1"/>
  <c r="F2182" i="7"/>
  <c r="G2182" i="7" s="1"/>
  <c r="F2183" i="7"/>
  <c r="G2183" i="7" s="1"/>
  <c r="F2184" i="7"/>
  <c r="G2184" i="7" s="1"/>
  <c r="F2185" i="7"/>
  <c r="G2185" i="7" s="1"/>
  <c r="F2186" i="7"/>
  <c r="G2186" i="7" s="1"/>
  <c r="F2187" i="7"/>
  <c r="G2187" i="7" s="1"/>
  <c r="F2188" i="7"/>
  <c r="G2188" i="7" s="1"/>
  <c r="F2189" i="7"/>
  <c r="G2189" i="7" s="1"/>
  <c r="F2190" i="7"/>
  <c r="G2190" i="7" s="1"/>
  <c r="F2191" i="7"/>
  <c r="G2191" i="7" s="1"/>
  <c r="F2192" i="7"/>
  <c r="G2192" i="7" s="1"/>
  <c r="F2193" i="7"/>
  <c r="G2193" i="7" s="1"/>
  <c r="F2194" i="7"/>
  <c r="G2194" i="7" s="1"/>
  <c r="F2195" i="7"/>
  <c r="G2195" i="7" s="1"/>
  <c r="F2196" i="7"/>
  <c r="G2196" i="7" s="1"/>
  <c r="F2197" i="7"/>
  <c r="G2197" i="7" s="1"/>
  <c r="F2198" i="7"/>
  <c r="G2198" i="7" s="1"/>
  <c r="F2199" i="7"/>
  <c r="G2199" i="7" s="1"/>
  <c r="F2200" i="7"/>
  <c r="G2200" i="7" s="1"/>
  <c r="F2201" i="7"/>
  <c r="G2201" i="7" s="1"/>
  <c r="F2202" i="7"/>
  <c r="G2202" i="7" s="1"/>
  <c r="F2203" i="7"/>
  <c r="G2203" i="7" s="1"/>
  <c r="F2204" i="7"/>
  <c r="G2204" i="7" s="1"/>
  <c r="F2205" i="7"/>
  <c r="G2205" i="7" s="1"/>
  <c r="F2206" i="7"/>
  <c r="G2206" i="7" s="1"/>
  <c r="F2207" i="7"/>
  <c r="G2207" i="7" s="1"/>
  <c r="F2208" i="7"/>
  <c r="G2208" i="7" s="1"/>
  <c r="F2209" i="7"/>
  <c r="G2209" i="7" s="1"/>
  <c r="F2210" i="7"/>
  <c r="G2210" i="7" s="1"/>
  <c r="F2211" i="7"/>
  <c r="G2211" i="7" s="1"/>
  <c r="F2212" i="7"/>
  <c r="G2212" i="7" s="1"/>
  <c r="F2213" i="7"/>
  <c r="G2213" i="7" s="1"/>
  <c r="F2214" i="7"/>
  <c r="G2214" i="7" s="1"/>
  <c r="F2215" i="7"/>
  <c r="G2215" i="7" s="1"/>
  <c r="F2216" i="7"/>
  <c r="G2216" i="7" s="1"/>
  <c r="F2217" i="7"/>
  <c r="G2217" i="7" s="1"/>
  <c r="F2218" i="7"/>
  <c r="G2218" i="7" s="1"/>
  <c r="F2219" i="7"/>
  <c r="G2219" i="7" s="1"/>
  <c r="F2220" i="7"/>
  <c r="G2220" i="7" s="1"/>
  <c r="F2221" i="7"/>
  <c r="G2221" i="7" s="1"/>
  <c r="F2222" i="7"/>
  <c r="G2222" i="7" s="1"/>
  <c r="F2223" i="7"/>
  <c r="G2223" i="7" s="1"/>
  <c r="F2224" i="7"/>
  <c r="G2224" i="7" s="1"/>
  <c r="F2225" i="7"/>
  <c r="G2225" i="7" s="1"/>
  <c r="F2226" i="7"/>
  <c r="G2226" i="7" s="1"/>
  <c r="F2227" i="7"/>
  <c r="G2227" i="7" s="1"/>
  <c r="F2228" i="7"/>
  <c r="G2228" i="7" s="1"/>
  <c r="F2229" i="7"/>
  <c r="G2229" i="7" s="1"/>
  <c r="F2230" i="7"/>
  <c r="G2230" i="7" s="1"/>
  <c r="F2231" i="7"/>
  <c r="G2231" i="7" s="1"/>
  <c r="F2232" i="7"/>
  <c r="G2232" i="7" s="1"/>
  <c r="F2233" i="7"/>
  <c r="G2233" i="7" s="1"/>
  <c r="F2234" i="7"/>
  <c r="G2234" i="7" s="1"/>
  <c r="F2235" i="7"/>
  <c r="G2235" i="7" s="1"/>
  <c r="F2236" i="7"/>
  <c r="G2236" i="7" s="1"/>
  <c r="F2237" i="7"/>
  <c r="G2237" i="7" s="1"/>
  <c r="F2238" i="7"/>
  <c r="G2238" i="7" s="1"/>
  <c r="F2239" i="7"/>
  <c r="G2239" i="7" s="1"/>
  <c r="F2240" i="7"/>
  <c r="G2240" i="7" s="1"/>
  <c r="F2241" i="7"/>
  <c r="G2241" i="7" s="1"/>
  <c r="F2242" i="7"/>
  <c r="G2242" i="7" s="1"/>
  <c r="F2243" i="7"/>
  <c r="G2243" i="7" s="1"/>
  <c r="F2244" i="7"/>
  <c r="G2244" i="7" s="1"/>
  <c r="F2245" i="7"/>
  <c r="G2245" i="7" s="1"/>
  <c r="F2246" i="7"/>
  <c r="G2246" i="7" s="1"/>
  <c r="F2247" i="7"/>
  <c r="G2247" i="7" s="1"/>
  <c r="F2248" i="7"/>
  <c r="G2248" i="7" s="1"/>
  <c r="F2249" i="7"/>
  <c r="G2249" i="7" s="1"/>
  <c r="F2250" i="7"/>
  <c r="G2250" i="7" s="1"/>
  <c r="F2251" i="7"/>
  <c r="G2251" i="7" s="1"/>
  <c r="F2252" i="7"/>
  <c r="G2252" i="7" s="1"/>
  <c r="F2253" i="7"/>
  <c r="G2253" i="7" s="1"/>
  <c r="F2254" i="7"/>
  <c r="G2254" i="7" s="1"/>
  <c r="F2255" i="7"/>
  <c r="G2255" i="7" s="1"/>
  <c r="F2256" i="7"/>
  <c r="G2256" i="7" s="1"/>
  <c r="F2257" i="7"/>
  <c r="G2257" i="7" s="1"/>
  <c r="F2258" i="7"/>
  <c r="G2258" i="7" s="1"/>
  <c r="F2259" i="7"/>
  <c r="G2259" i="7" s="1"/>
  <c r="F2260" i="7"/>
  <c r="G2260" i="7" s="1"/>
  <c r="F2261" i="7"/>
  <c r="G2261" i="7" s="1"/>
  <c r="F2262" i="7"/>
  <c r="G2262" i="7" s="1"/>
  <c r="F2263" i="7"/>
  <c r="G2263" i="7" s="1"/>
  <c r="F2264" i="7"/>
  <c r="G2264" i="7" s="1"/>
  <c r="F2265" i="7"/>
  <c r="G2265" i="7" s="1"/>
  <c r="F2266" i="7"/>
  <c r="G2266" i="7" s="1"/>
  <c r="F2267" i="7"/>
  <c r="G2267" i="7" s="1"/>
  <c r="F2268" i="7"/>
  <c r="G2268" i="7" s="1"/>
  <c r="F2269" i="7"/>
  <c r="G2269" i="7" s="1"/>
  <c r="F2270" i="7"/>
  <c r="G2270" i="7" s="1"/>
  <c r="F2271" i="7"/>
  <c r="G2271" i="7" s="1"/>
  <c r="F2272" i="7"/>
  <c r="G2272" i="7" s="1"/>
  <c r="F2273" i="7"/>
  <c r="G2273" i="7" s="1"/>
  <c r="F2274" i="7"/>
  <c r="G2274" i="7" s="1"/>
  <c r="F2275" i="7"/>
  <c r="G2275" i="7" s="1"/>
  <c r="F2276" i="7"/>
  <c r="G2276" i="7" s="1"/>
  <c r="F2277" i="7"/>
  <c r="G2277" i="7" s="1"/>
  <c r="F2278" i="7"/>
  <c r="G2278" i="7" s="1"/>
  <c r="F2279" i="7"/>
  <c r="G2279" i="7" s="1"/>
  <c r="F2280" i="7"/>
  <c r="G2280" i="7" s="1"/>
  <c r="F2281" i="7"/>
  <c r="G2281" i="7" s="1"/>
  <c r="F2282" i="7"/>
  <c r="G2282" i="7" s="1"/>
  <c r="F2283" i="7"/>
  <c r="G2283" i="7" s="1"/>
  <c r="F2284" i="7"/>
  <c r="G2284" i="7" s="1"/>
  <c r="F2285" i="7"/>
  <c r="G2285" i="7" s="1"/>
  <c r="F2286" i="7"/>
  <c r="G2286" i="7" s="1"/>
  <c r="F2287" i="7"/>
  <c r="G2287" i="7" s="1"/>
  <c r="F2288" i="7"/>
  <c r="G2288" i="7" s="1"/>
  <c r="F2289" i="7"/>
  <c r="G2289" i="7" s="1"/>
  <c r="F2290" i="7"/>
  <c r="G2290" i="7" s="1"/>
  <c r="F2291" i="7"/>
  <c r="G2291" i="7" s="1"/>
  <c r="F2292" i="7"/>
  <c r="G2292" i="7" s="1"/>
  <c r="F2293" i="7"/>
  <c r="G2293" i="7" s="1"/>
  <c r="F2294" i="7"/>
  <c r="G2294" i="7" s="1"/>
  <c r="F2295" i="7"/>
  <c r="G2295" i="7" s="1"/>
  <c r="F2296" i="7"/>
  <c r="G2296" i="7" s="1"/>
  <c r="F2297" i="7"/>
  <c r="G2297" i="7" s="1"/>
  <c r="F2298" i="7"/>
  <c r="G2298" i="7" s="1"/>
  <c r="F2299" i="7"/>
  <c r="G2299" i="7" s="1"/>
  <c r="F2300" i="7"/>
  <c r="G2300" i="7" s="1"/>
  <c r="F2301" i="7"/>
  <c r="G2301" i="7" s="1"/>
  <c r="F2302" i="7"/>
  <c r="G2302" i="7" s="1"/>
  <c r="F2303" i="7"/>
  <c r="G2303" i="7" s="1"/>
  <c r="F2304" i="7"/>
  <c r="G2304" i="7" s="1"/>
  <c r="F2305" i="7"/>
  <c r="G2305" i="7" s="1"/>
  <c r="F2306" i="7"/>
  <c r="G2306" i="7" s="1"/>
  <c r="F2307" i="7"/>
  <c r="G2307" i="7" s="1"/>
  <c r="F2308" i="7"/>
  <c r="G2308" i="7" s="1"/>
  <c r="F2309" i="7"/>
  <c r="G2309" i="7" s="1"/>
  <c r="F2310" i="7"/>
  <c r="G2310" i="7" s="1"/>
  <c r="F2311" i="7"/>
  <c r="G2311" i="7" s="1"/>
  <c r="F2312" i="7"/>
  <c r="G2312" i="7" s="1"/>
  <c r="F2313" i="7"/>
  <c r="G2313" i="7" s="1"/>
  <c r="F2314" i="7"/>
  <c r="G2314" i="7" s="1"/>
  <c r="F2315" i="7"/>
  <c r="G2315" i="7" s="1"/>
  <c r="F2316" i="7"/>
  <c r="G2316" i="7" s="1"/>
  <c r="F2317" i="7"/>
  <c r="G2317" i="7" s="1"/>
  <c r="F2318" i="7"/>
  <c r="G2318" i="7" s="1"/>
  <c r="F2319" i="7"/>
  <c r="G2319" i="7" s="1"/>
  <c r="F2320" i="7"/>
  <c r="G2320" i="7" s="1"/>
  <c r="F2321" i="7"/>
  <c r="G2321" i="7" s="1"/>
  <c r="F2322" i="7"/>
  <c r="G2322" i="7" s="1"/>
  <c r="F2323" i="7"/>
  <c r="G2323" i="7" s="1"/>
  <c r="F2324" i="7"/>
  <c r="G2324" i="7" s="1"/>
  <c r="F2325" i="7"/>
  <c r="G2325" i="7" s="1"/>
  <c r="F2326" i="7"/>
  <c r="G2326" i="7" s="1"/>
  <c r="F2327" i="7"/>
  <c r="G2327" i="7" s="1"/>
  <c r="F2328" i="7"/>
  <c r="G2328" i="7" s="1"/>
  <c r="F2329" i="7"/>
  <c r="G2329" i="7" s="1"/>
  <c r="F2330" i="7"/>
  <c r="G2330" i="7" s="1"/>
  <c r="F2331" i="7"/>
  <c r="G2331" i="7" s="1"/>
  <c r="F2332" i="7"/>
  <c r="G2332" i="7" s="1"/>
  <c r="F2333" i="7"/>
  <c r="G2333" i="7" s="1"/>
  <c r="F2334" i="7"/>
  <c r="G2334" i="7" s="1"/>
  <c r="F2335" i="7"/>
  <c r="G2335" i="7" s="1"/>
  <c r="F2336" i="7"/>
  <c r="G2336" i="7" s="1"/>
  <c r="F2337" i="7"/>
  <c r="G2337" i="7" s="1"/>
  <c r="F2338" i="7"/>
  <c r="G2338" i="7" s="1"/>
  <c r="F2339" i="7"/>
  <c r="G2339" i="7" s="1"/>
  <c r="F2340" i="7"/>
  <c r="G2340" i="7" s="1"/>
  <c r="F2341" i="7"/>
  <c r="G2341" i="7" s="1"/>
  <c r="F2342" i="7"/>
  <c r="G2342" i="7" s="1"/>
  <c r="F2343" i="7"/>
  <c r="G2343" i="7" s="1"/>
  <c r="F2344" i="7"/>
  <c r="G2344" i="7" s="1"/>
  <c r="F2345" i="7"/>
  <c r="G2345" i="7" s="1"/>
  <c r="F2346" i="7"/>
  <c r="G2346" i="7" s="1"/>
  <c r="F2347" i="7"/>
  <c r="G2347" i="7" s="1"/>
  <c r="F2348" i="7"/>
  <c r="G2348" i="7" s="1"/>
  <c r="F2349" i="7"/>
  <c r="G2349" i="7" s="1"/>
  <c r="F2350" i="7"/>
  <c r="G2350" i="7" s="1"/>
  <c r="F2351" i="7"/>
  <c r="G2351" i="7" s="1"/>
  <c r="F2352" i="7"/>
  <c r="G2352" i="7" s="1"/>
  <c r="F2353" i="7"/>
  <c r="G2353" i="7" s="1"/>
  <c r="F2354" i="7"/>
  <c r="G2354" i="7" s="1"/>
  <c r="F2355" i="7"/>
  <c r="G2355" i="7" s="1"/>
  <c r="F2356" i="7"/>
  <c r="G2356" i="7" s="1"/>
  <c r="F2357" i="7"/>
  <c r="G2357" i="7" s="1"/>
  <c r="F2358" i="7"/>
  <c r="G2358" i="7" s="1"/>
  <c r="F2359" i="7"/>
  <c r="G2359" i="7" s="1"/>
  <c r="F2360" i="7"/>
  <c r="G2360" i="7" s="1"/>
  <c r="F2361" i="7"/>
  <c r="G2361" i="7" s="1"/>
  <c r="F2362" i="7"/>
  <c r="G2362" i="7" s="1"/>
  <c r="F2363" i="7"/>
  <c r="G2363" i="7" s="1"/>
  <c r="F2364" i="7"/>
  <c r="G2364" i="7" s="1"/>
  <c r="F2365" i="7"/>
  <c r="G2365" i="7" s="1"/>
  <c r="F2366" i="7"/>
  <c r="G2366" i="7" s="1"/>
  <c r="F2367" i="7"/>
  <c r="G2367" i="7" s="1"/>
  <c r="F2368" i="7"/>
  <c r="G2368" i="7" s="1"/>
  <c r="F2369" i="7"/>
  <c r="G2369" i="7" s="1"/>
  <c r="F2370" i="7"/>
  <c r="G2370" i="7" s="1"/>
  <c r="F2371" i="7"/>
  <c r="G2371" i="7" s="1"/>
  <c r="F2372" i="7"/>
  <c r="G2372" i="7" s="1"/>
  <c r="F2373" i="7"/>
  <c r="G2373" i="7" s="1"/>
  <c r="F2374" i="7"/>
  <c r="G2374" i="7" s="1"/>
  <c r="F2375" i="7"/>
  <c r="G2375" i="7" s="1"/>
  <c r="F2376" i="7"/>
  <c r="G2376" i="7" s="1"/>
  <c r="F2377" i="7"/>
  <c r="G2377" i="7" s="1"/>
  <c r="F2378" i="7"/>
  <c r="G2378" i="7" s="1"/>
  <c r="F2379" i="7"/>
  <c r="G2379" i="7" s="1"/>
  <c r="F2380" i="7"/>
  <c r="G2380" i="7" s="1"/>
  <c r="F2381" i="7"/>
  <c r="G2381" i="7" s="1"/>
  <c r="F2382" i="7"/>
  <c r="G2382" i="7" s="1"/>
  <c r="F2383" i="7"/>
  <c r="G2383" i="7" s="1"/>
  <c r="F2384" i="7"/>
  <c r="G2384" i="7" s="1"/>
  <c r="F2385" i="7"/>
  <c r="G2385" i="7" s="1"/>
  <c r="F2386" i="7"/>
  <c r="G2386" i="7" s="1"/>
  <c r="F2387" i="7"/>
  <c r="G2387" i="7" s="1"/>
  <c r="F2388" i="7"/>
  <c r="G2388" i="7" s="1"/>
  <c r="F2389" i="7"/>
  <c r="G2389" i="7" s="1"/>
  <c r="F2390" i="7"/>
  <c r="G2390" i="7" s="1"/>
  <c r="F2391" i="7"/>
  <c r="G2391" i="7" s="1"/>
  <c r="F2392" i="7"/>
  <c r="G2392" i="7" s="1"/>
  <c r="F2393" i="7"/>
  <c r="G2393" i="7" s="1"/>
  <c r="F2394" i="7"/>
  <c r="G2394" i="7" s="1"/>
  <c r="F2395" i="7"/>
  <c r="G2395" i="7" s="1"/>
  <c r="F2396" i="7"/>
  <c r="G2396" i="7" s="1"/>
  <c r="F2397" i="7"/>
  <c r="G2397" i="7" s="1"/>
  <c r="F2398" i="7"/>
  <c r="G2398" i="7" s="1"/>
  <c r="F2399" i="7"/>
  <c r="G2399" i="7" s="1"/>
  <c r="F2400" i="7"/>
  <c r="G2400" i="7" s="1"/>
  <c r="F2401" i="7"/>
  <c r="G2401" i="7" s="1"/>
  <c r="F2402" i="7"/>
  <c r="G2402" i="7" s="1"/>
  <c r="F2403" i="7"/>
  <c r="G2403" i="7" s="1"/>
  <c r="F2404" i="7"/>
  <c r="G2404" i="7" s="1"/>
  <c r="F2405" i="7"/>
  <c r="G2405" i="7" s="1"/>
  <c r="F2406" i="7"/>
  <c r="G2406" i="7" s="1"/>
  <c r="F2407" i="7"/>
  <c r="G2407" i="7" s="1"/>
  <c r="F2408" i="7"/>
  <c r="G2408" i="7" s="1"/>
  <c r="F2409" i="7"/>
  <c r="G2409" i="7" s="1"/>
  <c r="F2410" i="7"/>
  <c r="G2410" i="7" s="1"/>
  <c r="F2411" i="7"/>
  <c r="G2411" i="7" s="1"/>
  <c r="F2412" i="7"/>
  <c r="G2412" i="7" s="1"/>
  <c r="F2413" i="7"/>
  <c r="G2413" i="7" s="1"/>
  <c r="F2414" i="7"/>
  <c r="G2414" i="7" s="1"/>
  <c r="F2415" i="7"/>
  <c r="G2415" i="7" s="1"/>
  <c r="F2416" i="7"/>
  <c r="G2416" i="7" s="1"/>
  <c r="F2417" i="7"/>
  <c r="G2417" i="7" s="1"/>
  <c r="F2418" i="7"/>
  <c r="G2418" i="7" s="1"/>
  <c r="F2419" i="7"/>
  <c r="G2419" i="7" s="1"/>
  <c r="F2420" i="7"/>
  <c r="G2420" i="7" s="1"/>
  <c r="F2421" i="7"/>
  <c r="G2421" i="7" s="1"/>
  <c r="F2422" i="7"/>
  <c r="G2422" i="7" s="1"/>
  <c r="F2423" i="7"/>
  <c r="G2423" i="7" s="1"/>
  <c r="F2424" i="7"/>
  <c r="G2424" i="7" s="1"/>
  <c r="F2425" i="7"/>
  <c r="G2425" i="7" s="1"/>
  <c r="F2426" i="7"/>
  <c r="G2426" i="7" s="1"/>
  <c r="F2427" i="7"/>
  <c r="G2427" i="7" s="1"/>
  <c r="F2428" i="7"/>
  <c r="G2428" i="7" s="1"/>
  <c r="F2429" i="7"/>
  <c r="G2429" i="7" s="1"/>
  <c r="F2430" i="7"/>
  <c r="G2430" i="7" s="1"/>
  <c r="F2431" i="7"/>
  <c r="G2431" i="7" s="1"/>
  <c r="F2432" i="7"/>
  <c r="G2432" i="7" s="1"/>
  <c r="F2433" i="7"/>
  <c r="G2433" i="7" s="1"/>
  <c r="F2434" i="7"/>
  <c r="G2434" i="7" s="1"/>
  <c r="F2435" i="7"/>
  <c r="G2435" i="7" s="1"/>
  <c r="F2436" i="7"/>
  <c r="G2436" i="7" s="1"/>
  <c r="F2437" i="7"/>
  <c r="G2437" i="7" s="1"/>
  <c r="F2438" i="7"/>
  <c r="G2438" i="7" s="1"/>
  <c r="F2439" i="7"/>
  <c r="G2439" i="7" s="1"/>
  <c r="F2440" i="7"/>
  <c r="G2440" i="7" s="1"/>
  <c r="F2441" i="7"/>
  <c r="G2441" i="7" s="1"/>
  <c r="F2442" i="7"/>
  <c r="G2442" i="7" s="1"/>
  <c r="F2443" i="7"/>
  <c r="G2443" i="7" s="1"/>
  <c r="F2444" i="7"/>
  <c r="G2444" i="7" s="1"/>
  <c r="F2445" i="7"/>
  <c r="G2445" i="7" s="1"/>
  <c r="F2446" i="7"/>
  <c r="G2446" i="7" s="1"/>
  <c r="F2447" i="7"/>
  <c r="G2447" i="7" s="1"/>
  <c r="F2448" i="7"/>
  <c r="G2448" i="7" s="1"/>
  <c r="F2449" i="7"/>
  <c r="G2449" i="7" s="1"/>
  <c r="F2450" i="7"/>
  <c r="G2450" i="7" s="1"/>
  <c r="F2451" i="7"/>
  <c r="G2451" i="7" s="1"/>
  <c r="F2452" i="7"/>
  <c r="G2452" i="7" s="1"/>
  <c r="F2453" i="7"/>
  <c r="G2453" i="7" s="1"/>
  <c r="F2454" i="7"/>
  <c r="G2454" i="7" s="1"/>
  <c r="F2455" i="7"/>
  <c r="G2455" i="7" s="1"/>
  <c r="F2456" i="7"/>
  <c r="G2456" i="7" s="1"/>
  <c r="F2457" i="7"/>
  <c r="G2457" i="7" s="1"/>
  <c r="F2458" i="7"/>
  <c r="G2458" i="7" s="1"/>
  <c r="F2459" i="7"/>
  <c r="G2459" i="7" s="1"/>
  <c r="F2460" i="7"/>
  <c r="G2460" i="7" s="1"/>
  <c r="F2461" i="7"/>
  <c r="G2461" i="7" s="1"/>
  <c r="F2462" i="7"/>
  <c r="G2462" i="7" s="1"/>
  <c r="F2463" i="7"/>
  <c r="G2463" i="7" s="1"/>
  <c r="F2464" i="7"/>
  <c r="G2464" i="7" s="1"/>
  <c r="F2465" i="7"/>
  <c r="G2465" i="7" s="1"/>
  <c r="F2466" i="7"/>
  <c r="G2466" i="7" s="1"/>
  <c r="F2467" i="7"/>
  <c r="G2467" i="7" s="1"/>
  <c r="F2468" i="7"/>
  <c r="G2468" i="7" s="1"/>
  <c r="F2469" i="7"/>
  <c r="G2469" i="7" s="1"/>
  <c r="F2470" i="7"/>
  <c r="G2470" i="7" s="1"/>
  <c r="F2471" i="7"/>
  <c r="G2471" i="7" s="1"/>
  <c r="F2472" i="7"/>
  <c r="G2472" i="7" s="1"/>
  <c r="F2473" i="7"/>
  <c r="G2473" i="7" s="1"/>
  <c r="F2474" i="7"/>
  <c r="G2474" i="7" s="1"/>
  <c r="F2475" i="7"/>
  <c r="G2475" i="7" s="1"/>
  <c r="F2476" i="7"/>
  <c r="G2476" i="7" s="1"/>
  <c r="F2477" i="7"/>
  <c r="G2477" i="7" s="1"/>
  <c r="F2478" i="7"/>
  <c r="G2478" i="7" s="1"/>
  <c r="F2479" i="7"/>
  <c r="G2479" i="7" s="1"/>
  <c r="F2480" i="7"/>
  <c r="G2480" i="7" s="1"/>
  <c r="F2481" i="7"/>
  <c r="G2481" i="7" s="1"/>
  <c r="F2482" i="7"/>
  <c r="G2482" i="7" s="1"/>
  <c r="F2483" i="7"/>
  <c r="G2483" i="7" s="1"/>
  <c r="F2484" i="7"/>
  <c r="G2484" i="7" s="1"/>
  <c r="F2485" i="7"/>
  <c r="G2485" i="7" s="1"/>
  <c r="F2486" i="7"/>
  <c r="G2486" i="7" s="1"/>
  <c r="F2487" i="7"/>
  <c r="G2487" i="7" s="1"/>
  <c r="F2488" i="7"/>
  <c r="G2488" i="7" s="1"/>
  <c r="F2489" i="7"/>
  <c r="G2489" i="7" s="1"/>
  <c r="F2490" i="7"/>
  <c r="G2490" i="7" s="1"/>
  <c r="F2491" i="7"/>
  <c r="G2491" i="7" s="1"/>
  <c r="F2492" i="7"/>
  <c r="G2492" i="7" s="1"/>
  <c r="F2493" i="7"/>
  <c r="G2493" i="7" s="1"/>
  <c r="F2494" i="7"/>
  <c r="G2494" i="7" s="1"/>
  <c r="F2495" i="7"/>
  <c r="G2495" i="7" s="1"/>
  <c r="F2496" i="7"/>
  <c r="G2496" i="7" s="1"/>
  <c r="F2497" i="7"/>
  <c r="G2497" i="7" s="1"/>
  <c r="F2498" i="7"/>
  <c r="G2498" i="7" s="1"/>
  <c r="F2499" i="7"/>
  <c r="G2499" i="7" s="1"/>
  <c r="F2500" i="7"/>
  <c r="G2500" i="7" s="1"/>
  <c r="F2501" i="7"/>
  <c r="G2501" i="7" s="1"/>
  <c r="F2502" i="7"/>
  <c r="G2502" i="7" s="1"/>
  <c r="F2503" i="7"/>
  <c r="G2503" i="7" s="1"/>
  <c r="F2504" i="7"/>
  <c r="G2504" i="7" s="1"/>
  <c r="F2505" i="7"/>
  <c r="G2505" i="7" s="1"/>
  <c r="F2506" i="7"/>
  <c r="G2506" i="7" s="1"/>
  <c r="F2507" i="7"/>
  <c r="G2507" i="7" s="1"/>
  <c r="F2508" i="7"/>
  <c r="G2508" i="7" s="1"/>
  <c r="F2509" i="7"/>
  <c r="G2509" i="7" s="1"/>
  <c r="F2510" i="7"/>
  <c r="G2510" i="7" s="1"/>
  <c r="F2511" i="7"/>
  <c r="G2511" i="7" s="1"/>
  <c r="F2512" i="7"/>
  <c r="G2512" i="7" s="1"/>
  <c r="F2513" i="7"/>
  <c r="G2513" i="7" s="1"/>
  <c r="F2514" i="7"/>
  <c r="G2514" i="7" s="1"/>
  <c r="F2515" i="7"/>
  <c r="G2515" i="7" s="1"/>
  <c r="F2516" i="7"/>
  <c r="G2516" i="7" s="1"/>
  <c r="F2517" i="7"/>
  <c r="G2517" i="7" s="1"/>
  <c r="F2518" i="7"/>
  <c r="G2518" i="7" s="1"/>
  <c r="F2519" i="7"/>
  <c r="G2519" i="7" s="1"/>
  <c r="F2520" i="7"/>
  <c r="G2520" i="7" s="1"/>
  <c r="F2521" i="7"/>
  <c r="G2521" i="7" s="1"/>
  <c r="F2522" i="7"/>
  <c r="G2522" i="7" s="1"/>
  <c r="F2523" i="7"/>
  <c r="G2523" i="7" s="1"/>
  <c r="F2524" i="7"/>
  <c r="G2524" i="7" s="1"/>
  <c r="F2525" i="7"/>
  <c r="G2525" i="7" s="1"/>
  <c r="F2526" i="7"/>
  <c r="G2526" i="7" s="1"/>
  <c r="F2527" i="7"/>
  <c r="G2527" i="7" s="1"/>
  <c r="F2528" i="7"/>
  <c r="G2528" i="7" s="1"/>
  <c r="F2529" i="7"/>
  <c r="G2529" i="7" s="1"/>
  <c r="F2530" i="7"/>
  <c r="G2530" i="7" s="1"/>
  <c r="F2531" i="7"/>
  <c r="G2531" i="7" s="1"/>
  <c r="F2532" i="7"/>
  <c r="G2532" i="7" s="1"/>
  <c r="F2533" i="7"/>
  <c r="G2533" i="7" s="1"/>
  <c r="F2534" i="7"/>
  <c r="G2534" i="7" s="1"/>
  <c r="F2535" i="7"/>
  <c r="G2535" i="7" s="1"/>
  <c r="F2536" i="7"/>
  <c r="G2536" i="7" s="1"/>
  <c r="F2537" i="7"/>
  <c r="G2537" i="7" s="1"/>
  <c r="F2538" i="7"/>
  <c r="G2538" i="7" s="1"/>
  <c r="F2539" i="7"/>
  <c r="G2539" i="7" s="1"/>
  <c r="F2540" i="7"/>
  <c r="G2540" i="7" s="1"/>
  <c r="F2541" i="7"/>
  <c r="G2541" i="7" s="1"/>
  <c r="F2542" i="7"/>
  <c r="G2542" i="7" s="1"/>
  <c r="F2543" i="7"/>
  <c r="G2543" i="7" s="1"/>
  <c r="F2544" i="7"/>
  <c r="G2544" i="7" s="1"/>
  <c r="F2545" i="7"/>
  <c r="G2545" i="7" s="1"/>
  <c r="F2546" i="7"/>
  <c r="G2546" i="7" s="1"/>
  <c r="F2547" i="7"/>
  <c r="G2547" i="7" s="1"/>
  <c r="F2548" i="7"/>
  <c r="G2548" i="7" s="1"/>
  <c r="F2549" i="7"/>
  <c r="G2549" i="7" s="1"/>
  <c r="F2550" i="7"/>
  <c r="G2550" i="7" s="1"/>
  <c r="F2551" i="7"/>
  <c r="G2551" i="7" s="1"/>
  <c r="F2552" i="7"/>
  <c r="G2552" i="7" s="1"/>
  <c r="F2553" i="7"/>
  <c r="G2553" i="7" s="1"/>
  <c r="F2554" i="7"/>
  <c r="G2554" i="7" s="1"/>
  <c r="F2555" i="7"/>
  <c r="G2555" i="7" s="1"/>
  <c r="F2556" i="7"/>
  <c r="G2556" i="7" s="1"/>
  <c r="F2557" i="7"/>
  <c r="G2557" i="7" s="1"/>
  <c r="F2558" i="7"/>
  <c r="G2558" i="7" s="1"/>
  <c r="F2559" i="7"/>
  <c r="G2559" i="7" s="1"/>
  <c r="F2560" i="7"/>
  <c r="G2560" i="7" s="1"/>
  <c r="F2561" i="7"/>
  <c r="G2561" i="7" s="1"/>
  <c r="F2562" i="7"/>
  <c r="G2562" i="7" s="1"/>
  <c r="F2563" i="7"/>
  <c r="G2563" i="7" s="1"/>
  <c r="F2564" i="7"/>
  <c r="G2564" i="7" s="1"/>
  <c r="F2565" i="7"/>
  <c r="G2565" i="7" s="1"/>
  <c r="F2566" i="7"/>
  <c r="G2566" i="7" s="1"/>
  <c r="F2567" i="7"/>
  <c r="G2567" i="7" s="1"/>
  <c r="F2568" i="7"/>
  <c r="G2568" i="7" s="1"/>
  <c r="F2569" i="7"/>
  <c r="G2569" i="7" s="1"/>
  <c r="F2570" i="7"/>
  <c r="G2570" i="7" s="1"/>
  <c r="F2571" i="7"/>
  <c r="G2571" i="7" s="1"/>
  <c r="F2572" i="7"/>
  <c r="G2572" i="7" s="1"/>
  <c r="F2573" i="7"/>
  <c r="G2573" i="7" s="1"/>
  <c r="F2574" i="7"/>
  <c r="G2574" i="7" s="1"/>
  <c r="F2575" i="7"/>
  <c r="G2575" i="7" s="1"/>
  <c r="F2576" i="7"/>
  <c r="G2576" i="7" s="1"/>
  <c r="F2577" i="7"/>
  <c r="G2577" i="7" s="1"/>
  <c r="F2578" i="7"/>
  <c r="G2578" i="7" s="1"/>
  <c r="F2579" i="7"/>
  <c r="G2579" i="7" s="1"/>
  <c r="F2580" i="7"/>
  <c r="G2580" i="7" s="1"/>
  <c r="F2581" i="7"/>
  <c r="G2581" i="7" s="1"/>
  <c r="F2582" i="7"/>
  <c r="G2582" i="7" s="1"/>
  <c r="F2583" i="7"/>
  <c r="G2583" i="7" s="1"/>
  <c r="F2584" i="7"/>
  <c r="G2584" i="7" s="1"/>
  <c r="F2585" i="7"/>
  <c r="G2585" i="7" s="1"/>
  <c r="F2586" i="7"/>
  <c r="G2586" i="7" s="1"/>
  <c r="F2587" i="7"/>
  <c r="G2587" i="7" s="1"/>
  <c r="F2588" i="7"/>
  <c r="G2588" i="7" s="1"/>
  <c r="F2589" i="7"/>
  <c r="G2589" i="7" s="1"/>
  <c r="F2590" i="7"/>
  <c r="G2590" i="7" s="1"/>
  <c r="F2591" i="7"/>
  <c r="G2591" i="7" s="1"/>
  <c r="F2592" i="7"/>
  <c r="G2592" i="7" s="1"/>
  <c r="F2593" i="7"/>
  <c r="G2593" i="7" s="1"/>
  <c r="F2594" i="7"/>
  <c r="G2594" i="7" s="1"/>
  <c r="F2595" i="7"/>
  <c r="G2595" i="7" s="1"/>
  <c r="F2596" i="7"/>
  <c r="G2596" i="7" s="1"/>
  <c r="F2597" i="7"/>
  <c r="G2597" i="7" s="1"/>
  <c r="F2598" i="7"/>
  <c r="G2598" i="7" s="1"/>
  <c r="F2599" i="7"/>
  <c r="G2599" i="7" s="1"/>
  <c r="F2600" i="7"/>
  <c r="G2600" i="7" s="1"/>
  <c r="F2601" i="7"/>
  <c r="G2601" i="7" s="1"/>
  <c r="F2602" i="7"/>
  <c r="G2602" i="7" s="1"/>
  <c r="F2603" i="7"/>
  <c r="G2603" i="7" s="1"/>
  <c r="F2604" i="7"/>
  <c r="G2604" i="7" s="1"/>
  <c r="F2605" i="7"/>
  <c r="G2605" i="7" s="1"/>
  <c r="F2606" i="7"/>
  <c r="G2606" i="7" s="1"/>
  <c r="F2607" i="7"/>
  <c r="G2607" i="7" s="1"/>
  <c r="F2608" i="7"/>
  <c r="G2608" i="7" s="1"/>
  <c r="F2609" i="7"/>
  <c r="G2609" i="7" s="1"/>
  <c r="F2610" i="7"/>
  <c r="G2610" i="7" s="1"/>
  <c r="F2611" i="7"/>
  <c r="G2611" i="7" s="1"/>
  <c r="F2612" i="7"/>
  <c r="G2612" i="7" s="1"/>
  <c r="F2613" i="7"/>
  <c r="G2613" i="7" s="1"/>
  <c r="F2614" i="7"/>
  <c r="G2614" i="7" s="1"/>
  <c r="F2615" i="7"/>
  <c r="G2615" i="7" s="1"/>
  <c r="F2616" i="7"/>
  <c r="G2616" i="7" s="1"/>
  <c r="F2617" i="7"/>
  <c r="G2617" i="7" s="1"/>
  <c r="F2618" i="7"/>
  <c r="G2618" i="7" s="1"/>
  <c r="F2619" i="7"/>
  <c r="G2619" i="7" s="1"/>
  <c r="F2620" i="7"/>
  <c r="G2620" i="7" s="1"/>
  <c r="F2621" i="7"/>
  <c r="G2621" i="7" s="1"/>
  <c r="F2622" i="7"/>
  <c r="G2622" i="7" s="1"/>
  <c r="F2623" i="7"/>
  <c r="G2623" i="7" s="1"/>
  <c r="F2624" i="7"/>
  <c r="G2624" i="7" s="1"/>
  <c r="F2625" i="7"/>
  <c r="G2625" i="7" s="1"/>
  <c r="F2626" i="7"/>
  <c r="G2626" i="7" s="1"/>
  <c r="F2627" i="7"/>
  <c r="G2627" i="7" s="1"/>
  <c r="F2628" i="7"/>
  <c r="G2628" i="7" s="1"/>
  <c r="F2629" i="7"/>
  <c r="G2629" i="7" s="1"/>
  <c r="F2630" i="7"/>
  <c r="G2630" i="7" s="1"/>
  <c r="F2631" i="7"/>
  <c r="G2631" i="7" s="1"/>
  <c r="F2632" i="7"/>
  <c r="G2632" i="7" s="1"/>
  <c r="F2633" i="7"/>
  <c r="G2633" i="7" s="1"/>
  <c r="F2634" i="7"/>
  <c r="G2634" i="7" s="1"/>
  <c r="F2635" i="7"/>
  <c r="G2635" i="7" s="1"/>
  <c r="F2636" i="7"/>
  <c r="G2636" i="7" s="1"/>
  <c r="F2637" i="7"/>
  <c r="G2637" i="7" s="1"/>
  <c r="F2638" i="7"/>
  <c r="G2638" i="7" s="1"/>
  <c r="F2639" i="7"/>
  <c r="G2639" i="7" s="1"/>
  <c r="F2640" i="7"/>
  <c r="G2640" i="7" s="1"/>
  <c r="F2641" i="7"/>
  <c r="G2641" i="7" s="1"/>
  <c r="F2642" i="7"/>
  <c r="G2642" i="7" s="1"/>
  <c r="F2643" i="7"/>
  <c r="G2643" i="7" s="1"/>
  <c r="F2644" i="7"/>
  <c r="G2644" i="7" s="1"/>
  <c r="F2645" i="7"/>
  <c r="G2645" i="7" s="1"/>
  <c r="F2646" i="7"/>
  <c r="G2646" i="7" s="1"/>
  <c r="F2647" i="7"/>
  <c r="G2647" i="7" s="1"/>
  <c r="F2648" i="7"/>
  <c r="G2648" i="7" s="1"/>
  <c r="F2649" i="7"/>
  <c r="G2649" i="7" s="1"/>
  <c r="F2650" i="7"/>
  <c r="G2650" i="7" s="1"/>
  <c r="F2651" i="7"/>
  <c r="G2651" i="7" s="1"/>
  <c r="F2652" i="7"/>
  <c r="G2652" i="7" s="1"/>
  <c r="F2653" i="7"/>
  <c r="G2653" i="7" s="1"/>
  <c r="F2654" i="7"/>
  <c r="G2654" i="7" s="1"/>
  <c r="F2655" i="7"/>
  <c r="G2655" i="7" s="1"/>
  <c r="F2656" i="7"/>
  <c r="G2656" i="7" s="1"/>
  <c r="F2657" i="7"/>
  <c r="G2657" i="7" s="1"/>
  <c r="F2658" i="7"/>
  <c r="G2658" i="7" s="1"/>
  <c r="F2659" i="7"/>
  <c r="G2659" i="7" s="1"/>
  <c r="F2660" i="7"/>
  <c r="G2660" i="7" s="1"/>
  <c r="F2661" i="7"/>
  <c r="G2661" i="7" s="1"/>
  <c r="F2662" i="7"/>
  <c r="G2662" i="7" s="1"/>
  <c r="F2663" i="7"/>
  <c r="G2663" i="7" s="1"/>
  <c r="F2664" i="7"/>
  <c r="G2664" i="7" s="1"/>
  <c r="F2665" i="7"/>
  <c r="G2665" i="7" s="1"/>
  <c r="F2666" i="7"/>
  <c r="G2666" i="7" s="1"/>
  <c r="F2667" i="7"/>
  <c r="G2667" i="7" s="1"/>
  <c r="F2668" i="7"/>
  <c r="G2668" i="7" s="1"/>
  <c r="F2669" i="7"/>
  <c r="G2669" i="7" s="1"/>
  <c r="F2670" i="7"/>
  <c r="G2670" i="7" s="1"/>
  <c r="F2671" i="7"/>
  <c r="G2671" i="7" s="1"/>
  <c r="F2672" i="7"/>
  <c r="G2672" i="7" s="1"/>
  <c r="F2673" i="7"/>
  <c r="G2673" i="7" s="1"/>
  <c r="F2674" i="7"/>
  <c r="G2674" i="7" s="1"/>
  <c r="F2675" i="7"/>
  <c r="G2675" i="7" s="1"/>
  <c r="F2676" i="7"/>
  <c r="G2676" i="7" s="1"/>
  <c r="F2677" i="7"/>
  <c r="G2677" i="7" s="1"/>
  <c r="F2678" i="7"/>
  <c r="G2678" i="7" s="1"/>
  <c r="F2679" i="7"/>
  <c r="G2679" i="7" s="1"/>
  <c r="F2680" i="7"/>
  <c r="G2680" i="7" s="1"/>
  <c r="F2681" i="7"/>
  <c r="G2681" i="7" s="1"/>
  <c r="F2682" i="7"/>
  <c r="G2682" i="7" s="1"/>
  <c r="F2683" i="7"/>
  <c r="G2683" i="7" s="1"/>
  <c r="F2684" i="7"/>
  <c r="G2684" i="7" s="1"/>
  <c r="F2685" i="7"/>
  <c r="G2685" i="7" s="1"/>
  <c r="F2686" i="7"/>
  <c r="G2686" i="7" s="1"/>
  <c r="F2687" i="7"/>
  <c r="G2687" i="7" s="1"/>
  <c r="F2688" i="7"/>
  <c r="G2688" i="7" s="1"/>
  <c r="F2689" i="7"/>
  <c r="G2689" i="7" s="1"/>
  <c r="F2690" i="7"/>
  <c r="G2690" i="7" s="1"/>
  <c r="F2691" i="7"/>
  <c r="G2691" i="7" s="1"/>
  <c r="F2692" i="7"/>
  <c r="G2692" i="7" s="1"/>
  <c r="F2693" i="7"/>
  <c r="G2693" i="7" s="1"/>
  <c r="F2694" i="7"/>
  <c r="G2694" i="7" s="1"/>
  <c r="F2695" i="7"/>
  <c r="G2695" i="7" s="1"/>
  <c r="F2696" i="7"/>
  <c r="G2696" i="7" s="1"/>
  <c r="F2697" i="7"/>
  <c r="G2697" i="7" s="1"/>
  <c r="F2698" i="7"/>
  <c r="G2698" i="7" s="1"/>
  <c r="F2699" i="7"/>
  <c r="G2699" i="7" s="1"/>
  <c r="F2700" i="7"/>
  <c r="G2700" i="7" s="1"/>
  <c r="F2701" i="7"/>
  <c r="G2701" i="7" s="1"/>
  <c r="F2702" i="7"/>
  <c r="G2702" i="7" s="1"/>
  <c r="F2703" i="7"/>
  <c r="G2703" i="7" s="1"/>
  <c r="F2704" i="7"/>
  <c r="G2704" i="7" s="1"/>
  <c r="F2705" i="7"/>
  <c r="G2705" i="7" s="1"/>
  <c r="F2706" i="7"/>
  <c r="G2706" i="7" s="1"/>
  <c r="F2707" i="7"/>
  <c r="G2707" i="7" s="1"/>
  <c r="F2708" i="7"/>
  <c r="G2708" i="7" s="1"/>
  <c r="F2709" i="7"/>
  <c r="G2709" i="7" s="1"/>
  <c r="F2710" i="7"/>
  <c r="G2710" i="7" s="1"/>
  <c r="F2711" i="7"/>
  <c r="G2711" i="7" s="1"/>
  <c r="F2712" i="7"/>
  <c r="G2712" i="7" s="1"/>
  <c r="F2713" i="7"/>
  <c r="G2713" i="7" s="1"/>
  <c r="F2714" i="7"/>
  <c r="G2714" i="7" s="1"/>
  <c r="F2715" i="7"/>
  <c r="G2715" i="7" s="1"/>
  <c r="F2716" i="7"/>
  <c r="G2716" i="7" s="1"/>
  <c r="F2717" i="7"/>
  <c r="G2717" i="7" s="1"/>
  <c r="F2718" i="7"/>
  <c r="G2718" i="7" s="1"/>
  <c r="F2719" i="7"/>
  <c r="G2719" i="7" s="1"/>
  <c r="F2720" i="7"/>
  <c r="G2720" i="7" s="1"/>
  <c r="F2721" i="7"/>
  <c r="G2721" i="7" s="1"/>
  <c r="F2722" i="7"/>
  <c r="G2722" i="7" s="1"/>
  <c r="F2723" i="7"/>
  <c r="G2723" i="7" s="1"/>
  <c r="F2724" i="7"/>
  <c r="G2724" i="7" s="1"/>
  <c r="F2725" i="7"/>
  <c r="G2725" i="7" s="1"/>
  <c r="F2726" i="7"/>
  <c r="G2726" i="7" s="1"/>
  <c r="F2727" i="7"/>
  <c r="G2727" i="7" s="1"/>
  <c r="F2728" i="7"/>
  <c r="G2728" i="7" s="1"/>
  <c r="F2729" i="7"/>
  <c r="G2729" i="7" s="1"/>
  <c r="F2730" i="7"/>
  <c r="G2730" i="7" s="1"/>
  <c r="F2731" i="7"/>
  <c r="G2731" i="7" s="1"/>
  <c r="F2732" i="7"/>
  <c r="G2732" i="7" s="1"/>
  <c r="F2733" i="7"/>
  <c r="G2733" i="7" s="1"/>
  <c r="F2734" i="7"/>
  <c r="G2734" i="7" s="1"/>
  <c r="F2735" i="7"/>
  <c r="G2735" i="7" s="1"/>
  <c r="F2736" i="7"/>
  <c r="G2736" i="7" s="1"/>
  <c r="F2737" i="7"/>
  <c r="G2737" i="7" s="1"/>
  <c r="F2738" i="7"/>
  <c r="G2738" i="7" s="1"/>
  <c r="F2739" i="7"/>
  <c r="G2739" i="7" s="1"/>
  <c r="F2740" i="7"/>
  <c r="G2740" i="7" s="1"/>
  <c r="F2741" i="7"/>
  <c r="G2741" i="7" s="1"/>
  <c r="F2742" i="7"/>
  <c r="G2742" i="7" s="1"/>
  <c r="F2743" i="7"/>
  <c r="G2743" i="7" s="1"/>
  <c r="F2744" i="7"/>
  <c r="G2744" i="7" s="1"/>
  <c r="F2745" i="7"/>
  <c r="G2745" i="7" s="1"/>
  <c r="F2746" i="7"/>
  <c r="G2746" i="7" s="1"/>
  <c r="F2747" i="7"/>
  <c r="G2747" i="7" s="1"/>
  <c r="F2748" i="7"/>
  <c r="G2748" i="7" s="1"/>
  <c r="F2749" i="7"/>
  <c r="G2749" i="7" s="1"/>
  <c r="F2750" i="7"/>
  <c r="G2750" i="7" s="1"/>
  <c r="F2751" i="7"/>
  <c r="G2751" i="7" s="1"/>
  <c r="F2752" i="7"/>
  <c r="G2752" i="7" s="1"/>
  <c r="F2753" i="7"/>
  <c r="G2753" i="7" s="1"/>
  <c r="F2754" i="7"/>
  <c r="G2754" i="7" s="1"/>
  <c r="F2755" i="7"/>
  <c r="G2755" i="7" s="1"/>
  <c r="F2756" i="7"/>
  <c r="G2756" i="7" s="1"/>
  <c r="F2757" i="7"/>
  <c r="G2757" i="7" s="1"/>
  <c r="F2758" i="7"/>
  <c r="G2758" i="7" s="1"/>
  <c r="F2759" i="7"/>
  <c r="G2759" i="7" s="1"/>
  <c r="F2760" i="7"/>
  <c r="G2760" i="7" s="1"/>
  <c r="F2761" i="7"/>
  <c r="G2761" i="7" s="1"/>
  <c r="F2762" i="7"/>
  <c r="G2762" i="7" s="1"/>
  <c r="F2763" i="7"/>
  <c r="G2763" i="7" s="1"/>
  <c r="F2764" i="7"/>
  <c r="G2764" i="7" s="1"/>
  <c r="F2765" i="7"/>
  <c r="G2765" i="7" s="1"/>
  <c r="F2766" i="7"/>
  <c r="G2766" i="7" s="1"/>
  <c r="F2767" i="7"/>
  <c r="G2767" i="7" s="1"/>
  <c r="F2768" i="7"/>
  <c r="G2768" i="7" s="1"/>
  <c r="F2769" i="7"/>
  <c r="G2769" i="7" s="1"/>
  <c r="F2770" i="7"/>
  <c r="G2770" i="7" s="1"/>
  <c r="F2771" i="7"/>
  <c r="G2771" i="7" s="1"/>
  <c r="F2772" i="7"/>
  <c r="G2772" i="7" s="1"/>
  <c r="F2773" i="7"/>
  <c r="G2773" i="7" s="1"/>
  <c r="F2774" i="7"/>
  <c r="G2774" i="7" s="1"/>
  <c r="F2775" i="7"/>
  <c r="G2775" i="7" s="1"/>
  <c r="F2776" i="7"/>
  <c r="G2776" i="7" s="1"/>
  <c r="F2777" i="7"/>
  <c r="G2777" i="7" s="1"/>
  <c r="F2778" i="7"/>
  <c r="G2778" i="7" s="1"/>
  <c r="F2779" i="7"/>
  <c r="G2779" i="7" s="1"/>
  <c r="F2780" i="7"/>
  <c r="G2780" i="7" s="1"/>
  <c r="F2781" i="7"/>
  <c r="G2781" i="7" s="1"/>
  <c r="F2782" i="7"/>
  <c r="G2782" i="7" s="1"/>
  <c r="F2783" i="7"/>
  <c r="G2783" i="7" s="1"/>
  <c r="F2784" i="7"/>
  <c r="G2784" i="7" s="1"/>
  <c r="F2785" i="7"/>
  <c r="G2785" i="7" s="1"/>
  <c r="F2786" i="7"/>
  <c r="G2786" i="7" s="1"/>
  <c r="F2787" i="7"/>
  <c r="G2787" i="7" s="1"/>
  <c r="F2788" i="7"/>
  <c r="G2788" i="7" s="1"/>
  <c r="F2789" i="7"/>
  <c r="G2789" i="7" s="1"/>
  <c r="F2790" i="7"/>
  <c r="G2790" i="7" s="1"/>
  <c r="F2791" i="7"/>
  <c r="G2791" i="7" s="1"/>
  <c r="F2792" i="7"/>
  <c r="G2792" i="7" s="1"/>
  <c r="F2793" i="7"/>
  <c r="G2793" i="7" s="1"/>
  <c r="F2794" i="7"/>
  <c r="G2794" i="7" s="1"/>
  <c r="F2795" i="7"/>
  <c r="G2795" i="7" s="1"/>
  <c r="F2796" i="7"/>
  <c r="G2796" i="7" s="1"/>
  <c r="F2797" i="7"/>
  <c r="G2797" i="7" s="1"/>
  <c r="F2798" i="7"/>
  <c r="G2798" i="7" s="1"/>
  <c r="F2799" i="7"/>
  <c r="G2799" i="7" s="1"/>
  <c r="F2800" i="7"/>
  <c r="G2800" i="7" s="1"/>
  <c r="F2801" i="7"/>
  <c r="G2801" i="7" s="1"/>
  <c r="F2802" i="7"/>
  <c r="G2802" i="7" s="1"/>
  <c r="F2803" i="7"/>
  <c r="G2803" i="7" s="1"/>
  <c r="F2804" i="7"/>
  <c r="G2804" i="7" s="1"/>
  <c r="F2805" i="7"/>
  <c r="G2805" i="7" s="1"/>
  <c r="F2806" i="7"/>
  <c r="G2806" i="7" s="1"/>
  <c r="F2807" i="7"/>
  <c r="G2807" i="7" s="1"/>
  <c r="F2808" i="7"/>
  <c r="G2808" i="7" s="1"/>
  <c r="F2809" i="7"/>
  <c r="G2809" i="7" s="1"/>
  <c r="F2810" i="7"/>
  <c r="G2810" i="7" s="1"/>
  <c r="F2811" i="7"/>
  <c r="G2811" i="7" s="1"/>
  <c r="F2812" i="7"/>
  <c r="G2812" i="7" s="1"/>
  <c r="F2813" i="7"/>
  <c r="G2813" i="7" s="1"/>
  <c r="F2814" i="7"/>
  <c r="G2814" i="7" s="1"/>
  <c r="F2815" i="7"/>
  <c r="G2815" i="7" s="1"/>
  <c r="F2816" i="7"/>
  <c r="G2816" i="7" s="1"/>
  <c r="F2817" i="7"/>
  <c r="G2817" i="7" s="1"/>
  <c r="F2818" i="7"/>
  <c r="G2818" i="7" s="1"/>
  <c r="F2819" i="7"/>
  <c r="G2819" i="7" s="1"/>
  <c r="F2820" i="7"/>
  <c r="G2820" i="7" s="1"/>
  <c r="F2821" i="7"/>
  <c r="G2821" i="7" s="1"/>
  <c r="F2822" i="7"/>
  <c r="G2822" i="7" s="1"/>
  <c r="F2823" i="7"/>
  <c r="G2823" i="7" s="1"/>
  <c r="F2824" i="7"/>
  <c r="G2824" i="7" s="1"/>
  <c r="F2825" i="7"/>
  <c r="G2825" i="7" s="1"/>
  <c r="F2826" i="7"/>
  <c r="G2826" i="7" s="1"/>
  <c r="F2827" i="7"/>
  <c r="G2827" i="7" s="1"/>
  <c r="F2828" i="7"/>
  <c r="G2828" i="7" s="1"/>
  <c r="F2829" i="7"/>
  <c r="G2829" i="7" s="1"/>
  <c r="F2830" i="7"/>
  <c r="G2830" i="7" s="1"/>
  <c r="F2831" i="7"/>
  <c r="G2831" i="7" s="1"/>
  <c r="F2832" i="7"/>
  <c r="G2832" i="7" s="1"/>
  <c r="F2833" i="7"/>
  <c r="G2833" i="7" s="1"/>
  <c r="F2834" i="7"/>
  <c r="G2834" i="7" s="1"/>
  <c r="F2835" i="7"/>
  <c r="G2835" i="7" s="1"/>
  <c r="F2836" i="7"/>
  <c r="G2836" i="7" s="1"/>
  <c r="F2837" i="7"/>
  <c r="G2837" i="7" s="1"/>
  <c r="F2838" i="7"/>
  <c r="G2838" i="7" s="1"/>
  <c r="F2839" i="7"/>
  <c r="G2839" i="7" s="1"/>
  <c r="F2840" i="7"/>
  <c r="G2840" i="7" s="1"/>
  <c r="F2841" i="7"/>
  <c r="G2841" i="7" s="1"/>
  <c r="F2842" i="7"/>
  <c r="G2842" i="7" s="1"/>
  <c r="F2843" i="7"/>
  <c r="G2843" i="7" s="1"/>
  <c r="F2844" i="7"/>
  <c r="G2844" i="7" s="1"/>
  <c r="F2845" i="7"/>
  <c r="G2845" i="7" s="1"/>
  <c r="F2846" i="7"/>
  <c r="G2846" i="7" s="1"/>
  <c r="F2847" i="7"/>
  <c r="G2847" i="7" s="1"/>
  <c r="F2848" i="7"/>
  <c r="G2848" i="7" s="1"/>
  <c r="F2849" i="7"/>
  <c r="G2849" i="7" s="1"/>
  <c r="F2850" i="7"/>
  <c r="G2850" i="7" s="1"/>
  <c r="F2851" i="7"/>
  <c r="G2851" i="7" s="1"/>
  <c r="F2852" i="7"/>
  <c r="G2852" i="7" s="1"/>
  <c r="F2853" i="7"/>
  <c r="G2853" i="7" s="1"/>
  <c r="F2854" i="7"/>
  <c r="G2854" i="7" s="1"/>
  <c r="F2855" i="7"/>
  <c r="G2855" i="7" s="1"/>
  <c r="F2856" i="7"/>
  <c r="G2856" i="7" s="1"/>
  <c r="F2857" i="7"/>
  <c r="G2857" i="7" s="1"/>
  <c r="F2858" i="7"/>
  <c r="G2858" i="7" s="1"/>
  <c r="F2859" i="7"/>
  <c r="G2859" i="7" s="1"/>
  <c r="F2860" i="7"/>
  <c r="G2860" i="7" s="1"/>
  <c r="F2861" i="7"/>
  <c r="G2861" i="7" s="1"/>
  <c r="F2862" i="7"/>
  <c r="G2862" i="7" s="1"/>
  <c r="F2863" i="7"/>
  <c r="G2863" i="7" s="1"/>
  <c r="F2864" i="7"/>
  <c r="G2864" i="7" s="1"/>
  <c r="F2865" i="7"/>
  <c r="G2865" i="7" s="1"/>
  <c r="F2866" i="7"/>
  <c r="G2866" i="7" s="1"/>
  <c r="F2867" i="7"/>
  <c r="G2867" i="7" s="1"/>
  <c r="F2868" i="7"/>
  <c r="G2868" i="7" s="1"/>
  <c r="F2869" i="7"/>
  <c r="G2869" i="7" s="1"/>
  <c r="F2870" i="7"/>
  <c r="G2870" i="7" s="1"/>
  <c r="F2871" i="7"/>
  <c r="G2871" i="7" s="1"/>
  <c r="F2872" i="7"/>
  <c r="G2872" i="7" s="1"/>
  <c r="F2873" i="7"/>
  <c r="G2873" i="7" s="1"/>
  <c r="F2874" i="7"/>
  <c r="G2874" i="7" s="1"/>
  <c r="F2875" i="7"/>
  <c r="G2875" i="7" s="1"/>
  <c r="F2876" i="7"/>
  <c r="G2876" i="7" s="1"/>
  <c r="F2877" i="7"/>
  <c r="G2877" i="7" s="1"/>
  <c r="F2878" i="7"/>
  <c r="G2878" i="7" s="1"/>
  <c r="F2879" i="7"/>
  <c r="G2879" i="7" s="1"/>
  <c r="F2880" i="7"/>
  <c r="G2880" i="7" s="1"/>
  <c r="F2881" i="7"/>
  <c r="G2881" i="7" s="1"/>
  <c r="F2882" i="7"/>
  <c r="G2882" i="7" s="1"/>
  <c r="F2883" i="7"/>
  <c r="G2883" i="7" s="1"/>
  <c r="F2884" i="7"/>
  <c r="G2884" i="7" s="1"/>
  <c r="F2885" i="7"/>
  <c r="G2885" i="7" s="1"/>
  <c r="F2886" i="7"/>
  <c r="G2886" i="7" s="1"/>
  <c r="F2887" i="7"/>
  <c r="G2887" i="7" s="1"/>
  <c r="F2888" i="7"/>
  <c r="G2888" i="7" s="1"/>
  <c r="F2889" i="7"/>
  <c r="G2889" i="7" s="1"/>
  <c r="F2890" i="7"/>
  <c r="G2890" i="7" s="1"/>
  <c r="F2891" i="7"/>
  <c r="G2891" i="7" s="1"/>
  <c r="F2892" i="7"/>
  <c r="G2892" i="7" s="1"/>
  <c r="F2893" i="7"/>
  <c r="G2893" i="7" s="1"/>
  <c r="F2894" i="7"/>
  <c r="G2894" i="7" s="1"/>
  <c r="F2895" i="7"/>
  <c r="G2895" i="7" s="1"/>
  <c r="F2896" i="7"/>
  <c r="G2896" i="7" s="1"/>
  <c r="F2897" i="7"/>
  <c r="G2897" i="7" s="1"/>
  <c r="F2898" i="7"/>
  <c r="G2898" i="7" s="1"/>
  <c r="F2899" i="7"/>
  <c r="G2899" i="7" s="1"/>
  <c r="F2900" i="7"/>
  <c r="G2900" i="7" s="1"/>
  <c r="F2901" i="7"/>
  <c r="G2901" i="7" s="1"/>
  <c r="F2902" i="7"/>
  <c r="G2902" i="7" s="1"/>
  <c r="F2903" i="7"/>
  <c r="G2903" i="7" s="1"/>
  <c r="F2904" i="7"/>
  <c r="G2904" i="7" s="1"/>
  <c r="F2905" i="7"/>
  <c r="G2905" i="7" s="1"/>
  <c r="F2906" i="7"/>
  <c r="G2906" i="7" s="1"/>
  <c r="F2907" i="7"/>
  <c r="G2907" i="7" s="1"/>
  <c r="F2908" i="7"/>
  <c r="G2908" i="7" s="1"/>
  <c r="F2909" i="7"/>
  <c r="G2909" i="7" s="1"/>
  <c r="F2910" i="7"/>
  <c r="G2910" i="7" s="1"/>
  <c r="F2911" i="7"/>
  <c r="G2911" i="7" s="1"/>
  <c r="F2912" i="7"/>
  <c r="G2912" i="7" s="1"/>
  <c r="F2913" i="7"/>
  <c r="G2913" i="7" s="1"/>
  <c r="F2914" i="7"/>
  <c r="G2914" i="7" s="1"/>
  <c r="F2915" i="7"/>
  <c r="G2915" i="7" s="1"/>
  <c r="F2916" i="7"/>
  <c r="G2916" i="7" s="1"/>
  <c r="F2917" i="7"/>
  <c r="G2917" i="7" s="1"/>
  <c r="F2918" i="7"/>
  <c r="G2918" i="7" s="1"/>
  <c r="F2919" i="7"/>
  <c r="G2919" i="7" s="1"/>
  <c r="F2920" i="7"/>
  <c r="G2920" i="7" s="1"/>
  <c r="F2921" i="7"/>
  <c r="G2921" i="7" s="1"/>
  <c r="F2922" i="7"/>
  <c r="G2922" i="7" s="1"/>
  <c r="F2923" i="7"/>
  <c r="G2923" i="7" s="1"/>
  <c r="F2924" i="7"/>
  <c r="G2924" i="7" s="1"/>
  <c r="F2925" i="7"/>
  <c r="G2925" i="7" s="1"/>
  <c r="F2926" i="7"/>
  <c r="G2926" i="7" s="1"/>
  <c r="F2927" i="7"/>
  <c r="G2927" i="7" s="1"/>
  <c r="F2928" i="7"/>
  <c r="G2928" i="7" s="1"/>
  <c r="F2929" i="7"/>
  <c r="G2929" i="7" s="1"/>
  <c r="F2930" i="7"/>
  <c r="G2930" i="7" s="1"/>
  <c r="F2931" i="7"/>
  <c r="G2931" i="7" s="1"/>
  <c r="F2932" i="7"/>
  <c r="G2932" i="7" s="1"/>
  <c r="F2933" i="7"/>
  <c r="G2933" i="7" s="1"/>
  <c r="F2934" i="7"/>
  <c r="G2934" i="7" s="1"/>
  <c r="F2935" i="7"/>
  <c r="G2935" i="7" s="1"/>
  <c r="F2936" i="7"/>
  <c r="G2936" i="7" s="1"/>
  <c r="F2937" i="7"/>
  <c r="G2937" i="7" s="1"/>
  <c r="F2938" i="7"/>
  <c r="G2938" i="7" s="1"/>
  <c r="F2939" i="7"/>
  <c r="G2939" i="7" s="1"/>
  <c r="F2940" i="7"/>
  <c r="G2940" i="7" s="1"/>
  <c r="F2941" i="7"/>
  <c r="G2941" i="7" s="1"/>
  <c r="F2942" i="7"/>
  <c r="G2942" i="7" s="1"/>
  <c r="F2943" i="7"/>
  <c r="G2943" i="7" s="1"/>
  <c r="F2944" i="7"/>
  <c r="G2944" i="7" s="1"/>
  <c r="F2945" i="7"/>
  <c r="G2945" i="7" s="1"/>
  <c r="F2946" i="7"/>
  <c r="G2946" i="7" s="1"/>
  <c r="F2947" i="7"/>
  <c r="G2947" i="7" s="1"/>
  <c r="F2948" i="7"/>
  <c r="G2948" i="7" s="1"/>
  <c r="F2949" i="7"/>
  <c r="G2949" i="7" s="1"/>
  <c r="F2950" i="7"/>
  <c r="G2950" i="7" s="1"/>
  <c r="F2951" i="7"/>
  <c r="G2951" i="7" s="1"/>
  <c r="F2952" i="7"/>
  <c r="G2952" i="7" s="1"/>
  <c r="F2953" i="7"/>
  <c r="G2953" i="7" s="1"/>
  <c r="F2954" i="7"/>
  <c r="G2954" i="7" s="1"/>
  <c r="F2955" i="7"/>
  <c r="G2955" i="7" s="1"/>
  <c r="F2956" i="7"/>
  <c r="G2956" i="7" s="1"/>
  <c r="F2957" i="7"/>
  <c r="G2957" i="7" s="1"/>
  <c r="F2958" i="7"/>
  <c r="G2958" i="7" s="1"/>
  <c r="F2959" i="7"/>
  <c r="G2959" i="7" s="1"/>
  <c r="F2960" i="7"/>
  <c r="G2960" i="7" s="1"/>
  <c r="F2961" i="7"/>
  <c r="G2961" i="7" s="1"/>
  <c r="F2962" i="7"/>
  <c r="G2962" i="7" s="1"/>
  <c r="F2963" i="7"/>
  <c r="G2963" i="7" s="1"/>
  <c r="F2964" i="7"/>
  <c r="G2964" i="7" s="1"/>
  <c r="F2965" i="7"/>
  <c r="G2965" i="7" s="1"/>
  <c r="F2966" i="7"/>
  <c r="G2966" i="7" s="1"/>
  <c r="F2967" i="7"/>
  <c r="G2967" i="7" s="1"/>
  <c r="F2968" i="7"/>
  <c r="G2968" i="7" s="1"/>
  <c r="F2969" i="7"/>
  <c r="G2969" i="7" s="1"/>
  <c r="F2970" i="7"/>
  <c r="G2970" i="7" s="1"/>
  <c r="F2971" i="7"/>
  <c r="G2971" i="7" s="1"/>
  <c r="F2972" i="7"/>
  <c r="G2972" i="7" s="1"/>
  <c r="F2973" i="7"/>
  <c r="G2973" i="7" s="1"/>
  <c r="F2974" i="7"/>
  <c r="G2974" i="7" s="1"/>
  <c r="F2975" i="7"/>
  <c r="G2975" i="7" s="1"/>
  <c r="F2976" i="7"/>
  <c r="G2976" i="7" s="1"/>
  <c r="F2977" i="7"/>
  <c r="G2977" i="7" s="1"/>
  <c r="F2978" i="7"/>
  <c r="G2978" i="7" s="1"/>
  <c r="F2979" i="7"/>
  <c r="G2979" i="7" s="1"/>
  <c r="F2980" i="7"/>
  <c r="G2980" i="7" s="1"/>
  <c r="F2981" i="7"/>
  <c r="G2981" i="7" s="1"/>
  <c r="F2982" i="7"/>
  <c r="G2982" i="7" s="1"/>
  <c r="F2983" i="7"/>
  <c r="G2983" i="7" s="1"/>
  <c r="F2984" i="7"/>
  <c r="G2984" i="7" s="1"/>
  <c r="F2985" i="7"/>
  <c r="G2985" i="7" s="1"/>
  <c r="F2986" i="7"/>
  <c r="G2986" i="7" s="1"/>
  <c r="F2987" i="7"/>
  <c r="G2987" i="7" s="1"/>
  <c r="F2988" i="7"/>
  <c r="G2988" i="7" s="1"/>
  <c r="F2989" i="7"/>
  <c r="G2989" i="7" s="1"/>
  <c r="F2990" i="7"/>
  <c r="G2990" i="7" s="1"/>
  <c r="F2991" i="7"/>
  <c r="G2991" i="7" s="1"/>
  <c r="F2992" i="7"/>
  <c r="G2992" i="7" s="1"/>
  <c r="F2993" i="7"/>
  <c r="G2993" i="7" s="1"/>
  <c r="F2994" i="7"/>
  <c r="G2994" i="7" s="1"/>
  <c r="F2995" i="7"/>
  <c r="G2995" i="7" s="1"/>
  <c r="F2996" i="7"/>
  <c r="G2996" i="7" s="1"/>
  <c r="F2997" i="7"/>
  <c r="G2997" i="7" s="1"/>
  <c r="F2998" i="7"/>
  <c r="G2998" i="7" s="1"/>
  <c r="F2999" i="7"/>
  <c r="G2999" i="7" s="1"/>
  <c r="F3000" i="7"/>
  <c r="G3000" i="7" s="1"/>
  <c r="F3001" i="7"/>
  <c r="G3001" i="7" s="1"/>
  <c r="F3002" i="7"/>
  <c r="G3002" i="7" s="1"/>
  <c r="F3003" i="7"/>
  <c r="G3003" i="7" s="1"/>
  <c r="F3004" i="7"/>
  <c r="G3004" i="7" s="1"/>
  <c r="F3005" i="7"/>
  <c r="G3005" i="7" s="1"/>
  <c r="F3006" i="7"/>
  <c r="G3006" i="7" s="1"/>
  <c r="F3007" i="7"/>
  <c r="G3007" i="7" s="1"/>
  <c r="F3008" i="7"/>
  <c r="G3008" i="7" s="1"/>
  <c r="F3009" i="7"/>
  <c r="G3009" i="7" s="1"/>
  <c r="F3010" i="7"/>
  <c r="G3010" i="7" s="1"/>
  <c r="F3011" i="7"/>
  <c r="G3011" i="7" s="1"/>
  <c r="F3012" i="7"/>
  <c r="G3012" i="7" s="1"/>
  <c r="F3013" i="7"/>
  <c r="G3013" i="7" s="1"/>
  <c r="F3014" i="7"/>
  <c r="G3014" i="7" s="1"/>
  <c r="F3015" i="7"/>
  <c r="G3015" i="7" s="1"/>
  <c r="F3016" i="7"/>
  <c r="G3016" i="7" s="1"/>
  <c r="F3017" i="7"/>
  <c r="G3017" i="7" s="1"/>
  <c r="F3018" i="7"/>
  <c r="G3018" i="7" s="1"/>
  <c r="F3019" i="7"/>
  <c r="G3019" i="7" s="1"/>
  <c r="F3020" i="7"/>
  <c r="G3020" i="7" s="1"/>
  <c r="F3021" i="7"/>
  <c r="G3021" i="7" s="1"/>
  <c r="F3022" i="7"/>
  <c r="G3022" i="7" s="1"/>
  <c r="F3023" i="7"/>
  <c r="G3023" i="7" s="1"/>
  <c r="F3024" i="7"/>
  <c r="G3024" i="7" s="1"/>
  <c r="F3025" i="7"/>
  <c r="G3025" i="7" s="1"/>
  <c r="F3026" i="7"/>
  <c r="G3026" i="7" s="1"/>
  <c r="F3027" i="7"/>
  <c r="G3027" i="7" s="1"/>
  <c r="F3028" i="7"/>
  <c r="G3028" i="7" s="1"/>
  <c r="F3029" i="7"/>
  <c r="G3029" i="7" s="1"/>
  <c r="F3030" i="7"/>
  <c r="G3030" i="7" s="1"/>
  <c r="F3031" i="7"/>
  <c r="G3031" i="7" s="1"/>
  <c r="F3032" i="7"/>
  <c r="G3032" i="7" s="1"/>
  <c r="F3033" i="7"/>
  <c r="G3033" i="7" s="1"/>
  <c r="F3034" i="7"/>
  <c r="G3034" i="7" s="1"/>
  <c r="F3035" i="7"/>
  <c r="G3035" i="7" s="1"/>
  <c r="F3036" i="7"/>
  <c r="G3036" i="7" s="1"/>
  <c r="F3037" i="7"/>
  <c r="G3037" i="7" s="1"/>
  <c r="F3038" i="7"/>
  <c r="G3038" i="7" s="1"/>
  <c r="F3039" i="7"/>
  <c r="G3039" i="7" s="1"/>
  <c r="F3040" i="7"/>
  <c r="G3040" i="7" s="1"/>
  <c r="F3041" i="7"/>
  <c r="G3041" i="7" s="1"/>
  <c r="F3042" i="7"/>
  <c r="G3042" i="7" s="1"/>
  <c r="F3043" i="7"/>
  <c r="G3043" i="7" s="1"/>
  <c r="F3044" i="7"/>
  <c r="G3044" i="7" s="1"/>
  <c r="F3045" i="7"/>
  <c r="G3045" i="7" s="1"/>
  <c r="F3046" i="7"/>
  <c r="G3046" i="7" s="1"/>
  <c r="F3047" i="7"/>
  <c r="G3047" i="7" s="1"/>
  <c r="F3048" i="7"/>
  <c r="G3048" i="7" s="1"/>
  <c r="F3049" i="7"/>
  <c r="G3049" i="7" s="1"/>
  <c r="F3050" i="7"/>
  <c r="G3050" i="7" s="1"/>
  <c r="F3051" i="7"/>
  <c r="G3051" i="7" s="1"/>
  <c r="F3052" i="7"/>
  <c r="G3052" i="7" s="1"/>
  <c r="F3053" i="7"/>
  <c r="G3053" i="7" s="1"/>
  <c r="F3054" i="7"/>
  <c r="G3054" i="7" s="1"/>
  <c r="F3055" i="7"/>
  <c r="G3055" i="7" s="1"/>
  <c r="F3056" i="7"/>
  <c r="G3056" i="7" s="1"/>
  <c r="F3057" i="7"/>
  <c r="G3057" i="7" s="1"/>
  <c r="F3058" i="7"/>
  <c r="G3058" i="7" s="1"/>
  <c r="F3059" i="7"/>
  <c r="G3059" i="7" s="1"/>
  <c r="F3060" i="7"/>
  <c r="G3060" i="7" s="1"/>
  <c r="F3061" i="7"/>
  <c r="G3061" i="7" s="1"/>
  <c r="F3062" i="7"/>
  <c r="G3062" i="7" s="1"/>
  <c r="F3063" i="7"/>
  <c r="G3063" i="7" s="1"/>
  <c r="F3064" i="7"/>
  <c r="G3064" i="7" s="1"/>
  <c r="F3065" i="7"/>
  <c r="G3065" i="7" s="1"/>
  <c r="F3066" i="7"/>
  <c r="G3066" i="7" s="1"/>
  <c r="F3067" i="7"/>
  <c r="G3067" i="7" s="1"/>
  <c r="F3068" i="7"/>
  <c r="G3068" i="7" s="1"/>
  <c r="F3069" i="7"/>
  <c r="G3069" i="7" s="1"/>
  <c r="F3070" i="7"/>
  <c r="G3070" i="7" s="1"/>
  <c r="F3071" i="7"/>
  <c r="G3071" i="7" s="1"/>
  <c r="F3072" i="7"/>
  <c r="G3072" i="7" s="1"/>
  <c r="F3073" i="7"/>
  <c r="G3073" i="7" s="1"/>
  <c r="F3074" i="7"/>
  <c r="G3074" i="7" s="1"/>
  <c r="F3075" i="7"/>
  <c r="G3075" i="7" s="1"/>
  <c r="F3076" i="7"/>
  <c r="G3076" i="7" s="1"/>
  <c r="F3077" i="7"/>
  <c r="G3077" i="7" s="1"/>
  <c r="F3078" i="7"/>
  <c r="G3078" i="7" s="1"/>
  <c r="F3079" i="7"/>
  <c r="G3079" i="7" s="1"/>
  <c r="F3080" i="7"/>
  <c r="G3080" i="7" s="1"/>
  <c r="F3081" i="7"/>
  <c r="G3081" i="7" s="1"/>
  <c r="F3082" i="7"/>
  <c r="G3082" i="7" s="1"/>
  <c r="F3083" i="7"/>
  <c r="G3083" i="7" s="1"/>
  <c r="F3084" i="7"/>
  <c r="G3084" i="7" s="1"/>
  <c r="F3085" i="7"/>
  <c r="G3085" i="7" s="1"/>
  <c r="F3086" i="7"/>
  <c r="G3086" i="7" s="1"/>
  <c r="F3087" i="7"/>
  <c r="G3087" i="7" s="1"/>
  <c r="F3088" i="7"/>
  <c r="G3088" i="7" s="1"/>
  <c r="F3089" i="7"/>
  <c r="G3089" i="7" s="1"/>
  <c r="F3090" i="7"/>
  <c r="G3090" i="7" s="1"/>
  <c r="F3091" i="7"/>
  <c r="G3091" i="7" s="1"/>
  <c r="F3092" i="7"/>
  <c r="G3092" i="7" s="1"/>
  <c r="F3093" i="7"/>
  <c r="G3093" i="7" s="1"/>
  <c r="F3094" i="7"/>
  <c r="G3094" i="7" s="1"/>
  <c r="F3095" i="7"/>
  <c r="G3095" i="7" s="1"/>
  <c r="F3096" i="7"/>
  <c r="G3096" i="7" s="1"/>
  <c r="F3097" i="7"/>
  <c r="G3097" i="7" s="1"/>
  <c r="F3098" i="7"/>
  <c r="G3098" i="7" s="1"/>
  <c r="F3099" i="7"/>
  <c r="G3099" i="7" s="1"/>
  <c r="F3100" i="7"/>
  <c r="G3100" i="7" s="1"/>
  <c r="F3101" i="7"/>
  <c r="G3101" i="7" s="1"/>
  <c r="F3102" i="7"/>
  <c r="G3102" i="7" s="1"/>
  <c r="F3103" i="7"/>
  <c r="G3103" i="7" s="1"/>
  <c r="F3104" i="7"/>
  <c r="G3104" i="7" s="1"/>
  <c r="F3105" i="7"/>
  <c r="G3105" i="7" s="1"/>
  <c r="F3106" i="7"/>
  <c r="G3106" i="7" s="1"/>
  <c r="F3107" i="7"/>
  <c r="G3107" i="7" s="1"/>
  <c r="F3108" i="7"/>
  <c r="G3108" i="7" s="1"/>
  <c r="F3109" i="7"/>
  <c r="G3109" i="7" s="1"/>
  <c r="F3110" i="7"/>
  <c r="G3110" i="7" s="1"/>
  <c r="F3111" i="7"/>
  <c r="G3111" i="7" s="1"/>
  <c r="F3112" i="7"/>
  <c r="G3112" i="7" s="1"/>
  <c r="F3113" i="7"/>
  <c r="G3113" i="7" s="1"/>
  <c r="F3114" i="7"/>
  <c r="G3114" i="7" s="1"/>
  <c r="F3115" i="7"/>
  <c r="G3115" i="7" s="1"/>
  <c r="F3116" i="7"/>
  <c r="G3116" i="7" s="1"/>
  <c r="F3117" i="7"/>
  <c r="G3117" i="7" s="1"/>
  <c r="F3118" i="7"/>
  <c r="G3118" i="7" s="1"/>
  <c r="F3119" i="7"/>
  <c r="G3119" i="7" s="1"/>
  <c r="F3120" i="7"/>
  <c r="G3120" i="7" s="1"/>
  <c r="F3121" i="7"/>
  <c r="G3121" i="7" s="1"/>
  <c r="F3122" i="7"/>
  <c r="G3122" i="7" s="1"/>
  <c r="F3123" i="7"/>
  <c r="G3123" i="7" s="1"/>
  <c r="F3124" i="7"/>
  <c r="G3124" i="7" s="1"/>
  <c r="F3125" i="7"/>
  <c r="G3125" i="7" s="1"/>
  <c r="F3126" i="7"/>
  <c r="G3126" i="7" s="1"/>
  <c r="F3127" i="7"/>
  <c r="G3127" i="7" s="1"/>
  <c r="F3128" i="7"/>
  <c r="G3128" i="7" s="1"/>
  <c r="F3129" i="7"/>
  <c r="G3129" i="7" s="1"/>
  <c r="F3130" i="7"/>
  <c r="G3130" i="7" s="1"/>
  <c r="F3131" i="7"/>
  <c r="G3131" i="7" s="1"/>
  <c r="F3132" i="7"/>
  <c r="G3132" i="7" s="1"/>
  <c r="F3133" i="7"/>
  <c r="G3133" i="7" s="1"/>
  <c r="F3134" i="7"/>
  <c r="G3134" i="7" s="1"/>
  <c r="F3135" i="7"/>
  <c r="G3135" i="7" s="1"/>
  <c r="F3136" i="7"/>
  <c r="G3136" i="7" s="1"/>
  <c r="F3137" i="7"/>
  <c r="G3137" i="7" s="1"/>
  <c r="F3138" i="7"/>
  <c r="G3138" i="7" s="1"/>
  <c r="F3139" i="7"/>
  <c r="G3139" i="7" s="1"/>
  <c r="F3140" i="7"/>
  <c r="G3140" i="7" s="1"/>
  <c r="F3141" i="7"/>
  <c r="G3141" i="7" s="1"/>
  <c r="F3142" i="7"/>
  <c r="G3142" i="7" s="1"/>
  <c r="F3143" i="7"/>
  <c r="G3143" i="7" s="1"/>
  <c r="F3144" i="7"/>
  <c r="G3144" i="7" s="1"/>
  <c r="F3145" i="7"/>
  <c r="G3145" i="7" s="1"/>
  <c r="F3146" i="7"/>
  <c r="G3146" i="7" s="1"/>
  <c r="F3147" i="7"/>
  <c r="G3147" i="7" s="1"/>
  <c r="F3148" i="7"/>
  <c r="G3148" i="7" s="1"/>
  <c r="F3149" i="7"/>
  <c r="G3149" i="7" s="1"/>
  <c r="F3150" i="7"/>
  <c r="G3150" i="7" s="1"/>
  <c r="F3151" i="7"/>
  <c r="G3151" i="7" s="1"/>
  <c r="F3152" i="7"/>
  <c r="G3152" i="7" s="1"/>
  <c r="F3153" i="7"/>
  <c r="G3153" i="7" s="1"/>
  <c r="F3154" i="7"/>
  <c r="G3154" i="7" s="1"/>
  <c r="F3155" i="7"/>
  <c r="G3155" i="7" s="1"/>
  <c r="F3156" i="7"/>
  <c r="G3156" i="7" s="1"/>
  <c r="F3157" i="7"/>
  <c r="G3157" i="7" s="1"/>
  <c r="F3158" i="7"/>
  <c r="G3158" i="7" s="1"/>
  <c r="F3159" i="7"/>
  <c r="G3159" i="7" s="1"/>
  <c r="F3160" i="7"/>
  <c r="G3160" i="7" s="1"/>
  <c r="F3161" i="7"/>
  <c r="G3161" i="7" s="1"/>
  <c r="F3162" i="7"/>
  <c r="G3162" i="7" s="1"/>
  <c r="F3163" i="7"/>
  <c r="G3163" i="7" s="1"/>
  <c r="F3164" i="7"/>
  <c r="G3164" i="7" s="1"/>
  <c r="F3165" i="7"/>
  <c r="G3165" i="7" s="1"/>
  <c r="F3166" i="7"/>
  <c r="G3166" i="7" s="1"/>
  <c r="F3167" i="7"/>
  <c r="G3167" i="7" s="1"/>
  <c r="F3168" i="7"/>
  <c r="G3168" i="7" s="1"/>
  <c r="F3169" i="7"/>
  <c r="G3169" i="7" s="1"/>
  <c r="F3170" i="7"/>
  <c r="G3170" i="7" s="1"/>
  <c r="F3171" i="7"/>
  <c r="G3171" i="7" s="1"/>
  <c r="F3172" i="7"/>
  <c r="G3172" i="7" s="1"/>
  <c r="F3173" i="7"/>
  <c r="G3173" i="7" s="1"/>
  <c r="F3174" i="7"/>
  <c r="G3174" i="7" s="1"/>
  <c r="F3175" i="7"/>
  <c r="G3175" i="7" s="1"/>
  <c r="F3176" i="7"/>
  <c r="G3176" i="7" s="1"/>
  <c r="F3177" i="7"/>
  <c r="G3177" i="7" s="1"/>
  <c r="F3178" i="7"/>
  <c r="G3178" i="7" s="1"/>
  <c r="F3179" i="7"/>
  <c r="G3179" i="7" s="1"/>
  <c r="F3180" i="7"/>
  <c r="G3180" i="7" s="1"/>
  <c r="F3181" i="7"/>
  <c r="G3181" i="7" s="1"/>
  <c r="F3182" i="7"/>
  <c r="G3182" i="7" s="1"/>
  <c r="F3183" i="7"/>
  <c r="G3183" i="7" s="1"/>
  <c r="F3184" i="7"/>
  <c r="G3184" i="7" s="1"/>
  <c r="F3185" i="7"/>
  <c r="G3185" i="7" s="1"/>
  <c r="F3186" i="7"/>
  <c r="G3186" i="7" s="1"/>
  <c r="F3187" i="7"/>
  <c r="G3187" i="7" s="1"/>
  <c r="F3188" i="7"/>
  <c r="G3188" i="7" s="1"/>
  <c r="F3189" i="7"/>
  <c r="G3189" i="7" s="1"/>
  <c r="F3190" i="7"/>
  <c r="G3190" i="7" s="1"/>
  <c r="F3191" i="7"/>
  <c r="G3191" i="7" s="1"/>
  <c r="F3192" i="7"/>
  <c r="G3192" i="7" s="1"/>
  <c r="F3193" i="7"/>
  <c r="G3193" i="7" s="1"/>
  <c r="F3194" i="7"/>
  <c r="G3194" i="7" s="1"/>
  <c r="F3195" i="7"/>
  <c r="G3195" i="7" s="1"/>
  <c r="F3196" i="7"/>
  <c r="G3196" i="7" s="1"/>
  <c r="F3197" i="7"/>
  <c r="G3197" i="7" s="1"/>
  <c r="F3198" i="7"/>
  <c r="G3198" i="7" s="1"/>
  <c r="F3199" i="7"/>
  <c r="G3199" i="7" s="1"/>
  <c r="F3200" i="7"/>
  <c r="G3200" i="7" s="1"/>
  <c r="F3201" i="7"/>
  <c r="G3201" i="7" s="1"/>
  <c r="F3202" i="7"/>
  <c r="G3202" i="7" s="1"/>
  <c r="F3203" i="7"/>
  <c r="G3203" i="7" s="1"/>
  <c r="F3204" i="7"/>
  <c r="G3204" i="7" s="1"/>
  <c r="F3205" i="7"/>
  <c r="G3205" i="7" s="1"/>
  <c r="F3206" i="7"/>
  <c r="G3206" i="7" s="1"/>
  <c r="F3207" i="7"/>
  <c r="G3207" i="7" s="1"/>
  <c r="F3208" i="7"/>
  <c r="G3208" i="7" s="1"/>
  <c r="F3209" i="7"/>
  <c r="G3209" i="7" s="1"/>
  <c r="F3210" i="7"/>
  <c r="G3210" i="7" s="1"/>
  <c r="F3211" i="7"/>
  <c r="G3211" i="7" s="1"/>
  <c r="F3212" i="7"/>
  <c r="G3212" i="7" s="1"/>
  <c r="F3213" i="7"/>
  <c r="G3213" i="7" s="1"/>
  <c r="F3214" i="7"/>
  <c r="G3214" i="7" s="1"/>
  <c r="F3215" i="7"/>
  <c r="G3215" i="7" s="1"/>
  <c r="F3216" i="7"/>
  <c r="G3216" i="7" s="1"/>
  <c r="F3217" i="7"/>
  <c r="G3217" i="7" s="1"/>
  <c r="F3218" i="7"/>
  <c r="G3218" i="7" s="1"/>
  <c r="F3219" i="7"/>
  <c r="G3219" i="7" s="1"/>
  <c r="F3220" i="7"/>
  <c r="G3220" i="7" s="1"/>
  <c r="F3221" i="7"/>
  <c r="G3221" i="7" s="1"/>
  <c r="F3222" i="7"/>
  <c r="G3222" i="7" s="1"/>
  <c r="F3223" i="7"/>
  <c r="G3223" i="7" s="1"/>
  <c r="F3224" i="7"/>
  <c r="G3224" i="7" s="1"/>
  <c r="F3225" i="7"/>
  <c r="G3225" i="7" s="1"/>
  <c r="F3226" i="7"/>
  <c r="G3226" i="7" s="1"/>
  <c r="F3227" i="7"/>
  <c r="G3227" i="7" s="1"/>
  <c r="F3228" i="7"/>
  <c r="G3228" i="7" s="1"/>
  <c r="F3229" i="7"/>
  <c r="G3229" i="7" s="1"/>
  <c r="F3230" i="7"/>
  <c r="G3230" i="7" s="1"/>
  <c r="F3231" i="7"/>
  <c r="G3231" i="7" s="1"/>
  <c r="F3232" i="7"/>
  <c r="G3232" i="7" s="1"/>
  <c r="F3233" i="7"/>
  <c r="G3233" i="7" s="1"/>
  <c r="F3234" i="7"/>
  <c r="G3234" i="7" s="1"/>
  <c r="F3235" i="7"/>
  <c r="G3235" i="7" s="1"/>
  <c r="F3236" i="7"/>
  <c r="G3236" i="7" s="1"/>
  <c r="F3237" i="7"/>
  <c r="G3237" i="7" s="1"/>
  <c r="F3238" i="7"/>
  <c r="G3238" i="7" s="1"/>
  <c r="F3239" i="7"/>
  <c r="G3239" i="7" s="1"/>
  <c r="F3240" i="7"/>
  <c r="G3240" i="7" s="1"/>
  <c r="F3241" i="7"/>
  <c r="G3241" i="7" s="1"/>
  <c r="F3242" i="7"/>
  <c r="G3242" i="7" s="1"/>
  <c r="F3243" i="7"/>
  <c r="G3243" i="7" s="1"/>
  <c r="F3244" i="7"/>
  <c r="G3244" i="7" s="1"/>
  <c r="F3245" i="7"/>
  <c r="G3245" i="7" s="1"/>
  <c r="F3246" i="7"/>
  <c r="G3246" i="7" s="1"/>
  <c r="F3247" i="7"/>
  <c r="G3247" i="7" s="1"/>
  <c r="F3248" i="7"/>
  <c r="G3248" i="7" s="1"/>
  <c r="F3249" i="7"/>
  <c r="G3249" i="7" s="1"/>
  <c r="F3250" i="7"/>
  <c r="G3250" i="7" s="1"/>
  <c r="F3251" i="7"/>
  <c r="G3251" i="7" s="1"/>
  <c r="F3252" i="7"/>
  <c r="G3252" i="7" s="1"/>
  <c r="F3253" i="7"/>
  <c r="G3253" i="7" s="1"/>
  <c r="F3254" i="7"/>
  <c r="G3254" i="7" s="1"/>
  <c r="F3255" i="7"/>
  <c r="G3255" i="7" s="1"/>
  <c r="F3256" i="7"/>
  <c r="G3256" i="7" s="1"/>
  <c r="F3257" i="7"/>
  <c r="G3257" i="7" s="1"/>
  <c r="F3258" i="7"/>
  <c r="G3258" i="7" s="1"/>
  <c r="F3259" i="7"/>
  <c r="G3259" i="7" s="1"/>
  <c r="F3260" i="7"/>
  <c r="G3260" i="7" s="1"/>
  <c r="F3261" i="7"/>
  <c r="G3261" i="7" s="1"/>
  <c r="F3262" i="7"/>
  <c r="G3262" i="7" s="1"/>
  <c r="F3263" i="7"/>
  <c r="G3263" i="7" s="1"/>
  <c r="F3264" i="7"/>
  <c r="G3264" i="7" s="1"/>
  <c r="F3265" i="7"/>
  <c r="G3265" i="7" s="1"/>
  <c r="F3266" i="7"/>
  <c r="G3266" i="7" s="1"/>
  <c r="F3267" i="7"/>
  <c r="G3267" i="7" s="1"/>
  <c r="F3268" i="7"/>
  <c r="G3268" i="7" s="1"/>
  <c r="F3269" i="7"/>
  <c r="G3269" i="7" s="1"/>
  <c r="F3270" i="7"/>
  <c r="G3270" i="7" s="1"/>
  <c r="F3271" i="7"/>
  <c r="G3271" i="7" s="1"/>
  <c r="F3272" i="7"/>
  <c r="G3272" i="7" s="1"/>
  <c r="F3273" i="7"/>
  <c r="G3273" i="7" s="1"/>
  <c r="F3274" i="7"/>
  <c r="G3274" i="7" s="1"/>
  <c r="F3275" i="7"/>
  <c r="G3275" i="7" s="1"/>
  <c r="F3276" i="7"/>
  <c r="G3276" i="7" s="1"/>
  <c r="F3277" i="7"/>
  <c r="G3277" i="7" s="1"/>
  <c r="F3278" i="7"/>
  <c r="G3278" i="7" s="1"/>
  <c r="F3279" i="7"/>
  <c r="G3279" i="7" s="1"/>
  <c r="F3280" i="7"/>
  <c r="G3280" i="7" s="1"/>
  <c r="F3281" i="7"/>
  <c r="G3281" i="7" s="1"/>
  <c r="F3282" i="7"/>
  <c r="G3282" i="7" s="1"/>
  <c r="F3283" i="7"/>
  <c r="G3283" i="7" s="1"/>
  <c r="F3284" i="7"/>
  <c r="G3284" i="7" s="1"/>
  <c r="F3285" i="7"/>
  <c r="G3285" i="7" s="1"/>
  <c r="F3286" i="7"/>
  <c r="G3286" i="7" s="1"/>
  <c r="F3287" i="7"/>
  <c r="G3287" i="7" s="1"/>
  <c r="F3288" i="7"/>
  <c r="G3288" i="7" s="1"/>
  <c r="F3289" i="7"/>
  <c r="G3289" i="7" s="1"/>
  <c r="F3290" i="7"/>
  <c r="G3290" i="7" s="1"/>
  <c r="F3291" i="7"/>
  <c r="G3291" i="7" s="1"/>
  <c r="F3292" i="7"/>
  <c r="G3292" i="7" s="1"/>
  <c r="F3293" i="7"/>
  <c r="G3293" i="7" s="1"/>
  <c r="F3294" i="7"/>
  <c r="G3294" i="7" s="1"/>
  <c r="F3295" i="7"/>
  <c r="G3295" i="7" s="1"/>
  <c r="F3296" i="7"/>
  <c r="G3296" i="7" s="1"/>
  <c r="F3297" i="7"/>
  <c r="G3297" i="7" s="1"/>
  <c r="F3298" i="7"/>
  <c r="G3298" i="7" s="1"/>
  <c r="F3299" i="7"/>
  <c r="G3299" i="7" s="1"/>
  <c r="F3300" i="7"/>
  <c r="G3300" i="7" s="1"/>
  <c r="F3301" i="7"/>
  <c r="G3301" i="7" s="1"/>
  <c r="F3302" i="7"/>
  <c r="G3302" i="7" s="1"/>
  <c r="F3303" i="7"/>
  <c r="G3303" i="7" s="1"/>
  <c r="F3304" i="7"/>
  <c r="G3304" i="7" s="1"/>
  <c r="F3305" i="7"/>
  <c r="G3305" i="7" s="1"/>
  <c r="F3306" i="7"/>
  <c r="G3306" i="7" s="1"/>
  <c r="F3307" i="7"/>
  <c r="G3307" i="7" s="1"/>
  <c r="F3308" i="7"/>
  <c r="G3308" i="7" s="1"/>
  <c r="F3309" i="7"/>
  <c r="G3309" i="7" s="1"/>
  <c r="F3310" i="7"/>
  <c r="G3310" i="7" s="1"/>
  <c r="F3311" i="7"/>
  <c r="G3311" i="7" s="1"/>
  <c r="F3312" i="7"/>
  <c r="G3312" i="7" s="1"/>
  <c r="F3313" i="7"/>
  <c r="G3313" i="7" s="1"/>
  <c r="F3314" i="7"/>
  <c r="G3314" i="7" s="1"/>
  <c r="F3315" i="7"/>
  <c r="G3315" i="7" s="1"/>
  <c r="F3316" i="7"/>
  <c r="G3316" i="7" s="1"/>
  <c r="F3317" i="7"/>
  <c r="G3317" i="7" s="1"/>
  <c r="F3318" i="7"/>
  <c r="G3318" i="7" s="1"/>
  <c r="F3319" i="7"/>
  <c r="G3319" i="7" s="1"/>
  <c r="F3320" i="7"/>
  <c r="G3320" i="7" s="1"/>
  <c r="F3321" i="7"/>
  <c r="G3321" i="7" s="1"/>
  <c r="F3322" i="7"/>
  <c r="G3322" i="7" s="1"/>
  <c r="F3323" i="7"/>
  <c r="G3323" i="7" s="1"/>
  <c r="F3324" i="7"/>
  <c r="G3324" i="7" s="1"/>
  <c r="F3325" i="7"/>
  <c r="G3325" i="7" s="1"/>
  <c r="F3326" i="7"/>
  <c r="G3326" i="7" s="1"/>
  <c r="F3327" i="7"/>
  <c r="G3327" i="7" s="1"/>
  <c r="F3328" i="7"/>
  <c r="G3328" i="7" s="1"/>
  <c r="F3329" i="7"/>
  <c r="G3329" i="7" s="1"/>
  <c r="F3330" i="7"/>
  <c r="G3330" i="7" s="1"/>
  <c r="F3331" i="7"/>
  <c r="G3331" i="7" s="1"/>
  <c r="F3332" i="7"/>
  <c r="G3332" i="7" s="1"/>
  <c r="F3333" i="7"/>
  <c r="G3333" i="7" s="1"/>
  <c r="F3334" i="7"/>
  <c r="G3334" i="7" s="1"/>
  <c r="F3335" i="7"/>
  <c r="G3335" i="7" s="1"/>
  <c r="F3336" i="7"/>
  <c r="G3336" i="7" s="1"/>
  <c r="F3337" i="7"/>
  <c r="G3337" i="7" s="1"/>
  <c r="F3338" i="7"/>
  <c r="G3338" i="7" s="1"/>
  <c r="F3339" i="7"/>
  <c r="G3339" i="7" s="1"/>
  <c r="F3340" i="7"/>
  <c r="G3340" i="7" s="1"/>
  <c r="F3341" i="7"/>
  <c r="G3341" i="7" s="1"/>
  <c r="F3342" i="7"/>
  <c r="G3342" i="7" s="1"/>
  <c r="F3343" i="7"/>
  <c r="G3343" i="7" s="1"/>
  <c r="F3344" i="7"/>
  <c r="G3344" i="7" s="1"/>
  <c r="F3345" i="7"/>
  <c r="G3345" i="7" s="1"/>
  <c r="F3346" i="7"/>
  <c r="G3346" i="7" s="1"/>
  <c r="F3347" i="7"/>
  <c r="G3347" i="7" s="1"/>
  <c r="F3348" i="7"/>
  <c r="G3348" i="7" s="1"/>
  <c r="F3349" i="7"/>
  <c r="G3349" i="7" s="1"/>
  <c r="F3350" i="7"/>
  <c r="G3350" i="7" s="1"/>
  <c r="F3351" i="7"/>
  <c r="G3351" i="7" s="1"/>
  <c r="F3352" i="7"/>
  <c r="G3352" i="7" s="1"/>
  <c r="F3353" i="7"/>
  <c r="G3353" i="7" s="1"/>
  <c r="F3354" i="7"/>
  <c r="G3354" i="7" s="1"/>
  <c r="F3355" i="7"/>
  <c r="G3355" i="7" s="1"/>
  <c r="F3356" i="7"/>
  <c r="G3356" i="7" s="1"/>
  <c r="F3357" i="7"/>
  <c r="G3357" i="7" s="1"/>
  <c r="F3358" i="7"/>
  <c r="G3358" i="7" s="1"/>
  <c r="F3359" i="7"/>
  <c r="G3359" i="7" s="1"/>
  <c r="F3360" i="7"/>
  <c r="G3360" i="7" s="1"/>
  <c r="F3361" i="7"/>
  <c r="G3361" i="7" s="1"/>
  <c r="F3362" i="7"/>
  <c r="G3362" i="7" s="1"/>
  <c r="F3363" i="7"/>
  <c r="G3363" i="7" s="1"/>
  <c r="F3364" i="7"/>
  <c r="G3364" i="7" s="1"/>
  <c r="F3365" i="7"/>
  <c r="G3365" i="7" s="1"/>
  <c r="F3366" i="7"/>
  <c r="G3366" i="7" s="1"/>
  <c r="F3367" i="7"/>
  <c r="G3367" i="7" s="1"/>
  <c r="F3368" i="7"/>
  <c r="G3368" i="7" s="1"/>
  <c r="F3369" i="7"/>
  <c r="G3369" i="7" s="1"/>
  <c r="F3370" i="7"/>
  <c r="G3370" i="7" s="1"/>
  <c r="F3371" i="7"/>
  <c r="G3371" i="7" s="1"/>
  <c r="F3372" i="7"/>
  <c r="G3372" i="7" s="1"/>
  <c r="F3373" i="7"/>
  <c r="G3373" i="7" s="1"/>
  <c r="F3374" i="7"/>
  <c r="G3374" i="7" s="1"/>
  <c r="F3375" i="7"/>
  <c r="G3375" i="7" s="1"/>
  <c r="F3376" i="7"/>
  <c r="G3376" i="7" s="1"/>
  <c r="F3377" i="7"/>
  <c r="G3377" i="7" s="1"/>
  <c r="F3378" i="7"/>
  <c r="G3378" i="7" s="1"/>
  <c r="F3379" i="7"/>
  <c r="G3379" i="7" s="1"/>
  <c r="F3380" i="7"/>
  <c r="G3380" i="7" s="1"/>
  <c r="F3381" i="7"/>
  <c r="G3381" i="7" s="1"/>
  <c r="F3382" i="7"/>
  <c r="G3382" i="7" s="1"/>
  <c r="F3383" i="7"/>
  <c r="G3383" i="7" s="1"/>
  <c r="F3384" i="7"/>
  <c r="G3384" i="7" s="1"/>
  <c r="F3385" i="7"/>
  <c r="G3385" i="7" s="1"/>
  <c r="F3386" i="7"/>
  <c r="G3386" i="7" s="1"/>
  <c r="F3387" i="7"/>
  <c r="G3387" i="7" s="1"/>
  <c r="F3388" i="7"/>
  <c r="G3388" i="7" s="1"/>
  <c r="F3389" i="7"/>
  <c r="G3389" i="7" s="1"/>
  <c r="F3390" i="7"/>
  <c r="G3390" i="7" s="1"/>
  <c r="F3391" i="7"/>
  <c r="G3391" i="7" s="1"/>
  <c r="F3392" i="7"/>
  <c r="G3392" i="7" s="1"/>
  <c r="F3393" i="7"/>
  <c r="G3393" i="7" s="1"/>
  <c r="F3394" i="7"/>
  <c r="G3394" i="7" s="1"/>
  <c r="F3395" i="7"/>
  <c r="G3395" i="7" s="1"/>
  <c r="F3396" i="7"/>
  <c r="G3396" i="7" s="1"/>
  <c r="F3397" i="7"/>
  <c r="G3397" i="7" s="1"/>
  <c r="F3398" i="7"/>
  <c r="G3398" i="7" s="1"/>
  <c r="F3399" i="7"/>
  <c r="G3399" i="7" s="1"/>
  <c r="F3400" i="7"/>
  <c r="G3400" i="7" s="1"/>
  <c r="F3401" i="7"/>
  <c r="G3401" i="7" s="1"/>
  <c r="F3402" i="7"/>
  <c r="G3402" i="7" s="1"/>
  <c r="F3403" i="7"/>
  <c r="G3403" i="7" s="1"/>
  <c r="F3404" i="7"/>
  <c r="G3404" i="7" s="1"/>
  <c r="F3405" i="7"/>
  <c r="G3405" i="7" s="1"/>
  <c r="F3406" i="7"/>
  <c r="G3406" i="7" s="1"/>
  <c r="F3407" i="7"/>
  <c r="G3407" i="7" s="1"/>
  <c r="F3408" i="7"/>
  <c r="G3408" i="7" s="1"/>
  <c r="F3409" i="7"/>
  <c r="G3409" i="7" s="1"/>
  <c r="F3410" i="7"/>
  <c r="G3410" i="7" s="1"/>
  <c r="F3411" i="7"/>
  <c r="G3411" i="7" s="1"/>
  <c r="F3412" i="7"/>
  <c r="G3412" i="7" s="1"/>
  <c r="F3413" i="7"/>
  <c r="G3413" i="7" s="1"/>
  <c r="F3414" i="7"/>
  <c r="G3414" i="7" s="1"/>
  <c r="F3415" i="7"/>
  <c r="G3415" i="7" s="1"/>
  <c r="F3416" i="7"/>
  <c r="G3416" i="7" s="1"/>
  <c r="F3417" i="7"/>
  <c r="G3417" i="7" s="1"/>
  <c r="F3418" i="7"/>
  <c r="G3418" i="7" s="1"/>
  <c r="F3419" i="7"/>
  <c r="G3419" i="7" s="1"/>
  <c r="F3420" i="7"/>
  <c r="G3420" i="7" s="1"/>
  <c r="F3421" i="7"/>
  <c r="G3421" i="7" s="1"/>
  <c r="F3422" i="7"/>
  <c r="G3422" i="7" s="1"/>
  <c r="F3423" i="7"/>
  <c r="G3423" i="7" s="1"/>
  <c r="F3424" i="7"/>
  <c r="G3424" i="7" s="1"/>
  <c r="F3425" i="7"/>
  <c r="G3425" i="7" s="1"/>
  <c r="F3426" i="7"/>
  <c r="G3426" i="7" s="1"/>
  <c r="F3427" i="7"/>
  <c r="G3427" i="7" s="1"/>
  <c r="F3428" i="7"/>
  <c r="G3428" i="7" s="1"/>
  <c r="F3429" i="7"/>
  <c r="G3429" i="7" s="1"/>
  <c r="F3430" i="7"/>
  <c r="G3430" i="7" s="1"/>
  <c r="F3431" i="7"/>
  <c r="G3431" i="7" s="1"/>
  <c r="F3432" i="7"/>
  <c r="G3432" i="7" s="1"/>
  <c r="F3433" i="7"/>
  <c r="G3433" i="7" s="1"/>
  <c r="F3434" i="7"/>
  <c r="G3434" i="7" s="1"/>
  <c r="F3435" i="7"/>
  <c r="G3435" i="7" s="1"/>
  <c r="F3436" i="7"/>
  <c r="G3436" i="7" s="1"/>
  <c r="F3437" i="7"/>
  <c r="G3437" i="7" s="1"/>
  <c r="F3438" i="7"/>
  <c r="G3438" i="7" s="1"/>
  <c r="F3439" i="7"/>
  <c r="G3439" i="7" s="1"/>
  <c r="F3440" i="7"/>
  <c r="G3440" i="7" s="1"/>
  <c r="F3441" i="7"/>
  <c r="G3441" i="7" s="1"/>
  <c r="F3442" i="7"/>
  <c r="G3442" i="7" s="1"/>
  <c r="F3443" i="7"/>
  <c r="G3443" i="7" s="1"/>
  <c r="F3444" i="7"/>
  <c r="G3444" i="7" s="1"/>
  <c r="F3445" i="7"/>
  <c r="G3445" i="7" s="1"/>
  <c r="F3446" i="7"/>
  <c r="G3446" i="7" s="1"/>
  <c r="F3447" i="7"/>
  <c r="G3447" i="7" s="1"/>
  <c r="F3448" i="7"/>
  <c r="G3448" i="7" s="1"/>
  <c r="F3449" i="7"/>
  <c r="G3449" i="7" s="1"/>
  <c r="F3450" i="7"/>
  <c r="G3450" i="7" s="1"/>
  <c r="F3451" i="7"/>
  <c r="G3451" i="7" s="1"/>
  <c r="F3452" i="7"/>
  <c r="G3452" i="7" s="1"/>
  <c r="F3453" i="7"/>
  <c r="G3453" i="7" s="1"/>
  <c r="F3454" i="7"/>
  <c r="G3454" i="7" s="1"/>
  <c r="F3455" i="7"/>
  <c r="G3455" i="7" s="1"/>
  <c r="F3456" i="7"/>
  <c r="G3456" i="7" s="1"/>
  <c r="F3457" i="7"/>
  <c r="G3457" i="7" s="1"/>
  <c r="F3458" i="7"/>
  <c r="G3458" i="7" s="1"/>
  <c r="F3459" i="7"/>
  <c r="G3459" i="7" s="1"/>
  <c r="F3460" i="7"/>
  <c r="G3460" i="7" s="1"/>
  <c r="F3461" i="7"/>
  <c r="G3461" i="7" s="1"/>
  <c r="F3462" i="7"/>
  <c r="G3462" i="7" s="1"/>
  <c r="F3463" i="7"/>
  <c r="G3463" i="7" s="1"/>
  <c r="F3464" i="7"/>
  <c r="G3464" i="7" s="1"/>
  <c r="F3465" i="7"/>
  <c r="G3465" i="7" s="1"/>
  <c r="F3466" i="7"/>
  <c r="G3466" i="7" s="1"/>
  <c r="F3467" i="7"/>
  <c r="G3467" i="7" s="1"/>
  <c r="F3468" i="7"/>
  <c r="G3468" i="7" s="1"/>
  <c r="F3469" i="7"/>
  <c r="G3469" i="7" s="1"/>
  <c r="F3470" i="7"/>
  <c r="G3470" i="7" s="1"/>
  <c r="F3471" i="7"/>
  <c r="G3471" i="7" s="1"/>
  <c r="F3472" i="7"/>
  <c r="G3472" i="7" s="1"/>
  <c r="F3473" i="7"/>
  <c r="G3473" i="7" s="1"/>
  <c r="F3474" i="7"/>
  <c r="G3474" i="7" s="1"/>
  <c r="F3475" i="7"/>
  <c r="G3475" i="7" s="1"/>
  <c r="F3476" i="7"/>
  <c r="G3476" i="7" s="1"/>
  <c r="F3477" i="7"/>
  <c r="G3477" i="7" s="1"/>
  <c r="F3478" i="7"/>
  <c r="G3478" i="7" s="1"/>
  <c r="F3479" i="7"/>
  <c r="G3479" i="7" s="1"/>
  <c r="F3480" i="7"/>
  <c r="G3480" i="7" s="1"/>
  <c r="F3481" i="7"/>
  <c r="G3481" i="7" s="1"/>
  <c r="F3482" i="7"/>
  <c r="G3482" i="7" s="1"/>
  <c r="F3483" i="7"/>
  <c r="G3483" i="7" s="1"/>
  <c r="F3484" i="7"/>
  <c r="G3484" i="7" s="1"/>
  <c r="F3485" i="7"/>
  <c r="G3485" i="7" s="1"/>
  <c r="F3486" i="7"/>
  <c r="G3486" i="7" s="1"/>
  <c r="F3487" i="7"/>
  <c r="G3487" i="7" s="1"/>
  <c r="F3488" i="7"/>
  <c r="G3488" i="7" s="1"/>
  <c r="F3489" i="7"/>
  <c r="G3489" i="7" s="1"/>
  <c r="F3490" i="7"/>
  <c r="G3490" i="7" s="1"/>
  <c r="F3491" i="7"/>
  <c r="G3491" i="7" s="1"/>
  <c r="F3492" i="7"/>
  <c r="G3492" i="7" s="1"/>
  <c r="F3493" i="7"/>
  <c r="G3493" i="7" s="1"/>
  <c r="F3494" i="7"/>
  <c r="G3494" i="7" s="1"/>
  <c r="F3495" i="7"/>
  <c r="G3495" i="7" s="1"/>
  <c r="F3496" i="7"/>
  <c r="G3496" i="7" s="1"/>
  <c r="F3497" i="7"/>
  <c r="G3497" i="7" s="1"/>
  <c r="F3498" i="7"/>
  <c r="G3498" i="7" s="1"/>
  <c r="F3499" i="7"/>
  <c r="G3499" i="7" s="1"/>
  <c r="F3500" i="7"/>
  <c r="G3500" i="7" s="1"/>
  <c r="F3501" i="7"/>
  <c r="G3501" i="7" s="1"/>
  <c r="F3502" i="7"/>
  <c r="G3502" i="7" s="1"/>
  <c r="F3503" i="7"/>
  <c r="G3503" i="7" s="1"/>
  <c r="F3504" i="7"/>
  <c r="G3504" i="7" s="1"/>
  <c r="F3505" i="7"/>
  <c r="G3505" i="7" s="1"/>
  <c r="F3506" i="7"/>
  <c r="G3506" i="7" s="1"/>
  <c r="F3507" i="7"/>
  <c r="G3507" i="7" s="1"/>
  <c r="F3508" i="7"/>
  <c r="G3508" i="7" s="1"/>
  <c r="F3509" i="7"/>
  <c r="G3509" i="7" s="1"/>
  <c r="F3510" i="7"/>
  <c r="G3510" i="7" s="1"/>
  <c r="F3511" i="7"/>
  <c r="G3511" i="7" s="1"/>
  <c r="F3512" i="7"/>
  <c r="G3512" i="7" s="1"/>
  <c r="F3513" i="7"/>
  <c r="G3513" i="7" s="1"/>
  <c r="F3514" i="7"/>
  <c r="G3514" i="7" s="1"/>
  <c r="F3515" i="7"/>
  <c r="G3515" i="7" s="1"/>
  <c r="F3516" i="7"/>
  <c r="G3516" i="7" s="1"/>
  <c r="F3517" i="7"/>
  <c r="G3517" i="7" s="1"/>
  <c r="F3518" i="7"/>
  <c r="G3518" i="7" s="1"/>
  <c r="F3519" i="7"/>
  <c r="G3519" i="7" s="1"/>
  <c r="F3520" i="7"/>
  <c r="G3520" i="7" s="1"/>
  <c r="F3521" i="7"/>
  <c r="G3521" i="7" s="1"/>
  <c r="F3522" i="7"/>
  <c r="G3522" i="7" s="1"/>
  <c r="F3523" i="7"/>
  <c r="G3523" i="7" s="1"/>
  <c r="F3524" i="7"/>
  <c r="G3524" i="7" s="1"/>
  <c r="F3525" i="7"/>
  <c r="G3525" i="7" s="1"/>
  <c r="F3526" i="7"/>
  <c r="G3526" i="7" s="1"/>
  <c r="F3527" i="7"/>
  <c r="G3527" i="7" s="1"/>
  <c r="F3528" i="7"/>
  <c r="G3528" i="7" s="1"/>
  <c r="F3529" i="7"/>
  <c r="G3529" i="7" s="1"/>
  <c r="F3530" i="7"/>
  <c r="G3530" i="7" s="1"/>
  <c r="F3531" i="7"/>
  <c r="G3531" i="7" s="1"/>
  <c r="F3532" i="7"/>
  <c r="G3532" i="7" s="1"/>
  <c r="F3533" i="7"/>
  <c r="G3533" i="7" s="1"/>
  <c r="F3534" i="7"/>
  <c r="G3534" i="7" s="1"/>
  <c r="F3535" i="7"/>
  <c r="G3535" i="7" s="1"/>
  <c r="F3536" i="7"/>
  <c r="G3536" i="7" s="1"/>
  <c r="F3537" i="7"/>
  <c r="G3537" i="7" s="1"/>
  <c r="F3538" i="7"/>
  <c r="G3538" i="7" s="1"/>
  <c r="F3539" i="7"/>
  <c r="G3539" i="7" s="1"/>
  <c r="F3540" i="7"/>
  <c r="G3540" i="7" s="1"/>
  <c r="F3541" i="7"/>
  <c r="G3541" i="7" s="1"/>
  <c r="F3542" i="7"/>
  <c r="G3542" i="7" s="1"/>
  <c r="F3543" i="7"/>
  <c r="G3543" i="7" s="1"/>
  <c r="F3544" i="7"/>
  <c r="G3544" i="7" s="1"/>
  <c r="F3545" i="7"/>
  <c r="G3545" i="7" s="1"/>
  <c r="F3546" i="7"/>
  <c r="G3546" i="7" s="1"/>
  <c r="F3547" i="7"/>
  <c r="G3547" i="7" s="1"/>
  <c r="F3548" i="7"/>
  <c r="G3548" i="7" s="1"/>
  <c r="F3549" i="7"/>
  <c r="G3549" i="7" s="1"/>
  <c r="F3550" i="7"/>
  <c r="G3550" i="7" s="1"/>
  <c r="F3551" i="7"/>
  <c r="G3551" i="7" s="1"/>
  <c r="F3552" i="7"/>
  <c r="G3552" i="7" s="1"/>
  <c r="F3553" i="7"/>
  <c r="G3553" i="7" s="1"/>
  <c r="F3554" i="7"/>
  <c r="G3554" i="7" s="1"/>
  <c r="F3555" i="7"/>
  <c r="G3555" i="7" s="1"/>
  <c r="F3556" i="7"/>
  <c r="G3556" i="7" s="1"/>
  <c r="F3557" i="7"/>
  <c r="G3557" i="7" s="1"/>
  <c r="F3558" i="7"/>
  <c r="G3558" i="7" s="1"/>
  <c r="F3559" i="7"/>
  <c r="G3559" i="7" s="1"/>
  <c r="F3560" i="7"/>
  <c r="G3560" i="7" s="1"/>
  <c r="F3561" i="7"/>
  <c r="G3561" i="7" s="1"/>
  <c r="F3562" i="7"/>
  <c r="G3562" i="7" s="1"/>
  <c r="F3563" i="7"/>
  <c r="G3563" i="7" s="1"/>
  <c r="F3564" i="7"/>
  <c r="G3564" i="7" s="1"/>
  <c r="F3565" i="7"/>
  <c r="G3565" i="7" s="1"/>
  <c r="F3566" i="7"/>
  <c r="G3566" i="7" s="1"/>
  <c r="F3567" i="7"/>
  <c r="G3567" i="7" s="1"/>
  <c r="F3568" i="7"/>
  <c r="G3568" i="7" s="1"/>
  <c r="F3569" i="7"/>
  <c r="G3569" i="7" s="1"/>
  <c r="F3570" i="7"/>
  <c r="G3570" i="7" s="1"/>
  <c r="F3571" i="7"/>
  <c r="G3571" i="7" s="1"/>
  <c r="F3572" i="7"/>
  <c r="G3572" i="7" s="1"/>
  <c r="F3573" i="7"/>
  <c r="G3573" i="7" s="1"/>
  <c r="F3574" i="7"/>
  <c r="G3574" i="7" s="1"/>
  <c r="F3575" i="7"/>
  <c r="G3575" i="7" s="1"/>
  <c r="F3576" i="7"/>
  <c r="G3576" i="7" s="1"/>
  <c r="F3577" i="7"/>
  <c r="G3577" i="7" s="1"/>
  <c r="F3578" i="7"/>
  <c r="G3578" i="7" s="1"/>
  <c r="F3579" i="7"/>
  <c r="G3579" i="7" s="1"/>
  <c r="F3580" i="7"/>
  <c r="G3580" i="7" s="1"/>
  <c r="F3581" i="7"/>
  <c r="G3581" i="7" s="1"/>
  <c r="F3582" i="7"/>
  <c r="G3582" i="7" s="1"/>
  <c r="F3583" i="7"/>
  <c r="G3583" i="7" s="1"/>
  <c r="F3584" i="7"/>
  <c r="G3584" i="7" s="1"/>
  <c r="F3585" i="7"/>
  <c r="G3585" i="7" s="1"/>
  <c r="F3586" i="7"/>
  <c r="G3586" i="7" s="1"/>
  <c r="F3587" i="7"/>
  <c r="G3587" i="7" s="1"/>
  <c r="F3588" i="7"/>
  <c r="G3588" i="7" s="1"/>
  <c r="F3589" i="7"/>
  <c r="G3589" i="7" s="1"/>
  <c r="F3590" i="7"/>
  <c r="G3590" i="7" s="1"/>
  <c r="F3591" i="7"/>
  <c r="G3591" i="7" s="1"/>
  <c r="F3592" i="7"/>
  <c r="G3592" i="7" s="1"/>
  <c r="F3593" i="7"/>
  <c r="G3593" i="7" s="1"/>
  <c r="F3594" i="7"/>
  <c r="G3594" i="7" s="1"/>
  <c r="F3595" i="7"/>
  <c r="G3595" i="7" s="1"/>
  <c r="F3596" i="7"/>
  <c r="G3596" i="7" s="1"/>
  <c r="F3597" i="7"/>
  <c r="G3597" i="7" s="1"/>
  <c r="F3598" i="7"/>
  <c r="G3598" i="7" s="1"/>
  <c r="F3599" i="7"/>
  <c r="G3599" i="7" s="1"/>
  <c r="F3600" i="7"/>
  <c r="G3600" i="7" s="1"/>
  <c r="F3601" i="7"/>
  <c r="G3601" i="7" s="1"/>
  <c r="F3602" i="7"/>
  <c r="G3602" i="7" s="1"/>
  <c r="F3603" i="7"/>
  <c r="G3603" i="7" s="1"/>
  <c r="F3604" i="7"/>
  <c r="G3604" i="7" s="1"/>
  <c r="F3605" i="7"/>
  <c r="G3605" i="7" s="1"/>
  <c r="F3606" i="7"/>
  <c r="G3606" i="7" s="1"/>
  <c r="F3607" i="7"/>
  <c r="G3607" i="7" s="1"/>
  <c r="F3608" i="7"/>
  <c r="G3608" i="7" s="1"/>
  <c r="F3609" i="7"/>
  <c r="G3609" i="7" s="1"/>
  <c r="F3610" i="7"/>
  <c r="G3610" i="7" s="1"/>
  <c r="F3611" i="7"/>
  <c r="G3611" i="7" s="1"/>
  <c r="F3612" i="7"/>
  <c r="G3612" i="7" s="1"/>
  <c r="F3613" i="7"/>
  <c r="G3613" i="7" s="1"/>
  <c r="F3614" i="7"/>
  <c r="G3614" i="7" s="1"/>
  <c r="F3615" i="7"/>
  <c r="G3615" i="7" s="1"/>
  <c r="F3616" i="7"/>
  <c r="G3616" i="7" s="1"/>
  <c r="F3617" i="7"/>
  <c r="G3617" i="7" s="1"/>
  <c r="F3618" i="7"/>
  <c r="G3618" i="7" s="1"/>
  <c r="F3619" i="7"/>
  <c r="G3619" i="7" s="1"/>
  <c r="F3620" i="7"/>
  <c r="G3620" i="7" s="1"/>
  <c r="F3621" i="7"/>
  <c r="G3621" i="7" s="1"/>
  <c r="F3622" i="7"/>
  <c r="G3622" i="7" s="1"/>
  <c r="F3623" i="7"/>
  <c r="G3623" i="7" s="1"/>
  <c r="F3624" i="7"/>
  <c r="G3624" i="7" s="1"/>
  <c r="F3625" i="7"/>
  <c r="G3625" i="7" s="1"/>
  <c r="F3626" i="7"/>
  <c r="G3626" i="7" s="1"/>
  <c r="F3627" i="7"/>
  <c r="G3627" i="7" s="1"/>
  <c r="F3628" i="7"/>
  <c r="G3628" i="7" s="1"/>
  <c r="F3629" i="7"/>
  <c r="G3629" i="7" s="1"/>
  <c r="F3630" i="7"/>
  <c r="G3630" i="7" s="1"/>
  <c r="F3631" i="7"/>
  <c r="G3631" i="7" s="1"/>
  <c r="F3632" i="7"/>
  <c r="G3632" i="7" s="1"/>
  <c r="F3633" i="7"/>
  <c r="G3633" i="7" s="1"/>
  <c r="F3634" i="7"/>
  <c r="G3634" i="7" s="1"/>
  <c r="F3635" i="7"/>
  <c r="G3635" i="7" s="1"/>
  <c r="F3636" i="7"/>
  <c r="G3636" i="7" s="1"/>
  <c r="F3637" i="7"/>
  <c r="G3637" i="7" s="1"/>
  <c r="F3638" i="7"/>
  <c r="G3638" i="7" s="1"/>
  <c r="F3639" i="7"/>
  <c r="G3639" i="7" s="1"/>
  <c r="F3640" i="7"/>
  <c r="G3640" i="7" s="1"/>
  <c r="F3641" i="7"/>
  <c r="G3641" i="7" s="1"/>
  <c r="F3642" i="7"/>
  <c r="G3642" i="7" s="1"/>
  <c r="F3643" i="7"/>
  <c r="G3643" i="7" s="1"/>
  <c r="F3644" i="7"/>
  <c r="G3644" i="7" s="1"/>
  <c r="F3645" i="7"/>
  <c r="G3645" i="7" s="1"/>
  <c r="F3646" i="7"/>
  <c r="G3646" i="7" s="1"/>
  <c r="F3647" i="7"/>
  <c r="G3647" i="7" s="1"/>
  <c r="F3648" i="7"/>
  <c r="G3648" i="7" s="1"/>
  <c r="F3649" i="7"/>
  <c r="G3649" i="7" s="1"/>
  <c r="F3650" i="7"/>
  <c r="G3650" i="7" s="1"/>
  <c r="F3651" i="7"/>
  <c r="G3651" i="7" s="1"/>
  <c r="F3652" i="7"/>
  <c r="G3652" i="7" s="1"/>
  <c r="F3653" i="7"/>
  <c r="G3653" i="7" s="1"/>
  <c r="F3654" i="7"/>
  <c r="G3654" i="7" s="1"/>
  <c r="F3655" i="7"/>
  <c r="G3655" i="7" s="1"/>
  <c r="F3656" i="7"/>
  <c r="G3656" i="7" s="1"/>
  <c r="F3657" i="7"/>
  <c r="G3657" i="7" s="1"/>
  <c r="F3658" i="7"/>
  <c r="G3658" i="7" s="1"/>
  <c r="F3659" i="7"/>
  <c r="G3659" i="7" s="1"/>
  <c r="F3660" i="7"/>
  <c r="G3660" i="7" s="1"/>
  <c r="F3661" i="7"/>
  <c r="G3661" i="7" s="1"/>
  <c r="F3662" i="7"/>
  <c r="G3662" i="7" s="1"/>
  <c r="F3663" i="7"/>
  <c r="G3663" i="7" s="1"/>
  <c r="F3664" i="7"/>
  <c r="G3664" i="7" s="1"/>
  <c r="F3665" i="7"/>
  <c r="G3665" i="7" s="1"/>
  <c r="F3666" i="7"/>
  <c r="G3666" i="7" s="1"/>
  <c r="F3667" i="7"/>
  <c r="G3667" i="7" s="1"/>
  <c r="F3668" i="7"/>
  <c r="G3668" i="7" s="1"/>
  <c r="F3669" i="7"/>
  <c r="G3669" i="7" s="1"/>
  <c r="F3670" i="7"/>
  <c r="G3670" i="7" s="1"/>
  <c r="F3671" i="7"/>
  <c r="G3671" i="7" s="1"/>
  <c r="F3672" i="7"/>
  <c r="G3672" i="7" s="1"/>
  <c r="F3673" i="7"/>
  <c r="G3673" i="7" s="1"/>
  <c r="F3674" i="7"/>
  <c r="G3674" i="7" s="1"/>
  <c r="F3675" i="7"/>
  <c r="G3675" i="7" s="1"/>
  <c r="F3676" i="7"/>
  <c r="G3676" i="7" s="1"/>
  <c r="F3677" i="7"/>
  <c r="G3677" i="7" s="1"/>
  <c r="F3678" i="7"/>
  <c r="G3678" i="7" s="1"/>
  <c r="F3679" i="7"/>
  <c r="G3679" i="7" s="1"/>
  <c r="F3680" i="7"/>
  <c r="G3680" i="7" s="1"/>
  <c r="F3681" i="7"/>
  <c r="G3681" i="7" s="1"/>
  <c r="F3682" i="7"/>
  <c r="G3682" i="7" s="1"/>
  <c r="F3683" i="7"/>
  <c r="G3683" i="7" s="1"/>
  <c r="F3684" i="7"/>
  <c r="G3684" i="7" s="1"/>
  <c r="F3685" i="7"/>
  <c r="G3685" i="7" s="1"/>
  <c r="F3686" i="7"/>
  <c r="G3686" i="7" s="1"/>
  <c r="F3687" i="7"/>
  <c r="G3687" i="7" s="1"/>
  <c r="F3688" i="7"/>
  <c r="G3688" i="7" s="1"/>
  <c r="F3689" i="7"/>
  <c r="G3689" i="7" s="1"/>
  <c r="F3690" i="7"/>
  <c r="G3690" i="7" s="1"/>
  <c r="F3691" i="7"/>
  <c r="G3691" i="7" s="1"/>
  <c r="F3692" i="7"/>
  <c r="G3692" i="7" s="1"/>
  <c r="F3693" i="7"/>
  <c r="G3693" i="7" s="1"/>
  <c r="F3694" i="7"/>
  <c r="G3694" i="7" s="1"/>
  <c r="F3695" i="7"/>
  <c r="G3695" i="7" s="1"/>
  <c r="F3696" i="7"/>
  <c r="G3696" i="7" s="1"/>
  <c r="F3697" i="7"/>
  <c r="G3697" i="7" s="1"/>
  <c r="F3698" i="7"/>
  <c r="G3698" i="7" s="1"/>
  <c r="F3699" i="7"/>
  <c r="G3699" i="7" s="1"/>
  <c r="F3700" i="7"/>
  <c r="G3700" i="7" s="1"/>
  <c r="F3701" i="7"/>
  <c r="G3701" i="7" s="1"/>
  <c r="F3702" i="7"/>
  <c r="G3702" i="7" s="1"/>
  <c r="F3703" i="7"/>
  <c r="G3703" i="7" s="1"/>
  <c r="F3704" i="7"/>
  <c r="G3704" i="7" s="1"/>
  <c r="F3705" i="7"/>
  <c r="G3705" i="7" s="1"/>
  <c r="F3706" i="7"/>
  <c r="G3706" i="7" s="1"/>
  <c r="F3707" i="7"/>
  <c r="G3707" i="7" s="1"/>
  <c r="F3708" i="7"/>
  <c r="G3708" i="7" s="1"/>
  <c r="F3709" i="7"/>
  <c r="G3709" i="7" s="1"/>
  <c r="F3710" i="7"/>
  <c r="G3710" i="7" s="1"/>
  <c r="F3711" i="7"/>
  <c r="G3711" i="7" s="1"/>
  <c r="F3712" i="7"/>
  <c r="G3712" i="7" s="1"/>
  <c r="F3713" i="7"/>
  <c r="G3713" i="7" s="1"/>
  <c r="F3714" i="7"/>
  <c r="G3714" i="7" s="1"/>
  <c r="F3715" i="7"/>
  <c r="G3715" i="7" s="1"/>
  <c r="F3716" i="7"/>
  <c r="G3716" i="7" s="1"/>
  <c r="F3717" i="7"/>
  <c r="G3717" i="7" s="1"/>
  <c r="F3718" i="7"/>
  <c r="G3718" i="7" s="1"/>
  <c r="F3719" i="7"/>
  <c r="G3719" i="7" s="1"/>
  <c r="F3720" i="7"/>
  <c r="G3720" i="7" s="1"/>
  <c r="F3721" i="7"/>
  <c r="G3721" i="7" s="1"/>
  <c r="F3722" i="7"/>
  <c r="G3722" i="7" s="1"/>
  <c r="F3723" i="7"/>
  <c r="G3723" i="7" s="1"/>
  <c r="F3724" i="7"/>
  <c r="G3724" i="7" s="1"/>
  <c r="F3725" i="7"/>
  <c r="G3725" i="7" s="1"/>
  <c r="F3726" i="7"/>
  <c r="G3726" i="7" s="1"/>
  <c r="F3727" i="7"/>
  <c r="G3727" i="7" s="1"/>
  <c r="F3728" i="7"/>
  <c r="G3728" i="7" s="1"/>
  <c r="F3729" i="7"/>
  <c r="G3729" i="7" s="1"/>
  <c r="F3730" i="7"/>
  <c r="G3730" i="7" s="1"/>
  <c r="F3731" i="7"/>
  <c r="G3731" i="7" s="1"/>
  <c r="F3732" i="7"/>
  <c r="G3732" i="7" s="1"/>
  <c r="F3733" i="7"/>
  <c r="G3733" i="7" s="1"/>
  <c r="F3734" i="7"/>
  <c r="G3734" i="7" s="1"/>
  <c r="F3735" i="7"/>
  <c r="G3735" i="7" s="1"/>
  <c r="F3736" i="7"/>
  <c r="G3736" i="7" s="1"/>
  <c r="F3737" i="7"/>
  <c r="G3737" i="7" s="1"/>
  <c r="F3738" i="7"/>
  <c r="G3738" i="7" s="1"/>
  <c r="F3739" i="7"/>
  <c r="G3739" i="7" s="1"/>
  <c r="F3740" i="7"/>
  <c r="G3740" i="7" s="1"/>
  <c r="F3741" i="7"/>
  <c r="G3741" i="7" s="1"/>
  <c r="F3742" i="7"/>
  <c r="G3742" i="7" s="1"/>
  <c r="F3743" i="7"/>
  <c r="G3743" i="7" s="1"/>
  <c r="F3744" i="7"/>
  <c r="G3744" i="7" s="1"/>
  <c r="F3745" i="7"/>
  <c r="G3745" i="7" s="1"/>
  <c r="F3746" i="7"/>
  <c r="G3746" i="7" s="1"/>
  <c r="F3747" i="7"/>
  <c r="G3747" i="7" s="1"/>
  <c r="F3748" i="7"/>
  <c r="G3748" i="7" s="1"/>
  <c r="F3749" i="7"/>
  <c r="G3749" i="7" s="1"/>
  <c r="F3750" i="7"/>
  <c r="G3750" i="7" s="1"/>
  <c r="F3751" i="7"/>
  <c r="G3751" i="7" s="1"/>
  <c r="F3752" i="7"/>
  <c r="G3752" i="7" s="1"/>
  <c r="F3753" i="7"/>
  <c r="G3753" i="7" s="1"/>
  <c r="F3754" i="7"/>
  <c r="G3754" i="7" s="1"/>
  <c r="F3755" i="7"/>
  <c r="G3755" i="7" s="1"/>
  <c r="F3756" i="7"/>
  <c r="G3756" i="7" s="1"/>
  <c r="F3757" i="7"/>
  <c r="G3757" i="7" s="1"/>
  <c r="F3758" i="7"/>
  <c r="G3758" i="7" s="1"/>
  <c r="F3759" i="7"/>
  <c r="G3759" i="7" s="1"/>
  <c r="F3760" i="7"/>
  <c r="G3760" i="7" s="1"/>
  <c r="F3761" i="7"/>
  <c r="G3761" i="7" s="1"/>
  <c r="F3762" i="7"/>
  <c r="G3762" i="7" s="1"/>
  <c r="F3763" i="7"/>
  <c r="G3763" i="7" s="1"/>
  <c r="F3764" i="7"/>
  <c r="G3764" i="7" s="1"/>
  <c r="F3765" i="7"/>
  <c r="G3765" i="7" s="1"/>
  <c r="F3766" i="7"/>
  <c r="G3766" i="7" s="1"/>
  <c r="F3767" i="7"/>
  <c r="G3767" i="7" s="1"/>
  <c r="F3768" i="7"/>
  <c r="G3768" i="7" s="1"/>
  <c r="F3769" i="7"/>
  <c r="G3769" i="7" s="1"/>
  <c r="F3770" i="7"/>
  <c r="G3770" i="7" s="1"/>
  <c r="F3771" i="7"/>
  <c r="G3771" i="7" s="1"/>
  <c r="F3772" i="7"/>
  <c r="G3772" i="7" s="1"/>
  <c r="F3773" i="7"/>
  <c r="G3773" i="7" s="1"/>
  <c r="F3774" i="7"/>
  <c r="G3774" i="7" s="1"/>
  <c r="F3775" i="7"/>
  <c r="G3775" i="7" s="1"/>
  <c r="F3776" i="7"/>
  <c r="G3776" i="7" s="1"/>
  <c r="F3777" i="7"/>
  <c r="G3777" i="7" s="1"/>
  <c r="F3778" i="7"/>
  <c r="G3778" i="7" s="1"/>
  <c r="F3779" i="7"/>
  <c r="G3779" i="7" s="1"/>
  <c r="F3780" i="7"/>
  <c r="G3780" i="7" s="1"/>
  <c r="F3781" i="7"/>
  <c r="G3781" i="7" s="1"/>
  <c r="F3782" i="7"/>
  <c r="G3782" i="7" s="1"/>
  <c r="F3783" i="7"/>
  <c r="G3783" i="7" s="1"/>
  <c r="F3784" i="7"/>
  <c r="G3784" i="7" s="1"/>
  <c r="F3785" i="7"/>
  <c r="G3785" i="7" s="1"/>
  <c r="F3786" i="7"/>
  <c r="G3786" i="7" s="1"/>
  <c r="F3787" i="7"/>
  <c r="G3787" i="7" s="1"/>
  <c r="F3788" i="7"/>
  <c r="G3788" i="7" s="1"/>
  <c r="F3789" i="7"/>
  <c r="G3789" i="7" s="1"/>
  <c r="F3790" i="7"/>
  <c r="G3790" i="7" s="1"/>
  <c r="F3791" i="7"/>
  <c r="G3791" i="7" s="1"/>
  <c r="F3792" i="7"/>
  <c r="G3792" i="7" s="1"/>
  <c r="F3793" i="7"/>
  <c r="G3793" i="7" s="1"/>
  <c r="F3794" i="7"/>
  <c r="G3794" i="7" s="1"/>
  <c r="F3795" i="7"/>
  <c r="G3795" i="7" s="1"/>
  <c r="F3796" i="7"/>
  <c r="G3796" i="7" s="1"/>
  <c r="F3797" i="7"/>
  <c r="G3797" i="7" s="1"/>
  <c r="F3798" i="7"/>
  <c r="G3798" i="7" s="1"/>
  <c r="F3799" i="7"/>
  <c r="G3799" i="7" s="1"/>
  <c r="F3800" i="7"/>
  <c r="G3800" i="7" s="1"/>
  <c r="F3801" i="7"/>
  <c r="G3801" i="7" s="1"/>
  <c r="F3802" i="7"/>
  <c r="G3802" i="7" s="1"/>
  <c r="F3803" i="7"/>
  <c r="G3803" i="7" s="1"/>
  <c r="F3804" i="7"/>
  <c r="G3804" i="7" s="1"/>
  <c r="F3805" i="7"/>
  <c r="G3805" i="7" s="1"/>
  <c r="F3806" i="7"/>
  <c r="G3806" i="7" s="1"/>
  <c r="F3807" i="7"/>
  <c r="G3807" i="7" s="1"/>
  <c r="F3808" i="7"/>
  <c r="G3808" i="7" s="1"/>
  <c r="F3809" i="7"/>
  <c r="G3809" i="7" s="1"/>
  <c r="F3810" i="7"/>
  <c r="G3810" i="7" s="1"/>
  <c r="F3811" i="7"/>
  <c r="G3811" i="7" s="1"/>
  <c r="F3812" i="7"/>
  <c r="G3812" i="7" s="1"/>
  <c r="F3813" i="7"/>
  <c r="G3813" i="7" s="1"/>
  <c r="F3814" i="7"/>
  <c r="G3814" i="7" s="1"/>
  <c r="F3815" i="7"/>
  <c r="G3815" i="7" s="1"/>
  <c r="F3816" i="7"/>
  <c r="G3816" i="7" s="1"/>
  <c r="F3817" i="7"/>
  <c r="G3817" i="7" s="1"/>
  <c r="F3818" i="7"/>
  <c r="G3818" i="7" s="1"/>
  <c r="F3819" i="7"/>
  <c r="G3819" i="7" s="1"/>
  <c r="F3820" i="7"/>
  <c r="G3820" i="7" s="1"/>
  <c r="F3821" i="7"/>
  <c r="G3821" i="7" s="1"/>
  <c r="F3822" i="7"/>
  <c r="G3822" i="7" s="1"/>
  <c r="F3823" i="7"/>
  <c r="G3823" i="7" s="1"/>
  <c r="F3824" i="7"/>
  <c r="G3824" i="7" s="1"/>
  <c r="F3825" i="7"/>
  <c r="G3825" i="7" s="1"/>
  <c r="F3826" i="7"/>
  <c r="G3826" i="7" s="1"/>
  <c r="F3827" i="7"/>
  <c r="G3827" i="7" s="1"/>
  <c r="F3828" i="7"/>
  <c r="G3828" i="7" s="1"/>
  <c r="F3829" i="7"/>
  <c r="G3829" i="7" s="1"/>
  <c r="F3830" i="7"/>
  <c r="G3830" i="7" s="1"/>
  <c r="F3831" i="7"/>
  <c r="G3831" i="7" s="1"/>
  <c r="F3832" i="7"/>
  <c r="G3832" i="7" s="1"/>
  <c r="F3833" i="7"/>
  <c r="G3833" i="7" s="1"/>
  <c r="F3834" i="7"/>
  <c r="G3834" i="7" s="1"/>
  <c r="F3835" i="7"/>
  <c r="G3835" i="7" s="1"/>
  <c r="F3836" i="7"/>
  <c r="G3836" i="7" s="1"/>
  <c r="F3837" i="7"/>
  <c r="G3837" i="7" s="1"/>
  <c r="F3838" i="7"/>
  <c r="G3838" i="7" s="1"/>
  <c r="F3839" i="7"/>
  <c r="G3839" i="7" s="1"/>
  <c r="F3840" i="7"/>
  <c r="G3840" i="7" s="1"/>
  <c r="F3841" i="7"/>
  <c r="G3841" i="7" s="1"/>
  <c r="F3842" i="7"/>
  <c r="G3842" i="7" s="1"/>
  <c r="F3843" i="7"/>
  <c r="G3843" i="7" s="1"/>
  <c r="F3844" i="7"/>
  <c r="G3844" i="7" s="1"/>
  <c r="F3845" i="7"/>
  <c r="G3845" i="7" s="1"/>
  <c r="F3846" i="7"/>
  <c r="G3846" i="7" s="1"/>
  <c r="F3847" i="7"/>
  <c r="G3847" i="7" s="1"/>
  <c r="F3848" i="7"/>
  <c r="G3848" i="7" s="1"/>
  <c r="F3849" i="7"/>
  <c r="G3849" i="7" s="1"/>
  <c r="F3850" i="7"/>
  <c r="G3850" i="7" s="1"/>
  <c r="F3851" i="7"/>
  <c r="G3851" i="7" s="1"/>
  <c r="F3852" i="7"/>
  <c r="G3852" i="7" s="1"/>
  <c r="F3853" i="7"/>
  <c r="G3853" i="7" s="1"/>
  <c r="F3854" i="7"/>
  <c r="G3854" i="7" s="1"/>
  <c r="F3855" i="7"/>
  <c r="G3855" i="7" s="1"/>
  <c r="F3856" i="7"/>
  <c r="G3856" i="7" s="1"/>
  <c r="F3857" i="7"/>
  <c r="G3857" i="7" s="1"/>
  <c r="F3858" i="7"/>
  <c r="G3858" i="7" s="1"/>
  <c r="F3859" i="7"/>
  <c r="G3859" i="7" s="1"/>
  <c r="F3860" i="7"/>
  <c r="G3860" i="7" s="1"/>
  <c r="F3861" i="7"/>
  <c r="G3861" i="7" s="1"/>
  <c r="F3862" i="7"/>
  <c r="G3862" i="7" s="1"/>
  <c r="F3863" i="7"/>
  <c r="G3863" i="7" s="1"/>
  <c r="F3864" i="7"/>
  <c r="G3864" i="7" s="1"/>
  <c r="F3865" i="7"/>
  <c r="G3865" i="7" s="1"/>
  <c r="F3866" i="7"/>
  <c r="G3866" i="7" s="1"/>
  <c r="F3867" i="7"/>
  <c r="G3867" i="7" s="1"/>
  <c r="F3868" i="7"/>
  <c r="G3868" i="7" s="1"/>
  <c r="F3869" i="7"/>
  <c r="G3869" i="7" s="1"/>
  <c r="F3870" i="7"/>
  <c r="G3870" i="7" s="1"/>
  <c r="F3871" i="7"/>
  <c r="G3871" i="7" s="1"/>
  <c r="F3872" i="7"/>
  <c r="G3872" i="7" s="1"/>
  <c r="F3873" i="7"/>
  <c r="G3873" i="7" s="1"/>
  <c r="F3874" i="7"/>
  <c r="G3874" i="7" s="1"/>
  <c r="F3875" i="7"/>
  <c r="G3875" i="7" s="1"/>
  <c r="F3876" i="7"/>
  <c r="G3876" i="7" s="1"/>
  <c r="F3877" i="7"/>
  <c r="G3877" i="7" s="1"/>
  <c r="F3878" i="7"/>
  <c r="G3878" i="7" s="1"/>
  <c r="F3879" i="7"/>
  <c r="G3879" i="7" s="1"/>
  <c r="F3880" i="7"/>
  <c r="G3880" i="7" s="1"/>
  <c r="F3881" i="7"/>
  <c r="G3881" i="7" s="1"/>
  <c r="F3882" i="7"/>
  <c r="G3882" i="7" s="1"/>
  <c r="F3883" i="7"/>
  <c r="G3883" i="7" s="1"/>
  <c r="F3884" i="7"/>
  <c r="G3884" i="7" s="1"/>
  <c r="F3885" i="7"/>
  <c r="G3885" i="7" s="1"/>
  <c r="F3886" i="7"/>
  <c r="G3886" i="7" s="1"/>
  <c r="F3887" i="7"/>
  <c r="G3887" i="7" s="1"/>
  <c r="F3888" i="7"/>
  <c r="G3888" i="7" s="1"/>
  <c r="F3889" i="7"/>
  <c r="G3889" i="7" s="1"/>
  <c r="F3890" i="7"/>
  <c r="G3890" i="7" s="1"/>
  <c r="F3891" i="7"/>
  <c r="G3891" i="7" s="1"/>
  <c r="F3892" i="7"/>
  <c r="G3892" i="7" s="1"/>
  <c r="F3893" i="7"/>
  <c r="G3893" i="7" s="1"/>
  <c r="F3894" i="7"/>
  <c r="G3894" i="7" s="1"/>
  <c r="F3895" i="7"/>
  <c r="G3895" i="7" s="1"/>
  <c r="F3896" i="7"/>
  <c r="G3896" i="7" s="1"/>
  <c r="F3897" i="7"/>
  <c r="G3897" i="7" s="1"/>
  <c r="F3898" i="7"/>
  <c r="G3898" i="7" s="1"/>
  <c r="F3899" i="7"/>
  <c r="G3899" i="7" s="1"/>
  <c r="F3900" i="7"/>
  <c r="G3900" i="7" s="1"/>
  <c r="F3901" i="7"/>
  <c r="G3901" i="7" s="1"/>
  <c r="F3902" i="7"/>
  <c r="G3902" i="7" s="1"/>
  <c r="F3903" i="7"/>
  <c r="G3903" i="7" s="1"/>
  <c r="F3904" i="7"/>
  <c r="G3904" i="7" s="1"/>
  <c r="F3905" i="7"/>
  <c r="G3905" i="7" s="1"/>
  <c r="F3906" i="7"/>
  <c r="G3906" i="7" s="1"/>
  <c r="F3907" i="7"/>
  <c r="G3907" i="7" s="1"/>
  <c r="F3908" i="7"/>
  <c r="G3908" i="7" s="1"/>
  <c r="F3909" i="7"/>
  <c r="G3909" i="7" s="1"/>
  <c r="F3910" i="7"/>
  <c r="G3910" i="7" s="1"/>
  <c r="F3911" i="7"/>
  <c r="G3911" i="7" s="1"/>
  <c r="F3912" i="7"/>
  <c r="G3912" i="7" s="1"/>
  <c r="F3913" i="7"/>
  <c r="G3913" i="7" s="1"/>
  <c r="F3914" i="7"/>
  <c r="G3914" i="7" s="1"/>
  <c r="F3915" i="7"/>
  <c r="G3915" i="7" s="1"/>
  <c r="F3916" i="7"/>
  <c r="G3916" i="7" s="1"/>
  <c r="F3917" i="7"/>
  <c r="G3917" i="7" s="1"/>
  <c r="F3918" i="7"/>
  <c r="G3918" i="7" s="1"/>
  <c r="F3919" i="7"/>
  <c r="G3919" i="7" s="1"/>
  <c r="F3920" i="7"/>
  <c r="G3920" i="7" s="1"/>
  <c r="F3921" i="7"/>
  <c r="G3921" i="7" s="1"/>
  <c r="F3922" i="7"/>
  <c r="G3922" i="7" s="1"/>
  <c r="F3923" i="7"/>
  <c r="G3923" i="7" s="1"/>
  <c r="F3924" i="7"/>
  <c r="G3924" i="7" s="1"/>
  <c r="F3925" i="7"/>
  <c r="G3925" i="7" s="1"/>
  <c r="F3926" i="7"/>
  <c r="G3926" i="7" s="1"/>
  <c r="F3927" i="7"/>
  <c r="G3927" i="7" s="1"/>
  <c r="F3928" i="7"/>
  <c r="G3928" i="7" s="1"/>
  <c r="F3929" i="7"/>
  <c r="G3929" i="7" s="1"/>
  <c r="F3930" i="7"/>
  <c r="G3930" i="7" s="1"/>
  <c r="F3931" i="7"/>
  <c r="G3931" i="7" s="1"/>
  <c r="F3932" i="7"/>
  <c r="G3932" i="7" s="1"/>
  <c r="F3933" i="7"/>
  <c r="G3933" i="7" s="1"/>
  <c r="F3934" i="7"/>
  <c r="G3934" i="7" s="1"/>
  <c r="F3935" i="7"/>
  <c r="G3935" i="7" s="1"/>
  <c r="F3936" i="7"/>
  <c r="G3936" i="7" s="1"/>
  <c r="F3937" i="7"/>
  <c r="G3937" i="7" s="1"/>
  <c r="F3938" i="7"/>
  <c r="G3938" i="7" s="1"/>
  <c r="F3939" i="7"/>
  <c r="G3939" i="7" s="1"/>
  <c r="F3940" i="7"/>
  <c r="G3940" i="7" s="1"/>
  <c r="F3941" i="7"/>
  <c r="G3941" i="7" s="1"/>
  <c r="F3942" i="7"/>
  <c r="G3942" i="7" s="1"/>
  <c r="F3943" i="7"/>
  <c r="G3943" i="7" s="1"/>
  <c r="F3944" i="7"/>
  <c r="G3944" i="7" s="1"/>
  <c r="F3945" i="7"/>
  <c r="G3945" i="7" s="1"/>
  <c r="F3946" i="7"/>
  <c r="G3946" i="7" s="1"/>
  <c r="F3947" i="7"/>
  <c r="G3947" i="7" s="1"/>
  <c r="F3948" i="7"/>
  <c r="G3948" i="7" s="1"/>
  <c r="F3949" i="7"/>
  <c r="G3949" i="7" s="1"/>
  <c r="F3950" i="7"/>
  <c r="G3950" i="7" s="1"/>
  <c r="F3951" i="7"/>
  <c r="G3951" i="7" s="1"/>
  <c r="F3952" i="7"/>
  <c r="G3952" i="7" s="1"/>
  <c r="F3953" i="7"/>
  <c r="G3953" i="7" s="1"/>
  <c r="F3954" i="7"/>
  <c r="G3954" i="7" s="1"/>
  <c r="F3955" i="7"/>
  <c r="G3955" i="7" s="1"/>
  <c r="F3956" i="7"/>
  <c r="G3956" i="7" s="1"/>
  <c r="F3957" i="7"/>
  <c r="G3957" i="7" s="1"/>
  <c r="F3958" i="7"/>
  <c r="G3958" i="7" s="1"/>
  <c r="F3959" i="7"/>
  <c r="G3959" i="7" s="1"/>
  <c r="F3960" i="7"/>
  <c r="G3960" i="7" s="1"/>
  <c r="F3961" i="7"/>
  <c r="G3961" i="7" s="1"/>
  <c r="F3962" i="7"/>
  <c r="G3962" i="7" s="1"/>
  <c r="F3963" i="7"/>
  <c r="G3963" i="7" s="1"/>
  <c r="F3964" i="7"/>
  <c r="G3964" i="7" s="1"/>
  <c r="F3965" i="7"/>
  <c r="G3965" i="7" s="1"/>
  <c r="F3966" i="7"/>
  <c r="G3966" i="7" s="1"/>
  <c r="F3967" i="7"/>
  <c r="G3967" i="7" s="1"/>
  <c r="F3968" i="7"/>
  <c r="G3968" i="7" s="1"/>
  <c r="F3969" i="7"/>
  <c r="G3969" i="7" s="1"/>
  <c r="F3970" i="7"/>
  <c r="G3970" i="7" s="1"/>
  <c r="F3971" i="7"/>
  <c r="G3971" i="7" s="1"/>
  <c r="F3972" i="7"/>
  <c r="G3972" i="7" s="1"/>
  <c r="F3973" i="7"/>
  <c r="G3973" i="7" s="1"/>
  <c r="F3974" i="7"/>
  <c r="G3974" i="7" s="1"/>
  <c r="F3975" i="7"/>
  <c r="G3975" i="7" s="1"/>
  <c r="F3976" i="7"/>
  <c r="G3976" i="7" s="1"/>
  <c r="F3977" i="7"/>
  <c r="G3977" i="7" s="1"/>
  <c r="F3978" i="7"/>
  <c r="G3978" i="7" s="1"/>
  <c r="F3979" i="7"/>
  <c r="G3979" i="7" s="1"/>
  <c r="F3980" i="7"/>
  <c r="G3980" i="7" s="1"/>
  <c r="F3981" i="7"/>
  <c r="G3981" i="7" s="1"/>
  <c r="F3982" i="7"/>
  <c r="G3982" i="7" s="1"/>
  <c r="F3983" i="7"/>
  <c r="G3983" i="7" s="1"/>
  <c r="F3984" i="7"/>
  <c r="G3984" i="7" s="1"/>
  <c r="F3985" i="7"/>
  <c r="G3985" i="7" s="1"/>
  <c r="F3986" i="7"/>
  <c r="G3986" i="7" s="1"/>
  <c r="F3987" i="7"/>
  <c r="G3987" i="7" s="1"/>
  <c r="F3988" i="7"/>
  <c r="G3988" i="7" s="1"/>
  <c r="F3989" i="7"/>
  <c r="G3989" i="7" s="1"/>
  <c r="F3990" i="7"/>
  <c r="G3990" i="7" s="1"/>
  <c r="F3991" i="7"/>
  <c r="G3991" i="7" s="1"/>
  <c r="F3992" i="7"/>
  <c r="G3992" i="7" s="1"/>
  <c r="F3993" i="7"/>
  <c r="G3993" i="7" s="1"/>
  <c r="F3994" i="7"/>
  <c r="G3994" i="7" s="1"/>
  <c r="F3995" i="7"/>
  <c r="G3995" i="7" s="1"/>
  <c r="F3996" i="7"/>
  <c r="G3996" i="7" s="1"/>
  <c r="F3997" i="7"/>
  <c r="G3997" i="7" s="1"/>
  <c r="F3998" i="7"/>
  <c r="G3998" i="7" s="1"/>
  <c r="F3999" i="7"/>
  <c r="G3999" i="7" s="1"/>
  <c r="F4000" i="7"/>
  <c r="G4000" i="7" s="1"/>
  <c r="F4001" i="7"/>
  <c r="G4001" i="7" s="1"/>
  <c r="F4002" i="7"/>
  <c r="G4002" i="7" s="1"/>
  <c r="F4003" i="7"/>
  <c r="G4003" i="7" s="1"/>
  <c r="F4004" i="7"/>
  <c r="G4004" i="7" s="1"/>
  <c r="F4005" i="7"/>
  <c r="G4005" i="7" s="1"/>
  <c r="F4006" i="7"/>
  <c r="G4006" i="7" s="1"/>
  <c r="F4007" i="7"/>
  <c r="G4007" i="7" s="1"/>
  <c r="F4008" i="7"/>
  <c r="G4008" i="7" s="1"/>
  <c r="F4009" i="7"/>
  <c r="G4009" i="7" s="1"/>
  <c r="F4010" i="7"/>
  <c r="G4010" i="7" s="1"/>
  <c r="F4011" i="7"/>
  <c r="G4011" i="7" s="1"/>
  <c r="F4012" i="7"/>
  <c r="G4012" i="7" s="1"/>
  <c r="F4013" i="7"/>
  <c r="G4013" i="7" s="1"/>
  <c r="F4014" i="7"/>
  <c r="G4014" i="7" s="1"/>
  <c r="F4015" i="7"/>
  <c r="G4015" i="7" s="1"/>
  <c r="F4016" i="7"/>
  <c r="G4016" i="7" s="1"/>
  <c r="F4017" i="7"/>
  <c r="G4017" i="7" s="1"/>
  <c r="F4018" i="7"/>
  <c r="G4018" i="7" s="1"/>
  <c r="F4019" i="7"/>
  <c r="G4019" i="7" s="1"/>
  <c r="F4020" i="7"/>
  <c r="G4020" i="7" s="1"/>
  <c r="F4021" i="7"/>
  <c r="G4021" i="7" s="1"/>
  <c r="F4022" i="7"/>
  <c r="G4022" i="7" s="1"/>
  <c r="F4023" i="7"/>
  <c r="G4023" i="7" s="1"/>
  <c r="F4024" i="7"/>
  <c r="G4024" i="7" s="1"/>
  <c r="F4025" i="7"/>
  <c r="G4025" i="7" s="1"/>
  <c r="F4026" i="7"/>
  <c r="G4026" i="7" s="1"/>
  <c r="F4027" i="7"/>
  <c r="G4027" i="7" s="1"/>
  <c r="F4028" i="7"/>
  <c r="G4028" i="7" s="1"/>
  <c r="F4029" i="7"/>
  <c r="G4029" i="7" s="1"/>
  <c r="F4030" i="7"/>
  <c r="G4030" i="7" s="1"/>
  <c r="F4031" i="7"/>
  <c r="G4031" i="7" s="1"/>
  <c r="F4032" i="7"/>
  <c r="G4032" i="7" s="1"/>
  <c r="F4033" i="7"/>
  <c r="G4033" i="7" s="1"/>
  <c r="F4034" i="7"/>
  <c r="G4034" i="7" s="1"/>
  <c r="F4035" i="7"/>
  <c r="G4035" i="7" s="1"/>
  <c r="F4036" i="7"/>
  <c r="G4036" i="7" s="1"/>
  <c r="F4037" i="7"/>
  <c r="G4037" i="7" s="1"/>
  <c r="F4038" i="7"/>
  <c r="G4038" i="7" s="1"/>
  <c r="F4039" i="7"/>
  <c r="G4039" i="7" s="1"/>
  <c r="F4040" i="7"/>
  <c r="G4040" i="7" s="1"/>
  <c r="F4041" i="7"/>
  <c r="G4041" i="7" s="1"/>
  <c r="F4042" i="7"/>
  <c r="G4042" i="7" s="1"/>
  <c r="F4043" i="7"/>
  <c r="G4043" i="7" s="1"/>
  <c r="F4044" i="7"/>
  <c r="G4044" i="7" s="1"/>
  <c r="F4045" i="7"/>
  <c r="G4045" i="7" s="1"/>
  <c r="F4046" i="7"/>
  <c r="G4046" i="7" s="1"/>
  <c r="F4047" i="7"/>
  <c r="G4047" i="7" s="1"/>
  <c r="F4048" i="7"/>
  <c r="G4048" i="7" s="1"/>
  <c r="F4049" i="7"/>
  <c r="G4049" i="7" s="1"/>
  <c r="F4050" i="7"/>
  <c r="G4050" i="7" s="1"/>
  <c r="F4051" i="7"/>
  <c r="G4051" i="7" s="1"/>
  <c r="F4052" i="7"/>
  <c r="G4052" i="7" s="1"/>
  <c r="F4053" i="7"/>
  <c r="G4053" i="7" s="1"/>
  <c r="F4054" i="7"/>
  <c r="G4054" i="7" s="1"/>
  <c r="F4055" i="7"/>
  <c r="G4055" i="7" s="1"/>
  <c r="F4056" i="7"/>
  <c r="G4056" i="7" s="1"/>
  <c r="F4057" i="7"/>
  <c r="G4057" i="7" s="1"/>
  <c r="F4058" i="7"/>
  <c r="G4058" i="7" s="1"/>
  <c r="F4059" i="7"/>
  <c r="G4059" i="7" s="1"/>
  <c r="F4060" i="7"/>
  <c r="G4060" i="7" s="1"/>
  <c r="F4061" i="7"/>
  <c r="G4061" i="7" s="1"/>
  <c r="F4062" i="7"/>
  <c r="G4062" i="7" s="1"/>
  <c r="F4063" i="7"/>
  <c r="G4063" i="7" s="1"/>
  <c r="F4064" i="7"/>
  <c r="G4064" i="7" s="1"/>
  <c r="F4065" i="7"/>
  <c r="G4065" i="7" s="1"/>
  <c r="F4066" i="7"/>
  <c r="G4066" i="7" s="1"/>
  <c r="F4067" i="7"/>
  <c r="G4067" i="7" s="1"/>
  <c r="F4068" i="7"/>
  <c r="G4068" i="7" s="1"/>
  <c r="F4069" i="7"/>
  <c r="G4069" i="7" s="1"/>
  <c r="F4070" i="7"/>
  <c r="G4070" i="7" s="1"/>
  <c r="F4071" i="7"/>
  <c r="G4071" i="7" s="1"/>
  <c r="F4072" i="7"/>
  <c r="G4072" i="7" s="1"/>
  <c r="F4073" i="7"/>
  <c r="G4073" i="7" s="1"/>
  <c r="F4074" i="7"/>
  <c r="G4074" i="7" s="1"/>
  <c r="F4075" i="7"/>
  <c r="G4075" i="7" s="1"/>
  <c r="F4076" i="7"/>
  <c r="G4076" i="7" s="1"/>
  <c r="F4077" i="7"/>
  <c r="G4077" i="7" s="1"/>
  <c r="F4078" i="7"/>
  <c r="G4078" i="7" s="1"/>
  <c r="F4079" i="7"/>
  <c r="G4079" i="7" s="1"/>
  <c r="F4080" i="7"/>
  <c r="G4080" i="7" s="1"/>
  <c r="F4081" i="7"/>
  <c r="G4081" i="7" s="1"/>
  <c r="F4082" i="7"/>
  <c r="G4082" i="7" s="1"/>
  <c r="F4083" i="7"/>
  <c r="G4083" i="7" s="1"/>
  <c r="F4084" i="7"/>
  <c r="G4084" i="7" s="1"/>
  <c r="F4085" i="7"/>
  <c r="G4085" i="7" s="1"/>
  <c r="F4086" i="7"/>
  <c r="G4086" i="7" s="1"/>
  <c r="F4087" i="7"/>
  <c r="G4087" i="7" s="1"/>
  <c r="F4088" i="7"/>
  <c r="G4088" i="7" s="1"/>
  <c r="F4089" i="7"/>
  <c r="G4089" i="7" s="1"/>
  <c r="F4090" i="7"/>
  <c r="G4090" i="7" s="1"/>
  <c r="F4091" i="7"/>
  <c r="G4091" i="7" s="1"/>
  <c r="F4092" i="7"/>
  <c r="G4092" i="7" s="1"/>
  <c r="F4093" i="7"/>
  <c r="G4093" i="7" s="1"/>
  <c r="F4094" i="7"/>
  <c r="G4094" i="7" s="1"/>
  <c r="F4095" i="7"/>
  <c r="G4095" i="7" s="1"/>
  <c r="F4096" i="7"/>
  <c r="G4096" i="7" s="1"/>
  <c r="F4097" i="7"/>
  <c r="G4097" i="7" s="1"/>
  <c r="F4098" i="7"/>
  <c r="G4098" i="7" s="1"/>
  <c r="F4099" i="7"/>
  <c r="G4099" i="7" s="1"/>
  <c r="F4100" i="7"/>
  <c r="G4100" i="7" s="1"/>
  <c r="F4101" i="7"/>
  <c r="G4101" i="7" s="1"/>
  <c r="F4102" i="7"/>
  <c r="G4102" i="7" s="1"/>
  <c r="F4103" i="7"/>
  <c r="G4103" i="7" s="1"/>
  <c r="F4104" i="7"/>
  <c r="G4104" i="7" s="1"/>
  <c r="F4105" i="7"/>
  <c r="G4105" i="7" s="1"/>
  <c r="F4106" i="7"/>
  <c r="G4106" i="7" s="1"/>
  <c r="F4107" i="7"/>
  <c r="G4107" i="7" s="1"/>
  <c r="F4108" i="7"/>
  <c r="G4108" i="7" s="1"/>
  <c r="F4109" i="7"/>
  <c r="G4109" i="7" s="1"/>
  <c r="F4110" i="7"/>
  <c r="G4110" i="7" s="1"/>
  <c r="F4111" i="7"/>
  <c r="G4111" i="7" s="1"/>
  <c r="F4112" i="7"/>
  <c r="G4112" i="7" s="1"/>
  <c r="F4113" i="7"/>
  <c r="G4113" i="7" s="1"/>
  <c r="F4114" i="7"/>
  <c r="G4114" i="7" s="1"/>
  <c r="F4115" i="7"/>
  <c r="G4115" i="7" s="1"/>
  <c r="F4116" i="7"/>
  <c r="G4116" i="7" s="1"/>
  <c r="F4117" i="7"/>
  <c r="G4117" i="7" s="1"/>
  <c r="F4118" i="7"/>
  <c r="G4118" i="7" s="1"/>
  <c r="F4119" i="7"/>
  <c r="G4119" i="7" s="1"/>
  <c r="F4120" i="7"/>
  <c r="G4120" i="7" s="1"/>
  <c r="F4121" i="7"/>
  <c r="G4121" i="7" s="1"/>
  <c r="F4122" i="7"/>
  <c r="G4122" i="7" s="1"/>
  <c r="F4123" i="7"/>
  <c r="G4123" i="7" s="1"/>
  <c r="F4124" i="7"/>
  <c r="G4124" i="7" s="1"/>
  <c r="F4125" i="7"/>
  <c r="G4125" i="7" s="1"/>
  <c r="F4126" i="7"/>
  <c r="G4126" i="7" s="1"/>
  <c r="F4127" i="7"/>
  <c r="G4127" i="7" s="1"/>
  <c r="F4128" i="7"/>
  <c r="G4128" i="7" s="1"/>
  <c r="F4129" i="7"/>
  <c r="G4129" i="7" s="1"/>
  <c r="F4130" i="7"/>
  <c r="G4130" i="7" s="1"/>
  <c r="F4131" i="7"/>
  <c r="G4131" i="7" s="1"/>
  <c r="F4132" i="7"/>
  <c r="G4132" i="7" s="1"/>
  <c r="F4133" i="7"/>
  <c r="G4133" i="7" s="1"/>
  <c r="F4134" i="7"/>
  <c r="G4134" i="7" s="1"/>
  <c r="F4135" i="7"/>
  <c r="G4135" i="7" s="1"/>
  <c r="F4136" i="7"/>
  <c r="G4136" i="7" s="1"/>
  <c r="F4137" i="7"/>
  <c r="G4137" i="7" s="1"/>
  <c r="F4138" i="7"/>
  <c r="G4138" i="7" s="1"/>
  <c r="F4139" i="7"/>
  <c r="G4139" i="7" s="1"/>
  <c r="F4140" i="7"/>
  <c r="G4140" i="7" s="1"/>
  <c r="F4141" i="7"/>
  <c r="G4141" i="7" s="1"/>
  <c r="F4142" i="7"/>
  <c r="G4142" i="7" s="1"/>
  <c r="F4143" i="7"/>
  <c r="G4143" i="7" s="1"/>
  <c r="F4144" i="7"/>
  <c r="G4144" i="7" s="1"/>
  <c r="F4145" i="7"/>
  <c r="G4145" i="7" s="1"/>
  <c r="F4146" i="7"/>
  <c r="G4146" i="7" s="1"/>
  <c r="F4147" i="7"/>
  <c r="G4147" i="7" s="1"/>
  <c r="F4148" i="7"/>
  <c r="G4148" i="7" s="1"/>
  <c r="F4149" i="7"/>
  <c r="G4149" i="7" s="1"/>
  <c r="F4150" i="7"/>
  <c r="G4150" i="7" s="1"/>
  <c r="F4151" i="7"/>
  <c r="G4151" i="7" s="1"/>
  <c r="F4152" i="7"/>
  <c r="G4152" i="7" s="1"/>
  <c r="F4153" i="7"/>
  <c r="G4153" i="7" s="1"/>
  <c r="F4154" i="7"/>
  <c r="G4154" i="7" s="1"/>
  <c r="F4155" i="7"/>
  <c r="G4155" i="7" s="1"/>
  <c r="F4156" i="7"/>
  <c r="G4156" i="7" s="1"/>
  <c r="F4157" i="7"/>
  <c r="G4157" i="7" s="1"/>
  <c r="F4158" i="7"/>
  <c r="G4158" i="7" s="1"/>
  <c r="F4159" i="7"/>
  <c r="G4159" i="7" s="1"/>
  <c r="F4160" i="7"/>
  <c r="G4160" i="7" s="1"/>
  <c r="F4161" i="7"/>
  <c r="G4161" i="7" s="1"/>
  <c r="F4162" i="7"/>
  <c r="G4162" i="7" s="1"/>
  <c r="F4163" i="7"/>
  <c r="G4163" i="7" s="1"/>
  <c r="F4164" i="7"/>
  <c r="G4164" i="7" s="1"/>
  <c r="F4165" i="7"/>
  <c r="G4165" i="7" s="1"/>
  <c r="F4166" i="7"/>
  <c r="G4166" i="7" s="1"/>
  <c r="F4167" i="7"/>
  <c r="G4167" i="7" s="1"/>
  <c r="F4168" i="7"/>
  <c r="G4168" i="7" s="1"/>
  <c r="F4169" i="7"/>
  <c r="G4169" i="7" s="1"/>
  <c r="F4170" i="7"/>
  <c r="G4170" i="7" s="1"/>
  <c r="F4171" i="7"/>
  <c r="G4171" i="7" s="1"/>
  <c r="F4172" i="7"/>
  <c r="G4172" i="7" s="1"/>
  <c r="F4173" i="7"/>
  <c r="G4173" i="7" s="1"/>
  <c r="F4174" i="7"/>
  <c r="G4174" i="7" s="1"/>
  <c r="F4175" i="7"/>
  <c r="G4175" i="7" s="1"/>
  <c r="F4176" i="7"/>
  <c r="G4176" i="7" s="1"/>
  <c r="F4177" i="7"/>
  <c r="G4177" i="7" s="1"/>
  <c r="F4178" i="7"/>
  <c r="G4178" i="7" s="1"/>
  <c r="F4179" i="7"/>
  <c r="G4179" i="7" s="1"/>
  <c r="F4180" i="7"/>
  <c r="G4180" i="7" s="1"/>
  <c r="F4181" i="7"/>
  <c r="G4181" i="7" s="1"/>
  <c r="F4182" i="7"/>
  <c r="G4182" i="7" s="1"/>
  <c r="F4183" i="7"/>
  <c r="G4183" i="7" s="1"/>
  <c r="F4184" i="7"/>
  <c r="G4184" i="7" s="1"/>
  <c r="F4185" i="7"/>
  <c r="G4185" i="7" s="1"/>
  <c r="F4186" i="7"/>
  <c r="G4186" i="7" s="1"/>
  <c r="F4187" i="7"/>
  <c r="G4187" i="7" s="1"/>
  <c r="F4188" i="7"/>
  <c r="G4188" i="7" s="1"/>
  <c r="F4189" i="7"/>
  <c r="G4189" i="7" s="1"/>
  <c r="F4190" i="7"/>
  <c r="G4190" i="7" s="1"/>
  <c r="F4191" i="7"/>
  <c r="G4191" i="7" s="1"/>
  <c r="F4192" i="7"/>
  <c r="G4192" i="7" s="1"/>
  <c r="F4193" i="7"/>
  <c r="G4193" i="7" s="1"/>
  <c r="F4194" i="7"/>
  <c r="G4194" i="7" s="1"/>
  <c r="F4195" i="7"/>
  <c r="G4195" i="7" s="1"/>
  <c r="F4196" i="7"/>
  <c r="G4196" i="7" s="1"/>
  <c r="F4197" i="7"/>
  <c r="G4197" i="7" s="1"/>
  <c r="F4198" i="7"/>
  <c r="G4198" i="7" s="1"/>
  <c r="F4199" i="7"/>
  <c r="G4199" i="7" s="1"/>
  <c r="F4200" i="7"/>
  <c r="G4200" i="7" s="1"/>
  <c r="F4201" i="7"/>
  <c r="G4201" i="7" s="1"/>
  <c r="F4202" i="7"/>
  <c r="G4202" i="7" s="1"/>
  <c r="F4203" i="7"/>
  <c r="G4203" i="7" s="1"/>
  <c r="F4204" i="7"/>
  <c r="G4204" i="7" s="1"/>
  <c r="F4205" i="7"/>
  <c r="G4205" i="7" s="1"/>
  <c r="F4206" i="7"/>
  <c r="G4206" i="7" s="1"/>
  <c r="F4207" i="7"/>
  <c r="G4207" i="7" s="1"/>
  <c r="F4208" i="7"/>
  <c r="G4208" i="7" s="1"/>
  <c r="F4209" i="7"/>
  <c r="G4209" i="7" s="1"/>
  <c r="F4210" i="7"/>
  <c r="G4210" i="7" s="1"/>
  <c r="F4211" i="7"/>
  <c r="G4211" i="7" s="1"/>
  <c r="F4212" i="7"/>
  <c r="G4212" i="7" s="1"/>
  <c r="F4213" i="7"/>
  <c r="G4213" i="7" s="1"/>
  <c r="F4214" i="7"/>
  <c r="G4214" i="7" s="1"/>
  <c r="F4215" i="7"/>
  <c r="G4215" i="7" s="1"/>
  <c r="F4216" i="7"/>
  <c r="G4216" i="7" s="1"/>
  <c r="F4217" i="7"/>
  <c r="G4217" i="7" s="1"/>
  <c r="F4218" i="7"/>
  <c r="G4218" i="7" s="1"/>
  <c r="F4219" i="7"/>
  <c r="G4219" i="7" s="1"/>
  <c r="F4220" i="7"/>
  <c r="G4220" i="7" s="1"/>
  <c r="F4221" i="7"/>
  <c r="G4221" i="7" s="1"/>
  <c r="F4222" i="7"/>
  <c r="G4222" i="7" s="1"/>
  <c r="F4223" i="7"/>
  <c r="G4223" i="7" s="1"/>
  <c r="F4224" i="7"/>
  <c r="G4224" i="7" s="1"/>
  <c r="F4225" i="7"/>
  <c r="G4225" i="7" s="1"/>
  <c r="F4226" i="7"/>
  <c r="G4226" i="7" s="1"/>
  <c r="F4227" i="7"/>
  <c r="G4227" i="7" s="1"/>
  <c r="F4228" i="7"/>
  <c r="G4228" i="7" s="1"/>
  <c r="F4229" i="7"/>
  <c r="G4229" i="7" s="1"/>
  <c r="F4230" i="7"/>
  <c r="G4230" i="7" s="1"/>
  <c r="F4231" i="7"/>
  <c r="G4231" i="7" s="1"/>
  <c r="F4232" i="7"/>
  <c r="G4232" i="7" s="1"/>
  <c r="F4233" i="7"/>
  <c r="G4233" i="7" s="1"/>
  <c r="F4234" i="7"/>
  <c r="G4234" i="7" s="1"/>
  <c r="F4235" i="7"/>
  <c r="G4235" i="7" s="1"/>
  <c r="F4236" i="7"/>
  <c r="G4236" i="7" s="1"/>
  <c r="F4237" i="7"/>
  <c r="G4237" i="7" s="1"/>
  <c r="F4238" i="7"/>
  <c r="G4238" i="7" s="1"/>
  <c r="F4239" i="7"/>
  <c r="G4239" i="7" s="1"/>
  <c r="F4240" i="7"/>
  <c r="G4240" i="7" s="1"/>
  <c r="F4241" i="7"/>
  <c r="G4241" i="7" s="1"/>
  <c r="F4242" i="7"/>
  <c r="G4242" i="7" s="1"/>
  <c r="F4243" i="7"/>
  <c r="G4243" i="7" s="1"/>
  <c r="F4244" i="7"/>
  <c r="G4244" i="7" s="1"/>
  <c r="F4245" i="7"/>
  <c r="G4245" i="7" s="1"/>
  <c r="F4246" i="7"/>
  <c r="G4246" i="7" s="1"/>
  <c r="F4247" i="7"/>
  <c r="G4247" i="7" s="1"/>
  <c r="F4248" i="7"/>
  <c r="G4248" i="7" s="1"/>
  <c r="F4249" i="7"/>
  <c r="G4249" i="7" s="1"/>
  <c r="F4250" i="7"/>
  <c r="G4250" i="7" s="1"/>
  <c r="F4251" i="7"/>
  <c r="G4251" i="7" s="1"/>
  <c r="F4252" i="7"/>
  <c r="G4252" i="7" s="1"/>
  <c r="F4253" i="7"/>
  <c r="G4253" i="7" s="1"/>
  <c r="F4254" i="7"/>
  <c r="G4254" i="7" s="1"/>
  <c r="F4255" i="7"/>
  <c r="G4255" i="7" s="1"/>
  <c r="F4256" i="7"/>
  <c r="G4256" i="7" s="1"/>
  <c r="F4257" i="7"/>
  <c r="G4257" i="7" s="1"/>
  <c r="F4258" i="7"/>
  <c r="G4258" i="7" s="1"/>
  <c r="F4259" i="7"/>
  <c r="G4259" i="7" s="1"/>
  <c r="F4260" i="7"/>
  <c r="G4260" i="7" s="1"/>
  <c r="F4261" i="7"/>
  <c r="G4261" i="7" s="1"/>
  <c r="F4262" i="7"/>
  <c r="G4262" i="7" s="1"/>
  <c r="F4263" i="7"/>
  <c r="G4263" i="7" s="1"/>
  <c r="F4264" i="7"/>
  <c r="G4264" i="7" s="1"/>
  <c r="F4265" i="7"/>
  <c r="G4265" i="7" s="1"/>
  <c r="F4266" i="7"/>
  <c r="G4266" i="7" s="1"/>
  <c r="F4267" i="7"/>
  <c r="G4267" i="7" s="1"/>
  <c r="F4268" i="7"/>
  <c r="G4268" i="7" s="1"/>
  <c r="F4269" i="7"/>
  <c r="G4269" i="7" s="1"/>
  <c r="F4270" i="7"/>
  <c r="G4270" i="7" s="1"/>
  <c r="F4271" i="7"/>
  <c r="G4271" i="7" s="1"/>
  <c r="F4272" i="7"/>
  <c r="G4272" i="7" s="1"/>
  <c r="F4273" i="7"/>
  <c r="G4273" i="7" s="1"/>
  <c r="F4274" i="7"/>
  <c r="G4274" i="7" s="1"/>
  <c r="F4275" i="7"/>
  <c r="G4275" i="7" s="1"/>
  <c r="F4276" i="7"/>
  <c r="G4276" i="7" s="1"/>
  <c r="F4277" i="7"/>
  <c r="G4277" i="7" s="1"/>
  <c r="F4278" i="7"/>
  <c r="G4278" i="7" s="1"/>
  <c r="F4279" i="7"/>
  <c r="G4279" i="7" s="1"/>
  <c r="F4280" i="7"/>
  <c r="G4280" i="7" s="1"/>
  <c r="F4281" i="7"/>
  <c r="G4281" i="7" s="1"/>
  <c r="F4282" i="7"/>
  <c r="G4282" i="7" s="1"/>
  <c r="F4283" i="7"/>
  <c r="G4283" i="7" s="1"/>
  <c r="F4284" i="7"/>
  <c r="G4284" i="7" s="1"/>
  <c r="F4285" i="7"/>
  <c r="G4285" i="7" s="1"/>
  <c r="F4286" i="7"/>
  <c r="G4286" i="7" s="1"/>
  <c r="F4287" i="7"/>
  <c r="G4287" i="7" s="1"/>
  <c r="F4288" i="7"/>
  <c r="G4288" i="7" s="1"/>
  <c r="F4289" i="7"/>
  <c r="G4289" i="7" s="1"/>
  <c r="F4290" i="7"/>
  <c r="G4290" i="7" s="1"/>
  <c r="F4291" i="7"/>
  <c r="G4291" i="7" s="1"/>
  <c r="F4292" i="7"/>
  <c r="G4292" i="7" s="1"/>
  <c r="F4293" i="7"/>
  <c r="G4293" i="7" s="1"/>
  <c r="F4294" i="7"/>
  <c r="G4294" i="7" s="1"/>
  <c r="F4295" i="7"/>
  <c r="G4295" i="7" s="1"/>
  <c r="F4296" i="7"/>
  <c r="G4296" i="7" s="1"/>
  <c r="F4297" i="7"/>
  <c r="G4297" i="7" s="1"/>
  <c r="F4298" i="7"/>
  <c r="G4298" i="7" s="1"/>
  <c r="F4299" i="7"/>
  <c r="G4299" i="7" s="1"/>
  <c r="F4300" i="7"/>
  <c r="G4300" i="7" s="1"/>
  <c r="F4301" i="7"/>
  <c r="G4301" i="7" s="1"/>
  <c r="F4302" i="7"/>
  <c r="G4302" i="7" s="1"/>
  <c r="F4303" i="7"/>
  <c r="G4303" i="7" s="1"/>
  <c r="F4304" i="7"/>
  <c r="G4304" i="7" s="1"/>
  <c r="F4305" i="7"/>
  <c r="G4305" i="7" s="1"/>
  <c r="F4306" i="7"/>
  <c r="G4306" i="7" s="1"/>
  <c r="F4307" i="7"/>
  <c r="G4307" i="7" s="1"/>
  <c r="F4308" i="7"/>
  <c r="G4308" i="7" s="1"/>
  <c r="F4309" i="7"/>
  <c r="G4309" i="7" s="1"/>
  <c r="F4310" i="7"/>
  <c r="G4310" i="7" s="1"/>
  <c r="F4311" i="7"/>
  <c r="G4311" i="7" s="1"/>
  <c r="F4312" i="7"/>
  <c r="G4312" i="7" s="1"/>
  <c r="F4313" i="7"/>
  <c r="G4313" i="7" s="1"/>
  <c r="F4314" i="7"/>
  <c r="G4314" i="7" s="1"/>
  <c r="F4315" i="7"/>
  <c r="G4315" i="7" s="1"/>
  <c r="F4316" i="7"/>
  <c r="G4316" i="7" s="1"/>
  <c r="F4317" i="7"/>
  <c r="G4317" i="7" s="1"/>
  <c r="F4318" i="7"/>
  <c r="G4318" i="7" s="1"/>
  <c r="F4319" i="7"/>
  <c r="G4319" i="7" s="1"/>
  <c r="F4320" i="7"/>
  <c r="G4320" i="7" s="1"/>
  <c r="F4321" i="7"/>
  <c r="G4321" i="7" s="1"/>
  <c r="F4322" i="7"/>
  <c r="G4322" i="7" s="1"/>
  <c r="F4323" i="7"/>
  <c r="G4323" i="7" s="1"/>
  <c r="F4324" i="7"/>
  <c r="G4324" i="7" s="1"/>
  <c r="F4325" i="7"/>
  <c r="G4325" i="7" s="1"/>
  <c r="F4326" i="7"/>
  <c r="G4326" i="7" s="1"/>
  <c r="F4327" i="7"/>
  <c r="G4327" i="7" s="1"/>
  <c r="F4328" i="7"/>
  <c r="G4328" i="7" s="1"/>
  <c r="F4329" i="7"/>
  <c r="G4329" i="7" s="1"/>
  <c r="F4330" i="7"/>
  <c r="G4330" i="7" s="1"/>
  <c r="F4331" i="7"/>
  <c r="G4331" i="7" s="1"/>
  <c r="F4332" i="7"/>
  <c r="G4332" i="7" s="1"/>
  <c r="F4333" i="7"/>
  <c r="G4333" i="7" s="1"/>
  <c r="F4334" i="7"/>
  <c r="G4334" i="7" s="1"/>
  <c r="F4335" i="7"/>
  <c r="G4335" i="7" s="1"/>
  <c r="F4336" i="7"/>
  <c r="G4336" i="7" s="1"/>
  <c r="F4337" i="7"/>
  <c r="G4337" i="7" s="1"/>
  <c r="F4338" i="7"/>
  <c r="G4338" i="7" s="1"/>
  <c r="F4339" i="7"/>
  <c r="G4339" i="7" s="1"/>
  <c r="F4340" i="7"/>
  <c r="G4340" i="7" s="1"/>
  <c r="F4341" i="7"/>
  <c r="G4341" i="7" s="1"/>
  <c r="F4342" i="7"/>
  <c r="G4342" i="7" s="1"/>
  <c r="F4343" i="7"/>
  <c r="G4343" i="7" s="1"/>
  <c r="F4344" i="7"/>
  <c r="G4344" i="7" s="1"/>
  <c r="F4345" i="7"/>
  <c r="G4345" i="7" s="1"/>
  <c r="F4346" i="7"/>
  <c r="G4346" i="7" s="1"/>
  <c r="F4347" i="7"/>
  <c r="G4347" i="7" s="1"/>
  <c r="F4348" i="7"/>
  <c r="G4348" i="7" s="1"/>
  <c r="F4349" i="7"/>
  <c r="G4349" i="7" s="1"/>
  <c r="F4350" i="7"/>
  <c r="G4350" i="7" s="1"/>
  <c r="F4351" i="7"/>
  <c r="G4351" i="7" s="1"/>
  <c r="F4352" i="7"/>
  <c r="G4352" i="7" s="1"/>
  <c r="F4353" i="7"/>
  <c r="G4353" i="7" s="1"/>
  <c r="F4354" i="7"/>
  <c r="G4354" i="7" s="1"/>
  <c r="F4355" i="7"/>
  <c r="G4355" i="7" s="1"/>
  <c r="F4356" i="7"/>
  <c r="G4356" i="7" s="1"/>
  <c r="F4357" i="7"/>
  <c r="G4357" i="7" s="1"/>
  <c r="F4358" i="7"/>
  <c r="G4358" i="7" s="1"/>
  <c r="F4359" i="7"/>
  <c r="G4359" i="7" s="1"/>
  <c r="F4360" i="7"/>
  <c r="G4360" i="7" s="1"/>
  <c r="F4361" i="7"/>
  <c r="G4361" i="7" s="1"/>
  <c r="F4362" i="7"/>
  <c r="G4362" i="7" s="1"/>
  <c r="F4363" i="7"/>
  <c r="G4363" i="7" s="1"/>
  <c r="F4364" i="7"/>
  <c r="G4364" i="7" s="1"/>
  <c r="F4365" i="7"/>
  <c r="G4365" i="7" s="1"/>
  <c r="F4366" i="7"/>
  <c r="G4366" i="7" s="1"/>
  <c r="F4367" i="7"/>
  <c r="G4367" i="7" s="1"/>
  <c r="F4368" i="7"/>
  <c r="G4368" i="7" s="1"/>
  <c r="F4369" i="7"/>
  <c r="G4369" i="7" s="1"/>
  <c r="F4370" i="7"/>
  <c r="G4370" i="7" s="1"/>
  <c r="F4371" i="7"/>
  <c r="G4371" i="7" s="1"/>
  <c r="F4372" i="7"/>
  <c r="G4372" i="7" s="1"/>
  <c r="F4373" i="7"/>
  <c r="G4373" i="7" s="1"/>
  <c r="F4374" i="7"/>
  <c r="G4374" i="7" s="1"/>
  <c r="F4375" i="7"/>
  <c r="G4375" i="7" s="1"/>
  <c r="F4376" i="7"/>
  <c r="G4376" i="7" s="1"/>
  <c r="F4377" i="7"/>
  <c r="G4377" i="7" s="1"/>
  <c r="F4378" i="7"/>
  <c r="G4378" i="7" s="1"/>
  <c r="F4379" i="7"/>
  <c r="G4379" i="7" s="1"/>
  <c r="F4380" i="7"/>
  <c r="G4380" i="7" s="1"/>
  <c r="F4381" i="7"/>
  <c r="G4381" i="7" s="1"/>
  <c r="F4382" i="7"/>
  <c r="G4382" i="7" s="1"/>
  <c r="F4383" i="7"/>
  <c r="G4383" i="7" s="1"/>
  <c r="F4384" i="7"/>
  <c r="G4384" i="7" s="1"/>
  <c r="F4385" i="7"/>
  <c r="G4385" i="7" s="1"/>
  <c r="F4386" i="7"/>
  <c r="G4386" i="7" s="1"/>
  <c r="F4387" i="7"/>
  <c r="G4387" i="7" s="1"/>
  <c r="F4388" i="7"/>
  <c r="G4388" i="7" s="1"/>
  <c r="F4389" i="7"/>
  <c r="G4389" i="7" s="1"/>
  <c r="F4390" i="7"/>
  <c r="G4390" i="7" s="1"/>
  <c r="F4391" i="7"/>
  <c r="G4391" i="7" s="1"/>
  <c r="F4392" i="7"/>
  <c r="G4392" i="7" s="1"/>
  <c r="F4393" i="7"/>
  <c r="G4393" i="7" s="1"/>
  <c r="F4394" i="7"/>
  <c r="G4394" i="7" s="1"/>
  <c r="F4395" i="7"/>
  <c r="G4395" i="7" s="1"/>
  <c r="F4396" i="7"/>
  <c r="G4396" i="7" s="1"/>
  <c r="F4397" i="7"/>
  <c r="G4397" i="7" s="1"/>
  <c r="F4398" i="7"/>
  <c r="G4398" i="7" s="1"/>
  <c r="F4399" i="7"/>
  <c r="G4399" i="7" s="1"/>
  <c r="F4400" i="7"/>
  <c r="G4400" i="7" s="1"/>
  <c r="F4401" i="7"/>
  <c r="G4401" i="7" s="1"/>
  <c r="F4402" i="7"/>
  <c r="G4402" i="7" s="1"/>
  <c r="F4403" i="7"/>
  <c r="G4403" i="7" s="1"/>
  <c r="F4404" i="7"/>
  <c r="G4404" i="7" s="1"/>
  <c r="F4405" i="7"/>
  <c r="G4405" i="7" s="1"/>
  <c r="F4406" i="7"/>
  <c r="G4406" i="7" s="1"/>
  <c r="F4407" i="7"/>
  <c r="G4407" i="7" s="1"/>
  <c r="F4408" i="7"/>
  <c r="G4408" i="7" s="1"/>
  <c r="F4409" i="7"/>
  <c r="G4409" i="7" s="1"/>
  <c r="F4410" i="7"/>
  <c r="G4410" i="7" s="1"/>
  <c r="F4411" i="7"/>
  <c r="G4411" i="7" s="1"/>
  <c r="F4412" i="7"/>
  <c r="G4412" i="7" s="1"/>
  <c r="F4413" i="7"/>
  <c r="G4413" i="7" s="1"/>
  <c r="F4414" i="7"/>
  <c r="G4414" i="7" s="1"/>
  <c r="F4415" i="7"/>
  <c r="G4415" i="7" s="1"/>
  <c r="F4416" i="7"/>
  <c r="G4416" i="7" s="1"/>
  <c r="F4417" i="7"/>
  <c r="G4417" i="7" s="1"/>
  <c r="F4418" i="7"/>
  <c r="G4418" i="7" s="1"/>
  <c r="F4419" i="7"/>
  <c r="G4419" i="7" s="1"/>
  <c r="F4420" i="7"/>
  <c r="G4420" i="7" s="1"/>
  <c r="F4421" i="7"/>
  <c r="G4421" i="7" s="1"/>
  <c r="F4422" i="7"/>
  <c r="G4422" i="7" s="1"/>
  <c r="F4423" i="7"/>
  <c r="G4423" i="7" s="1"/>
  <c r="F4424" i="7"/>
  <c r="G4424" i="7" s="1"/>
  <c r="F4425" i="7"/>
  <c r="G4425" i="7" s="1"/>
  <c r="F4426" i="7"/>
  <c r="G4426" i="7" s="1"/>
  <c r="F4427" i="7"/>
  <c r="G4427" i="7" s="1"/>
  <c r="F4428" i="7"/>
  <c r="G4428" i="7" s="1"/>
  <c r="F4429" i="7"/>
  <c r="G4429" i="7" s="1"/>
  <c r="F4430" i="7"/>
  <c r="G4430" i="7" s="1"/>
  <c r="F4431" i="7"/>
  <c r="G4431" i="7" s="1"/>
  <c r="F4432" i="7"/>
  <c r="G4432" i="7" s="1"/>
  <c r="F4433" i="7"/>
  <c r="G4433" i="7" s="1"/>
  <c r="F4434" i="7"/>
  <c r="G4434" i="7" s="1"/>
  <c r="F4435" i="7"/>
  <c r="G4435" i="7" s="1"/>
  <c r="F4436" i="7"/>
  <c r="G4436" i="7" s="1"/>
  <c r="F4437" i="7"/>
  <c r="G4437" i="7" s="1"/>
  <c r="F4438" i="7"/>
  <c r="G4438" i="7" s="1"/>
  <c r="F4439" i="7"/>
  <c r="G4439" i="7" s="1"/>
  <c r="F4440" i="7"/>
  <c r="G4440" i="7" s="1"/>
  <c r="F4441" i="7"/>
  <c r="G4441" i="7" s="1"/>
  <c r="F4442" i="7"/>
  <c r="G4442" i="7" s="1"/>
  <c r="F4443" i="7"/>
  <c r="G4443" i="7" s="1"/>
  <c r="F4444" i="7"/>
  <c r="G4444" i="7" s="1"/>
  <c r="F4445" i="7"/>
  <c r="G4445" i="7" s="1"/>
  <c r="F4446" i="7"/>
  <c r="G4446" i="7" s="1"/>
  <c r="F4447" i="7"/>
  <c r="G4447" i="7" s="1"/>
  <c r="F4448" i="7"/>
  <c r="G4448" i="7" s="1"/>
  <c r="F4449" i="7"/>
  <c r="G4449" i="7" s="1"/>
  <c r="F4450" i="7"/>
  <c r="G4450" i="7" s="1"/>
  <c r="F4451" i="7"/>
  <c r="G4451" i="7" s="1"/>
  <c r="F4452" i="7"/>
  <c r="G4452" i="7" s="1"/>
  <c r="F4453" i="7"/>
  <c r="G4453" i="7" s="1"/>
  <c r="F4454" i="7"/>
  <c r="G4454" i="7" s="1"/>
  <c r="F4455" i="7"/>
  <c r="G4455" i="7" s="1"/>
  <c r="F4456" i="7"/>
  <c r="G4456" i="7" s="1"/>
  <c r="F4457" i="7"/>
  <c r="G4457" i="7" s="1"/>
  <c r="F4458" i="7"/>
  <c r="G4458" i="7" s="1"/>
  <c r="F4459" i="7"/>
  <c r="G4459" i="7" s="1"/>
  <c r="F4460" i="7"/>
  <c r="G4460" i="7" s="1"/>
  <c r="F4461" i="7"/>
  <c r="G4461" i="7" s="1"/>
  <c r="F4462" i="7"/>
  <c r="G4462" i="7" s="1"/>
  <c r="F4463" i="7"/>
  <c r="G4463" i="7" s="1"/>
  <c r="F4464" i="7"/>
  <c r="G4464" i="7" s="1"/>
  <c r="F4465" i="7"/>
  <c r="G4465" i="7" s="1"/>
  <c r="F4466" i="7"/>
  <c r="G4466" i="7" s="1"/>
  <c r="F4467" i="7"/>
  <c r="G4467" i="7" s="1"/>
  <c r="F4468" i="7"/>
  <c r="G4468" i="7" s="1"/>
  <c r="F4469" i="7"/>
  <c r="G4469" i="7" s="1"/>
  <c r="F4470" i="7"/>
  <c r="G4470" i="7" s="1"/>
  <c r="F4471" i="7"/>
  <c r="G4471" i="7" s="1"/>
  <c r="F4472" i="7"/>
  <c r="G4472" i="7" s="1"/>
  <c r="F4473" i="7"/>
  <c r="G4473" i="7" s="1"/>
  <c r="F4474" i="7"/>
  <c r="G4474" i="7" s="1"/>
  <c r="F4475" i="7"/>
  <c r="G4475" i="7" s="1"/>
  <c r="F4476" i="7"/>
  <c r="G4476" i="7" s="1"/>
  <c r="F4477" i="7"/>
  <c r="G4477" i="7" s="1"/>
  <c r="F4478" i="7"/>
  <c r="G4478" i="7" s="1"/>
  <c r="F4479" i="7"/>
  <c r="G4479" i="7" s="1"/>
  <c r="F4480" i="7"/>
  <c r="G4480" i="7" s="1"/>
  <c r="F4481" i="7"/>
  <c r="G4481" i="7" s="1"/>
  <c r="F4482" i="7"/>
  <c r="G4482" i="7" s="1"/>
  <c r="F4483" i="7"/>
  <c r="G4483" i="7" s="1"/>
  <c r="F4484" i="7"/>
  <c r="G4484" i="7" s="1"/>
  <c r="F4485" i="7"/>
  <c r="G4485" i="7" s="1"/>
  <c r="F4486" i="7"/>
  <c r="G4486" i="7" s="1"/>
  <c r="F4487" i="7"/>
  <c r="G4487" i="7" s="1"/>
  <c r="F4488" i="7"/>
  <c r="G4488" i="7" s="1"/>
  <c r="F4489" i="7"/>
  <c r="G4489" i="7" s="1"/>
  <c r="F4490" i="7"/>
  <c r="G4490" i="7" s="1"/>
  <c r="F4491" i="7"/>
  <c r="G4491" i="7" s="1"/>
  <c r="F4492" i="7"/>
  <c r="G4492" i="7" s="1"/>
  <c r="F4493" i="7"/>
  <c r="G4493" i="7" s="1"/>
  <c r="F4494" i="7"/>
  <c r="G4494" i="7" s="1"/>
  <c r="F4495" i="7"/>
  <c r="G4495" i="7" s="1"/>
  <c r="F4496" i="7"/>
  <c r="G4496" i="7" s="1"/>
  <c r="F4497" i="7"/>
  <c r="G4497" i="7" s="1"/>
  <c r="F4498" i="7"/>
  <c r="G4498" i="7" s="1"/>
  <c r="F4499" i="7"/>
  <c r="G4499" i="7" s="1"/>
  <c r="F4500" i="7"/>
  <c r="G4500" i="7" s="1"/>
  <c r="F4501" i="7"/>
  <c r="G4501" i="7" s="1"/>
  <c r="F4502" i="7"/>
  <c r="G4502" i="7" s="1"/>
  <c r="F4503" i="7"/>
  <c r="G4503" i="7" s="1"/>
  <c r="F4504" i="7"/>
  <c r="G4504" i="7" s="1"/>
  <c r="F4505" i="7"/>
  <c r="G4505" i="7" s="1"/>
  <c r="F4506" i="7"/>
  <c r="G4506" i="7" s="1"/>
  <c r="F4507" i="7"/>
  <c r="G4507" i="7" s="1"/>
  <c r="F4508" i="7"/>
  <c r="G4508" i="7" s="1"/>
  <c r="F4509" i="7"/>
  <c r="G4509" i="7" s="1"/>
  <c r="F4510" i="7"/>
  <c r="G4510" i="7" s="1"/>
  <c r="F4511" i="7"/>
  <c r="G4511" i="7" s="1"/>
  <c r="F4512" i="7"/>
  <c r="G4512" i="7" s="1"/>
  <c r="F4513" i="7"/>
  <c r="G4513" i="7" s="1"/>
  <c r="F4514" i="7"/>
  <c r="G4514" i="7" s="1"/>
  <c r="F4515" i="7"/>
  <c r="G4515" i="7" s="1"/>
  <c r="F4516" i="7"/>
  <c r="G4516" i="7" s="1"/>
  <c r="F4517" i="7"/>
  <c r="G4517" i="7" s="1"/>
  <c r="F4518" i="7"/>
  <c r="G4518" i="7" s="1"/>
  <c r="F4519" i="7"/>
  <c r="G4519" i="7" s="1"/>
  <c r="F4520" i="7"/>
  <c r="G4520" i="7" s="1"/>
  <c r="F4521" i="7"/>
  <c r="G4521" i="7" s="1"/>
  <c r="F4522" i="7"/>
  <c r="G4522" i="7" s="1"/>
  <c r="F4523" i="7"/>
  <c r="G4523" i="7" s="1"/>
  <c r="F4524" i="7"/>
  <c r="G4524" i="7" s="1"/>
  <c r="F4525" i="7"/>
  <c r="G4525" i="7" s="1"/>
  <c r="F4526" i="7"/>
  <c r="G4526" i="7" s="1"/>
  <c r="F4527" i="7"/>
  <c r="G4527" i="7" s="1"/>
  <c r="F4528" i="7"/>
  <c r="G4528" i="7" s="1"/>
  <c r="F4529" i="7"/>
  <c r="G4529" i="7" s="1"/>
  <c r="F4530" i="7"/>
  <c r="G4530" i="7" s="1"/>
  <c r="F4531" i="7"/>
  <c r="G4531" i="7" s="1"/>
  <c r="F4532" i="7"/>
  <c r="G4532" i="7" s="1"/>
  <c r="F4533" i="7"/>
  <c r="G4533" i="7" s="1"/>
  <c r="F4534" i="7"/>
  <c r="G4534" i="7" s="1"/>
  <c r="F4535" i="7"/>
  <c r="G4535" i="7" s="1"/>
  <c r="F4536" i="7"/>
  <c r="G4536" i="7" s="1"/>
  <c r="F4537" i="7"/>
  <c r="G4537" i="7" s="1"/>
  <c r="F4538" i="7"/>
  <c r="G4538" i="7" s="1"/>
  <c r="F4539" i="7"/>
  <c r="G4539" i="7" s="1"/>
  <c r="F4540" i="7"/>
  <c r="G4540" i="7" s="1"/>
  <c r="F4541" i="7"/>
  <c r="G4541" i="7" s="1"/>
  <c r="F4542" i="7"/>
  <c r="G4542" i="7" s="1"/>
  <c r="F4543" i="7"/>
  <c r="G4543" i="7" s="1"/>
  <c r="F4544" i="7"/>
  <c r="G4544" i="7" s="1"/>
  <c r="F4545" i="7"/>
  <c r="G4545" i="7" s="1"/>
  <c r="F4546" i="7"/>
  <c r="G4546" i="7" s="1"/>
  <c r="F4547" i="7"/>
  <c r="G4547" i="7" s="1"/>
  <c r="F4548" i="7"/>
  <c r="G4548" i="7" s="1"/>
  <c r="F4549" i="7"/>
  <c r="G4549" i="7" s="1"/>
  <c r="F4550" i="7"/>
  <c r="G4550" i="7" s="1"/>
  <c r="F4551" i="7"/>
  <c r="G4551" i="7" s="1"/>
  <c r="F4552" i="7"/>
  <c r="G4552" i="7" s="1"/>
  <c r="F4553" i="7"/>
  <c r="G4553" i="7" s="1"/>
  <c r="F4554" i="7"/>
  <c r="G4554" i="7" s="1"/>
  <c r="F4555" i="7"/>
  <c r="G4555" i="7" s="1"/>
  <c r="F4556" i="7"/>
  <c r="G4556" i="7" s="1"/>
  <c r="F4557" i="7"/>
  <c r="G4557" i="7" s="1"/>
  <c r="F4558" i="7"/>
  <c r="G4558" i="7" s="1"/>
  <c r="F4559" i="7"/>
  <c r="G4559" i="7" s="1"/>
  <c r="F4560" i="7"/>
  <c r="G4560" i="7" s="1"/>
  <c r="F4561" i="7"/>
  <c r="G4561" i="7" s="1"/>
  <c r="F4562" i="7"/>
  <c r="G4562" i="7" s="1"/>
  <c r="F4563" i="7"/>
  <c r="G4563" i="7" s="1"/>
  <c r="F4564" i="7"/>
  <c r="G4564" i="7" s="1"/>
  <c r="F4565" i="7"/>
  <c r="G4565" i="7" s="1"/>
  <c r="F4566" i="7"/>
  <c r="G4566" i="7" s="1"/>
  <c r="F4567" i="7"/>
  <c r="G4567" i="7" s="1"/>
  <c r="F4568" i="7"/>
  <c r="G4568" i="7" s="1"/>
  <c r="F4569" i="7"/>
  <c r="G4569" i="7" s="1"/>
  <c r="F4570" i="7"/>
  <c r="G4570" i="7" s="1"/>
  <c r="F4571" i="7"/>
  <c r="G4571" i="7" s="1"/>
  <c r="F4572" i="7"/>
  <c r="G4572" i="7" s="1"/>
  <c r="F4573" i="7"/>
  <c r="G4573" i="7" s="1"/>
  <c r="F4574" i="7"/>
  <c r="G4574" i="7" s="1"/>
  <c r="F4575" i="7"/>
  <c r="G4575" i="7" s="1"/>
  <c r="F4576" i="7"/>
  <c r="G4576" i="7" s="1"/>
  <c r="F4577" i="7"/>
  <c r="G4577" i="7" s="1"/>
  <c r="F4578" i="7"/>
  <c r="G4578" i="7" s="1"/>
  <c r="F4579" i="7"/>
  <c r="G4579" i="7" s="1"/>
  <c r="F4580" i="7"/>
  <c r="G4580" i="7" s="1"/>
  <c r="F4581" i="7"/>
  <c r="G4581" i="7" s="1"/>
  <c r="F4582" i="7"/>
  <c r="G4582" i="7" s="1"/>
  <c r="F4583" i="7"/>
  <c r="G4583" i="7" s="1"/>
  <c r="F4584" i="7"/>
  <c r="G4584" i="7" s="1"/>
  <c r="F4585" i="7"/>
  <c r="G4585" i="7" s="1"/>
  <c r="F4586" i="7"/>
  <c r="G4586" i="7" s="1"/>
  <c r="F4587" i="7"/>
  <c r="G4587" i="7" s="1"/>
  <c r="F4588" i="7"/>
  <c r="G4588" i="7" s="1"/>
  <c r="F4589" i="7"/>
  <c r="G4589" i="7" s="1"/>
  <c r="F4590" i="7"/>
  <c r="G4590" i="7" s="1"/>
  <c r="F4591" i="7"/>
  <c r="G4591" i="7" s="1"/>
  <c r="F4592" i="7"/>
  <c r="G4592" i="7" s="1"/>
  <c r="F4593" i="7"/>
  <c r="G4593" i="7" s="1"/>
  <c r="F4594" i="7"/>
  <c r="G4594" i="7" s="1"/>
  <c r="F4595" i="7"/>
  <c r="G4595" i="7" s="1"/>
  <c r="F4596" i="7"/>
  <c r="G4596" i="7" s="1"/>
  <c r="F4597" i="7"/>
  <c r="G4597" i="7" s="1"/>
  <c r="F4598" i="7"/>
  <c r="G4598" i="7" s="1"/>
  <c r="F4599" i="7"/>
  <c r="G4599" i="7" s="1"/>
  <c r="F4600" i="7"/>
  <c r="G4600" i="7" s="1"/>
  <c r="F4601" i="7"/>
  <c r="G4601" i="7" s="1"/>
  <c r="F4602" i="7"/>
  <c r="G4602" i="7" s="1"/>
  <c r="F4603" i="7"/>
  <c r="G4603" i="7" s="1"/>
  <c r="F4604" i="7"/>
  <c r="G4604" i="7" s="1"/>
  <c r="F4605" i="7"/>
  <c r="G4605" i="7" s="1"/>
  <c r="F4606" i="7"/>
  <c r="G4606" i="7" s="1"/>
  <c r="F4607" i="7"/>
  <c r="G4607" i="7" s="1"/>
  <c r="F4608" i="7"/>
  <c r="G4608" i="7" s="1"/>
  <c r="F4609" i="7"/>
  <c r="G4609" i="7" s="1"/>
  <c r="F4610" i="7"/>
  <c r="G4610" i="7" s="1"/>
  <c r="F4611" i="7"/>
  <c r="G4611" i="7" s="1"/>
  <c r="F4612" i="7"/>
  <c r="G4612" i="7" s="1"/>
  <c r="F4613" i="7"/>
  <c r="G4613" i="7" s="1"/>
  <c r="F4614" i="7"/>
  <c r="G4614" i="7" s="1"/>
  <c r="F4615" i="7"/>
  <c r="G4615" i="7" s="1"/>
  <c r="F4616" i="7"/>
  <c r="G4616" i="7" s="1"/>
  <c r="F4617" i="7"/>
  <c r="G4617" i="7" s="1"/>
  <c r="F4618" i="7"/>
  <c r="G4618" i="7" s="1"/>
  <c r="F4619" i="7"/>
  <c r="G4619" i="7" s="1"/>
  <c r="F4620" i="7"/>
  <c r="G4620" i="7" s="1"/>
  <c r="F4621" i="7"/>
  <c r="G4621" i="7" s="1"/>
  <c r="F4622" i="7"/>
  <c r="G4622" i="7" s="1"/>
  <c r="F4623" i="7"/>
  <c r="G4623" i="7" s="1"/>
  <c r="F4624" i="7"/>
  <c r="G4624" i="7" s="1"/>
  <c r="F4625" i="7"/>
  <c r="G4625" i="7" s="1"/>
  <c r="F4626" i="7"/>
  <c r="G4626" i="7" s="1"/>
  <c r="F4627" i="7"/>
  <c r="G4627" i="7" s="1"/>
  <c r="F4628" i="7"/>
  <c r="G4628" i="7" s="1"/>
  <c r="F4629" i="7"/>
  <c r="G4629" i="7" s="1"/>
  <c r="F4630" i="7"/>
  <c r="G4630" i="7" s="1"/>
  <c r="F4631" i="7"/>
  <c r="G4631" i="7" s="1"/>
  <c r="F4632" i="7"/>
  <c r="G4632" i="7" s="1"/>
  <c r="F4633" i="7"/>
  <c r="G4633" i="7" s="1"/>
  <c r="F4634" i="7"/>
  <c r="G4634" i="7" s="1"/>
  <c r="F4635" i="7"/>
  <c r="G4635" i="7" s="1"/>
  <c r="F4636" i="7"/>
  <c r="G4636" i="7" s="1"/>
  <c r="F4637" i="7"/>
  <c r="G4637" i="7" s="1"/>
  <c r="F4638" i="7"/>
  <c r="G4638" i="7" s="1"/>
  <c r="F4639" i="7"/>
  <c r="G4639" i="7" s="1"/>
  <c r="F4640" i="7"/>
  <c r="G4640" i="7" s="1"/>
  <c r="F4641" i="7"/>
  <c r="G4641" i="7" s="1"/>
  <c r="F4642" i="7"/>
  <c r="G4642" i="7" s="1"/>
  <c r="F4643" i="7"/>
  <c r="G4643" i="7" s="1"/>
  <c r="F4644" i="7"/>
  <c r="G4644" i="7" s="1"/>
  <c r="F4645" i="7"/>
  <c r="G4645" i="7" s="1"/>
  <c r="F4646" i="7"/>
  <c r="G4646" i="7" s="1"/>
  <c r="F4647" i="7"/>
  <c r="G4647" i="7" s="1"/>
  <c r="F4648" i="7"/>
  <c r="G4648" i="7" s="1"/>
  <c r="F4649" i="7"/>
  <c r="G4649" i="7" s="1"/>
  <c r="F4650" i="7"/>
  <c r="G4650" i="7" s="1"/>
  <c r="F4651" i="7"/>
  <c r="G4651" i="7" s="1"/>
  <c r="F4652" i="7"/>
  <c r="G4652" i="7" s="1"/>
  <c r="F4653" i="7"/>
  <c r="G4653" i="7" s="1"/>
  <c r="F4654" i="7"/>
  <c r="G4654" i="7" s="1"/>
  <c r="F4655" i="7"/>
  <c r="G4655" i="7" s="1"/>
  <c r="F4656" i="7"/>
  <c r="G4656" i="7" s="1"/>
  <c r="F4657" i="7"/>
  <c r="G4657" i="7" s="1"/>
  <c r="F4658" i="7"/>
  <c r="G4658" i="7" s="1"/>
  <c r="F4659" i="7"/>
  <c r="G4659" i="7" s="1"/>
  <c r="F4660" i="7"/>
  <c r="G4660" i="7" s="1"/>
  <c r="F4661" i="7"/>
  <c r="G4661" i="7" s="1"/>
  <c r="F4662" i="7"/>
  <c r="G4662" i="7" s="1"/>
  <c r="F4663" i="7"/>
  <c r="G4663" i="7" s="1"/>
  <c r="F4664" i="7"/>
  <c r="G4664" i="7" s="1"/>
  <c r="F4665" i="7"/>
  <c r="G4665" i="7" s="1"/>
  <c r="F4666" i="7"/>
  <c r="G4666" i="7" s="1"/>
  <c r="F4667" i="7"/>
  <c r="G4667" i="7" s="1"/>
  <c r="F4668" i="7"/>
  <c r="G4668" i="7" s="1"/>
  <c r="F4669" i="7"/>
  <c r="G4669" i="7" s="1"/>
  <c r="F4670" i="7"/>
  <c r="G4670" i="7" s="1"/>
  <c r="F4671" i="7"/>
  <c r="G4671" i="7" s="1"/>
  <c r="F4672" i="7"/>
  <c r="G4672" i="7" s="1"/>
  <c r="F4673" i="7"/>
  <c r="G4673" i="7" s="1"/>
  <c r="F4674" i="7"/>
  <c r="G4674" i="7" s="1"/>
  <c r="F4675" i="7"/>
  <c r="G4675" i="7" s="1"/>
  <c r="F4676" i="7"/>
  <c r="G4676" i="7" s="1"/>
  <c r="F4677" i="7"/>
  <c r="G4677" i="7" s="1"/>
  <c r="F4678" i="7"/>
  <c r="G4678" i="7" s="1"/>
  <c r="F4679" i="7"/>
  <c r="G4679" i="7" s="1"/>
  <c r="F4680" i="7"/>
  <c r="G4680" i="7" s="1"/>
  <c r="F4681" i="7"/>
  <c r="G4681" i="7" s="1"/>
  <c r="F4682" i="7"/>
  <c r="G4682" i="7" s="1"/>
  <c r="F4683" i="7"/>
  <c r="G4683" i="7" s="1"/>
  <c r="F4684" i="7"/>
  <c r="G4684" i="7" s="1"/>
  <c r="F4685" i="7"/>
  <c r="G4685" i="7" s="1"/>
  <c r="F4686" i="7"/>
  <c r="G4686" i="7" s="1"/>
  <c r="F4687" i="7"/>
  <c r="G4687" i="7" s="1"/>
  <c r="F4688" i="7"/>
  <c r="G4688" i="7" s="1"/>
  <c r="F4689" i="7"/>
  <c r="G4689" i="7" s="1"/>
  <c r="F4690" i="7"/>
  <c r="G4690" i="7" s="1"/>
  <c r="F4691" i="7"/>
  <c r="G4691" i="7" s="1"/>
  <c r="F4692" i="7"/>
  <c r="G4692" i="7" s="1"/>
  <c r="F4693" i="7"/>
  <c r="G4693" i="7" s="1"/>
  <c r="F4694" i="7"/>
  <c r="G4694" i="7" s="1"/>
  <c r="F4695" i="7"/>
  <c r="G4695" i="7" s="1"/>
  <c r="F4696" i="7"/>
  <c r="G4696" i="7" s="1"/>
  <c r="F4697" i="7"/>
  <c r="G4697" i="7" s="1"/>
  <c r="F4698" i="7"/>
  <c r="G4698" i="7" s="1"/>
  <c r="F4699" i="7"/>
  <c r="G4699" i="7" s="1"/>
  <c r="F4700" i="7"/>
  <c r="G4700" i="7" s="1"/>
  <c r="F4701" i="7"/>
  <c r="G4701" i="7" s="1"/>
  <c r="F4702" i="7"/>
  <c r="G4702" i="7" s="1"/>
  <c r="F4703" i="7"/>
  <c r="G4703" i="7" s="1"/>
  <c r="F4704" i="7"/>
  <c r="G4704" i="7" s="1"/>
  <c r="F4705" i="7"/>
  <c r="G4705" i="7" s="1"/>
  <c r="F4706" i="7"/>
  <c r="G4706" i="7" s="1"/>
  <c r="F4707" i="7"/>
  <c r="G4707" i="7" s="1"/>
  <c r="F4708" i="7"/>
  <c r="G4708" i="7" s="1"/>
  <c r="F4709" i="7"/>
  <c r="G4709" i="7" s="1"/>
  <c r="F4710" i="7"/>
  <c r="G4710" i="7" s="1"/>
  <c r="F4711" i="7"/>
  <c r="G4711" i="7" s="1"/>
  <c r="F4712" i="7"/>
  <c r="G4712" i="7" s="1"/>
  <c r="F4713" i="7"/>
  <c r="G4713" i="7" s="1"/>
  <c r="F4714" i="7"/>
  <c r="G4714" i="7" s="1"/>
  <c r="F4715" i="7"/>
  <c r="G4715" i="7" s="1"/>
  <c r="F4716" i="7"/>
  <c r="G4716" i="7" s="1"/>
  <c r="F4717" i="7"/>
  <c r="G4717" i="7" s="1"/>
  <c r="F4718" i="7"/>
  <c r="G4718" i="7" s="1"/>
  <c r="F4719" i="7"/>
  <c r="G4719" i="7" s="1"/>
  <c r="F4720" i="7"/>
  <c r="G4720" i="7" s="1"/>
  <c r="F4721" i="7"/>
  <c r="G4721" i="7" s="1"/>
  <c r="F4722" i="7"/>
  <c r="G4722" i="7" s="1"/>
  <c r="F4723" i="7"/>
  <c r="G4723" i="7" s="1"/>
  <c r="F4724" i="7"/>
  <c r="G4724" i="7" s="1"/>
  <c r="F4725" i="7"/>
  <c r="G4725" i="7" s="1"/>
  <c r="F4726" i="7"/>
  <c r="G4726" i="7" s="1"/>
  <c r="F4727" i="7"/>
  <c r="G4727" i="7" s="1"/>
  <c r="F4728" i="7"/>
  <c r="G4728" i="7" s="1"/>
  <c r="F4729" i="7"/>
  <c r="G4729" i="7" s="1"/>
  <c r="F4730" i="7"/>
  <c r="G4730" i="7" s="1"/>
  <c r="F4731" i="7"/>
  <c r="G4731" i="7" s="1"/>
  <c r="F4732" i="7"/>
  <c r="G4732" i="7" s="1"/>
  <c r="F4733" i="7"/>
  <c r="G4733" i="7" s="1"/>
  <c r="F4734" i="7"/>
  <c r="G4734" i="7" s="1"/>
  <c r="F4735" i="7"/>
  <c r="G4735" i="7" s="1"/>
  <c r="F4736" i="7"/>
  <c r="G4736" i="7" s="1"/>
  <c r="F4737" i="7"/>
  <c r="G4737" i="7" s="1"/>
  <c r="F4738" i="7"/>
  <c r="G4738" i="7" s="1"/>
  <c r="F4739" i="7"/>
  <c r="G4739" i="7" s="1"/>
  <c r="F4740" i="7"/>
  <c r="G4740" i="7" s="1"/>
  <c r="F4741" i="7"/>
  <c r="G4741" i="7" s="1"/>
  <c r="F4742" i="7"/>
  <c r="G4742" i="7" s="1"/>
  <c r="F4743" i="7"/>
  <c r="G4743" i="7" s="1"/>
  <c r="F4744" i="7"/>
  <c r="G4744" i="7" s="1"/>
  <c r="F4745" i="7"/>
  <c r="G4745" i="7" s="1"/>
  <c r="F4746" i="7"/>
  <c r="G4746" i="7" s="1"/>
  <c r="F4747" i="7"/>
  <c r="G4747" i="7" s="1"/>
  <c r="F4748" i="7"/>
  <c r="G4748" i="7" s="1"/>
  <c r="F4749" i="7"/>
  <c r="G4749" i="7" s="1"/>
  <c r="F4750" i="7"/>
  <c r="G4750" i="7" s="1"/>
  <c r="F4751" i="7"/>
  <c r="G4751" i="7" s="1"/>
  <c r="F4752" i="7"/>
  <c r="G4752" i="7" s="1"/>
  <c r="F4753" i="7"/>
  <c r="G4753" i="7" s="1"/>
  <c r="F4754" i="7"/>
  <c r="G4754" i="7" s="1"/>
  <c r="F4755" i="7"/>
  <c r="G4755" i="7" s="1"/>
  <c r="F4756" i="7"/>
  <c r="G4756" i="7" s="1"/>
  <c r="F4757" i="7"/>
  <c r="G4757" i="7" s="1"/>
  <c r="F4758" i="7"/>
  <c r="G4758" i="7" s="1"/>
  <c r="F4759" i="7"/>
  <c r="G4759" i="7" s="1"/>
  <c r="F4760" i="7"/>
  <c r="G4760" i="7" s="1"/>
  <c r="F4761" i="7"/>
  <c r="G4761" i="7" s="1"/>
  <c r="F4762" i="7"/>
  <c r="G4762" i="7" s="1"/>
  <c r="F4763" i="7"/>
  <c r="G4763" i="7" s="1"/>
  <c r="F4764" i="7"/>
  <c r="G4764" i="7" s="1"/>
  <c r="F4765" i="7"/>
  <c r="G4765" i="7" s="1"/>
  <c r="F4766" i="7"/>
  <c r="G4766" i="7" s="1"/>
  <c r="F4767" i="7"/>
  <c r="G4767" i="7" s="1"/>
  <c r="F4768" i="7"/>
  <c r="G4768" i="7" s="1"/>
  <c r="F4769" i="7"/>
  <c r="G4769" i="7" s="1"/>
  <c r="F4770" i="7"/>
  <c r="G4770" i="7" s="1"/>
  <c r="F4771" i="7"/>
  <c r="G4771" i="7" s="1"/>
  <c r="F4772" i="7"/>
  <c r="G4772" i="7" s="1"/>
  <c r="F4773" i="7"/>
  <c r="G4773" i="7" s="1"/>
  <c r="F4774" i="7"/>
  <c r="G4774" i="7" s="1"/>
  <c r="F4775" i="7"/>
  <c r="G4775" i="7" s="1"/>
  <c r="F4776" i="7"/>
  <c r="G4776" i="7" s="1"/>
  <c r="F4777" i="7"/>
  <c r="G4777" i="7" s="1"/>
  <c r="F4778" i="7"/>
  <c r="G4778" i="7" s="1"/>
  <c r="F4779" i="7"/>
  <c r="G4779" i="7" s="1"/>
  <c r="F4780" i="7"/>
  <c r="G4780" i="7" s="1"/>
  <c r="F4781" i="7"/>
  <c r="G4781" i="7" s="1"/>
  <c r="F4782" i="7"/>
  <c r="G4782" i="7" s="1"/>
  <c r="F4783" i="7"/>
  <c r="G4783" i="7" s="1"/>
  <c r="F4784" i="7"/>
  <c r="G4784" i="7" s="1"/>
  <c r="F4785" i="7"/>
  <c r="G4785" i="7" s="1"/>
  <c r="F4786" i="7"/>
  <c r="G4786" i="7" s="1"/>
  <c r="F4787" i="7"/>
  <c r="G4787" i="7" s="1"/>
  <c r="F4788" i="7"/>
  <c r="G4788" i="7" s="1"/>
  <c r="F4789" i="7"/>
  <c r="G4789" i="7" s="1"/>
  <c r="F4790" i="7"/>
  <c r="G4790" i="7" s="1"/>
  <c r="F4791" i="7"/>
  <c r="G4791" i="7" s="1"/>
  <c r="F4792" i="7"/>
  <c r="G4792" i="7" s="1"/>
  <c r="F4793" i="7"/>
  <c r="G4793" i="7" s="1"/>
  <c r="F4794" i="7"/>
  <c r="G4794" i="7" s="1"/>
  <c r="F4795" i="7"/>
  <c r="G4795" i="7" s="1"/>
  <c r="F4796" i="7"/>
  <c r="G4796" i="7" s="1"/>
  <c r="F4797" i="7"/>
  <c r="G4797" i="7" s="1"/>
  <c r="F4798" i="7"/>
  <c r="G4798" i="7" s="1"/>
  <c r="F4799" i="7"/>
  <c r="G4799" i="7" s="1"/>
  <c r="F4800" i="7"/>
  <c r="G4800" i="7" s="1"/>
  <c r="F4801" i="7"/>
  <c r="G4801" i="7" s="1"/>
  <c r="F4802" i="7"/>
  <c r="G4802" i="7" s="1"/>
  <c r="F4803" i="7"/>
  <c r="G4803" i="7" s="1"/>
  <c r="F4804" i="7"/>
  <c r="G4804" i="7" s="1"/>
  <c r="F4805" i="7"/>
  <c r="G4805" i="7" s="1"/>
  <c r="F4806" i="7"/>
  <c r="G4806" i="7" s="1"/>
  <c r="F4807" i="7"/>
  <c r="G4807" i="7" s="1"/>
  <c r="F4808" i="7"/>
  <c r="G4808" i="7" s="1"/>
  <c r="F4809" i="7"/>
  <c r="G4809" i="7" s="1"/>
  <c r="F4810" i="7"/>
  <c r="G4810" i="7" s="1"/>
  <c r="F4811" i="7"/>
  <c r="G4811" i="7" s="1"/>
  <c r="F4812" i="7"/>
  <c r="G4812" i="7" s="1"/>
  <c r="F4813" i="7"/>
  <c r="G4813" i="7" s="1"/>
  <c r="F4814" i="7"/>
  <c r="G4814" i="7" s="1"/>
  <c r="F4815" i="7"/>
  <c r="G4815" i="7" s="1"/>
  <c r="F4816" i="7"/>
  <c r="G4816" i="7" s="1"/>
  <c r="F4817" i="7"/>
  <c r="G4817" i="7" s="1"/>
  <c r="F4818" i="7"/>
  <c r="G4818" i="7" s="1"/>
  <c r="F4819" i="7"/>
  <c r="G4819" i="7" s="1"/>
  <c r="F4820" i="7"/>
  <c r="G4820" i="7" s="1"/>
  <c r="F4821" i="7"/>
  <c r="G4821" i="7" s="1"/>
  <c r="F4822" i="7"/>
  <c r="G4822" i="7" s="1"/>
  <c r="F4823" i="7"/>
  <c r="G4823" i="7" s="1"/>
  <c r="F4824" i="7"/>
  <c r="G4824" i="7" s="1"/>
  <c r="F4825" i="7"/>
  <c r="G4825" i="7" s="1"/>
  <c r="F4826" i="7"/>
  <c r="G4826" i="7" s="1"/>
  <c r="F4827" i="7"/>
  <c r="G4827" i="7" s="1"/>
  <c r="F4828" i="7"/>
  <c r="G4828" i="7" s="1"/>
  <c r="F4829" i="7"/>
  <c r="G4829" i="7" s="1"/>
  <c r="F4830" i="7"/>
  <c r="G4830" i="7" s="1"/>
  <c r="F4831" i="7"/>
  <c r="G4831" i="7" s="1"/>
  <c r="F4832" i="7"/>
  <c r="G4832" i="7" s="1"/>
  <c r="F4833" i="7"/>
  <c r="G4833" i="7" s="1"/>
  <c r="F4834" i="7"/>
  <c r="G4834" i="7" s="1"/>
  <c r="F4835" i="7"/>
  <c r="G4835" i="7" s="1"/>
  <c r="F4836" i="7"/>
  <c r="G4836" i="7" s="1"/>
  <c r="F4837" i="7"/>
  <c r="G4837" i="7" s="1"/>
  <c r="F4838" i="7"/>
  <c r="G4838" i="7" s="1"/>
  <c r="F4839" i="7"/>
  <c r="G4839" i="7" s="1"/>
  <c r="F4840" i="7"/>
  <c r="G4840" i="7" s="1"/>
  <c r="F4841" i="7"/>
  <c r="G4841" i="7" s="1"/>
  <c r="F4842" i="7"/>
  <c r="G4842" i="7" s="1"/>
  <c r="F4843" i="7"/>
  <c r="G4843" i="7" s="1"/>
  <c r="F4844" i="7"/>
  <c r="G4844" i="7" s="1"/>
  <c r="F4845" i="7"/>
  <c r="G4845" i="7" s="1"/>
  <c r="F4846" i="7"/>
  <c r="G4846" i="7" s="1"/>
  <c r="F4847" i="7"/>
  <c r="G4847" i="7" s="1"/>
  <c r="F4848" i="7"/>
  <c r="G4848" i="7" s="1"/>
  <c r="F4849" i="7"/>
  <c r="G4849" i="7" s="1"/>
  <c r="F4850" i="7"/>
  <c r="G4850" i="7" s="1"/>
  <c r="F4851" i="7"/>
  <c r="G4851" i="7" s="1"/>
  <c r="F4852" i="7"/>
  <c r="G4852" i="7" s="1"/>
  <c r="F4853" i="7"/>
  <c r="G4853" i="7" s="1"/>
  <c r="F4854" i="7"/>
  <c r="G4854" i="7" s="1"/>
  <c r="F4855" i="7"/>
  <c r="G4855" i="7" s="1"/>
  <c r="F4856" i="7"/>
  <c r="G4856" i="7" s="1"/>
  <c r="F4857" i="7"/>
  <c r="G4857" i="7" s="1"/>
  <c r="F4858" i="7"/>
  <c r="G4858" i="7" s="1"/>
  <c r="F4859" i="7"/>
  <c r="G4859" i="7" s="1"/>
  <c r="F4860" i="7"/>
  <c r="G4860" i="7" s="1"/>
  <c r="F4861" i="7"/>
  <c r="G4861" i="7" s="1"/>
  <c r="F4862" i="7"/>
  <c r="G4862" i="7" s="1"/>
  <c r="F4863" i="7"/>
  <c r="G4863" i="7" s="1"/>
  <c r="F4864" i="7"/>
  <c r="G4864" i="7" s="1"/>
  <c r="F4865" i="7"/>
  <c r="G4865" i="7" s="1"/>
  <c r="F4866" i="7"/>
  <c r="G4866" i="7" s="1"/>
  <c r="F4867" i="7"/>
  <c r="G4867" i="7" s="1"/>
  <c r="F4868" i="7"/>
  <c r="G4868" i="7" s="1"/>
  <c r="F4869" i="7"/>
  <c r="G4869" i="7" s="1"/>
  <c r="F4870" i="7"/>
  <c r="G4870" i="7" s="1"/>
  <c r="F4871" i="7"/>
  <c r="G4871" i="7" s="1"/>
  <c r="F4872" i="7"/>
  <c r="G4872" i="7" s="1"/>
  <c r="F4873" i="7"/>
  <c r="G4873" i="7" s="1"/>
  <c r="F4874" i="7"/>
  <c r="G4874" i="7" s="1"/>
  <c r="F4875" i="7"/>
  <c r="G4875" i="7" s="1"/>
  <c r="F4876" i="7"/>
  <c r="G4876" i="7" s="1"/>
  <c r="F4877" i="7"/>
  <c r="G4877" i="7" s="1"/>
  <c r="F4878" i="7"/>
  <c r="G4878" i="7" s="1"/>
  <c r="F4879" i="7"/>
  <c r="G4879" i="7" s="1"/>
  <c r="F4880" i="7"/>
  <c r="G4880" i="7" s="1"/>
  <c r="F4881" i="7"/>
  <c r="G4881" i="7" s="1"/>
  <c r="F4882" i="7"/>
  <c r="G4882" i="7" s="1"/>
  <c r="F4883" i="7"/>
  <c r="G4883" i="7" s="1"/>
  <c r="F4884" i="7"/>
  <c r="G4884" i="7" s="1"/>
  <c r="F4885" i="7"/>
  <c r="G4885" i="7" s="1"/>
  <c r="F4886" i="7"/>
  <c r="G4886" i="7" s="1"/>
  <c r="F4887" i="7"/>
  <c r="G4887" i="7" s="1"/>
  <c r="F4888" i="7"/>
  <c r="G4888" i="7" s="1"/>
  <c r="F4889" i="7"/>
  <c r="G4889" i="7" s="1"/>
  <c r="F4890" i="7"/>
  <c r="G4890" i="7" s="1"/>
  <c r="F4891" i="7"/>
  <c r="G4891" i="7" s="1"/>
  <c r="F4892" i="7"/>
  <c r="G4892" i="7" s="1"/>
  <c r="F4893" i="7"/>
  <c r="G4893" i="7" s="1"/>
  <c r="F4894" i="7"/>
  <c r="G4894" i="7" s="1"/>
  <c r="F4895" i="7"/>
  <c r="G4895" i="7" s="1"/>
  <c r="F4896" i="7"/>
  <c r="G4896" i="7" s="1"/>
  <c r="F4897" i="7"/>
  <c r="G4897" i="7" s="1"/>
  <c r="F4898" i="7"/>
  <c r="G4898" i="7" s="1"/>
  <c r="F4899" i="7"/>
  <c r="G4899" i="7" s="1"/>
  <c r="F4900" i="7"/>
  <c r="G4900" i="7" s="1"/>
  <c r="F4901" i="7"/>
  <c r="G4901" i="7" s="1"/>
  <c r="F4902" i="7"/>
  <c r="G4902" i="7" s="1"/>
  <c r="F4903" i="7"/>
  <c r="G4903" i="7" s="1"/>
  <c r="F4904" i="7"/>
  <c r="G4904" i="7" s="1"/>
  <c r="F4905" i="7"/>
  <c r="G4905" i="7" s="1"/>
  <c r="F4906" i="7"/>
  <c r="G4906" i="7" s="1"/>
  <c r="F4907" i="7"/>
  <c r="G4907" i="7" s="1"/>
  <c r="F4908" i="7"/>
  <c r="G4908" i="7" s="1"/>
  <c r="F4909" i="7"/>
  <c r="G4909" i="7" s="1"/>
  <c r="F4910" i="7"/>
  <c r="G4910" i="7" s="1"/>
  <c r="F4911" i="7"/>
  <c r="G4911" i="7" s="1"/>
  <c r="F4912" i="7"/>
  <c r="G4912" i="7" s="1"/>
  <c r="F4913" i="7"/>
  <c r="G4913" i="7" s="1"/>
  <c r="F4914" i="7"/>
  <c r="G4914" i="7" s="1"/>
  <c r="F4915" i="7"/>
  <c r="G4915" i="7" s="1"/>
  <c r="F4916" i="7"/>
  <c r="G4916" i="7" s="1"/>
  <c r="F4917" i="7"/>
  <c r="G4917" i="7" s="1"/>
  <c r="F4918" i="7"/>
  <c r="G4918" i="7" s="1"/>
  <c r="F4919" i="7"/>
  <c r="G4919" i="7" s="1"/>
  <c r="F4920" i="7"/>
  <c r="G4920" i="7" s="1"/>
  <c r="F4921" i="7"/>
  <c r="G4921" i="7" s="1"/>
  <c r="F4922" i="7"/>
  <c r="G4922" i="7" s="1"/>
  <c r="F4923" i="7"/>
  <c r="G4923" i="7" s="1"/>
  <c r="F4924" i="7"/>
  <c r="G4924" i="7" s="1"/>
  <c r="F4925" i="7"/>
  <c r="G4925" i="7" s="1"/>
  <c r="F4926" i="7"/>
  <c r="G4926" i="7" s="1"/>
  <c r="F4927" i="7"/>
  <c r="G4927" i="7" s="1"/>
  <c r="F4928" i="7"/>
  <c r="G4928" i="7" s="1"/>
  <c r="F4929" i="7"/>
  <c r="G4929" i="7" s="1"/>
  <c r="F4930" i="7"/>
  <c r="G4930" i="7" s="1"/>
  <c r="F4931" i="7"/>
  <c r="G4931" i="7" s="1"/>
  <c r="F4932" i="7"/>
  <c r="G4932" i="7" s="1"/>
  <c r="F4933" i="7"/>
  <c r="G4933" i="7" s="1"/>
  <c r="F4934" i="7"/>
  <c r="G4934" i="7" s="1"/>
  <c r="F4935" i="7"/>
  <c r="G4935" i="7" s="1"/>
  <c r="F4936" i="7"/>
  <c r="G4936" i="7" s="1"/>
  <c r="F4937" i="7"/>
  <c r="G4937" i="7" s="1"/>
  <c r="F4938" i="7"/>
  <c r="G4938" i="7" s="1"/>
  <c r="F4939" i="7"/>
  <c r="G4939" i="7" s="1"/>
  <c r="F4940" i="7"/>
  <c r="G4940" i="7" s="1"/>
  <c r="F4941" i="7"/>
  <c r="G4941" i="7" s="1"/>
  <c r="F4942" i="7"/>
  <c r="G4942" i="7" s="1"/>
  <c r="F4943" i="7"/>
  <c r="G4943" i="7" s="1"/>
  <c r="F4944" i="7"/>
  <c r="G4944" i="7" s="1"/>
  <c r="F4945" i="7"/>
  <c r="G4945" i="7" s="1"/>
  <c r="F4946" i="7"/>
  <c r="G4946" i="7" s="1"/>
  <c r="F4947" i="7"/>
  <c r="G4947" i="7" s="1"/>
  <c r="F4948" i="7"/>
  <c r="G4948" i="7" s="1"/>
  <c r="F4949" i="7"/>
  <c r="G4949" i="7" s="1"/>
  <c r="F4950" i="7"/>
  <c r="G4950" i="7" s="1"/>
  <c r="F4951" i="7"/>
  <c r="G4951" i="7" s="1"/>
  <c r="F4952" i="7"/>
  <c r="G4952" i="7" s="1"/>
  <c r="F4953" i="7"/>
  <c r="G4953" i="7" s="1"/>
  <c r="F4954" i="7"/>
  <c r="G4954" i="7" s="1"/>
  <c r="F4955" i="7"/>
  <c r="G4955" i="7" s="1"/>
  <c r="F4956" i="7"/>
  <c r="G4956" i="7" s="1"/>
  <c r="F4957" i="7"/>
  <c r="G4957" i="7" s="1"/>
  <c r="F4958" i="7"/>
  <c r="G4958" i="7" s="1"/>
  <c r="F4959" i="7"/>
  <c r="G4959" i="7" s="1"/>
  <c r="F4960" i="7"/>
  <c r="G4960" i="7" s="1"/>
  <c r="F4961" i="7"/>
  <c r="G4961" i="7" s="1"/>
  <c r="F4962" i="7"/>
  <c r="G4962" i="7" s="1"/>
  <c r="F4963" i="7"/>
  <c r="G4963" i="7" s="1"/>
  <c r="F4964" i="7"/>
  <c r="G4964" i="7" s="1"/>
  <c r="F4965" i="7"/>
  <c r="G4965" i="7" s="1"/>
  <c r="F4966" i="7"/>
  <c r="G4966" i="7" s="1"/>
  <c r="F4967" i="7"/>
  <c r="G4967" i="7" s="1"/>
  <c r="F4968" i="7"/>
  <c r="G4968" i="7" s="1"/>
  <c r="F4969" i="7"/>
  <c r="G4969" i="7" s="1"/>
  <c r="F4970" i="7"/>
  <c r="G4970" i="7" s="1"/>
  <c r="F4971" i="7"/>
  <c r="G4971" i="7" s="1"/>
  <c r="F4972" i="7"/>
  <c r="G4972" i="7" s="1"/>
  <c r="F4973" i="7"/>
  <c r="G4973" i="7" s="1"/>
  <c r="F4974" i="7"/>
  <c r="G4974" i="7" s="1"/>
  <c r="F4975" i="7"/>
  <c r="G4975" i="7" s="1"/>
  <c r="F4976" i="7"/>
  <c r="G4976" i="7" s="1"/>
  <c r="F4977" i="7"/>
  <c r="G4977" i="7" s="1"/>
  <c r="F4978" i="7"/>
  <c r="G4978" i="7" s="1"/>
  <c r="F4979" i="7"/>
  <c r="G4979" i="7" s="1"/>
  <c r="F4980" i="7"/>
  <c r="G4980" i="7" s="1"/>
  <c r="F4981" i="7"/>
  <c r="G4981" i="7" s="1"/>
  <c r="F4982" i="7"/>
  <c r="G4982" i="7" s="1"/>
  <c r="F4983" i="7"/>
  <c r="G4983" i="7" s="1"/>
  <c r="F4984" i="7"/>
  <c r="G4984" i="7" s="1"/>
  <c r="F4985" i="7"/>
  <c r="G4985" i="7" s="1"/>
  <c r="F4986" i="7"/>
  <c r="G4986" i="7" s="1"/>
  <c r="F4987" i="7"/>
  <c r="G4987" i="7" s="1"/>
  <c r="F4988" i="7"/>
  <c r="G4988" i="7" s="1"/>
  <c r="F4989" i="7"/>
  <c r="G4989" i="7" s="1"/>
  <c r="F4990" i="7"/>
  <c r="G4990" i="7" s="1"/>
  <c r="F4991" i="7"/>
  <c r="G4991" i="7" s="1"/>
  <c r="F4992" i="7"/>
  <c r="G4992" i="7" s="1"/>
  <c r="F4993" i="7"/>
  <c r="G4993" i="7" s="1"/>
  <c r="F4994" i="7"/>
  <c r="G4994" i="7" s="1"/>
  <c r="F4995" i="7"/>
  <c r="G4995" i="7" s="1"/>
  <c r="F4996" i="7"/>
  <c r="G4996" i="7" s="1"/>
  <c r="F4997" i="7"/>
  <c r="G4997" i="7" s="1"/>
  <c r="F4998" i="7"/>
  <c r="G4998" i="7" s="1"/>
  <c r="F4999" i="7"/>
  <c r="G4999" i="7" s="1"/>
  <c r="F5000" i="7"/>
  <c r="G5000" i="7" s="1"/>
  <c r="F5001" i="7"/>
  <c r="G5001" i="7" s="1"/>
  <c r="F5002" i="7"/>
  <c r="G5002" i="7" s="1"/>
  <c r="F5003" i="7"/>
  <c r="G5003" i="7" s="1"/>
  <c r="F5004" i="7"/>
  <c r="G5004" i="7" s="1"/>
  <c r="F5005" i="7"/>
  <c r="G5005" i="7" s="1"/>
  <c r="F5006" i="7"/>
  <c r="G5006" i="7" s="1"/>
  <c r="F5007" i="7"/>
  <c r="G5007" i="7" s="1"/>
  <c r="F5008" i="7"/>
  <c r="G5008" i="7" s="1"/>
  <c r="F5009" i="7"/>
  <c r="G5009" i="7" s="1"/>
  <c r="F5010" i="7"/>
  <c r="G5010" i="7" s="1"/>
  <c r="F5011" i="7"/>
  <c r="G5011" i="7" s="1"/>
  <c r="F5012" i="7"/>
  <c r="G5012" i="7" s="1"/>
  <c r="F5013" i="7"/>
  <c r="G5013" i="7" s="1"/>
  <c r="F5014" i="7"/>
  <c r="G5014" i="7" s="1"/>
  <c r="F5015" i="7"/>
  <c r="G5015" i="7" s="1"/>
  <c r="F5016" i="7"/>
  <c r="G5016" i="7" s="1"/>
  <c r="F5017" i="7"/>
  <c r="G5017" i="7" s="1"/>
  <c r="F5018" i="7"/>
  <c r="G5018" i="7" s="1"/>
  <c r="F5019" i="7"/>
  <c r="G5019" i="7" s="1"/>
  <c r="F5020" i="7"/>
  <c r="G5020" i="7" s="1"/>
  <c r="F5021" i="7"/>
  <c r="G5021" i="7" s="1"/>
  <c r="F5022" i="7"/>
  <c r="G5022" i="7" s="1"/>
  <c r="F5023" i="7"/>
  <c r="G5023" i="7" s="1"/>
  <c r="F5024" i="7"/>
  <c r="G5024" i="7" s="1"/>
  <c r="F5025" i="7"/>
  <c r="G5025" i="7" s="1"/>
  <c r="F5026" i="7"/>
  <c r="G5026" i="7" s="1"/>
  <c r="F5027" i="7"/>
  <c r="G5027" i="7" s="1"/>
  <c r="F5028" i="7"/>
  <c r="G5028" i="7" s="1"/>
  <c r="F5029" i="7"/>
  <c r="G5029" i="7" s="1"/>
  <c r="F5030" i="7"/>
  <c r="G5030" i="7" s="1"/>
  <c r="F5031" i="7"/>
  <c r="G5031" i="7" s="1"/>
  <c r="F5032" i="7"/>
  <c r="G5032" i="7" s="1"/>
  <c r="F5033" i="7"/>
  <c r="G5033" i="7" s="1"/>
  <c r="F5034" i="7"/>
  <c r="G5034" i="7" s="1"/>
  <c r="F5035" i="7"/>
  <c r="G5035" i="7" s="1"/>
  <c r="F5036" i="7"/>
  <c r="G5036" i="7" s="1"/>
  <c r="F5037" i="7"/>
  <c r="G5037" i="7" s="1"/>
  <c r="F5038" i="7"/>
  <c r="G5038" i="7" s="1"/>
  <c r="F5039" i="7"/>
  <c r="G5039" i="7" s="1"/>
  <c r="F5040" i="7"/>
  <c r="G5040" i="7" s="1"/>
  <c r="F5041" i="7"/>
  <c r="G5041" i="7" s="1"/>
  <c r="F5042" i="7"/>
  <c r="G5042" i="7" s="1"/>
  <c r="F5043" i="7"/>
  <c r="G5043" i="7" s="1"/>
  <c r="F5044" i="7"/>
  <c r="G5044" i="7" s="1"/>
  <c r="F5045" i="7"/>
  <c r="G5045" i="7" s="1"/>
  <c r="F5046" i="7"/>
  <c r="G5046" i="7" s="1"/>
  <c r="F5047" i="7"/>
  <c r="G5047" i="7" s="1"/>
  <c r="F5048" i="7"/>
  <c r="G5048" i="7" s="1"/>
  <c r="F5049" i="7"/>
  <c r="G5049" i="7" s="1"/>
  <c r="F5050" i="7"/>
  <c r="G5050" i="7" s="1"/>
  <c r="F5051" i="7"/>
  <c r="G5051" i="7" s="1"/>
  <c r="F5052" i="7"/>
  <c r="G5052" i="7" s="1"/>
  <c r="F5053" i="7"/>
  <c r="G5053" i="7" s="1"/>
  <c r="F5054" i="7"/>
  <c r="G5054" i="7" s="1"/>
  <c r="F5055" i="7"/>
  <c r="G5055" i="7" s="1"/>
  <c r="F5056" i="7"/>
  <c r="G5056" i="7" s="1"/>
  <c r="F5057" i="7"/>
  <c r="G5057" i="7" s="1"/>
  <c r="F5058" i="7"/>
  <c r="G5058" i="7" s="1"/>
  <c r="F5059" i="7"/>
  <c r="G5059" i="7" s="1"/>
  <c r="F5060" i="7"/>
  <c r="G5060" i="7" s="1"/>
  <c r="F5061" i="7"/>
  <c r="G5061" i="7" s="1"/>
  <c r="F5062" i="7"/>
  <c r="G5062" i="7" s="1"/>
  <c r="F5063" i="7"/>
  <c r="G5063" i="7" s="1"/>
  <c r="F5064" i="7"/>
  <c r="G5064" i="7" s="1"/>
  <c r="F5065" i="7"/>
  <c r="G5065" i="7" s="1"/>
  <c r="F5066" i="7"/>
  <c r="G5066" i="7" s="1"/>
  <c r="F5067" i="7"/>
  <c r="G5067" i="7" s="1"/>
  <c r="F5068" i="7"/>
  <c r="G5068" i="7" s="1"/>
  <c r="F5069" i="7"/>
  <c r="G5069" i="7" s="1"/>
  <c r="F5070" i="7"/>
  <c r="G5070" i="7" s="1"/>
  <c r="F5071" i="7"/>
  <c r="G5071" i="7" s="1"/>
  <c r="F5072" i="7"/>
  <c r="G5072" i="7" s="1"/>
  <c r="F5073" i="7"/>
  <c r="G5073" i="7" s="1"/>
  <c r="F5074" i="7"/>
  <c r="G5074" i="7" s="1"/>
  <c r="F5075" i="7"/>
  <c r="G5075" i="7" s="1"/>
  <c r="F5076" i="7"/>
  <c r="G5076" i="7" s="1"/>
  <c r="F5077" i="7"/>
  <c r="G5077" i="7" s="1"/>
  <c r="F5078" i="7"/>
  <c r="G5078" i="7" s="1"/>
  <c r="F5079" i="7"/>
  <c r="G5079" i="7" s="1"/>
  <c r="F5080" i="7"/>
  <c r="G5080" i="7" s="1"/>
  <c r="F5081" i="7"/>
  <c r="G5081" i="7" s="1"/>
  <c r="F5082" i="7"/>
  <c r="G5082" i="7" s="1"/>
  <c r="F5083" i="7"/>
  <c r="G5083" i="7" s="1"/>
  <c r="F5084" i="7"/>
  <c r="G5084" i="7" s="1"/>
  <c r="F5085" i="7"/>
  <c r="G5085" i="7" s="1"/>
  <c r="F5086" i="7"/>
  <c r="G5086" i="7" s="1"/>
  <c r="F5087" i="7"/>
  <c r="G5087" i="7" s="1"/>
  <c r="F5088" i="7"/>
  <c r="G5088" i="7" s="1"/>
  <c r="F5089" i="7"/>
  <c r="G5089" i="7" s="1"/>
  <c r="F5090" i="7"/>
  <c r="G5090" i="7" s="1"/>
  <c r="F5091" i="7"/>
  <c r="G5091" i="7" s="1"/>
  <c r="F5092" i="7"/>
  <c r="G5092" i="7" s="1"/>
  <c r="F5093" i="7"/>
  <c r="G5093" i="7" s="1"/>
  <c r="F5094" i="7"/>
  <c r="G5094" i="7" s="1"/>
  <c r="F5095" i="7"/>
  <c r="G5095" i="7" s="1"/>
  <c r="F5096" i="7"/>
  <c r="G5096" i="7" s="1"/>
  <c r="F5097" i="7"/>
  <c r="G5097" i="7" s="1"/>
  <c r="F5098" i="7"/>
  <c r="G5098" i="7" s="1"/>
  <c r="F5099" i="7"/>
  <c r="G5099" i="7" s="1"/>
  <c r="F5100" i="7"/>
  <c r="G5100" i="7" s="1"/>
  <c r="F5101" i="7"/>
  <c r="G5101" i="7" s="1"/>
  <c r="F5102" i="7"/>
  <c r="G5102" i="7" s="1"/>
  <c r="F5103" i="7"/>
  <c r="G5103" i="7" s="1"/>
  <c r="F5104" i="7"/>
  <c r="G5104" i="7" s="1"/>
  <c r="F5105" i="7"/>
  <c r="G5105" i="7" s="1"/>
  <c r="F5106" i="7"/>
  <c r="G5106" i="7" s="1"/>
  <c r="F5107" i="7"/>
  <c r="G5107" i="7" s="1"/>
  <c r="F5108" i="7"/>
  <c r="G5108" i="7" s="1"/>
  <c r="F5109" i="7"/>
  <c r="G5109" i="7" s="1"/>
  <c r="F5110" i="7"/>
  <c r="G5110" i="7" s="1"/>
  <c r="F5111" i="7"/>
  <c r="G5111" i="7" s="1"/>
  <c r="F5112" i="7"/>
  <c r="G5112" i="7" s="1"/>
  <c r="F5113" i="7"/>
  <c r="G5113" i="7" s="1"/>
  <c r="F5114" i="7"/>
  <c r="G5114" i="7" s="1"/>
  <c r="F5115" i="7"/>
  <c r="G5115" i="7" s="1"/>
  <c r="F5116" i="7"/>
  <c r="G5116" i="7" s="1"/>
  <c r="F5117" i="7"/>
  <c r="G5117" i="7" s="1"/>
  <c r="F5118" i="7"/>
  <c r="G5118" i="7" s="1"/>
  <c r="F5119" i="7"/>
  <c r="G5119" i="7" s="1"/>
  <c r="F5120" i="7"/>
  <c r="G5120" i="7" s="1"/>
  <c r="F5121" i="7"/>
  <c r="G5121" i="7" s="1"/>
  <c r="F5122" i="7"/>
  <c r="G5122" i="7" s="1"/>
  <c r="F5123" i="7"/>
  <c r="G5123" i="7" s="1"/>
  <c r="F5124" i="7"/>
  <c r="G5124" i="7" s="1"/>
  <c r="F5125" i="7"/>
  <c r="G5125" i="7" s="1"/>
  <c r="F5126" i="7"/>
  <c r="G5126" i="7" s="1"/>
  <c r="F5127" i="7"/>
  <c r="G5127" i="7" s="1"/>
  <c r="F5128" i="7"/>
  <c r="G5128" i="7" s="1"/>
  <c r="F5129" i="7"/>
  <c r="G5129" i="7" s="1"/>
  <c r="F5130" i="7"/>
  <c r="G5130" i="7" s="1"/>
  <c r="F5131" i="7"/>
  <c r="G5131" i="7" s="1"/>
  <c r="F5132" i="7"/>
  <c r="G5132" i="7" s="1"/>
  <c r="F5133" i="7"/>
  <c r="G5133" i="7" s="1"/>
  <c r="F5134" i="7"/>
  <c r="G5134" i="7" s="1"/>
  <c r="F5135" i="7"/>
  <c r="G5135" i="7" s="1"/>
  <c r="F5136" i="7"/>
  <c r="G5136" i="7" s="1"/>
  <c r="F5137" i="7"/>
  <c r="G5137" i="7" s="1"/>
  <c r="F5138" i="7"/>
  <c r="G5138" i="7" s="1"/>
  <c r="F5139" i="7"/>
  <c r="G5139" i="7" s="1"/>
  <c r="F5140" i="7"/>
  <c r="G5140" i="7" s="1"/>
  <c r="F5141" i="7"/>
  <c r="G5141" i="7" s="1"/>
  <c r="F5142" i="7"/>
  <c r="G5142" i="7" s="1"/>
  <c r="F5143" i="7"/>
  <c r="G5143" i="7" s="1"/>
  <c r="F5144" i="7"/>
  <c r="G5144" i="7" s="1"/>
  <c r="F5145" i="7"/>
  <c r="G5145" i="7" s="1"/>
  <c r="F5146" i="7"/>
  <c r="G5146" i="7" s="1"/>
  <c r="F5147" i="7"/>
  <c r="G5147" i="7" s="1"/>
  <c r="F5148" i="7"/>
  <c r="G5148" i="7" s="1"/>
  <c r="F5149" i="7"/>
  <c r="G5149" i="7" s="1"/>
  <c r="F5150" i="7"/>
  <c r="G5150" i="7" s="1"/>
  <c r="F5151" i="7"/>
  <c r="G5151" i="7" s="1"/>
  <c r="F5152" i="7"/>
  <c r="G5152" i="7" s="1"/>
  <c r="F5153" i="7"/>
  <c r="G5153" i="7" s="1"/>
  <c r="F5154" i="7"/>
  <c r="G5154" i="7" s="1"/>
  <c r="F5155" i="7"/>
  <c r="G5155" i="7" s="1"/>
  <c r="F5156" i="7"/>
  <c r="G5156" i="7" s="1"/>
  <c r="F5157" i="7"/>
  <c r="G5157" i="7" s="1"/>
  <c r="F5158" i="7"/>
  <c r="G5158" i="7" s="1"/>
  <c r="F5159" i="7"/>
  <c r="G5159" i="7" s="1"/>
  <c r="F5160" i="7"/>
  <c r="G5160" i="7" s="1"/>
  <c r="F5161" i="7"/>
  <c r="G5161" i="7" s="1"/>
  <c r="F5162" i="7"/>
  <c r="G5162" i="7" s="1"/>
  <c r="F5163" i="7"/>
  <c r="G5163" i="7" s="1"/>
  <c r="F5164" i="7"/>
  <c r="G5164" i="7" s="1"/>
  <c r="F5165" i="7"/>
  <c r="G5165" i="7" s="1"/>
  <c r="F5166" i="7"/>
  <c r="G5166" i="7" s="1"/>
  <c r="F5167" i="7"/>
  <c r="G5167" i="7" s="1"/>
  <c r="F5168" i="7"/>
  <c r="G5168" i="7" s="1"/>
  <c r="F5169" i="7"/>
  <c r="G5169" i="7" s="1"/>
  <c r="F5170" i="7"/>
  <c r="G5170" i="7" s="1"/>
  <c r="F5171" i="7"/>
  <c r="G5171" i="7" s="1"/>
  <c r="F5172" i="7"/>
  <c r="G5172" i="7" s="1"/>
  <c r="F5173" i="7"/>
  <c r="G5173" i="7" s="1"/>
  <c r="F5174" i="7"/>
  <c r="G5174" i="7" s="1"/>
  <c r="F5175" i="7"/>
  <c r="G5175" i="7" s="1"/>
  <c r="F5176" i="7"/>
  <c r="G5176" i="7" s="1"/>
  <c r="F5177" i="7"/>
  <c r="G5177" i="7" s="1"/>
  <c r="F5178" i="7"/>
  <c r="G5178" i="7" s="1"/>
  <c r="F5179" i="7"/>
  <c r="G5179" i="7" s="1"/>
  <c r="F5180" i="7"/>
  <c r="G5180" i="7" s="1"/>
  <c r="F5181" i="7"/>
  <c r="G5181" i="7" s="1"/>
  <c r="F5182" i="7"/>
  <c r="G5182" i="7" s="1"/>
  <c r="F5183" i="7"/>
  <c r="G5183" i="7" s="1"/>
  <c r="F5184" i="7"/>
  <c r="G5184" i="7" s="1"/>
  <c r="F5185" i="7"/>
  <c r="G5185" i="7" s="1"/>
  <c r="F5186" i="7"/>
  <c r="G5186" i="7" s="1"/>
  <c r="F5187" i="7"/>
  <c r="G5187" i="7" s="1"/>
  <c r="F5188" i="7"/>
  <c r="G5188" i="7" s="1"/>
  <c r="F5189" i="7"/>
  <c r="G5189" i="7" s="1"/>
  <c r="F5190" i="7"/>
  <c r="G5190" i="7" s="1"/>
  <c r="F5191" i="7"/>
  <c r="G5191" i="7" s="1"/>
  <c r="F5192" i="7"/>
  <c r="G5192" i="7" s="1"/>
  <c r="F5193" i="7"/>
  <c r="G5193" i="7" s="1"/>
  <c r="F5194" i="7"/>
  <c r="G5194" i="7" s="1"/>
  <c r="F5195" i="7"/>
  <c r="G5195" i="7" s="1"/>
  <c r="F5196" i="7"/>
  <c r="G5196" i="7" s="1"/>
  <c r="F5197" i="7"/>
  <c r="G5197" i="7" s="1"/>
  <c r="F5198" i="7"/>
  <c r="G5198" i="7" s="1"/>
  <c r="F5199" i="7"/>
  <c r="G5199" i="7" s="1"/>
  <c r="F5200" i="7"/>
  <c r="G5200" i="7" s="1"/>
  <c r="F5201" i="7"/>
  <c r="G5201" i="7" s="1"/>
  <c r="F5202" i="7"/>
  <c r="G5202" i="7" s="1"/>
  <c r="F5203" i="7"/>
  <c r="G5203" i="7" s="1"/>
  <c r="F5204" i="7"/>
  <c r="G5204" i="7" s="1"/>
  <c r="F5205" i="7"/>
  <c r="G5205" i="7" s="1"/>
  <c r="F5206" i="7"/>
  <c r="G5206" i="7" s="1"/>
  <c r="F5207" i="7"/>
  <c r="G5207" i="7" s="1"/>
  <c r="F5208" i="7"/>
  <c r="G5208" i="7" s="1"/>
  <c r="F5209" i="7"/>
  <c r="G5209" i="7" s="1"/>
  <c r="F5210" i="7"/>
  <c r="G5210" i="7" s="1"/>
  <c r="F5211" i="7"/>
  <c r="G5211" i="7" s="1"/>
  <c r="F5212" i="7"/>
  <c r="G5212" i="7" s="1"/>
  <c r="F5213" i="7"/>
  <c r="G5213" i="7" s="1"/>
  <c r="F5214" i="7"/>
  <c r="G5214" i="7" s="1"/>
  <c r="F5215" i="7"/>
  <c r="G5215" i="7" s="1"/>
  <c r="F5216" i="7"/>
  <c r="G5216" i="7" s="1"/>
  <c r="F5217" i="7"/>
  <c r="G5217" i="7" s="1"/>
  <c r="F5218" i="7"/>
  <c r="G5218" i="7" s="1"/>
  <c r="F5219" i="7"/>
  <c r="G5219" i="7" s="1"/>
  <c r="F5220" i="7"/>
  <c r="G5220" i="7" s="1"/>
  <c r="F5221" i="7"/>
  <c r="G5221" i="7" s="1"/>
  <c r="F5222" i="7"/>
  <c r="G5222" i="7" s="1"/>
  <c r="F5223" i="7"/>
  <c r="G5223" i="7" s="1"/>
  <c r="F5224" i="7"/>
  <c r="G5224" i="7" s="1"/>
  <c r="F5225" i="7"/>
  <c r="G5225" i="7" s="1"/>
  <c r="F5226" i="7"/>
  <c r="G5226" i="7" s="1"/>
  <c r="F5227" i="7"/>
  <c r="G5227" i="7" s="1"/>
  <c r="F5228" i="7"/>
  <c r="G5228" i="7" s="1"/>
  <c r="F5229" i="7"/>
  <c r="G5229" i="7" s="1"/>
  <c r="F5230" i="7"/>
  <c r="G5230" i="7" s="1"/>
  <c r="F5231" i="7"/>
  <c r="G5231" i="7" s="1"/>
  <c r="F5232" i="7"/>
  <c r="G5232" i="7" s="1"/>
  <c r="F5233" i="7"/>
  <c r="G5233" i="7" s="1"/>
  <c r="F5234" i="7"/>
  <c r="G5234" i="7" s="1"/>
  <c r="F5235" i="7"/>
  <c r="G5235" i="7" s="1"/>
  <c r="F5236" i="7"/>
  <c r="G5236" i="7" s="1"/>
  <c r="F5237" i="7"/>
  <c r="G5237" i="7" s="1"/>
  <c r="F5238" i="7"/>
  <c r="G5238" i="7" s="1"/>
  <c r="F5239" i="7"/>
  <c r="G5239" i="7" s="1"/>
  <c r="F5240" i="7"/>
  <c r="G5240" i="7" s="1"/>
  <c r="F5241" i="7"/>
  <c r="G5241" i="7" s="1"/>
  <c r="F5242" i="7"/>
  <c r="G5242" i="7" s="1"/>
  <c r="F5243" i="7"/>
  <c r="G5243" i="7" s="1"/>
  <c r="F5244" i="7"/>
  <c r="G5244" i="7" s="1"/>
  <c r="F5245" i="7"/>
  <c r="G5245" i="7" s="1"/>
  <c r="F5246" i="7"/>
  <c r="G5246" i="7" s="1"/>
  <c r="F5247" i="7"/>
  <c r="G5247" i="7" s="1"/>
  <c r="F5248" i="7"/>
  <c r="G5248" i="7" s="1"/>
  <c r="F5249" i="7"/>
  <c r="G5249" i="7" s="1"/>
  <c r="F5250" i="7"/>
  <c r="G5250" i="7" s="1"/>
  <c r="F5251" i="7"/>
  <c r="G5251" i="7" s="1"/>
  <c r="F5252" i="7"/>
  <c r="G5252" i="7" s="1"/>
  <c r="F5253" i="7"/>
  <c r="G5253" i="7" s="1"/>
  <c r="F5254" i="7"/>
  <c r="G5254" i="7" s="1"/>
  <c r="F5255" i="7"/>
  <c r="G5255" i="7" s="1"/>
  <c r="F5256" i="7"/>
  <c r="G5256" i="7" s="1"/>
  <c r="F5257" i="7"/>
  <c r="G5257" i="7" s="1"/>
  <c r="F5258" i="7"/>
  <c r="G5258" i="7" s="1"/>
  <c r="F5259" i="7"/>
  <c r="G5259" i="7" s="1"/>
  <c r="F5260" i="7"/>
  <c r="G5260" i="7" s="1"/>
  <c r="F5261" i="7"/>
  <c r="G5261" i="7" s="1"/>
  <c r="F5262" i="7"/>
  <c r="G5262" i="7" s="1"/>
  <c r="F5263" i="7"/>
  <c r="G5263" i="7" s="1"/>
  <c r="F5264" i="7"/>
  <c r="G5264" i="7" s="1"/>
  <c r="F5265" i="7"/>
  <c r="G5265" i="7" s="1"/>
  <c r="F5266" i="7"/>
  <c r="G5266" i="7" s="1"/>
  <c r="F5267" i="7"/>
  <c r="G5267" i="7" s="1"/>
  <c r="F5268" i="7"/>
  <c r="G5268" i="7" s="1"/>
  <c r="F5269" i="7"/>
  <c r="G5269" i="7" s="1"/>
  <c r="F5270" i="7"/>
  <c r="G5270" i="7" s="1"/>
  <c r="F5271" i="7"/>
  <c r="G5271" i="7" s="1"/>
  <c r="F5272" i="7"/>
  <c r="G5272" i="7" s="1"/>
  <c r="F5273" i="7"/>
  <c r="G5273" i="7" s="1"/>
  <c r="F5274" i="7"/>
  <c r="G5274" i="7" s="1"/>
  <c r="F5275" i="7"/>
  <c r="G5275" i="7" s="1"/>
  <c r="F5276" i="7"/>
  <c r="G5276" i="7" s="1"/>
  <c r="F5277" i="7"/>
  <c r="G5277" i="7" s="1"/>
  <c r="F5278" i="7"/>
  <c r="G5278" i="7" s="1"/>
  <c r="F5279" i="7"/>
  <c r="G5279" i="7" s="1"/>
  <c r="F5280" i="7"/>
  <c r="G5280" i="7" s="1"/>
  <c r="F5281" i="7"/>
  <c r="G5281" i="7" s="1"/>
  <c r="F5282" i="7"/>
  <c r="G5282" i="7" s="1"/>
  <c r="F5283" i="7"/>
  <c r="G5283" i="7" s="1"/>
  <c r="F5284" i="7"/>
  <c r="G5284" i="7" s="1"/>
  <c r="F5285" i="7"/>
  <c r="G5285" i="7" s="1"/>
  <c r="F5286" i="7"/>
  <c r="G5286" i="7" s="1"/>
  <c r="F5287" i="7"/>
  <c r="G5287" i="7" s="1"/>
  <c r="F5288" i="7"/>
  <c r="G5288" i="7" s="1"/>
  <c r="F5289" i="7"/>
  <c r="G5289" i="7" s="1"/>
  <c r="F5290" i="7"/>
  <c r="G5290" i="7" s="1"/>
  <c r="F5291" i="7"/>
  <c r="G5291" i="7" s="1"/>
  <c r="F5292" i="7"/>
  <c r="G5292" i="7" s="1"/>
  <c r="F5293" i="7"/>
  <c r="G5293" i="7" s="1"/>
  <c r="F5294" i="7"/>
  <c r="G5294" i="7" s="1"/>
  <c r="F5295" i="7"/>
  <c r="G5295" i="7" s="1"/>
  <c r="F5296" i="7"/>
  <c r="G5296" i="7" s="1"/>
  <c r="F5297" i="7"/>
  <c r="G5297" i="7" s="1"/>
  <c r="F5298" i="7"/>
  <c r="G5298" i="7" s="1"/>
  <c r="F5299" i="7"/>
  <c r="G5299" i="7" s="1"/>
  <c r="F5300" i="7"/>
  <c r="G5300" i="7" s="1"/>
  <c r="F5301" i="7"/>
  <c r="G5301" i="7" s="1"/>
  <c r="F5302" i="7"/>
  <c r="G5302" i="7" s="1"/>
  <c r="F5303" i="7"/>
  <c r="G5303" i="7" s="1"/>
  <c r="F5304" i="7"/>
  <c r="G5304" i="7" s="1"/>
  <c r="F5305" i="7"/>
  <c r="G5305" i="7" s="1"/>
  <c r="F5306" i="7"/>
  <c r="G5306" i="7" s="1"/>
  <c r="F5307" i="7"/>
  <c r="G5307" i="7" s="1"/>
  <c r="F5308" i="7"/>
  <c r="G5308" i="7" s="1"/>
  <c r="F5309" i="7"/>
  <c r="G5309" i="7" s="1"/>
  <c r="F5310" i="7"/>
  <c r="G5310" i="7" s="1"/>
  <c r="F5311" i="7"/>
  <c r="G5311" i="7" s="1"/>
  <c r="F5312" i="7"/>
  <c r="G5312" i="7" s="1"/>
  <c r="F5313" i="7"/>
  <c r="G5313" i="7" s="1"/>
  <c r="F5314" i="7"/>
  <c r="G5314" i="7" s="1"/>
  <c r="F5315" i="7"/>
  <c r="G5315" i="7" s="1"/>
  <c r="F5316" i="7"/>
  <c r="G5316" i="7" s="1"/>
  <c r="F5317" i="7"/>
  <c r="G5317" i="7" s="1"/>
  <c r="F5318" i="7"/>
  <c r="G5318" i="7" s="1"/>
  <c r="F5319" i="7"/>
  <c r="G5319" i="7" s="1"/>
  <c r="F5320" i="7"/>
  <c r="G5320" i="7" s="1"/>
  <c r="F5321" i="7"/>
  <c r="G5321" i="7" s="1"/>
  <c r="F5322" i="7"/>
  <c r="G5322" i="7" s="1"/>
  <c r="F5323" i="7"/>
  <c r="G5323" i="7" s="1"/>
  <c r="F5324" i="7"/>
  <c r="G5324" i="7" s="1"/>
  <c r="F5325" i="7"/>
  <c r="G5325" i="7" s="1"/>
  <c r="F5326" i="7"/>
  <c r="G5326" i="7" s="1"/>
  <c r="F5327" i="7"/>
  <c r="G5327" i="7" s="1"/>
  <c r="F5328" i="7"/>
  <c r="G5328" i="7" s="1"/>
  <c r="F5329" i="7"/>
  <c r="G5329" i="7" s="1"/>
  <c r="F5330" i="7"/>
  <c r="G5330" i="7" s="1"/>
  <c r="F5331" i="7"/>
  <c r="G5331" i="7" s="1"/>
  <c r="F5332" i="7"/>
  <c r="G5332" i="7" s="1"/>
  <c r="F5333" i="7"/>
  <c r="G5333" i="7" s="1"/>
  <c r="F5334" i="7"/>
  <c r="G5334" i="7" s="1"/>
  <c r="F5335" i="7"/>
  <c r="G5335" i="7" s="1"/>
  <c r="F5336" i="7"/>
  <c r="G5336" i="7" s="1"/>
  <c r="F5337" i="7"/>
  <c r="G5337" i="7" s="1"/>
  <c r="F5338" i="7"/>
  <c r="G5338" i="7" s="1"/>
  <c r="F5339" i="7"/>
  <c r="G5339" i="7" s="1"/>
  <c r="F5340" i="7"/>
  <c r="G5340" i="7" s="1"/>
  <c r="F5341" i="7"/>
  <c r="G5341" i="7" s="1"/>
  <c r="F5342" i="7"/>
  <c r="G5342" i="7" s="1"/>
  <c r="F5343" i="7"/>
  <c r="G5343" i="7" s="1"/>
  <c r="F5344" i="7"/>
  <c r="G5344" i="7" s="1"/>
  <c r="F5345" i="7"/>
  <c r="G5345" i="7" s="1"/>
  <c r="F5346" i="7"/>
  <c r="G5346" i="7" s="1"/>
  <c r="F5347" i="7"/>
  <c r="G5347" i="7" s="1"/>
  <c r="F5348" i="7"/>
  <c r="G5348" i="7" s="1"/>
  <c r="F5349" i="7"/>
  <c r="G5349" i="7" s="1"/>
  <c r="F5350" i="7"/>
  <c r="G5350" i="7" s="1"/>
  <c r="F5351" i="7"/>
  <c r="G5351" i="7" s="1"/>
  <c r="F5352" i="7"/>
  <c r="G5352" i="7" s="1"/>
  <c r="F5353" i="7"/>
  <c r="G5353" i="7" s="1"/>
  <c r="F5354" i="7"/>
  <c r="G5354" i="7" s="1"/>
  <c r="F5355" i="7"/>
  <c r="G5355" i="7" s="1"/>
  <c r="F5356" i="7"/>
  <c r="G5356" i="7" s="1"/>
  <c r="F5357" i="7"/>
  <c r="G5357" i="7" s="1"/>
  <c r="F5358" i="7"/>
  <c r="G5358" i="7" s="1"/>
  <c r="F5359" i="7"/>
  <c r="G5359" i="7" s="1"/>
  <c r="F5360" i="7"/>
  <c r="G5360" i="7" s="1"/>
  <c r="F5361" i="7"/>
  <c r="G5361" i="7" s="1"/>
  <c r="F5362" i="7"/>
  <c r="G5362" i="7" s="1"/>
  <c r="F5363" i="7"/>
  <c r="G5363" i="7" s="1"/>
  <c r="F5364" i="7"/>
  <c r="G5364" i="7" s="1"/>
  <c r="F5365" i="7"/>
  <c r="G5365" i="7" s="1"/>
  <c r="F5366" i="7"/>
  <c r="G5366" i="7" s="1"/>
  <c r="F5367" i="7"/>
  <c r="G5367" i="7" s="1"/>
  <c r="F5368" i="7"/>
  <c r="G5368" i="7" s="1"/>
  <c r="F5369" i="7"/>
  <c r="G5369" i="7" s="1"/>
  <c r="F5370" i="7"/>
  <c r="G5370" i="7" s="1"/>
  <c r="F5371" i="7"/>
  <c r="G5371" i="7" s="1"/>
  <c r="F5372" i="7"/>
  <c r="G5372" i="7" s="1"/>
  <c r="F5373" i="7"/>
  <c r="G5373" i="7" s="1"/>
  <c r="F5374" i="7"/>
  <c r="G5374" i="7" s="1"/>
  <c r="F5375" i="7"/>
  <c r="G5375" i="7" s="1"/>
  <c r="F5376" i="7"/>
  <c r="G5376" i="7" s="1"/>
  <c r="F5377" i="7"/>
  <c r="G5377" i="7" s="1"/>
  <c r="F5378" i="7"/>
  <c r="G5378" i="7" s="1"/>
  <c r="F5379" i="7"/>
  <c r="G5379" i="7" s="1"/>
  <c r="F5380" i="7"/>
  <c r="G5380" i="7" s="1"/>
  <c r="F5381" i="7"/>
  <c r="G5381" i="7" s="1"/>
  <c r="F5382" i="7"/>
  <c r="G5382" i="7" s="1"/>
  <c r="F5383" i="7"/>
  <c r="G5383" i="7" s="1"/>
  <c r="F5384" i="7"/>
  <c r="G5384" i="7" s="1"/>
  <c r="F5385" i="7"/>
  <c r="G5385" i="7" s="1"/>
  <c r="F5386" i="7"/>
  <c r="G5386" i="7" s="1"/>
  <c r="F5387" i="7"/>
  <c r="G5387" i="7" s="1"/>
  <c r="F5388" i="7"/>
  <c r="G5388" i="7" s="1"/>
  <c r="F5389" i="7"/>
  <c r="G5389" i="7" s="1"/>
  <c r="F5390" i="7"/>
  <c r="G5390" i="7" s="1"/>
  <c r="F5391" i="7"/>
  <c r="G5391" i="7" s="1"/>
  <c r="F5392" i="7"/>
  <c r="G5392" i="7" s="1"/>
  <c r="F5393" i="7"/>
  <c r="G5393" i="7" s="1"/>
  <c r="F5394" i="7"/>
  <c r="G5394" i="7" s="1"/>
  <c r="F5395" i="7"/>
  <c r="G5395" i="7" s="1"/>
  <c r="F5396" i="7"/>
  <c r="G5396" i="7" s="1"/>
  <c r="F5397" i="7"/>
  <c r="G5397" i="7" s="1"/>
  <c r="F5398" i="7"/>
  <c r="G5398" i="7" s="1"/>
  <c r="F5399" i="7"/>
  <c r="G5399" i="7" s="1"/>
  <c r="F5400" i="7"/>
  <c r="G5400" i="7" s="1"/>
  <c r="F5401" i="7"/>
  <c r="G5401" i="7" s="1"/>
  <c r="F5402" i="7"/>
  <c r="G5402" i="7" s="1"/>
  <c r="F5403" i="7"/>
  <c r="G5403" i="7" s="1"/>
  <c r="F5404" i="7"/>
  <c r="G5404" i="7" s="1"/>
  <c r="F5405" i="7"/>
  <c r="G5405" i="7" s="1"/>
  <c r="F5406" i="7"/>
  <c r="G5406" i="7" s="1"/>
  <c r="F5407" i="7"/>
  <c r="G5407" i="7" s="1"/>
  <c r="F5408" i="7"/>
  <c r="G5408" i="7" s="1"/>
  <c r="F5409" i="7"/>
  <c r="G5409" i="7" s="1"/>
  <c r="F5410" i="7"/>
  <c r="G5410" i="7" s="1"/>
  <c r="F5411" i="7"/>
  <c r="G5411" i="7" s="1"/>
  <c r="F5412" i="7"/>
  <c r="G5412" i="7" s="1"/>
  <c r="F5413" i="7"/>
  <c r="G5413" i="7" s="1"/>
  <c r="F5414" i="7"/>
  <c r="G5414" i="7" s="1"/>
  <c r="F5415" i="7"/>
  <c r="G5415" i="7" s="1"/>
  <c r="F5416" i="7"/>
  <c r="G5416" i="7" s="1"/>
  <c r="F5417" i="7"/>
  <c r="G5417" i="7" s="1"/>
  <c r="F5418" i="7"/>
  <c r="G5418" i="7" s="1"/>
  <c r="F5419" i="7"/>
  <c r="G5419" i="7" s="1"/>
  <c r="F5420" i="7"/>
  <c r="G5420" i="7" s="1"/>
  <c r="F5421" i="7"/>
  <c r="G5421" i="7" s="1"/>
  <c r="F5422" i="7"/>
  <c r="G5422" i="7" s="1"/>
  <c r="F5423" i="7"/>
  <c r="G5423" i="7" s="1"/>
  <c r="F5424" i="7"/>
  <c r="G5424" i="7" s="1"/>
  <c r="F5425" i="7"/>
  <c r="G5425" i="7" s="1"/>
  <c r="F5426" i="7"/>
  <c r="G5426" i="7" s="1"/>
  <c r="F5427" i="7"/>
  <c r="G5427" i="7" s="1"/>
  <c r="F5428" i="7"/>
  <c r="G5428" i="7" s="1"/>
  <c r="F5429" i="7"/>
  <c r="G5429" i="7" s="1"/>
  <c r="F5430" i="7"/>
  <c r="G5430" i="7" s="1"/>
  <c r="F5431" i="7"/>
  <c r="G5431" i="7" s="1"/>
  <c r="F5432" i="7"/>
  <c r="G5432" i="7" s="1"/>
  <c r="F5433" i="7"/>
  <c r="G5433" i="7" s="1"/>
  <c r="F5434" i="7"/>
  <c r="G5434" i="7" s="1"/>
  <c r="F5435" i="7"/>
  <c r="G5435" i="7" s="1"/>
  <c r="F5436" i="7"/>
  <c r="G5436" i="7" s="1"/>
  <c r="F5437" i="7"/>
  <c r="G5437" i="7" s="1"/>
  <c r="F5438" i="7"/>
  <c r="G5438" i="7" s="1"/>
  <c r="F5439" i="7"/>
  <c r="G5439" i="7" s="1"/>
  <c r="F5440" i="7"/>
  <c r="G5440" i="7" s="1"/>
  <c r="F5441" i="7"/>
  <c r="G5441" i="7" s="1"/>
  <c r="F5442" i="7"/>
  <c r="G5442" i="7" s="1"/>
  <c r="F5443" i="7"/>
  <c r="G5443" i="7" s="1"/>
  <c r="F5444" i="7"/>
  <c r="G5444" i="7" s="1"/>
  <c r="F5445" i="7"/>
  <c r="G5445" i="7" s="1"/>
  <c r="F5446" i="7"/>
  <c r="G5446" i="7" s="1"/>
  <c r="F5447" i="7"/>
  <c r="G5447" i="7" s="1"/>
  <c r="F5448" i="7"/>
  <c r="G5448" i="7" s="1"/>
  <c r="F5449" i="7"/>
  <c r="G5449" i="7" s="1"/>
  <c r="F5450" i="7"/>
  <c r="G5450" i="7" s="1"/>
  <c r="F5451" i="7"/>
  <c r="G5451" i="7" s="1"/>
  <c r="F5452" i="7"/>
  <c r="G5452" i="7" s="1"/>
  <c r="F5453" i="7"/>
  <c r="G5453" i="7" s="1"/>
  <c r="F5454" i="7"/>
  <c r="G5454" i="7" s="1"/>
  <c r="F5455" i="7"/>
  <c r="G5455" i="7" s="1"/>
  <c r="F5456" i="7"/>
  <c r="G5456" i="7" s="1"/>
  <c r="F5457" i="7"/>
  <c r="G5457" i="7" s="1"/>
  <c r="F5458" i="7"/>
  <c r="G5458" i="7" s="1"/>
  <c r="F5459" i="7"/>
  <c r="G5459" i="7" s="1"/>
  <c r="F5460" i="7"/>
  <c r="G5460" i="7" s="1"/>
  <c r="F5461" i="7"/>
  <c r="G5461" i="7" s="1"/>
  <c r="F5462" i="7"/>
  <c r="G5462" i="7" s="1"/>
  <c r="F5463" i="7"/>
  <c r="G5463" i="7" s="1"/>
  <c r="F5464" i="7"/>
  <c r="G5464" i="7" s="1"/>
  <c r="F5465" i="7"/>
  <c r="G5465" i="7" s="1"/>
  <c r="F5466" i="7"/>
  <c r="G5466" i="7" s="1"/>
  <c r="F5467" i="7"/>
  <c r="G5467" i="7" s="1"/>
  <c r="F5468" i="7"/>
  <c r="G5468" i="7" s="1"/>
  <c r="F5469" i="7"/>
  <c r="G5469" i="7" s="1"/>
  <c r="F5470" i="7"/>
  <c r="G5470" i="7" s="1"/>
  <c r="F5471" i="7"/>
  <c r="G5471" i="7" s="1"/>
  <c r="F5472" i="7"/>
  <c r="G5472" i="7" s="1"/>
  <c r="F5473" i="7"/>
  <c r="G5473" i="7" s="1"/>
  <c r="F5474" i="7"/>
  <c r="G5474" i="7" s="1"/>
  <c r="F5475" i="7"/>
  <c r="G5475" i="7" s="1"/>
  <c r="F5476" i="7"/>
  <c r="G5476" i="7" s="1"/>
  <c r="F5477" i="7"/>
  <c r="G5477" i="7" s="1"/>
  <c r="F5478" i="7"/>
  <c r="G5478" i="7" s="1"/>
  <c r="F5479" i="7"/>
  <c r="G5479" i="7" s="1"/>
  <c r="F5480" i="7"/>
  <c r="G5480" i="7" s="1"/>
  <c r="F5481" i="7"/>
  <c r="G5481" i="7" s="1"/>
  <c r="F5482" i="7"/>
  <c r="G5482" i="7" s="1"/>
  <c r="F5483" i="7"/>
  <c r="G5483" i="7" s="1"/>
  <c r="F5484" i="7"/>
  <c r="G5484" i="7" s="1"/>
  <c r="F5485" i="7"/>
  <c r="G5485" i="7" s="1"/>
  <c r="F5486" i="7"/>
  <c r="G5486" i="7" s="1"/>
  <c r="F5487" i="7"/>
  <c r="G5487" i="7" s="1"/>
  <c r="F5488" i="7"/>
  <c r="G5488" i="7" s="1"/>
  <c r="F5489" i="7"/>
  <c r="G5489" i="7" s="1"/>
  <c r="F5490" i="7"/>
  <c r="G5490" i="7" s="1"/>
  <c r="F5491" i="7"/>
  <c r="G5491" i="7" s="1"/>
  <c r="F5492" i="7"/>
  <c r="G5492" i="7" s="1"/>
  <c r="F5493" i="7"/>
  <c r="G5493" i="7" s="1"/>
  <c r="F5494" i="7"/>
  <c r="G5494" i="7" s="1"/>
  <c r="F5495" i="7"/>
  <c r="G5495" i="7" s="1"/>
  <c r="F5496" i="7"/>
  <c r="G5496" i="7" s="1"/>
  <c r="F5497" i="7"/>
  <c r="G5497" i="7" s="1"/>
  <c r="F5498" i="7"/>
  <c r="G5498" i="7" s="1"/>
  <c r="F5499" i="7"/>
  <c r="G5499" i="7" s="1"/>
  <c r="F5500" i="7"/>
  <c r="G5500" i="7" s="1"/>
  <c r="F5501" i="7"/>
  <c r="G5501" i="7" s="1"/>
  <c r="F5502" i="7"/>
  <c r="G5502" i="7" s="1"/>
  <c r="F5503" i="7"/>
  <c r="G5503" i="7" s="1"/>
  <c r="F5504" i="7"/>
  <c r="G5504" i="7" s="1"/>
  <c r="F5505" i="7"/>
  <c r="G5505" i="7" s="1"/>
  <c r="F5506" i="7"/>
  <c r="G5506" i="7" s="1"/>
  <c r="F5507" i="7"/>
  <c r="G5507" i="7" s="1"/>
  <c r="F5508" i="7"/>
  <c r="G5508" i="7" s="1"/>
  <c r="F5509" i="7"/>
  <c r="G5509" i="7" s="1"/>
  <c r="F5510" i="7"/>
  <c r="G5510" i="7" s="1"/>
  <c r="F5511" i="7"/>
  <c r="G5511" i="7" s="1"/>
  <c r="F5512" i="7"/>
  <c r="G5512" i="7" s="1"/>
  <c r="F5513" i="7"/>
  <c r="G5513" i="7" s="1"/>
  <c r="F5514" i="7"/>
  <c r="G5514" i="7" s="1"/>
  <c r="F5515" i="7"/>
  <c r="G5515" i="7" s="1"/>
  <c r="F5516" i="7"/>
  <c r="G5516" i="7" s="1"/>
  <c r="F5517" i="7"/>
  <c r="G5517" i="7" s="1"/>
  <c r="F5518" i="7"/>
  <c r="G5518" i="7" s="1"/>
  <c r="F5519" i="7"/>
  <c r="G5519" i="7" s="1"/>
  <c r="F5520" i="7"/>
  <c r="G5520" i="7" s="1"/>
  <c r="F5521" i="7"/>
  <c r="G5521" i="7" s="1"/>
  <c r="F5522" i="7"/>
  <c r="G5522" i="7" s="1"/>
  <c r="F5523" i="7"/>
  <c r="G5523" i="7" s="1"/>
  <c r="F5524" i="7"/>
  <c r="G5524" i="7" s="1"/>
  <c r="F5525" i="7"/>
  <c r="G5525" i="7" s="1"/>
  <c r="F5526" i="7"/>
  <c r="G5526" i="7" s="1"/>
  <c r="F5527" i="7"/>
  <c r="G5527" i="7" s="1"/>
  <c r="F5528" i="7"/>
  <c r="G5528" i="7" s="1"/>
  <c r="F5529" i="7"/>
  <c r="G5529" i="7" s="1"/>
  <c r="F5530" i="7"/>
  <c r="G5530" i="7" s="1"/>
  <c r="F5531" i="7"/>
  <c r="G5531" i="7" s="1"/>
  <c r="F5532" i="7"/>
  <c r="G5532" i="7" s="1"/>
  <c r="F5533" i="7"/>
  <c r="G5533" i="7" s="1"/>
  <c r="F5534" i="7"/>
  <c r="G5534" i="7" s="1"/>
  <c r="F5535" i="7"/>
  <c r="G5535" i="7" s="1"/>
  <c r="F5536" i="7"/>
  <c r="G5536" i="7" s="1"/>
  <c r="F5537" i="7"/>
  <c r="G5537" i="7" s="1"/>
  <c r="F5538" i="7"/>
  <c r="G5538" i="7" s="1"/>
  <c r="F5539" i="7"/>
  <c r="G5539" i="7" s="1"/>
  <c r="F5540" i="7"/>
  <c r="G5540" i="7" s="1"/>
  <c r="F5541" i="7"/>
  <c r="G5541" i="7" s="1"/>
  <c r="F5542" i="7"/>
  <c r="G5542" i="7" s="1"/>
  <c r="F5543" i="7"/>
  <c r="G5543" i="7" s="1"/>
  <c r="F5544" i="7"/>
  <c r="G5544" i="7" s="1"/>
  <c r="F5545" i="7"/>
  <c r="G5545" i="7" s="1"/>
  <c r="F5546" i="7"/>
  <c r="G5546" i="7" s="1"/>
  <c r="F5547" i="7"/>
  <c r="G5547" i="7" s="1"/>
  <c r="F5548" i="7"/>
  <c r="G5548" i="7" s="1"/>
  <c r="F5549" i="7"/>
  <c r="G5549" i="7" s="1"/>
  <c r="F5550" i="7"/>
  <c r="G5550" i="7" s="1"/>
  <c r="F5551" i="7"/>
  <c r="G5551" i="7" s="1"/>
  <c r="F5552" i="7"/>
  <c r="G5552" i="7" s="1"/>
  <c r="F5553" i="7"/>
  <c r="G5553" i="7" s="1"/>
  <c r="F5554" i="7"/>
  <c r="G5554" i="7" s="1"/>
  <c r="F5555" i="7"/>
  <c r="G5555" i="7" s="1"/>
  <c r="F5556" i="7"/>
  <c r="G5556" i="7" s="1"/>
  <c r="F5557" i="7"/>
  <c r="G5557" i="7" s="1"/>
  <c r="F5558" i="7"/>
  <c r="G5558" i="7" s="1"/>
  <c r="F5559" i="7"/>
  <c r="G5559" i="7" s="1"/>
  <c r="F5560" i="7"/>
  <c r="G5560" i="7" s="1"/>
  <c r="F5561" i="7"/>
  <c r="G5561" i="7" s="1"/>
  <c r="F5562" i="7"/>
  <c r="G5562" i="7" s="1"/>
  <c r="F5563" i="7"/>
  <c r="G5563" i="7" s="1"/>
  <c r="F5564" i="7"/>
  <c r="G5564" i="7" s="1"/>
  <c r="F5565" i="7"/>
  <c r="G5565" i="7" s="1"/>
  <c r="F5566" i="7"/>
  <c r="G5566" i="7" s="1"/>
  <c r="F5567" i="7"/>
  <c r="G5567" i="7" s="1"/>
  <c r="F5568" i="7"/>
  <c r="G5568" i="7" s="1"/>
  <c r="F5569" i="7"/>
  <c r="G5569" i="7" s="1"/>
  <c r="F5570" i="7"/>
  <c r="G5570" i="7" s="1"/>
  <c r="F5571" i="7"/>
  <c r="G5571" i="7" s="1"/>
  <c r="F5572" i="7"/>
  <c r="G5572" i="7" s="1"/>
  <c r="F5573" i="7"/>
  <c r="G5573" i="7" s="1"/>
  <c r="F5574" i="7"/>
  <c r="G5574" i="7" s="1"/>
  <c r="F5575" i="7"/>
  <c r="G5575" i="7" s="1"/>
  <c r="F5576" i="7"/>
  <c r="G5576" i="7" s="1"/>
  <c r="F5577" i="7"/>
  <c r="G5577" i="7" s="1"/>
  <c r="F5578" i="7"/>
  <c r="G5578" i="7" s="1"/>
  <c r="F5579" i="7"/>
  <c r="G5579" i="7" s="1"/>
  <c r="F5580" i="7"/>
  <c r="G5580" i="7" s="1"/>
  <c r="F5581" i="7"/>
  <c r="G5581" i="7" s="1"/>
  <c r="F5582" i="7"/>
  <c r="G5582" i="7" s="1"/>
  <c r="F5583" i="7"/>
  <c r="G5583" i="7" s="1"/>
  <c r="F5584" i="7"/>
  <c r="G5584" i="7" s="1"/>
  <c r="F5585" i="7"/>
  <c r="G5585" i="7" s="1"/>
  <c r="F5586" i="7"/>
  <c r="G5586" i="7" s="1"/>
  <c r="F5587" i="7"/>
  <c r="G5587" i="7" s="1"/>
  <c r="F5588" i="7"/>
  <c r="G5588" i="7" s="1"/>
  <c r="F5589" i="7"/>
  <c r="G5589" i="7" s="1"/>
  <c r="F5590" i="7"/>
  <c r="G5590" i="7" s="1"/>
  <c r="F5591" i="7"/>
  <c r="G5591" i="7" s="1"/>
  <c r="F5592" i="7"/>
  <c r="G5592" i="7" s="1"/>
  <c r="F5593" i="7"/>
  <c r="G5593" i="7" s="1"/>
  <c r="F5594" i="7"/>
  <c r="G5594" i="7" s="1"/>
  <c r="F5595" i="7"/>
  <c r="G5595" i="7" s="1"/>
  <c r="F5596" i="7"/>
  <c r="G5596" i="7" s="1"/>
  <c r="F5597" i="7"/>
  <c r="G5597" i="7" s="1"/>
  <c r="F5598" i="7"/>
  <c r="G5598" i="7" s="1"/>
  <c r="F5599" i="7"/>
  <c r="G5599" i="7" s="1"/>
  <c r="F5600" i="7"/>
  <c r="G5600" i="7" s="1"/>
  <c r="F5601" i="7"/>
  <c r="G5601" i="7" s="1"/>
  <c r="F5602" i="7"/>
  <c r="G5602" i="7" s="1"/>
  <c r="F5603" i="7"/>
  <c r="G5603" i="7" s="1"/>
  <c r="F5604" i="7"/>
  <c r="G5604" i="7" s="1"/>
  <c r="F5605" i="7"/>
  <c r="G5605" i="7" s="1"/>
  <c r="F5606" i="7"/>
  <c r="G5606" i="7" s="1"/>
  <c r="F5607" i="7"/>
  <c r="G5607" i="7" s="1"/>
  <c r="F5608" i="7"/>
  <c r="G5608" i="7" s="1"/>
  <c r="F5609" i="7"/>
  <c r="G5609" i="7" s="1"/>
  <c r="F5610" i="7"/>
  <c r="G5610" i="7" s="1"/>
  <c r="F5611" i="7"/>
  <c r="G5611" i="7" s="1"/>
  <c r="F5612" i="7"/>
  <c r="G5612" i="7" s="1"/>
  <c r="F5613" i="7"/>
  <c r="G5613" i="7" s="1"/>
  <c r="F5614" i="7"/>
  <c r="G5614" i="7" s="1"/>
  <c r="F5615" i="7"/>
  <c r="G5615" i="7" s="1"/>
  <c r="F5616" i="7"/>
  <c r="G5616" i="7" s="1"/>
  <c r="F5617" i="7"/>
  <c r="G5617" i="7" s="1"/>
  <c r="F5618" i="7"/>
  <c r="G5618" i="7" s="1"/>
  <c r="F5619" i="7"/>
  <c r="G5619" i="7" s="1"/>
  <c r="F5620" i="7"/>
  <c r="G5620" i="7" s="1"/>
  <c r="F5621" i="7"/>
  <c r="G5621" i="7" s="1"/>
  <c r="F5622" i="7"/>
  <c r="G5622" i="7" s="1"/>
  <c r="F5623" i="7"/>
  <c r="G5623" i="7" s="1"/>
  <c r="F5624" i="7"/>
  <c r="G5624" i="7" s="1"/>
  <c r="F5625" i="7"/>
  <c r="G5625" i="7" s="1"/>
  <c r="F5626" i="7"/>
  <c r="G5626" i="7" s="1"/>
  <c r="F5627" i="7"/>
  <c r="G5627" i="7" s="1"/>
  <c r="F5628" i="7"/>
  <c r="G5628" i="7" s="1"/>
  <c r="F5629" i="7"/>
  <c r="G5629" i="7" s="1"/>
  <c r="F5630" i="7"/>
  <c r="G5630" i="7" s="1"/>
  <c r="F5631" i="7"/>
  <c r="G5631" i="7" s="1"/>
  <c r="F5632" i="7"/>
  <c r="G5632" i="7" s="1"/>
  <c r="F5633" i="7"/>
  <c r="G5633" i="7" s="1"/>
  <c r="F5634" i="7"/>
  <c r="G5634" i="7" s="1"/>
  <c r="F5635" i="7"/>
  <c r="G5635" i="7" s="1"/>
  <c r="F5636" i="7"/>
  <c r="G5636" i="7" s="1"/>
  <c r="F5637" i="7"/>
  <c r="G5637" i="7" s="1"/>
  <c r="F5638" i="7"/>
  <c r="G5638" i="7" s="1"/>
  <c r="F5639" i="7"/>
  <c r="G5639" i="7" s="1"/>
  <c r="F5640" i="7"/>
  <c r="G5640" i="7" s="1"/>
  <c r="F5641" i="7"/>
  <c r="G5641" i="7" s="1"/>
  <c r="F5642" i="7"/>
  <c r="G5642" i="7" s="1"/>
  <c r="F5643" i="7"/>
  <c r="G5643" i="7" s="1"/>
  <c r="F5644" i="7"/>
  <c r="G5644" i="7" s="1"/>
  <c r="F5645" i="7"/>
  <c r="G5645" i="7" s="1"/>
  <c r="F5646" i="7"/>
  <c r="G5646" i="7" s="1"/>
  <c r="F5647" i="7"/>
  <c r="G5647" i="7" s="1"/>
  <c r="F5648" i="7"/>
  <c r="G5648" i="7" s="1"/>
  <c r="F5649" i="7"/>
  <c r="G5649" i="7" s="1"/>
  <c r="F5650" i="7"/>
  <c r="G5650" i="7" s="1"/>
  <c r="F5651" i="7"/>
  <c r="G5651" i="7" s="1"/>
  <c r="F5652" i="7"/>
  <c r="G5652" i="7" s="1"/>
  <c r="F5653" i="7"/>
  <c r="G5653" i="7" s="1"/>
  <c r="F5654" i="7"/>
  <c r="G5654" i="7" s="1"/>
  <c r="F5655" i="7"/>
  <c r="G5655" i="7" s="1"/>
  <c r="F5656" i="7"/>
  <c r="G5656" i="7" s="1"/>
  <c r="F5657" i="7"/>
  <c r="G5657" i="7" s="1"/>
  <c r="F5658" i="7"/>
  <c r="G5658" i="7" s="1"/>
  <c r="F5659" i="7"/>
  <c r="G5659" i="7" s="1"/>
  <c r="F5660" i="7"/>
  <c r="G5660" i="7" s="1"/>
  <c r="F5661" i="7"/>
  <c r="G5661" i="7" s="1"/>
  <c r="F5662" i="7"/>
  <c r="G5662" i="7" s="1"/>
  <c r="F5663" i="7"/>
  <c r="G5663" i="7" s="1"/>
  <c r="F5664" i="7"/>
  <c r="G5664" i="7" s="1"/>
  <c r="F5665" i="7"/>
  <c r="G5665" i="7" s="1"/>
  <c r="F5666" i="7"/>
  <c r="G5666" i="7" s="1"/>
  <c r="F5667" i="7"/>
  <c r="G5667" i="7" s="1"/>
  <c r="F5668" i="7"/>
  <c r="G5668" i="7" s="1"/>
  <c r="F5669" i="7"/>
  <c r="G5669" i="7" s="1"/>
  <c r="F5670" i="7"/>
  <c r="G5670" i="7" s="1"/>
  <c r="F5671" i="7"/>
  <c r="G5671" i="7" s="1"/>
  <c r="F5672" i="7"/>
  <c r="G5672" i="7" s="1"/>
  <c r="F5673" i="7"/>
  <c r="G5673" i="7" s="1"/>
  <c r="F5674" i="7"/>
  <c r="G5674" i="7" s="1"/>
  <c r="F5675" i="7"/>
  <c r="G5675" i="7" s="1"/>
  <c r="F5676" i="7"/>
  <c r="G5676" i="7" s="1"/>
  <c r="F5677" i="7"/>
  <c r="G5677" i="7" s="1"/>
  <c r="F5678" i="7"/>
  <c r="G5678" i="7" s="1"/>
  <c r="F5679" i="7"/>
  <c r="G5679" i="7" s="1"/>
  <c r="F5680" i="7"/>
  <c r="G5680" i="7" s="1"/>
  <c r="F5681" i="7"/>
  <c r="G5681" i="7" s="1"/>
  <c r="F5682" i="7"/>
  <c r="G5682" i="7" s="1"/>
  <c r="F5683" i="7"/>
  <c r="G5683" i="7" s="1"/>
  <c r="F5684" i="7"/>
  <c r="G5684" i="7" s="1"/>
  <c r="F5685" i="7"/>
  <c r="G5685" i="7" s="1"/>
  <c r="F5686" i="7"/>
  <c r="G5686" i="7" s="1"/>
  <c r="F5687" i="7"/>
  <c r="G5687" i="7" s="1"/>
  <c r="F5688" i="7"/>
  <c r="G5688" i="7" s="1"/>
  <c r="F5689" i="7"/>
  <c r="G5689" i="7" s="1"/>
  <c r="F5690" i="7"/>
  <c r="G5690" i="7" s="1"/>
  <c r="F5691" i="7"/>
  <c r="G5691" i="7" s="1"/>
  <c r="F5692" i="7"/>
  <c r="G5692" i="7" s="1"/>
  <c r="F5693" i="7"/>
  <c r="G5693" i="7" s="1"/>
  <c r="F5694" i="7"/>
  <c r="G5694" i="7" s="1"/>
  <c r="F5695" i="7"/>
  <c r="G5695" i="7" s="1"/>
  <c r="F5696" i="7"/>
  <c r="G5696" i="7" s="1"/>
  <c r="F5697" i="7"/>
  <c r="G5697" i="7" s="1"/>
  <c r="F5698" i="7"/>
  <c r="G5698" i="7" s="1"/>
  <c r="F5699" i="7"/>
  <c r="G5699" i="7" s="1"/>
  <c r="F5700" i="7"/>
  <c r="G5700" i="7" s="1"/>
  <c r="F5701" i="7"/>
  <c r="G5701" i="7" s="1"/>
  <c r="F5702" i="7"/>
  <c r="G5702" i="7" s="1"/>
  <c r="F5703" i="7"/>
  <c r="G5703" i="7" s="1"/>
  <c r="F5704" i="7"/>
  <c r="G5704" i="7" s="1"/>
  <c r="F5705" i="7"/>
  <c r="G5705" i="7" s="1"/>
  <c r="F5706" i="7"/>
  <c r="G5706" i="7" s="1"/>
  <c r="F5707" i="7"/>
  <c r="G5707" i="7" s="1"/>
  <c r="F5708" i="7"/>
  <c r="G5708" i="7" s="1"/>
  <c r="F5709" i="7"/>
  <c r="G5709" i="7" s="1"/>
  <c r="F5710" i="7"/>
  <c r="G5710" i="7" s="1"/>
  <c r="F5711" i="7"/>
  <c r="G5711" i="7" s="1"/>
  <c r="F5712" i="7"/>
  <c r="G5712" i="7" s="1"/>
  <c r="F5713" i="7"/>
  <c r="G5713" i="7" s="1"/>
  <c r="F5714" i="7"/>
  <c r="G5714" i="7" s="1"/>
  <c r="F5715" i="7"/>
  <c r="G5715" i="7" s="1"/>
  <c r="F5716" i="7"/>
  <c r="G5716" i="7" s="1"/>
  <c r="F5717" i="7"/>
  <c r="G5717" i="7" s="1"/>
  <c r="F5718" i="7"/>
  <c r="G5718" i="7" s="1"/>
  <c r="F5719" i="7"/>
  <c r="G5719" i="7" s="1"/>
  <c r="F5720" i="7"/>
  <c r="G5720" i="7" s="1"/>
  <c r="F5721" i="7"/>
  <c r="G5721" i="7" s="1"/>
  <c r="F5722" i="7"/>
  <c r="G5722" i="7" s="1"/>
  <c r="F5723" i="7"/>
  <c r="G5723" i="7" s="1"/>
  <c r="F5724" i="7"/>
  <c r="G5724" i="7" s="1"/>
  <c r="F5725" i="7"/>
  <c r="G5725" i="7" s="1"/>
  <c r="F5726" i="7"/>
  <c r="G5726" i="7" s="1"/>
  <c r="F5727" i="7"/>
  <c r="G5727" i="7" s="1"/>
  <c r="F5728" i="7"/>
  <c r="G5728" i="7" s="1"/>
  <c r="F5729" i="7"/>
  <c r="G5729" i="7" s="1"/>
  <c r="F5730" i="7"/>
  <c r="G5730" i="7" s="1"/>
  <c r="F5731" i="7"/>
  <c r="G5731" i="7" s="1"/>
  <c r="F5732" i="7"/>
  <c r="G5732" i="7" s="1"/>
  <c r="F5733" i="7"/>
  <c r="G5733" i="7" s="1"/>
  <c r="F5734" i="7"/>
  <c r="G5734" i="7" s="1"/>
  <c r="F5735" i="7"/>
  <c r="G5735" i="7" s="1"/>
  <c r="F5736" i="7"/>
  <c r="G5736" i="7" s="1"/>
  <c r="F5737" i="7"/>
  <c r="G5737" i="7" s="1"/>
  <c r="F5738" i="7"/>
  <c r="G5738" i="7" s="1"/>
  <c r="F5739" i="7"/>
  <c r="G5739" i="7" s="1"/>
  <c r="F5740" i="7"/>
  <c r="G5740" i="7" s="1"/>
  <c r="F5741" i="7"/>
  <c r="G5741" i="7" s="1"/>
  <c r="F5742" i="7"/>
  <c r="G5742" i="7" s="1"/>
  <c r="F5743" i="7"/>
  <c r="G5743" i="7" s="1"/>
  <c r="F5744" i="7"/>
  <c r="G5744" i="7" s="1"/>
  <c r="F5745" i="7"/>
  <c r="G5745" i="7" s="1"/>
  <c r="F5746" i="7"/>
  <c r="G5746" i="7" s="1"/>
  <c r="F5747" i="7"/>
  <c r="G5747" i="7" s="1"/>
  <c r="F5748" i="7"/>
  <c r="G5748" i="7" s="1"/>
  <c r="F5749" i="7"/>
  <c r="G5749" i="7" s="1"/>
  <c r="F5750" i="7"/>
  <c r="G5750" i="7" s="1"/>
  <c r="F5751" i="7"/>
  <c r="G5751" i="7" s="1"/>
  <c r="F5752" i="7"/>
  <c r="G5752" i="7" s="1"/>
  <c r="F5753" i="7"/>
  <c r="G5753" i="7" s="1"/>
  <c r="F5754" i="7"/>
  <c r="G5754" i="7" s="1"/>
  <c r="F5755" i="7"/>
  <c r="G5755" i="7" s="1"/>
  <c r="F5756" i="7"/>
  <c r="G5756" i="7" s="1"/>
  <c r="F5757" i="7"/>
  <c r="G5757" i="7" s="1"/>
  <c r="F5758" i="7"/>
  <c r="G5758" i="7" s="1"/>
  <c r="F5759" i="7"/>
  <c r="G5759" i="7" s="1"/>
  <c r="F5760" i="7"/>
  <c r="G5760" i="7" s="1"/>
  <c r="F5761" i="7"/>
  <c r="G5761" i="7" s="1"/>
  <c r="F5762" i="7"/>
  <c r="G5762" i="7" s="1"/>
  <c r="F5763" i="7"/>
  <c r="G5763" i="7" s="1"/>
  <c r="F5764" i="7"/>
  <c r="G5764" i="7" s="1"/>
  <c r="F5765" i="7"/>
  <c r="G5765" i="7" s="1"/>
  <c r="F5766" i="7"/>
  <c r="G5766" i="7" s="1"/>
  <c r="F5767" i="7"/>
  <c r="G5767" i="7" s="1"/>
  <c r="F5768" i="7"/>
  <c r="G5768" i="7" s="1"/>
  <c r="F5769" i="7"/>
  <c r="G5769" i="7" s="1"/>
  <c r="F5770" i="7"/>
  <c r="G5770" i="7" s="1"/>
  <c r="F5771" i="7"/>
  <c r="G5771" i="7" s="1"/>
  <c r="F5772" i="7"/>
  <c r="G5772" i="7" s="1"/>
  <c r="F5773" i="7"/>
  <c r="G5773" i="7" s="1"/>
  <c r="F5774" i="7"/>
  <c r="G5774" i="7" s="1"/>
  <c r="F5775" i="7"/>
  <c r="G5775" i="7" s="1"/>
  <c r="F5776" i="7"/>
  <c r="G5776" i="7" s="1"/>
  <c r="F5777" i="7"/>
  <c r="G5777" i="7" s="1"/>
  <c r="F5778" i="7"/>
  <c r="G5778" i="7" s="1"/>
  <c r="F5779" i="7"/>
  <c r="G5779" i="7" s="1"/>
  <c r="F5780" i="7"/>
  <c r="G5780" i="7" s="1"/>
  <c r="F5781" i="7"/>
  <c r="G5781" i="7" s="1"/>
  <c r="F5782" i="7"/>
  <c r="G5782" i="7" s="1"/>
  <c r="F5783" i="7"/>
  <c r="G5783" i="7" s="1"/>
  <c r="F5784" i="7"/>
  <c r="G5784" i="7" s="1"/>
  <c r="F5785" i="7"/>
  <c r="G5785" i="7" s="1"/>
  <c r="F5786" i="7"/>
  <c r="G5786" i="7" s="1"/>
  <c r="F5787" i="7"/>
  <c r="G5787" i="7" s="1"/>
  <c r="F5788" i="7"/>
  <c r="G5788" i="7" s="1"/>
  <c r="F5789" i="7"/>
  <c r="G5789" i="7" s="1"/>
  <c r="F5790" i="7"/>
  <c r="G5790" i="7" s="1"/>
  <c r="F5791" i="7"/>
  <c r="G5791" i="7" s="1"/>
  <c r="F5792" i="7"/>
  <c r="G5792" i="7" s="1"/>
  <c r="F5793" i="7"/>
  <c r="G5793" i="7" s="1"/>
  <c r="F5794" i="7"/>
  <c r="G5794" i="7" s="1"/>
  <c r="F5795" i="7"/>
  <c r="G5795" i="7" s="1"/>
  <c r="F5796" i="7"/>
  <c r="G5796" i="7" s="1"/>
  <c r="F5797" i="7"/>
  <c r="G5797" i="7" s="1"/>
  <c r="F5798" i="7"/>
  <c r="G5798" i="7" s="1"/>
  <c r="F5799" i="7"/>
  <c r="G5799" i="7" s="1"/>
  <c r="F5800" i="7"/>
  <c r="G5800" i="7" s="1"/>
  <c r="F5801" i="7"/>
  <c r="G5801" i="7" s="1"/>
  <c r="F5802" i="7"/>
  <c r="G5802" i="7" s="1"/>
  <c r="F5803" i="7"/>
  <c r="G5803" i="7" s="1"/>
  <c r="F5804" i="7"/>
  <c r="G5804" i="7" s="1"/>
  <c r="F5805" i="7"/>
  <c r="G5805" i="7" s="1"/>
  <c r="F5806" i="7"/>
  <c r="G5806" i="7" s="1"/>
  <c r="F5807" i="7"/>
  <c r="G5807" i="7" s="1"/>
  <c r="F5808" i="7"/>
  <c r="G5808" i="7" s="1"/>
  <c r="F5809" i="7"/>
  <c r="G5809" i="7" s="1"/>
  <c r="F5810" i="7"/>
  <c r="G5810" i="7" s="1"/>
  <c r="F5811" i="7"/>
  <c r="G5811" i="7" s="1"/>
  <c r="F5812" i="7"/>
  <c r="G5812" i="7" s="1"/>
  <c r="F5813" i="7"/>
  <c r="G5813" i="7" s="1"/>
  <c r="F5814" i="7"/>
  <c r="G5814" i="7" s="1"/>
  <c r="F5815" i="7"/>
  <c r="G5815" i="7" s="1"/>
  <c r="F5816" i="7"/>
  <c r="G5816" i="7" s="1"/>
  <c r="F5817" i="7"/>
  <c r="G5817" i="7" s="1"/>
  <c r="F5818" i="7"/>
  <c r="G5818" i="7" s="1"/>
  <c r="F5819" i="7"/>
  <c r="G5819" i="7" s="1"/>
  <c r="F5820" i="7"/>
  <c r="G5820" i="7" s="1"/>
  <c r="F5821" i="7"/>
  <c r="G5821" i="7" s="1"/>
  <c r="F5822" i="7"/>
  <c r="G5822" i="7" s="1"/>
  <c r="F5823" i="7"/>
  <c r="G5823" i="7" s="1"/>
  <c r="F5824" i="7"/>
  <c r="G5824" i="7" s="1"/>
  <c r="F5825" i="7"/>
  <c r="G5825" i="7" s="1"/>
  <c r="F5826" i="7"/>
  <c r="G5826" i="7" s="1"/>
  <c r="F5827" i="7"/>
  <c r="G5827" i="7" s="1"/>
  <c r="F5828" i="7"/>
  <c r="G5828" i="7" s="1"/>
  <c r="F5829" i="7"/>
  <c r="G5829" i="7" s="1"/>
  <c r="F5830" i="7"/>
  <c r="G5830" i="7" s="1"/>
  <c r="F5831" i="7"/>
  <c r="G5831" i="7" s="1"/>
  <c r="F5832" i="7"/>
  <c r="G5832" i="7" s="1"/>
  <c r="F5833" i="7"/>
  <c r="G5833" i="7" s="1"/>
  <c r="F5834" i="7"/>
  <c r="G5834" i="7" s="1"/>
  <c r="F5835" i="7"/>
  <c r="G5835" i="7" s="1"/>
  <c r="F5836" i="7"/>
  <c r="G5836" i="7" s="1"/>
  <c r="F5837" i="7"/>
  <c r="G5837" i="7" s="1"/>
  <c r="F5838" i="7"/>
  <c r="G5838" i="7" s="1"/>
  <c r="F5839" i="7"/>
  <c r="G5839" i="7" s="1"/>
  <c r="F5840" i="7"/>
  <c r="G5840" i="7" s="1"/>
  <c r="F5841" i="7"/>
  <c r="G5841" i="7" s="1"/>
  <c r="F5842" i="7"/>
  <c r="G5842" i="7" s="1"/>
  <c r="F5843" i="7"/>
  <c r="G5843" i="7" s="1"/>
  <c r="F5844" i="7"/>
  <c r="G5844" i="7" s="1"/>
  <c r="F5845" i="7"/>
  <c r="G5845" i="7" s="1"/>
  <c r="F5846" i="7"/>
  <c r="G5846" i="7" s="1"/>
  <c r="F5847" i="7"/>
  <c r="G5847" i="7" s="1"/>
  <c r="F5848" i="7"/>
  <c r="G5848" i="7" s="1"/>
  <c r="F5849" i="7"/>
  <c r="G5849" i="7" s="1"/>
  <c r="F5850" i="7"/>
  <c r="G5850" i="7" s="1"/>
  <c r="F5851" i="7"/>
  <c r="G5851" i="7" s="1"/>
  <c r="F5852" i="7"/>
  <c r="G5852" i="7" s="1"/>
  <c r="F5853" i="7"/>
  <c r="G5853" i="7" s="1"/>
  <c r="F5854" i="7"/>
  <c r="G5854" i="7" s="1"/>
  <c r="F5855" i="7"/>
  <c r="G5855" i="7" s="1"/>
  <c r="F5856" i="7"/>
  <c r="G5856" i="7" s="1"/>
  <c r="F5857" i="7"/>
  <c r="G5857" i="7" s="1"/>
  <c r="F5858" i="7"/>
  <c r="G5858" i="7" s="1"/>
  <c r="F5859" i="7"/>
  <c r="G5859" i="7" s="1"/>
  <c r="F5860" i="7"/>
  <c r="G5860" i="7" s="1"/>
  <c r="F5861" i="7"/>
  <c r="G5861" i="7" s="1"/>
  <c r="F5862" i="7"/>
  <c r="G5862" i="7" s="1"/>
  <c r="F5863" i="7"/>
  <c r="G5863" i="7" s="1"/>
  <c r="F5864" i="7"/>
  <c r="G5864" i="7" s="1"/>
  <c r="F5865" i="7"/>
  <c r="G5865" i="7" s="1"/>
  <c r="F5866" i="7"/>
  <c r="G5866" i="7" s="1"/>
  <c r="F5867" i="7"/>
  <c r="G5867" i="7" s="1"/>
  <c r="F5868" i="7"/>
  <c r="G5868" i="7" s="1"/>
  <c r="F5869" i="7"/>
  <c r="G5869" i="7" s="1"/>
  <c r="F5870" i="7"/>
  <c r="G5870" i="7" s="1"/>
  <c r="F5871" i="7"/>
  <c r="G5871" i="7" s="1"/>
  <c r="F5872" i="7"/>
  <c r="G5872" i="7" s="1"/>
  <c r="F5873" i="7"/>
  <c r="G5873" i="7" s="1"/>
  <c r="F5874" i="7"/>
  <c r="G5874" i="7" s="1"/>
  <c r="F5875" i="7"/>
  <c r="G5875" i="7" s="1"/>
  <c r="F5876" i="7"/>
  <c r="G5876" i="7" s="1"/>
  <c r="F5877" i="7"/>
  <c r="G5877" i="7" s="1"/>
  <c r="F5878" i="7"/>
  <c r="G5878" i="7" s="1"/>
  <c r="F5879" i="7"/>
  <c r="G5879" i="7" s="1"/>
  <c r="F5880" i="7"/>
  <c r="G5880" i="7" s="1"/>
  <c r="F5881" i="7"/>
  <c r="G5881" i="7" s="1"/>
  <c r="F5882" i="7"/>
  <c r="G5882" i="7" s="1"/>
  <c r="F5883" i="7"/>
  <c r="G5883" i="7" s="1"/>
  <c r="F5884" i="7"/>
  <c r="G5884" i="7" s="1"/>
  <c r="F5885" i="7"/>
  <c r="G5885" i="7" s="1"/>
  <c r="F5886" i="7"/>
  <c r="G5886" i="7" s="1"/>
  <c r="F5887" i="7"/>
  <c r="G5887" i="7" s="1"/>
  <c r="F5888" i="7"/>
  <c r="G5888" i="7" s="1"/>
  <c r="F5889" i="7"/>
  <c r="G5889" i="7" s="1"/>
  <c r="F5890" i="7"/>
  <c r="G5890" i="7" s="1"/>
  <c r="F5891" i="7"/>
  <c r="G5891" i="7" s="1"/>
  <c r="F5892" i="7"/>
  <c r="G5892" i="7" s="1"/>
  <c r="F5893" i="7"/>
  <c r="G5893" i="7" s="1"/>
  <c r="F5894" i="7"/>
  <c r="G5894" i="7" s="1"/>
  <c r="F5895" i="7"/>
  <c r="G5895" i="7" s="1"/>
  <c r="F5896" i="7"/>
  <c r="G5896" i="7" s="1"/>
  <c r="F5897" i="7"/>
  <c r="G5897" i="7" s="1"/>
  <c r="F5898" i="7"/>
  <c r="G5898" i="7" s="1"/>
  <c r="F5899" i="7"/>
  <c r="G5899" i="7" s="1"/>
  <c r="F5900" i="7"/>
  <c r="G5900" i="7" s="1"/>
  <c r="F5901" i="7"/>
  <c r="G5901" i="7" s="1"/>
  <c r="F5902" i="7"/>
  <c r="G5902" i="7" s="1"/>
  <c r="F5903" i="7"/>
  <c r="G5903" i="7" s="1"/>
  <c r="F5904" i="7"/>
  <c r="G5904" i="7" s="1"/>
  <c r="F5905" i="7"/>
  <c r="G5905" i="7" s="1"/>
  <c r="F5906" i="7"/>
  <c r="G5906" i="7" s="1"/>
  <c r="F5907" i="7"/>
  <c r="G5907" i="7" s="1"/>
  <c r="F5908" i="7"/>
  <c r="G5908" i="7" s="1"/>
  <c r="F5909" i="7"/>
  <c r="G5909" i="7" s="1"/>
  <c r="F5910" i="7"/>
  <c r="G5910" i="7" s="1"/>
  <c r="F5911" i="7"/>
  <c r="G5911" i="7" s="1"/>
  <c r="F5912" i="7"/>
  <c r="G5912" i="7" s="1"/>
  <c r="F5913" i="7"/>
  <c r="G5913" i="7" s="1"/>
  <c r="F5914" i="7"/>
  <c r="G5914" i="7" s="1"/>
  <c r="F5915" i="7"/>
  <c r="G5915" i="7" s="1"/>
  <c r="F5916" i="7"/>
  <c r="G5916" i="7" s="1"/>
  <c r="F5917" i="7"/>
  <c r="G5917" i="7" s="1"/>
  <c r="F5918" i="7"/>
  <c r="G5918" i="7" s="1"/>
  <c r="F5919" i="7"/>
  <c r="G5919" i="7" s="1"/>
  <c r="F5920" i="7"/>
  <c r="G5920" i="7" s="1"/>
  <c r="F5921" i="7"/>
  <c r="G5921" i="7" s="1"/>
  <c r="F5922" i="7"/>
  <c r="G5922" i="7" s="1"/>
  <c r="F5923" i="7"/>
  <c r="G5923" i="7" s="1"/>
  <c r="F5924" i="7"/>
  <c r="G5924" i="7" s="1"/>
  <c r="F5925" i="7"/>
  <c r="G5925" i="7" s="1"/>
  <c r="F5926" i="7"/>
  <c r="G5926" i="7" s="1"/>
  <c r="F5927" i="7"/>
  <c r="G5927" i="7" s="1"/>
  <c r="F5928" i="7"/>
  <c r="G5928" i="7" s="1"/>
  <c r="F5929" i="7"/>
  <c r="G5929" i="7" s="1"/>
  <c r="F5930" i="7"/>
  <c r="G5930" i="7" s="1"/>
  <c r="F5931" i="7"/>
  <c r="G5931" i="7" s="1"/>
  <c r="F5932" i="7"/>
  <c r="G5932" i="7" s="1"/>
  <c r="F5933" i="7"/>
  <c r="G5933" i="7" s="1"/>
  <c r="F5934" i="7"/>
  <c r="G5934" i="7" s="1"/>
  <c r="F5935" i="7"/>
  <c r="G5935" i="7" s="1"/>
  <c r="F5936" i="7"/>
  <c r="G5936" i="7" s="1"/>
  <c r="F5937" i="7"/>
  <c r="G5937" i="7" s="1"/>
  <c r="F5938" i="7"/>
  <c r="G5938" i="7" s="1"/>
  <c r="F5939" i="7"/>
  <c r="G5939" i="7" s="1"/>
  <c r="F5940" i="7"/>
  <c r="G5940" i="7" s="1"/>
  <c r="F5941" i="7"/>
  <c r="G5941" i="7" s="1"/>
  <c r="F5942" i="7"/>
  <c r="G5942" i="7" s="1"/>
  <c r="F5943" i="7"/>
  <c r="G5943" i="7" s="1"/>
  <c r="F5944" i="7"/>
  <c r="G5944" i="7" s="1"/>
  <c r="F5945" i="7"/>
  <c r="G5945" i="7" s="1"/>
  <c r="F5946" i="7"/>
  <c r="G5946" i="7" s="1"/>
  <c r="F5947" i="7"/>
  <c r="G5947" i="7" s="1"/>
  <c r="F5948" i="7"/>
  <c r="G5948" i="7" s="1"/>
  <c r="F5949" i="7"/>
  <c r="G5949" i="7" s="1"/>
  <c r="F5950" i="7"/>
  <c r="G5950" i="7" s="1"/>
  <c r="F5951" i="7"/>
  <c r="G5951" i="7" s="1"/>
  <c r="F5952" i="7"/>
  <c r="G5952" i="7" s="1"/>
  <c r="F5953" i="7"/>
  <c r="G5953" i="7" s="1"/>
  <c r="F5954" i="7"/>
  <c r="G5954" i="7" s="1"/>
  <c r="F5955" i="7"/>
  <c r="G5955" i="7" s="1"/>
  <c r="F5956" i="7"/>
  <c r="G5956" i="7" s="1"/>
  <c r="F5957" i="7"/>
  <c r="G5957" i="7" s="1"/>
  <c r="F5958" i="7"/>
  <c r="G5958" i="7" s="1"/>
  <c r="F5959" i="7"/>
  <c r="G5959" i="7" s="1"/>
  <c r="F5960" i="7"/>
  <c r="G5960" i="7" s="1"/>
  <c r="F5961" i="7"/>
  <c r="G5961" i="7" s="1"/>
  <c r="F5962" i="7"/>
  <c r="G5962" i="7" s="1"/>
  <c r="F5963" i="7"/>
  <c r="G5963" i="7" s="1"/>
  <c r="F5964" i="7"/>
  <c r="G5964" i="7" s="1"/>
  <c r="F5965" i="7"/>
  <c r="G5965" i="7" s="1"/>
  <c r="F5966" i="7"/>
  <c r="G5966" i="7" s="1"/>
  <c r="F5967" i="7"/>
  <c r="G5967" i="7" s="1"/>
  <c r="F5968" i="7"/>
  <c r="G5968" i="7" s="1"/>
  <c r="F5969" i="7"/>
  <c r="G5969" i="7" s="1"/>
  <c r="F5970" i="7"/>
  <c r="G5970" i="7" s="1"/>
  <c r="F5971" i="7"/>
  <c r="G5971" i="7" s="1"/>
  <c r="F5972" i="7"/>
  <c r="G5972" i="7" s="1"/>
  <c r="F5973" i="7"/>
  <c r="G5973" i="7" s="1"/>
  <c r="F5974" i="7"/>
  <c r="G5974" i="7" s="1"/>
  <c r="F5975" i="7"/>
  <c r="G5975" i="7" s="1"/>
  <c r="F5976" i="7"/>
  <c r="G5976" i="7" s="1"/>
  <c r="F5977" i="7"/>
  <c r="G5977" i="7" s="1"/>
  <c r="F5978" i="7"/>
  <c r="G5978" i="7" s="1"/>
  <c r="F5979" i="7"/>
  <c r="G5979" i="7" s="1"/>
  <c r="F5980" i="7"/>
  <c r="G5980" i="7" s="1"/>
  <c r="F5981" i="7"/>
  <c r="G5981" i="7" s="1"/>
  <c r="F5982" i="7"/>
  <c r="G5982" i="7" s="1"/>
  <c r="F5983" i="7"/>
  <c r="G5983" i="7" s="1"/>
  <c r="F5984" i="7"/>
  <c r="G5984" i="7" s="1"/>
  <c r="F5985" i="7"/>
  <c r="G5985" i="7" s="1"/>
  <c r="F5986" i="7"/>
  <c r="G5986" i="7" s="1"/>
  <c r="F5987" i="7"/>
  <c r="G5987" i="7" s="1"/>
  <c r="F5988" i="7"/>
  <c r="G5988" i="7" s="1"/>
  <c r="F5989" i="7"/>
  <c r="G5989" i="7" s="1"/>
  <c r="F5990" i="7"/>
  <c r="G5990" i="7" s="1"/>
  <c r="F5991" i="7"/>
  <c r="G5991" i="7" s="1"/>
  <c r="F5992" i="7"/>
  <c r="G5992" i="7" s="1"/>
  <c r="F5993" i="7"/>
  <c r="G5993" i="7" s="1"/>
  <c r="F5994" i="7"/>
  <c r="G5994" i="7" s="1"/>
  <c r="F5995" i="7"/>
  <c r="G5995" i="7" s="1"/>
  <c r="F5996" i="7"/>
  <c r="G5996" i="7" s="1"/>
  <c r="F5997" i="7"/>
  <c r="G5997" i="7" s="1"/>
  <c r="F5998" i="7"/>
  <c r="G5998" i="7" s="1"/>
  <c r="F5999" i="7"/>
  <c r="G5999" i="7" s="1"/>
  <c r="F6000" i="7"/>
  <c r="G6000" i="7" s="1"/>
  <c r="F6001" i="7"/>
  <c r="G6001" i="7" s="1"/>
  <c r="F6002" i="7"/>
  <c r="G6002" i="7" s="1"/>
  <c r="F6003" i="7"/>
  <c r="G6003" i="7" s="1"/>
  <c r="F6004" i="7"/>
  <c r="G6004" i="7" s="1"/>
  <c r="F6005" i="7"/>
  <c r="G6005" i="7" s="1"/>
  <c r="F6006" i="7"/>
  <c r="G6006" i="7" s="1"/>
  <c r="F6007" i="7"/>
  <c r="G6007" i="7" s="1"/>
  <c r="F6008" i="7"/>
  <c r="G6008" i="7" s="1"/>
  <c r="F6009" i="7"/>
  <c r="G6009" i="7" s="1"/>
  <c r="F6010" i="7"/>
  <c r="G6010" i="7" s="1"/>
  <c r="F6011" i="7"/>
  <c r="G6011" i="7" s="1"/>
  <c r="F6012" i="7"/>
  <c r="G6012" i="7" s="1"/>
  <c r="F6013" i="7"/>
  <c r="G6013" i="7" s="1"/>
  <c r="F6014" i="7"/>
  <c r="G6014" i="7" s="1"/>
  <c r="F6015" i="7"/>
  <c r="G6015" i="7" s="1"/>
  <c r="F6016" i="7"/>
  <c r="G6016" i="7" s="1"/>
  <c r="F6017" i="7"/>
  <c r="G6017" i="7" s="1"/>
  <c r="F6018" i="7"/>
  <c r="G6018" i="7" s="1"/>
  <c r="F6019" i="7"/>
  <c r="G6019" i="7" s="1"/>
  <c r="F6020" i="7"/>
  <c r="G6020" i="7" s="1"/>
  <c r="F6021" i="7"/>
  <c r="G6021" i="7" s="1"/>
  <c r="F6022" i="7"/>
  <c r="G6022" i="7" s="1"/>
  <c r="F6023" i="7"/>
  <c r="G6023" i="7" s="1"/>
  <c r="F6024" i="7"/>
  <c r="G6024" i="7" s="1"/>
  <c r="F6025" i="7"/>
  <c r="G6025" i="7" s="1"/>
  <c r="F6026" i="7"/>
  <c r="G6026" i="7" s="1"/>
  <c r="F6027" i="7"/>
  <c r="G6027" i="7" s="1"/>
  <c r="F6028" i="7"/>
  <c r="G6028" i="7" s="1"/>
  <c r="F6029" i="7"/>
  <c r="G6029" i="7" s="1"/>
  <c r="F6030" i="7"/>
  <c r="G6030" i="7" s="1"/>
  <c r="F6031" i="7"/>
  <c r="G6031" i="7" s="1"/>
  <c r="F6032" i="7"/>
  <c r="G6032" i="7" s="1"/>
  <c r="F6033" i="7"/>
  <c r="G6033" i="7" s="1"/>
  <c r="F6034" i="7"/>
  <c r="G6034" i="7" s="1"/>
  <c r="F6035" i="7"/>
  <c r="G6035" i="7" s="1"/>
  <c r="F6036" i="7"/>
  <c r="G6036" i="7" s="1"/>
  <c r="F6037" i="7"/>
  <c r="G6037" i="7" s="1"/>
  <c r="F6038" i="7"/>
  <c r="G6038" i="7" s="1"/>
  <c r="F6039" i="7"/>
  <c r="G6039" i="7" s="1"/>
  <c r="F6040" i="7"/>
  <c r="G6040" i="7" s="1"/>
  <c r="F6041" i="7"/>
  <c r="G6041" i="7" s="1"/>
  <c r="F6042" i="7"/>
  <c r="G6042" i="7" s="1"/>
  <c r="F6043" i="7"/>
  <c r="G6043" i="7" s="1"/>
  <c r="F6044" i="7"/>
  <c r="G6044" i="7" s="1"/>
  <c r="F6045" i="7"/>
  <c r="G6045" i="7" s="1"/>
  <c r="F6046" i="7"/>
  <c r="G6046" i="7" s="1"/>
  <c r="F6047" i="7"/>
  <c r="G6047" i="7" s="1"/>
  <c r="F6048" i="7"/>
  <c r="G6048" i="7" s="1"/>
  <c r="F6049" i="7"/>
  <c r="G6049" i="7" s="1"/>
  <c r="F6050" i="7"/>
  <c r="G6050" i="7" s="1"/>
  <c r="F6051" i="7"/>
  <c r="G6051" i="7" s="1"/>
  <c r="F6052" i="7"/>
  <c r="G6052" i="7" s="1"/>
  <c r="F6053" i="7"/>
  <c r="G6053" i="7" s="1"/>
  <c r="F6054" i="7"/>
  <c r="G6054" i="7" s="1"/>
  <c r="F6055" i="7"/>
  <c r="G6055" i="7" s="1"/>
  <c r="F6056" i="7"/>
  <c r="G6056" i="7" s="1"/>
  <c r="F6057" i="7"/>
  <c r="G6057" i="7" s="1"/>
  <c r="F6058" i="7"/>
  <c r="G6058" i="7" s="1"/>
  <c r="F6059" i="7"/>
  <c r="G6059" i="7" s="1"/>
  <c r="F6060" i="7"/>
  <c r="G6060" i="7" s="1"/>
  <c r="F6061" i="7"/>
  <c r="G6061" i="7" s="1"/>
  <c r="F6062" i="7"/>
  <c r="G6062" i="7" s="1"/>
  <c r="F6063" i="7"/>
  <c r="G6063" i="7" s="1"/>
  <c r="F6064" i="7"/>
  <c r="G6064" i="7" s="1"/>
  <c r="F6065" i="7"/>
  <c r="G6065" i="7" s="1"/>
  <c r="F6066" i="7"/>
  <c r="G6066" i="7" s="1"/>
  <c r="F6067" i="7"/>
  <c r="G6067" i="7" s="1"/>
  <c r="F6068" i="7"/>
  <c r="G6068" i="7" s="1"/>
  <c r="F6069" i="7"/>
  <c r="G6069" i="7" s="1"/>
  <c r="F6070" i="7"/>
  <c r="G6070" i="7" s="1"/>
  <c r="F6071" i="7"/>
  <c r="G6071" i="7" s="1"/>
  <c r="F6072" i="7"/>
  <c r="G6072" i="7" s="1"/>
  <c r="F6073" i="7"/>
  <c r="G6073" i="7" s="1"/>
  <c r="F6074" i="7"/>
  <c r="G6074" i="7" s="1"/>
  <c r="F6075" i="7"/>
  <c r="G6075" i="7" s="1"/>
  <c r="F6076" i="7"/>
  <c r="G6076" i="7" s="1"/>
  <c r="F6077" i="7"/>
  <c r="G6077" i="7" s="1"/>
  <c r="F6078" i="7"/>
  <c r="G6078" i="7" s="1"/>
  <c r="F6079" i="7"/>
  <c r="G6079" i="7" s="1"/>
  <c r="F6080" i="7"/>
  <c r="G6080" i="7" s="1"/>
  <c r="F6081" i="7"/>
  <c r="G6081" i="7" s="1"/>
  <c r="F6082" i="7"/>
  <c r="G6082" i="7" s="1"/>
  <c r="F6083" i="7"/>
  <c r="G6083" i="7" s="1"/>
  <c r="F6084" i="7"/>
  <c r="G6084" i="7" s="1"/>
  <c r="F6085" i="7"/>
  <c r="G6085" i="7" s="1"/>
  <c r="F6086" i="7"/>
  <c r="G6086" i="7" s="1"/>
  <c r="F6087" i="7"/>
  <c r="G6087" i="7" s="1"/>
  <c r="F6088" i="7"/>
  <c r="G6088" i="7" s="1"/>
  <c r="F6089" i="7"/>
  <c r="G6089" i="7" s="1"/>
  <c r="F6090" i="7"/>
  <c r="G6090" i="7" s="1"/>
  <c r="F6091" i="7"/>
  <c r="G6091" i="7" s="1"/>
  <c r="F6092" i="7"/>
  <c r="G6092" i="7" s="1"/>
  <c r="F6093" i="7"/>
  <c r="G6093" i="7" s="1"/>
  <c r="F6094" i="7"/>
  <c r="G6094" i="7" s="1"/>
  <c r="F6095" i="7"/>
  <c r="G6095" i="7" s="1"/>
  <c r="F6096" i="7"/>
  <c r="G6096" i="7" s="1"/>
  <c r="F6097" i="7"/>
  <c r="G6097" i="7" s="1"/>
  <c r="F6098" i="7"/>
  <c r="G6098" i="7" s="1"/>
  <c r="F6099" i="7"/>
  <c r="G6099" i="7" s="1"/>
  <c r="F6100" i="7"/>
  <c r="G6100" i="7" s="1"/>
  <c r="F6101" i="7"/>
  <c r="G6101" i="7" s="1"/>
  <c r="F6102" i="7"/>
  <c r="G6102" i="7" s="1"/>
  <c r="F6103" i="7"/>
  <c r="G6103" i="7" s="1"/>
  <c r="F6104" i="7"/>
  <c r="G6104" i="7" s="1"/>
  <c r="F6105" i="7"/>
  <c r="G6105" i="7" s="1"/>
  <c r="F6106" i="7"/>
  <c r="G6106" i="7" s="1"/>
  <c r="F6107" i="7"/>
  <c r="G6107" i="7" s="1"/>
  <c r="F6108" i="7"/>
  <c r="G6108" i="7" s="1"/>
  <c r="F6109" i="7"/>
  <c r="G6109" i="7" s="1"/>
  <c r="F6110" i="7"/>
  <c r="G6110" i="7" s="1"/>
  <c r="F6111" i="7"/>
  <c r="G6111" i="7" s="1"/>
  <c r="F6112" i="7"/>
  <c r="G6112" i="7" s="1"/>
  <c r="F6113" i="7"/>
  <c r="G6113" i="7" s="1"/>
  <c r="F6114" i="7"/>
  <c r="G6114" i="7" s="1"/>
  <c r="F6115" i="7"/>
  <c r="G6115" i="7" s="1"/>
  <c r="F6116" i="7"/>
  <c r="G6116" i="7" s="1"/>
  <c r="F6117" i="7"/>
  <c r="G6117" i="7" s="1"/>
  <c r="F6118" i="7"/>
  <c r="G6118" i="7" s="1"/>
  <c r="F6119" i="7"/>
  <c r="G6119" i="7" s="1"/>
  <c r="F6120" i="7"/>
  <c r="G6120" i="7" s="1"/>
  <c r="F6121" i="7"/>
  <c r="G6121" i="7" s="1"/>
  <c r="F6122" i="7"/>
  <c r="G6122" i="7" s="1"/>
  <c r="F6123" i="7"/>
  <c r="G6123" i="7" s="1"/>
  <c r="F6124" i="7"/>
  <c r="G6124" i="7" s="1"/>
  <c r="F6125" i="7"/>
  <c r="G6125" i="7" s="1"/>
  <c r="F6126" i="7"/>
  <c r="G6126" i="7" s="1"/>
  <c r="F6127" i="7"/>
  <c r="G6127" i="7" s="1"/>
  <c r="F6128" i="7"/>
  <c r="G6128" i="7" s="1"/>
  <c r="F6129" i="7"/>
  <c r="G6129" i="7" s="1"/>
  <c r="F6130" i="7"/>
  <c r="G6130" i="7" s="1"/>
  <c r="F6131" i="7"/>
  <c r="G6131" i="7" s="1"/>
  <c r="F6132" i="7"/>
  <c r="G6132" i="7" s="1"/>
  <c r="F6133" i="7"/>
  <c r="G6133" i="7" s="1"/>
  <c r="F6134" i="7"/>
  <c r="G6134" i="7" s="1"/>
  <c r="F6135" i="7"/>
  <c r="G6135" i="7" s="1"/>
  <c r="F6136" i="7"/>
  <c r="G6136" i="7" s="1"/>
  <c r="F6137" i="7"/>
  <c r="G6137" i="7" s="1"/>
  <c r="F6138" i="7"/>
  <c r="G6138" i="7" s="1"/>
  <c r="F6139" i="7"/>
  <c r="G6139" i="7" s="1"/>
  <c r="F6140" i="7"/>
  <c r="G6140" i="7" s="1"/>
  <c r="F6141" i="7"/>
  <c r="G6141" i="7" s="1"/>
  <c r="F6142" i="7"/>
  <c r="G6142" i="7" s="1"/>
  <c r="F6143" i="7"/>
  <c r="G6143" i="7" s="1"/>
  <c r="F6144" i="7"/>
  <c r="G6144" i="7" s="1"/>
  <c r="F6145" i="7"/>
  <c r="G6145" i="7" s="1"/>
  <c r="F6146" i="7"/>
  <c r="G6146" i="7" s="1"/>
  <c r="F6147" i="7"/>
  <c r="G6147" i="7" s="1"/>
  <c r="F6148" i="7"/>
  <c r="G6148" i="7" s="1"/>
  <c r="F6149" i="7"/>
  <c r="G6149" i="7" s="1"/>
  <c r="F6150" i="7"/>
  <c r="G6150" i="7" s="1"/>
  <c r="F6151" i="7"/>
  <c r="G6151" i="7" s="1"/>
  <c r="F6152" i="7"/>
  <c r="G6152" i="7" s="1"/>
  <c r="F6153" i="7"/>
  <c r="G6153" i="7" s="1"/>
  <c r="F6154" i="7"/>
  <c r="G6154" i="7" s="1"/>
  <c r="F6155" i="7"/>
  <c r="G6155" i="7" s="1"/>
  <c r="F6156" i="7"/>
  <c r="G6156" i="7" s="1"/>
  <c r="F6157" i="7"/>
  <c r="G6157" i="7" s="1"/>
  <c r="F6158" i="7"/>
  <c r="G6158" i="7" s="1"/>
  <c r="F6159" i="7"/>
  <c r="G6159" i="7" s="1"/>
  <c r="F6160" i="7"/>
  <c r="G6160" i="7" s="1"/>
  <c r="F6161" i="7"/>
  <c r="G6161" i="7" s="1"/>
  <c r="F6162" i="7"/>
  <c r="G6162" i="7" s="1"/>
  <c r="F6163" i="7"/>
  <c r="G6163" i="7" s="1"/>
  <c r="F6164" i="7"/>
  <c r="G6164" i="7" s="1"/>
  <c r="F6165" i="7"/>
  <c r="G6165" i="7" s="1"/>
  <c r="F6166" i="7"/>
  <c r="G6166" i="7" s="1"/>
  <c r="F6167" i="7"/>
  <c r="G6167" i="7" s="1"/>
  <c r="F6168" i="7"/>
  <c r="G6168" i="7" s="1"/>
  <c r="F6169" i="7"/>
  <c r="G6169" i="7" s="1"/>
  <c r="F6170" i="7"/>
  <c r="G6170" i="7" s="1"/>
  <c r="F6171" i="7"/>
  <c r="G6171" i="7" s="1"/>
  <c r="F6172" i="7"/>
  <c r="G6172" i="7" s="1"/>
  <c r="F6173" i="7"/>
  <c r="G6173" i="7" s="1"/>
  <c r="F6174" i="7"/>
  <c r="G6174" i="7" s="1"/>
  <c r="F6175" i="7"/>
  <c r="G6175" i="7" s="1"/>
  <c r="F6176" i="7"/>
  <c r="G6176" i="7" s="1"/>
  <c r="F6177" i="7"/>
  <c r="G6177" i="7" s="1"/>
  <c r="F6178" i="7"/>
  <c r="G6178" i="7" s="1"/>
  <c r="F6179" i="7"/>
  <c r="G6179" i="7" s="1"/>
  <c r="F6180" i="7"/>
  <c r="G6180" i="7" s="1"/>
  <c r="F6181" i="7"/>
  <c r="G6181" i="7" s="1"/>
  <c r="F6182" i="7"/>
  <c r="G6182" i="7" s="1"/>
  <c r="F6183" i="7"/>
  <c r="G6183" i="7" s="1"/>
  <c r="F6184" i="7"/>
  <c r="G6184" i="7" s="1"/>
  <c r="F6185" i="7"/>
  <c r="G6185" i="7" s="1"/>
  <c r="F6186" i="7"/>
  <c r="G6186" i="7" s="1"/>
  <c r="F6187" i="7"/>
  <c r="G6187" i="7" s="1"/>
  <c r="F6188" i="7"/>
  <c r="G6188" i="7" s="1"/>
  <c r="F6189" i="7"/>
  <c r="G6189" i="7" s="1"/>
  <c r="F6190" i="7"/>
  <c r="G6190" i="7" s="1"/>
  <c r="F6191" i="7"/>
  <c r="G6191" i="7" s="1"/>
  <c r="F6192" i="7"/>
  <c r="G6192" i="7" s="1"/>
  <c r="F6193" i="7"/>
  <c r="G6193" i="7" s="1"/>
  <c r="F6194" i="7"/>
  <c r="G6194" i="7" s="1"/>
  <c r="F6195" i="7"/>
  <c r="G6195" i="7" s="1"/>
  <c r="F6196" i="7"/>
  <c r="G6196" i="7" s="1"/>
  <c r="F6197" i="7"/>
  <c r="G6197" i="7" s="1"/>
  <c r="F6198" i="7"/>
  <c r="G6198" i="7" s="1"/>
  <c r="F6199" i="7"/>
  <c r="G6199" i="7" s="1"/>
  <c r="F6200" i="7"/>
  <c r="G6200" i="7" s="1"/>
  <c r="F6201" i="7"/>
  <c r="G6201" i="7" s="1"/>
  <c r="F6202" i="7"/>
  <c r="G6202" i="7" s="1"/>
  <c r="F6203" i="7"/>
  <c r="G6203" i="7" s="1"/>
  <c r="F6204" i="7"/>
  <c r="G6204" i="7" s="1"/>
  <c r="F6205" i="7"/>
  <c r="G6205" i="7" s="1"/>
  <c r="F6206" i="7"/>
  <c r="G6206" i="7" s="1"/>
  <c r="F6207" i="7"/>
  <c r="G6207" i="7" s="1"/>
  <c r="F6208" i="7"/>
  <c r="G6208" i="7" s="1"/>
  <c r="F6209" i="7"/>
  <c r="G6209" i="7" s="1"/>
  <c r="F6210" i="7"/>
  <c r="G6210" i="7" s="1"/>
  <c r="F6211" i="7"/>
  <c r="G6211" i="7" s="1"/>
  <c r="F6212" i="7"/>
  <c r="G6212" i="7" s="1"/>
  <c r="F6213" i="7"/>
  <c r="G6213" i="7" s="1"/>
  <c r="F6214" i="7"/>
  <c r="G6214" i="7" s="1"/>
  <c r="F6215" i="7"/>
  <c r="G6215" i="7" s="1"/>
  <c r="F6216" i="7"/>
  <c r="G6216" i="7" s="1"/>
  <c r="F6217" i="7"/>
  <c r="G6217" i="7" s="1"/>
  <c r="F6218" i="7"/>
  <c r="G6218" i="7" s="1"/>
  <c r="F6219" i="7"/>
  <c r="G6219" i="7" s="1"/>
  <c r="F6220" i="7"/>
  <c r="G6220" i="7" s="1"/>
  <c r="F6221" i="7"/>
  <c r="G6221" i="7" s="1"/>
  <c r="F6222" i="7"/>
  <c r="G6222" i="7" s="1"/>
  <c r="F6223" i="7"/>
  <c r="G6223" i="7" s="1"/>
  <c r="F6224" i="7"/>
  <c r="G6224" i="7" s="1"/>
  <c r="F6225" i="7"/>
  <c r="G6225" i="7" s="1"/>
  <c r="F6226" i="7"/>
  <c r="G6226" i="7" s="1"/>
  <c r="F6227" i="7"/>
  <c r="G6227" i="7" s="1"/>
  <c r="F6228" i="7"/>
  <c r="G6228" i="7" s="1"/>
  <c r="F6229" i="7"/>
  <c r="G6229" i="7" s="1"/>
  <c r="F6230" i="7"/>
  <c r="G6230" i="7" s="1"/>
  <c r="F6231" i="7"/>
  <c r="G6231" i="7" s="1"/>
  <c r="F6232" i="7"/>
  <c r="G6232" i="7" s="1"/>
  <c r="F6233" i="7"/>
  <c r="G6233" i="7" s="1"/>
  <c r="F6234" i="7"/>
  <c r="G6234" i="7" s="1"/>
  <c r="F6235" i="7"/>
  <c r="G6235" i="7" s="1"/>
  <c r="F6236" i="7"/>
  <c r="G6236" i="7" s="1"/>
  <c r="F6237" i="7"/>
  <c r="G6237" i="7" s="1"/>
  <c r="F6238" i="7"/>
  <c r="G6238" i="7" s="1"/>
  <c r="F6239" i="7"/>
  <c r="G6239" i="7" s="1"/>
  <c r="F6240" i="7"/>
  <c r="G6240" i="7" s="1"/>
  <c r="F6241" i="7"/>
  <c r="G6241" i="7" s="1"/>
  <c r="F6242" i="7"/>
  <c r="G6242" i="7" s="1"/>
  <c r="F6243" i="7"/>
  <c r="G6243" i="7" s="1"/>
  <c r="F6244" i="7"/>
  <c r="G6244" i="7" s="1"/>
  <c r="F6245" i="7"/>
  <c r="G6245" i="7" s="1"/>
  <c r="F6246" i="7"/>
  <c r="G6246" i="7" s="1"/>
  <c r="F6247" i="7"/>
  <c r="G6247" i="7" s="1"/>
  <c r="F6248" i="7"/>
  <c r="G6248" i="7" s="1"/>
  <c r="F6249" i="7"/>
  <c r="G6249" i="7" s="1"/>
  <c r="F6250" i="7"/>
  <c r="G6250" i="7" s="1"/>
  <c r="F6251" i="7"/>
  <c r="G6251" i="7" s="1"/>
  <c r="F6252" i="7"/>
  <c r="G6252" i="7" s="1"/>
  <c r="F6253" i="7"/>
  <c r="G6253" i="7" s="1"/>
  <c r="F6254" i="7"/>
  <c r="G6254" i="7" s="1"/>
  <c r="F6255" i="7"/>
  <c r="G6255" i="7" s="1"/>
  <c r="F6256" i="7"/>
  <c r="G6256" i="7" s="1"/>
  <c r="F6257" i="7"/>
  <c r="G6257" i="7" s="1"/>
  <c r="F6258" i="7"/>
  <c r="G6258" i="7" s="1"/>
  <c r="F6259" i="7"/>
  <c r="G6259" i="7" s="1"/>
  <c r="F6260" i="7"/>
  <c r="G6260" i="7" s="1"/>
  <c r="F6261" i="7"/>
  <c r="G6261" i="7" s="1"/>
  <c r="F6262" i="7"/>
  <c r="G6262" i="7" s="1"/>
  <c r="F6263" i="7"/>
  <c r="G6263" i="7" s="1"/>
  <c r="F6264" i="7"/>
  <c r="G6264" i="7" s="1"/>
  <c r="F6265" i="7"/>
  <c r="G6265" i="7" s="1"/>
  <c r="F6266" i="7"/>
  <c r="G6266" i="7" s="1"/>
  <c r="F6267" i="7"/>
  <c r="G6267" i="7" s="1"/>
  <c r="F6268" i="7"/>
  <c r="G6268" i="7" s="1"/>
  <c r="F6269" i="7"/>
  <c r="G6269" i="7" s="1"/>
  <c r="F6270" i="7"/>
  <c r="G6270" i="7" s="1"/>
  <c r="F6271" i="7"/>
  <c r="G6271" i="7" s="1"/>
  <c r="F6272" i="7"/>
  <c r="G6272" i="7" s="1"/>
  <c r="F6273" i="7"/>
  <c r="G6273" i="7" s="1"/>
  <c r="F6274" i="7"/>
  <c r="G6274" i="7" s="1"/>
  <c r="F6275" i="7"/>
  <c r="G6275" i="7" s="1"/>
  <c r="F6276" i="7"/>
  <c r="G6276" i="7" s="1"/>
  <c r="F6277" i="7"/>
  <c r="G6277" i="7" s="1"/>
  <c r="F6278" i="7"/>
  <c r="G6278" i="7" s="1"/>
  <c r="F6279" i="7"/>
  <c r="G6279" i="7" s="1"/>
  <c r="F6280" i="7"/>
  <c r="G6280" i="7" s="1"/>
  <c r="F6281" i="7"/>
  <c r="G6281" i="7" s="1"/>
  <c r="F6282" i="7"/>
  <c r="G6282" i="7" s="1"/>
  <c r="F6283" i="7"/>
  <c r="G6283" i="7" s="1"/>
  <c r="F6284" i="7"/>
  <c r="G6284" i="7" s="1"/>
  <c r="F6285" i="7"/>
  <c r="G6285" i="7" s="1"/>
  <c r="F6286" i="7"/>
  <c r="G6286" i="7" s="1"/>
  <c r="F6287" i="7"/>
  <c r="G6287" i="7" s="1"/>
  <c r="F6288" i="7"/>
  <c r="G6288" i="7" s="1"/>
  <c r="F6289" i="7"/>
  <c r="G6289" i="7" s="1"/>
  <c r="F6290" i="7"/>
  <c r="G6290" i="7" s="1"/>
  <c r="F6291" i="7"/>
  <c r="G6291" i="7" s="1"/>
  <c r="F6292" i="7"/>
  <c r="G6292" i="7" s="1"/>
  <c r="F6293" i="7"/>
  <c r="G6293" i="7" s="1"/>
  <c r="F6294" i="7"/>
  <c r="G6294" i="7" s="1"/>
  <c r="F6295" i="7"/>
  <c r="G6295" i="7" s="1"/>
  <c r="F6296" i="7"/>
  <c r="G6296" i="7" s="1"/>
  <c r="F6297" i="7"/>
  <c r="G6297" i="7" s="1"/>
  <c r="F6298" i="7"/>
  <c r="G6298" i="7" s="1"/>
  <c r="F6299" i="7"/>
  <c r="G6299" i="7" s="1"/>
  <c r="F6300" i="7"/>
  <c r="G6300" i="7" s="1"/>
  <c r="F6301" i="7"/>
  <c r="G6301" i="7" s="1"/>
  <c r="F6302" i="7"/>
  <c r="G6302" i="7" s="1"/>
  <c r="F6303" i="7"/>
  <c r="G6303" i="7" s="1"/>
  <c r="F6304" i="7"/>
  <c r="G6304" i="7" s="1"/>
  <c r="F6305" i="7"/>
  <c r="G6305" i="7" s="1"/>
  <c r="F6306" i="7"/>
  <c r="G6306" i="7" s="1"/>
  <c r="F6307" i="7"/>
  <c r="G6307" i="7" s="1"/>
  <c r="F6308" i="7"/>
  <c r="G6308" i="7" s="1"/>
  <c r="F6309" i="7"/>
  <c r="G6309" i="7" s="1"/>
  <c r="F6310" i="7"/>
  <c r="G6310" i="7" s="1"/>
  <c r="F6311" i="7"/>
  <c r="G6311" i="7" s="1"/>
  <c r="F6312" i="7"/>
  <c r="G6312" i="7" s="1"/>
  <c r="F6313" i="7"/>
  <c r="G6313" i="7" s="1"/>
  <c r="F6314" i="7"/>
  <c r="G6314" i="7" s="1"/>
  <c r="F6315" i="7"/>
  <c r="G6315" i="7" s="1"/>
  <c r="F6316" i="7"/>
  <c r="G6316" i="7" s="1"/>
  <c r="F6317" i="7"/>
  <c r="G6317" i="7" s="1"/>
  <c r="F6318" i="7"/>
  <c r="G6318" i="7" s="1"/>
  <c r="F6319" i="7"/>
  <c r="G6319" i="7" s="1"/>
  <c r="F6320" i="7"/>
  <c r="G6320" i="7" s="1"/>
  <c r="F6321" i="7"/>
  <c r="G6321" i="7" s="1"/>
  <c r="F6322" i="7"/>
  <c r="G6322" i="7" s="1"/>
  <c r="F6323" i="7"/>
  <c r="G6323" i="7" s="1"/>
  <c r="F6324" i="7"/>
  <c r="G6324" i="7" s="1"/>
  <c r="F6325" i="7"/>
  <c r="G6325" i="7" s="1"/>
  <c r="F6326" i="7"/>
  <c r="G6326" i="7" s="1"/>
  <c r="F6327" i="7"/>
  <c r="G6327" i="7" s="1"/>
  <c r="F6328" i="7"/>
  <c r="G6328" i="7" s="1"/>
  <c r="F6329" i="7"/>
  <c r="G6329" i="7" s="1"/>
  <c r="F6330" i="7"/>
  <c r="G6330" i="7" s="1"/>
  <c r="F6331" i="7"/>
  <c r="G6331" i="7" s="1"/>
  <c r="F6332" i="7"/>
  <c r="G6332" i="7" s="1"/>
  <c r="F6333" i="7"/>
  <c r="G6333" i="7" s="1"/>
  <c r="F6334" i="7"/>
  <c r="G6334" i="7" s="1"/>
  <c r="F6335" i="7"/>
  <c r="G6335" i="7" s="1"/>
  <c r="F6336" i="7"/>
  <c r="G6336" i="7" s="1"/>
  <c r="F6337" i="7"/>
  <c r="G6337" i="7" s="1"/>
  <c r="F6338" i="7"/>
  <c r="G6338" i="7" s="1"/>
  <c r="F6339" i="7"/>
  <c r="G6339" i="7" s="1"/>
  <c r="F6340" i="7"/>
  <c r="G6340" i="7" s="1"/>
  <c r="F6341" i="7"/>
  <c r="G6341" i="7" s="1"/>
  <c r="F6342" i="7"/>
  <c r="F6343" i="7"/>
  <c r="G6343" i="7" s="1"/>
  <c r="F6344" i="7"/>
  <c r="G6344" i="7" s="1"/>
  <c r="F6345" i="7"/>
  <c r="G6345" i="7" s="1"/>
  <c r="F6346" i="7"/>
  <c r="G6346" i="7" s="1"/>
  <c r="F6347" i="7"/>
  <c r="G6347" i="7" s="1"/>
  <c r="B6349" i="7"/>
  <c r="C6349" i="7"/>
  <c r="H6331" i="7" l="1"/>
  <c r="I6331" i="7" s="1"/>
  <c r="H6315" i="7"/>
  <c r="I6315" i="7" s="1"/>
  <c r="H6295" i="7"/>
  <c r="I6295" i="7" s="1"/>
  <c r="H6275" i="7"/>
  <c r="I6275" i="7" s="1"/>
  <c r="H6255" i="7"/>
  <c r="I6255" i="7" s="1"/>
  <c r="H6235" i="7"/>
  <c r="I6235" i="7" s="1"/>
  <c r="H6219" i="7"/>
  <c r="I6219" i="7" s="1"/>
  <c r="H6199" i="7"/>
  <c r="I6199" i="7" s="1"/>
  <c r="H6179" i="7"/>
  <c r="I6179" i="7" s="1"/>
  <c r="H6159" i="7"/>
  <c r="I6159" i="7" s="1"/>
  <c r="H6139" i="7"/>
  <c r="I6139" i="7" s="1"/>
  <c r="H6123" i="7"/>
  <c r="I6123" i="7" s="1"/>
  <c r="H6095" i="7"/>
  <c r="I6095" i="7" s="1"/>
  <c r="H6071" i="7"/>
  <c r="I6071" i="7" s="1"/>
  <c r="H6039" i="7"/>
  <c r="I6039" i="7" s="1"/>
  <c r="H6023" i="7"/>
  <c r="I6023" i="7" s="1"/>
  <c r="H6003" i="7"/>
  <c r="I6003" i="7" s="1"/>
  <c r="H5971" i="7"/>
  <c r="I5971" i="7" s="1"/>
  <c r="H5951" i="7"/>
  <c r="I5951" i="7" s="1"/>
  <c r="H5927" i="7"/>
  <c r="I5927" i="7" s="1"/>
  <c r="H5911" i="7"/>
  <c r="I5911" i="7" s="1"/>
  <c r="H5887" i="7"/>
  <c r="I5887" i="7" s="1"/>
  <c r="H5867" i="7"/>
  <c r="I5867" i="7" s="1"/>
  <c r="H5847" i="7"/>
  <c r="I5847" i="7" s="1"/>
  <c r="H5827" i="7"/>
  <c r="I5827" i="7" s="1"/>
  <c r="H5807" i="7"/>
  <c r="I5807" i="7" s="1"/>
  <c r="H5795" i="7"/>
  <c r="I5795" i="7" s="1"/>
  <c r="H5771" i="7"/>
  <c r="I5771" i="7" s="1"/>
  <c r="H5747" i="7"/>
  <c r="I5747" i="7" s="1"/>
  <c r="H5731" i="7"/>
  <c r="I5731" i="7" s="1"/>
  <c r="H5715" i="7"/>
  <c r="I5715" i="7" s="1"/>
  <c r="H5699" i="7"/>
  <c r="I5699" i="7" s="1"/>
  <c r="H5675" i="7"/>
  <c r="I5675" i="7" s="1"/>
  <c r="H5659" i="7"/>
  <c r="I5659" i="7" s="1"/>
  <c r="H5635" i="7"/>
  <c r="I5635" i="7" s="1"/>
  <c r="H5615" i="7"/>
  <c r="I5615" i="7" s="1"/>
  <c r="H5595" i="7"/>
  <c r="I5595" i="7" s="1"/>
  <c r="H5575" i="7"/>
  <c r="I5575" i="7" s="1"/>
  <c r="H5543" i="7"/>
  <c r="I5543" i="7" s="1"/>
  <c r="H5523" i="7"/>
  <c r="I5523" i="7" s="1"/>
  <c r="H5507" i="7"/>
  <c r="I5507" i="7" s="1"/>
  <c r="H5495" i="7"/>
  <c r="I5495" i="7" s="1"/>
  <c r="H5475" i="7"/>
  <c r="I5475" i="7" s="1"/>
  <c r="H5455" i="7"/>
  <c r="I5455" i="7" s="1"/>
  <c r="H5435" i="7"/>
  <c r="I5435" i="7" s="1"/>
  <c r="H5407" i="7"/>
  <c r="I5407" i="7" s="1"/>
  <c r="H5379" i="7"/>
  <c r="I5379" i="7" s="1"/>
  <c r="H5355" i="7"/>
  <c r="I5355" i="7" s="1"/>
  <c r="H5331" i="7"/>
  <c r="I5331" i="7" s="1"/>
  <c r="H5295" i="7"/>
  <c r="I5295" i="7" s="1"/>
  <c r="H5275" i="7"/>
  <c r="I5275" i="7" s="1"/>
  <c r="H5211" i="7"/>
  <c r="I5211" i="7" s="1"/>
  <c r="H5195" i="7"/>
  <c r="I5195" i="7" s="1"/>
  <c r="H5171" i="7"/>
  <c r="I5171" i="7" s="1"/>
  <c r="H5143" i="7"/>
  <c r="I5143" i="7" s="1"/>
  <c r="H5119" i="7"/>
  <c r="I5119" i="7" s="1"/>
  <c r="H5103" i="7"/>
  <c r="I5103" i="7" s="1"/>
  <c r="H5087" i="7"/>
  <c r="I5087" i="7" s="1"/>
  <c r="H5059" i="7"/>
  <c r="I5059" i="7" s="1"/>
  <c r="H5039" i="7"/>
  <c r="I5039" i="7" s="1"/>
  <c r="H5019" i="7"/>
  <c r="I5019" i="7" s="1"/>
  <c r="H4999" i="7"/>
  <c r="I4999" i="7" s="1"/>
  <c r="H4975" i="7"/>
  <c r="I4975" i="7" s="1"/>
  <c r="H4959" i="7"/>
  <c r="I4959" i="7" s="1"/>
  <c r="H4931" i="7"/>
  <c r="I4931" i="7" s="1"/>
  <c r="H4911" i="7"/>
  <c r="I4911" i="7" s="1"/>
  <c r="H4891" i="7"/>
  <c r="I4891" i="7" s="1"/>
  <c r="H4871" i="7"/>
  <c r="I4871" i="7" s="1"/>
  <c r="H4851" i="7"/>
  <c r="I4851" i="7" s="1"/>
  <c r="H4827" i="7"/>
  <c r="I4827" i="7" s="1"/>
  <c r="H4807" i="7"/>
  <c r="I4807" i="7" s="1"/>
  <c r="H4775" i="7"/>
  <c r="I4775" i="7" s="1"/>
  <c r="H4751" i="7"/>
  <c r="I4751" i="7" s="1"/>
  <c r="H4723" i="7"/>
  <c r="I4723" i="7" s="1"/>
  <c r="H4703" i="7"/>
  <c r="I4703" i="7" s="1"/>
  <c r="H4675" i="7"/>
  <c r="I4675" i="7" s="1"/>
  <c r="H4659" i="7"/>
  <c r="I4659" i="7" s="1"/>
  <c r="H4647" i="7"/>
  <c r="I4647" i="7" s="1"/>
  <c r="H4619" i="7"/>
  <c r="I4619" i="7" s="1"/>
  <c r="H4591" i="7"/>
  <c r="I4591" i="7" s="1"/>
  <c r="H4575" i="7"/>
  <c r="I4575" i="7" s="1"/>
  <c r="H4559" i="7"/>
  <c r="I4559" i="7" s="1"/>
  <c r="H4531" i="7"/>
  <c r="I4531" i="7" s="1"/>
  <c r="H4511" i="7"/>
  <c r="I4511" i="7" s="1"/>
  <c r="H4495" i="7"/>
  <c r="I4495" i="7" s="1"/>
  <c r="H4479" i="7"/>
  <c r="I4479" i="7" s="1"/>
  <c r="H4471" i="7"/>
  <c r="I4471" i="7" s="1"/>
  <c r="H4459" i="7"/>
  <c r="I4459" i="7" s="1"/>
  <c r="H4443" i="7"/>
  <c r="I4443" i="7" s="1"/>
  <c r="H4423" i="7"/>
  <c r="I4423" i="7" s="1"/>
  <c r="H4415" i="7"/>
  <c r="I4415" i="7" s="1"/>
  <c r="H4399" i="7"/>
  <c r="I4399" i="7" s="1"/>
  <c r="H4383" i="7"/>
  <c r="I4383" i="7" s="1"/>
  <c r="H4371" i="7"/>
  <c r="I4371" i="7" s="1"/>
  <c r="H4355" i="7"/>
  <c r="I4355" i="7" s="1"/>
  <c r="H4335" i="7"/>
  <c r="I4335" i="7" s="1"/>
  <c r="H4319" i="7"/>
  <c r="I4319" i="7" s="1"/>
  <c r="H4307" i="7"/>
  <c r="I4307" i="7" s="1"/>
  <c r="H4299" i="7"/>
  <c r="I4299" i="7" s="1"/>
  <c r="H4287" i="7"/>
  <c r="I4287" i="7" s="1"/>
  <c r="H4279" i="7"/>
  <c r="I4279" i="7" s="1"/>
  <c r="H4275" i="7"/>
  <c r="I4275" i="7" s="1"/>
  <c r="H4263" i="7"/>
  <c r="I4263" i="7" s="1"/>
  <c r="H4247" i="7"/>
  <c r="I4247" i="7" s="1"/>
  <c r="H4231" i="7"/>
  <c r="I4231" i="7" s="1"/>
  <c r="H4219" i="7"/>
  <c r="I4219" i="7" s="1"/>
  <c r="H4211" i="7"/>
  <c r="I4211" i="7" s="1"/>
  <c r="H4199" i="7"/>
  <c r="I4199" i="7" s="1"/>
  <c r="H4187" i="7"/>
  <c r="I4187" i="7" s="1"/>
  <c r="H4179" i="7"/>
  <c r="I4179" i="7" s="1"/>
  <c r="H4171" i="7"/>
  <c r="I4171" i="7" s="1"/>
  <c r="H4159" i="7"/>
  <c r="I4159" i="7" s="1"/>
  <c r="H4147" i="7"/>
  <c r="I4147" i="7" s="1"/>
  <c r="H4135" i="7"/>
  <c r="I4135" i="7" s="1"/>
  <c r="H4123" i="7"/>
  <c r="I4123" i="7" s="1"/>
  <c r="H4119" i="7"/>
  <c r="I4119" i="7" s="1"/>
  <c r="H4111" i="7"/>
  <c r="I4111" i="7" s="1"/>
  <c r="H4107" i="7"/>
  <c r="I4107" i="7" s="1"/>
  <c r="H4099" i="7"/>
  <c r="I4099" i="7" s="1"/>
  <c r="H4095" i="7"/>
  <c r="I4095" i="7" s="1"/>
  <c r="H4087" i="7"/>
  <c r="I4087" i="7" s="1"/>
  <c r="H4079" i="7"/>
  <c r="I4079" i="7" s="1"/>
  <c r="H4075" i="7"/>
  <c r="I4075" i="7" s="1"/>
  <c r="H4067" i="7"/>
  <c r="I4067" i="7" s="1"/>
  <c r="H4059" i="7"/>
  <c r="I4059" i="7" s="1"/>
  <c r="H4055" i="7"/>
  <c r="I4055" i="7" s="1"/>
  <c r="H4047" i="7"/>
  <c r="I4047" i="7" s="1"/>
  <c r="H4043" i="7"/>
  <c r="I4043" i="7" s="1"/>
  <c r="H4035" i="7"/>
  <c r="I4035" i="7" s="1"/>
  <c r="H4031" i="7"/>
  <c r="I4031" i="7" s="1"/>
  <c r="H4023" i="7"/>
  <c r="I4023" i="7" s="1"/>
  <c r="H4019" i="7"/>
  <c r="I4019" i="7" s="1"/>
  <c r="H4015" i="7"/>
  <c r="I4015" i="7" s="1"/>
  <c r="H4007" i="7"/>
  <c r="I4007" i="7" s="1"/>
  <c r="H3999" i="7"/>
  <c r="I3999" i="7" s="1"/>
  <c r="H3995" i="7"/>
  <c r="I3995" i="7" s="1"/>
  <c r="H3987" i="7"/>
  <c r="I3987" i="7" s="1"/>
  <c r="H3979" i="7"/>
  <c r="I3979" i="7" s="1"/>
  <c r="H3975" i="7"/>
  <c r="I3975" i="7" s="1"/>
  <c r="H3967" i="7"/>
  <c r="I3967" i="7" s="1"/>
  <c r="H3963" i="7"/>
  <c r="I3963" i="7" s="1"/>
  <c r="H3955" i="7"/>
  <c r="I3955" i="7" s="1"/>
  <c r="H3947" i="7"/>
  <c r="I3947" i="7" s="1"/>
  <c r="H3943" i="7"/>
  <c r="I3943" i="7" s="1"/>
  <c r="H3935" i="7"/>
  <c r="I3935" i="7" s="1"/>
  <c r="H3927" i="7"/>
  <c r="I3927" i="7" s="1"/>
  <c r="H3923" i="7"/>
  <c r="I3923" i="7" s="1"/>
  <c r="H3915" i="7"/>
  <c r="I3915" i="7" s="1"/>
  <c r="H3911" i="7"/>
  <c r="I3911" i="7" s="1"/>
  <c r="H3903" i="7"/>
  <c r="I3903" i="7" s="1"/>
  <c r="H3895" i="7"/>
  <c r="I3895" i="7" s="1"/>
  <c r="H3891" i="7"/>
  <c r="I3891" i="7" s="1"/>
  <c r="H3883" i="7"/>
  <c r="I3883" i="7" s="1"/>
  <c r="H3875" i="7"/>
  <c r="I3875" i="7" s="1"/>
  <c r="H3871" i="7"/>
  <c r="I3871" i="7" s="1"/>
  <c r="H3863" i="7"/>
  <c r="I3863" i="7" s="1"/>
  <c r="H3859" i="7"/>
  <c r="I3859" i="7" s="1"/>
  <c r="H3851" i="7"/>
  <c r="I3851" i="7" s="1"/>
  <c r="H3843" i="7"/>
  <c r="I3843" i="7" s="1"/>
  <c r="H3835" i="7"/>
  <c r="I3835" i="7" s="1"/>
  <c r="H3831" i="7"/>
  <c r="I3831" i="7" s="1"/>
  <c r="H3827" i="7"/>
  <c r="I3827" i="7" s="1"/>
  <c r="H3823" i="7"/>
  <c r="I3823" i="7" s="1"/>
  <c r="H3815" i="7"/>
  <c r="I3815" i="7" s="1"/>
  <c r="H3811" i="7"/>
  <c r="I3811" i="7" s="1"/>
  <c r="H3803" i="7"/>
  <c r="I3803" i="7" s="1"/>
  <c r="H3795" i="7"/>
  <c r="I3795" i="7" s="1"/>
  <c r="H3791" i="7"/>
  <c r="I3791" i="7" s="1"/>
  <c r="H3783" i="7"/>
  <c r="I3783" i="7" s="1"/>
  <c r="H3775" i="7"/>
  <c r="I3775" i="7" s="1"/>
  <c r="H3771" i="7"/>
  <c r="I3771" i="7" s="1"/>
  <c r="H3763" i="7"/>
  <c r="I3763" i="7" s="1"/>
  <c r="H3751" i="7"/>
  <c r="I3751" i="7" s="1"/>
  <c r="H6346" i="7"/>
  <c r="I6346" i="7" s="1"/>
  <c r="H6338" i="7"/>
  <c r="I6338" i="7" s="1"/>
  <c r="H6334" i="7"/>
  <c r="I6334" i="7" s="1"/>
  <c r="H6330" i="7"/>
  <c r="I6330" i="7" s="1"/>
  <c r="H6326" i="7"/>
  <c r="I6326" i="7" s="1"/>
  <c r="H6322" i="7"/>
  <c r="I6322" i="7" s="1"/>
  <c r="H6318" i="7"/>
  <c r="I6318" i="7" s="1"/>
  <c r="H6314" i="7"/>
  <c r="I6314" i="7" s="1"/>
  <c r="H6310" i="7"/>
  <c r="I6310" i="7" s="1"/>
  <c r="H6306" i="7"/>
  <c r="I6306" i="7" s="1"/>
  <c r="H6302" i="7"/>
  <c r="I6302" i="7" s="1"/>
  <c r="H6298" i="7"/>
  <c r="I6298" i="7" s="1"/>
  <c r="H6294" i="7"/>
  <c r="I6294" i="7" s="1"/>
  <c r="H6290" i="7"/>
  <c r="I6290" i="7" s="1"/>
  <c r="H6286" i="7"/>
  <c r="I6286" i="7" s="1"/>
  <c r="H6282" i="7"/>
  <c r="I6282" i="7" s="1"/>
  <c r="H6278" i="7"/>
  <c r="I6278" i="7" s="1"/>
  <c r="H6274" i="7"/>
  <c r="I6274" i="7" s="1"/>
  <c r="H6270" i="7"/>
  <c r="I6270" i="7" s="1"/>
  <c r="H6266" i="7"/>
  <c r="I6266" i="7" s="1"/>
  <c r="H6262" i="7"/>
  <c r="I6262" i="7" s="1"/>
  <c r="H6258" i="7"/>
  <c r="I6258" i="7" s="1"/>
  <c r="H6254" i="7"/>
  <c r="I6254" i="7" s="1"/>
  <c r="H6250" i="7"/>
  <c r="I6250" i="7" s="1"/>
  <c r="H6246" i="7"/>
  <c r="I6246" i="7" s="1"/>
  <c r="H6242" i="7"/>
  <c r="I6242" i="7" s="1"/>
  <c r="H6238" i="7"/>
  <c r="I6238" i="7" s="1"/>
  <c r="H6234" i="7"/>
  <c r="I6234" i="7" s="1"/>
  <c r="H6230" i="7"/>
  <c r="I6230" i="7" s="1"/>
  <c r="H6226" i="7"/>
  <c r="I6226" i="7" s="1"/>
  <c r="H6222" i="7"/>
  <c r="I6222" i="7" s="1"/>
  <c r="H6218" i="7"/>
  <c r="I6218" i="7" s="1"/>
  <c r="H6214" i="7"/>
  <c r="I6214" i="7" s="1"/>
  <c r="H6210" i="7"/>
  <c r="I6210" i="7" s="1"/>
  <c r="H6206" i="7"/>
  <c r="I6206" i="7" s="1"/>
  <c r="H6202" i="7"/>
  <c r="I6202" i="7" s="1"/>
  <c r="H6198" i="7"/>
  <c r="I6198" i="7" s="1"/>
  <c r="H6194" i="7"/>
  <c r="I6194" i="7" s="1"/>
  <c r="H6190" i="7"/>
  <c r="I6190" i="7" s="1"/>
  <c r="H6186" i="7"/>
  <c r="I6186" i="7" s="1"/>
  <c r="H6182" i="7"/>
  <c r="I6182" i="7" s="1"/>
  <c r="H6178" i="7"/>
  <c r="I6178" i="7" s="1"/>
  <c r="H6174" i="7"/>
  <c r="I6174" i="7" s="1"/>
  <c r="H6170" i="7"/>
  <c r="I6170" i="7" s="1"/>
  <c r="H6166" i="7"/>
  <c r="I6166" i="7" s="1"/>
  <c r="H6162" i="7"/>
  <c r="I6162" i="7" s="1"/>
  <c r="H6158" i="7"/>
  <c r="I6158" i="7" s="1"/>
  <c r="H6154" i="7"/>
  <c r="I6154" i="7" s="1"/>
  <c r="H6150" i="7"/>
  <c r="I6150" i="7" s="1"/>
  <c r="H6146" i="7"/>
  <c r="I6146" i="7" s="1"/>
  <c r="H6142" i="7"/>
  <c r="I6142" i="7" s="1"/>
  <c r="H6138" i="7"/>
  <c r="I6138" i="7" s="1"/>
  <c r="H6134" i="7"/>
  <c r="I6134" i="7" s="1"/>
  <c r="H6130" i="7"/>
  <c r="I6130" i="7" s="1"/>
  <c r="H6126" i="7"/>
  <c r="I6126" i="7" s="1"/>
  <c r="H6122" i="7"/>
  <c r="I6122" i="7" s="1"/>
  <c r="H6118" i="7"/>
  <c r="I6118" i="7" s="1"/>
  <c r="H6114" i="7"/>
  <c r="I6114" i="7" s="1"/>
  <c r="H6110" i="7"/>
  <c r="I6110" i="7" s="1"/>
  <c r="H6106" i="7"/>
  <c r="I6106" i="7" s="1"/>
  <c r="H6102" i="7"/>
  <c r="I6102" i="7" s="1"/>
  <c r="H6098" i="7"/>
  <c r="I6098" i="7" s="1"/>
  <c r="H6094" i="7"/>
  <c r="I6094" i="7" s="1"/>
  <c r="H6090" i="7"/>
  <c r="I6090" i="7" s="1"/>
  <c r="H6086" i="7"/>
  <c r="I6086" i="7" s="1"/>
  <c r="H6082" i="7"/>
  <c r="I6082" i="7" s="1"/>
  <c r="H6078" i="7"/>
  <c r="I6078" i="7" s="1"/>
  <c r="H6074" i="7"/>
  <c r="I6074" i="7" s="1"/>
  <c r="H6070" i="7"/>
  <c r="I6070" i="7" s="1"/>
  <c r="H6066" i="7"/>
  <c r="I6066" i="7" s="1"/>
  <c r="H6062" i="7"/>
  <c r="I6062" i="7" s="1"/>
  <c r="H6058" i="7"/>
  <c r="I6058" i="7" s="1"/>
  <c r="H6054" i="7"/>
  <c r="I6054" i="7" s="1"/>
  <c r="H6050" i="7"/>
  <c r="I6050" i="7" s="1"/>
  <c r="H6046" i="7"/>
  <c r="I6046" i="7" s="1"/>
  <c r="H6042" i="7"/>
  <c r="I6042" i="7" s="1"/>
  <c r="H6038" i="7"/>
  <c r="I6038" i="7" s="1"/>
  <c r="H6034" i="7"/>
  <c r="I6034" i="7" s="1"/>
  <c r="H6030" i="7"/>
  <c r="I6030" i="7" s="1"/>
  <c r="H6026" i="7"/>
  <c r="I6026" i="7" s="1"/>
  <c r="H6022" i="7"/>
  <c r="I6022" i="7" s="1"/>
  <c r="H6018" i="7"/>
  <c r="I6018" i="7" s="1"/>
  <c r="H6014" i="7"/>
  <c r="I6014" i="7" s="1"/>
  <c r="H6010" i="7"/>
  <c r="I6010" i="7" s="1"/>
  <c r="H6006" i="7"/>
  <c r="I6006" i="7" s="1"/>
  <c r="H6002" i="7"/>
  <c r="I6002" i="7" s="1"/>
  <c r="H5998" i="7"/>
  <c r="I5998" i="7" s="1"/>
  <c r="H5994" i="7"/>
  <c r="I5994" i="7" s="1"/>
  <c r="H5990" i="7"/>
  <c r="I5990" i="7" s="1"/>
  <c r="H5986" i="7"/>
  <c r="I5986" i="7" s="1"/>
  <c r="H5982" i="7"/>
  <c r="I5982" i="7" s="1"/>
  <c r="H5978" i="7"/>
  <c r="I5978" i="7" s="1"/>
  <c r="H5974" i="7"/>
  <c r="I5974" i="7" s="1"/>
  <c r="H5970" i="7"/>
  <c r="I5970" i="7" s="1"/>
  <c r="H5966" i="7"/>
  <c r="I5966" i="7" s="1"/>
  <c r="H5962" i="7"/>
  <c r="I5962" i="7" s="1"/>
  <c r="H5958" i="7"/>
  <c r="I5958" i="7" s="1"/>
  <c r="H5954" i="7"/>
  <c r="I5954" i="7" s="1"/>
  <c r="H5950" i="7"/>
  <c r="I5950" i="7" s="1"/>
  <c r="H5946" i="7"/>
  <c r="I5946" i="7" s="1"/>
  <c r="H5942" i="7"/>
  <c r="I5942" i="7" s="1"/>
  <c r="H5938" i="7"/>
  <c r="I5938" i="7" s="1"/>
  <c r="H5934" i="7"/>
  <c r="I5934" i="7" s="1"/>
  <c r="H5930" i="7"/>
  <c r="I5930" i="7" s="1"/>
  <c r="H5926" i="7"/>
  <c r="I5926" i="7" s="1"/>
  <c r="H5922" i="7"/>
  <c r="I5922" i="7" s="1"/>
  <c r="H5918" i="7"/>
  <c r="I5918" i="7" s="1"/>
  <c r="H5914" i="7"/>
  <c r="I5914" i="7" s="1"/>
  <c r="H5910" i="7"/>
  <c r="I5910" i="7" s="1"/>
  <c r="H5906" i="7"/>
  <c r="I5906" i="7" s="1"/>
  <c r="H5902" i="7"/>
  <c r="I5902" i="7" s="1"/>
  <c r="H5898" i="7"/>
  <c r="I5898" i="7" s="1"/>
  <c r="H5894" i="7"/>
  <c r="I5894" i="7" s="1"/>
  <c r="H5890" i="7"/>
  <c r="I5890" i="7" s="1"/>
  <c r="H5886" i="7"/>
  <c r="I5886" i="7" s="1"/>
  <c r="H5882" i="7"/>
  <c r="I5882" i="7" s="1"/>
  <c r="H5878" i="7"/>
  <c r="I5878" i="7" s="1"/>
  <c r="H5874" i="7"/>
  <c r="I5874" i="7" s="1"/>
  <c r="H5870" i="7"/>
  <c r="I5870" i="7" s="1"/>
  <c r="H5866" i="7"/>
  <c r="I5866" i="7" s="1"/>
  <c r="H5862" i="7"/>
  <c r="I5862" i="7" s="1"/>
  <c r="H5858" i="7"/>
  <c r="I5858" i="7" s="1"/>
  <c r="H5854" i="7"/>
  <c r="I5854" i="7" s="1"/>
  <c r="H5850" i="7"/>
  <c r="I5850" i="7" s="1"/>
  <c r="H5846" i="7"/>
  <c r="I5846" i="7" s="1"/>
  <c r="H5842" i="7"/>
  <c r="I5842" i="7" s="1"/>
  <c r="H5838" i="7"/>
  <c r="I5838" i="7" s="1"/>
  <c r="H5834" i="7"/>
  <c r="I5834" i="7" s="1"/>
  <c r="H5830" i="7"/>
  <c r="I5830" i="7" s="1"/>
  <c r="H5826" i="7"/>
  <c r="I5826" i="7" s="1"/>
  <c r="H5822" i="7"/>
  <c r="I5822" i="7" s="1"/>
  <c r="H5818" i="7"/>
  <c r="I5818" i="7" s="1"/>
  <c r="H5814" i="7"/>
  <c r="I5814" i="7" s="1"/>
  <c r="H5810" i="7"/>
  <c r="I5810" i="7" s="1"/>
  <c r="H5806" i="7"/>
  <c r="I5806" i="7" s="1"/>
  <c r="H5802" i="7"/>
  <c r="I5802" i="7" s="1"/>
  <c r="H5798" i="7"/>
  <c r="I5798" i="7" s="1"/>
  <c r="H5794" i="7"/>
  <c r="I5794" i="7" s="1"/>
  <c r="H5790" i="7"/>
  <c r="I5790" i="7" s="1"/>
  <c r="H5786" i="7"/>
  <c r="I5786" i="7" s="1"/>
  <c r="H5782" i="7"/>
  <c r="I5782" i="7" s="1"/>
  <c r="H5778" i="7"/>
  <c r="I5778" i="7" s="1"/>
  <c r="H5774" i="7"/>
  <c r="I5774" i="7" s="1"/>
  <c r="H5770" i="7"/>
  <c r="I5770" i="7" s="1"/>
  <c r="H5766" i="7"/>
  <c r="I5766" i="7" s="1"/>
  <c r="H5762" i="7"/>
  <c r="I5762" i="7" s="1"/>
  <c r="H5758" i="7"/>
  <c r="I5758" i="7" s="1"/>
  <c r="H5754" i="7"/>
  <c r="I5754" i="7" s="1"/>
  <c r="H5750" i="7"/>
  <c r="I5750" i="7" s="1"/>
  <c r="H5746" i="7"/>
  <c r="I5746" i="7" s="1"/>
  <c r="H5742" i="7"/>
  <c r="I5742" i="7" s="1"/>
  <c r="H5738" i="7"/>
  <c r="I5738" i="7" s="1"/>
  <c r="H5734" i="7"/>
  <c r="I5734" i="7" s="1"/>
  <c r="H5730" i="7"/>
  <c r="I5730" i="7" s="1"/>
  <c r="H5726" i="7"/>
  <c r="I5726" i="7" s="1"/>
  <c r="H5722" i="7"/>
  <c r="I5722" i="7" s="1"/>
  <c r="H5718" i="7"/>
  <c r="I5718" i="7" s="1"/>
  <c r="H5714" i="7"/>
  <c r="I5714" i="7" s="1"/>
  <c r="H5710" i="7"/>
  <c r="I5710" i="7" s="1"/>
  <c r="H5706" i="7"/>
  <c r="I5706" i="7" s="1"/>
  <c r="H5702" i="7"/>
  <c r="I5702" i="7" s="1"/>
  <c r="H5698" i="7"/>
  <c r="I5698" i="7" s="1"/>
  <c r="H5694" i="7"/>
  <c r="I5694" i="7" s="1"/>
  <c r="H5690" i="7"/>
  <c r="I5690" i="7" s="1"/>
  <c r="H5686" i="7"/>
  <c r="I5686" i="7" s="1"/>
  <c r="H5682" i="7"/>
  <c r="I5682" i="7" s="1"/>
  <c r="H5678" i="7"/>
  <c r="I5678" i="7" s="1"/>
  <c r="H5674" i="7"/>
  <c r="I5674" i="7" s="1"/>
  <c r="H5670" i="7"/>
  <c r="I5670" i="7" s="1"/>
  <c r="H5666" i="7"/>
  <c r="I5666" i="7" s="1"/>
  <c r="H5662" i="7"/>
  <c r="I5662" i="7" s="1"/>
  <c r="H5658" i="7"/>
  <c r="I5658" i="7" s="1"/>
  <c r="H5654" i="7"/>
  <c r="I5654" i="7" s="1"/>
  <c r="H5650" i="7"/>
  <c r="I5650" i="7" s="1"/>
  <c r="H5646" i="7"/>
  <c r="I5646" i="7" s="1"/>
  <c r="H5642" i="7"/>
  <c r="I5642" i="7" s="1"/>
  <c r="H5638" i="7"/>
  <c r="I5638" i="7" s="1"/>
  <c r="H5634" i="7"/>
  <c r="I5634" i="7" s="1"/>
  <c r="H5630" i="7"/>
  <c r="I5630" i="7" s="1"/>
  <c r="H5626" i="7"/>
  <c r="I5626" i="7" s="1"/>
  <c r="H5622" i="7"/>
  <c r="I5622" i="7" s="1"/>
  <c r="H5618" i="7"/>
  <c r="I5618" i="7" s="1"/>
  <c r="H5614" i="7"/>
  <c r="I5614" i="7" s="1"/>
  <c r="H5610" i="7"/>
  <c r="I5610" i="7" s="1"/>
  <c r="H5606" i="7"/>
  <c r="I5606" i="7" s="1"/>
  <c r="H5602" i="7"/>
  <c r="I5602" i="7" s="1"/>
  <c r="H5598" i="7"/>
  <c r="I5598" i="7" s="1"/>
  <c r="H5594" i="7"/>
  <c r="I5594" i="7" s="1"/>
  <c r="H5590" i="7"/>
  <c r="I5590" i="7" s="1"/>
  <c r="H5586" i="7"/>
  <c r="I5586" i="7" s="1"/>
  <c r="H5582" i="7"/>
  <c r="I5582" i="7" s="1"/>
  <c r="H5578" i="7"/>
  <c r="I5578" i="7" s="1"/>
  <c r="H5574" i="7"/>
  <c r="I5574" i="7" s="1"/>
  <c r="H5570" i="7"/>
  <c r="I5570" i="7" s="1"/>
  <c r="H5566" i="7"/>
  <c r="I5566" i="7" s="1"/>
  <c r="H5562" i="7"/>
  <c r="I5562" i="7" s="1"/>
  <c r="H5558" i="7"/>
  <c r="I5558" i="7" s="1"/>
  <c r="H5554" i="7"/>
  <c r="I5554" i="7" s="1"/>
  <c r="H5550" i="7"/>
  <c r="I5550" i="7" s="1"/>
  <c r="H5546" i="7"/>
  <c r="I5546" i="7" s="1"/>
  <c r="H5542" i="7"/>
  <c r="I5542" i="7" s="1"/>
  <c r="H5538" i="7"/>
  <c r="I5538" i="7" s="1"/>
  <c r="H5534" i="7"/>
  <c r="I5534" i="7" s="1"/>
  <c r="H5530" i="7"/>
  <c r="I5530" i="7" s="1"/>
  <c r="H5526" i="7"/>
  <c r="I5526" i="7" s="1"/>
  <c r="H5522" i="7"/>
  <c r="I5522" i="7" s="1"/>
  <c r="H5518" i="7"/>
  <c r="I5518" i="7" s="1"/>
  <c r="H5514" i="7"/>
  <c r="I5514" i="7" s="1"/>
  <c r="H5510" i="7"/>
  <c r="I5510" i="7" s="1"/>
  <c r="H5506" i="7"/>
  <c r="I5506" i="7" s="1"/>
  <c r="H5502" i="7"/>
  <c r="I5502" i="7" s="1"/>
  <c r="H5498" i="7"/>
  <c r="I5498" i="7" s="1"/>
  <c r="H5494" i="7"/>
  <c r="I5494" i="7" s="1"/>
  <c r="H5490" i="7"/>
  <c r="I5490" i="7" s="1"/>
  <c r="H5486" i="7"/>
  <c r="I5486" i="7" s="1"/>
  <c r="H5482" i="7"/>
  <c r="I5482" i="7" s="1"/>
  <c r="H5478" i="7"/>
  <c r="I5478" i="7" s="1"/>
  <c r="H5474" i="7"/>
  <c r="I5474" i="7" s="1"/>
  <c r="H5470" i="7"/>
  <c r="I5470" i="7" s="1"/>
  <c r="H5466" i="7"/>
  <c r="I5466" i="7" s="1"/>
  <c r="H5462" i="7"/>
  <c r="I5462" i="7" s="1"/>
  <c r="H5458" i="7"/>
  <c r="I5458" i="7" s="1"/>
  <c r="H5454" i="7"/>
  <c r="I5454" i="7" s="1"/>
  <c r="H5450" i="7"/>
  <c r="I5450" i="7" s="1"/>
  <c r="H5446" i="7"/>
  <c r="I5446" i="7" s="1"/>
  <c r="H5442" i="7"/>
  <c r="I5442" i="7" s="1"/>
  <c r="H5438" i="7"/>
  <c r="I5438" i="7" s="1"/>
  <c r="H5434" i="7"/>
  <c r="I5434" i="7" s="1"/>
  <c r="H5430" i="7"/>
  <c r="I5430" i="7" s="1"/>
  <c r="H5426" i="7"/>
  <c r="I5426" i="7" s="1"/>
  <c r="H5422" i="7"/>
  <c r="I5422" i="7" s="1"/>
  <c r="H5418" i="7"/>
  <c r="I5418" i="7" s="1"/>
  <c r="H5414" i="7"/>
  <c r="I5414" i="7" s="1"/>
  <c r="H5410" i="7"/>
  <c r="I5410" i="7" s="1"/>
  <c r="H5406" i="7"/>
  <c r="I5406" i="7" s="1"/>
  <c r="H5402" i="7"/>
  <c r="I5402" i="7" s="1"/>
  <c r="H5398" i="7"/>
  <c r="I5398" i="7" s="1"/>
  <c r="H5394" i="7"/>
  <c r="I5394" i="7" s="1"/>
  <c r="H5390" i="7"/>
  <c r="I5390" i="7" s="1"/>
  <c r="H5386" i="7"/>
  <c r="I5386" i="7" s="1"/>
  <c r="H5382" i="7"/>
  <c r="I5382" i="7" s="1"/>
  <c r="H5378" i="7"/>
  <c r="I5378" i="7" s="1"/>
  <c r="H5374" i="7"/>
  <c r="I5374" i="7" s="1"/>
  <c r="H5370" i="7"/>
  <c r="I5370" i="7" s="1"/>
  <c r="H5366" i="7"/>
  <c r="I5366" i="7" s="1"/>
  <c r="H5362" i="7"/>
  <c r="I5362" i="7" s="1"/>
  <c r="H5358" i="7"/>
  <c r="I5358" i="7" s="1"/>
  <c r="H5354" i="7"/>
  <c r="I5354" i="7" s="1"/>
  <c r="H5350" i="7"/>
  <c r="I5350" i="7" s="1"/>
  <c r="H5346" i="7"/>
  <c r="I5346" i="7" s="1"/>
  <c r="H5342" i="7"/>
  <c r="I5342" i="7" s="1"/>
  <c r="H5338" i="7"/>
  <c r="I5338" i="7" s="1"/>
  <c r="H5334" i="7"/>
  <c r="I5334" i="7" s="1"/>
  <c r="H5330" i="7"/>
  <c r="I5330" i="7" s="1"/>
  <c r="H5326" i="7"/>
  <c r="I5326" i="7" s="1"/>
  <c r="H5322" i="7"/>
  <c r="I5322" i="7" s="1"/>
  <c r="H5318" i="7"/>
  <c r="I5318" i="7" s="1"/>
  <c r="H5314" i="7"/>
  <c r="I5314" i="7" s="1"/>
  <c r="H5310" i="7"/>
  <c r="I5310" i="7" s="1"/>
  <c r="H5306" i="7"/>
  <c r="I5306" i="7" s="1"/>
  <c r="H5302" i="7"/>
  <c r="I5302" i="7" s="1"/>
  <c r="H5298" i="7"/>
  <c r="I5298" i="7" s="1"/>
  <c r="H5294" i="7"/>
  <c r="I5294" i="7" s="1"/>
  <c r="H5290" i="7"/>
  <c r="I5290" i="7" s="1"/>
  <c r="H5286" i="7"/>
  <c r="I5286" i="7" s="1"/>
  <c r="H5282" i="7"/>
  <c r="I5282" i="7" s="1"/>
  <c r="H5278" i="7"/>
  <c r="I5278" i="7" s="1"/>
  <c r="H5274" i="7"/>
  <c r="I5274" i="7" s="1"/>
  <c r="H5270" i="7"/>
  <c r="I5270" i="7" s="1"/>
  <c r="H5266" i="7"/>
  <c r="I5266" i="7" s="1"/>
  <c r="H5262" i="7"/>
  <c r="I5262" i="7" s="1"/>
  <c r="H5258" i="7"/>
  <c r="I5258" i="7" s="1"/>
  <c r="H5254" i="7"/>
  <c r="I5254" i="7" s="1"/>
  <c r="H5250" i="7"/>
  <c r="I5250" i="7" s="1"/>
  <c r="H5246" i="7"/>
  <c r="I5246" i="7" s="1"/>
  <c r="H5242" i="7"/>
  <c r="I5242" i="7" s="1"/>
  <c r="H5238" i="7"/>
  <c r="I5238" i="7" s="1"/>
  <c r="H5234" i="7"/>
  <c r="I5234" i="7" s="1"/>
  <c r="H5230" i="7"/>
  <c r="I5230" i="7" s="1"/>
  <c r="H5226" i="7"/>
  <c r="I5226" i="7" s="1"/>
  <c r="H5222" i="7"/>
  <c r="I5222" i="7" s="1"/>
  <c r="H5218" i="7"/>
  <c r="I5218" i="7" s="1"/>
  <c r="H5214" i="7"/>
  <c r="I5214" i="7" s="1"/>
  <c r="H5210" i="7"/>
  <c r="I5210" i="7" s="1"/>
  <c r="H5206" i="7"/>
  <c r="I5206" i="7" s="1"/>
  <c r="H5202" i="7"/>
  <c r="I5202" i="7" s="1"/>
  <c r="H5198" i="7"/>
  <c r="I5198" i="7" s="1"/>
  <c r="H5194" i="7"/>
  <c r="I5194" i="7" s="1"/>
  <c r="H5190" i="7"/>
  <c r="I5190" i="7" s="1"/>
  <c r="H5186" i="7"/>
  <c r="I5186" i="7" s="1"/>
  <c r="H5182" i="7"/>
  <c r="I5182" i="7" s="1"/>
  <c r="H5178" i="7"/>
  <c r="I5178" i="7" s="1"/>
  <c r="H5174" i="7"/>
  <c r="I5174" i="7" s="1"/>
  <c r="H5170" i="7"/>
  <c r="I5170" i="7" s="1"/>
  <c r="H5166" i="7"/>
  <c r="I5166" i="7" s="1"/>
  <c r="H5162" i="7"/>
  <c r="I5162" i="7" s="1"/>
  <c r="H5158" i="7"/>
  <c r="I5158" i="7" s="1"/>
  <c r="H5154" i="7"/>
  <c r="I5154" i="7" s="1"/>
  <c r="H5150" i="7"/>
  <c r="I5150" i="7" s="1"/>
  <c r="H5146" i="7"/>
  <c r="I5146" i="7" s="1"/>
  <c r="H5142" i="7"/>
  <c r="I5142" i="7" s="1"/>
  <c r="H5138" i="7"/>
  <c r="I5138" i="7" s="1"/>
  <c r="H5134" i="7"/>
  <c r="I5134" i="7" s="1"/>
  <c r="H5130" i="7"/>
  <c r="I5130" i="7" s="1"/>
  <c r="H5126" i="7"/>
  <c r="I5126" i="7" s="1"/>
  <c r="H5122" i="7"/>
  <c r="I5122" i="7" s="1"/>
  <c r="H5118" i="7"/>
  <c r="I5118" i="7" s="1"/>
  <c r="H5114" i="7"/>
  <c r="I5114" i="7" s="1"/>
  <c r="H5110" i="7"/>
  <c r="I5110" i="7" s="1"/>
  <c r="H5106" i="7"/>
  <c r="I5106" i="7" s="1"/>
  <c r="H5102" i="7"/>
  <c r="I5102" i="7" s="1"/>
  <c r="H5098" i="7"/>
  <c r="I5098" i="7" s="1"/>
  <c r="H5094" i="7"/>
  <c r="I5094" i="7" s="1"/>
  <c r="H5090" i="7"/>
  <c r="I5090" i="7" s="1"/>
  <c r="H5086" i="7"/>
  <c r="I5086" i="7" s="1"/>
  <c r="H5082" i="7"/>
  <c r="I5082" i="7" s="1"/>
  <c r="H5078" i="7"/>
  <c r="I5078" i="7" s="1"/>
  <c r="H5074" i="7"/>
  <c r="I5074" i="7" s="1"/>
  <c r="H5070" i="7"/>
  <c r="I5070" i="7" s="1"/>
  <c r="H5066" i="7"/>
  <c r="I5066" i="7" s="1"/>
  <c r="H5062" i="7"/>
  <c r="I5062" i="7" s="1"/>
  <c r="H5058" i="7"/>
  <c r="I5058" i="7" s="1"/>
  <c r="H5054" i="7"/>
  <c r="I5054" i="7" s="1"/>
  <c r="H5050" i="7"/>
  <c r="I5050" i="7" s="1"/>
  <c r="H5046" i="7"/>
  <c r="I5046" i="7" s="1"/>
  <c r="H5042" i="7"/>
  <c r="I5042" i="7" s="1"/>
  <c r="H5038" i="7"/>
  <c r="I5038" i="7" s="1"/>
  <c r="H5034" i="7"/>
  <c r="I5034" i="7" s="1"/>
  <c r="H5030" i="7"/>
  <c r="I5030" i="7" s="1"/>
  <c r="H5026" i="7"/>
  <c r="I5026" i="7" s="1"/>
  <c r="H5022" i="7"/>
  <c r="I5022" i="7" s="1"/>
  <c r="H5018" i="7"/>
  <c r="I5018" i="7" s="1"/>
  <c r="H5014" i="7"/>
  <c r="I5014" i="7" s="1"/>
  <c r="H5010" i="7"/>
  <c r="I5010" i="7" s="1"/>
  <c r="H5006" i="7"/>
  <c r="I5006" i="7" s="1"/>
  <c r="H5002" i="7"/>
  <c r="I5002" i="7" s="1"/>
  <c r="H4998" i="7"/>
  <c r="I4998" i="7" s="1"/>
  <c r="H4994" i="7"/>
  <c r="I4994" i="7" s="1"/>
  <c r="H4990" i="7"/>
  <c r="I4990" i="7" s="1"/>
  <c r="H4986" i="7"/>
  <c r="I4986" i="7" s="1"/>
  <c r="H4982" i="7"/>
  <c r="I4982" i="7" s="1"/>
  <c r="H4978" i="7"/>
  <c r="I4978" i="7" s="1"/>
  <c r="H4974" i="7"/>
  <c r="I4974" i="7" s="1"/>
  <c r="H4970" i="7"/>
  <c r="I4970" i="7" s="1"/>
  <c r="H4966" i="7"/>
  <c r="I4966" i="7" s="1"/>
  <c r="H4962" i="7"/>
  <c r="I4962" i="7" s="1"/>
  <c r="H4958" i="7"/>
  <c r="I4958" i="7" s="1"/>
  <c r="H4954" i="7"/>
  <c r="I4954" i="7" s="1"/>
  <c r="H4950" i="7"/>
  <c r="I4950" i="7" s="1"/>
  <c r="H4946" i="7"/>
  <c r="I4946" i="7" s="1"/>
  <c r="H4942" i="7"/>
  <c r="I4942" i="7" s="1"/>
  <c r="H4938" i="7"/>
  <c r="I4938" i="7" s="1"/>
  <c r="H4934" i="7"/>
  <c r="I4934" i="7" s="1"/>
  <c r="H4930" i="7"/>
  <c r="I4930" i="7" s="1"/>
  <c r="H4926" i="7"/>
  <c r="I4926" i="7" s="1"/>
  <c r="H4922" i="7"/>
  <c r="I4922" i="7" s="1"/>
  <c r="H4918" i="7"/>
  <c r="I4918" i="7" s="1"/>
  <c r="H4914" i="7"/>
  <c r="I4914" i="7" s="1"/>
  <c r="H4910" i="7"/>
  <c r="I4910" i="7" s="1"/>
  <c r="H4906" i="7"/>
  <c r="I4906" i="7" s="1"/>
  <c r="H4902" i="7"/>
  <c r="I4902" i="7" s="1"/>
  <c r="H4898" i="7"/>
  <c r="I4898" i="7" s="1"/>
  <c r="H4894" i="7"/>
  <c r="I4894" i="7" s="1"/>
  <c r="H4890" i="7"/>
  <c r="I4890" i="7" s="1"/>
  <c r="H4886" i="7"/>
  <c r="I4886" i="7" s="1"/>
  <c r="H4882" i="7"/>
  <c r="I4882" i="7" s="1"/>
  <c r="H4878" i="7"/>
  <c r="I4878" i="7" s="1"/>
  <c r="H4874" i="7"/>
  <c r="I4874" i="7" s="1"/>
  <c r="H4870" i="7"/>
  <c r="I4870" i="7" s="1"/>
  <c r="H4866" i="7"/>
  <c r="I4866" i="7" s="1"/>
  <c r="H4862" i="7"/>
  <c r="I4862" i="7" s="1"/>
  <c r="H4858" i="7"/>
  <c r="I4858" i="7" s="1"/>
  <c r="H4854" i="7"/>
  <c r="I4854" i="7" s="1"/>
  <c r="H4850" i="7"/>
  <c r="I4850" i="7" s="1"/>
  <c r="H4846" i="7"/>
  <c r="I4846" i="7" s="1"/>
  <c r="H4842" i="7"/>
  <c r="I4842" i="7" s="1"/>
  <c r="H4838" i="7"/>
  <c r="I4838" i="7" s="1"/>
  <c r="H4834" i="7"/>
  <c r="I4834" i="7" s="1"/>
  <c r="H4830" i="7"/>
  <c r="I4830" i="7" s="1"/>
  <c r="H4826" i="7"/>
  <c r="I4826" i="7" s="1"/>
  <c r="H4822" i="7"/>
  <c r="I4822" i="7" s="1"/>
  <c r="H4818" i="7"/>
  <c r="I4818" i="7" s="1"/>
  <c r="H4814" i="7"/>
  <c r="I4814" i="7" s="1"/>
  <c r="H4810" i="7"/>
  <c r="I4810" i="7" s="1"/>
  <c r="H4806" i="7"/>
  <c r="I4806" i="7" s="1"/>
  <c r="H4802" i="7"/>
  <c r="I4802" i="7" s="1"/>
  <c r="H4798" i="7"/>
  <c r="I4798" i="7" s="1"/>
  <c r="H4794" i="7"/>
  <c r="I4794" i="7" s="1"/>
  <c r="H4790" i="7"/>
  <c r="I4790" i="7" s="1"/>
  <c r="H4786" i="7"/>
  <c r="I4786" i="7" s="1"/>
  <c r="H4782" i="7"/>
  <c r="I4782" i="7" s="1"/>
  <c r="H4778" i="7"/>
  <c r="I4778" i="7" s="1"/>
  <c r="H4774" i="7"/>
  <c r="I4774" i="7" s="1"/>
  <c r="H4770" i="7"/>
  <c r="I4770" i="7" s="1"/>
  <c r="H4766" i="7"/>
  <c r="I4766" i="7" s="1"/>
  <c r="H4762" i="7"/>
  <c r="I4762" i="7" s="1"/>
  <c r="H4758" i="7"/>
  <c r="I4758" i="7" s="1"/>
  <c r="H4754" i="7"/>
  <c r="I4754" i="7" s="1"/>
  <c r="H4750" i="7"/>
  <c r="I4750" i="7" s="1"/>
  <c r="H4746" i="7"/>
  <c r="I4746" i="7" s="1"/>
  <c r="H4742" i="7"/>
  <c r="I4742" i="7" s="1"/>
  <c r="H4738" i="7"/>
  <c r="I4738" i="7" s="1"/>
  <c r="H4734" i="7"/>
  <c r="I4734" i="7" s="1"/>
  <c r="H4730" i="7"/>
  <c r="I4730" i="7" s="1"/>
  <c r="H4726" i="7"/>
  <c r="I4726" i="7" s="1"/>
  <c r="H4722" i="7"/>
  <c r="I4722" i="7" s="1"/>
  <c r="H4718" i="7"/>
  <c r="I4718" i="7" s="1"/>
  <c r="H4714" i="7"/>
  <c r="I4714" i="7" s="1"/>
  <c r="H4710" i="7"/>
  <c r="I4710" i="7" s="1"/>
  <c r="H4706" i="7"/>
  <c r="I4706" i="7" s="1"/>
  <c r="H4702" i="7"/>
  <c r="I4702" i="7" s="1"/>
  <c r="H4698" i="7"/>
  <c r="I4698" i="7" s="1"/>
  <c r="H4694" i="7"/>
  <c r="I4694" i="7" s="1"/>
  <c r="H4690" i="7"/>
  <c r="I4690" i="7" s="1"/>
  <c r="H4686" i="7"/>
  <c r="I4686" i="7" s="1"/>
  <c r="H4682" i="7"/>
  <c r="I4682" i="7" s="1"/>
  <c r="H4678" i="7"/>
  <c r="I4678" i="7" s="1"/>
  <c r="H4674" i="7"/>
  <c r="I4674" i="7" s="1"/>
  <c r="H4670" i="7"/>
  <c r="I4670" i="7" s="1"/>
  <c r="H4666" i="7"/>
  <c r="I4666" i="7" s="1"/>
  <c r="H4662" i="7"/>
  <c r="I4662" i="7" s="1"/>
  <c r="H4658" i="7"/>
  <c r="I4658" i="7" s="1"/>
  <c r="H4654" i="7"/>
  <c r="I4654" i="7" s="1"/>
  <c r="H4650" i="7"/>
  <c r="I4650" i="7" s="1"/>
  <c r="H4646" i="7"/>
  <c r="I4646" i="7" s="1"/>
  <c r="H4642" i="7"/>
  <c r="I4642" i="7" s="1"/>
  <c r="H4638" i="7"/>
  <c r="I4638" i="7" s="1"/>
  <c r="H4634" i="7"/>
  <c r="I4634" i="7" s="1"/>
  <c r="H4630" i="7"/>
  <c r="I4630" i="7" s="1"/>
  <c r="H4626" i="7"/>
  <c r="I4626" i="7" s="1"/>
  <c r="H4622" i="7"/>
  <c r="I4622" i="7" s="1"/>
  <c r="H4618" i="7"/>
  <c r="I4618" i="7" s="1"/>
  <c r="H4614" i="7"/>
  <c r="I4614" i="7" s="1"/>
  <c r="H4610" i="7"/>
  <c r="I4610" i="7" s="1"/>
  <c r="H4606" i="7"/>
  <c r="I4606" i="7" s="1"/>
  <c r="H4602" i="7"/>
  <c r="I4602" i="7" s="1"/>
  <c r="H4598" i="7"/>
  <c r="I4598" i="7" s="1"/>
  <c r="H4594" i="7"/>
  <c r="I4594" i="7" s="1"/>
  <c r="H4590" i="7"/>
  <c r="I4590" i="7" s="1"/>
  <c r="H4586" i="7"/>
  <c r="I4586" i="7" s="1"/>
  <c r="H4582" i="7"/>
  <c r="I4582" i="7" s="1"/>
  <c r="H4578" i="7"/>
  <c r="I4578" i="7" s="1"/>
  <c r="H4574" i="7"/>
  <c r="I4574" i="7" s="1"/>
  <c r="H4570" i="7"/>
  <c r="I4570" i="7" s="1"/>
  <c r="H4566" i="7"/>
  <c r="I4566" i="7" s="1"/>
  <c r="H4562" i="7"/>
  <c r="I4562" i="7" s="1"/>
  <c r="H4558" i="7"/>
  <c r="I4558" i="7" s="1"/>
  <c r="H4554" i="7"/>
  <c r="I4554" i="7" s="1"/>
  <c r="H4550" i="7"/>
  <c r="I4550" i="7" s="1"/>
  <c r="H4546" i="7"/>
  <c r="I4546" i="7" s="1"/>
  <c r="H4542" i="7"/>
  <c r="I4542" i="7" s="1"/>
  <c r="H4538" i="7"/>
  <c r="I4538" i="7" s="1"/>
  <c r="H4534" i="7"/>
  <c r="I4534" i="7" s="1"/>
  <c r="H4530" i="7"/>
  <c r="I4530" i="7" s="1"/>
  <c r="H4526" i="7"/>
  <c r="I4526" i="7" s="1"/>
  <c r="H4522" i="7"/>
  <c r="I4522" i="7" s="1"/>
  <c r="H4518" i="7"/>
  <c r="I4518" i="7" s="1"/>
  <c r="H4514" i="7"/>
  <c r="I4514" i="7" s="1"/>
  <c r="H4510" i="7"/>
  <c r="I4510" i="7" s="1"/>
  <c r="H4506" i="7"/>
  <c r="I4506" i="7" s="1"/>
  <c r="H4502" i="7"/>
  <c r="I4502" i="7" s="1"/>
  <c r="H4498" i="7"/>
  <c r="I4498" i="7" s="1"/>
  <c r="H4494" i="7"/>
  <c r="I4494" i="7" s="1"/>
  <c r="H4490" i="7"/>
  <c r="I4490" i="7" s="1"/>
  <c r="H4486" i="7"/>
  <c r="I4486" i="7" s="1"/>
  <c r="H4482" i="7"/>
  <c r="I4482" i="7" s="1"/>
  <c r="H4478" i="7"/>
  <c r="I4478" i="7" s="1"/>
  <c r="H4474" i="7"/>
  <c r="I4474" i="7" s="1"/>
  <c r="H4470" i="7"/>
  <c r="I4470" i="7" s="1"/>
  <c r="H4466" i="7"/>
  <c r="I4466" i="7" s="1"/>
  <c r="H4462" i="7"/>
  <c r="I4462" i="7" s="1"/>
  <c r="H4458" i="7"/>
  <c r="I4458" i="7" s="1"/>
  <c r="H4454" i="7"/>
  <c r="I4454" i="7" s="1"/>
  <c r="H4450" i="7"/>
  <c r="I4450" i="7" s="1"/>
  <c r="H4446" i="7"/>
  <c r="I4446" i="7" s="1"/>
  <c r="H4442" i="7"/>
  <c r="I4442" i="7" s="1"/>
  <c r="H4438" i="7"/>
  <c r="I4438" i="7" s="1"/>
  <c r="H4434" i="7"/>
  <c r="I4434" i="7" s="1"/>
  <c r="H4430" i="7"/>
  <c r="I4430" i="7" s="1"/>
  <c r="H4426" i="7"/>
  <c r="I4426" i="7" s="1"/>
  <c r="H4422" i="7"/>
  <c r="I4422" i="7" s="1"/>
  <c r="H4418" i="7"/>
  <c r="I4418" i="7" s="1"/>
  <c r="H4414" i="7"/>
  <c r="I4414" i="7" s="1"/>
  <c r="H4410" i="7"/>
  <c r="I4410" i="7" s="1"/>
  <c r="H4406" i="7"/>
  <c r="I4406" i="7" s="1"/>
  <c r="H4402" i="7"/>
  <c r="I4402" i="7" s="1"/>
  <c r="H4398" i="7"/>
  <c r="I4398" i="7" s="1"/>
  <c r="H4394" i="7"/>
  <c r="I4394" i="7" s="1"/>
  <c r="H4390" i="7"/>
  <c r="I4390" i="7" s="1"/>
  <c r="H4386" i="7"/>
  <c r="I4386" i="7" s="1"/>
  <c r="H4382" i="7"/>
  <c r="I4382" i="7" s="1"/>
  <c r="H4378" i="7"/>
  <c r="I4378" i="7" s="1"/>
  <c r="H4374" i="7"/>
  <c r="I4374" i="7" s="1"/>
  <c r="H4370" i="7"/>
  <c r="I4370" i="7" s="1"/>
  <c r="H4366" i="7"/>
  <c r="I4366" i="7" s="1"/>
  <c r="H4362" i="7"/>
  <c r="I4362" i="7" s="1"/>
  <c r="H4358" i="7"/>
  <c r="I4358" i="7" s="1"/>
  <c r="H4354" i="7"/>
  <c r="I4354" i="7" s="1"/>
  <c r="H4350" i="7"/>
  <c r="I4350" i="7" s="1"/>
  <c r="H4346" i="7"/>
  <c r="I4346" i="7" s="1"/>
  <c r="H4342" i="7"/>
  <c r="I4342" i="7" s="1"/>
  <c r="H4338" i="7"/>
  <c r="I4338" i="7" s="1"/>
  <c r="H4334" i="7"/>
  <c r="I4334" i="7" s="1"/>
  <c r="H4330" i="7"/>
  <c r="I4330" i="7" s="1"/>
  <c r="H4326" i="7"/>
  <c r="I4326" i="7" s="1"/>
  <c r="H4322" i="7"/>
  <c r="I4322" i="7" s="1"/>
  <c r="H4318" i="7"/>
  <c r="I4318" i="7" s="1"/>
  <c r="H4314" i="7"/>
  <c r="I4314" i="7" s="1"/>
  <c r="H4310" i="7"/>
  <c r="I4310" i="7" s="1"/>
  <c r="H4306" i="7"/>
  <c r="I4306" i="7" s="1"/>
  <c r="H4302" i="7"/>
  <c r="I4302" i="7" s="1"/>
  <c r="H4298" i="7"/>
  <c r="I4298" i="7" s="1"/>
  <c r="H4294" i="7"/>
  <c r="I4294" i="7" s="1"/>
  <c r="H4290" i="7"/>
  <c r="I4290" i="7" s="1"/>
  <c r="H4286" i="7"/>
  <c r="I4286" i="7" s="1"/>
  <c r="H4282" i="7"/>
  <c r="I4282" i="7" s="1"/>
  <c r="H4278" i="7"/>
  <c r="I4278" i="7" s="1"/>
  <c r="H4274" i="7"/>
  <c r="I4274" i="7" s="1"/>
  <c r="H4270" i="7"/>
  <c r="I4270" i="7" s="1"/>
  <c r="H4266" i="7"/>
  <c r="I4266" i="7" s="1"/>
  <c r="H4262" i="7"/>
  <c r="I4262" i="7" s="1"/>
  <c r="H4258" i="7"/>
  <c r="I4258" i="7" s="1"/>
  <c r="H4254" i="7"/>
  <c r="I4254" i="7" s="1"/>
  <c r="H4250" i="7"/>
  <c r="I4250" i="7" s="1"/>
  <c r="H4246" i="7"/>
  <c r="I4246" i="7" s="1"/>
  <c r="H4242" i="7"/>
  <c r="I4242" i="7" s="1"/>
  <c r="H4238" i="7"/>
  <c r="I4238" i="7" s="1"/>
  <c r="H4234" i="7"/>
  <c r="I4234" i="7" s="1"/>
  <c r="H4230" i="7"/>
  <c r="I4230" i="7" s="1"/>
  <c r="H4226" i="7"/>
  <c r="I4226" i="7" s="1"/>
  <c r="H4222" i="7"/>
  <c r="I4222" i="7" s="1"/>
  <c r="H4218" i="7"/>
  <c r="I4218" i="7" s="1"/>
  <c r="H4214" i="7"/>
  <c r="I4214" i="7" s="1"/>
  <c r="H4210" i="7"/>
  <c r="I4210" i="7" s="1"/>
  <c r="H4206" i="7"/>
  <c r="I4206" i="7" s="1"/>
  <c r="H4202" i="7"/>
  <c r="I4202" i="7" s="1"/>
  <c r="H4198" i="7"/>
  <c r="I4198" i="7" s="1"/>
  <c r="H4194" i="7"/>
  <c r="I4194" i="7" s="1"/>
  <c r="H4190" i="7"/>
  <c r="I4190" i="7" s="1"/>
  <c r="H4186" i="7"/>
  <c r="I4186" i="7" s="1"/>
  <c r="H4182" i="7"/>
  <c r="I4182" i="7" s="1"/>
  <c r="H4178" i="7"/>
  <c r="I4178" i="7" s="1"/>
  <c r="H4174" i="7"/>
  <c r="I4174" i="7" s="1"/>
  <c r="H4170" i="7"/>
  <c r="I4170" i="7" s="1"/>
  <c r="H4166" i="7"/>
  <c r="I4166" i="7" s="1"/>
  <c r="H4162" i="7"/>
  <c r="I4162" i="7" s="1"/>
  <c r="H4158" i="7"/>
  <c r="I4158" i="7" s="1"/>
  <c r="H4154" i="7"/>
  <c r="I4154" i="7" s="1"/>
  <c r="H4150" i="7"/>
  <c r="I4150" i="7" s="1"/>
  <c r="H4146" i="7"/>
  <c r="I4146" i="7" s="1"/>
  <c r="H4142" i="7"/>
  <c r="I4142" i="7" s="1"/>
  <c r="H4138" i="7"/>
  <c r="I4138" i="7" s="1"/>
  <c r="H4134" i="7"/>
  <c r="I4134" i="7" s="1"/>
  <c r="H4130" i="7"/>
  <c r="I4130" i="7" s="1"/>
  <c r="H4126" i="7"/>
  <c r="I4126" i="7" s="1"/>
  <c r="H4122" i="7"/>
  <c r="I4122" i="7" s="1"/>
  <c r="H4118" i="7"/>
  <c r="I4118" i="7" s="1"/>
  <c r="H4114" i="7"/>
  <c r="I4114" i="7" s="1"/>
  <c r="H4110" i="7"/>
  <c r="I4110" i="7" s="1"/>
  <c r="H4106" i="7"/>
  <c r="I4106" i="7" s="1"/>
  <c r="H4102" i="7"/>
  <c r="I4102" i="7" s="1"/>
  <c r="H4098" i="7"/>
  <c r="I4098" i="7" s="1"/>
  <c r="H4094" i="7"/>
  <c r="I4094" i="7" s="1"/>
  <c r="H4090" i="7"/>
  <c r="I4090" i="7" s="1"/>
  <c r="H4086" i="7"/>
  <c r="I4086" i="7" s="1"/>
  <c r="H4082" i="7"/>
  <c r="I4082" i="7" s="1"/>
  <c r="H4078" i="7"/>
  <c r="I4078" i="7" s="1"/>
  <c r="H4074" i="7"/>
  <c r="I4074" i="7" s="1"/>
  <c r="H4070" i="7"/>
  <c r="I4070" i="7" s="1"/>
  <c r="H4066" i="7"/>
  <c r="I4066" i="7" s="1"/>
  <c r="H4062" i="7"/>
  <c r="I4062" i="7" s="1"/>
  <c r="H4058" i="7"/>
  <c r="I4058" i="7" s="1"/>
  <c r="H4054" i="7"/>
  <c r="I4054" i="7" s="1"/>
  <c r="H4050" i="7"/>
  <c r="I4050" i="7" s="1"/>
  <c r="H4046" i="7"/>
  <c r="I4046" i="7" s="1"/>
  <c r="H4042" i="7"/>
  <c r="I4042" i="7" s="1"/>
  <c r="H4038" i="7"/>
  <c r="I4038" i="7" s="1"/>
  <c r="H4034" i="7"/>
  <c r="I4034" i="7" s="1"/>
  <c r="H4030" i="7"/>
  <c r="I4030" i="7" s="1"/>
  <c r="H4026" i="7"/>
  <c r="I4026" i="7" s="1"/>
  <c r="H4022" i="7"/>
  <c r="I4022" i="7" s="1"/>
  <c r="H4018" i="7"/>
  <c r="I4018" i="7" s="1"/>
  <c r="H4014" i="7"/>
  <c r="I4014" i="7" s="1"/>
  <c r="H4010" i="7"/>
  <c r="I4010" i="7" s="1"/>
  <c r="H4006" i="7"/>
  <c r="I4006" i="7" s="1"/>
  <c r="H4002" i="7"/>
  <c r="I4002" i="7" s="1"/>
  <c r="H3998" i="7"/>
  <c r="I3998" i="7" s="1"/>
  <c r="H3994" i="7"/>
  <c r="I3994" i="7" s="1"/>
  <c r="H3990" i="7"/>
  <c r="I3990" i="7" s="1"/>
  <c r="H3986" i="7"/>
  <c r="I3986" i="7" s="1"/>
  <c r="H3982" i="7"/>
  <c r="I3982" i="7" s="1"/>
  <c r="H3978" i="7"/>
  <c r="I3978" i="7" s="1"/>
  <c r="H3974" i="7"/>
  <c r="I3974" i="7" s="1"/>
  <c r="H3970" i="7"/>
  <c r="I3970" i="7" s="1"/>
  <c r="H3966" i="7"/>
  <c r="I3966" i="7" s="1"/>
  <c r="H3962" i="7"/>
  <c r="I3962" i="7" s="1"/>
  <c r="H3958" i="7"/>
  <c r="I3958" i="7" s="1"/>
  <c r="H3954" i="7"/>
  <c r="I3954" i="7" s="1"/>
  <c r="H3950" i="7"/>
  <c r="I3950" i="7" s="1"/>
  <c r="H3946" i="7"/>
  <c r="I3946" i="7" s="1"/>
  <c r="H3942" i="7"/>
  <c r="I3942" i="7" s="1"/>
  <c r="H3938" i="7"/>
  <c r="I3938" i="7" s="1"/>
  <c r="H3934" i="7"/>
  <c r="I3934" i="7" s="1"/>
  <c r="H3930" i="7"/>
  <c r="I3930" i="7" s="1"/>
  <c r="H3926" i="7"/>
  <c r="I3926" i="7" s="1"/>
  <c r="H3922" i="7"/>
  <c r="I3922" i="7" s="1"/>
  <c r="H3918" i="7"/>
  <c r="I3918" i="7" s="1"/>
  <c r="H3914" i="7"/>
  <c r="I3914" i="7" s="1"/>
  <c r="H3910" i="7"/>
  <c r="I3910" i="7" s="1"/>
  <c r="H3906" i="7"/>
  <c r="I3906" i="7" s="1"/>
  <c r="H3902" i="7"/>
  <c r="I3902" i="7" s="1"/>
  <c r="H3898" i="7"/>
  <c r="I3898" i="7" s="1"/>
  <c r="H3894" i="7"/>
  <c r="I3894" i="7" s="1"/>
  <c r="H3890" i="7"/>
  <c r="I3890" i="7" s="1"/>
  <c r="H3886" i="7"/>
  <c r="I3886" i="7" s="1"/>
  <c r="H3882" i="7"/>
  <c r="I3882" i="7" s="1"/>
  <c r="H3878" i="7"/>
  <c r="I3878" i="7" s="1"/>
  <c r="H3874" i="7"/>
  <c r="I3874" i="7" s="1"/>
  <c r="H3870" i="7"/>
  <c r="I3870" i="7" s="1"/>
  <c r="H3866" i="7"/>
  <c r="I3866" i="7" s="1"/>
  <c r="H3862" i="7"/>
  <c r="I3862" i="7" s="1"/>
  <c r="H3858" i="7"/>
  <c r="I3858" i="7" s="1"/>
  <c r="H3854" i="7"/>
  <c r="I3854" i="7" s="1"/>
  <c r="H3850" i="7"/>
  <c r="I3850" i="7" s="1"/>
  <c r="H3846" i="7"/>
  <c r="I3846" i="7" s="1"/>
  <c r="H3842" i="7"/>
  <c r="I3842" i="7" s="1"/>
  <c r="H3838" i="7"/>
  <c r="I3838" i="7" s="1"/>
  <c r="H3834" i="7"/>
  <c r="I3834" i="7" s="1"/>
  <c r="H3830" i="7"/>
  <c r="I3830" i="7" s="1"/>
  <c r="H3826" i="7"/>
  <c r="I3826" i="7" s="1"/>
  <c r="H3822" i="7"/>
  <c r="I3822" i="7" s="1"/>
  <c r="H3818" i="7"/>
  <c r="I3818" i="7" s="1"/>
  <c r="H3814" i="7"/>
  <c r="I3814" i="7" s="1"/>
  <c r="H3810" i="7"/>
  <c r="I3810" i="7" s="1"/>
  <c r="H3806" i="7"/>
  <c r="I3806" i="7" s="1"/>
  <c r="H3802" i="7"/>
  <c r="I3802" i="7" s="1"/>
  <c r="H3798" i="7"/>
  <c r="I3798" i="7" s="1"/>
  <c r="H3794" i="7"/>
  <c r="I3794" i="7" s="1"/>
  <c r="H3790" i="7"/>
  <c r="I3790" i="7" s="1"/>
  <c r="H3786" i="7"/>
  <c r="I3786" i="7" s="1"/>
  <c r="H3782" i="7"/>
  <c r="I3782" i="7" s="1"/>
  <c r="H3778" i="7"/>
  <c r="I3778" i="7" s="1"/>
  <c r="H3774" i="7"/>
  <c r="I3774" i="7" s="1"/>
  <c r="H3770" i="7"/>
  <c r="I3770" i="7" s="1"/>
  <c r="H3766" i="7"/>
  <c r="I3766" i="7" s="1"/>
  <c r="H3762" i="7"/>
  <c r="I3762" i="7" s="1"/>
  <c r="H3758" i="7"/>
  <c r="I3758" i="7" s="1"/>
  <c r="H3754" i="7"/>
  <c r="I3754" i="7" s="1"/>
  <c r="H3750" i="7"/>
  <c r="I3750" i="7" s="1"/>
  <c r="H3746" i="7"/>
  <c r="I3746" i="7" s="1"/>
  <c r="H3742" i="7"/>
  <c r="I3742" i="7" s="1"/>
  <c r="H3738" i="7"/>
  <c r="I3738" i="7" s="1"/>
  <c r="H3734" i="7"/>
  <c r="I3734" i="7" s="1"/>
  <c r="H3730" i="7"/>
  <c r="I3730" i="7" s="1"/>
  <c r="H3726" i="7"/>
  <c r="I3726" i="7" s="1"/>
  <c r="H3722" i="7"/>
  <c r="I3722" i="7" s="1"/>
  <c r="H3718" i="7"/>
  <c r="I3718" i="7" s="1"/>
  <c r="H3714" i="7"/>
  <c r="I3714" i="7" s="1"/>
  <c r="H3710" i="7"/>
  <c r="I3710" i="7" s="1"/>
  <c r="H3706" i="7"/>
  <c r="I3706" i="7" s="1"/>
  <c r="H3702" i="7"/>
  <c r="I3702" i="7" s="1"/>
  <c r="H3698" i="7"/>
  <c r="I3698" i="7" s="1"/>
  <c r="H3694" i="7"/>
  <c r="I3694" i="7" s="1"/>
  <c r="H3690" i="7"/>
  <c r="I3690" i="7" s="1"/>
  <c r="H3686" i="7"/>
  <c r="I3686" i="7" s="1"/>
  <c r="H3682" i="7"/>
  <c r="I3682" i="7" s="1"/>
  <c r="H3678" i="7"/>
  <c r="I3678" i="7" s="1"/>
  <c r="H3674" i="7"/>
  <c r="I3674" i="7" s="1"/>
  <c r="H3670" i="7"/>
  <c r="I3670" i="7" s="1"/>
  <c r="H3666" i="7"/>
  <c r="I3666" i="7" s="1"/>
  <c r="H3662" i="7"/>
  <c r="I3662" i="7" s="1"/>
  <c r="H3658" i="7"/>
  <c r="I3658" i="7" s="1"/>
  <c r="H3654" i="7"/>
  <c r="I3654" i="7" s="1"/>
  <c r="H3650" i="7"/>
  <c r="I3650" i="7" s="1"/>
  <c r="H3646" i="7"/>
  <c r="I3646" i="7" s="1"/>
  <c r="H3642" i="7"/>
  <c r="I3642" i="7" s="1"/>
  <c r="H3638" i="7"/>
  <c r="I3638" i="7" s="1"/>
  <c r="H3634" i="7"/>
  <c r="I3634" i="7" s="1"/>
  <c r="H3630" i="7"/>
  <c r="I3630" i="7" s="1"/>
  <c r="H3626" i="7"/>
  <c r="I3626" i="7" s="1"/>
  <c r="H3622" i="7"/>
  <c r="I3622" i="7" s="1"/>
  <c r="H3618" i="7"/>
  <c r="I3618" i="7" s="1"/>
  <c r="H3614" i="7"/>
  <c r="I3614" i="7" s="1"/>
  <c r="H3610" i="7"/>
  <c r="I3610" i="7" s="1"/>
  <c r="H3606" i="7"/>
  <c r="I3606" i="7" s="1"/>
  <c r="H3602" i="7"/>
  <c r="I3602" i="7" s="1"/>
  <c r="H3598" i="7"/>
  <c r="I3598" i="7" s="1"/>
  <c r="H3594" i="7"/>
  <c r="I3594" i="7" s="1"/>
  <c r="H3590" i="7"/>
  <c r="I3590" i="7" s="1"/>
  <c r="H3586" i="7"/>
  <c r="I3586" i="7" s="1"/>
  <c r="H3582" i="7"/>
  <c r="I3582" i="7" s="1"/>
  <c r="H3578" i="7"/>
  <c r="I3578" i="7" s="1"/>
  <c r="H3574" i="7"/>
  <c r="I3574" i="7" s="1"/>
  <c r="H3570" i="7"/>
  <c r="I3570" i="7" s="1"/>
  <c r="H3566" i="7"/>
  <c r="I3566" i="7" s="1"/>
  <c r="H3562" i="7"/>
  <c r="I3562" i="7" s="1"/>
  <c r="H3558" i="7"/>
  <c r="I3558" i="7" s="1"/>
  <c r="H3554" i="7"/>
  <c r="I3554" i="7" s="1"/>
  <c r="H3550" i="7"/>
  <c r="I3550" i="7" s="1"/>
  <c r="H3546" i="7"/>
  <c r="I3546" i="7" s="1"/>
  <c r="H3542" i="7"/>
  <c r="I3542" i="7" s="1"/>
  <c r="H3538" i="7"/>
  <c r="I3538" i="7" s="1"/>
  <c r="H3534" i="7"/>
  <c r="I3534" i="7" s="1"/>
  <c r="H3530" i="7"/>
  <c r="I3530" i="7" s="1"/>
  <c r="H3526" i="7"/>
  <c r="I3526" i="7" s="1"/>
  <c r="H3522" i="7"/>
  <c r="I3522" i="7" s="1"/>
  <c r="H3518" i="7"/>
  <c r="I3518" i="7" s="1"/>
  <c r="H3514" i="7"/>
  <c r="I3514" i="7" s="1"/>
  <c r="H3510" i="7"/>
  <c r="I3510" i="7" s="1"/>
  <c r="H3506" i="7"/>
  <c r="I3506" i="7" s="1"/>
  <c r="H3502" i="7"/>
  <c r="I3502" i="7" s="1"/>
  <c r="H3498" i="7"/>
  <c r="I3498" i="7" s="1"/>
  <c r="H3494" i="7"/>
  <c r="I3494" i="7" s="1"/>
  <c r="H3490" i="7"/>
  <c r="I3490" i="7" s="1"/>
  <c r="H3486" i="7"/>
  <c r="I3486" i="7" s="1"/>
  <c r="H3482" i="7"/>
  <c r="I3482" i="7" s="1"/>
  <c r="H3478" i="7"/>
  <c r="I3478" i="7" s="1"/>
  <c r="H3474" i="7"/>
  <c r="I3474" i="7" s="1"/>
  <c r="H3470" i="7"/>
  <c r="I3470" i="7" s="1"/>
  <c r="H3466" i="7"/>
  <c r="I3466" i="7" s="1"/>
  <c r="H3462" i="7"/>
  <c r="I3462" i="7" s="1"/>
  <c r="H3458" i="7"/>
  <c r="I3458" i="7" s="1"/>
  <c r="H3454" i="7"/>
  <c r="I3454" i="7" s="1"/>
  <c r="H3450" i="7"/>
  <c r="I3450" i="7" s="1"/>
  <c r="H3446" i="7"/>
  <c r="I3446" i="7" s="1"/>
  <c r="H3442" i="7"/>
  <c r="I3442" i="7" s="1"/>
  <c r="H3438" i="7"/>
  <c r="I3438" i="7" s="1"/>
  <c r="H3434" i="7"/>
  <c r="I3434" i="7" s="1"/>
  <c r="H3430" i="7"/>
  <c r="I3430" i="7" s="1"/>
  <c r="H3426" i="7"/>
  <c r="I3426" i="7" s="1"/>
  <c r="H3422" i="7"/>
  <c r="I3422" i="7" s="1"/>
  <c r="H3418" i="7"/>
  <c r="I3418" i="7" s="1"/>
  <c r="H3414" i="7"/>
  <c r="I3414" i="7" s="1"/>
  <c r="H3410" i="7"/>
  <c r="I3410" i="7" s="1"/>
  <c r="H3406" i="7"/>
  <c r="I3406" i="7" s="1"/>
  <c r="H3402" i="7"/>
  <c r="I3402" i="7" s="1"/>
  <c r="H3398" i="7"/>
  <c r="I3398" i="7" s="1"/>
  <c r="H3394" i="7"/>
  <c r="I3394" i="7" s="1"/>
  <c r="H3390" i="7"/>
  <c r="I3390" i="7" s="1"/>
  <c r="H3386" i="7"/>
  <c r="I3386" i="7" s="1"/>
  <c r="H3382" i="7"/>
  <c r="I3382" i="7" s="1"/>
  <c r="H3378" i="7"/>
  <c r="I3378" i="7" s="1"/>
  <c r="H3374" i="7"/>
  <c r="I3374" i="7" s="1"/>
  <c r="H3370" i="7"/>
  <c r="I3370" i="7" s="1"/>
  <c r="H3366" i="7"/>
  <c r="I3366" i="7" s="1"/>
  <c r="H3362" i="7"/>
  <c r="I3362" i="7" s="1"/>
  <c r="H3358" i="7"/>
  <c r="I3358" i="7" s="1"/>
  <c r="H3354" i="7"/>
  <c r="I3354" i="7" s="1"/>
  <c r="H3350" i="7"/>
  <c r="I3350" i="7" s="1"/>
  <c r="H3346" i="7"/>
  <c r="I3346" i="7" s="1"/>
  <c r="H3342" i="7"/>
  <c r="I3342" i="7" s="1"/>
  <c r="H3338" i="7"/>
  <c r="I3338" i="7" s="1"/>
  <c r="H3334" i="7"/>
  <c r="I3334" i="7" s="1"/>
  <c r="H3330" i="7"/>
  <c r="I3330" i="7" s="1"/>
  <c r="H3326" i="7"/>
  <c r="I3326" i="7" s="1"/>
  <c r="H3322" i="7"/>
  <c r="I3322" i="7" s="1"/>
  <c r="H3318" i="7"/>
  <c r="I3318" i="7" s="1"/>
  <c r="H3314" i="7"/>
  <c r="I3314" i="7" s="1"/>
  <c r="H3310" i="7"/>
  <c r="I3310" i="7" s="1"/>
  <c r="H3306" i="7"/>
  <c r="I3306" i="7" s="1"/>
  <c r="H3302" i="7"/>
  <c r="I3302" i="7" s="1"/>
  <c r="H3298" i="7"/>
  <c r="I3298" i="7" s="1"/>
  <c r="H3294" i="7"/>
  <c r="I3294" i="7" s="1"/>
  <c r="H3290" i="7"/>
  <c r="I3290" i="7" s="1"/>
  <c r="H3286" i="7"/>
  <c r="I3286" i="7" s="1"/>
  <c r="H3282" i="7"/>
  <c r="I3282" i="7" s="1"/>
  <c r="H3278" i="7"/>
  <c r="I3278" i="7" s="1"/>
  <c r="H3274" i="7"/>
  <c r="I3274" i="7" s="1"/>
  <c r="H3270" i="7"/>
  <c r="I3270" i="7" s="1"/>
  <c r="H3266" i="7"/>
  <c r="I3266" i="7" s="1"/>
  <c r="H3262" i="7"/>
  <c r="I3262" i="7" s="1"/>
  <c r="H3258" i="7"/>
  <c r="I3258" i="7" s="1"/>
  <c r="H3254" i="7"/>
  <c r="I3254" i="7" s="1"/>
  <c r="H3250" i="7"/>
  <c r="I3250" i="7" s="1"/>
  <c r="H3246" i="7"/>
  <c r="I3246" i="7" s="1"/>
  <c r="H3242" i="7"/>
  <c r="I3242" i="7" s="1"/>
  <c r="H3238" i="7"/>
  <c r="I3238" i="7" s="1"/>
  <c r="H3234" i="7"/>
  <c r="I3234" i="7" s="1"/>
  <c r="H3230" i="7"/>
  <c r="I3230" i="7" s="1"/>
  <c r="H3226" i="7"/>
  <c r="I3226" i="7" s="1"/>
  <c r="H3222" i="7"/>
  <c r="I3222" i="7" s="1"/>
  <c r="H3218" i="7"/>
  <c r="I3218" i="7" s="1"/>
  <c r="H3214" i="7"/>
  <c r="I3214" i="7" s="1"/>
  <c r="H3210" i="7"/>
  <c r="I3210" i="7" s="1"/>
  <c r="H3206" i="7"/>
  <c r="I3206" i="7" s="1"/>
  <c r="H3202" i="7"/>
  <c r="I3202" i="7" s="1"/>
  <c r="H3198" i="7"/>
  <c r="I3198" i="7" s="1"/>
  <c r="H3194" i="7"/>
  <c r="I3194" i="7" s="1"/>
  <c r="H3190" i="7"/>
  <c r="I3190" i="7" s="1"/>
  <c r="H3186" i="7"/>
  <c r="I3186" i="7" s="1"/>
  <c r="H3182" i="7"/>
  <c r="I3182" i="7" s="1"/>
  <c r="H3178" i="7"/>
  <c r="I3178" i="7" s="1"/>
  <c r="H3174" i="7"/>
  <c r="I3174" i="7" s="1"/>
  <c r="H3170" i="7"/>
  <c r="I3170" i="7" s="1"/>
  <c r="H3166" i="7"/>
  <c r="I3166" i="7" s="1"/>
  <c r="H3162" i="7"/>
  <c r="I3162" i="7" s="1"/>
  <c r="H3158" i="7"/>
  <c r="I3158" i="7" s="1"/>
  <c r="H3154" i="7"/>
  <c r="I3154" i="7" s="1"/>
  <c r="H3150" i="7"/>
  <c r="I3150" i="7" s="1"/>
  <c r="H3146" i="7"/>
  <c r="I3146" i="7" s="1"/>
  <c r="H3142" i="7"/>
  <c r="I3142" i="7" s="1"/>
  <c r="H3138" i="7"/>
  <c r="I3138" i="7" s="1"/>
  <c r="H3134" i="7"/>
  <c r="I3134" i="7" s="1"/>
  <c r="H3130" i="7"/>
  <c r="I3130" i="7" s="1"/>
  <c r="H3126" i="7"/>
  <c r="I3126" i="7" s="1"/>
  <c r="H3122" i="7"/>
  <c r="I3122" i="7" s="1"/>
  <c r="H3118" i="7"/>
  <c r="I3118" i="7" s="1"/>
  <c r="H3114" i="7"/>
  <c r="I3114" i="7" s="1"/>
  <c r="H3110" i="7"/>
  <c r="I3110" i="7" s="1"/>
  <c r="H3106" i="7"/>
  <c r="I3106" i="7" s="1"/>
  <c r="H3102" i="7"/>
  <c r="I3102" i="7" s="1"/>
  <c r="H3098" i="7"/>
  <c r="I3098" i="7" s="1"/>
  <c r="H3094" i="7"/>
  <c r="I3094" i="7" s="1"/>
  <c r="H3090" i="7"/>
  <c r="I3090" i="7" s="1"/>
  <c r="H3086" i="7"/>
  <c r="I3086" i="7" s="1"/>
  <c r="H3082" i="7"/>
  <c r="I3082" i="7" s="1"/>
  <c r="H3078" i="7"/>
  <c r="I3078" i="7" s="1"/>
  <c r="H6343" i="7"/>
  <c r="I6343" i="7" s="1"/>
  <c r="H6335" i="7"/>
  <c r="I6335" i="7" s="1"/>
  <c r="H6319" i="7"/>
  <c r="I6319" i="7" s="1"/>
  <c r="H6307" i="7"/>
  <c r="I6307" i="7" s="1"/>
  <c r="H6291" i="7"/>
  <c r="I6291" i="7" s="1"/>
  <c r="H6279" i="7"/>
  <c r="I6279" i="7" s="1"/>
  <c r="H6263" i="7"/>
  <c r="I6263" i="7" s="1"/>
  <c r="H6251" i="7"/>
  <c r="I6251" i="7" s="1"/>
  <c r="H6243" i="7"/>
  <c r="I6243" i="7" s="1"/>
  <c r="H6223" i="7"/>
  <c r="I6223" i="7" s="1"/>
  <c r="H6207" i="7"/>
  <c r="I6207" i="7" s="1"/>
  <c r="H6195" i="7"/>
  <c r="I6195" i="7" s="1"/>
  <c r="H6183" i="7"/>
  <c r="I6183" i="7" s="1"/>
  <c r="H6171" i="7"/>
  <c r="I6171" i="7" s="1"/>
  <c r="H6155" i="7"/>
  <c r="I6155" i="7" s="1"/>
  <c r="H6143" i="7"/>
  <c r="I6143" i="7" s="1"/>
  <c r="H6135" i="7"/>
  <c r="I6135" i="7" s="1"/>
  <c r="H6119" i="7"/>
  <c r="I6119" i="7" s="1"/>
  <c r="H6107" i="7"/>
  <c r="I6107" i="7" s="1"/>
  <c r="H6099" i="7"/>
  <c r="I6099" i="7" s="1"/>
  <c r="H6083" i="7"/>
  <c r="I6083" i="7" s="1"/>
  <c r="H6075" i="7"/>
  <c r="I6075" i="7" s="1"/>
  <c r="H6059" i="7"/>
  <c r="I6059" i="7" s="1"/>
  <c r="H6047" i="7"/>
  <c r="I6047" i="7" s="1"/>
  <c r="H6031" i="7"/>
  <c r="I6031" i="7" s="1"/>
  <c r="H6019" i="7"/>
  <c r="I6019" i="7" s="1"/>
  <c r="H5999" i="7"/>
  <c r="I5999" i="7" s="1"/>
  <c r="H5987" i="7"/>
  <c r="I5987" i="7" s="1"/>
  <c r="H5975" i="7"/>
  <c r="I5975" i="7" s="1"/>
  <c r="H5959" i="7"/>
  <c r="I5959" i="7" s="1"/>
  <c r="H5943" i="7"/>
  <c r="I5943" i="7" s="1"/>
  <c r="H5931" i="7"/>
  <c r="I5931" i="7" s="1"/>
  <c r="H5919" i="7"/>
  <c r="I5919" i="7" s="1"/>
  <c r="H5903" i="7"/>
  <c r="I5903" i="7" s="1"/>
  <c r="H5891" i="7"/>
  <c r="I5891" i="7" s="1"/>
  <c r="H5875" i="7"/>
  <c r="I5875" i="7" s="1"/>
  <c r="H5859" i="7"/>
  <c r="I5859" i="7" s="1"/>
  <c r="H5851" i="7"/>
  <c r="I5851" i="7" s="1"/>
  <c r="H5835" i="7"/>
  <c r="I5835" i="7" s="1"/>
  <c r="H5823" i="7"/>
  <c r="I5823" i="7" s="1"/>
  <c r="H5811" i="7"/>
  <c r="I5811" i="7" s="1"/>
  <c r="H5799" i="7"/>
  <c r="I5799" i="7" s="1"/>
  <c r="H5791" i="7"/>
  <c r="I5791" i="7" s="1"/>
  <c r="H5779" i="7"/>
  <c r="I5779" i="7" s="1"/>
  <c r="H5767" i="7"/>
  <c r="I5767" i="7" s="1"/>
  <c r="H5755" i="7"/>
  <c r="I5755" i="7" s="1"/>
  <c r="H5739" i="7"/>
  <c r="I5739" i="7" s="1"/>
  <c r="H5723" i="7"/>
  <c r="I5723" i="7" s="1"/>
  <c r="H5707" i="7"/>
  <c r="I5707" i="7" s="1"/>
  <c r="H5695" i="7"/>
  <c r="I5695" i="7" s="1"/>
  <c r="H5683" i="7"/>
  <c r="I5683" i="7" s="1"/>
  <c r="H5667" i="7"/>
  <c r="I5667" i="7" s="1"/>
  <c r="H5655" i="7"/>
  <c r="I5655" i="7" s="1"/>
  <c r="H5643" i="7"/>
  <c r="I5643" i="7" s="1"/>
  <c r="H5631" i="7"/>
  <c r="I5631" i="7" s="1"/>
  <c r="H5619" i="7"/>
  <c r="I5619" i="7" s="1"/>
  <c r="H5607" i="7"/>
  <c r="I5607" i="7" s="1"/>
  <c r="H5599" i="7"/>
  <c r="I5599" i="7" s="1"/>
  <c r="H5583" i="7"/>
  <c r="I5583" i="7" s="1"/>
  <c r="H5571" i="7"/>
  <c r="I5571" i="7" s="1"/>
  <c r="H5559" i="7"/>
  <c r="I5559" i="7" s="1"/>
  <c r="H5539" i="7"/>
  <c r="I5539" i="7" s="1"/>
  <c r="H5531" i="7"/>
  <c r="I5531" i="7" s="1"/>
  <c r="H5515" i="7"/>
  <c r="I5515" i="7" s="1"/>
  <c r="H5499" i="7"/>
  <c r="I5499" i="7" s="1"/>
  <c r="H5487" i="7"/>
  <c r="I5487" i="7" s="1"/>
  <c r="H5471" i="7"/>
  <c r="I5471" i="7" s="1"/>
  <c r="H5459" i="7"/>
  <c r="I5459" i="7" s="1"/>
  <c r="H5443" i="7"/>
  <c r="I5443" i="7" s="1"/>
  <c r="H5431" i="7"/>
  <c r="I5431" i="7" s="1"/>
  <c r="H5419" i="7"/>
  <c r="I5419" i="7" s="1"/>
  <c r="H5411" i="7"/>
  <c r="I5411" i="7" s="1"/>
  <c r="H5395" i="7"/>
  <c r="I5395" i="7" s="1"/>
  <c r="H5391" i="7"/>
  <c r="I5391" i="7" s="1"/>
  <c r="H5383" i="7"/>
  <c r="I5383" i="7" s="1"/>
  <c r="H5367" i="7"/>
  <c r="I5367" i="7" s="1"/>
  <c r="H5351" i="7"/>
  <c r="I5351" i="7" s="1"/>
  <c r="H5347" i="7"/>
  <c r="I5347" i="7" s="1"/>
  <c r="H5339" i="7"/>
  <c r="I5339" i="7" s="1"/>
  <c r="H5323" i="7"/>
  <c r="I5323" i="7" s="1"/>
  <c r="H5311" i="7"/>
  <c r="I5311" i="7" s="1"/>
  <c r="H5307" i="7"/>
  <c r="I5307" i="7" s="1"/>
  <c r="H5299" i="7"/>
  <c r="I5299" i="7" s="1"/>
  <c r="H5287" i="7"/>
  <c r="I5287" i="7" s="1"/>
  <c r="H5279" i="7"/>
  <c r="I5279" i="7" s="1"/>
  <c r="H5267" i="7"/>
  <c r="I5267" i="7" s="1"/>
  <c r="H5259" i="7"/>
  <c r="I5259" i="7" s="1"/>
  <c r="H5251" i="7"/>
  <c r="I5251" i="7" s="1"/>
  <c r="H5243" i="7"/>
  <c r="I5243" i="7" s="1"/>
  <c r="H5239" i="7"/>
  <c r="I5239" i="7" s="1"/>
  <c r="H5227" i="7"/>
  <c r="I5227" i="7" s="1"/>
  <c r="H5223" i="7"/>
  <c r="I5223" i="7" s="1"/>
  <c r="H5207" i="7"/>
  <c r="I5207" i="7" s="1"/>
  <c r="H5203" i="7"/>
  <c r="I5203" i="7" s="1"/>
  <c r="H5187" i="7"/>
  <c r="I5187" i="7" s="1"/>
  <c r="H5167" i="7"/>
  <c r="I5167" i="7" s="1"/>
  <c r="H5155" i="7"/>
  <c r="I5155" i="7" s="1"/>
  <c r="H5147" i="7"/>
  <c r="I5147" i="7" s="1"/>
  <c r="H5131" i="7"/>
  <c r="I5131" i="7" s="1"/>
  <c r="H5123" i="7"/>
  <c r="I5123" i="7" s="1"/>
  <c r="H5107" i="7"/>
  <c r="I5107" i="7" s="1"/>
  <c r="H5095" i="7"/>
  <c r="I5095" i="7" s="1"/>
  <c r="H5083" i="7"/>
  <c r="I5083" i="7" s="1"/>
  <c r="H5071" i="7"/>
  <c r="I5071" i="7" s="1"/>
  <c r="H5063" i="7"/>
  <c r="I5063" i="7" s="1"/>
  <c r="H5047" i="7"/>
  <c r="I5047" i="7" s="1"/>
  <c r="H5035" i="7"/>
  <c r="I5035" i="7" s="1"/>
  <c r="H5023" i="7"/>
  <c r="I5023" i="7" s="1"/>
  <c r="H5007" i="7"/>
  <c r="I5007" i="7" s="1"/>
  <c r="H4995" i="7"/>
  <c r="I4995" i="7" s="1"/>
  <c r="H4983" i="7"/>
  <c r="I4983" i="7" s="1"/>
  <c r="H4971" i="7"/>
  <c r="I4971" i="7" s="1"/>
  <c r="H4951" i="7"/>
  <c r="I4951" i="7" s="1"/>
  <c r="H4939" i="7"/>
  <c r="I4939" i="7" s="1"/>
  <c r="H4927" i="7"/>
  <c r="I4927" i="7" s="1"/>
  <c r="H4915" i="7"/>
  <c r="I4915" i="7" s="1"/>
  <c r="H4907" i="7"/>
  <c r="I4907" i="7" s="1"/>
  <c r="H4895" i="7"/>
  <c r="I4895" i="7" s="1"/>
  <c r="H4883" i="7"/>
  <c r="I4883" i="7" s="1"/>
  <c r="H4867" i="7"/>
  <c r="I4867" i="7" s="1"/>
  <c r="H4859" i="7"/>
  <c r="I4859" i="7" s="1"/>
  <c r="H4843" i="7"/>
  <c r="I4843" i="7" s="1"/>
  <c r="H4835" i="7"/>
  <c r="I4835" i="7" s="1"/>
  <c r="H4819" i="7"/>
  <c r="I4819" i="7" s="1"/>
  <c r="H4811" i="7"/>
  <c r="I4811" i="7" s="1"/>
  <c r="H4795" i="7"/>
  <c r="I4795" i="7" s="1"/>
  <c r="H4783" i="7"/>
  <c r="I4783" i="7" s="1"/>
  <c r="H4767" i="7"/>
  <c r="I4767" i="7" s="1"/>
  <c r="H4759" i="7"/>
  <c r="I4759" i="7" s="1"/>
  <c r="H4747" i="7"/>
  <c r="I4747" i="7" s="1"/>
  <c r="H4735" i="7"/>
  <c r="I4735" i="7" s="1"/>
  <c r="H4715" i="7"/>
  <c r="I4715" i="7" s="1"/>
  <c r="H4711" i="7"/>
  <c r="I4711" i="7" s="1"/>
  <c r="H4695" i="7"/>
  <c r="I4695" i="7" s="1"/>
  <c r="H4687" i="7"/>
  <c r="I4687" i="7" s="1"/>
  <c r="H4667" i="7"/>
  <c r="I4667" i="7" s="1"/>
  <c r="H4663" i="7"/>
  <c r="I4663" i="7" s="1"/>
  <c r="H4643" i="7"/>
  <c r="I4643" i="7" s="1"/>
  <c r="H4635" i="7"/>
  <c r="I4635" i="7" s="1"/>
  <c r="H4623" i="7"/>
  <c r="I4623" i="7" s="1"/>
  <c r="H4611" i="7"/>
  <c r="I4611" i="7" s="1"/>
  <c r="H4599" i="7"/>
  <c r="I4599" i="7" s="1"/>
  <c r="H4579" i="7"/>
  <c r="I4579" i="7" s="1"/>
  <c r="H4563" i="7"/>
  <c r="I4563" i="7" s="1"/>
  <c r="H4551" i="7"/>
  <c r="I4551" i="7" s="1"/>
  <c r="H4539" i="7"/>
  <c r="I4539" i="7" s="1"/>
  <c r="H4463" i="7"/>
  <c r="I4463" i="7" s="1"/>
  <c r="H4447" i="7"/>
  <c r="I4447" i="7" s="1"/>
  <c r="H4431" i="7"/>
  <c r="I4431" i="7" s="1"/>
  <c r="H4411" i="7"/>
  <c r="I4411" i="7" s="1"/>
  <c r="H4395" i="7"/>
  <c r="I4395" i="7" s="1"/>
  <c r="H4363" i="7"/>
  <c r="I4363" i="7" s="1"/>
  <c r="H4347" i="7"/>
  <c r="I4347" i="7" s="1"/>
  <c r="H4339" i="7"/>
  <c r="I4339" i="7" s="1"/>
  <c r="H4323" i="7"/>
  <c r="I4323" i="7" s="1"/>
  <c r="H4303" i="7"/>
  <c r="I4303" i="7" s="1"/>
  <c r="H4291" i="7"/>
  <c r="I4291" i="7" s="1"/>
  <c r="H4271" i="7"/>
  <c r="I4271" i="7" s="1"/>
  <c r="H4255" i="7"/>
  <c r="I4255" i="7" s="1"/>
  <c r="H4243" i="7"/>
  <c r="I4243" i="7" s="1"/>
  <c r="H4235" i="7"/>
  <c r="I4235" i="7" s="1"/>
  <c r="H4223" i="7"/>
  <c r="I4223" i="7" s="1"/>
  <c r="H4207" i="7"/>
  <c r="I4207" i="7" s="1"/>
  <c r="H4195" i="7"/>
  <c r="I4195" i="7" s="1"/>
  <c r="H4183" i="7"/>
  <c r="I4183" i="7" s="1"/>
  <c r="H4167" i="7"/>
  <c r="I4167" i="7" s="1"/>
  <c r="H4155" i="7"/>
  <c r="I4155" i="7" s="1"/>
  <c r="H4143" i="7"/>
  <c r="I4143" i="7" s="1"/>
  <c r="H4115" i="7"/>
  <c r="I4115" i="7" s="1"/>
  <c r="H6345" i="7"/>
  <c r="I6345" i="7" s="1"/>
  <c r="H6341" i="7"/>
  <c r="I6341" i="7" s="1"/>
  <c r="H6337" i="7"/>
  <c r="I6337" i="7" s="1"/>
  <c r="H6333" i="7"/>
  <c r="I6333" i="7" s="1"/>
  <c r="H6329" i="7"/>
  <c r="I6329" i="7" s="1"/>
  <c r="H6325" i="7"/>
  <c r="I6325" i="7" s="1"/>
  <c r="H6321" i="7"/>
  <c r="I6321" i="7" s="1"/>
  <c r="H6317" i="7"/>
  <c r="I6317" i="7" s="1"/>
  <c r="H6313" i="7"/>
  <c r="I6313" i="7" s="1"/>
  <c r="H6309" i="7"/>
  <c r="I6309" i="7" s="1"/>
  <c r="H6305" i="7"/>
  <c r="I6305" i="7" s="1"/>
  <c r="H6301" i="7"/>
  <c r="I6301" i="7" s="1"/>
  <c r="H6297" i="7"/>
  <c r="I6297" i="7" s="1"/>
  <c r="H6293" i="7"/>
  <c r="I6293" i="7" s="1"/>
  <c r="H6289" i="7"/>
  <c r="I6289" i="7" s="1"/>
  <c r="H6285" i="7"/>
  <c r="I6285" i="7" s="1"/>
  <c r="H6281" i="7"/>
  <c r="I6281" i="7" s="1"/>
  <c r="H6277" i="7"/>
  <c r="I6277" i="7" s="1"/>
  <c r="H6273" i="7"/>
  <c r="I6273" i="7" s="1"/>
  <c r="H6269" i="7"/>
  <c r="I6269" i="7" s="1"/>
  <c r="H6265" i="7"/>
  <c r="I6265" i="7" s="1"/>
  <c r="H6261" i="7"/>
  <c r="I6261" i="7" s="1"/>
  <c r="H6257" i="7"/>
  <c r="I6257" i="7" s="1"/>
  <c r="H6253" i="7"/>
  <c r="I6253" i="7" s="1"/>
  <c r="H6249" i="7"/>
  <c r="I6249" i="7" s="1"/>
  <c r="H6245" i="7"/>
  <c r="I6245" i="7" s="1"/>
  <c r="H6241" i="7"/>
  <c r="I6241" i="7" s="1"/>
  <c r="H6237" i="7"/>
  <c r="I6237" i="7" s="1"/>
  <c r="H6233" i="7"/>
  <c r="I6233" i="7" s="1"/>
  <c r="H6229" i="7"/>
  <c r="I6229" i="7" s="1"/>
  <c r="H6225" i="7"/>
  <c r="I6225" i="7" s="1"/>
  <c r="H6221" i="7"/>
  <c r="I6221" i="7" s="1"/>
  <c r="H6217" i="7"/>
  <c r="I6217" i="7" s="1"/>
  <c r="H6213" i="7"/>
  <c r="I6213" i="7" s="1"/>
  <c r="H6209" i="7"/>
  <c r="I6209" i="7" s="1"/>
  <c r="H6205" i="7"/>
  <c r="I6205" i="7" s="1"/>
  <c r="H6201" i="7"/>
  <c r="I6201" i="7" s="1"/>
  <c r="H6197" i="7"/>
  <c r="I6197" i="7" s="1"/>
  <c r="H6193" i="7"/>
  <c r="I6193" i="7" s="1"/>
  <c r="H6189" i="7"/>
  <c r="I6189" i="7" s="1"/>
  <c r="H6185" i="7"/>
  <c r="I6185" i="7" s="1"/>
  <c r="H6181" i="7"/>
  <c r="I6181" i="7" s="1"/>
  <c r="H6177" i="7"/>
  <c r="I6177" i="7" s="1"/>
  <c r="H6173" i="7"/>
  <c r="I6173" i="7" s="1"/>
  <c r="H6169" i="7"/>
  <c r="I6169" i="7" s="1"/>
  <c r="H6165" i="7"/>
  <c r="I6165" i="7" s="1"/>
  <c r="H6161" i="7"/>
  <c r="I6161" i="7" s="1"/>
  <c r="H6157" i="7"/>
  <c r="I6157" i="7" s="1"/>
  <c r="H6153" i="7"/>
  <c r="I6153" i="7" s="1"/>
  <c r="H6149" i="7"/>
  <c r="I6149" i="7" s="1"/>
  <c r="H6145" i="7"/>
  <c r="I6145" i="7" s="1"/>
  <c r="H6141" i="7"/>
  <c r="I6141" i="7" s="1"/>
  <c r="H6137" i="7"/>
  <c r="I6137" i="7" s="1"/>
  <c r="H6133" i="7"/>
  <c r="I6133" i="7" s="1"/>
  <c r="H6129" i="7"/>
  <c r="I6129" i="7" s="1"/>
  <c r="H6125" i="7"/>
  <c r="I6125" i="7" s="1"/>
  <c r="H6121" i="7"/>
  <c r="I6121" i="7" s="1"/>
  <c r="H6117" i="7"/>
  <c r="I6117" i="7" s="1"/>
  <c r="H6113" i="7"/>
  <c r="I6113" i="7" s="1"/>
  <c r="H6109" i="7"/>
  <c r="I6109" i="7" s="1"/>
  <c r="H6105" i="7"/>
  <c r="I6105" i="7" s="1"/>
  <c r="H6101" i="7"/>
  <c r="I6101" i="7" s="1"/>
  <c r="H6097" i="7"/>
  <c r="I6097" i="7" s="1"/>
  <c r="H6093" i="7"/>
  <c r="I6093" i="7" s="1"/>
  <c r="H6089" i="7"/>
  <c r="I6089" i="7" s="1"/>
  <c r="H6085" i="7"/>
  <c r="I6085" i="7" s="1"/>
  <c r="H6081" i="7"/>
  <c r="I6081" i="7" s="1"/>
  <c r="H6077" i="7"/>
  <c r="I6077" i="7" s="1"/>
  <c r="H6073" i="7"/>
  <c r="I6073" i="7" s="1"/>
  <c r="H6069" i="7"/>
  <c r="I6069" i="7" s="1"/>
  <c r="H6065" i="7"/>
  <c r="I6065" i="7" s="1"/>
  <c r="H6061" i="7"/>
  <c r="I6061" i="7" s="1"/>
  <c r="H6057" i="7"/>
  <c r="I6057" i="7" s="1"/>
  <c r="H6053" i="7"/>
  <c r="I6053" i="7" s="1"/>
  <c r="H6049" i="7"/>
  <c r="I6049" i="7" s="1"/>
  <c r="H6045" i="7"/>
  <c r="I6045" i="7" s="1"/>
  <c r="H6041" i="7"/>
  <c r="I6041" i="7" s="1"/>
  <c r="H6037" i="7"/>
  <c r="I6037" i="7" s="1"/>
  <c r="H6033" i="7"/>
  <c r="I6033" i="7" s="1"/>
  <c r="H6029" i="7"/>
  <c r="I6029" i="7" s="1"/>
  <c r="H6025" i="7"/>
  <c r="I6025" i="7" s="1"/>
  <c r="H6021" i="7"/>
  <c r="I6021" i="7" s="1"/>
  <c r="H6017" i="7"/>
  <c r="I6017" i="7" s="1"/>
  <c r="H6013" i="7"/>
  <c r="I6013" i="7" s="1"/>
  <c r="H6009" i="7"/>
  <c r="I6009" i="7" s="1"/>
  <c r="H6005" i="7"/>
  <c r="I6005" i="7" s="1"/>
  <c r="H6001" i="7"/>
  <c r="I6001" i="7" s="1"/>
  <c r="H5997" i="7"/>
  <c r="I5997" i="7" s="1"/>
  <c r="H5993" i="7"/>
  <c r="I5993" i="7" s="1"/>
  <c r="H5989" i="7"/>
  <c r="I5989" i="7" s="1"/>
  <c r="H5985" i="7"/>
  <c r="I5985" i="7" s="1"/>
  <c r="H5981" i="7"/>
  <c r="I5981" i="7" s="1"/>
  <c r="H5977" i="7"/>
  <c r="I5977" i="7" s="1"/>
  <c r="H5973" i="7"/>
  <c r="I5973" i="7" s="1"/>
  <c r="H5969" i="7"/>
  <c r="I5969" i="7" s="1"/>
  <c r="H5965" i="7"/>
  <c r="I5965" i="7" s="1"/>
  <c r="H5961" i="7"/>
  <c r="I5961" i="7" s="1"/>
  <c r="H5957" i="7"/>
  <c r="I5957" i="7" s="1"/>
  <c r="H5953" i="7"/>
  <c r="I5953" i="7" s="1"/>
  <c r="H5949" i="7"/>
  <c r="I5949" i="7" s="1"/>
  <c r="H5945" i="7"/>
  <c r="I5945" i="7" s="1"/>
  <c r="H5941" i="7"/>
  <c r="I5941" i="7" s="1"/>
  <c r="H5937" i="7"/>
  <c r="I5937" i="7" s="1"/>
  <c r="H5933" i="7"/>
  <c r="I5933" i="7" s="1"/>
  <c r="H5929" i="7"/>
  <c r="I5929" i="7" s="1"/>
  <c r="H5925" i="7"/>
  <c r="I5925" i="7" s="1"/>
  <c r="H5921" i="7"/>
  <c r="I5921" i="7" s="1"/>
  <c r="H5917" i="7"/>
  <c r="I5917" i="7" s="1"/>
  <c r="H5913" i="7"/>
  <c r="I5913" i="7" s="1"/>
  <c r="H5909" i="7"/>
  <c r="I5909" i="7" s="1"/>
  <c r="H5905" i="7"/>
  <c r="I5905" i="7" s="1"/>
  <c r="H5901" i="7"/>
  <c r="I5901" i="7" s="1"/>
  <c r="H5897" i="7"/>
  <c r="I5897" i="7" s="1"/>
  <c r="H5893" i="7"/>
  <c r="I5893" i="7" s="1"/>
  <c r="H5889" i="7"/>
  <c r="I5889" i="7" s="1"/>
  <c r="H5885" i="7"/>
  <c r="I5885" i="7" s="1"/>
  <c r="H5881" i="7"/>
  <c r="I5881" i="7" s="1"/>
  <c r="H5877" i="7"/>
  <c r="I5877" i="7" s="1"/>
  <c r="H5873" i="7"/>
  <c r="I5873" i="7" s="1"/>
  <c r="H5869" i="7"/>
  <c r="I5869" i="7" s="1"/>
  <c r="H5865" i="7"/>
  <c r="I5865" i="7" s="1"/>
  <c r="H5861" i="7"/>
  <c r="I5861" i="7" s="1"/>
  <c r="H5857" i="7"/>
  <c r="I5857" i="7" s="1"/>
  <c r="H5853" i="7"/>
  <c r="I5853" i="7" s="1"/>
  <c r="H5849" i="7"/>
  <c r="I5849" i="7" s="1"/>
  <c r="H5845" i="7"/>
  <c r="I5845" i="7" s="1"/>
  <c r="H5841" i="7"/>
  <c r="I5841" i="7" s="1"/>
  <c r="H5837" i="7"/>
  <c r="I5837" i="7" s="1"/>
  <c r="H5833" i="7"/>
  <c r="I5833" i="7" s="1"/>
  <c r="H5829" i="7"/>
  <c r="I5829" i="7" s="1"/>
  <c r="H5825" i="7"/>
  <c r="I5825" i="7" s="1"/>
  <c r="H5821" i="7"/>
  <c r="I5821" i="7" s="1"/>
  <c r="H5817" i="7"/>
  <c r="I5817" i="7" s="1"/>
  <c r="H5813" i="7"/>
  <c r="I5813" i="7" s="1"/>
  <c r="H5809" i="7"/>
  <c r="I5809" i="7" s="1"/>
  <c r="H5805" i="7"/>
  <c r="I5805" i="7" s="1"/>
  <c r="H5801" i="7"/>
  <c r="I5801" i="7" s="1"/>
  <c r="H5797" i="7"/>
  <c r="I5797" i="7" s="1"/>
  <c r="H5793" i="7"/>
  <c r="I5793" i="7" s="1"/>
  <c r="H5789" i="7"/>
  <c r="I5789" i="7" s="1"/>
  <c r="H5785" i="7"/>
  <c r="I5785" i="7" s="1"/>
  <c r="H5781" i="7"/>
  <c r="I5781" i="7" s="1"/>
  <c r="H5777" i="7"/>
  <c r="I5777" i="7" s="1"/>
  <c r="H5773" i="7"/>
  <c r="I5773" i="7" s="1"/>
  <c r="H5769" i="7"/>
  <c r="I5769" i="7" s="1"/>
  <c r="H5765" i="7"/>
  <c r="I5765" i="7" s="1"/>
  <c r="H5761" i="7"/>
  <c r="I5761" i="7" s="1"/>
  <c r="H5757" i="7"/>
  <c r="I5757" i="7" s="1"/>
  <c r="H5753" i="7"/>
  <c r="I5753" i="7" s="1"/>
  <c r="H5749" i="7"/>
  <c r="I5749" i="7" s="1"/>
  <c r="H5745" i="7"/>
  <c r="I5745" i="7" s="1"/>
  <c r="H5741" i="7"/>
  <c r="I5741" i="7" s="1"/>
  <c r="H5737" i="7"/>
  <c r="I5737" i="7" s="1"/>
  <c r="H5733" i="7"/>
  <c r="I5733" i="7" s="1"/>
  <c r="H5729" i="7"/>
  <c r="I5729" i="7" s="1"/>
  <c r="H5725" i="7"/>
  <c r="I5725" i="7" s="1"/>
  <c r="H5721" i="7"/>
  <c r="I5721" i="7" s="1"/>
  <c r="H5717" i="7"/>
  <c r="I5717" i="7" s="1"/>
  <c r="H5713" i="7"/>
  <c r="I5713" i="7" s="1"/>
  <c r="H5709" i="7"/>
  <c r="I5709" i="7" s="1"/>
  <c r="H5705" i="7"/>
  <c r="I5705" i="7" s="1"/>
  <c r="H5701" i="7"/>
  <c r="I5701" i="7" s="1"/>
  <c r="H5697" i="7"/>
  <c r="I5697" i="7" s="1"/>
  <c r="H5693" i="7"/>
  <c r="I5693" i="7" s="1"/>
  <c r="H5689" i="7"/>
  <c r="I5689" i="7" s="1"/>
  <c r="H5685" i="7"/>
  <c r="I5685" i="7" s="1"/>
  <c r="H5681" i="7"/>
  <c r="I5681" i="7" s="1"/>
  <c r="H5677" i="7"/>
  <c r="I5677" i="7" s="1"/>
  <c r="H5673" i="7"/>
  <c r="I5673" i="7" s="1"/>
  <c r="H5669" i="7"/>
  <c r="I5669" i="7" s="1"/>
  <c r="H5665" i="7"/>
  <c r="I5665" i="7" s="1"/>
  <c r="H5661" i="7"/>
  <c r="I5661" i="7" s="1"/>
  <c r="H5657" i="7"/>
  <c r="I5657" i="7" s="1"/>
  <c r="H5653" i="7"/>
  <c r="I5653" i="7" s="1"/>
  <c r="H5649" i="7"/>
  <c r="I5649" i="7" s="1"/>
  <c r="H5645" i="7"/>
  <c r="I5645" i="7" s="1"/>
  <c r="H5641" i="7"/>
  <c r="I5641" i="7" s="1"/>
  <c r="H5637" i="7"/>
  <c r="I5637" i="7" s="1"/>
  <c r="H5633" i="7"/>
  <c r="I5633" i="7" s="1"/>
  <c r="H5629" i="7"/>
  <c r="I5629" i="7" s="1"/>
  <c r="H5625" i="7"/>
  <c r="I5625" i="7" s="1"/>
  <c r="H5621" i="7"/>
  <c r="I5621" i="7" s="1"/>
  <c r="H5617" i="7"/>
  <c r="I5617" i="7" s="1"/>
  <c r="H5613" i="7"/>
  <c r="I5613" i="7" s="1"/>
  <c r="H5609" i="7"/>
  <c r="I5609" i="7" s="1"/>
  <c r="H5605" i="7"/>
  <c r="I5605" i="7" s="1"/>
  <c r="H5601" i="7"/>
  <c r="I5601" i="7" s="1"/>
  <c r="H5597" i="7"/>
  <c r="I5597" i="7" s="1"/>
  <c r="H5593" i="7"/>
  <c r="I5593" i="7" s="1"/>
  <c r="H5589" i="7"/>
  <c r="I5589" i="7" s="1"/>
  <c r="H5585" i="7"/>
  <c r="I5585" i="7" s="1"/>
  <c r="H5581" i="7"/>
  <c r="I5581" i="7" s="1"/>
  <c r="H5577" i="7"/>
  <c r="I5577" i="7" s="1"/>
  <c r="H5573" i="7"/>
  <c r="I5573" i="7" s="1"/>
  <c r="H5569" i="7"/>
  <c r="I5569" i="7" s="1"/>
  <c r="H5565" i="7"/>
  <c r="I5565" i="7" s="1"/>
  <c r="H5561" i="7"/>
  <c r="I5561" i="7" s="1"/>
  <c r="H5557" i="7"/>
  <c r="I5557" i="7" s="1"/>
  <c r="H5553" i="7"/>
  <c r="I5553" i="7" s="1"/>
  <c r="H5549" i="7"/>
  <c r="I5549" i="7" s="1"/>
  <c r="H5545" i="7"/>
  <c r="I5545" i="7" s="1"/>
  <c r="H5541" i="7"/>
  <c r="I5541" i="7" s="1"/>
  <c r="H5537" i="7"/>
  <c r="I5537" i="7" s="1"/>
  <c r="H5533" i="7"/>
  <c r="I5533" i="7" s="1"/>
  <c r="H5529" i="7"/>
  <c r="I5529" i="7" s="1"/>
  <c r="H5525" i="7"/>
  <c r="I5525" i="7" s="1"/>
  <c r="H5521" i="7"/>
  <c r="I5521" i="7" s="1"/>
  <c r="H5517" i="7"/>
  <c r="I5517" i="7" s="1"/>
  <c r="H5513" i="7"/>
  <c r="I5513" i="7" s="1"/>
  <c r="H5509" i="7"/>
  <c r="I5509" i="7" s="1"/>
  <c r="H5505" i="7"/>
  <c r="I5505" i="7" s="1"/>
  <c r="H5501" i="7"/>
  <c r="I5501" i="7" s="1"/>
  <c r="H5497" i="7"/>
  <c r="I5497" i="7" s="1"/>
  <c r="H5493" i="7"/>
  <c r="I5493" i="7" s="1"/>
  <c r="H5489" i="7"/>
  <c r="I5489" i="7" s="1"/>
  <c r="H5485" i="7"/>
  <c r="I5485" i="7" s="1"/>
  <c r="H5481" i="7"/>
  <c r="I5481" i="7" s="1"/>
  <c r="H5477" i="7"/>
  <c r="I5477" i="7" s="1"/>
  <c r="H5473" i="7"/>
  <c r="I5473" i="7" s="1"/>
  <c r="H5469" i="7"/>
  <c r="I5469" i="7" s="1"/>
  <c r="H5465" i="7"/>
  <c r="I5465" i="7" s="1"/>
  <c r="H5461" i="7"/>
  <c r="I5461" i="7" s="1"/>
  <c r="H5457" i="7"/>
  <c r="I5457" i="7" s="1"/>
  <c r="H5453" i="7"/>
  <c r="I5453" i="7" s="1"/>
  <c r="H5449" i="7"/>
  <c r="I5449" i="7" s="1"/>
  <c r="H5445" i="7"/>
  <c r="I5445" i="7" s="1"/>
  <c r="H5441" i="7"/>
  <c r="I5441" i="7" s="1"/>
  <c r="H5437" i="7"/>
  <c r="I5437" i="7" s="1"/>
  <c r="H5433" i="7"/>
  <c r="I5433" i="7" s="1"/>
  <c r="H5429" i="7"/>
  <c r="I5429" i="7" s="1"/>
  <c r="H5425" i="7"/>
  <c r="I5425" i="7" s="1"/>
  <c r="H5421" i="7"/>
  <c r="I5421" i="7" s="1"/>
  <c r="H5417" i="7"/>
  <c r="I5417" i="7" s="1"/>
  <c r="H5413" i="7"/>
  <c r="I5413" i="7" s="1"/>
  <c r="H5409" i="7"/>
  <c r="I5409" i="7" s="1"/>
  <c r="H5405" i="7"/>
  <c r="I5405" i="7" s="1"/>
  <c r="H5401" i="7"/>
  <c r="I5401" i="7" s="1"/>
  <c r="H5397" i="7"/>
  <c r="I5397" i="7" s="1"/>
  <c r="H5393" i="7"/>
  <c r="I5393" i="7" s="1"/>
  <c r="H5389" i="7"/>
  <c r="I5389" i="7" s="1"/>
  <c r="H5385" i="7"/>
  <c r="I5385" i="7" s="1"/>
  <c r="H5381" i="7"/>
  <c r="I5381" i="7" s="1"/>
  <c r="H5377" i="7"/>
  <c r="I5377" i="7" s="1"/>
  <c r="H5373" i="7"/>
  <c r="I5373" i="7" s="1"/>
  <c r="H5369" i="7"/>
  <c r="I5369" i="7" s="1"/>
  <c r="H5365" i="7"/>
  <c r="I5365" i="7" s="1"/>
  <c r="H5361" i="7"/>
  <c r="I5361" i="7" s="1"/>
  <c r="H5357" i="7"/>
  <c r="I5357" i="7" s="1"/>
  <c r="H5353" i="7"/>
  <c r="I5353" i="7" s="1"/>
  <c r="H5349" i="7"/>
  <c r="I5349" i="7" s="1"/>
  <c r="H5345" i="7"/>
  <c r="I5345" i="7" s="1"/>
  <c r="H5341" i="7"/>
  <c r="I5341" i="7" s="1"/>
  <c r="H5337" i="7"/>
  <c r="I5337" i="7" s="1"/>
  <c r="H5333" i="7"/>
  <c r="I5333" i="7" s="1"/>
  <c r="H5329" i="7"/>
  <c r="I5329" i="7" s="1"/>
  <c r="H5325" i="7"/>
  <c r="I5325" i="7" s="1"/>
  <c r="H5321" i="7"/>
  <c r="I5321" i="7" s="1"/>
  <c r="H5317" i="7"/>
  <c r="I5317" i="7" s="1"/>
  <c r="H5313" i="7"/>
  <c r="I5313" i="7" s="1"/>
  <c r="H5309" i="7"/>
  <c r="I5309" i="7" s="1"/>
  <c r="H5305" i="7"/>
  <c r="I5305" i="7" s="1"/>
  <c r="H5301" i="7"/>
  <c r="I5301" i="7" s="1"/>
  <c r="H5297" i="7"/>
  <c r="I5297" i="7" s="1"/>
  <c r="H5293" i="7"/>
  <c r="I5293" i="7" s="1"/>
  <c r="H5289" i="7"/>
  <c r="I5289" i="7" s="1"/>
  <c r="H5285" i="7"/>
  <c r="I5285" i="7" s="1"/>
  <c r="H5281" i="7"/>
  <c r="I5281" i="7" s="1"/>
  <c r="H5277" i="7"/>
  <c r="I5277" i="7" s="1"/>
  <c r="H5273" i="7"/>
  <c r="I5273" i="7" s="1"/>
  <c r="H5269" i="7"/>
  <c r="I5269" i="7" s="1"/>
  <c r="H5265" i="7"/>
  <c r="I5265" i="7" s="1"/>
  <c r="H5261" i="7"/>
  <c r="I5261" i="7" s="1"/>
  <c r="H5257" i="7"/>
  <c r="I5257" i="7" s="1"/>
  <c r="H5253" i="7"/>
  <c r="I5253" i="7" s="1"/>
  <c r="H5249" i="7"/>
  <c r="I5249" i="7" s="1"/>
  <c r="H5245" i="7"/>
  <c r="I5245" i="7" s="1"/>
  <c r="H5241" i="7"/>
  <c r="I5241" i="7" s="1"/>
  <c r="H5237" i="7"/>
  <c r="I5237" i="7" s="1"/>
  <c r="H5233" i="7"/>
  <c r="I5233" i="7" s="1"/>
  <c r="H5229" i="7"/>
  <c r="I5229" i="7" s="1"/>
  <c r="H5225" i="7"/>
  <c r="I5225" i="7" s="1"/>
  <c r="H5221" i="7"/>
  <c r="I5221" i="7" s="1"/>
  <c r="H5217" i="7"/>
  <c r="I5217" i="7" s="1"/>
  <c r="H5213" i="7"/>
  <c r="I5213" i="7" s="1"/>
  <c r="H5209" i="7"/>
  <c r="I5209" i="7" s="1"/>
  <c r="H5205" i="7"/>
  <c r="I5205" i="7" s="1"/>
  <c r="H5201" i="7"/>
  <c r="I5201" i="7" s="1"/>
  <c r="H5197" i="7"/>
  <c r="I5197" i="7" s="1"/>
  <c r="H5193" i="7"/>
  <c r="I5193" i="7" s="1"/>
  <c r="H5189" i="7"/>
  <c r="I5189" i="7" s="1"/>
  <c r="H5185" i="7"/>
  <c r="I5185" i="7" s="1"/>
  <c r="H5181" i="7"/>
  <c r="I5181" i="7" s="1"/>
  <c r="H5177" i="7"/>
  <c r="I5177" i="7" s="1"/>
  <c r="H5173" i="7"/>
  <c r="I5173" i="7" s="1"/>
  <c r="H5169" i="7"/>
  <c r="I5169" i="7" s="1"/>
  <c r="H5165" i="7"/>
  <c r="I5165" i="7" s="1"/>
  <c r="H5161" i="7"/>
  <c r="I5161" i="7" s="1"/>
  <c r="H5157" i="7"/>
  <c r="I5157" i="7" s="1"/>
  <c r="H5153" i="7"/>
  <c r="I5153" i="7" s="1"/>
  <c r="H5149" i="7"/>
  <c r="I5149" i="7" s="1"/>
  <c r="H5145" i="7"/>
  <c r="I5145" i="7" s="1"/>
  <c r="H5141" i="7"/>
  <c r="I5141" i="7" s="1"/>
  <c r="H5137" i="7"/>
  <c r="I5137" i="7" s="1"/>
  <c r="H5133" i="7"/>
  <c r="I5133" i="7" s="1"/>
  <c r="H5129" i="7"/>
  <c r="I5129" i="7" s="1"/>
  <c r="H5125" i="7"/>
  <c r="I5125" i="7" s="1"/>
  <c r="H5121" i="7"/>
  <c r="I5121" i="7" s="1"/>
  <c r="H5117" i="7"/>
  <c r="I5117" i="7" s="1"/>
  <c r="H5113" i="7"/>
  <c r="I5113" i="7" s="1"/>
  <c r="H5109" i="7"/>
  <c r="I5109" i="7" s="1"/>
  <c r="H5105" i="7"/>
  <c r="I5105" i="7" s="1"/>
  <c r="H5101" i="7"/>
  <c r="I5101" i="7" s="1"/>
  <c r="H5097" i="7"/>
  <c r="I5097" i="7" s="1"/>
  <c r="H5093" i="7"/>
  <c r="I5093" i="7" s="1"/>
  <c r="H5089" i="7"/>
  <c r="I5089" i="7" s="1"/>
  <c r="H5085" i="7"/>
  <c r="I5085" i="7" s="1"/>
  <c r="H5081" i="7"/>
  <c r="I5081" i="7" s="1"/>
  <c r="H5077" i="7"/>
  <c r="I5077" i="7" s="1"/>
  <c r="H5073" i="7"/>
  <c r="I5073" i="7" s="1"/>
  <c r="H5069" i="7"/>
  <c r="I5069" i="7" s="1"/>
  <c r="H5065" i="7"/>
  <c r="I5065" i="7" s="1"/>
  <c r="H5061" i="7"/>
  <c r="I5061" i="7" s="1"/>
  <c r="H5057" i="7"/>
  <c r="I5057" i="7" s="1"/>
  <c r="H5053" i="7"/>
  <c r="I5053" i="7" s="1"/>
  <c r="H5049" i="7"/>
  <c r="I5049" i="7" s="1"/>
  <c r="H5045" i="7"/>
  <c r="I5045" i="7" s="1"/>
  <c r="H5041" i="7"/>
  <c r="I5041" i="7" s="1"/>
  <c r="H5037" i="7"/>
  <c r="I5037" i="7" s="1"/>
  <c r="H5033" i="7"/>
  <c r="I5033" i="7" s="1"/>
  <c r="H5029" i="7"/>
  <c r="I5029" i="7" s="1"/>
  <c r="H5025" i="7"/>
  <c r="I5025" i="7" s="1"/>
  <c r="H5021" i="7"/>
  <c r="I5021" i="7" s="1"/>
  <c r="H5017" i="7"/>
  <c r="I5017" i="7" s="1"/>
  <c r="H5013" i="7"/>
  <c r="I5013" i="7" s="1"/>
  <c r="H5009" i="7"/>
  <c r="I5009" i="7" s="1"/>
  <c r="H5005" i="7"/>
  <c r="I5005" i="7" s="1"/>
  <c r="H5001" i="7"/>
  <c r="I5001" i="7" s="1"/>
  <c r="H4997" i="7"/>
  <c r="I4997" i="7" s="1"/>
  <c r="H4993" i="7"/>
  <c r="I4993" i="7" s="1"/>
  <c r="H4989" i="7"/>
  <c r="I4989" i="7" s="1"/>
  <c r="H4985" i="7"/>
  <c r="I4985" i="7" s="1"/>
  <c r="H4981" i="7"/>
  <c r="I4981" i="7" s="1"/>
  <c r="H4977" i="7"/>
  <c r="I4977" i="7" s="1"/>
  <c r="H4973" i="7"/>
  <c r="I4973" i="7" s="1"/>
  <c r="H4969" i="7"/>
  <c r="I4969" i="7" s="1"/>
  <c r="H4965" i="7"/>
  <c r="I4965" i="7" s="1"/>
  <c r="H4961" i="7"/>
  <c r="I4961" i="7" s="1"/>
  <c r="H4957" i="7"/>
  <c r="I4957" i="7" s="1"/>
  <c r="H4953" i="7"/>
  <c r="I4953" i="7" s="1"/>
  <c r="H4949" i="7"/>
  <c r="I4949" i="7" s="1"/>
  <c r="H4945" i="7"/>
  <c r="I4945" i="7" s="1"/>
  <c r="H4941" i="7"/>
  <c r="I4941" i="7" s="1"/>
  <c r="H4937" i="7"/>
  <c r="I4937" i="7" s="1"/>
  <c r="H4933" i="7"/>
  <c r="I4933" i="7" s="1"/>
  <c r="H4929" i="7"/>
  <c r="I4929" i="7" s="1"/>
  <c r="H4925" i="7"/>
  <c r="I4925" i="7" s="1"/>
  <c r="H4921" i="7"/>
  <c r="I4921" i="7" s="1"/>
  <c r="H4917" i="7"/>
  <c r="I4917" i="7" s="1"/>
  <c r="H4913" i="7"/>
  <c r="I4913" i="7" s="1"/>
  <c r="H4909" i="7"/>
  <c r="I4909" i="7" s="1"/>
  <c r="H4905" i="7"/>
  <c r="I4905" i="7" s="1"/>
  <c r="H4901" i="7"/>
  <c r="I4901" i="7" s="1"/>
  <c r="H4897" i="7"/>
  <c r="I4897" i="7" s="1"/>
  <c r="H4893" i="7"/>
  <c r="I4893" i="7" s="1"/>
  <c r="H4889" i="7"/>
  <c r="I4889" i="7" s="1"/>
  <c r="H4885" i="7"/>
  <c r="I4885" i="7" s="1"/>
  <c r="H4881" i="7"/>
  <c r="I4881" i="7" s="1"/>
  <c r="H4877" i="7"/>
  <c r="I4877" i="7" s="1"/>
  <c r="H4873" i="7"/>
  <c r="I4873" i="7" s="1"/>
  <c r="H4869" i="7"/>
  <c r="I4869" i="7" s="1"/>
  <c r="H4865" i="7"/>
  <c r="I4865" i="7" s="1"/>
  <c r="H4861" i="7"/>
  <c r="I4861" i="7" s="1"/>
  <c r="H4857" i="7"/>
  <c r="I4857" i="7" s="1"/>
  <c r="H4853" i="7"/>
  <c r="I4853" i="7" s="1"/>
  <c r="H4849" i="7"/>
  <c r="I4849" i="7" s="1"/>
  <c r="H4845" i="7"/>
  <c r="I4845" i="7" s="1"/>
  <c r="H4841" i="7"/>
  <c r="I4841" i="7" s="1"/>
  <c r="H4837" i="7"/>
  <c r="I4837" i="7" s="1"/>
  <c r="H4833" i="7"/>
  <c r="I4833" i="7" s="1"/>
  <c r="H4829" i="7"/>
  <c r="I4829" i="7" s="1"/>
  <c r="H4825" i="7"/>
  <c r="I4825" i="7" s="1"/>
  <c r="H4821" i="7"/>
  <c r="I4821" i="7" s="1"/>
  <c r="H4817" i="7"/>
  <c r="I4817" i="7" s="1"/>
  <c r="H4813" i="7"/>
  <c r="I4813" i="7" s="1"/>
  <c r="H4809" i="7"/>
  <c r="I4809" i="7" s="1"/>
  <c r="H4805" i="7"/>
  <c r="I4805" i="7" s="1"/>
  <c r="H4801" i="7"/>
  <c r="I4801" i="7" s="1"/>
  <c r="H4797" i="7"/>
  <c r="I4797" i="7" s="1"/>
  <c r="H4793" i="7"/>
  <c r="I4793" i="7" s="1"/>
  <c r="H4789" i="7"/>
  <c r="I4789" i="7" s="1"/>
  <c r="H4785" i="7"/>
  <c r="I4785" i="7" s="1"/>
  <c r="H4781" i="7"/>
  <c r="I4781" i="7" s="1"/>
  <c r="H4777" i="7"/>
  <c r="I4777" i="7" s="1"/>
  <c r="H4773" i="7"/>
  <c r="I4773" i="7" s="1"/>
  <c r="H4769" i="7"/>
  <c r="I4769" i="7" s="1"/>
  <c r="H4765" i="7"/>
  <c r="I4765" i="7" s="1"/>
  <c r="H4761" i="7"/>
  <c r="I4761" i="7" s="1"/>
  <c r="H4757" i="7"/>
  <c r="I4757" i="7" s="1"/>
  <c r="H4753" i="7"/>
  <c r="I4753" i="7" s="1"/>
  <c r="H4749" i="7"/>
  <c r="I4749" i="7" s="1"/>
  <c r="H4745" i="7"/>
  <c r="I4745" i="7" s="1"/>
  <c r="H4741" i="7"/>
  <c r="I4741" i="7" s="1"/>
  <c r="H4737" i="7"/>
  <c r="I4737" i="7" s="1"/>
  <c r="H4733" i="7"/>
  <c r="I4733" i="7" s="1"/>
  <c r="H4729" i="7"/>
  <c r="I4729" i="7" s="1"/>
  <c r="H4725" i="7"/>
  <c r="I4725" i="7" s="1"/>
  <c r="H4721" i="7"/>
  <c r="I4721" i="7" s="1"/>
  <c r="H4717" i="7"/>
  <c r="I4717" i="7" s="1"/>
  <c r="H4713" i="7"/>
  <c r="I4713" i="7" s="1"/>
  <c r="H4709" i="7"/>
  <c r="I4709" i="7" s="1"/>
  <c r="H4705" i="7"/>
  <c r="I4705" i="7" s="1"/>
  <c r="H4701" i="7"/>
  <c r="I4701" i="7" s="1"/>
  <c r="H4697" i="7"/>
  <c r="I4697" i="7" s="1"/>
  <c r="H4693" i="7"/>
  <c r="I4693" i="7" s="1"/>
  <c r="H4689" i="7"/>
  <c r="I4689" i="7" s="1"/>
  <c r="H4685" i="7"/>
  <c r="I4685" i="7" s="1"/>
  <c r="H4681" i="7"/>
  <c r="I4681" i="7" s="1"/>
  <c r="H4677" i="7"/>
  <c r="I4677" i="7" s="1"/>
  <c r="H4673" i="7"/>
  <c r="I4673" i="7" s="1"/>
  <c r="H4669" i="7"/>
  <c r="I4669" i="7" s="1"/>
  <c r="H4665" i="7"/>
  <c r="I4665" i="7" s="1"/>
  <c r="H4661" i="7"/>
  <c r="I4661" i="7" s="1"/>
  <c r="H4657" i="7"/>
  <c r="I4657" i="7" s="1"/>
  <c r="H4653" i="7"/>
  <c r="I4653" i="7" s="1"/>
  <c r="H4649" i="7"/>
  <c r="I4649" i="7" s="1"/>
  <c r="H4645" i="7"/>
  <c r="I4645" i="7" s="1"/>
  <c r="H4641" i="7"/>
  <c r="I4641" i="7" s="1"/>
  <c r="H4637" i="7"/>
  <c r="I4637" i="7" s="1"/>
  <c r="H4633" i="7"/>
  <c r="I4633" i="7" s="1"/>
  <c r="H4629" i="7"/>
  <c r="I4629" i="7" s="1"/>
  <c r="H4625" i="7"/>
  <c r="I4625" i="7" s="1"/>
  <c r="H4621" i="7"/>
  <c r="I4621" i="7" s="1"/>
  <c r="H4617" i="7"/>
  <c r="I4617" i="7" s="1"/>
  <c r="H4613" i="7"/>
  <c r="I4613" i="7" s="1"/>
  <c r="H4609" i="7"/>
  <c r="I4609" i="7" s="1"/>
  <c r="H4605" i="7"/>
  <c r="I4605" i="7" s="1"/>
  <c r="H4601" i="7"/>
  <c r="I4601" i="7" s="1"/>
  <c r="H4597" i="7"/>
  <c r="I4597" i="7" s="1"/>
  <c r="H4593" i="7"/>
  <c r="I4593" i="7" s="1"/>
  <c r="H4589" i="7"/>
  <c r="I4589" i="7" s="1"/>
  <c r="H4585" i="7"/>
  <c r="I4585" i="7" s="1"/>
  <c r="H4581" i="7"/>
  <c r="I4581" i="7" s="1"/>
  <c r="H4577" i="7"/>
  <c r="I4577" i="7" s="1"/>
  <c r="H4573" i="7"/>
  <c r="I4573" i="7" s="1"/>
  <c r="H4569" i="7"/>
  <c r="I4569" i="7" s="1"/>
  <c r="H4565" i="7"/>
  <c r="I4565" i="7" s="1"/>
  <c r="H4561" i="7"/>
  <c r="I4561" i="7" s="1"/>
  <c r="H4557" i="7"/>
  <c r="I4557" i="7" s="1"/>
  <c r="H4553" i="7"/>
  <c r="I4553" i="7" s="1"/>
  <c r="H4549" i="7"/>
  <c r="I4549" i="7" s="1"/>
  <c r="H4545" i="7"/>
  <c r="I4545" i="7" s="1"/>
  <c r="H4541" i="7"/>
  <c r="I4541" i="7" s="1"/>
  <c r="H4537" i="7"/>
  <c r="I4537" i="7" s="1"/>
  <c r="H4533" i="7"/>
  <c r="I4533" i="7" s="1"/>
  <c r="H4529" i="7"/>
  <c r="I4529" i="7" s="1"/>
  <c r="H4525" i="7"/>
  <c r="I4525" i="7" s="1"/>
  <c r="H4521" i="7"/>
  <c r="I4521" i="7" s="1"/>
  <c r="H4517" i="7"/>
  <c r="I4517" i="7" s="1"/>
  <c r="H4513" i="7"/>
  <c r="I4513" i="7" s="1"/>
  <c r="H4509" i="7"/>
  <c r="I4509" i="7" s="1"/>
  <c r="H4505" i="7"/>
  <c r="I4505" i="7" s="1"/>
  <c r="H4501" i="7"/>
  <c r="I4501" i="7" s="1"/>
  <c r="H4497" i="7"/>
  <c r="I4497" i="7" s="1"/>
  <c r="H4493" i="7"/>
  <c r="I4493" i="7" s="1"/>
  <c r="H4489" i="7"/>
  <c r="I4489" i="7" s="1"/>
  <c r="H4485" i="7"/>
  <c r="I4485" i="7" s="1"/>
  <c r="H4481" i="7"/>
  <c r="I4481" i="7" s="1"/>
  <c r="H4477" i="7"/>
  <c r="I4477" i="7" s="1"/>
  <c r="H4473" i="7"/>
  <c r="I4473" i="7" s="1"/>
  <c r="H4469" i="7"/>
  <c r="I4469" i="7" s="1"/>
  <c r="H4465" i="7"/>
  <c r="I4465" i="7" s="1"/>
  <c r="H4461" i="7"/>
  <c r="I4461" i="7" s="1"/>
  <c r="H4457" i="7"/>
  <c r="I4457" i="7" s="1"/>
  <c r="H4453" i="7"/>
  <c r="I4453" i="7" s="1"/>
  <c r="H4449" i="7"/>
  <c r="I4449" i="7" s="1"/>
  <c r="H4445" i="7"/>
  <c r="I4445" i="7" s="1"/>
  <c r="H4441" i="7"/>
  <c r="I4441" i="7" s="1"/>
  <c r="H4437" i="7"/>
  <c r="I4437" i="7" s="1"/>
  <c r="H4433" i="7"/>
  <c r="I4433" i="7" s="1"/>
  <c r="H4429" i="7"/>
  <c r="I4429" i="7" s="1"/>
  <c r="H4425" i="7"/>
  <c r="I4425" i="7" s="1"/>
  <c r="H4421" i="7"/>
  <c r="I4421" i="7" s="1"/>
  <c r="H4417" i="7"/>
  <c r="I4417" i="7" s="1"/>
  <c r="H4413" i="7"/>
  <c r="I4413" i="7" s="1"/>
  <c r="H4409" i="7"/>
  <c r="I4409" i="7" s="1"/>
  <c r="H4405" i="7"/>
  <c r="I4405" i="7" s="1"/>
  <c r="H4401" i="7"/>
  <c r="I4401" i="7" s="1"/>
  <c r="H4397" i="7"/>
  <c r="I4397" i="7" s="1"/>
  <c r="H4393" i="7"/>
  <c r="I4393" i="7" s="1"/>
  <c r="H4389" i="7"/>
  <c r="I4389" i="7" s="1"/>
  <c r="H4385" i="7"/>
  <c r="I4385" i="7" s="1"/>
  <c r="H4381" i="7"/>
  <c r="I4381" i="7" s="1"/>
  <c r="H4377" i="7"/>
  <c r="I4377" i="7" s="1"/>
  <c r="H4373" i="7"/>
  <c r="I4373" i="7" s="1"/>
  <c r="H4369" i="7"/>
  <c r="I4369" i="7" s="1"/>
  <c r="H4365" i="7"/>
  <c r="I4365" i="7" s="1"/>
  <c r="H4361" i="7"/>
  <c r="I4361" i="7" s="1"/>
  <c r="H4357" i="7"/>
  <c r="I4357" i="7" s="1"/>
  <c r="H4353" i="7"/>
  <c r="I4353" i="7" s="1"/>
  <c r="H4349" i="7"/>
  <c r="I4349" i="7" s="1"/>
  <c r="H4345" i="7"/>
  <c r="I4345" i="7" s="1"/>
  <c r="H4341" i="7"/>
  <c r="I4341" i="7" s="1"/>
  <c r="H4337" i="7"/>
  <c r="I4337" i="7" s="1"/>
  <c r="H4333" i="7"/>
  <c r="I4333" i="7" s="1"/>
  <c r="H4329" i="7"/>
  <c r="I4329" i="7" s="1"/>
  <c r="H4325" i="7"/>
  <c r="I4325" i="7" s="1"/>
  <c r="H4321" i="7"/>
  <c r="I4321" i="7" s="1"/>
  <c r="H4317" i="7"/>
  <c r="I4317" i="7" s="1"/>
  <c r="H4313" i="7"/>
  <c r="I4313" i="7" s="1"/>
  <c r="H4309" i="7"/>
  <c r="I4309" i="7" s="1"/>
  <c r="H4305" i="7"/>
  <c r="I4305" i="7" s="1"/>
  <c r="H4301" i="7"/>
  <c r="I4301" i="7" s="1"/>
  <c r="H4297" i="7"/>
  <c r="I4297" i="7" s="1"/>
  <c r="H4293" i="7"/>
  <c r="I4293" i="7" s="1"/>
  <c r="H4289" i="7"/>
  <c r="I4289" i="7" s="1"/>
  <c r="H4285" i="7"/>
  <c r="I4285" i="7" s="1"/>
  <c r="H4281" i="7"/>
  <c r="I4281" i="7" s="1"/>
  <c r="H4277" i="7"/>
  <c r="I4277" i="7" s="1"/>
  <c r="H4273" i="7"/>
  <c r="I4273" i="7" s="1"/>
  <c r="H4269" i="7"/>
  <c r="I4269" i="7" s="1"/>
  <c r="H4265" i="7"/>
  <c r="I4265" i="7" s="1"/>
  <c r="H4261" i="7"/>
  <c r="I4261" i="7" s="1"/>
  <c r="H4257" i="7"/>
  <c r="I4257" i="7" s="1"/>
  <c r="H4253" i="7"/>
  <c r="I4253" i="7" s="1"/>
  <c r="H4249" i="7"/>
  <c r="I4249" i="7" s="1"/>
  <c r="H4245" i="7"/>
  <c r="I4245" i="7" s="1"/>
  <c r="H4241" i="7"/>
  <c r="I4241" i="7" s="1"/>
  <c r="H4237" i="7"/>
  <c r="I4237" i="7" s="1"/>
  <c r="H4233" i="7"/>
  <c r="I4233" i="7" s="1"/>
  <c r="H4229" i="7"/>
  <c r="I4229" i="7" s="1"/>
  <c r="H4225" i="7"/>
  <c r="I4225" i="7" s="1"/>
  <c r="H4221" i="7"/>
  <c r="I4221" i="7" s="1"/>
  <c r="H4217" i="7"/>
  <c r="I4217" i="7" s="1"/>
  <c r="H4213" i="7"/>
  <c r="I4213" i="7" s="1"/>
  <c r="H4209" i="7"/>
  <c r="I4209" i="7" s="1"/>
  <c r="H4205" i="7"/>
  <c r="I4205" i="7" s="1"/>
  <c r="H4201" i="7"/>
  <c r="I4201" i="7" s="1"/>
  <c r="H4197" i="7"/>
  <c r="I4197" i="7" s="1"/>
  <c r="H4193" i="7"/>
  <c r="I4193" i="7" s="1"/>
  <c r="H4189" i="7"/>
  <c r="I4189" i="7" s="1"/>
  <c r="H4185" i="7"/>
  <c r="I4185" i="7" s="1"/>
  <c r="H4181" i="7"/>
  <c r="I4181" i="7" s="1"/>
  <c r="H4177" i="7"/>
  <c r="I4177" i="7" s="1"/>
  <c r="H4173" i="7"/>
  <c r="I4173" i="7" s="1"/>
  <c r="H4169" i="7"/>
  <c r="I4169" i="7" s="1"/>
  <c r="H4165" i="7"/>
  <c r="I4165" i="7" s="1"/>
  <c r="H4161" i="7"/>
  <c r="I4161" i="7" s="1"/>
  <c r="H4157" i="7"/>
  <c r="I4157" i="7" s="1"/>
  <c r="H4153" i="7"/>
  <c r="I4153" i="7" s="1"/>
  <c r="H4149" i="7"/>
  <c r="I4149" i="7" s="1"/>
  <c r="H4145" i="7"/>
  <c r="I4145" i="7" s="1"/>
  <c r="H4141" i="7"/>
  <c r="I4141" i="7" s="1"/>
  <c r="H4137" i="7"/>
  <c r="I4137" i="7" s="1"/>
  <c r="H4133" i="7"/>
  <c r="I4133" i="7" s="1"/>
  <c r="H4129" i="7"/>
  <c r="I4129" i="7" s="1"/>
  <c r="H4125" i="7"/>
  <c r="I4125" i="7" s="1"/>
  <c r="H4121" i="7"/>
  <c r="I4121" i="7" s="1"/>
  <c r="H4117" i="7"/>
  <c r="I4117" i="7" s="1"/>
  <c r="H4113" i="7"/>
  <c r="I4113" i="7" s="1"/>
  <c r="H4109" i="7"/>
  <c r="I4109" i="7" s="1"/>
  <c r="H4105" i="7"/>
  <c r="I4105" i="7" s="1"/>
  <c r="H4101" i="7"/>
  <c r="I4101" i="7" s="1"/>
  <c r="H4097" i="7"/>
  <c r="I4097" i="7" s="1"/>
  <c r="H4093" i="7"/>
  <c r="I4093" i="7" s="1"/>
  <c r="H4089" i="7"/>
  <c r="I4089" i="7" s="1"/>
  <c r="H4085" i="7"/>
  <c r="I4085" i="7" s="1"/>
  <c r="H4081" i="7"/>
  <c r="I4081" i="7" s="1"/>
  <c r="H4077" i="7"/>
  <c r="I4077" i="7" s="1"/>
  <c r="H4073" i="7"/>
  <c r="I4073" i="7" s="1"/>
  <c r="H4069" i="7"/>
  <c r="I4069" i="7" s="1"/>
  <c r="H4065" i="7"/>
  <c r="I4065" i="7" s="1"/>
  <c r="H4061" i="7"/>
  <c r="I4061" i="7" s="1"/>
  <c r="H4057" i="7"/>
  <c r="I4057" i="7" s="1"/>
  <c r="H4053" i="7"/>
  <c r="I4053" i="7" s="1"/>
  <c r="H4049" i="7"/>
  <c r="I4049" i="7" s="1"/>
  <c r="H4045" i="7"/>
  <c r="I4045" i="7" s="1"/>
  <c r="H4041" i="7"/>
  <c r="I4041" i="7" s="1"/>
  <c r="H4037" i="7"/>
  <c r="I4037" i="7" s="1"/>
  <c r="H4033" i="7"/>
  <c r="I4033" i="7" s="1"/>
  <c r="H4029" i="7"/>
  <c r="I4029" i="7" s="1"/>
  <c r="H4025" i="7"/>
  <c r="I4025" i="7" s="1"/>
  <c r="H4021" i="7"/>
  <c r="I4021" i="7" s="1"/>
  <c r="H4017" i="7"/>
  <c r="I4017" i="7" s="1"/>
  <c r="H4013" i="7"/>
  <c r="I4013" i="7" s="1"/>
  <c r="H4009" i="7"/>
  <c r="I4009" i="7" s="1"/>
  <c r="H4005" i="7"/>
  <c r="I4005" i="7" s="1"/>
  <c r="H4001" i="7"/>
  <c r="I4001" i="7" s="1"/>
  <c r="H3997" i="7"/>
  <c r="I3997" i="7" s="1"/>
  <c r="H3993" i="7"/>
  <c r="I3993" i="7" s="1"/>
  <c r="H3989" i="7"/>
  <c r="I3989" i="7" s="1"/>
  <c r="H3985" i="7"/>
  <c r="I3985" i="7" s="1"/>
  <c r="H3981" i="7"/>
  <c r="I3981" i="7" s="1"/>
  <c r="H3977" i="7"/>
  <c r="I3977" i="7" s="1"/>
  <c r="H3973" i="7"/>
  <c r="I3973" i="7" s="1"/>
  <c r="H3969" i="7"/>
  <c r="I3969" i="7" s="1"/>
  <c r="H3965" i="7"/>
  <c r="I3965" i="7" s="1"/>
  <c r="H3961" i="7"/>
  <c r="I3961" i="7" s="1"/>
  <c r="H3957" i="7"/>
  <c r="I3957" i="7" s="1"/>
  <c r="H3953" i="7"/>
  <c r="I3953" i="7" s="1"/>
  <c r="H3949" i="7"/>
  <c r="I3949" i="7" s="1"/>
  <c r="H3945" i="7"/>
  <c r="I3945" i="7" s="1"/>
  <c r="H3941" i="7"/>
  <c r="I3941" i="7" s="1"/>
  <c r="H3937" i="7"/>
  <c r="I3937" i="7" s="1"/>
  <c r="H3933" i="7"/>
  <c r="I3933" i="7" s="1"/>
  <c r="H3929" i="7"/>
  <c r="I3929" i="7" s="1"/>
  <c r="H3925" i="7"/>
  <c r="I3925" i="7" s="1"/>
  <c r="H3921" i="7"/>
  <c r="I3921" i="7" s="1"/>
  <c r="H3917" i="7"/>
  <c r="I3917" i="7" s="1"/>
  <c r="H3913" i="7"/>
  <c r="I3913" i="7" s="1"/>
  <c r="H3909" i="7"/>
  <c r="I3909" i="7" s="1"/>
  <c r="H3905" i="7"/>
  <c r="I3905" i="7" s="1"/>
  <c r="H3901" i="7"/>
  <c r="I3901" i="7" s="1"/>
  <c r="H3897" i="7"/>
  <c r="I3897" i="7" s="1"/>
  <c r="H3893" i="7"/>
  <c r="I3893" i="7" s="1"/>
  <c r="H3889" i="7"/>
  <c r="I3889" i="7" s="1"/>
  <c r="H3885" i="7"/>
  <c r="I3885" i="7" s="1"/>
  <c r="H3881" i="7"/>
  <c r="I3881" i="7" s="1"/>
  <c r="H3877" i="7"/>
  <c r="I3877" i="7" s="1"/>
  <c r="H3873" i="7"/>
  <c r="I3873" i="7" s="1"/>
  <c r="H3869" i="7"/>
  <c r="I3869" i="7" s="1"/>
  <c r="H3865" i="7"/>
  <c r="I3865" i="7" s="1"/>
  <c r="H3861" i="7"/>
  <c r="I3861" i="7" s="1"/>
  <c r="H3857" i="7"/>
  <c r="I3857" i="7" s="1"/>
  <c r="H3853" i="7"/>
  <c r="I3853" i="7" s="1"/>
  <c r="H3849" i="7"/>
  <c r="I3849" i="7" s="1"/>
  <c r="H3845" i="7"/>
  <c r="I3845" i="7" s="1"/>
  <c r="H3841" i="7"/>
  <c r="I3841" i="7" s="1"/>
  <c r="H3837" i="7"/>
  <c r="I3837" i="7" s="1"/>
  <c r="H3833" i="7"/>
  <c r="I3833" i="7" s="1"/>
  <c r="H3829" i="7"/>
  <c r="I3829" i="7" s="1"/>
  <c r="H3825" i="7"/>
  <c r="I3825" i="7" s="1"/>
  <c r="H3821" i="7"/>
  <c r="I3821" i="7" s="1"/>
  <c r="H3817" i="7"/>
  <c r="I3817" i="7" s="1"/>
  <c r="H3813" i="7"/>
  <c r="I3813" i="7" s="1"/>
  <c r="H3809" i="7"/>
  <c r="I3809" i="7" s="1"/>
  <c r="H3805" i="7"/>
  <c r="I3805" i="7" s="1"/>
  <c r="H3801" i="7"/>
  <c r="I3801" i="7" s="1"/>
  <c r="H3797" i="7"/>
  <c r="I3797" i="7" s="1"/>
  <c r="H3793" i="7"/>
  <c r="I3793" i="7" s="1"/>
  <c r="H3789" i="7"/>
  <c r="I3789" i="7" s="1"/>
  <c r="H3785" i="7"/>
  <c r="I3785" i="7" s="1"/>
  <c r="H3781" i="7"/>
  <c r="I3781" i="7" s="1"/>
  <c r="H3777" i="7"/>
  <c r="I3777" i="7" s="1"/>
  <c r="H3773" i="7"/>
  <c r="I3773" i="7" s="1"/>
  <c r="H3769" i="7"/>
  <c r="I3769" i="7" s="1"/>
  <c r="H3765" i="7"/>
  <c r="I3765" i="7" s="1"/>
  <c r="H3761" i="7"/>
  <c r="I3761" i="7" s="1"/>
  <c r="H3757" i="7"/>
  <c r="I3757" i="7" s="1"/>
  <c r="H3753" i="7"/>
  <c r="I3753" i="7" s="1"/>
  <c r="H3749" i="7"/>
  <c r="I3749" i="7" s="1"/>
  <c r="H3745" i="7"/>
  <c r="I3745" i="7" s="1"/>
  <c r="H3741" i="7"/>
  <c r="I3741" i="7" s="1"/>
  <c r="H3737" i="7"/>
  <c r="I3737" i="7" s="1"/>
  <c r="H3733" i="7"/>
  <c r="I3733" i="7" s="1"/>
  <c r="H3729" i="7"/>
  <c r="I3729" i="7" s="1"/>
  <c r="H3725" i="7"/>
  <c r="I3725" i="7" s="1"/>
  <c r="H3721" i="7"/>
  <c r="I3721" i="7" s="1"/>
  <c r="H3717" i="7"/>
  <c r="I3717" i="7" s="1"/>
  <c r="H3713" i="7"/>
  <c r="I3713" i="7" s="1"/>
  <c r="H3709" i="7"/>
  <c r="I3709" i="7" s="1"/>
  <c r="H3705" i="7"/>
  <c r="I3705" i="7" s="1"/>
  <c r="H3701" i="7"/>
  <c r="I3701" i="7" s="1"/>
  <c r="H3697" i="7"/>
  <c r="I3697" i="7" s="1"/>
  <c r="H3693" i="7"/>
  <c r="I3693" i="7" s="1"/>
  <c r="H3689" i="7"/>
  <c r="I3689" i="7" s="1"/>
  <c r="H3685" i="7"/>
  <c r="I3685" i="7" s="1"/>
  <c r="H3681" i="7"/>
  <c r="I3681" i="7" s="1"/>
  <c r="H3677" i="7"/>
  <c r="I3677" i="7" s="1"/>
  <c r="H3673" i="7"/>
  <c r="I3673" i="7" s="1"/>
  <c r="H3669" i="7"/>
  <c r="I3669" i="7" s="1"/>
  <c r="H3665" i="7"/>
  <c r="I3665" i="7" s="1"/>
  <c r="H3661" i="7"/>
  <c r="I3661" i="7" s="1"/>
  <c r="H3657" i="7"/>
  <c r="I3657" i="7" s="1"/>
  <c r="H3653" i="7"/>
  <c r="I3653" i="7" s="1"/>
  <c r="H3649" i="7"/>
  <c r="I3649" i="7" s="1"/>
  <c r="H3645" i="7"/>
  <c r="I3645" i="7" s="1"/>
  <c r="H3641" i="7"/>
  <c r="I3641" i="7" s="1"/>
  <c r="H3637" i="7"/>
  <c r="I3637" i="7" s="1"/>
  <c r="H3633" i="7"/>
  <c r="I3633" i="7" s="1"/>
  <c r="H3629" i="7"/>
  <c r="I3629" i="7" s="1"/>
  <c r="H3625" i="7"/>
  <c r="I3625" i="7" s="1"/>
  <c r="H3621" i="7"/>
  <c r="I3621" i="7" s="1"/>
  <c r="H3617" i="7"/>
  <c r="I3617" i="7" s="1"/>
  <c r="H3613" i="7"/>
  <c r="I3613" i="7" s="1"/>
  <c r="H3609" i="7"/>
  <c r="I3609" i="7" s="1"/>
  <c r="H3605" i="7"/>
  <c r="I3605" i="7" s="1"/>
  <c r="H3601" i="7"/>
  <c r="I3601" i="7" s="1"/>
  <c r="H3597" i="7"/>
  <c r="I3597" i="7" s="1"/>
  <c r="H3593" i="7"/>
  <c r="I3593" i="7" s="1"/>
  <c r="H3589" i="7"/>
  <c r="I3589" i="7" s="1"/>
  <c r="H3585" i="7"/>
  <c r="I3585" i="7" s="1"/>
  <c r="H3581" i="7"/>
  <c r="I3581" i="7" s="1"/>
  <c r="H3577" i="7"/>
  <c r="I3577" i="7" s="1"/>
  <c r="H3573" i="7"/>
  <c r="I3573" i="7" s="1"/>
  <c r="H3569" i="7"/>
  <c r="I3569" i="7" s="1"/>
  <c r="H3565" i="7"/>
  <c r="I3565" i="7" s="1"/>
  <c r="H3561" i="7"/>
  <c r="I3561" i="7" s="1"/>
  <c r="H3557" i="7"/>
  <c r="I3557" i="7" s="1"/>
  <c r="H3553" i="7"/>
  <c r="I3553" i="7" s="1"/>
  <c r="H3549" i="7"/>
  <c r="I3549" i="7" s="1"/>
  <c r="H3545" i="7"/>
  <c r="I3545" i="7" s="1"/>
  <c r="H3541" i="7"/>
  <c r="I3541" i="7" s="1"/>
  <c r="H3537" i="7"/>
  <c r="I3537" i="7" s="1"/>
  <c r="H3533" i="7"/>
  <c r="I3533" i="7" s="1"/>
  <c r="H3529" i="7"/>
  <c r="I3529" i="7" s="1"/>
  <c r="H3525" i="7"/>
  <c r="I3525" i="7" s="1"/>
  <c r="H3521" i="7"/>
  <c r="I3521" i="7" s="1"/>
  <c r="H3517" i="7"/>
  <c r="I3517" i="7" s="1"/>
  <c r="H3513" i="7"/>
  <c r="I3513" i="7" s="1"/>
  <c r="H3509" i="7"/>
  <c r="I3509" i="7" s="1"/>
  <c r="H3505" i="7"/>
  <c r="I3505" i="7" s="1"/>
  <c r="H3501" i="7"/>
  <c r="I3501" i="7" s="1"/>
  <c r="H3497" i="7"/>
  <c r="I3497" i="7" s="1"/>
  <c r="H3493" i="7"/>
  <c r="I3493" i="7" s="1"/>
  <c r="H3489" i="7"/>
  <c r="I3489" i="7" s="1"/>
  <c r="H3485" i="7"/>
  <c r="I3485" i="7" s="1"/>
  <c r="H3481" i="7"/>
  <c r="I3481" i="7" s="1"/>
  <c r="H3477" i="7"/>
  <c r="I3477" i="7" s="1"/>
  <c r="H3473" i="7"/>
  <c r="I3473" i="7" s="1"/>
  <c r="H3469" i="7"/>
  <c r="I3469" i="7" s="1"/>
  <c r="H3465" i="7"/>
  <c r="I3465" i="7" s="1"/>
  <c r="H3461" i="7"/>
  <c r="I3461" i="7" s="1"/>
  <c r="H3457" i="7"/>
  <c r="I3457" i="7" s="1"/>
  <c r="H3453" i="7"/>
  <c r="I3453" i="7" s="1"/>
  <c r="H3449" i="7"/>
  <c r="I3449" i="7" s="1"/>
  <c r="H3445" i="7"/>
  <c r="I3445" i="7" s="1"/>
  <c r="H3441" i="7"/>
  <c r="I3441" i="7" s="1"/>
  <c r="H3437" i="7"/>
  <c r="I3437" i="7" s="1"/>
  <c r="H3433" i="7"/>
  <c r="I3433" i="7" s="1"/>
  <c r="H3429" i="7"/>
  <c r="I3429" i="7" s="1"/>
  <c r="H3425" i="7"/>
  <c r="I3425" i="7" s="1"/>
  <c r="H3421" i="7"/>
  <c r="I3421" i="7" s="1"/>
  <c r="H3417" i="7"/>
  <c r="I3417" i="7" s="1"/>
  <c r="H3413" i="7"/>
  <c r="I3413" i="7" s="1"/>
  <c r="H3409" i="7"/>
  <c r="I3409" i="7" s="1"/>
  <c r="H3405" i="7"/>
  <c r="I3405" i="7" s="1"/>
  <c r="H3401" i="7"/>
  <c r="I3401" i="7" s="1"/>
  <c r="H3397" i="7"/>
  <c r="I3397" i="7" s="1"/>
  <c r="H3393" i="7"/>
  <c r="I3393" i="7" s="1"/>
  <c r="H3389" i="7"/>
  <c r="I3389" i="7" s="1"/>
  <c r="H3385" i="7"/>
  <c r="I3385" i="7" s="1"/>
  <c r="H3381" i="7"/>
  <c r="I3381" i="7" s="1"/>
  <c r="H3377" i="7"/>
  <c r="I3377" i="7" s="1"/>
  <c r="H3373" i="7"/>
  <c r="I3373" i="7" s="1"/>
  <c r="H3369" i="7"/>
  <c r="I3369" i="7" s="1"/>
  <c r="H3365" i="7"/>
  <c r="I3365" i="7" s="1"/>
  <c r="H3361" i="7"/>
  <c r="I3361" i="7" s="1"/>
  <c r="H3357" i="7"/>
  <c r="I3357" i="7" s="1"/>
  <c r="H3353" i="7"/>
  <c r="I3353" i="7" s="1"/>
  <c r="H3349" i="7"/>
  <c r="I3349" i="7" s="1"/>
  <c r="H3345" i="7"/>
  <c r="I3345" i="7" s="1"/>
  <c r="H3341" i="7"/>
  <c r="I3341" i="7" s="1"/>
  <c r="H3337" i="7"/>
  <c r="I3337" i="7" s="1"/>
  <c r="H3333" i="7"/>
  <c r="I3333" i="7" s="1"/>
  <c r="H3329" i="7"/>
  <c r="I3329" i="7" s="1"/>
  <c r="H3325" i="7"/>
  <c r="I3325" i="7" s="1"/>
  <c r="H3321" i="7"/>
  <c r="I3321" i="7" s="1"/>
  <c r="H3317" i="7"/>
  <c r="I3317" i="7" s="1"/>
  <c r="H3313" i="7"/>
  <c r="I3313" i="7" s="1"/>
  <c r="H3309" i="7"/>
  <c r="I3309" i="7" s="1"/>
  <c r="H3305" i="7"/>
  <c r="I3305" i="7" s="1"/>
  <c r="H3301" i="7"/>
  <c r="I3301" i="7" s="1"/>
  <c r="H3297" i="7"/>
  <c r="I3297" i="7" s="1"/>
  <c r="H3293" i="7"/>
  <c r="I3293" i="7" s="1"/>
  <c r="H3289" i="7"/>
  <c r="I3289" i="7" s="1"/>
  <c r="H3285" i="7"/>
  <c r="I3285" i="7" s="1"/>
  <c r="H3281" i="7"/>
  <c r="I3281" i="7" s="1"/>
  <c r="H3277" i="7"/>
  <c r="I3277" i="7" s="1"/>
  <c r="H3273" i="7"/>
  <c r="I3273" i="7" s="1"/>
  <c r="H3269" i="7"/>
  <c r="I3269" i="7" s="1"/>
  <c r="H3265" i="7"/>
  <c r="I3265" i="7" s="1"/>
  <c r="H3261" i="7"/>
  <c r="I3261" i="7" s="1"/>
  <c r="H3257" i="7"/>
  <c r="I3257" i="7" s="1"/>
  <c r="H3253" i="7"/>
  <c r="I3253" i="7" s="1"/>
  <c r="H3249" i="7"/>
  <c r="I3249" i="7" s="1"/>
  <c r="H3245" i="7"/>
  <c r="I3245" i="7" s="1"/>
  <c r="H3241" i="7"/>
  <c r="I3241" i="7" s="1"/>
  <c r="H3237" i="7"/>
  <c r="I3237" i="7" s="1"/>
  <c r="H3233" i="7"/>
  <c r="I3233" i="7" s="1"/>
  <c r="H3229" i="7"/>
  <c r="I3229" i="7" s="1"/>
  <c r="H3225" i="7"/>
  <c r="I3225" i="7" s="1"/>
  <c r="H3221" i="7"/>
  <c r="I3221" i="7" s="1"/>
  <c r="H3217" i="7"/>
  <c r="I3217" i="7" s="1"/>
  <c r="H3213" i="7"/>
  <c r="I3213" i="7" s="1"/>
  <c r="H3209" i="7"/>
  <c r="I3209" i="7" s="1"/>
  <c r="H3205" i="7"/>
  <c r="I3205" i="7" s="1"/>
  <c r="H3201" i="7"/>
  <c r="I3201" i="7" s="1"/>
  <c r="H3197" i="7"/>
  <c r="I3197" i="7" s="1"/>
  <c r="H3193" i="7"/>
  <c r="I3193" i="7" s="1"/>
  <c r="H3189" i="7"/>
  <c r="I3189" i="7" s="1"/>
  <c r="H3185" i="7"/>
  <c r="I3185" i="7" s="1"/>
  <c r="H3181" i="7"/>
  <c r="I3181" i="7" s="1"/>
  <c r="H3177" i="7"/>
  <c r="I3177" i="7" s="1"/>
  <c r="H3173" i="7"/>
  <c r="I3173" i="7" s="1"/>
  <c r="H3169" i="7"/>
  <c r="I3169" i="7" s="1"/>
  <c r="H3165" i="7"/>
  <c r="I3165" i="7" s="1"/>
  <c r="H3161" i="7"/>
  <c r="I3161" i="7" s="1"/>
  <c r="H3157" i="7"/>
  <c r="I3157" i="7" s="1"/>
  <c r="H3153" i="7"/>
  <c r="I3153" i="7" s="1"/>
  <c r="H3149" i="7"/>
  <c r="I3149" i="7" s="1"/>
  <c r="H3145" i="7"/>
  <c r="I3145" i="7" s="1"/>
  <c r="H3141" i="7"/>
  <c r="I3141" i="7" s="1"/>
  <c r="H3137" i="7"/>
  <c r="I3137" i="7" s="1"/>
  <c r="H3133" i="7"/>
  <c r="I3133" i="7" s="1"/>
  <c r="H3129" i="7"/>
  <c r="I3129" i="7" s="1"/>
  <c r="H3125" i="7"/>
  <c r="I3125" i="7" s="1"/>
  <c r="H3121" i="7"/>
  <c r="I3121" i="7" s="1"/>
  <c r="H3117" i="7"/>
  <c r="I3117" i="7" s="1"/>
  <c r="H3113" i="7"/>
  <c r="I3113" i="7" s="1"/>
  <c r="H3109" i="7"/>
  <c r="I3109" i="7" s="1"/>
  <c r="H3105" i="7"/>
  <c r="I3105" i="7" s="1"/>
  <c r="H3101" i="7"/>
  <c r="I3101" i="7" s="1"/>
  <c r="H3097" i="7"/>
  <c r="I3097" i="7" s="1"/>
  <c r="H3093" i="7"/>
  <c r="I3093" i="7" s="1"/>
  <c r="H3089" i="7"/>
  <c r="I3089" i="7" s="1"/>
  <c r="H3085" i="7"/>
  <c r="I3085" i="7" s="1"/>
  <c r="H3081" i="7"/>
  <c r="I3081" i="7" s="1"/>
  <c r="H3077" i="7"/>
  <c r="I3077" i="7" s="1"/>
  <c r="H3073" i="7"/>
  <c r="I3073" i="7" s="1"/>
  <c r="H3069" i="7"/>
  <c r="I3069" i="7" s="1"/>
  <c r="H3065" i="7"/>
  <c r="I3065" i="7" s="1"/>
  <c r="H3061" i="7"/>
  <c r="I3061" i="7" s="1"/>
  <c r="H3057" i="7"/>
  <c r="I3057" i="7" s="1"/>
  <c r="H3053" i="7"/>
  <c r="I3053" i="7" s="1"/>
  <c r="H3049" i="7"/>
  <c r="I3049" i="7" s="1"/>
  <c r="H3045" i="7"/>
  <c r="I3045" i="7" s="1"/>
  <c r="H3041" i="7"/>
  <c r="I3041" i="7" s="1"/>
  <c r="H3037" i="7"/>
  <c r="I3037" i="7" s="1"/>
  <c r="H3033" i="7"/>
  <c r="I3033" i="7" s="1"/>
  <c r="H3029" i="7"/>
  <c r="I3029" i="7" s="1"/>
  <c r="H3025" i="7"/>
  <c r="I3025" i="7" s="1"/>
  <c r="H3021" i="7"/>
  <c r="I3021" i="7" s="1"/>
  <c r="H3017" i="7"/>
  <c r="I3017" i="7" s="1"/>
  <c r="H3013" i="7"/>
  <c r="I3013" i="7" s="1"/>
  <c r="H3009" i="7"/>
  <c r="I3009" i="7" s="1"/>
  <c r="H3005" i="7"/>
  <c r="I3005" i="7" s="1"/>
  <c r="H3001" i="7"/>
  <c r="I3001" i="7" s="1"/>
  <c r="H2997" i="7"/>
  <c r="I2997" i="7" s="1"/>
  <c r="H6339" i="7"/>
  <c r="I6339" i="7" s="1"/>
  <c r="H6323" i="7"/>
  <c r="I6323" i="7" s="1"/>
  <c r="H6303" i="7"/>
  <c r="I6303" i="7" s="1"/>
  <c r="H6299" i="7"/>
  <c r="I6299" i="7" s="1"/>
  <c r="H6283" i="7"/>
  <c r="I6283" i="7" s="1"/>
  <c r="H6267" i="7"/>
  <c r="I6267" i="7" s="1"/>
  <c r="H6259" i="7"/>
  <c r="I6259" i="7" s="1"/>
  <c r="H6247" i="7"/>
  <c r="I6247" i="7" s="1"/>
  <c r="H6239" i="7"/>
  <c r="I6239" i="7" s="1"/>
  <c r="H6227" i="7"/>
  <c r="I6227" i="7" s="1"/>
  <c r="H6215" i="7"/>
  <c r="I6215" i="7" s="1"/>
  <c r="H6203" i="7"/>
  <c r="I6203" i="7" s="1"/>
  <c r="H6187" i="7"/>
  <c r="I6187" i="7" s="1"/>
  <c r="H6175" i="7"/>
  <c r="I6175" i="7" s="1"/>
  <c r="H6163" i="7"/>
  <c r="I6163" i="7" s="1"/>
  <c r="H6147" i="7"/>
  <c r="I6147" i="7" s="1"/>
  <c r="H6127" i="7"/>
  <c r="I6127" i="7" s="1"/>
  <c r="H6115" i="7"/>
  <c r="I6115" i="7" s="1"/>
  <c r="H6103" i="7"/>
  <c r="I6103" i="7" s="1"/>
  <c r="H6091" i="7"/>
  <c r="I6091" i="7" s="1"/>
  <c r="H6079" i="7"/>
  <c r="I6079" i="7" s="1"/>
  <c r="H6063" i="7"/>
  <c r="I6063" i="7" s="1"/>
  <c r="H6055" i="7"/>
  <c r="I6055" i="7" s="1"/>
  <c r="H6043" i="7"/>
  <c r="I6043" i="7" s="1"/>
  <c r="H6027" i="7"/>
  <c r="I6027" i="7" s="1"/>
  <c r="H6015" i="7"/>
  <c r="I6015" i="7" s="1"/>
  <c r="H6007" i="7"/>
  <c r="I6007" i="7" s="1"/>
  <c r="H5995" i="7"/>
  <c r="I5995" i="7" s="1"/>
  <c r="H5983" i="7"/>
  <c r="I5983" i="7" s="1"/>
  <c r="H5967" i="7"/>
  <c r="I5967" i="7" s="1"/>
  <c r="H5963" i="7"/>
  <c r="I5963" i="7" s="1"/>
  <c r="H5947" i="7"/>
  <c r="I5947" i="7" s="1"/>
  <c r="H5935" i="7"/>
  <c r="I5935" i="7" s="1"/>
  <c r="H5923" i="7"/>
  <c r="I5923" i="7" s="1"/>
  <c r="H5907" i="7"/>
  <c r="I5907" i="7" s="1"/>
  <c r="H5895" i="7"/>
  <c r="I5895" i="7" s="1"/>
  <c r="H5883" i="7"/>
  <c r="I5883" i="7" s="1"/>
  <c r="H5871" i="7"/>
  <c r="I5871" i="7" s="1"/>
  <c r="H5855" i="7"/>
  <c r="I5855" i="7" s="1"/>
  <c r="H5843" i="7"/>
  <c r="I5843" i="7" s="1"/>
  <c r="H5831" i="7"/>
  <c r="I5831" i="7" s="1"/>
  <c r="H5815" i="7"/>
  <c r="I5815" i="7" s="1"/>
  <c r="H5787" i="7"/>
  <c r="I5787" i="7" s="1"/>
  <c r="H5775" i="7"/>
  <c r="I5775" i="7" s="1"/>
  <c r="H5763" i="7"/>
  <c r="I5763" i="7" s="1"/>
  <c r="H5751" i="7"/>
  <c r="I5751" i="7" s="1"/>
  <c r="H5735" i="7"/>
  <c r="I5735" i="7" s="1"/>
  <c r="H5727" i="7"/>
  <c r="I5727" i="7" s="1"/>
  <c r="H5711" i="7"/>
  <c r="I5711" i="7" s="1"/>
  <c r="H5703" i="7"/>
  <c r="I5703" i="7" s="1"/>
  <c r="H5687" i="7"/>
  <c r="I5687" i="7" s="1"/>
  <c r="H5679" i="7"/>
  <c r="I5679" i="7" s="1"/>
  <c r="H5663" i="7"/>
  <c r="I5663" i="7" s="1"/>
  <c r="H5647" i="7"/>
  <c r="I5647" i="7" s="1"/>
  <c r="H5639" i="7"/>
  <c r="I5639" i="7" s="1"/>
  <c r="H5623" i="7"/>
  <c r="I5623" i="7" s="1"/>
  <c r="H5611" i="7"/>
  <c r="I5611" i="7" s="1"/>
  <c r="H5591" i="7"/>
  <c r="I5591" i="7" s="1"/>
  <c r="H5579" i="7"/>
  <c r="I5579" i="7" s="1"/>
  <c r="H5563" i="7"/>
  <c r="I5563" i="7" s="1"/>
  <c r="H5555" i="7"/>
  <c r="I5555" i="7" s="1"/>
  <c r="H5547" i="7"/>
  <c r="I5547" i="7" s="1"/>
  <c r="H5535" i="7"/>
  <c r="I5535" i="7" s="1"/>
  <c r="H5519" i="7"/>
  <c r="I5519" i="7" s="1"/>
  <c r="H5511" i="7"/>
  <c r="I5511" i="7" s="1"/>
  <c r="H5491" i="7"/>
  <c r="I5491" i="7" s="1"/>
  <c r="H5479" i="7"/>
  <c r="I5479" i="7" s="1"/>
  <c r="H5463" i="7"/>
  <c r="I5463" i="7" s="1"/>
  <c r="H5451" i="7"/>
  <c r="I5451" i="7" s="1"/>
  <c r="H5439" i="7"/>
  <c r="I5439" i="7" s="1"/>
  <c r="H5423" i="7"/>
  <c r="I5423" i="7" s="1"/>
  <c r="H5415" i="7"/>
  <c r="I5415" i="7" s="1"/>
  <c r="H5399" i="7"/>
  <c r="I5399" i="7" s="1"/>
  <c r="H5387" i="7"/>
  <c r="I5387" i="7" s="1"/>
  <c r="H5371" i="7"/>
  <c r="I5371" i="7" s="1"/>
  <c r="H5359" i="7"/>
  <c r="I5359" i="7" s="1"/>
  <c r="H5343" i="7"/>
  <c r="I5343" i="7" s="1"/>
  <c r="H5327" i="7"/>
  <c r="I5327" i="7" s="1"/>
  <c r="H5315" i="7"/>
  <c r="I5315" i="7" s="1"/>
  <c r="H5303" i="7"/>
  <c r="I5303" i="7" s="1"/>
  <c r="H5283" i="7"/>
  <c r="I5283" i="7" s="1"/>
  <c r="H5271" i="7"/>
  <c r="I5271" i="7" s="1"/>
  <c r="H5263" i="7"/>
  <c r="I5263" i="7" s="1"/>
  <c r="H5247" i="7"/>
  <c r="I5247" i="7" s="1"/>
  <c r="H5235" i="7"/>
  <c r="I5235" i="7" s="1"/>
  <c r="H5231" i="7"/>
  <c r="I5231" i="7" s="1"/>
  <c r="H5215" i="7"/>
  <c r="I5215" i="7" s="1"/>
  <c r="H5191" i="7"/>
  <c r="I5191" i="7" s="1"/>
  <c r="H5183" i="7"/>
  <c r="I5183" i="7" s="1"/>
  <c r="H5175" i="7"/>
  <c r="I5175" i="7" s="1"/>
  <c r="H5163" i="7"/>
  <c r="I5163" i="7" s="1"/>
  <c r="H5159" i="7"/>
  <c r="I5159" i="7" s="1"/>
  <c r="H5151" i="7"/>
  <c r="I5151" i="7" s="1"/>
  <c r="H5135" i="7"/>
  <c r="I5135" i="7" s="1"/>
  <c r="H5127" i="7"/>
  <c r="I5127" i="7" s="1"/>
  <c r="H5111" i="7"/>
  <c r="I5111" i="7" s="1"/>
  <c r="H5099" i="7"/>
  <c r="I5099" i="7" s="1"/>
  <c r="H5079" i="7"/>
  <c r="I5079" i="7" s="1"/>
  <c r="H5067" i="7"/>
  <c r="I5067" i="7" s="1"/>
  <c r="H5051" i="7"/>
  <c r="I5051" i="7" s="1"/>
  <c r="H5043" i="7"/>
  <c r="I5043" i="7" s="1"/>
  <c r="H5027" i="7"/>
  <c r="I5027" i="7" s="1"/>
  <c r="H5015" i="7"/>
  <c r="I5015" i="7" s="1"/>
  <c r="H5003" i="7"/>
  <c r="I5003" i="7" s="1"/>
  <c r="H4991" i="7"/>
  <c r="I4991" i="7" s="1"/>
  <c r="H4979" i="7"/>
  <c r="I4979" i="7" s="1"/>
  <c r="H4963" i="7"/>
  <c r="I4963" i="7" s="1"/>
  <c r="H4955" i="7"/>
  <c r="I4955" i="7" s="1"/>
  <c r="H4943" i="7"/>
  <c r="I4943" i="7" s="1"/>
  <c r="H4935" i="7"/>
  <c r="I4935" i="7" s="1"/>
  <c r="H4919" i="7"/>
  <c r="I4919" i="7" s="1"/>
  <c r="H4903" i="7"/>
  <c r="I4903" i="7" s="1"/>
  <c r="H4887" i="7"/>
  <c r="I4887" i="7" s="1"/>
  <c r="H4879" i="7"/>
  <c r="I4879" i="7" s="1"/>
  <c r="H4863" i="7"/>
  <c r="I4863" i="7" s="1"/>
  <c r="H4847" i="7"/>
  <c r="I4847" i="7" s="1"/>
  <c r="H4831" i="7"/>
  <c r="I4831" i="7" s="1"/>
  <c r="H4815" i="7"/>
  <c r="I4815" i="7" s="1"/>
  <c r="H4803" i="7"/>
  <c r="I4803" i="7" s="1"/>
  <c r="H4791" i="7"/>
  <c r="I4791" i="7" s="1"/>
  <c r="H4779" i="7"/>
  <c r="I4779" i="7" s="1"/>
  <c r="H4763" i="7"/>
  <c r="I4763" i="7" s="1"/>
  <c r="H4755" i="7"/>
  <c r="I4755" i="7" s="1"/>
  <c r="H4743" i="7"/>
  <c r="I4743" i="7" s="1"/>
  <c r="H4731" i="7"/>
  <c r="I4731" i="7" s="1"/>
  <c r="H4719" i="7"/>
  <c r="I4719" i="7" s="1"/>
  <c r="H4707" i="7"/>
  <c r="I4707" i="7" s="1"/>
  <c r="H4691" i="7"/>
  <c r="I4691" i="7" s="1"/>
  <c r="H4683" i="7"/>
  <c r="I4683" i="7" s="1"/>
  <c r="H4671" i="7"/>
  <c r="I4671" i="7" s="1"/>
  <c r="H4655" i="7"/>
  <c r="I4655" i="7" s="1"/>
  <c r="H4651" i="7"/>
  <c r="I4651" i="7" s="1"/>
  <c r="H4627" i="7"/>
  <c r="I4627" i="7" s="1"/>
  <c r="H4615" i="7"/>
  <c r="I4615" i="7" s="1"/>
  <c r="H4603" i="7"/>
  <c r="I4603" i="7" s="1"/>
  <c r="H4595" i="7"/>
  <c r="I4595" i="7" s="1"/>
  <c r="H4587" i="7"/>
  <c r="I4587" i="7" s="1"/>
  <c r="H4571" i="7"/>
  <c r="I4571" i="7" s="1"/>
  <c r="H4567" i="7"/>
  <c r="I4567" i="7" s="1"/>
  <c r="H4555" i="7"/>
  <c r="I4555" i="7" s="1"/>
  <c r="H4543" i="7"/>
  <c r="I4543" i="7" s="1"/>
  <c r="H4535" i="7"/>
  <c r="I4535" i="7" s="1"/>
  <c r="H4523" i="7"/>
  <c r="I4523" i="7" s="1"/>
  <c r="H4519" i="7"/>
  <c r="I4519" i="7" s="1"/>
  <c r="H4503" i="7"/>
  <c r="I4503" i="7" s="1"/>
  <c r="H4499" i="7"/>
  <c r="I4499" i="7" s="1"/>
  <c r="H4487" i="7"/>
  <c r="I4487" i="7" s="1"/>
  <c r="H4467" i="7"/>
  <c r="I4467" i="7" s="1"/>
  <c r="H4455" i="7"/>
  <c r="I4455" i="7" s="1"/>
  <c r="H4439" i="7"/>
  <c r="I4439" i="7" s="1"/>
  <c r="H4427" i="7"/>
  <c r="I4427" i="7" s="1"/>
  <c r="H4403" i="7"/>
  <c r="I4403" i="7" s="1"/>
  <c r="H4387" i="7"/>
  <c r="I4387" i="7" s="1"/>
  <c r="H4375" i="7"/>
  <c r="I4375" i="7" s="1"/>
  <c r="H4367" i="7"/>
  <c r="I4367" i="7" s="1"/>
  <c r="H4351" i="7"/>
  <c r="I4351" i="7" s="1"/>
  <c r="H4327" i="7"/>
  <c r="I4327" i="7" s="1"/>
  <c r="H6344" i="7"/>
  <c r="I6344" i="7" s="1"/>
  <c r="H6340" i="7"/>
  <c r="I6340" i="7" s="1"/>
  <c r="H6336" i="7"/>
  <c r="I6336" i="7" s="1"/>
  <c r="H6332" i="7"/>
  <c r="I6332" i="7" s="1"/>
  <c r="H6328" i="7"/>
  <c r="I6328" i="7" s="1"/>
  <c r="H6324" i="7"/>
  <c r="I6324" i="7" s="1"/>
  <c r="H6320" i="7"/>
  <c r="I6320" i="7" s="1"/>
  <c r="H6316" i="7"/>
  <c r="I6316" i="7" s="1"/>
  <c r="H6312" i="7"/>
  <c r="I6312" i="7" s="1"/>
  <c r="H6308" i="7"/>
  <c r="I6308" i="7" s="1"/>
  <c r="H6304" i="7"/>
  <c r="I6304" i="7" s="1"/>
  <c r="H6300" i="7"/>
  <c r="I6300" i="7" s="1"/>
  <c r="H6296" i="7"/>
  <c r="I6296" i="7" s="1"/>
  <c r="H6292" i="7"/>
  <c r="I6292" i="7" s="1"/>
  <c r="H6288" i="7"/>
  <c r="I6288" i="7" s="1"/>
  <c r="H6284" i="7"/>
  <c r="I6284" i="7" s="1"/>
  <c r="H6280" i="7"/>
  <c r="I6280" i="7" s="1"/>
  <c r="H6276" i="7"/>
  <c r="I6276" i="7" s="1"/>
  <c r="H6272" i="7"/>
  <c r="I6272" i="7" s="1"/>
  <c r="H6268" i="7"/>
  <c r="I6268" i="7" s="1"/>
  <c r="H6264" i="7"/>
  <c r="I6264" i="7" s="1"/>
  <c r="H6260" i="7"/>
  <c r="I6260" i="7" s="1"/>
  <c r="H6256" i="7"/>
  <c r="I6256" i="7" s="1"/>
  <c r="H6252" i="7"/>
  <c r="I6252" i="7" s="1"/>
  <c r="H6248" i="7"/>
  <c r="I6248" i="7" s="1"/>
  <c r="H6244" i="7"/>
  <c r="I6244" i="7" s="1"/>
  <c r="H6240" i="7"/>
  <c r="I6240" i="7" s="1"/>
  <c r="H6236" i="7"/>
  <c r="I6236" i="7" s="1"/>
  <c r="H6232" i="7"/>
  <c r="I6232" i="7" s="1"/>
  <c r="H6228" i="7"/>
  <c r="I6228" i="7" s="1"/>
  <c r="H6224" i="7"/>
  <c r="I6224" i="7" s="1"/>
  <c r="H6220" i="7"/>
  <c r="I6220" i="7" s="1"/>
  <c r="H6216" i="7"/>
  <c r="I6216" i="7" s="1"/>
  <c r="H6212" i="7"/>
  <c r="I6212" i="7" s="1"/>
  <c r="H6208" i="7"/>
  <c r="I6208" i="7" s="1"/>
  <c r="H6204" i="7"/>
  <c r="I6204" i="7" s="1"/>
  <c r="H6200" i="7"/>
  <c r="I6200" i="7" s="1"/>
  <c r="H6196" i="7"/>
  <c r="I6196" i="7" s="1"/>
  <c r="H6192" i="7"/>
  <c r="I6192" i="7" s="1"/>
  <c r="H6188" i="7"/>
  <c r="I6188" i="7" s="1"/>
  <c r="H6184" i="7"/>
  <c r="I6184" i="7" s="1"/>
  <c r="H6180" i="7"/>
  <c r="I6180" i="7" s="1"/>
  <c r="H6176" i="7"/>
  <c r="I6176" i="7" s="1"/>
  <c r="H6172" i="7"/>
  <c r="I6172" i="7" s="1"/>
  <c r="H6168" i="7"/>
  <c r="I6168" i="7" s="1"/>
  <c r="H6164" i="7"/>
  <c r="I6164" i="7" s="1"/>
  <c r="H6160" i="7"/>
  <c r="I6160" i="7" s="1"/>
  <c r="H6156" i="7"/>
  <c r="I6156" i="7" s="1"/>
  <c r="H6152" i="7"/>
  <c r="I6152" i="7" s="1"/>
  <c r="H6148" i="7"/>
  <c r="I6148" i="7" s="1"/>
  <c r="H6144" i="7"/>
  <c r="I6144" i="7" s="1"/>
  <c r="H6140" i="7"/>
  <c r="I6140" i="7" s="1"/>
  <c r="H6136" i="7"/>
  <c r="I6136" i="7" s="1"/>
  <c r="H6132" i="7"/>
  <c r="I6132" i="7" s="1"/>
  <c r="H6128" i="7"/>
  <c r="I6128" i="7" s="1"/>
  <c r="H6124" i="7"/>
  <c r="I6124" i="7" s="1"/>
  <c r="H6120" i="7"/>
  <c r="I6120" i="7" s="1"/>
  <c r="H6116" i="7"/>
  <c r="I6116" i="7" s="1"/>
  <c r="H6112" i="7"/>
  <c r="I6112" i="7" s="1"/>
  <c r="H6108" i="7"/>
  <c r="I6108" i="7" s="1"/>
  <c r="H6104" i="7"/>
  <c r="I6104" i="7" s="1"/>
  <c r="H6100" i="7"/>
  <c r="I6100" i="7" s="1"/>
  <c r="H6096" i="7"/>
  <c r="I6096" i="7" s="1"/>
  <c r="H6092" i="7"/>
  <c r="I6092" i="7" s="1"/>
  <c r="H6088" i="7"/>
  <c r="I6088" i="7" s="1"/>
  <c r="H6084" i="7"/>
  <c r="I6084" i="7" s="1"/>
  <c r="H6080" i="7"/>
  <c r="I6080" i="7" s="1"/>
  <c r="H6076" i="7"/>
  <c r="I6076" i="7" s="1"/>
  <c r="H6072" i="7"/>
  <c r="I6072" i="7" s="1"/>
  <c r="H6068" i="7"/>
  <c r="I6068" i="7" s="1"/>
  <c r="H6064" i="7"/>
  <c r="I6064" i="7" s="1"/>
  <c r="H6060" i="7"/>
  <c r="I6060" i="7" s="1"/>
  <c r="H6056" i="7"/>
  <c r="I6056" i="7" s="1"/>
  <c r="H6052" i="7"/>
  <c r="I6052" i="7" s="1"/>
  <c r="H6048" i="7"/>
  <c r="I6048" i="7" s="1"/>
  <c r="H6044" i="7"/>
  <c r="I6044" i="7" s="1"/>
  <c r="H6040" i="7"/>
  <c r="I6040" i="7" s="1"/>
  <c r="H6036" i="7"/>
  <c r="I6036" i="7" s="1"/>
  <c r="H6032" i="7"/>
  <c r="I6032" i="7" s="1"/>
  <c r="H6028" i="7"/>
  <c r="I6028" i="7" s="1"/>
  <c r="H6024" i="7"/>
  <c r="I6024" i="7" s="1"/>
  <c r="H6020" i="7"/>
  <c r="I6020" i="7" s="1"/>
  <c r="H6016" i="7"/>
  <c r="I6016" i="7" s="1"/>
  <c r="H6012" i="7"/>
  <c r="I6012" i="7" s="1"/>
  <c r="H6008" i="7"/>
  <c r="I6008" i="7" s="1"/>
  <c r="H6004" i="7"/>
  <c r="I6004" i="7" s="1"/>
  <c r="H6000" i="7"/>
  <c r="I6000" i="7" s="1"/>
  <c r="H5996" i="7"/>
  <c r="I5996" i="7" s="1"/>
  <c r="H5992" i="7"/>
  <c r="I5992" i="7" s="1"/>
  <c r="H5988" i="7"/>
  <c r="I5988" i="7" s="1"/>
  <c r="H5984" i="7"/>
  <c r="I5984" i="7" s="1"/>
  <c r="H5980" i="7"/>
  <c r="I5980" i="7" s="1"/>
  <c r="H5976" i="7"/>
  <c r="I5976" i="7" s="1"/>
  <c r="H5972" i="7"/>
  <c r="I5972" i="7" s="1"/>
  <c r="H5968" i="7"/>
  <c r="I5968" i="7" s="1"/>
  <c r="H5964" i="7"/>
  <c r="I5964" i="7" s="1"/>
  <c r="H5960" i="7"/>
  <c r="I5960" i="7" s="1"/>
  <c r="H5956" i="7"/>
  <c r="I5956" i="7" s="1"/>
  <c r="H5952" i="7"/>
  <c r="I5952" i="7" s="1"/>
  <c r="H5948" i="7"/>
  <c r="I5948" i="7" s="1"/>
  <c r="H5944" i="7"/>
  <c r="I5944" i="7" s="1"/>
  <c r="H5940" i="7"/>
  <c r="I5940" i="7" s="1"/>
  <c r="H5936" i="7"/>
  <c r="I5936" i="7" s="1"/>
  <c r="H5932" i="7"/>
  <c r="I5932" i="7" s="1"/>
  <c r="H5928" i="7"/>
  <c r="I5928" i="7" s="1"/>
  <c r="H5924" i="7"/>
  <c r="I5924" i="7" s="1"/>
  <c r="H5920" i="7"/>
  <c r="I5920" i="7" s="1"/>
  <c r="H5916" i="7"/>
  <c r="I5916" i="7" s="1"/>
  <c r="H5912" i="7"/>
  <c r="I5912" i="7" s="1"/>
  <c r="H5908" i="7"/>
  <c r="I5908" i="7" s="1"/>
  <c r="H5904" i="7"/>
  <c r="I5904" i="7" s="1"/>
  <c r="H5900" i="7"/>
  <c r="I5900" i="7" s="1"/>
  <c r="H5896" i="7"/>
  <c r="I5896" i="7" s="1"/>
  <c r="H5892" i="7"/>
  <c r="I5892" i="7" s="1"/>
  <c r="H5888" i="7"/>
  <c r="I5888" i="7" s="1"/>
  <c r="H5884" i="7"/>
  <c r="I5884" i="7" s="1"/>
  <c r="H5880" i="7"/>
  <c r="I5880" i="7" s="1"/>
  <c r="H5876" i="7"/>
  <c r="I5876" i="7" s="1"/>
  <c r="H5872" i="7"/>
  <c r="I5872" i="7" s="1"/>
  <c r="H5868" i="7"/>
  <c r="I5868" i="7" s="1"/>
  <c r="H5864" i="7"/>
  <c r="I5864" i="7" s="1"/>
  <c r="H5860" i="7"/>
  <c r="I5860" i="7" s="1"/>
  <c r="H5856" i="7"/>
  <c r="I5856" i="7" s="1"/>
  <c r="H5852" i="7"/>
  <c r="I5852" i="7" s="1"/>
  <c r="H5848" i="7"/>
  <c r="I5848" i="7" s="1"/>
  <c r="H5844" i="7"/>
  <c r="I5844" i="7" s="1"/>
  <c r="H5840" i="7"/>
  <c r="I5840" i="7" s="1"/>
  <c r="H5836" i="7"/>
  <c r="I5836" i="7" s="1"/>
  <c r="H5832" i="7"/>
  <c r="I5832" i="7" s="1"/>
  <c r="H5828" i="7"/>
  <c r="I5828" i="7" s="1"/>
  <c r="H5824" i="7"/>
  <c r="I5824" i="7" s="1"/>
  <c r="H5820" i="7"/>
  <c r="I5820" i="7" s="1"/>
  <c r="H5816" i="7"/>
  <c r="I5816" i="7" s="1"/>
  <c r="H5812" i="7"/>
  <c r="I5812" i="7" s="1"/>
  <c r="H5808" i="7"/>
  <c r="I5808" i="7" s="1"/>
  <c r="H5804" i="7"/>
  <c r="I5804" i="7" s="1"/>
  <c r="H5800" i="7"/>
  <c r="I5800" i="7" s="1"/>
  <c r="H5796" i="7"/>
  <c r="I5796" i="7" s="1"/>
  <c r="H5792" i="7"/>
  <c r="I5792" i="7" s="1"/>
  <c r="H5788" i="7"/>
  <c r="I5788" i="7" s="1"/>
  <c r="H5784" i="7"/>
  <c r="I5784" i="7" s="1"/>
  <c r="H5780" i="7"/>
  <c r="I5780" i="7" s="1"/>
  <c r="H5776" i="7"/>
  <c r="I5776" i="7" s="1"/>
  <c r="H5772" i="7"/>
  <c r="I5772" i="7" s="1"/>
  <c r="H5768" i="7"/>
  <c r="I5768" i="7" s="1"/>
  <c r="H5764" i="7"/>
  <c r="I5764" i="7" s="1"/>
  <c r="H5760" i="7"/>
  <c r="I5760" i="7" s="1"/>
  <c r="H5756" i="7"/>
  <c r="I5756" i="7" s="1"/>
  <c r="H5752" i="7"/>
  <c r="I5752" i="7" s="1"/>
  <c r="H5748" i="7"/>
  <c r="I5748" i="7" s="1"/>
  <c r="H5744" i="7"/>
  <c r="I5744" i="7" s="1"/>
  <c r="H5740" i="7"/>
  <c r="I5740" i="7" s="1"/>
  <c r="H5736" i="7"/>
  <c r="I5736" i="7" s="1"/>
  <c r="H5732" i="7"/>
  <c r="I5732" i="7" s="1"/>
  <c r="H5728" i="7"/>
  <c r="I5728" i="7" s="1"/>
  <c r="H5724" i="7"/>
  <c r="I5724" i="7" s="1"/>
  <c r="H5720" i="7"/>
  <c r="I5720" i="7" s="1"/>
  <c r="H5716" i="7"/>
  <c r="I5716" i="7" s="1"/>
  <c r="H5712" i="7"/>
  <c r="I5712" i="7" s="1"/>
  <c r="H5708" i="7"/>
  <c r="I5708" i="7" s="1"/>
  <c r="H5704" i="7"/>
  <c r="I5704" i="7" s="1"/>
  <c r="H5700" i="7"/>
  <c r="I5700" i="7" s="1"/>
  <c r="H5696" i="7"/>
  <c r="I5696" i="7" s="1"/>
  <c r="H5692" i="7"/>
  <c r="I5692" i="7" s="1"/>
  <c r="H5688" i="7"/>
  <c r="I5688" i="7" s="1"/>
  <c r="H5684" i="7"/>
  <c r="I5684" i="7" s="1"/>
  <c r="H5680" i="7"/>
  <c r="I5680" i="7" s="1"/>
  <c r="H5676" i="7"/>
  <c r="I5676" i="7" s="1"/>
  <c r="H5672" i="7"/>
  <c r="I5672" i="7" s="1"/>
  <c r="H5668" i="7"/>
  <c r="I5668" i="7" s="1"/>
  <c r="H5664" i="7"/>
  <c r="I5664" i="7" s="1"/>
  <c r="H5660" i="7"/>
  <c r="I5660" i="7" s="1"/>
  <c r="H5656" i="7"/>
  <c r="I5656" i="7" s="1"/>
  <c r="H5652" i="7"/>
  <c r="I5652" i="7" s="1"/>
  <c r="H5648" i="7"/>
  <c r="I5648" i="7" s="1"/>
  <c r="H5644" i="7"/>
  <c r="I5644" i="7" s="1"/>
  <c r="H5640" i="7"/>
  <c r="I5640" i="7" s="1"/>
  <c r="H5636" i="7"/>
  <c r="I5636" i="7" s="1"/>
  <c r="H5632" i="7"/>
  <c r="I5632" i="7" s="1"/>
  <c r="H5628" i="7"/>
  <c r="I5628" i="7" s="1"/>
  <c r="H5624" i="7"/>
  <c r="I5624" i="7" s="1"/>
  <c r="H5620" i="7"/>
  <c r="I5620" i="7" s="1"/>
  <c r="H5616" i="7"/>
  <c r="I5616" i="7" s="1"/>
  <c r="H5612" i="7"/>
  <c r="I5612" i="7" s="1"/>
  <c r="H5608" i="7"/>
  <c r="I5608" i="7" s="1"/>
  <c r="H5604" i="7"/>
  <c r="I5604" i="7" s="1"/>
  <c r="H5600" i="7"/>
  <c r="I5600" i="7" s="1"/>
  <c r="H5596" i="7"/>
  <c r="I5596" i="7" s="1"/>
  <c r="H5592" i="7"/>
  <c r="I5592" i="7" s="1"/>
  <c r="H5588" i="7"/>
  <c r="I5588" i="7" s="1"/>
  <c r="H5584" i="7"/>
  <c r="I5584" i="7" s="1"/>
  <c r="H5580" i="7"/>
  <c r="I5580" i="7" s="1"/>
  <c r="H5576" i="7"/>
  <c r="I5576" i="7" s="1"/>
  <c r="H5572" i="7"/>
  <c r="I5572" i="7" s="1"/>
  <c r="H5568" i="7"/>
  <c r="I5568" i="7" s="1"/>
  <c r="H5564" i="7"/>
  <c r="I5564" i="7" s="1"/>
  <c r="H5560" i="7"/>
  <c r="I5560" i="7" s="1"/>
  <c r="H5556" i="7"/>
  <c r="I5556" i="7" s="1"/>
  <c r="H5552" i="7"/>
  <c r="I5552" i="7" s="1"/>
  <c r="H5548" i="7"/>
  <c r="I5548" i="7" s="1"/>
  <c r="H5544" i="7"/>
  <c r="I5544" i="7" s="1"/>
  <c r="H5540" i="7"/>
  <c r="I5540" i="7" s="1"/>
  <c r="H5536" i="7"/>
  <c r="I5536" i="7" s="1"/>
  <c r="H5532" i="7"/>
  <c r="I5532" i="7" s="1"/>
  <c r="H5528" i="7"/>
  <c r="I5528" i="7" s="1"/>
  <c r="H5524" i="7"/>
  <c r="I5524" i="7" s="1"/>
  <c r="H5520" i="7"/>
  <c r="I5520" i="7" s="1"/>
  <c r="H5516" i="7"/>
  <c r="I5516" i="7" s="1"/>
  <c r="H5512" i="7"/>
  <c r="I5512" i="7" s="1"/>
  <c r="H5508" i="7"/>
  <c r="I5508" i="7" s="1"/>
  <c r="H5504" i="7"/>
  <c r="I5504" i="7" s="1"/>
  <c r="H5500" i="7"/>
  <c r="I5500" i="7" s="1"/>
  <c r="H5496" i="7"/>
  <c r="I5496" i="7" s="1"/>
  <c r="H5492" i="7"/>
  <c r="I5492" i="7" s="1"/>
  <c r="H5488" i="7"/>
  <c r="I5488" i="7" s="1"/>
  <c r="H5484" i="7"/>
  <c r="I5484" i="7" s="1"/>
  <c r="H5480" i="7"/>
  <c r="I5480" i="7" s="1"/>
  <c r="H5476" i="7"/>
  <c r="I5476" i="7" s="1"/>
  <c r="H5472" i="7"/>
  <c r="I5472" i="7" s="1"/>
  <c r="H5468" i="7"/>
  <c r="I5468" i="7" s="1"/>
  <c r="H5464" i="7"/>
  <c r="I5464" i="7" s="1"/>
  <c r="H5460" i="7"/>
  <c r="I5460" i="7" s="1"/>
  <c r="H5456" i="7"/>
  <c r="I5456" i="7" s="1"/>
  <c r="H5452" i="7"/>
  <c r="I5452" i="7" s="1"/>
  <c r="H5448" i="7"/>
  <c r="I5448" i="7" s="1"/>
  <c r="H5444" i="7"/>
  <c r="I5444" i="7" s="1"/>
  <c r="H5440" i="7"/>
  <c r="I5440" i="7" s="1"/>
  <c r="H5436" i="7"/>
  <c r="I5436" i="7" s="1"/>
  <c r="H5432" i="7"/>
  <c r="I5432" i="7" s="1"/>
  <c r="H5428" i="7"/>
  <c r="I5428" i="7" s="1"/>
  <c r="H5424" i="7"/>
  <c r="I5424" i="7" s="1"/>
  <c r="H5420" i="7"/>
  <c r="I5420" i="7" s="1"/>
  <c r="H5416" i="7"/>
  <c r="I5416" i="7" s="1"/>
  <c r="H5412" i="7"/>
  <c r="I5412" i="7" s="1"/>
  <c r="H5408" i="7"/>
  <c r="I5408" i="7" s="1"/>
  <c r="H5404" i="7"/>
  <c r="I5404" i="7" s="1"/>
  <c r="H5400" i="7"/>
  <c r="I5400" i="7" s="1"/>
  <c r="H5396" i="7"/>
  <c r="I5396" i="7" s="1"/>
  <c r="H5392" i="7"/>
  <c r="I5392" i="7" s="1"/>
  <c r="H5388" i="7"/>
  <c r="I5388" i="7" s="1"/>
  <c r="H5384" i="7"/>
  <c r="I5384" i="7" s="1"/>
  <c r="H5380" i="7"/>
  <c r="I5380" i="7" s="1"/>
  <c r="H5376" i="7"/>
  <c r="I5376" i="7" s="1"/>
  <c r="H5372" i="7"/>
  <c r="I5372" i="7" s="1"/>
  <c r="H5368" i="7"/>
  <c r="I5368" i="7" s="1"/>
  <c r="H5364" i="7"/>
  <c r="I5364" i="7" s="1"/>
  <c r="H5360" i="7"/>
  <c r="I5360" i="7" s="1"/>
  <c r="H5356" i="7"/>
  <c r="I5356" i="7" s="1"/>
  <c r="H5352" i="7"/>
  <c r="I5352" i="7" s="1"/>
  <c r="H5348" i="7"/>
  <c r="I5348" i="7" s="1"/>
  <c r="H5344" i="7"/>
  <c r="I5344" i="7" s="1"/>
  <c r="H5340" i="7"/>
  <c r="I5340" i="7" s="1"/>
  <c r="H5336" i="7"/>
  <c r="I5336" i="7" s="1"/>
  <c r="H5332" i="7"/>
  <c r="I5332" i="7" s="1"/>
  <c r="H5328" i="7"/>
  <c r="I5328" i="7" s="1"/>
  <c r="H5324" i="7"/>
  <c r="I5324" i="7" s="1"/>
  <c r="H5320" i="7"/>
  <c r="I5320" i="7" s="1"/>
  <c r="H5316" i="7"/>
  <c r="I5316" i="7" s="1"/>
  <c r="H5312" i="7"/>
  <c r="I5312" i="7" s="1"/>
  <c r="H5308" i="7"/>
  <c r="I5308" i="7" s="1"/>
  <c r="H5304" i="7"/>
  <c r="I5304" i="7" s="1"/>
  <c r="H5300" i="7"/>
  <c r="I5300" i="7" s="1"/>
  <c r="H5296" i="7"/>
  <c r="I5296" i="7" s="1"/>
  <c r="H5292" i="7"/>
  <c r="I5292" i="7" s="1"/>
  <c r="H5288" i="7"/>
  <c r="I5288" i="7" s="1"/>
  <c r="H5284" i="7"/>
  <c r="I5284" i="7" s="1"/>
  <c r="H5280" i="7"/>
  <c r="I5280" i="7" s="1"/>
  <c r="H5276" i="7"/>
  <c r="I5276" i="7" s="1"/>
  <c r="H5272" i="7"/>
  <c r="I5272" i="7" s="1"/>
  <c r="H5268" i="7"/>
  <c r="I5268" i="7" s="1"/>
  <c r="H5264" i="7"/>
  <c r="I5264" i="7" s="1"/>
  <c r="H5260" i="7"/>
  <c r="I5260" i="7" s="1"/>
  <c r="H5256" i="7"/>
  <c r="I5256" i="7" s="1"/>
  <c r="H5252" i="7"/>
  <c r="I5252" i="7" s="1"/>
  <c r="H5248" i="7"/>
  <c r="I5248" i="7" s="1"/>
  <c r="H5244" i="7"/>
  <c r="I5244" i="7" s="1"/>
  <c r="H5240" i="7"/>
  <c r="I5240" i="7" s="1"/>
  <c r="H5236" i="7"/>
  <c r="I5236" i="7" s="1"/>
  <c r="H5232" i="7"/>
  <c r="I5232" i="7" s="1"/>
  <c r="H5228" i="7"/>
  <c r="I5228" i="7" s="1"/>
  <c r="H5224" i="7"/>
  <c r="I5224" i="7" s="1"/>
  <c r="H5220" i="7"/>
  <c r="I5220" i="7" s="1"/>
  <c r="H5216" i="7"/>
  <c r="I5216" i="7" s="1"/>
  <c r="H5212" i="7"/>
  <c r="I5212" i="7" s="1"/>
  <c r="H5208" i="7"/>
  <c r="I5208" i="7" s="1"/>
  <c r="H5204" i="7"/>
  <c r="I5204" i="7" s="1"/>
  <c r="H5200" i="7"/>
  <c r="I5200" i="7" s="1"/>
  <c r="H5196" i="7"/>
  <c r="I5196" i="7" s="1"/>
  <c r="H5192" i="7"/>
  <c r="I5192" i="7" s="1"/>
  <c r="H5188" i="7"/>
  <c r="I5188" i="7" s="1"/>
  <c r="H5184" i="7"/>
  <c r="I5184" i="7" s="1"/>
  <c r="H5180" i="7"/>
  <c r="I5180" i="7" s="1"/>
  <c r="H5176" i="7"/>
  <c r="I5176" i="7" s="1"/>
  <c r="H5172" i="7"/>
  <c r="I5172" i="7" s="1"/>
  <c r="H5168" i="7"/>
  <c r="I5168" i="7" s="1"/>
  <c r="H5164" i="7"/>
  <c r="I5164" i="7" s="1"/>
  <c r="H5160" i="7"/>
  <c r="I5160" i="7" s="1"/>
  <c r="H5156" i="7"/>
  <c r="I5156" i="7" s="1"/>
  <c r="H5152" i="7"/>
  <c r="I5152" i="7" s="1"/>
  <c r="H5148" i="7"/>
  <c r="I5148" i="7" s="1"/>
  <c r="H5144" i="7"/>
  <c r="I5144" i="7" s="1"/>
  <c r="H5140" i="7"/>
  <c r="I5140" i="7" s="1"/>
  <c r="H5136" i="7"/>
  <c r="I5136" i="7" s="1"/>
  <c r="H5132" i="7"/>
  <c r="I5132" i="7" s="1"/>
  <c r="H5128" i="7"/>
  <c r="I5128" i="7" s="1"/>
  <c r="H5124" i="7"/>
  <c r="I5124" i="7" s="1"/>
  <c r="H5120" i="7"/>
  <c r="I5120" i="7" s="1"/>
  <c r="H5116" i="7"/>
  <c r="I5116" i="7" s="1"/>
  <c r="H5112" i="7"/>
  <c r="I5112" i="7" s="1"/>
  <c r="H5108" i="7"/>
  <c r="I5108" i="7" s="1"/>
  <c r="H5104" i="7"/>
  <c r="I5104" i="7" s="1"/>
  <c r="H5100" i="7"/>
  <c r="I5100" i="7" s="1"/>
  <c r="H5096" i="7"/>
  <c r="I5096" i="7" s="1"/>
  <c r="H5092" i="7"/>
  <c r="I5092" i="7" s="1"/>
  <c r="H5088" i="7"/>
  <c r="I5088" i="7" s="1"/>
  <c r="H5084" i="7"/>
  <c r="I5084" i="7" s="1"/>
  <c r="H5080" i="7"/>
  <c r="I5080" i="7" s="1"/>
  <c r="H5076" i="7"/>
  <c r="I5076" i="7" s="1"/>
  <c r="H5072" i="7"/>
  <c r="I5072" i="7" s="1"/>
  <c r="H5068" i="7"/>
  <c r="I5068" i="7" s="1"/>
  <c r="H5064" i="7"/>
  <c r="I5064" i="7" s="1"/>
  <c r="H5060" i="7"/>
  <c r="I5060" i="7" s="1"/>
  <c r="H5056" i="7"/>
  <c r="I5056" i="7" s="1"/>
  <c r="H5052" i="7"/>
  <c r="I5052" i="7" s="1"/>
  <c r="H5048" i="7"/>
  <c r="I5048" i="7" s="1"/>
  <c r="H5044" i="7"/>
  <c r="I5044" i="7" s="1"/>
  <c r="H5040" i="7"/>
  <c r="I5040" i="7" s="1"/>
  <c r="H5036" i="7"/>
  <c r="I5036" i="7" s="1"/>
  <c r="H5032" i="7"/>
  <c r="I5032" i="7" s="1"/>
  <c r="H5028" i="7"/>
  <c r="I5028" i="7" s="1"/>
  <c r="H5024" i="7"/>
  <c r="I5024" i="7" s="1"/>
  <c r="H5020" i="7"/>
  <c r="I5020" i="7" s="1"/>
  <c r="H5016" i="7"/>
  <c r="I5016" i="7" s="1"/>
  <c r="H5012" i="7"/>
  <c r="I5012" i="7" s="1"/>
  <c r="H5008" i="7"/>
  <c r="I5008" i="7" s="1"/>
  <c r="H5004" i="7"/>
  <c r="I5004" i="7" s="1"/>
  <c r="H5000" i="7"/>
  <c r="I5000" i="7" s="1"/>
  <c r="H4996" i="7"/>
  <c r="I4996" i="7" s="1"/>
  <c r="H4992" i="7"/>
  <c r="I4992" i="7" s="1"/>
  <c r="H4988" i="7"/>
  <c r="I4988" i="7" s="1"/>
  <c r="H4984" i="7"/>
  <c r="I4984" i="7" s="1"/>
  <c r="H4980" i="7"/>
  <c r="I4980" i="7" s="1"/>
  <c r="H4976" i="7"/>
  <c r="I4976" i="7" s="1"/>
  <c r="H4972" i="7"/>
  <c r="I4972" i="7" s="1"/>
  <c r="H4968" i="7"/>
  <c r="I4968" i="7" s="1"/>
  <c r="H4964" i="7"/>
  <c r="I4964" i="7" s="1"/>
  <c r="H4960" i="7"/>
  <c r="I4960" i="7" s="1"/>
  <c r="H4956" i="7"/>
  <c r="I4956" i="7" s="1"/>
  <c r="H4952" i="7"/>
  <c r="I4952" i="7" s="1"/>
  <c r="H4948" i="7"/>
  <c r="I4948" i="7" s="1"/>
  <c r="H4944" i="7"/>
  <c r="I4944" i="7" s="1"/>
  <c r="H4940" i="7"/>
  <c r="I4940" i="7" s="1"/>
  <c r="H4936" i="7"/>
  <c r="I4936" i="7" s="1"/>
  <c r="H4932" i="7"/>
  <c r="I4932" i="7" s="1"/>
  <c r="H4928" i="7"/>
  <c r="I4928" i="7" s="1"/>
  <c r="H4924" i="7"/>
  <c r="I4924" i="7" s="1"/>
  <c r="H4920" i="7"/>
  <c r="I4920" i="7" s="1"/>
  <c r="H4916" i="7"/>
  <c r="I4916" i="7" s="1"/>
  <c r="H4912" i="7"/>
  <c r="I4912" i="7" s="1"/>
  <c r="H4908" i="7"/>
  <c r="I4908" i="7" s="1"/>
  <c r="H4904" i="7"/>
  <c r="I4904" i="7" s="1"/>
  <c r="H4900" i="7"/>
  <c r="I4900" i="7" s="1"/>
  <c r="H4896" i="7"/>
  <c r="I4896" i="7" s="1"/>
  <c r="H4892" i="7"/>
  <c r="I4892" i="7" s="1"/>
  <c r="H4888" i="7"/>
  <c r="I4888" i="7" s="1"/>
  <c r="H4884" i="7"/>
  <c r="I4884" i="7" s="1"/>
  <c r="H4880" i="7"/>
  <c r="I4880" i="7" s="1"/>
  <c r="H4876" i="7"/>
  <c r="I4876" i="7" s="1"/>
  <c r="H4872" i="7"/>
  <c r="I4872" i="7" s="1"/>
  <c r="H4868" i="7"/>
  <c r="I4868" i="7" s="1"/>
  <c r="H4864" i="7"/>
  <c r="I4864" i="7" s="1"/>
  <c r="H4860" i="7"/>
  <c r="I4860" i="7" s="1"/>
  <c r="H4856" i="7"/>
  <c r="I4856" i="7" s="1"/>
  <c r="H4852" i="7"/>
  <c r="I4852" i="7" s="1"/>
  <c r="H4848" i="7"/>
  <c r="I4848" i="7" s="1"/>
  <c r="H4844" i="7"/>
  <c r="I4844" i="7" s="1"/>
  <c r="H4840" i="7"/>
  <c r="I4840" i="7" s="1"/>
  <c r="H4836" i="7"/>
  <c r="I4836" i="7" s="1"/>
  <c r="H4832" i="7"/>
  <c r="I4832" i="7" s="1"/>
  <c r="H4828" i="7"/>
  <c r="I4828" i="7" s="1"/>
  <c r="H4824" i="7"/>
  <c r="I4824" i="7" s="1"/>
  <c r="H4820" i="7"/>
  <c r="I4820" i="7" s="1"/>
  <c r="H4816" i="7"/>
  <c r="I4816" i="7" s="1"/>
  <c r="H4812" i="7"/>
  <c r="I4812" i="7" s="1"/>
  <c r="H4808" i="7"/>
  <c r="I4808" i="7" s="1"/>
  <c r="H4804" i="7"/>
  <c r="I4804" i="7" s="1"/>
  <c r="H4800" i="7"/>
  <c r="I4800" i="7" s="1"/>
  <c r="H4796" i="7"/>
  <c r="I4796" i="7" s="1"/>
  <c r="H4792" i="7"/>
  <c r="I4792" i="7" s="1"/>
  <c r="H4788" i="7"/>
  <c r="I4788" i="7" s="1"/>
  <c r="H4784" i="7"/>
  <c r="I4784" i="7" s="1"/>
  <c r="H4780" i="7"/>
  <c r="I4780" i="7" s="1"/>
  <c r="H4776" i="7"/>
  <c r="I4776" i="7" s="1"/>
  <c r="H4772" i="7"/>
  <c r="I4772" i="7" s="1"/>
  <c r="H4768" i="7"/>
  <c r="I4768" i="7" s="1"/>
  <c r="H4764" i="7"/>
  <c r="I4764" i="7" s="1"/>
  <c r="H4760" i="7"/>
  <c r="I4760" i="7" s="1"/>
  <c r="H4756" i="7"/>
  <c r="I4756" i="7" s="1"/>
  <c r="H4752" i="7"/>
  <c r="I4752" i="7" s="1"/>
  <c r="H4748" i="7"/>
  <c r="I4748" i="7" s="1"/>
  <c r="H4744" i="7"/>
  <c r="I4744" i="7" s="1"/>
  <c r="H4740" i="7"/>
  <c r="I4740" i="7" s="1"/>
  <c r="H4736" i="7"/>
  <c r="I4736" i="7" s="1"/>
  <c r="H4732" i="7"/>
  <c r="I4732" i="7" s="1"/>
  <c r="H4728" i="7"/>
  <c r="I4728" i="7" s="1"/>
  <c r="H4724" i="7"/>
  <c r="I4724" i="7" s="1"/>
  <c r="H4720" i="7"/>
  <c r="I4720" i="7" s="1"/>
  <c r="H4716" i="7"/>
  <c r="I4716" i="7" s="1"/>
  <c r="H4712" i="7"/>
  <c r="I4712" i="7" s="1"/>
  <c r="H4708" i="7"/>
  <c r="I4708" i="7" s="1"/>
  <c r="H4704" i="7"/>
  <c r="I4704" i="7" s="1"/>
  <c r="H4700" i="7"/>
  <c r="I4700" i="7" s="1"/>
  <c r="H4696" i="7"/>
  <c r="I4696" i="7" s="1"/>
  <c r="H4692" i="7"/>
  <c r="I4692" i="7" s="1"/>
  <c r="H4688" i="7"/>
  <c r="I4688" i="7" s="1"/>
  <c r="H4684" i="7"/>
  <c r="I4684" i="7" s="1"/>
  <c r="H4680" i="7"/>
  <c r="I4680" i="7" s="1"/>
  <c r="H4676" i="7"/>
  <c r="I4676" i="7" s="1"/>
  <c r="H4672" i="7"/>
  <c r="I4672" i="7" s="1"/>
  <c r="H4668" i="7"/>
  <c r="I4668" i="7" s="1"/>
  <c r="H4664" i="7"/>
  <c r="I4664" i="7" s="1"/>
  <c r="H4660" i="7"/>
  <c r="I4660" i="7" s="1"/>
  <c r="H4656" i="7"/>
  <c r="I4656" i="7" s="1"/>
  <c r="H4652" i="7"/>
  <c r="I4652" i="7" s="1"/>
  <c r="H4648" i="7"/>
  <c r="I4648" i="7" s="1"/>
  <c r="H4644" i="7"/>
  <c r="I4644" i="7" s="1"/>
  <c r="H4640" i="7"/>
  <c r="I4640" i="7" s="1"/>
  <c r="H4636" i="7"/>
  <c r="I4636" i="7" s="1"/>
  <c r="H4632" i="7"/>
  <c r="I4632" i="7" s="1"/>
  <c r="H4628" i="7"/>
  <c r="I4628" i="7" s="1"/>
  <c r="H4624" i="7"/>
  <c r="I4624" i="7" s="1"/>
  <c r="H4620" i="7"/>
  <c r="I4620" i="7" s="1"/>
  <c r="H4616" i="7"/>
  <c r="I4616" i="7" s="1"/>
  <c r="H4612" i="7"/>
  <c r="I4612" i="7" s="1"/>
  <c r="H4608" i="7"/>
  <c r="I4608" i="7" s="1"/>
  <c r="H4604" i="7"/>
  <c r="I4604" i="7" s="1"/>
  <c r="H4600" i="7"/>
  <c r="I4600" i="7" s="1"/>
  <c r="H4596" i="7"/>
  <c r="I4596" i="7" s="1"/>
  <c r="H4592" i="7"/>
  <c r="I4592" i="7" s="1"/>
  <c r="H4588" i="7"/>
  <c r="I4588" i="7" s="1"/>
  <c r="H4584" i="7"/>
  <c r="I4584" i="7" s="1"/>
  <c r="H4580" i="7"/>
  <c r="I4580" i="7" s="1"/>
  <c r="H4576" i="7"/>
  <c r="I4576" i="7" s="1"/>
  <c r="H4572" i="7"/>
  <c r="I4572" i="7" s="1"/>
  <c r="H4568" i="7"/>
  <c r="I4568" i="7" s="1"/>
  <c r="H4564" i="7"/>
  <c r="I4564" i="7" s="1"/>
  <c r="H4560" i="7"/>
  <c r="I4560" i="7" s="1"/>
  <c r="H4556" i="7"/>
  <c r="I4556" i="7" s="1"/>
  <c r="H4552" i="7"/>
  <c r="I4552" i="7" s="1"/>
  <c r="H4548" i="7"/>
  <c r="I4548" i="7" s="1"/>
  <c r="H4544" i="7"/>
  <c r="I4544" i="7" s="1"/>
  <c r="H4540" i="7"/>
  <c r="I4540" i="7" s="1"/>
  <c r="H4536" i="7"/>
  <c r="I4536" i="7" s="1"/>
  <c r="H4532" i="7"/>
  <c r="I4532" i="7" s="1"/>
  <c r="H4528" i="7"/>
  <c r="I4528" i="7" s="1"/>
  <c r="H4524" i="7"/>
  <c r="I4524" i="7" s="1"/>
  <c r="H4520" i="7"/>
  <c r="I4520" i="7" s="1"/>
  <c r="H4516" i="7"/>
  <c r="I4516" i="7" s="1"/>
  <c r="H4512" i="7"/>
  <c r="I4512" i="7" s="1"/>
  <c r="H4508" i="7"/>
  <c r="I4508" i="7" s="1"/>
  <c r="H4504" i="7"/>
  <c r="I4504" i="7" s="1"/>
  <c r="H4500" i="7"/>
  <c r="I4500" i="7" s="1"/>
  <c r="H4496" i="7"/>
  <c r="I4496" i="7" s="1"/>
  <c r="H4492" i="7"/>
  <c r="I4492" i="7" s="1"/>
  <c r="H4488" i="7"/>
  <c r="I4488" i="7" s="1"/>
  <c r="H4484" i="7"/>
  <c r="I4484" i="7" s="1"/>
  <c r="H4480" i="7"/>
  <c r="I4480" i="7" s="1"/>
  <c r="H4476" i="7"/>
  <c r="I4476" i="7" s="1"/>
  <c r="H4472" i="7"/>
  <c r="I4472" i="7" s="1"/>
  <c r="H4468" i="7"/>
  <c r="I4468" i="7" s="1"/>
  <c r="H4464" i="7"/>
  <c r="I4464" i="7" s="1"/>
  <c r="H4460" i="7"/>
  <c r="I4460" i="7" s="1"/>
  <c r="H4456" i="7"/>
  <c r="I4456" i="7" s="1"/>
  <c r="H4452" i="7"/>
  <c r="I4452" i="7" s="1"/>
  <c r="H4448" i="7"/>
  <c r="I4448" i="7" s="1"/>
  <c r="H4444" i="7"/>
  <c r="I4444" i="7" s="1"/>
  <c r="H4440" i="7"/>
  <c r="I4440" i="7" s="1"/>
  <c r="H4436" i="7"/>
  <c r="I4436" i="7" s="1"/>
  <c r="H4432" i="7"/>
  <c r="I4432" i="7" s="1"/>
  <c r="H4428" i="7"/>
  <c r="I4428" i="7" s="1"/>
  <c r="H4424" i="7"/>
  <c r="I4424" i="7" s="1"/>
  <c r="H4420" i="7"/>
  <c r="I4420" i="7" s="1"/>
  <c r="H4416" i="7"/>
  <c r="I4416" i="7" s="1"/>
  <c r="H4412" i="7"/>
  <c r="I4412" i="7" s="1"/>
  <c r="H4408" i="7"/>
  <c r="I4408" i="7" s="1"/>
  <c r="H4404" i="7"/>
  <c r="I4404" i="7" s="1"/>
  <c r="H4400" i="7"/>
  <c r="I4400" i="7" s="1"/>
  <c r="H4396" i="7"/>
  <c r="I4396" i="7" s="1"/>
  <c r="H4392" i="7"/>
  <c r="I4392" i="7" s="1"/>
  <c r="H4388" i="7"/>
  <c r="I4388" i="7" s="1"/>
  <c r="H4384" i="7"/>
  <c r="I4384" i="7" s="1"/>
  <c r="H4380" i="7"/>
  <c r="I4380" i="7" s="1"/>
  <c r="H4376" i="7"/>
  <c r="I4376" i="7" s="1"/>
  <c r="H4372" i="7"/>
  <c r="I4372" i="7" s="1"/>
  <c r="H4368" i="7"/>
  <c r="I4368" i="7" s="1"/>
  <c r="H4364" i="7"/>
  <c r="I4364" i="7" s="1"/>
  <c r="H4360" i="7"/>
  <c r="I4360" i="7" s="1"/>
  <c r="H4356" i="7"/>
  <c r="I4356" i="7" s="1"/>
  <c r="H4352" i="7"/>
  <c r="I4352" i="7" s="1"/>
  <c r="H4348" i="7"/>
  <c r="I4348" i="7" s="1"/>
  <c r="H4344" i="7"/>
  <c r="I4344" i="7" s="1"/>
  <c r="H4340" i="7"/>
  <c r="I4340" i="7" s="1"/>
  <c r="H4336" i="7"/>
  <c r="I4336" i="7" s="1"/>
  <c r="H4332" i="7"/>
  <c r="I4332" i="7" s="1"/>
  <c r="H4328" i="7"/>
  <c r="I4328" i="7" s="1"/>
  <c r="H4324" i="7"/>
  <c r="I4324" i="7" s="1"/>
  <c r="H4320" i="7"/>
  <c r="I4320" i="7" s="1"/>
  <c r="H4316" i="7"/>
  <c r="I4316" i="7" s="1"/>
  <c r="H4312" i="7"/>
  <c r="I4312" i="7" s="1"/>
  <c r="H4308" i="7"/>
  <c r="I4308" i="7" s="1"/>
  <c r="H4304" i="7"/>
  <c r="I4304" i="7" s="1"/>
  <c r="H4300" i="7"/>
  <c r="I4300" i="7" s="1"/>
  <c r="H4296" i="7"/>
  <c r="I4296" i="7" s="1"/>
  <c r="H4292" i="7"/>
  <c r="I4292" i="7" s="1"/>
  <c r="H4288" i="7"/>
  <c r="I4288" i="7" s="1"/>
  <c r="H4284" i="7"/>
  <c r="I4284" i="7" s="1"/>
  <c r="H4280" i="7"/>
  <c r="I4280" i="7" s="1"/>
  <c r="H4276" i="7"/>
  <c r="I4276" i="7" s="1"/>
  <c r="H4272" i="7"/>
  <c r="I4272" i="7" s="1"/>
  <c r="H4268" i="7"/>
  <c r="I4268" i="7" s="1"/>
  <c r="H4264" i="7"/>
  <c r="I4264" i="7" s="1"/>
  <c r="H4260" i="7"/>
  <c r="I4260" i="7" s="1"/>
  <c r="H4256" i="7"/>
  <c r="I4256" i="7" s="1"/>
  <c r="H4252" i="7"/>
  <c r="I4252" i="7" s="1"/>
  <c r="H4248" i="7"/>
  <c r="I4248" i="7" s="1"/>
  <c r="H4244" i="7"/>
  <c r="I4244" i="7" s="1"/>
  <c r="H4240" i="7"/>
  <c r="I4240" i="7" s="1"/>
  <c r="H4236" i="7"/>
  <c r="I4236" i="7" s="1"/>
  <c r="H4232" i="7"/>
  <c r="I4232" i="7" s="1"/>
  <c r="H4228" i="7"/>
  <c r="I4228" i="7" s="1"/>
  <c r="H4224" i="7"/>
  <c r="I4224" i="7" s="1"/>
  <c r="H4220" i="7"/>
  <c r="I4220" i="7" s="1"/>
  <c r="H4216" i="7"/>
  <c r="I4216" i="7" s="1"/>
  <c r="H4212" i="7"/>
  <c r="I4212" i="7" s="1"/>
  <c r="H4208" i="7"/>
  <c r="I4208" i="7" s="1"/>
  <c r="H4204" i="7"/>
  <c r="I4204" i="7" s="1"/>
  <c r="H4200" i="7"/>
  <c r="I4200" i="7" s="1"/>
  <c r="H4196" i="7"/>
  <c r="I4196" i="7" s="1"/>
  <c r="H4192" i="7"/>
  <c r="I4192" i="7" s="1"/>
  <c r="H4188" i="7"/>
  <c r="I4188" i="7" s="1"/>
  <c r="H4184" i="7"/>
  <c r="I4184" i="7" s="1"/>
  <c r="H4180" i="7"/>
  <c r="I4180" i="7" s="1"/>
  <c r="H4176" i="7"/>
  <c r="I4176" i="7" s="1"/>
  <c r="H4172" i="7"/>
  <c r="I4172" i="7" s="1"/>
  <c r="H4168" i="7"/>
  <c r="I4168" i="7" s="1"/>
  <c r="H4164" i="7"/>
  <c r="I4164" i="7" s="1"/>
  <c r="H4160" i="7"/>
  <c r="I4160" i="7" s="1"/>
  <c r="H4156" i="7"/>
  <c r="I4156" i="7" s="1"/>
  <c r="H4152" i="7"/>
  <c r="I4152" i="7" s="1"/>
  <c r="H4148" i="7"/>
  <c r="I4148" i="7" s="1"/>
  <c r="H4144" i="7"/>
  <c r="I4144" i="7" s="1"/>
  <c r="H4140" i="7"/>
  <c r="I4140" i="7" s="1"/>
  <c r="H4136" i="7"/>
  <c r="I4136" i="7" s="1"/>
  <c r="H4132" i="7"/>
  <c r="I4132" i="7" s="1"/>
  <c r="H4128" i="7"/>
  <c r="I4128" i="7" s="1"/>
  <c r="H4124" i="7"/>
  <c r="I4124" i="7" s="1"/>
  <c r="H4120" i="7"/>
  <c r="I4120" i="7" s="1"/>
  <c r="H4116" i="7"/>
  <c r="I4116" i="7" s="1"/>
  <c r="H4112" i="7"/>
  <c r="I4112" i="7" s="1"/>
  <c r="H4108" i="7"/>
  <c r="I4108" i="7" s="1"/>
  <c r="H4104" i="7"/>
  <c r="I4104" i="7" s="1"/>
  <c r="H4100" i="7"/>
  <c r="I4100" i="7" s="1"/>
  <c r="H4096" i="7"/>
  <c r="I4096" i="7" s="1"/>
  <c r="H4092" i="7"/>
  <c r="I4092" i="7" s="1"/>
  <c r="H4088" i="7"/>
  <c r="I4088" i="7" s="1"/>
  <c r="H4084" i="7"/>
  <c r="I4084" i="7" s="1"/>
  <c r="H4080" i="7"/>
  <c r="I4080" i="7" s="1"/>
  <c r="H4076" i="7"/>
  <c r="I4076" i="7" s="1"/>
  <c r="H4072" i="7"/>
  <c r="I4072" i="7" s="1"/>
  <c r="H4068" i="7"/>
  <c r="I4068" i="7" s="1"/>
  <c r="H4064" i="7"/>
  <c r="I4064" i="7" s="1"/>
  <c r="H4060" i="7"/>
  <c r="I4060" i="7" s="1"/>
  <c r="H4056" i="7"/>
  <c r="I4056" i="7" s="1"/>
  <c r="H4052" i="7"/>
  <c r="I4052" i="7" s="1"/>
  <c r="H4048" i="7"/>
  <c r="I4048" i="7" s="1"/>
  <c r="H4044" i="7"/>
  <c r="I4044" i="7" s="1"/>
  <c r="H4040" i="7"/>
  <c r="I4040" i="7" s="1"/>
  <c r="H4036" i="7"/>
  <c r="I4036" i="7" s="1"/>
  <c r="H4032" i="7"/>
  <c r="I4032" i="7" s="1"/>
  <c r="H4028" i="7"/>
  <c r="I4028" i="7" s="1"/>
  <c r="H4024" i="7"/>
  <c r="I4024" i="7" s="1"/>
  <c r="H4020" i="7"/>
  <c r="I4020" i="7" s="1"/>
  <c r="H4016" i="7"/>
  <c r="I4016" i="7" s="1"/>
  <c r="H4012" i="7"/>
  <c r="I4012" i="7" s="1"/>
  <c r="H4008" i="7"/>
  <c r="I4008" i="7" s="1"/>
  <c r="H4004" i="7"/>
  <c r="I4004" i="7" s="1"/>
  <c r="H4000" i="7"/>
  <c r="I4000" i="7" s="1"/>
  <c r="H3996" i="7"/>
  <c r="I3996" i="7" s="1"/>
  <c r="H3992" i="7"/>
  <c r="I3992" i="7" s="1"/>
  <c r="H3988" i="7"/>
  <c r="I3988" i="7" s="1"/>
  <c r="H3984" i="7"/>
  <c r="I3984" i="7" s="1"/>
  <c r="H3980" i="7"/>
  <c r="I3980" i="7" s="1"/>
  <c r="H3976" i="7"/>
  <c r="I3976" i="7" s="1"/>
  <c r="H3972" i="7"/>
  <c r="I3972" i="7" s="1"/>
  <c r="H3968" i="7"/>
  <c r="I3968" i="7" s="1"/>
  <c r="H3964" i="7"/>
  <c r="I3964" i="7" s="1"/>
  <c r="H3960" i="7"/>
  <c r="I3960" i="7" s="1"/>
  <c r="H3956" i="7"/>
  <c r="I3956" i="7" s="1"/>
  <c r="H3952" i="7"/>
  <c r="I3952" i="7" s="1"/>
  <c r="H3948" i="7"/>
  <c r="I3948" i="7" s="1"/>
  <c r="H3944" i="7"/>
  <c r="I3944" i="7" s="1"/>
  <c r="H3940" i="7"/>
  <c r="I3940" i="7" s="1"/>
  <c r="H3936" i="7"/>
  <c r="I3936" i="7" s="1"/>
  <c r="H3932" i="7"/>
  <c r="I3932" i="7" s="1"/>
  <c r="H3928" i="7"/>
  <c r="I3928" i="7" s="1"/>
  <c r="H3924" i="7"/>
  <c r="I3924" i="7" s="1"/>
  <c r="H3920" i="7"/>
  <c r="I3920" i="7" s="1"/>
  <c r="H3916" i="7"/>
  <c r="I3916" i="7" s="1"/>
  <c r="H3912" i="7"/>
  <c r="I3912" i="7" s="1"/>
  <c r="H3908" i="7"/>
  <c r="I3908" i="7" s="1"/>
  <c r="H3904" i="7"/>
  <c r="I3904" i="7" s="1"/>
  <c r="H3900" i="7"/>
  <c r="I3900" i="7" s="1"/>
  <c r="H3896" i="7"/>
  <c r="I3896" i="7" s="1"/>
  <c r="H3892" i="7"/>
  <c r="I3892" i="7" s="1"/>
  <c r="H3888" i="7"/>
  <c r="I3888" i="7" s="1"/>
  <c r="H3884" i="7"/>
  <c r="I3884" i="7" s="1"/>
  <c r="H3880" i="7"/>
  <c r="I3880" i="7" s="1"/>
  <c r="H3876" i="7"/>
  <c r="I3876" i="7" s="1"/>
  <c r="H3872" i="7"/>
  <c r="I3872" i="7" s="1"/>
  <c r="H3868" i="7"/>
  <c r="I3868" i="7" s="1"/>
  <c r="H3864" i="7"/>
  <c r="I3864" i="7" s="1"/>
  <c r="H3860" i="7"/>
  <c r="I3860" i="7" s="1"/>
  <c r="H3856" i="7"/>
  <c r="I3856" i="7" s="1"/>
  <c r="H3852" i="7"/>
  <c r="I3852" i="7" s="1"/>
  <c r="H3848" i="7"/>
  <c r="I3848" i="7" s="1"/>
  <c r="H3844" i="7"/>
  <c r="I3844" i="7" s="1"/>
  <c r="H3840" i="7"/>
  <c r="I3840" i="7" s="1"/>
  <c r="H3836" i="7"/>
  <c r="I3836" i="7" s="1"/>
  <c r="H3832" i="7"/>
  <c r="I3832" i="7" s="1"/>
  <c r="H3828" i="7"/>
  <c r="I3828" i="7" s="1"/>
  <c r="H3824" i="7"/>
  <c r="I3824" i="7" s="1"/>
  <c r="H3820" i="7"/>
  <c r="I3820" i="7" s="1"/>
  <c r="H3816" i="7"/>
  <c r="I3816" i="7" s="1"/>
  <c r="H3812" i="7"/>
  <c r="I3812" i="7" s="1"/>
  <c r="H3808" i="7"/>
  <c r="I3808" i="7" s="1"/>
  <c r="H3804" i="7"/>
  <c r="I3804" i="7" s="1"/>
  <c r="H3800" i="7"/>
  <c r="I3800" i="7" s="1"/>
  <c r="H3796" i="7"/>
  <c r="I3796" i="7" s="1"/>
  <c r="H3792" i="7"/>
  <c r="I3792" i="7" s="1"/>
  <c r="H3788" i="7"/>
  <c r="I3788" i="7" s="1"/>
  <c r="H3784" i="7"/>
  <c r="I3784" i="7" s="1"/>
  <c r="H3780" i="7"/>
  <c r="I3780" i="7" s="1"/>
  <c r="H3776" i="7"/>
  <c r="I3776" i="7" s="1"/>
  <c r="H3772" i="7"/>
  <c r="I3772" i="7" s="1"/>
  <c r="H3768" i="7"/>
  <c r="I3768" i="7" s="1"/>
  <c r="H3764" i="7"/>
  <c r="I3764" i="7" s="1"/>
  <c r="H3760" i="7"/>
  <c r="I3760" i="7" s="1"/>
  <c r="H3756" i="7"/>
  <c r="I3756" i="7" s="1"/>
  <c r="H3752" i="7"/>
  <c r="I3752" i="7" s="1"/>
  <c r="H3748" i="7"/>
  <c r="I3748" i="7" s="1"/>
  <c r="H3744" i="7"/>
  <c r="I3744" i="7" s="1"/>
  <c r="H3740" i="7"/>
  <c r="I3740" i="7" s="1"/>
  <c r="H3736" i="7"/>
  <c r="I3736" i="7" s="1"/>
  <c r="H3732" i="7"/>
  <c r="I3732" i="7" s="1"/>
  <c r="H3728" i="7"/>
  <c r="I3728" i="7" s="1"/>
  <c r="H3724" i="7"/>
  <c r="I3724" i="7" s="1"/>
  <c r="H3720" i="7"/>
  <c r="I3720" i="7" s="1"/>
  <c r="H3716" i="7"/>
  <c r="I3716" i="7" s="1"/>
  <c r="H3712" i="7"/>
  <c r="I3712" i="7" s="1"/>
  <c r="H3708" i="7"/>
  <c r="I3708" i="7" s="1"/>
  <c r="H3704" i="7"/>
  <c r="I3704" i="7" s="1"/>
  <c r="H3700" i="7"/>
  <c r="I3700" i="7" s="1"/>
  <c r="H3696" i="7"/>
  <c r="I3696" i="7" s="1"/>
  <c r="H3692" i="7"/>
  <c r="I3692" i="7" s="1"/>
  <c r="H3688" i="7"/>
  <c r="I3688" i="7" s="1"/>
  <c r="H3684" i="7"/>
  <c r="I3684" i="7" s="1"/>
  <c r="H3680" i="7"/>
  <c r="I3680" i="7" s="1"/>
  <c r="H3676" i="7"/>
  <c r="I3676" i="7" s="1"/>
  <c r="H3672" i="7"/>
  <c r="I3672" i="7" s="1"/>
  <c r="H3668" i="7"/>
  <c r="I3668" i="7" s="1"/>
  <c r="H3664" i="7"/>
  <c r="I3664" i="7" s="1"/>
  <c r="H3660" i="7"/>
  <c r="I3660" i="7" s="1"/>
  <c r="H3656" i="7"/>
  <c r="I3656" i="7" s="1"/>
  <c r="H3652" i="7"/>
  <c r="I3652" i="7" s="1"/>
  <c r="H3648" i="7"/>
  <c r="I3648" i="7" s="1"/>
  <c r="H3644" i="7"/>
  <c r="I3644" i="7" s="1"/>
  <c r="H3640" i="7"/>
  <c r="I3640" i="7" s="1"/>
  <c r="H3636" i="7"/>
  <c r="I3636" i="7" s="1"/>
  <c r="H3632" i="7"/>
  <c r="I3632" i="7" s="1"/>
  <c r="H3628" i="7"/>
  <c r="I3628" i="7" s="1"/>
  <c r="H3624" i="7"/>
  <c r="I3624" i="7" s="1"/>
  <c r="H3620" i="7"/>
  <c r="I3620" i="7" s="1"/>
  <c r="H3616" i="7"/>
  <c r="I3616" i="7" s="1"/>
  <c r="H3612" i="7"/>
  <c r="I3612" i="7" s="1"/>
  <c r="H3608" i="7"/>
  <c r="I3608" i="7" s="1"/>
  <c r="H3604" i="7"/>
  <c r="I3604" i="7" s="1"/>
  <c r="H3600" i="7"/>
  <c r="I3600" i="7" s="1"/>
  <c r="H3596" i="7"/>
  <c r="I3596" i="7" s="1"/>
  <c r="H3592" i="7"/>
  <c r="I3592" i="7" s="1"/>
  <c r="H3588" i="7"/>
  <c r="I3588" i="7" s="1"/>
  <c r="H3584" i="7"/>
  <c r="I3584" i="7" s="1"/>
  <c r="H3580" i="7"/>
  <c r="I3580" i="7" s="1"/>
  <c r="H3576" i="7"/>
  <c r="I3576" i="7" s="1"/>
  <c r="H3572" i="7"/>
  <c r="I3572" i="7" s="1"/>
  <c r="H3568" i="7"/>
  <c r="I3568" i="7" s="1"/>
  <c r="H3564" i="7"/>
  <c r="I3564" i="7" s="1"/>
  <c r="H3560" i="7"/>
  <c r="I3560" i="7" s="1"/>
  <c r="H3556" i="7"/>
  <c r="I3556" i="7" s="1"/>
  <c r="H3552" i="7"/>
  <c r="I3552" i="7" s="1"/>
  <c r="H3548" i="7"/>
  <c r="I3548" i="7" s="1"/>
  <c r="H3544" i="7"/>
  <c r="I3544" i="7" s="1"/>
  <c r="H3540" i="7"/>
  <c r="I3540" i="7" s="1"/>
  <c r="H3536" i="7"/>
  <c r="I3536" i="7" s="1"/>
  <c r="H3532" i="7"/>
  <c r="I3532" i="7" s="1"/>
  <c r="H3528" i="7"/>
  <c r="I3528" i="7" s="1"/>
  <c r="H3524" i="7"/>
  <c r="I3524" i="7" s="1"/>
  <c r="H3520" i="7"/>
  <c r="I3520" i="7" s="1"/>
  <c r="H3516" i="7"/>
  <c r="I3516" i="7" s="1"/>
  <c r="H3512" i="7"/>
  <c r="I3512" i="7" s="1"/>
  <c r="H3508" i="7"/>
  <c r="I3508" i="7" s="1"/>
  <c r="H3504" i="7"/>
  <c r="I3504" i="7" s="1"/>
  <c r="H3500" i="7"/>
  <c r="I3500" i="7" s="1"/>
  <c r="H3496" i="7"/>
  <c r="I3496" i="7" s="1"/>
  <c r="H3492" i="7"/>
  <c r="I3492" i="7" s="1"/>
  <c r="H3488" i="7"/>
  <c r="I3488" i="7" s="1"/>
  <c r="H3484" i="7"/>
  <c r="I3484" i="7" s="1"/>
  <c r="H3480" i="7"/>
  <c r="I3480" i="7" s="1"/>
  <c r="H3476" i="7"/>
  <c r="I3476" i="7" s="1"/>
  <c r="H3472" i="7"/>
  <c r="I3472" i="7" s="1"/>
  <c r="H3468" i="7"/>
  <c r="I3468" i="7" s="1"/>
  <c r="H3464" i="7"/>
  <c r="I3464" i="7" s="1"/>
  <c r="H3460" i="7"/>
  <c r="I3460" i="7" s="1"/>
  <c r="H3456" i="7"/>
  <c r="I3456" i="7" s="1"/>
  <c r="H3452" i="7"/>
  <c r="I3452" i="7" s="1"/>
  <c r="H3448" i="7"/>
  <c r="I3448" i="7" s="1"/>
  <c r="H3444" i="7"/>
  <c r="I3444" i="7" s="1"/>
  <c r="H3440" i="7"/>
  <c r="I3440" i="7" s="1"/>
  <c r="H3436" i="7"/>
  <c r="I3436" i="7" s="1"/>
  <c r="H3432" i="7"/>
  <c r="I3432" i="7" s="1"/>
  <c r="H3428" i="7"/>
  <c r="I3428" i="7" s="1"/>
  <c r="H3424" i="7"/>
  <c r="I3424" i="7" s="1"/>
  <c r="H3420" i="7"/>
  <c r="I3420" i="7" s="1"/>
  <c r="H3416" i="7"/>
  <c r="I3416" i="7" s="1"/>
  <c r="H3412" i="7"/>
  <c r="I3412" i="7" s="1"/>
  <c r="H3408" i="7"/>
  <c r="I3408" i="7" s="1"/>
  <c r="H3404" i="7"/>
  <c r="I3404" i="7" s="1"/>
  <c r="H3400" i="7"/>
  <c r="I3400" i="7" s="1"/>
  <c r="H3396" i="7"/>
  <c r="I3396" i="7" s="1"/>
  <c r="H3392" i="7"/>
  <c r="I3392" i="7" s="1"/>
  <c r="H3388" i="7"/>
  <c r="I3388" i="7" s="1"/>
  <c r="H3384" i="7"/>
  <c r="I3384" i="7" s="1"/>
  <c r="H3380" i="7"/>
  <c r="I3380" i="7" s="1"/>
  <c r="H3376" i="7"/>
  <c r="I3376" i="7" s="1"/>
  <c r="H3372" i="7"/>
  <c r="I3372" i="7" s="1"/>
  <c r="H3368" i="7"/>
  <c r="I3368" i="7" s="1"/>
  <c r="H3364" i="7"/>
  <c r="I3364" i="7" s="1"/>
  <c r="H3360" i="7"/>
  <c r="I3360" i="7" s="1"/>
  <c r="H3356" i="7"/>
  <c r="I3356" i="7" s="1"/>
  <c r="H3352" i="7"/>
  <c r="I3352" i="7" s="1"/>
  <c r="H3348" i="7"/>
  <c r="I3348" i="7" s="1"/>
  <c r="H3344" i="7"/>
  <c r="I3344" i="7" s="1"/>
  <c r="H3340" i="7"/>
  <c r="I3340" i="7" s="1"/>
  <c r="H3336" i="7"/>
  <c r="I3336" i="7" s="1"/>
  <c r="H3332" i="7"/>
  <c r="I3332" i="7" s="1"/>
  <c r="H3328" i="7"/>
  <c r="I3328" i="7" s="1"/>
  <c r="H3324" i="7"/>
  <c r="I3324" i="7" s="1"/>
  <c r="H3320" i="7"/>
  <c r="I3320" i="7" s="1"/>
  <c r="H3316" i="7"/>
  <c r="I3316" i="7" s="1"/>
  <c r="H3312" i="7"/>
  <c r="I3312" i="7" s="1"/>
  <c r="H3308" i="7"/>
  <c r="I3308" i="7" s="1"/>
  <c r="H3304" i="7"/>
  <c r="I3304" i="7" s="1"/>
  <c r="H3300" i="7"/>
  <c r="I3300" i="7" s="1"/>
  <c r="H3296" i="7"/>
  <c r="I3296" i="7" s="1"/>
  <c r="H3292" i="7"/>
  <c r="I3292" i="7" s="1"/>
  <c r="H3288" i="7"/>
  <c r="I3288" i="7" s="1"/>
  <c r="H3284" i="7"/>
  <c r="I3284" i="7" s="1"/>
  <c r="H3280" i="7"/>
  <c r="I3280" i="7" s="1"/>
  <c r="H3276" i="7"/>
  <c r="I3276" i="7" s="1"/>
  <c r="H3272" i="7"/>
  <c r="I3272" i="7" s="1"/>
  <c r="H3268" i="7"/>
  <c r="I3268" i="7" s="1"/>
  <c r="H3264" i="7"/>
  <c r="I3264" i="7" s="1"/>
  <c r="H3260" i="7"/>
  <c r="I3260" i="7" s="1"/>
  <c r="H3256" i="7"/>
  <c r="I3256" i="7" s="1"/>
  <c r="H3252" i="7"/>
  <c r="I3252" i="7" s="1"/>
  <c r="H3248" i="7"/>
  <c r="I3248" i="7" s="1"/>
  <c r="H3244" i="7"/>
  <c r="I3244" i="7" s="1"/>
  <c r="H3240" i="7"/>
  <c r="I3240" i="7" s="1"/>
  <c r="H3236" i="7"/>
  <c r="I3236" i="7" s="1"/>
  <c r="H3232" i="7"/>
  <c r="I3232" i="7" s="1"/>
  <c r="H3228" i="7"/>
  <c r="I3228" i="7" s="1"/>
  <c r="H3224" i="7"/>
  <c r="I3224" i="7" s="1"/>
  <c r="H3220" i="7"/>
  <c r="I3220" i="7" s="1"/>
  <c r="H3216" i="7"/>
  <c r="I3216" i="7" s="1"/>
  <c r="H3212" i="7"/>
  <c r="I3212" i="7" s="1"/>
  <c r="H3208" i="7"/>
  <c r="I3208" i="7" s="1"/>
  <c r="H3204" i="7"/>
  <c r="I3204" i="7" s="1"/>
  <c r="H3200" i="7"/>
  <c r="I3200" i="7" s="1"/>
  <c r="H3196" i="7"/>
  <c r="I3196" i="7" s="1"/>
  <c r="H3192" i="7"/>
  <c r="I3192" i="7" s="1"/>
  <c r="H3188" i="7"/>
  <c r="I3188" i="7" s="1"/>
  <c r="H3184" i="7"/>
  <c r="I3184" i="7" s="1"/>
  <c r="H3180" i="7"/>
  <c r="I3180" i="7" s="1"/>
  <c r="H3176" i="7"/>
  <c r="I3176" i="7" s="1"/>
  <c r="H3172" i="7"/>
  <c r="I3172" i="7" s="1"/>
  <c r="H3168" i="7"/>
  <c r="I3168" i="7" s="1"/>
  <c r="H3164" i="7"/>
  <c r="I3164" i="7" s="1"/>
  <c r="H3160" i="7"/>
  <c r="I3160" i="7" s="1"/>
  <c r="H3156" i="7"/>
  <c r="I3156" i="7" s="1"/>
  <c r="H3152" i="7"/>
  <c r="I3152" i="7" s="1"/>
  <c r="H3148" i="7"/>
  <c r="I3148" i="7" s="1"/>
  <c r="H3144" i="7"/>
  <c r="I3144" i="7" s="1"/>
  <c r="H3140" i="7"/>
  <c r="I3140" i="7" s="1"/>
  <c r="H3136" i="7"/>
  <c r="I3136" i="7" s="1"/>
  <c r="H3132" i="7"/>
  <c r="I3132" i="7" s="1"/>
  <c r="H3128" i="7"/>
  <c r="I3128" i="7" s="1"/>
  <c r="H3124" i="7"/>
  <c r="I3124" i="7" s="1"/>
  <c r="H3120" i="7"/>
  <c r="I3120" i="7" s="1"/>
  <c r="H3116" i="7"/>
  <c r="I3116" i="7" s="1"/>
  <c r="H3112" i="7"/>
  <c r="I3112" i="7" s="1"/>
  <c r="H3108" i="7"/>
  <c r="I3108" i="7" s="1"/>
  <c r="H3104" i="7"/>
  <c r="I3104" i="7" s="1"/>
  <c r="H3100" i="7"/>
  <c r="I3100" i="7" s="1"/>
  <c r="H3096" i="7"/>
  <c r="I3096" i="7" s="1"/>
  <c r="H3092" i="7"/>
  <c r="I3092" i="7" s="1"/>
  <c r="H3088" i="7"/>
  <c r="I3088" i="7" s="1"/>
  <c r="H3084" i="7"/>
  <c r="I3084" i="7" s="1"/>
  <c r="H3080" i="7"/>
  <c r="I3080" i="7" s="1"/>
  <c r="H3076" i="7"/>
  <c r="I3076" i="7" s="1"/>
  <c r="H3072" i="7"/>
  <c r="I3072" i="7" s="1"/>
  <c r="H3068" i="7"/>
  <c r="I3068" i="7" s="1"/>
  <c r="H3064" i="7"/>
  <c r="I3064" i="7" s="1"/>
  <c r="H3060" i="7"/>
  <c r="I3060" i="7" s="1"/>
  <c r="H3056" i="7"/>
  <c r="I3056" i="7" s="1"/>
  <c r="H3052" i="7"/>
  <c r="I3052" i="7" s="1"/>
  <c r="H3048" i="7"/>
  <c r="I3048" i="7" s="1"/>
  <c r="H3044" i="7"/>
  <c r="I3044" i="7" s="1"/>
  <c r="H3040" i="7"/>
  <c r="I3040" i="7" s="1"/>
  <c r="H3036" i="7"/>
  <c r="I3036" i="7" s="1"/>
  <c r="H3032" i="7"/>
  <c r="I3032" i="7" s="1"/>
  <c r="H3028" i="7"/>
  <c r="I3028" i="7" s="1"/>
  <c r="H3024" i="7"/>
  <c r="I3024" i="7" s="1"/>
  <c r="H3020" i="7"/>
  <c r="I3020" i="7" s="1"/>
  <c r="H3016" i="7"/>
  <c r="I3016" i="7" s="1"/>
  <c r="H3012" i="7"/>
  <c r="I3012" i="7" s="1"/>
  <c r="H3008" i="7"/>
  <c r="I3008" i="7" s="1"/>
  <c r="H3004" i="7"/>
  <c r="I3004" i="7" s="1"/>
  <c r="H3000" i="7"/>
  <c r="I3000" i="7" s="1"/>
  <c r="H2996" i="7"/>
  <c r="I2996" i="7" s="1"/>
  <c r="H2992" i="7"/>
  <c r="I2992" i="7" s="1"/>
  <c r="H2988" i="7"/>
  <c r="I2988" i="7" s="1"/>
  <c r="H2984" i="7"/>
  <c r="I2984" i="7" s="1"/>
  <c r="H2980" i="7"/>
  <c r="I2980" i="7" s="1"/>
  <c r="H2976" i="7"/>
  <c r="I2976" i="7" s="1"/>
  <c r="H2972" i="7"/>
  <c r="I2972" i="7" s="1"/>
  <c r="H2968" i="7"/>
  <c r="I2968" i="7" s="1"/>
  <c r="H2964" i="7"/>
  <c r="I2964" i="7" s="1"/>
  <c r="H2960" i="7"/>
  <c r="I2960" i="7" s="1"/>
  <c r="H2956" i="7"/>
  <c r="I2956" i="7" s="1"/>
  <c r="H2952" i="7"/>
  <c r="I2952" i="7" s="1"/>
  <c r="H2948" i="7"/>
  <c r="I2948" i="7" s="1"/>
  <c r="H2944" i="7"/>
  <c r="I2944" i="7" s="1"/>
  <c r="H2940" i="7"/>
  <c r="I2940" i="7" s="1"/>
  <c r="H2936" i="7"/>
  <c r="I2936" i="7" s="1"/>
  <c r="H2932" i="7"/>
  <c r="I2932" i="7" s="1"/>
  <c r="H2928" i="7"/>
  <c r="I2928" i="7" s="1"/>
  <c r="H2924" i="7"/>
  <c r="I2924" i="7" s="1"/>
  <c r="H2920" i="7"/>
  <c r="I2920" i="7" s="1"/>
  <c r="H2916" i="7"/>
  <c r="I2916" i="7" s="1"/>
  <c r="H2912" i="7"/>
  <c r="I2912" i="7" s="1"/>
  <c r="H2908" i="7"/>
  <c r="I2908" i="7" s="1"/>
  <c r="H2904" i="7"/>
  <c r="I2904" i="7" s="1"/>
  <c r="H2900" i="7"/>
  <c r="I2900" i="7" s="1"/>
  <c r="H2896" i="7"/>
  <c r="I2896" i="7" s="1"/>
  <c r="H2892" i="7"/>
  <c r="I2892" i="7" s="1"/>
  <c r="H2888" i="7"/>
  <c r="I2888" i="7" s="1"/>
  <c r="H2884" i="7"/>
  <c r="I2884" i="7" s="1"/>
  <c r="H2880" i="7"/>
  <c r="I2880" i="7" s="1"/>
  <c r="H2876" i="7"/>
  <c r="I2876" i="7" s="1"/>
  <c r="H2872" i="7"/>
  <c r="I2872" i="7" s="1"/>
  <c r="H2868" i="7"/>
  <c r="I2868" i="7" s="1"/>
  <c r="H2864" i="7"/>
  <c r="I2864" i="7" s="1"/>
  <c r="H2860" i="7"/>
  <c r="I2860" i="7" s="1"/>
  <c r="H2856" i="7"/>
  <c r="I2856" i="7" s="1"/>
  <c r="H2852" i="7"/>
  <c r="I2852" i="7" s="1"/>
  <c r="H6347" i="7"/>
  <c r="I6347" i="7" s="1"/>
  <c r="H6327" i="7"/>
  <c r="I6327" i="7" s="1"/>
  <c r="H6311" i="7"/>
  <c r="I6311" i="7" s="1"/>
  <c r="H6287" i="7"/>
  <c r="I6287" i="7" s="1"/>
  <c r="H6271" i="7"/>
  <c r="I6271" i="7" s="1"/>
  <c r="H6231" i="7"/>
  <c r="I6231" i="7" s="1"/>
  <c r="H6211" i="7"/>
  <c r="I6211" i="7" s="1"/>
  <c r="H6191" i="7"/>
  <c r="I6191" i="7" s="1"/>
  <c r="H6167" i="7"/>
  <c r="I6167" i="7" s="1"/>
  <c r="H6151" i="7"/>
  <c r="I6151" i="7" s="1"/>
  <c r="H6131" i="7"/>
  <c r="I6131" i="7" s="1"/>
  <c r="H6111" i="7"/>
  <c r="I6111" i="7" s="1"/>
  <c r="H6087" i="7"/>
  <c r="I6087" i="7" s="1"/>
  <c r="H6067" i="7"/>
  <c r="I6067" i="7" s="1"/>
  <c r="H6051" i="7"/>
  <c r="I6051" i="7" s="1"/>
  <c r="H6035" i="7"/>
  <c r="I6035" i="7" s="1"/>
  <c r="H6011" i="7"/>
  <c r="I6011" i="7" s="1"/>
  <c r="H5991" i="7"/>
  <c r="I5991" i="7" s="1"/>
  <c r="H5979" i="7"/>
  <c r="I5979" i="7" s="1"/>
  <c r="H5955" i="7"/>
  <c r="I5955" i="7" s="1"/>
  <c r="H5939" i="7"/>
  <c r="I5939" i="7" s="1"/>
  <c r="H5915" i="7"/>
  <c r="I5915" i="7" s="1"/>
  <c r="H5899" i="7"/>
  <c r="I5899" i="7" s="1"/>
  <c r="H5879" i="7"/>
  <c r="I5879" i="7" s="1"/>
  <c r="H5863" i="7"/>
  <c r="I5863" i="7" s="1"/>
  <c r="H5839" i="7"/>
  <c r="I5839" i="7" s="1"/>
  <c r="H5819" i="7"/>
  <c r="I5819" i="7" s="1"/>
  <c r="H5803" i="7"/>
  <c r="I5803" i="7" s="1"/>
  <c r="H5783" i="7"/>
  <c r="I5783" i="7" s="1"/>
  <c r="H5759" i="7"/>
  <c r="I5759" i="7" s="1"/>
  <c r="H5743" i="7"/>
  <c r="I5743" i="7" s="1"/>
  <c r="H5719" i="7"/>
  <c r="I5719" i="7" s="1"/>
  <c r="H5691" i="7"/>
  <c r="I5691" i="7" s="1"/>
  <c r="H5671" i="7"/>
  <c r="I5671" i="7" s="1"/>
  <c r="H5651" i="7"/>
  <c r="I5651" i="7" s="1"/>
  <c r="H5627" i="7"/>
  <c r="I5627" i="7" s="1"/>
  <c r="H5603" i="7"/>
  <c r="I5603" i="7" s="1"/>
  <c r="H5587" i="7"/>
  <c r="I5587" i="7" s="1"/>
  <c r="H5567" i="7"/>
  <c r="I5567" i="7" s="1"/>
  <c r="H5551" i="7"/>
  <c r="I5551" i="7" s="1"/>
  <c r="H5527" i="7"/>
  <c r="I5527" i="7" s="1"/>
  <c r="H5503" i="7"/>
  <c r="I5503" i="7" s="1"/>
  <c r="H5483" i="7"/>
  <c r="I5483" i="7" s="1"/>
  <c r="H5467" i="7"/>
  <c r="I5467" i="7" s="1"/>
  <c r="H5447" i="7"/>
  <c r="I5447" i="7" s="1"/>
  <c r="H5427" i="7"/>
  <c r="I5427" i="7" s="1"/>
  <c r="H5403" i="7"/>
  <c r="I5403" i="7" s="1"/>
  <c r="H5375" i="7"/>
  <c r="I5375" i="7" s="1"/>
  <c r="H5363" i="7"/>
  <c r="I5363" i="7" s="1"/>
  <c r="H5335" i="7"/>
  <c r="I5335" i="7" s="1"/>
  <c r="H5319" i="7"/>
  <c r="I5319" i="7" s="1"/>
  <c r="H5291" i="7"/>
  <c r="I5291" i="7" s="1"/>
  <c r="H5255" i="7"/>
  <c r="I5255" i="7" s="1"/>
  <c r="H5219" i="7"/>
  <c r="I5219" i="7" s="1"/>
  <c r="H5199" i="7"/>
  <c r="I5199" i="7" s="1"/>
  <c r="H5179" i="7"/>
  <c r="I5179" i="7" s="1"/>
  <c r="H5139" i="7"/>
  <c r="I5139" i="7" s="1"/>
  <c r="H5115" i="7"/>
  <c r="I5115" i="7" s="1"/>
  <c r="H5091" i="7"/>
  <c r="I5091" i="7" s="1"/>
  <c r="H5075" i="7"/>
  <c r="I5075" i="7" s="1"/>
  <c r="H5055" i="7"/>
  <c r="I5055" i="7" s="1"/>
  <c r="H5031" i="7"/>
  <c r="I5031" i="7" s="1"/>
  <c r="H5011" i="7"/>
  <c r="I5011" i="7" s="1"/>
  <c r="H4987" i="7"/>
  <c r="I4987" i="7" s="1"/>
  <c r="H4967" i="7"/>
  <c r="I4967" i="7" s="1"/>
  <c r="H4947" i="7"/>
  <c r="I4947" i="7" s="1"/>
  <c r="H4923" i="7"/>
  <c r="I4923" i="7" s="1"/>
  <c r="H4899" i="7"/>
  <c r="I4899" i="7" s="1"/>
  <c r="H4875" i="7"/>
  <c r="I4875" i="7" s="1"/>
  <c r="H4855" i="7"/>
  <c r="I4855" i="7" s="1"/>
  <c r="H4839" i="7"/>
  <c r="I4839" i="7" s="1"/>
  <c r="H4823" i="7"/>
  <c r="I4823" i="7" s="1"/>
  <c r="H4799" i="7"/>
  <c r="I4799" i="7" s="1"/>
  <c r="H4787" i="7"/>
  <c r="I4787" i="7" s="1"/>
  <c r="H4771" i="7"/>
  <c r="I4771" i="7" s="1"/>
  <c r="H4739" i="7"/>
  <c r="I4739" i="7" s="1"/>
  <c r="H4727" i="7"/>
  <c r="I4727" i="7" s="1"/>
  <c r="H4699" i="7"/>
  <c r="I4699" i="7" s="1"/>
  <c r="H4679" i="7"/>
  <c r="I4679" i="7" s="1"/>
  <c r="H4639" i="7"/>
  <c r="I4639" i="7" s="1"/>
  <c r="H4631" i="7"/>
  <c r="I4631" i="7" s="1"/>
  <c r="H4607" i="7"/>
  <c r="I4607" i="7" s="1"/>
  <c r="H4583" i="7"/>
  <c r="I4583" i="7" s="1"/>
  <c r="H4547" i="7"/>
  <c r="I4547" i="7" s="1"/>
  <c r="H4527" i="7"/>
  <c r="I4527" i="7" s="1"/>
  <c r="H4515" i="7"/>
  <c r="I4515" i="7" s="1"/>
  <c r="H4507" i="7"/>
  <c r="I4507" i="7" s="1"/>
  <c r="H4491" i="7"/>
  <c r="I4491" i="7" s="1"/>
  <c r="H4483" i="7"/>
  <c r="I4483" i="7" s="1"/>
  <c r="H4475" i="7"/>
  <c r="I4475" i="7" s="1"/>
  <c r="H4451" i="7"/>
  <c r="I4451" i="7" s="1"/>
  <c r="H4435" i="7"/>
  <c r="I4435" i="7" s="1"/>
  <c r="H4419" i="7"/>
  <c r="I4419" i="7" s="1"/>
  <c r="H4407" i="7"/>
  <c r="I4407" i="7" s="1"/>
  <c r="H4391" i="7"/>
  <c r="I4391" i="7" s="1"/>
  <c r="H4379" i="7"/>
  <c r="I4379" i="7" s="1"/>
  <c r="H4359" i="7"/>
  <c r="I4359" i="7" s="1"/>
  <c r="H4343" i="7"/>
  <c r="I4343" i="7" s="1"/>
  <c r="H4331" i="7"/>
  <c r="I4331" i="7" s="1"/>
  <c r="H4315" i="7"/>
  <c r="I4315" i="7" s="1"/>
  <c r="H4311" i="7"/>
  <c r="I4311" i="7" s="1"/>
  <c r="H4295" i="7"/>
  <c r="I4295" i="7" s="1"/>
  <c r="H4283" i="7"/>
  <c r="I4283" i="7" s="1"/>
  <c r="H4267" i="7"/>
  <c r="I4267" i="7" s="1"/>
  <c r="H4259" i="7"/>
  <c r="I4259" i="7" s="1"/>
  <c r="H4251" i="7"/>
  <c r="I4251" i="7" s="1"/>
  <c r="H4239" i="7"/>
  <c r="I4239" i="7" s="1"/>
  <c r="H4227" i="7"/>
  <c r="I4227" i="7" s="1"/>
  <c r="H4215" i="7"/>
  <c r="I4215" i="7" s="1"/>
  <c r="H4203" i="7"/>
  <c r="I4203" i="7" s="1"/>
  <c r="H4191" i="7"/>
  <c r="I4191" i="7" s="1"/>
  <c r="H4175" i="7"/>
  <c r="I4175" i="7" s="1"/>
  <c r="H4163" i="7"/>
  <c r="I4163" i="7" s="1"/>
  <c r="H4151" i="7"/>
  <c r="I4151" i="7" s="1"/>
  <c r="H4139" i="7"/>
  <c r="I4139" i="7" s="1"/>
  <c r="H4131" i="7"/>
  <c r="I4131" i="7" s="1"/>
  <c r="H4127" i="7"/>
  <c r="I4127" i="7" s="1"/>
  <c r="H4103" i="7"/>
  <c r="I4103" i="7" s="1"/>
  <c r="H4091" i="7"/>
  <c r="I4091" i="7" s="1"/>
  <c r="H4083" i="7"/>
  <c r="I4083" i="7" s="1"/>
  <c r="H4071" i="7"/>
  <c r="I4071" i="7" s="1"/>
  <c r="H4063" i="7"/>
  <c r="I4063" i="7" s="1"/>
  <c r="H4051" i="7"/>
  <c r="I4051" i="7" s="1"/>
  <c r="H4039" i="7"/>
  <c r="I4039" i="7" s="1"/>
  <c r="H4027" i="7"/>
  <c r="I4027" i="7" s="1"/>
  <c r="H4011" i="7"/>
  <c r="I4011" i="7" s="1"/>
  <c r="H4003" i="7"/>
  <c r="I4003" i="7" s="1"/>
  <c r="H3991" i="7"/>
  <c r="I3991" i="7" s="1"/>
  <c r="H3983" i="7"/>
  <c r="I3983" i="7" s="1"/>
  <c r="H3971" i="7"/>
  <c r="I3971" i="7" s="1"/>
  <c r="H3959" i="7"/>
  <c r="I3959" i="7" s="1"/>
  <c r="H3951" i="7"/>
  <c r="I3951" i="7" s="1"/>
  <c r="H3939" i="7"/>
  <c r="I3939" i="7" s="1"/>
  <c r="H3931" i="7"/>
  <c r="I3931" i="7" s="1"/>
  <c r="H3919" i="7"/>
  <c r="I3919" i="7" s="1"/>
  <c r="H3907" i="7"/>
  <c r="I3907" i="7" s="1"/>
  <c r="H3899" i="7"/>
  <c r="I3899" i="7" s="1"/>
  <c r="H3887" i="7"/>
  <c r="I3887" i="7" s="1"/>
  <c r="H3879" i="7"/>
  <c r="I3879" i="7" s="1"/>
  <c r="H3867" i="7"/>
  <c r="I3867" i="7" s="1"/>
  <c r="H3855" i="7"/>
  <c r="I3855" i="7" s="1"/>
  <c r="H3847" i="7"/>
  <c r="I3847" i="7" s="1"/>
  <c r="H3839" i="7"/>
  <c r="I3839" i="7" s="1"/>
  <c r="H3819" i="7"/>
  <c r="I3819" i="7" s="1"/>
  <c r="H3807" i="7"/>
  <c r="I3807" i="7" s="1"/>
  <c r="H3799" i="7"/>
  <c r="I3799" i="7" s="1"/>
  <c r="H3787" i="7"/>
  <c r="I3787" i="7" s="1"/>
  <c r="H3779" i="7"/>
  <c r="I3779" i="7" s="1"/>
  <c r="H3767" i="7"/>
  <c r="I3767" i="7" s="1"/>
  <c r="H3759" i="7"/>
  <c r="I3759" i="7" s="1"/>
  <c r="H3755" i="7"/>
  <c r="I3755" i="7" s="1"/>
  <c r="H3747" i="7"/>
  <c r="I3747" i="7" s="1"/>
  <c r="H3743" i="7"/>
  <c r="I3743" i="7" s="1"/>
  <c r="H3739" i="7"/>
  <c r="I3739" i="7" s="1"/>
  <c r="H3735" i="7"/>
  <c r="I3735" i="7" s="1"/>
  <c r="H3731" i="7"/>
  <c r="I3731" i="7" s="1"/>
  <c r="H3727" i="7"/>
  <c r="I3727" i="7" s="1"/>
  <c r="H3723" i="7"/>
  <c r="I3723" i="7" s="1"/>
  <c r="H3719" i="7"/>
  <c r="I3719" i="7" s="1"/>
  <c r="H3715" i="7"/>
  <c r="I3715" i="7" s="1"/>
  <c r="H3711" i="7"/>
  <c r="I3711" i="7" s="1"/>
  <c r="H3707" i="7"/>
  <c r="I3707" i="7" s="1"/>
  <c r="H3703" i="7"/>
  <c r="I3703" i="7" s="1"/>
  <c r="H3699" i="7"/>
  <c r="I3699" i="7" s="1"/>
  <c r="H3695" i="7"/>
  <c r="I3695" i="7" s="1"/>
  <c r="H3691" i="7"/>
  <c r="I3691" i="7" s="1"/>
  <c r="H3687" i="7"/>
  <c r="I3687" i="7" s="1"/>
  <c r="H3683" i="7"/>
  <c r="I3683" i="7" s="1"/>
  <c r="H3679" i="7"/>
  <c r="I3679" i="7" s="1"/>
  <c r="H3675" i="7"/>
  <c r="I3675" i="7" s="1"/>
  <c r="H3671" i="7"/>
  <c r="I3671" i="7" s="1"/>
  <c r="H3667" i="7"/>
  <c r="I3667" i="7" s="1"/>
  <c r="H3663" i="7"/>
  <c r="I3663" i="7" s="1"/>
  <c r="H3659" i="7"/>
  <c r="I3659" i="7" s="1"/>
  <c r="H3655" i="7"/>
  <c r="I3655" i="7" s="1"/>
  <c r="H3651" i="7"/>
  <c r="I3651" i="7" s="1"/>
  <c r="H3647" i="7"/>
  <c r="I3647" i="7" s="1"/>
  <c r="H3643" i="7"/>
  <c r="I3643" i="7" s="1"/>
  <c r="H3639" i="7"/>
  <c r="I3639" i="7" s="1"/>
  <c r="H3635" i="7"/>
  <c r="I3635" i="7" s="1"/>
  <c r="H3631" i="7"/>
  <c r="I3631" i="7" s="1"/>
  <c r="H3627" i="7"/>
  <c r="I3627" i="7" s="1"/>
  <c r="H3623" i="7"/>
  <c r="I3623" i="7" s="1"/>
  <c r="H3619" i="7"/>
  <c r="I3619" i="7" s="1"/>
  <c r="H3615" i="7"/>
  <c r="I3615" i="7" s="1"/>
  <c r="H3611" i="7"/>
  <c r="I3611" i="7" s="1"/>
  <c r="H3607" i="7"/>
  <c r="I3607" i="7" s="1"/>
  <c r="H3603" i="7"/>
  <c r="I3603" i="7" s="1"/>
  <c r="H3599" i="7"/>
  <c r="I3599" i="7" s="1"/>
  <c r="H3595" i="7"/>
  <c r="I3595" i="7" s="1"/>
  <c r="H3591" i="7"/>
  <c r="I3591" i="7" s="1"/>
  <c r="H3587" i="7"/>
  <c r="I3587" i="7" s="1"/>
  <c r="H3583" i="7"/>
  <c r="I3583" i="7" s="1"/>
  <c r="H3579" i="7"/>
  <c r="I3579" i="7" s="1"/>
  <c r="H3575" i="7"/>
  <c r="I3575" i="7" s="1"/>
  <c r="H3571" i="7"/>
  <c r="I3571" i="7" s="1"/>
  <c r="H3567" i="7"/>
  <c r="I3567" i="7" s="1"/>
  <c r="H3563" i="7"/>
  <c r="I3563" i="7" s="1"/>
  <c r="H3559" i="7"/>
  <c r="I3559" i="7" s="1"/>
  <c r="H3555" i="7"/>
  <c r="I3555" i="7" s="1"/>
  <c r="H3551" i="7"/>
  <c r="I3551" i="7" s="1"/>
  <c r="H3547" i="7"/>
  <c r="I3547" i="7" s="1"/>
  <c r="H3543" i="7"/>
  <c r="I3543" i="7" s="1"/>
  <c r="H3539" i="7"/>
  <c r="I3539" i="7" s="1"/>
  <c r="H3535" i="7"/>
  <c r="I3535" i="7" s="1"/>
  <c r="H3531" i="7"/>
  <c r="I3531" i="7" s="1"/>
  <c r="H3527" i="7"/>
  <c r="I3527" i="7" s="1"/>
  <c r="H3523" i="7"/>
  <c r="I3523" i="7" s="1"/>
  <c r="H3519" i="7"/>
  <c r="I3519" i="7" s="1"/>
  <c r="H3515" i="7"/>
  <c r="I3515" i="7" s="1"/>
  <c r="H3511" i="7"/>
  <c r="I3511" i="7" s="1"/>
  <c r="H3507" i="7"/>
  <c r="I3507" i="7" s="1"/>
  <c r="H3503" i="7"/>
  <c r="I3503" i="7" s="1"/>
  <c r="H3499" i="7"/>
  <c r="I3499" i="7" s="1"/>
  <c r="H3495" i="7"/>
  <c r="I3495" i="7" s="1"/>
  <c r="H3491" i="7"/>
  <c r="I3491" i="7" s="1"/>
  <c r="H3487" i="7"/>
  <c r="I3487" i="7" s="1"/>
  <c r="H3483" i="7"/>
  <c r="I3483" i="7" s="1"/>
  <c r="H3479" i="7"/>
  <c r="I3479" i="7" s="1"/>
  <c r="H3475" i="7"/>
  <c r="I3475" i="7" s="1"/>
  <c r="H3471" i="7"/>
  <c r="I3471" i="7" s="1"/>
  <c r="H3467" i="7"/>
  <c r="I3467" i="7" s="1"/>
  <c r="H3463" i="7"/>
  <c r="I3463" i="7" s="1"/>
  <c r="H3459" i="7"/>
  <c r="I3459" i="7" s="1"/>
  <c r="H3455" i="7"/>
  <c r="I3455" i="7" s="1"/>
  <c r="H3451" i="7"/>
  <c r="I3451" i="7" s="1"/>
  <c r="H3447" i="7"/>
  <c r="I3447" i="7" s="1"/>
  <c r="H3443" i="7"/>
  <c r="I3443" i="7" s="1"/>
  <c r="H3439" i="7"/>
  <c r="I3439" i="7" s="1"/>
  <c r="H3435" i="7"/>
  <c r="I3435" i="7" s="1"/>
  <c r="H3431" i="7"/>
  <c r="I3431" i="7" s="1"/>
  <c r="H3427" i="7"/>
  <c r="I3427" i="7" s="1"/>
  <c r="H3423" i="7"/>
  <c r="I3423" i="7" s="1"/>
  <c r="H3419" i="7"/>
  <c r="I3419" i="7" s="1"/>
  <c r="H3415" i="7"/>
  <c r="I3415" i="7" s="1"/>
  <c r="H3411" i="7"/>
  <c r="I3411" i="7" s="1"/>
  <c r="H3407" i="7"/>
  <c r="I3407" i="7" s="1"/>
  <c r="H3403" i="7"/>
  <c r="I3403" i="7" s="1"/>
  <c r="H3399" i="7"/>
  <c r="I3399" i="7" s="1"/>
  <c r="H3395" i="7"/>
  <c r="I3395" i="7" s="1"/>
  <c r="H3391" i="7"/>
  <c r="I3391" i="7" s="1"/>
  <c r="H3387" i="7"/>
  <c r="I3387" i="7" s="1"/>
  <c r="H3383" i="7"/>
  <c r="I3383" i="7" s="1"/>
  <c r="H3379" i="7"/>
  <c r="I3379" i="7" s="1"/>
  <c r="H3375" i="7"/>
  <c r="I3375" i="7" s="1"/>
  <c r="H3371" i="7"/>
  <c r="I3371" i="7" s="1"/>
  <c r="H3367" i="7"/>
  <c r="I3367" i="7" s="1"/>
  <c r="H3363" i="7"/>
  <c r="I3363" i="7" s="1"/>
  <c r="H3359" i="7"/>
  <c r="I3359" i="7" s="1"/>
  <c r="H3355" i="7"/>
  <c r="I3355" i="7" s="1"/>
  <c r="H3351" i="7"/>
  <c r="I3351" i="7" s="1"/>
  <c r="H3347" i="7"/>
  <c r="I3347" i="7" s="1"/>
  <c r="H3343" i="7"/>
  <c r="I3343" i="7" s="1"/>
  <c r="H3339" i="7"/>
  <c r="I3339" i="7" s="1"/>
  <c r="H3335" i="7"/>
  <c r="I3335" i="7" s="1"/>
  <c r="H3331" i="7"/>
  <c r="I3331" i="7" s="1"/>
  <c r="H3327" i="7"/>
  <c r="I3327" i="7" s="1"/>
  <c r="H3323" i="7"/>
  <c r="I3323" i="7" s="1"/>
  <c r="H3319" i="7"/>
  <c r="I3319" i="7" s="1"/>
  <c r="H3315" i="7"/>
  <c r="I3315" i="7" s="1"/>
  <c r="H3311" i="7"/>
  <c r="I3311" i="7" s="1"/>
  <c r="H3307" i="7"/>
  <c r="I3307" i="7" s="1"/>
  <c r="H3303" i="7"/>
  <c r="I3303" i="7" s="1"/>
  <c r="H3299" i="7"/>
  <c r="I3299" i="7" s="1"/>
  <c r="H3295" i="7"/>
  <c r="I3295" i="7" s="1"/>
  <c r="H3291" i="7"/>
  <c r="I3291" i="7" s="1"/>
  <c r="H3287" i="7"/>
  <c r="I3287" i="7" s="1"/>
  <c r="H3283" i="7"/>
  <c r="I3283" i="7" s="1"/>
  <c r="H3279" i="7"/>
  <c r="I3279" i="7" s="1"/>
  <c r="H3275" i="7"/>
  <c r="I3275" i="7" s="1"/>
  <c r="H3271" i="7"/>
  <c r="I3271" i="7" s="1"/>
  <c r="H3267" i="7"/>
  <c r="I3267" i="7" s="1"/>
  <c r="H3263" i="7"/>
  <c r="I3263" i="7" s="1"/>
  <c r="H3259" i="7"/>
  <c r="I3259" i="7" s="1"/>
  <c r="H3255" i="7"/>
  <c r="I3255" i="7" s="1"/>
  <c r="H3251" i="7"/>
  <c r="I3251" i="7" s="1"/>
  <c r="H3247" i="7"/>
  <c r="I3247" i="7" s="1"/>
  <c r="H3243" i="7"/>
  <c r="I3243" i="7" s="1"/>
  <c r="H3239" i="7"/>
  <c r="I3239" i="7" s="1"/>
  <c r="H3235" i="7"/>
  <c r="I3235" i="7" s="1"/>
  <c r="H3231" i="7"/>
  <c r="I3231" i="7" s="1"/>
  <c r="H3227" i="7"/>
  <c r="I3227" i="7" s="1"/>
  <c r="H3223" i="7"/>
  <c r="I3223" i="7" s="1"/>
  <c r="H3219" i="7"/>
  <c r="I3219" i="7" s="1"/>
  <c r="H3215" i="7"/>
  <c r="I3215" i="7" s="1"/>
  <c r="H3211" i="7"/>
  <c r="I3211" i="7" s="1"/>
  <c r="H3207" i="7"/>
  <c r="I3207" i="7" s="1"/>
  <c r="H3203" i="7"/>
  <c r="I3203" i="7" s="1"/>
  <c r="H3199" i="7"/>
  <c r="I3199" i="7" s="1"/>
  <c r="H3195" i="7"/>
  <c r="I3195" i="7" s="1"/>
  <c r="H3191" i="7"/>
  <c r="I3191" i="7" s="1"/>
  <c r="H3187" i="7"/>
  <c r="I3187" i="7" s="1"/>
  <c r="H3183" i="7"/>
  <c r="I3183" i="7" s="1"/>
  <c r="H3179" i="7"/>
  <c r="I3179" i="7" s="1"/>
  <c r="H3175" i="7"/>
  <c r="I3175" i="7" s="1"/>
  <c r="H3171" i="7"/>
  <c r="I3171" i="7" s="1"/>
  <c r="H3167" i="7"/>
  <c r="I3167" i="7" s="1"/>
  <c r="H3163" i="7"/>
  <c r="I3163" i="7" s="1"/>
  <c r="H3159" i="7"/>
  <c r="I3159" i="7" s="1"/>
  <c r="H3155" i="7"/>
  <c r="I3155" i="7" s="1"/>
  <c r="H3151" i="7"/>
  <c r="I3151" i="7" s="1"/>
  <c r="H3147" i="7"/>
  <c r="I3147" i="7" s="1"/>
  <c r="H3143" i="7"/>
  <c r="I3143" i="7" s="1"/>
  <c r="H3139" i="7"/>
  <c r="I3139" i="7" s="1"/>
  <c r="H3135" i="7"/>
  <c r="I3135" i="7" s="1"/>
  <c r="H3131" i="7"/>
  <c r="I3131" i="7" s="1"/>
  <c r="H3127" i="7"/>
  <c r="I3127" i="7" s="1"/>
  <c r="H3123" i="7"/>
  <c r="I3123" i="7" s="1"/>
  <c r="H3119" i="7"/>
  <c r="I3119" i="7" s="1"/>
  <c r="H3115" i="7"/>
  <c r="I3115" i="7" s="1"/>
  <c r="H3111" i="7"/>
  <c r="I3111" i="7" s="1"/>
  <c r="H3107" i="7"/>
  <c r="I3107" i="7" s="1"/>
  <c r="H3103" i="7"/>
  <c r="I3103" i="7" s="1"/>
  <c r="H3099" i="7"/>
  <c r="I3099" i="7" s="1"/>
  <c r="H3095" i="7"/>
  <c r="I3095" i="7" s="1"/>
  <c r="H3091" i="7"/>
  <c r="I3091" i="7" s="1"/>
  <c r="H3087" i="7"/>
  <c r="I3087" i="7" s="1"/>
  <c r="H3083" i="7"/>
  <c r="I3083" i="7" s="1"/>
  <c r="H3079" i="7"/>
  <c r="I3079" i="7" s="1"/>
  <c r="H3075" i="7"/>
  <c r="I3075" i="7" s="1"/>
  <c r="H3071" i="7"/>
  <c r="I3071" i="7" s="1"/>
  <c r="H3067" i="7"/>
  <c r="I3067" i="7" s="1"/>
  <c r="H3063" i="7"/>
  <c r="I3063" i="7" s="1"/>
  <c r="H3059" i="7"/>
  <c r="I3059" i="7" s="1"/>
  <c r="H3055" i="7"/>
  <c r="I3055" i="7" s="1"/>
  <c r="H3051" i="7"/>
  <c r="I3051" i="7" s="1"/>
  <c r="H3047" i="7"/>
  <c r="I3047" i="7" s="1"/>
  <c r="H3043" i="7"/>
  <c r="I3043" i="7" s="1"/>
  <c r="H3039" i="7"/>
  <c r="I3039" i="7" s="1"/>
  <c r="H3035" i="7"/>
  <c r="I3035" i="7" s="1"/>
  <c r="H3031" i="7"/>
  <c r="I3031" i="7" s="1"/>
  <c r="H3027" i="7"/>
  <c r="I3027" i="7" s="1"/>
  <c r="H3023" i="7"/>
  <c r="I3023" i="7" s="1"/>
  <c r="H3019" i="7"/>
  <c r="I3019" i="7" s="1"/>
  <c r="H3015" i="7"/>
  <c r="I3015" i="7" s="1"/>
  <c r="H3011" i="7"/>
  <c r="I3011" i="7" s="1"/>
  <c r="H3007" i="7"/>
  <c r="I3007" i="7" s="1"/>
  <c r="H3003" i="7"/>
  <c r="I3003" i="7" s="1"/>
  <c r="H2999" i="7"/>
  <c r="I2999" i="7" s="1"/>
  <c r="H2995" i="7"/>
  <c r="I2995" i="7" s="1"/>
  <c r="H2991" i="7"/>
  <c r="I2991" i="7" s="1"/>
  <c r="H2987" i="7"/>
  <c r="I2987" i="7" s="1"/>
  <c r="H2983" i="7"/>
  <c r="I2983" i="7" s="1"/>
  <c r="H2979" i="7"/>
  <c r="I2979" i="7" s="1"/>
  <c r="H2975" i="7"/>
  <c r="I2975" i="7" s="1"/>
  <c r="H2971" i="7"/>
  <c r="I2971" i="7" s="1"/>
  <c r="H2967" i="7"/>
  <c r="I2967" i="7" s="1"/>
  <c r="H2963" i="7"/>
  <c r="I2963" i="7" s="1"/>
  <c r="H2959" i="7"/>
  <c r="I2959" i="7" s="1"/>
  <c r="H2955" i="7"/>
  <c r="I2955" i="7" s="1"/>
  <c r="H2951" i="7"/>
  <c r="I2951" i="7" s="1"/>
  <c r="H2947" i="7"/>
  <c r="I2947" i="7" s="1"/>
  <c r="H2943" i="7"/>
  <c r="I2943" i="7" s="1"/>
  <c r="H2939" i="7"/>
  <c r="I2939" i="7" s="1"/>
  <c r="H2935" i="7"/>
  <c r="I2935" i="7" s="1"/>
  <c r="H2931" i="7"/>
  <c r="I2931" i="7" s="1"/>
  <c r="H2927" i="7"/>
  <c r="I2927" i="7" s="1"/>
  <c r="H2923" i="7"/>
  <c r="I2923" i="7" s="1"/>
  <c r="H2919" i="7"/>
  <c r="I2919" i="7" s="1"/>
  <c r="H2915" i="7"/>
  <c r="I2915" i="7" s="1"/>
  <c r="H2911" i="7"/>
  <c r="I2911" i="7" s="1"/>
  <c r="H2907" i="7"/>
  <c r="I2907" i="7" s="1"/>
  <c r="H2903" i="7"/>
  <c r="I2903" i="7" s="1"/>
  <c r="H2899" i="7"/>
  <c r="I2899" i="7" s="1"/>
  <c r="H2895" i="7"/>
  <c r="I2895" i="7" s="1"/>
  <c r="H2891" i="7"/>
  <c r="I2891" i="7" s="1"/>
  <c r="H2887" i="7"/>
  <c r="I2887" i="7" s="1"/>
  <c r="H2883" i="7"/>
  <c r="I2883" i="7" s="1"/>
  <c r="H2879" i="7"/>
  <c r="I2879" i="7" s="1"/>
  <c r="H2875" i="7"/>
  <c r="I2875" i="7" s="1"/>
  <c r="H2871" i="7"/>
  <c r="I2871" i="7" s="1"/>
  <c r="H2867" i="7"/>
  <c r="I2867" i="7" s="1"/>
  <c r="H2863" i="7"/>
  <c r="I2863" i="7" s="1"/>
  <c r="H2859" i="7"/>
  <c r="I2859" i="7" s="1"/>
  <c r="H2855" i="7"/>
  <c r="I2855" i="7" s="1"/>
  <c r="H2851" i="7"/>
  <c r="I2851" i="7" s="1"/>
  <c r="H2847" i="7"/>
  <c r="I2847" i="7" s="1"/>
  <c r="H2843" i="7"/>
  <c r="I2843" i="7" s="1"/>
  <c r="H2839" i="7"/>
  <c r="I2839" i="7" s="1"/>
  <c r="H2835" i="7"/>
  <c r="I2835" i="7" s="1"/>
  <c r="H2831" i="7"/>
  <c r="I2831" i="7" s="1"/>
  <c r="H2827" i="7"/>
  <c r="I2827" i="7" s="1"/>
  <c r="H2823" i="7"/>
  <c r="I2823" i="7" s="1"/>
  <c r="H2819" i="7"/>
  <c r="I2819" i="7" s="1"/>
  <c r="H2815" i="7"/>
  <c r="I2815" i="7" s="1"/>
  <c r="H2811" i="7"/>
  <c r="I2811" i="7" s="1"/>
  <c r="H2807" i="7"/>
  <c r="I2807" i="7" s="1"/>
  <c r="H2803" i="7"/>
  <c r="I2803" i="7" s="1"/>
  <c r="H2799" i="7"/>
  <c r="I2799" i="7" s="1"/>
  <c r="H2795" i="7"/>
  <c r="I2795" i="7" s="1"/>
  <c r="H2791" i="7"/>
  <c r="I2791" i="7" s="1"/>
  <c r="H2787" i="7"/>
  <c r="I2787" i="7" s="1"/>
  <c r="H2783" i="7"/>
  <c r="I2783" i="7" s="1"/>
  <c r="H2779" i="7"/>
  <c r="I2779" i="7" s="1"/>
  <c r="H2775" i="7"/>
  <c r="I2775" i="7" s="1"/>
  <c r="H2771" i="7"/>
  <c r="I2771" i="7" s="1"/>
  <c r="H2767" i="7"/>
  <c r="I2767" i="7" s="1"/>
  <c r="H2763" i="7"/>
  <c r="I2763" i="7" s="1"/>
  <c r="H2759" i="7"/>
  <c r="I2759" i="7" s="1"/>
  <c r="H2755" i="7"/>
  <c r="I2755" i="7" s="1"/>
  <c r="H2751" i="7"/>
  <c r="I2751" i="7" s="1"/>
  <c r="H2747" i="7"/>
  <c r="I2747" i="7" s="1"/>
  <c r="H2743" i="7"/>
  <c r="I2743" i="7" s="1"/>
  <c r="H2739" i="7"/>
  <c r="I2739" i="7" s="1"/>
  <c r="H2735" i="7"/>
  <c r="I2735" i="7" s="1"/>
  <c r="H2731" i="7"/>
  <c r="I2731" i="7" s="1"/>
  <c r="H2727" i="7"/>
  <c r="I2727" i="7" s="1"/>
  <c r="H2723" i="7"/>
  <c r="I2723" i="7" s="1"/>
  <c r="H2719" i="7"/>
  <c r="I2719" i="7" s="1"/>
  <c r="H2715" i="7"/>
  <c r="I2715" i="7" s="1"/>
  <c r="H2711" i="7"/>
  <c r="I2711" i="7" s="1"/>
  <c r="H2707" i="7"/>
  <c r="I2707" i="7" s="1"/>
  <c r="H2703" i="7"/>
  <c r="I2703" i="7" s="1"/>
  <c r="H2699" i="7"/>
  <c r="I2699" i="7" s="1"/>
  <c r="H2695" i="7"/>
  <c r="I2695" i="7" s="1"/>
  <c r="H2691" i="7"/>
  <c r="I2691" i="7" s="1"/>
  <c r="H2687" i="7"/>
  <c r="I2687" i="7" s="1"/>
  <c r="H2683" i="7"/>
  <c r="I2683" i="7" s="1"/>
  <c r="H2679" i="7"/>
  <c r="I2679" i="7" s="1"/>
  <c r="H2675" i="7"/>
  <c r="I2675" i="7" s="1"/>
  <c r="H2671" i="7"/>
  <c r="I2671" i="7" s="1"/>
  <c r="H2667" i="7"/>
  <c r="I2667" i="7" s="1"/>
  <c r="H2663" i="7"/>
  <c r="I2663" i="7" s="1"/>
  <c r="H2659" i="7"/>
  <c r="I2659" i="7" s="1"/>
  <c r="H2655" i="7"/>
  <c r="I2655" i="7" s="1"/>
  <c r="H2651" i="7"/>
  <c r="I2651" i="7" s="1"/>
  <c r="H2647" i="7"/>
  <c r="I2647" i="7" s="1"/>
  <c r="H2643" i="7"/>
  <c r="I2643" i="7" s="1"/>
  <c r="H2639" i="7"/>
  <c r="I2639" i="7" s="1"/>
  <c r="H2635" i="7"/>
  <c r="I2635" i="7" s="1"/>
  <c r="H2631" i="7"/>
  <c r="I2631" i="7" s="1"/>
  <c r="H2627" i="7"/>
  <c r="I2627" i="7" s="1"/>
  <c r="H2623" i="7"/>
  <c r="I2623" i="7" s="1"/>
  <c r="H2619" i="7"/>
  <c r="I2619" i="7" s="1"/>
  <c r="H2615" i="7"/>
  <c r="I2615" i="7" s="1"/>
  <c r="H2611" i="7"/>
  <c r="I2611" i="7" s="1"/>
  <c r="H2607" i="7"/>
  <c r="I2607" i="7" s="1"/>
  <c r="H2603" i="7"/>
  <c r="I2603" i="7" s="1"/>
  <c r="H2599" i="7"/>
  <c r="I2599" i="7" s="1"/>
  <c r="H2595" i="7"/>
  <c r="I2595" i="7" s="1"/>
  <c r="H2591" i="7"/>
  <c r="I2591" i="7" s="1"/>
  <c r="H2587" i="7"/>
  <c r="I2587" i="7" s="1"/>
  <c r="H2583" i="7"/>
  <c r="I2583" i="7" s="1"/>
  <c r="H2579" i="7"/>
  <c r="I2579" i="7" s="1"/>
  <c r="H2575" i="7"/>
  <c r="I2575" i="7" s="1"/>
  <c r="H2571" i="7"/>
  <c r="I2571" i="7" s="1"/>
  <c r="H2567" i="7"/>
  <c r="I2567" i="7" s="1"/>
  <c r="H2563" i="7"/>
  <c r="I2563" i="7" s="1"/>
  <c r="H2559" i="7"/>
  <c r="I2559" i="7" s="1"/>
  <c r="H2555" i="7"/>
  <c r="I2555" i="7" s="1"/>
  <c r="H2551" i="7"/>
  <c r="I2551" i="7" s="1"/>
  <c r="H2547" i="7"/>
  <c r="I2547" i="7" s="1"/>
  <c r="H2543" i="7"/>
  <c r="I2543" i="7" s="1"/>
  <c r="H2539" i="7"/>
  <c r="I2539" i="7" s="1"/>
  <c r="H2535" i="7"/>
  <c r="I2535" i="7" s="1"/>
  <c r="H2531" i="7"/>
  <c r="I2531" i="7" s="1"/>
  <c r="H2527" i="7"/>
  <c r="I2527" i="7" s="1"/>
  <c r="H2523" i="7"/>
  <c r="I2523" i="7" s="1"/>
  <c r="H2519" i="7"/>
  <c r="I2519" i="7" s="1"/>
  <c r="H2515" i="7"/>
  <c r="I2515" i="7" s="1"/>
  <c r="H2511" i="7"/>
  <c r="I2511" i="7" s="1"/>
  <c r="H2507" i="7"/>
  <c r="I2507" i="7" s="1"/>
  <c r="H2503" i="7"/>
  <c r="I2503" i="7" s="1"/>
  <c r="H2499" i="7"/>
  <c r="I2499" i="7" s="1"/>
  <c r="H2495" i="7"/>
  <c r="I2495" i="7" s="1"/>
  <c r="H2491" i="7"/>
  <c r="I2491" i="7" s="1"/>
  <c r="H2487" i="7"/>
  <c r="I2487" i="7" s="1"/>
  <c r="H2483" i="7"/>
  <c r="I2483" i="7" s="1"/>
  <c r="H2479" i="7"/>
  <c r="I2479" i="7" s="1"/>
  <c r="H2475" i="7"/>
  <c r="I2475" i="7" s="1"/>
  <c r="H2471" i="7"/>
  <c r="I2471" i="7" s="1"/>
  <c r="H2467" i="7"/>
  <c r="I2467" i="7" s="1"/>
  <c r="H2463" i="7"/>
  <c r="I2463" i="7" s="1"/>
  <c r="H2459" i="7"/>
  <c r="I2459" i="7" s="1"/>
  <c r="H2455" i="7"/>
  <c r="I2455" i="7" s="1"/>
  <c r="H2451" i="7"/>
  <c r="I2451" i="7" s="1"/>
  <c r="H2447" i="7"/>
  <c r="I2447" i="7" s="1"/>
  <c r="H2443" i="7"/>
  <c r="I2443" i="7" s="1"/>
  <c r="H2439" i="7"/>
  <c r="I2439" i="7" s="1"/>
  <c r="H2435" i="7"/>
  <c r="I2435" i="7" s="1"/>
  <c r="H2431" i="7"/>
  <c r="I2431" i="7" s="1"/>
  <c r="H2427" i="7"/>
  <c r="I2427" i="7" s="1"/>
  <c r="H2423" i="7"/>
  <c r="I2423" i="7" s="1"/>
  <c r="H2419" i="7"/>
  <c r="I2419" i="7" s="1"/>
  <c r="H2415" i="7"/>
  <c r="I2415" i="7" s="1"/>
  <c r="H2411" i="7"/>
  <c r="I2411" i="7" s="1"/>
  <c r="H2407" i="7"/>
  <c r="I2407" i="7" s="1"/>
  <c r="H2403" i="7"/>
  <c r="I2403" i="7" s="1"/>
  <c r="H2399" i="7"/>
  <c r="I2399" i="7" s="1"/>
  <c r="H2395" i="7"/>
  <c r="I2395" i="7" s="1"/>
  <c r="H2391" i="7"/>
  <c r="I2391" i="7" s="1"/>
  <c r="H2387" i="7"/>
  <c r="I2387" i="7" s="1"/>
  <c r="H2383" i="7"/>
  <c r="I2383" i="7" s="1"/>
  <c r="H2379" i="7"/>
  <c r="I2379" i="7" s="1"/>
  <c r="H2375" i="7"/>
  <c r="I2375" i="7" s="1"/>
  <c r="H2371" i="7"/>
  <c r="I2371" i="7" s="1"/>
  <c r="H2367" i="7"/>
  <c r="I2367" i="7" s="1"/>
  <c r="H2363" i="7"/>
  <c r="I2363" i="7" s="1"/>
  <c r="H2359" i="7"/>
  <c r="I2359" i="7" s="1"/>
  <c r="H2355" i="7"/>
  <c r="I2355" i="7" s="1"/>
  <c r="H2351" i="7"/>
  <c r="I2351" i="7" s="1"/>
  <c r="H2347" i="7"/>
  <c r="I2347" i="7" s="1"/>
  <c r="H2343" i="7"/>
  <c r="I2343" i="7" s="1"/>
  <c r="H2339" i="7"/>
  <c r="I2339" i="7" s="1"/>
  <c r="H2335" i="7"/>
  <c r="I2335" i="7" s="1"/>
  <c r="H2331" i="7"/>
  <c r="I2331" i="7" s="1"/>
  <c r="H2327" i="7"/>
  <c r="I2327" i="7" s="1"/>
  <c r="H2323" i="7"/>
  <c r="I2323" i="7" s="1"/>
  <c r="H2319" i="7"/>
  <c r="I2319" i="7" s="1"/>
  <c r="H2315" i="7"/>
  <c r="I2315" i="7" s="1"/>
  <c r="H2311" i="7"/>
  <c r="I2311" i="7" s="1"/>
  <c r="H2307" i="7"/>
  <c r="I2307" i="7" s="1"/>
  <c r="H2303" i="7"/>
  <c r="I2303" i="7" s="1"/>
  <c r="H2299" i="7"/>
  <c r="I2299" i="7" s="1"/>
  <c r="H2295" i="7"/>
  <c r="I2295" i="7" s="1"/>
  <c r="H2291" i="7"/>
  <c r="I2291" i="7" s="1"/>
  <c r="H2287" i="7"/>
  <c r="I2287" i="7" s="1"/>
  <c r="H2283" i="7"/>
  <c r="I2283" i="7" s="1"/>
  <c r="H2279" i="7"/>
  <c r="I2279" i="7" s="1"/>
  <c r="H2275" i="7"/>
  <c r="I2275" i="7" s="1"/>
  <c r="H2271" i="7"/>
  <c r="I2271" i="7" s="1"/>
  <c r="H2267" i="7"/>
  <c r="I2267" i="7" s="1"/>
  <c r="H2263" i="7"/>
  <c r="I2263" i="7" s="1"/>
  <c r="H2259" i="7"/>
  <c r="I2259" i="7" s="1"/>
  <c r="H2255" i="7"/>
  <c r="I2255" i="7" s="1"/>
  <c r="H2251" i="7"/>
  <c r="I2251" i="7" s="1"/>
  <c r="H2247" i="7"/>
  <c r="I2247" i="7" s="1"/>
  <c r="H2243" i="7"/>
  <c r="I2243" i="7" s="1"/>
  <c r="H2239" i="7"/>
  <c r="I2239" i="7" s="1"/>
  <c r="H2235" i="7"/>
  <c r="I2235" i="7" s="1"/>
  <c r="H2231" i="7"/>
  <c r="I2231" i="7" s="1"/>
  <c r="H2227" i="7"/>
  <c r="I2227" i="7" s="1"/>
  <c r="H2223" i="7"/>
  <c r="I2223" i="7" s="1"/>
  <c r="H2219" i="7"/>
  <c r="I2219" i="7" s="1"/>
  <c r="H2215" i="7"/>
  <c r="I2215" i="7" s="1"/>
  <c r="H2211" i="7"/>
  <c r="I2211" i="7" s="1"/>
  <c r="H2207" i="7"/>
  <c r="I2207" i="7" s="1"/>
  <c r="H2203" i="7"/>
  <c r="I2203" i="7" s="1"/>
  <c r="H2199" i="7"/>
  <c r="I2199" i="7" s="1"/>
  <c r="H2195" i="7"/>
  <c r="I2195" i="7" s="1"/>
  <c r="H2191" i="7"/>
  <c r="I2191" i="7" s="1"/>
  <c r="H2187" i="7"/>
  <c r="I2187" i="7" s="1"/>
  <c r="H2183" i="7"/>
  <c r="I2183" i="7" s="1"/>
  <c r="H2179" i="7"/>
  <c r="I2179" i="7" s="1"/>
  <c r="H2175" i="7"/>
  <c r="I2175" i="7" s="1"/>
  <c r="H2171" i="7"/>
  <c r="I2171" i="7" s="1"/>
  <c r="H2167" i="7"/>
  <c r="I2167" i="7" s="1"/>
  <c r="H2163" i="7"/>
  <c r="I2163" i="7" s="1"/>
  <c r="H2159" i="7"/>
  <c r="I2159" i="7" s="1"/>
  <c r="H2155" i="7"/>
  <c r="I2155" i="7" s="1"/>
  <c r="H2151" i="7"/>
  <c r="I2151" i="7" s="1"/>
  <c r="H2147" i="7"/>
  <c r="I2147" i="7" s="1"/>
  <c r="H2143" i="7"/>
  <c r="I2143" i="7" s="1"/>
  <c r="H2139" i="7"/>
  <c r="I2139" i="7" s="1"/>
  <c r="H2135" i="7"/>
  <c r="I2135" i="7" s="1"/>
  <c r="H2131" i="7"/>
  <c r="I2131" i="7" s="1"/>
  <c r="H2127" i="7"/>
  <c r="I2127" i="7" s="1"/>
  <c r="H2123" i="7"/>
  <c r="I2123" i="7" s="1"/>
  <c r="H2119" i="7"/>
  <c r="I2119" i="7" s="1"/>
  <c r="H2115" i="7"/>
  <c r="I2115" i="7" s="1"/>
  <c r="H2111" i="7"/>
  <c r="I2111" i="7" s="1"/>
  <c r="H2107" i="7"/>
  <c r="I2107" i="7" s="1"/>
  <c r="H2103" i="7"/>
  <c r="I2103" i="7" s="1"/>
  <c r="H2099" i="7"/>
  <c r="I2099" i="7" s="1"/>
  <c r="H2095" i="7"/>
  <c r="I2095" i="7" s="1"/>
  <c r="H2091" i="7"/>
  <c r="I2091" i="7" s="1"/>
  <c r="H2087" i="7"/>
  <c r="I2087" i="7" s="1"/>
  <c r="H2083" i="7"/>
  <c r="I2083" i="7" s="1"/>
  <c r="H2079" i="7"/>
  <c r="I2079" i="7" s="1"/>
  <c r="H2075" i="7"/>
  <c r="I2075" i="7" s="1"/>
  <c r="H2071" i="7"/>
  <c r="I2071" i="7" s="1"/>
  <c r="H2067" i="7"/>
  <c r="I2067" i="7" s="1"/>
  <c r="H2063" i="7"/>
  <c r="I2063" i="7" s="1"/>
  <c r="H2059" i="7"/>
  <c r="I2059" i="7" s="1"/>
  <c r="H2055" i="7"/>
  <c r="I2055" i="7" s="1"/>
  <c r="H2051" i="7"/>
  <c r="I2051" i="7" s="1"/>
  <c r="H2047" i="7"/>
  <c r="I2047" i="7" s="1"/>
  <c r="H2043" i="7"/>
  <c r="I2043" i="7" s="1"/>
  <c r="H2039" i="7"/>
  <c r="I2039" i="7" s="1"/>
  <c r="H2035" i="7"/>
  <c r="I2035" i="7" s="1"/>
  <c r="H2031" i="7"/>
  <c r="I2031" i="7" s="1"/>
  <c r="H2027" i="7"/>
  <c r="I2027" i="7" s="1"/>
  <c r="H2023" i="7"/>
  <c r="I2023" i="7" s="1"/>
  <c r="H2019" i="7"/>
  <c r="I2019" i="7" s="1"/>
  <c r="H2015" i="7"/>
  <c r="I2015" i="7" s="1"/>
  <c r="H2011" i="7"/>
  <c r="I2011" i="7" s="1"/>
  <c r="H2007" i="7"/>
  <c r="I2007" i="7" s="1"/>
  <c r="H2003" i="7"/>
  <c r="I2003" i="7" s="1"/>
  <c r="H1999" i="7"/>
  <c r="I1999" i="7" s="1"/>
  <c r="H1995" i="7"/>
  <c r="I1995" i="7" s="1"/>
  <c r="H1991" i="7"/>
  <c r="I1991" i="7" s="1"/>
  <c r="H1987" i="7"/>
  <c r="I1987" i="7" s="1"/>
  <c r="H1983" i="7"/>
  <c r="I1983" i="7" s="1"/>
  <c r="H1979" i="7"/>
  <c r="I1979" i="7" s="1"/>
  <c r="H1975" i="7"/>
  <c r="I1975" i="7" s="1"/>
  <c r="H1971" i="7"/>
  <c r="I1971" i="7" s="1"/>
  <c r="H1967" i="7"/>
  <c r="I1967" i="7" s="1"/>
  <c r="H1963" i="7"/>
  <c r="I1963" i="7" s="1"/>
  <c r="H1959" i="7"/>
  <c r="I1959" i="7" s="1"/>
  <c r="H1955" i="7"/>
  <c r="I1955" i="7" s="1"/>
  <c r="H1951" i="7"/>
  <c r="I1951" i="7" s="1"/>
  <c r="H1947" i="7"/>
  <c r="I1947" i="7" s="1"/>
  <c r="H1943" i="7"/>
  <c r="I1943" i="7" s="1"/>
  <c r="H1939" i="7"/>
  <c r="I1939" i="7" s="1"/>
  <c r="H1935" i="7"/>
  <c r="I1935" i="7" s="1"/>
  <c r="H1931" i="7"/>
  <c r="I1931" i="7" s="1"/>
  <c r="H1927" i="7"/>
  <c r="I1927" i="7" s="1"/>
  <c r="H1923" i="7"/>
  <c r="I1923" i="7" s="1"/>
  <c r="H1919" i="7"/>
  <c r="I1919" i="7" s="1"/>
  <c r="H1915" i="7"/>
  <c r="I1915" i="7" s="1"/>
  <c r="H1911" i="7"/>
  <c r="I1911" i="7" s="1"/>
  <c r="H1907" i="7"/>
  <c r="I1907" i="7" s="1"/>
  <c r="H1903" i="7"/>
  <c r="I1903" i="7" s="1"/>
  <c r="H1899" i="7"/>
  <c r="I1899" i="7" s="1"/>
  <c r="H1895" i="7"/>
  <c r="I1895" i="7" s="1"/>
  <c r="H1891" i="7"/>
  <c r="I1891" i="7" s="1"/>
  <c r="H1887" i="7"/>
  <c r="I1887" i="7" s="1"/>
  <c r="H1883" i="7"/>
  <c r="I1883" i="7" s="1"/>
  <c r="H1879" i="7"/>
  <c r="I1879" i="7" s="1"/>
  <c r="H1875" i="7"/>
  <c r="I1875" i="7" s="1"/>
  <c r="H1871" i="7"/>
  <c r="I1871" i="7" s="1"/>
  <c r="H1867" i="7"/>
  <c r="I1867" i="7" s="1"/>
  <c r="H1863" i="7"/>
  <c r="I1863" i="7" s="1"/>
  <c r="H1859" i="7"/>
  <c r="I1859" i="7" s="1"/>
  <c r="H1855" i="7"/>
  <c r="I1855" i="7" s="1"/>
  <c r="H1851" i="7"/>
  <c r="I1851" i="7" s="1"/>
  <c r="H1847" i="7"/>
  <c r="I1847" i="7" s="1"/>
  <c r="H1843" i="7"/>
  <c r="I1843" i="7" s="1"/>
  <c r="H1839" i="7"/>
  <c r="I1839" i="7" s="1"/>
  <c r="H1835" i="7"/>
  <c r="I1835" i="7" s="1"/>
  <c r="H1831" i="7"/>
  <c r="I1831" i="7" s="1"/>
  <c r="H1827" i="7"/>
  <c r="I1827" i="7" s="1"/>
  <c r="H1823" i="7"/>
  <c r="I1823" i="7" s="1"/>
  <c r="H1819" i="7"/>
  <c r="I1819" i="7" s="1"/>
  <c r="H1815" i="7"/>
  <c r="I1815" i="7" s="1"/>
  <c r="H1811" i="7"/>
  <c r="I1811" i="7" s="1"/>
  <c r="H1807" i="7"/>
  <c r="I1807" i="7" s="1"/>
  <c r="H1803" i="7"/>
  <c r="I1803" i="7" s="1"/>
  <c r="H1799" i="7"/>
  <c r="I1799" i="7" s="1"/>
  <c r="H1795" i="7"/>
  <c r="I1795" i="7" s="1"/>
  <c r="H1791" i="7"/>
  <c r="I1791" i="7" s="1"/>
  <c r="H1787" i="7"/>
  <c r="I1787" i="7" s="1"/>
  <c r="H1783" i="7"/>
  <c r="I1783" i="7" s="1"/>
  <c r="H1779" i="7"/>
  <c r="I1779" i="7" s="1"/>
  <c r="H3074" i="7"/>
  <c r="I3074" i="7" s="1"/>
  <c r="H3070" i="7"/>
  <c r="I3070" i="7" s="1"/>
  <c r="H3066" i="7"/>
  <c r="I3066" i="7" s="1"/>
  <c r="H3062" i="7"/>
  <c r="I3062" i="7" s="1"/>
  <c r="H3058" i="7"/>
  <c r="I3058" i="7" s="1"/>
  <c r="H3054" i="7"/>
  <c r="I3054" i="7" s="1"/>
  <c r="H3050" i="7"/>
  <c r="I3050" i="7" s="1"/>
  <c r="H3046" i="7"/>
  <c r="I3046" i="7" s="1"/>
  <c r="H3042" i="7"/>
  <c r="I3042" i="7" s="1"/>
  <c r="H3038" i="7"/>
  <c r="I3038" i="7" s="1"/>
  <c r="H3034" i="7"/>
  <c r="I3034" i="7" s="1"/>
  <c r="H3030" i="7"/>
  <c r="I3030" i="7" s="1"/>
  <c r="H3026" i="7"/>
  <c r="I3026" i="7" s="1"/>
  <c r="H3022" i="7"/>
  <c r="I3022" i="7" s="1"/>
  <c r="H3018" i="7"/>
  <c r="I3018" i="7" s="1"/>
  <c r="H3014" i="7"/>
  <c r="I3014" i="7" s="1"/>
  <c r="H3010" i="7"/>
  <c r="I3010" i="7" s="1"/>
  <c r="H3006" i="7"/>
  <c r="I3006" i="7" s="1"/>
  <c r="H3002" i="7"/>
  <c r="I3002" i="7" s="1"/>
  <c r="H2998" i="7"/>
  <c r="I2998" i="7" s="1"/>
  <c r="H2994" i="7"/>
  <c r="I2994" i="7" s="1"/>
  <c r="H2990" i="7"/>
  <c r="I2990" i="7" s="1"/>
  <c r="H2986" i="7"/>
  <c r="I2986" i="7" s="1"/>
  <c r="H2982" i="7"/>
  <c r="I2982" i="7" s="1"/>
  <c r="H2978" i="7"/>
  <c r="I2978" i="7" s="1"/>
  <c r="H2974" i="7"/>
  <c r="I2974" i="7" s="1"/>
  <c r="H2970" i="7"/>
  <c r="I2970" i="7" s="1"/>
  <c r="H2966" i="7"/>
  <c r="I2966" i="7" s="1"/>
  <c r="H2962" i="7"/>
  <c r="I2962" i="7" s="1"/>
  <c r="H2958" i="7"/>
  <c r="I2958" i="7" s="1"/>
  <c r="H2954" i="7"/>
  <c r="I2954" i="7" s="1"/>
  <c r="H2950" i="7"/>
  <c r="I2950" i="7" s="1"/>
  <c r="H2946" i="7"/>
  <c r="I2946" i="7" s="1"/>
  <c r="H2942" i="7"/>
  <c r="I2942" i="7" s="1"/>
  <c r="H2938" i="7"/>
  <c r="I2938" i="7" s="1"/>
  <c r="H2934" i="7"/>
  <c r="I2934" i="7" s="1"/>
  <c r="H2930" i="7"/>
  <c r="I2930" i="7" s="1"/>
  <c r="H2926" i="7"/>
  <c r="I2926" i="7" s="1"/>
  <c r="H2922" i="7"/>
  <c r="I2922" i="7" s="1"/>
  <c r="H2918" i="7"/>
  <c r="I2918" i="7" s="1"/>
  <c r="H2914" i="7"/>
  <c r="I2914" i="7" s="1"/>
  <c r="H2910" i="7"/>
  <c r="I2910" i="7" s="1"/>
  <c r="H2906" i="7"/>
  <c r="I2906" i="7" s="1"/>
  <c r="H2902" i="7"/>
  <c r="I2902" i="7" s="1"/>
  <c r="H2898" i="7"/>
  <c r="I2898" i="7" s="1"/>
  <c r="H2894" i="7"/>
  <c r="I2894" i="7" s="1"/>
  <c r="H2890" i="7"/>
  <c r="I2890" i="7" s="1"/>
  <c r="H2886" i="7"/>
  <c r="I2886" i="7" s="1"/>
  <c r="H2882" i="7"/>
  <c r="I2882" i="7" s="1"/>
  <c r="H2878" i="7"/>
  <c r="I2878" i="7" s="1"/>
  <c r="H2874" i="7"/>
  <c r="I2874" i="7" s="1"/>
  <c r="H2870" i="7"/>
  <c r="I2870" i="7" s="1"/>
  <c r="H2866" i="7"/>
  <c r="I2866" i="7" s="1"/>
  <c r="H2862" i="7"/>
  <c r="I2862" i="7" s="1"/>
  <c r="H2858" i="7"/>
  <c r="I2858" i="7" s="1"/>
  <c r="H2854" i="7"/>
  <c r="I2854" i="7" s="1"/>
  <c r="H2850" i="7"/>
  <c r="I2850" i="7" s="1"/>
  <c r="H2846" i="7"/>
  <c r="I2846" i="7" s="1"/>
  <c r="H2842" i="7"/>
  <c r="I2842" i="7" s="1"/>
  <c r="H2838" i="7"/>
  <c r="I2838" i="7" s="1"/>
  <c r="H2834" i="7"/>
  <c r="I2834" i="7" s="1"/>
  <c r="H2830" i="7"/>
  <c r="I2830" i="7" s="1"/>
  <c r="H2826" i="7"/>
  <c r="I2826" i="7" s="1"/>
  <c r="H2822" i="7"/>
  <c r="I2822" i="7" s="1"/>
  <c r="H2818" i="7"/>
  <c r="I2818" i="7" s="1"/>
  <c r="H2814" i="7"/>
  <c r="I2814" i="7" s="1"/>
  <c r="H2810" i="7"/>
  <c r="I2810" i="7" s="1"/>
  <c r="H2806" i="7"/>
  <c r="I2806" i="7" s="1"/>
  <c r="H2802" i="7"/>
  <c r="I2802" i="7" s="1"/>
  <c r="H2798" i="7"/>
  <c r="I2798" i="7" s="1"/>
  <c r="H2794" i="7"/>
  <c r="I2794" i="7" s="1"/>
  <c r="H2790" i="7"/>
  <c r="I2790" i="7" s="1"/>
  <c r="H2786" i="7"/>
  <c r="I2786" i="7" s="1"/>
  <c r="H2782" i="7"/>
  <c r="I2782" i="7" s="1"/>
  <c r="H2778" i="7"/>
  <c r="I2778" i="7" s="1"/>
  <c r="H2774" i="7"/>
  <c r="I2774" i="7" s="1"/>
  <c r="H2770" i="7"/>
  <c r="I2770" i="7" s="1"/>
  <c r="H2766" i="7"/>
  <c r="I2766" i="7" s="1"/>
  <c r="H2762" i="7"/>
  <c r="I2762" i="7" s="1"/>
  <c r="H2758" i="7"/>
  <c r="I2758" i="7" s="1"/>
  <c r="H2754" i="7"/>
  <c r="I2754" i="7" s="1"/>
  <c r="H2750" i="7"/>
  <c r="I2750" i="7" s="1"/>
  <c r="H2746" i="7"/>
  <c r="I2746" i="7" s="1"/>
  <c r="H2742" i="7"/>
  <c r="I2742" i="7" s="1"/>
  <c r="H2738" i="7"/>
  <c r="I2738" i="7" s="1"/>
  <c r="H2734" i="7"/>
  <c r="I2734" i="7" s="1"/>
  <c r="H2730" i="7"/>
  <c r="I2730" i="7" s="1"/>
  <c r="H2726" i="7"/>
  <c r="I2726" i="7" s="1"/>
  <c r="H2722" i="7"/>
  <c r="I2722" i="7" s="1"/>
  <c r="H2718" i="7"/>
  <c r="I2718" i="7" s="1"/>
  <c r="H2714" i="7"/>
  <c r="I2714" i="7" s="1"/>
  <c r="H2710" i="7"/>
  <c r="I2710" i="7" s="1"/>
  <c r="H2706" i="7"/>
  <c r="I2706" i="7" s="1"/>
  <c r="H2702" i="7"/>
  <c r="I2702" i="7" s="1"/>
  <c r="H2698" i="7"/>
  <c r="I2698" i="7" s="1"/>
  <c r="H2694" i="7"/>
  <c r="I2694" i="7" s="1"/>
  <c r="H2690" i="7"/>
  <c r="I2690" i="7" s="1"/>
  <c r="H2686" i="7"/>
  <c r="I2686" i="7" s="1"/>
  <c r="H2682" i="7"/>
  <c r="I2682" i="7" s="1"/>
  <c r="H2678" i="7"/>
  <c r="I2678" i="7" s="1"/>
  <c r="H2674" i="7"/>
  <c r="I2674" i="7" s="1"/>
  <c r="H2670" i="7"/>
  <c r="I2670" i="7" s="1"/>
  <c r="H2666" i="7"/>
  <c r="I2666" i="7" s="1"/>
  <c r="H2662" i="7"/>
  <c r="I2662" i="7" s="1"/>
  <c r="H2658" i="7"/>
  <c r="I2658" i="7" s="1"/>
  <c r="H2654" i="7"/>
  <c r="I2654" i="7" s="1"/>
  <c r="H2650" i="7"/>
  <c r="I2650" i="7" s="1"/>
  <c r="H2646" i="7"/>
  <c r="I2646" i="7" s="1"/>
  <c r="H2642" i="7"/>
  <c r="I2642" i="7" s="1"/>
  <c r="H2638" i="7"/>
  <c r="I2638" i="7" s="1"/>
  <c r="H2634" i="7"/>
  <c r="I2634" i="7" s="1"/>
  <c r="H2630" i="7"/>
  <c r="I2630" i="7" s="1"/>
  <c r="H2626" i="7"/>
  <c r="I2626" i="7" s="1"/>
  <c r="H2622" i="7"/>
  <c r="I2622" i="7" s="1"/>
  <c r="H2618" i="7"/>
  <c r="I2618" i="7" s="1"/>
  <c r="H2614" i="7"/>
  <c r="I2614" i="7" s="1"/>
  <c r="H2610" i="7"/>
  <c r="I2610" i="7" s="1"/>
  <c r="H2606" i="7"/>
  <c r="I2606" i="7" s="1"/>
  <c r="H2602" i="7"/>
  <c r="I2602" i="7" s="1"/>
  <c r="H2598" i="7"/>
  <c r="I2598" i="7" s="1"/>
  <c r="H2594" i="7"/>
  <c r="I2594" i="7" s="1"/>
  <c r="H2590" i="7"/>
  <c r="I2590" i="7" s="1"/>
  <c r="H2586" i="7"/>
  <c r="I2586" i="7" s="1"/>
  <c r="H2582" i="7"/>
  <c r="I2582" i="7" s="1"/>
  <c r="H2578" i="7"/>
  <c r="I2578" i="7" s="1"/>
  <c r="H2574" i="7"/>
  <c r="I2574" i="7" s="1"/>
  <c r="H2570" i="7"/>
  <c r="I2570" i="7" s="1"/>
  <c r="H2566" i="7"/>
  <c r="I2566" i="7" s="1"/>
  <c r="H2562" i="7"/>
  <c r="I2562" i="7" s="1"/>
  <c r="H2558" i="7"/>
  <c r="I2558" i="7" s="1"/>
  <c r="H2554" i="7"/>
  <c r="I2554" i="7" s="1"/>
  <c r="H2550" i="7"/>
  <c r="I2550" i="7" s="1"/>
  <c r="H2546" i="7"/>
  <c r="I2546" i="7" s="1"/>
  <c r="H2542" i="7"/>
  <c r="I2542" i="7" s="1"/>
  <c r="H2538" i="7"/>
  <c r="I2538" i="7" s="1"/>
  <c r="H2534" i="7"/>
  <c r="I2534" i="7" s="1"/>
  <c r="H2530" i="7"/>
  <c r="I2530" i="7" s="1"/>
  <c r="H2526" i="7"/>
  <c r="I2526" i="7" s="1"/>
  <c r="H2522" i="7"/>
  <c r="I2522" i="7" s="1"/>
  <c r="H2518" i="7"/>
  <c r="I2518" i="7" s="1"/>
  <c r="H2514" i="7"/>
  <c r="I2514" i="7" s="1"/>
  <c r="H2510" i="7"/>
  <c r="I2510" i="7" s="1"/>
  <c r="H2506" i="7"/>
  <c r="I2506" i="7" s="1"/>
  <c r="H2502" i="7"/>
  <c r="I2502" i="7" s="1"/>
  <c r="H2498" i="7"/>
  <c r="I2498" i="7" s="1"/>
  <c r="H2494" i="7"/>
  <c r="I2494" i="7" s="1"/>
  <c r="H2490" i="7"/>
  <c r="I2490" i="7" s="1"/>
  <c r="H2486" i="7"/>
  <c r="I2486" i="7" s="1"/>
  <c r="H2482" i="7"/>
  <c r="I2482" i="7" s="1"/>
  <c r="H2478" i="7"/>
  <c r="I2478" i="7" s="1"/>
  <c r="H2474" i="7"/>
  <c r="I2474" i="7" s="1"/>
  <c r="H2470" i="7"/>
  <c r="I2470" i="7" s="1"/>
  <c r="H2466" i="7"/>
  <c r="I2466" i="7" s="1"/>
  <c r="H2462" i="7"/>
  <c r="I2462" i="7" s="1"/>
  <c r="H2458" i="7"/>
  <c r="I2458" i="7" s="1"/>
  <c r="H2454" i="7"/>
  <c r="I2454" i="7" s="1"/>
  <c r="H2450" i="7"/>
  <c r="I2450" i="7" s="1"/>
  <c r="H2446" i="7"/>
  <c r="I2446" i="7" s="1"/>
  <c r="H2442" i="7"/>
  <c r="I2442" i="7" s="1"/>
  <c r="H2438" i="7"/>
  <c r="I2438" i="7" s="1"/>
  <c r="H2434" i="7"/>
  <c r="I2434" i="7" s="1"/>
  <c r="H2430" i="7"/>
  <c r="I2430" i="7" s="1"/>
  <c r="H2426" i="7"/>
  <c r="I2426" i="7" s="1"/>
  <c r="H2422" i="7"/>
  <c r="I2422" i="7" s="1"/>
  <c r="H2418" i="7"/>
  <c r="I2418" i="7" s="1"/>
  <c r="H2414" i="7"/>
  <c r="I2414" i="7" s="1"/>
  <c r="H2410" i="7"/>
  <c r="I2410" i="7" s="1"/>
  <c r="H2406" i="7"/>
  <c r="I2406" i="7" s="1"/>
  <c r="H2402" i="7"/>
  <c r="I2402" i="7" s="1"/>
  <c r="H2398" i="7"/>
  <c r="I2398" i="7" s="1"/>
  <c r="H2394" i="7"/>
  <c r="I2394" i="7" s="1"/>
  <c r="H2390" i="7"/>
  <c r="I2390" i="7" s="1"/>
  <c r="H2386" i="7"/>
  <c r="I2386" i="7" s="1"/>
  <c r="H2382" i="7"/>
  <c r="I2382" i="7" s="1"/>
  <c r="H2378" i="7"/>
  <c r="I2378" i="7" s="1"/>
  <c r="H2374" i="7"/>
  <c r="I2374" i="7" s="1"/>
  <c r="H2370" i="7"/>
  <c r="I2370" i="7" s="1"/>
  <c r="H2366" i="7"/>
  <c r="I2366" i="7" s="1"/>
  <c r="H2362" i="7"/>
  <c r="I2362" i="7" s="1"/>
  <c r="H2358" i="7"/>
  <c r="I2358" i="7" s="1"/>
  <c r="H2354" i="7"/>
  <c r="I2354" i="7" s="1"/>
  <c r="H2350" i="7"/>
  <c r="I2350" i="7" s="1"/>
  <c r="H2346" i="7"/>
  <c r="I2346" i="7" s="1"/>
  <c r="H2342" i="7"/>
  <c r="I2342" i="7" s="1"/>
  <c r="H2338" i="7"/>
  <c r="I2338" i="7" s="1"/>
  <c r="H2334" i="7"/>
  <c r="I2334" i="7" s="1"/>
  <c r="H2330" i="7"/>
  <c r="I2330" i="7" s="1"/>
  <c r="H2326" i="7"/>
  <c r="I2326" i="7" s="1"/>
  <c r="H2322" i="7"/>
  <c r="I2322" i="7" s="1"/>
  <c r="H2318" i="7"/>
  <c r="I2318" i="7" s="1"/>
  <c r="H2314" i="7"/>
  <c r="I2314" i="7" s="1"/>
  <c r="H2310" i="7"/>
  <c r="I2310" i="7" s="1"/>
  <c r="H2306" i="7"/>
  <c r="I2306" i="7" s="1"/>
  <c r="H2302" i="7"/>
  <c r="I2302" i="7" s="1"/>
  <c r="H2298" i="7"/>
  <c r="I2298" i="7" s="1"/>
  <c r="H2294" i="7"/>
  <c r="I2294" i="7" s="1"/>
  <c r="H2290" i="7"/>
  <c r="I2290" i="7" s="1"/>
  <c r="H2286" i="7"/>
  <c r="I2286" i="7" s="1"/>
  <c r="H2282" i="7"/>
  <c r="I2282" i="7" s="1"/>
  <c r="H2278" i="7"/>
  <c r="I2278" i="7" s="1"/>
  <c r="H2274" i="7"/>
  <c r="I2274" i="7" s="1"/>
  <c r="H2270" i="7"/>
  <c r="I2270" i="7" s="1"/>
  <c r="H2266" i="7"/>
  <c r="I2266" i="7" s="1"/>
  <c r="H2262" i="7"/>
  <c r="I2262" i="7" s="1"/>
  <c r="H2258" i="7"/>
  <c r="I2258" i="7" s="1"/>
  <c r="H2254" i="7"/>
  <c r="I2254" i="7" s="1"/>
  <c r="H2250" i="7"/>
  <c r="I2250" i="7" s="1"/>
  <c r="H2246" i="7"/>
  <c r="I2246" i="7" s="1"/>
  <c r="H2242" i="7"/>
  <c r="I2242" i="7" s="1"/>
  <c r="H2238" i="7"/>
  <c r="I2238" i="7" s="1"/>
  <c r="H2234" i="7"/>
  <c r="I2234" i="7" s="1"/>
  <c r="H2230" i="7"/>
  <c r="I2230" i="7" s="1"/>
  <c r="H2226" i="7"/>
  <c r="I2226" i="7" s="1"/>
  <c r="H2222" i="7"/>
  <c r="I2222" i="7" s="1"/>
  <c r="H2218" i="7"/>
  <c r="I2218" i="7" s="1"/>
  <c r="H2214" i="7"/>
  <c r="I2214" i="7" s="1"/>
  <c r="H2210" i="7"/>
  <c r="I2210" i="7" s="1"/>
  <c r="H2206" i="7"/>
  <c r="I2206" i="7" s="1"/>
  <c r="H2202" i="7"/>
  <c r="I2202" i="7" s="1"/>
  <c r="H2198" i="7"/>
  <c r="I2198" i="7" s="1"/>
  <c r="H2194" i="7"/>
  <c r="I2194" i="7" s="1"/>
  <c r="H2190" i="7"/>
  <c r="I2190" i="7" s="1"/>
  <c r="H2186" i="7"/>
  <c r="I2186" i="7" s="1"/>
  <c r="H2182" i="7"/>
  <c r="I2182" i="7" s="1"/>
  <c r="H2178" i="7"/>
  <c r="I2178" i="7" s="1"/>
  <c r="H2174" i="7"/>
  <c r="I2174" i="7" s="1"/>
  <c r="H2170" i="7"/>
  <c r="I2170" i="7" s="1"/>
  <c r="H2166" i="7"/>
  <c r="I2166" i="7" s="1"/>
  <c r="H2162" i="7"/>
  <c r="I2162" i="7" s="1"/>
  <c r="H2158" i="7"/>
  <c r="I2158" i="7" s="1"/>
  <c r="H2154" i="7"/>
  <c r="I2154" i="7" s="1"/>
  <c r="H2150" i="7"/>
  <c r="I2150" i="7" s="1"/>
  <c r="H2146" i="7"/>
  <c r="I2146" i="7" s="1"/>
  <c r="H2142" i="7"/>
  <c r="I2142" i="7" s="1"/>
  <c r="H2138" i="7"/>
  <c r="I2138" i="7" s="1"/>
  <c r="H2134" i="7"/>
  <c r="I2134" i="7" s="1"/>
  <c r="H2130" i="7"/>
  <c r="I2130" i="7" s="1"/>
  <c r="H2126" i="7"/>
  <c r="I2126" i="7" s="1"/>
  <c r="H2122" i="7"/>
  <c r="I2122" i="7" s="1"/>
  <c r="H2118" i="7"/>
  <c r="I2118" i="7" s="1"/>
  <c r="H2114" i="7"/>
  <c r="I2114" i="7" s="1"/>
  <c r="H2110" i="7"/>
  <c r="I2110" i="7" s="1"/>
  <c r="H2106" i="7"/>
  <c r="I2106" i="7" s="1"/>
  <c r="H2102" i="7"/>
  <c r="I2102" i="7" s="1"/>
  <c r="H2098" i="7"/>
  <c r="I2098" i="7" s="1"/>
  <c r="H2094" i="7"/>
  <c r="I2094" i="7" s="1"/>
  <c r="H2090" i="7"/>
  <c r="I2090" i="7" s="1"/>
  <c r="H2086" i="7"/>
  <c r="I2086" i="7" s="1"/>
  <c r="H2082" i="7"/>
  <c r="I2082" i="7" s="1"/>
  <c r="H2078" i="7"/>
  <c r="I2078" i="7" s="1"/>
  <c r="H2074" i="7"/>
  <c r="I2074" i="7" s="1"/>
  <c r="H2070" i="7"/>
  <c r="I2070" i="7" s="1"/>
  <c r="H2066" i="7"/>
  <c r="I2066" i="7" s="1"/>
  <c r="H2062" i="7"/>
  <c r="I2062" i="7" s="1"/>
  <c r="H2058" i="7"/>
  <c r="I2058" i="7" s="1"/>
  <c r="H2054" i="7"/>
  <c r="I2054" i="7" s="1"/>
  <c r="H2050" i="7"/>
  <c r="I2050" i="7" s="1"/>
  <c r="H2046" i="7"/>
  <c r="I2046" i="7" s="1"/>
  <c r="H2042" i="7"/>
  <c r="I2042" i="7" s="1"/>
  <c r="H2038" i="7"/>
  <c r="I2038" i="7" s="1"/>
  <c r="H2034" i="7"/>
  <c r="I2034" i="7" s="1"/>
  <c r="H2030" i="7"/>
  <c r="I2030" i="7" s="1"/>
  <c r="H2026" i="7"/>
  <c r="I2026" i="7" s="1"/>
  <c r="H2022" i="7"/>
  <c r="I2022" i="7" s="1"/>
  <c r="H2018" i="7"/>
  <c r="I2018" i="7" s="1"/>
  <c r="H2014" i="7"/>
  <c r="I2014" i="7" s="1"/>
  <c r="H2010" i="7"/>
  <c r="I2010" i="7" s="1"/>
  <c r="H2006" i="7"/>
  <c r="I2006" i="7" s="1"/>
  <c r="H2002" i="7"/>
  <c r="I2002" i="7" s="1"/>
  <c r="H1998" i="7"/>
  <c r="I1998" i="7" s="1"/>
  <c r="H1994" i="7"/>
  <c r="I1994" i="7" s="1"/>
  <c r="H1990" i="7"/>
  <c r="I1990" i="7" s="1"/>
  <c r="H1986" i="7"/>
  <c r="I1986" i="7" s="1"/>
  <c r="H1982" i="7"/>
  <c r="I1982" i="7" s="1"/>
  <c r="H1978" i="7"/>
  <c r="I1978" i="7" s="1"/>
  <c r="H1974" i="7"/>
  <c r="I1974" i="7" s="1"/>
  <c r="H1970" i="7"/>
  <c r="I1970" i="7" s="1"/>
  <c r="H1966" i="7"/>
  <c r="I1966" i="7" s="1"/>
  <c r="H1962" i="7"/>
  <c r="I1962" i="7" s="1"/>
  <c r="H1958" i="7"/>
  <c r="I1958" i="7" s="1"/>
  <c r="H1954" i="7"/>
  <c r="I1954" i="7" s="1"/>
  <c r="H1950" i="7"/>
  <c r="I1950" i="7" s="1"/>
  <c r="H1946" i="7"/>
  <c r="I1946" i="7" s="1"/>
  <c r="H1942" i="7"/>
  <c r="I1942" i="7" s="1"/>
  <c r="H1938" i="7"/>
  <c r="I1938" i="7" s="1"/>
  <c r="H1934" i="7"/>
  <c r="I1934" i="7" s="1"/>
  <c r="H1930" i="7"/>
  <c r="I1930" i="7" s="1"/>
  <c r="H1926" i="7"/>
  <c r="I1926" i="7" s="1"/>
  <c r="H1922" i="7"/>
  <c r="I1922" i="7" s="1"/>
  <c r="H1918" i="7"/>
  <c r="I1918" i="7" s="1"/>
  <c r="H1914" i="7"/>
  <c r="I1914" i="7" s="1"/>
  <c r="H1910" i="7"/>
  <c r="I1910" i="7" s="1"/>
  <c r="H1906" i="7"/>
  <c r="I1906" i="7" s="1"/>
  <c r="H1902" i="7"/>
  <c r="I1902" i="7" s="1"/>
  <c r="H1898" i="7"/>
  <c r="I1898" i="7" s="1"/>
  <c r="H1894" i="7"/>
  <c r="I1894" i="7" s="1"/>
  <c r="H1890" i="7"/>
  <c r="I1890" i="7" s="1"/>
  <c r="H1886" i="7"/>
  <c r="I1886" i="7" s="1"/>
  <c r="H1882" i="7"/>
  <c r="I1882" i="7" s="1"/>
  <c r="H1878" i="7"/>
  <c r="I1878" i="7" s="1"/>
  <c r="H1874" i="7"/>
  <c r="I1874" i="7" s="1"/>
  <c r="H1870" i="7"/>
  <c r="I1870" i="7" s="1"/>
  <c r="H1866" i="7"/>
  <c r="I1866" i="7" s="1"/>
  <c r="H1862" i="7"/>
  <c r="I1862" i="7" s="1"/>
  <c r="H1858" i="7"/>
  <c r="I1858" i="7" s="1"/>
  <c r="H1854" i="7"/>
  <c r="I1854" i="7" s="1"/>
  <c r="H1850" i="7"/>
  <c r="I1850" i="7" s="1"/>
  <c r="H1846" i="7"/>
  <c r="I1846" i="7" s="1"/>
  <c r="H1842" i="7"/>
  <c r="I1842" i="7" s="1"/>
  <c r="H1838" i="7"/>
  <c r="I1838" i="7" s="1"/>
  <c r="H1834" i="7"/>
  <c r="I1834" i="7" s="1"/>
  <c r="H1830" i="7"/>
  <c r="I1830" i="7" s="1"/>
  <c r="H1826" i="7"/>
  <c r="I1826" i="7" s="1"/>
  <c r="H1822" i="7"/>
  <c r="I1822" i="7" s="1"/>
  <c r="H1818" i="7"/>
  <c r="I1818" i="7" s="1"/>
  <c r="H1814" i="7"/>
  <c r="I1814" i="7" s="1"/>
  <c r="H1810" i="7"/>
  <c r="I1810" i="7" s="1"/>
  <c r="H1806" i="7"/>
  <c r="I1806" i="7" s="1"/>
  <c r="H1802" i="7"/>
  <c r="I1802" i="7" s="1"/>
  <c r="H1798" i="7"/>
  <c r="I1798" i="7" s="1"/>
  <c r="H1794" i="7"/>
  <c r="I1794" i="7" s="1"/>
  <c r="H1790" i="7"/>
  <c r="I1790" i="7" s="1"/>
  <c r="H1786" i="7"/>
  <c r="I1786" i="7" s="1"/>
  <c r="H1782" i="7"/>
  <c r="I1782" i="7" s="1"/>
  <c r="H1778" i="7"/>
  <c r="I1778" i="7" s="1"/>
  <c r="H1774" i="7"/>
  <c r="I1774" i="7" s="1"/>
  <c r="H1770" i="7"/>
  <c r="I1770" i="7" s="1"/>
  <c r="H1766" i="7"/>
  <c r="I1766" i="7" s="1"/>
  <c r="H1762" i="7"/>
  <c r="I1762" i="7" s="1"/>
  <c r="H1758" i="7"/>
  <c r="I1758" i="7" s="1"/>
  <c r="H1754" i="7"/>
  <c r="I1754" i="7" s="1"/>
  <c r="H1750" i="7"/>
  <c r="I1750" i="7" s="1"/>
  <c r="H1746" i="7"/>
  <c r="I1746" i="7" s="1"/>
  <c r="H1742" i="7"/>
  <c r="I1742" i="7" s="1"/>
  <c r="H1738" i="7"/>
  <c r="I1738" i="7" s="1"/>
  <c r="H1734" i="7"/>
  <c r="I1734" i="7" s="1"/>
  <c r="H1730" i="7"/>
  <c r="I1730" i="7" s="1"/>
  <c r="H1726" i="7"/>
  <c r="I1726" i="7" s="1"/>
  <c r="H1722" i="7"/>
  <c r="I1722" i="7" s="1"/>
  <c r="H1718" i="7"/>
  <c r="I1718" i="7" s="1"/>
  <c r="H1714" i="7"/>
  <c r="I1714" i="7" s="1"/>
  <c r="H1710" i="7"/>
  <c r="I1710" i="7" s="1"/>
  <c r="H1706" i="7"/>
  <c r="I1706" i="7" s="1"/>
  <c r="H1702" i="7"/>
  <c r="I1702" i="7" s="1"/>
  <c r="H1698" i="7"/>
  <c r="I1698" i="7" s="1"/>
  <c r="H1694" i="7"/>
  <c r="I1694" i="7" s="1"/>
  <c r="H1690" i="7"/>
  <c r="I1690" i="7" s="1"/>
  <c r="H1686" i="7"/>
  <c r="I1686" i="7" s="1"/>
  <c r="H1682" i="7"/>
  <c r="I1682" i="7" s="1"/>
  <c r="H1678" i="7"/>
  <c r="I1678" i="7" s="1"/>
  <c r="H1674" i="7"/>
  <c r="I1674" i="7" s="1"/>
  <c r="H1670" i="7"/>
  <c r="I1670" i="7" s="1"/>
  <c r="H1666" i="7"/>
  <c r="I1666" i="7" s="1"/>
  <c r="H1662" i="7"/>
  <c r="I1662" i="7" s="1"/>
  <c r="H1658" i="7"/>
  <c r="I1658" i="7" s="1"/>
  <c r="H1654" i="7"/>
  <c r="I1654" i="7" s="1"/>
  <c r="H1650" i="7"/>
  <c r="I1650" i="7" s="1"/>
  <c r="H1646" i="7"/>
  <c r="I1646" i="7" s="1"/>
  <c r="H1642" i="7"/>
  <c r="I1642" i="7" s="1"/>
  <c r="H1638" i="7"/>
  <c r="I1638" i="7" s="1"/>
  <c r="H1634" i="7"/>
  <c r="I1634" i="7" s="1"/>
  <c r="H1630" i="7"/>
  <c r="I1630" i="7" s="1"/>
  <c r="H1626" i="7"/>
  <c r="I1626" i="7" s="1"/>
  <c r="H1622" i="7"/>
  <c r="I1622" i="7" s="1"/>
  <c r="H1618" i="7"/>
  <c r="I1618" i="7" s="1"/>
  <c r="H1614" i="7"/>
  <c r="I1614" i="7" s="1"/>
  <c r="H1610" i="7"/>
  <c r="I1610" i="7" s="1"/>
  <c r="H1606" i="7"/>
  <c r="I1606" i="7" s="1"/>
  <c r="H1602" i="7"/>
  <c r="I1602" i="7" s="1"/>
  <c r="H1598" i="7"/>
  <c r="I1598" i="7" s="1"/>
  <c r="H1594" i="7"/>
  <c r="I1594" i="7" s="1"/>
  <c r="H1590" i="7"/>
  <c r="I1590" i="7" s="1"/>
  <c r="H1586" i="7"/>
  <c r="I1586" i="7" s="1"/>
  <c r="H1582" i="7"/>
  <c r="I1582" i="7" s="1"/>
  <c r="H1578" i="7"/>
  <c r="I1578" i="7" s="1"/>
  <c r="H1574" i="7"/>
  <c r="I1574" i="7" s="1"/>
  <c r="H1570" i="7"/>
  <c r="I1570" i="7" s="1"/>
  <c r="H1566" i="7"/>
  <c r="I1566" i="7" s="1"/>
  <c r="H1562" i="7"/>
  <c r="I1562" i="7" s="1"/>
  <c r="H1558" i="7"/>
  <c r="I1558" i="7" s="1"/>
  <c r="H1554" i="7"/>
  <c r="I1554" i="7" s="1"/>
  <c r="H1550" i="7"/>
  <c r="I1550" i="7" s="1"/>
  <c r="H1546" i="7"/>
  <c r="I1546" i="7" s="1"/>
  <c r="H1542" i="7"/>
  <c r="I1542" i="7" s="1"/>
  <c r="H1538" i="7"/>
  <c r="I1538" i="7" s="1"/>
  <c r="H1534" i="7"/>
  <c r="I1534" i="7" s="1"/>
  <c r="H1530" i="7"/>
  <c r="I1530" i="7" s="1"/>
  <c r="H1526" i="7"/>
  <c r="I1526" i="7" s="1"/>
  <c r="H1522" i="7"/>
  <c r="I1522" i="7" s="1"/>
  <c r="H1518" i="7"/>
  <c r="I1518" i="7" s="1"/>
  <c r="H1514" i="7"/>
  <c r="I1514" i="7" s="1"/>
  <c r="H1510" i="7"/>
  <c r="I1510" i="7" s="1"/>
  <c r="H1506" i="7"/>
  <c r="I1506" i="7" s="1"/>
  <c r="H1502" i="7"/>
  <c r="I1502" i="7" s="1"/>
  <c r="H1498" i="7"/>
  <c r="I1498" i="7" s="1"/>
  <c r="H1494" i="7"/>
  <c r="I1494" i="7" s="1"/>
  <c r="H1490" i="7"/>
  <c r="I1490" i="7" s="1"/>
  <c r="H1486" i="7"/>
  <c r="I1486" i="7" s="1"/>
  <c r="H1482" i="7"/>
  <c r="I1482" i="7" s="1"/>
  <c r="H1478" i="7"/>
  <c r="I1478" i="7" s="1"/>
  <c r="H1474" i="7"/>
  <c r="I1474" i="7" s="1"/>
  <c r="H1470" i="7"/>
  <c r="I1470" i="7" s="1"/>
  <c r="H1466" i="7"/>
  <c r="I1466" i="7" s="1"/>
  <c r="H1462" i="7"/>
  <c r="I1462" i="7" s="1"/>
  <c r="H1458" i="7"/>
  <c r="I1458" i="7" s="1"/>
  <c r="H1454" i="7"/>
  <c r="I1454" i="7" s="1"/>
  <c r="H1450" i="7"/>
  <c r="I1450" i="7" s="1"/>
  <c r="H1446" i="7"/>
  <c r="I1446" i="7" s="1"/>
  <c r="H1442" i="7"/>
  <c r="I1442" i="7" s="1"/>
  <c r="H1438" i="7"/>
  <c r="I1438" i="7" s="1"/>
  <c r="H1434" i="7"/>
  <c r="I1434" i="7" s="1"/>
  <c r="H1430" i="7"/>
  <c r="I1430" i="7" s="1"/>
  <c r="H1426" i="7"/>
  <c r="I1426" i="7" s="1"/>
  <c r="H1422" i="7"/>
  <c r="I1422" i="7" s="1"/>
  <c r="H1418" i="7"/>
  <c r="I1418" i="7" s="1"/>
  <c r="H1414" i="7"/>
  <c r="I1414" i="7" s="1"/>
  <c r="H1410" i="7"/>
  <c r="I1410" i="7" s="1"/>
  <c r="H1406" i="7"/>
  <c r="I1406" i="7" s="1"/>
  <c r="H1402" i="7"/>
  <c r="I1402" i="7" s="1"/>
  <c r="H1398" i="7"/>
  <c r="I1398" i="7" s="1"/>
  <c r="H1394" i="7"/>
  <c r="I1394" i="7" s="1"/>
  <c r="H1390" i="7"/>
  <c r="I1390" i="7" s="1"/>
  <c r="H1386" i="7"/>
  <c r="I1386" i="7" s="1"/>
  <c r="H1382" i="7"/>
  <c r="I1382" i="7" s="1"/>
  <c r="H1378" i="7"/>
  <c r="I1378" i="7" s="1"/>
  <c r="H1374" i="7"/>
  <c r="I1374" i="7" s="1"/>
  <c r="H1370" i="7"/>
  <c r="I1370" i="7" s="1"/>
  <c r="H1366" i="7"/>
  <c r="I1366" i="7" s="1"/>
  <c r="H1362" i="7"/>
  <c r="I1362" i="7" s="1"/>
  <c r="H1358" i="7"/>
  <c r="I1358" i="7" s="1"/>
  <c r="H1354" i="7"/>
  <c r="I1354" i="7" s="1"/>
  <c r="H1350" i="7"/>
  <c r="I1350" i="7" s="1"/>
  <c r="H1346" i="7"/>
  <c r="I1346" i="7" s="1"/>
  <c r="H1342" i="7"/>
  <c r="I1342" i="7" s="1"/>
  <c r="H1338" i="7"/>
  <c r="I1338" i="7" s="1"/>
  <c r="H1334" i="7"/>
  <c r="I1334" i="7" s="1"/>
  <c r="H1330" i="7"/>
  <c r="I1330" i="7" s="1"/>
  <c r="H1326" i="7"/>
  <c r="I1326" i="7" s="1"/>
  <c r="H1322" i="7"/>
  <c r="I1322" i="7" s="1"/>
  <c r="H1318" i="7"/>
  <c r="I1318" i="7" s="1"/>
  <c r="H1314" i="7"/>
  <c r="I1314" i="7" s="1"/>
  <c r="H1310" i="7"/>
  <c r="I1310" i="7" s="1"/>
  <c r="H1306" i="7"/>
  <c r="I1306" i="7" s="1"/>
  <c r="H1302" i="7"/>
  <c r="I1302" i="7" s="1"/>
  <c r="H1298" i="7"/>
  <c r="I1298" i="7" s="1"/>
  <c r="H1294" i="7"/>
  <c r="I1294" i="7" s="1"/>
  <c r="H1290" i="7"/>
  <c r="I1290" i="7" s="1"/>
  <c r="H1286" i="7"/>
  <c r="I1286" i="7" s="1"/>
  <c r="H1282" i="7"/>
  <c r="I1282" i="7" s="1"/>
  <c r="H1278" i="7"/>
  <c r="I1278" i="7" s="1"/>
  <c r="H1274" i="7"/>
  <c r="I1274" i="7" s="1"/>
  <c r="H1270" i="7"/>
  <c r="I1270" i="7" s="1"/>
  <c r="H1266" i="7"/>
  <c r="I1266" i="7" s="1"/>
  <c r="H1262" i="7"/>
  <c r="I1262" i="7" s="1"/>
  <c r="H1258" i="7"/>
  <c r="I1258" i="7" s="1"/>
  <c r="H1254" i="7"/>
  <c r="I1254" i="7" s="1"/>
  <c r="H1250" i="7"/>
  <c r="I1250" i="7" s="1"/>
  <c r="H1246" i="7"/>
  <c r="I1246" i="7" s="1"/>
  <c r="H1242" i="7"/>
  <c r="I1242" i="7" s="1"/>
  <c r="H1238" i="7"/>
  <c r="I1238" i="7" s="1"/>
  <c r="H1234" i="7"/>
  <c r="I1234" i="7" s="1"/>
  <c r="H1230" i="7"/>
  <c r="I1230" i="7" s="1"/>
  <c r="H1226" i="7"/>
  <c r="I1226" i="7" s="1"/>
  <c r="H1222" i="7"/>
  <c r="I1222" i="7" s="1"/>
  <c r="H1218" i="7"/>
  <c r="I1218" i="7" s="1"/>
  <c r="H1214" i="7"/>
  <c r="I1214" i="7" s="1"/>
  <c r="H1210" i="7"/>
  <c r="I1210" i="7" s="1"/>
  <c r="H1206" i="7"/>
  <c r="I1206" i="7" s="1"/>
  <c r="H1202" i="7"/>
  <c r="I1202" i="7" s="1"/>
  <c r="H1198" i="7"/>
  <c r="I1198" i="7" s="1"/>
  <c r="H1194" i="7"/>
  <c r="I1194" i="7" s="1"/>
  <c r="H1190" i="7"/>
  <c r="I1190" i="7" s="1"/>
  <c r="H1186" i="7"/>
  <c r="I1186" i="7" s="1"/>
  <c r="H1182" i="7"/>
  <c r="I1182" i="7" s="1"/>
  <c r="H1178" i="7"/>
  <c r="I1178" i="7" s="1"/>
  <c r="H1174" i="7"/>
  <c r="I1174" i="7" s="1"/>
  <c r="H1170" i="7"/>
  <c r="I1170" i="7" s="1"/>
  <c r="H1166" i="7"/>
  <c r="I1166" i="7" s="1"/>
  <c r="H1162" i="7"/>
  <c r="I1162" i="7" s="1"/>
  <c r="H1158" i="7"/>
  <c r="I1158" i="7" s="1"/>
  <c r="H1154" i="7"/>
  <c r="I1154" i="7" s="1"/>
  <c r="H1150" i="7"/>
  <c r="I1150" i="7" s="1"/>
  <c r="H1146" i="7"/>
  <c r="I1146" i="7" s="1"/>
  <c r="H1142" i="7"/>
  <c r="I1142" i="7" s="1"/>
  <c r="H1138" i="7"/>
  <c r="I1138" i="7" s="1"/>
  <c r="H1134" i="7"/>
  <c r="I1134" i="7" s="1"/>
  <c r="H1130" i="7"/>
  <c r="I1130" i="7" s="1"/>
  <c r="H1126" i="7"/>
  <c r="I1126" i="7" s="1"/>
  <c r="H1122" i="7"/>
  <c r="I1122" i="7" s="1"/>
  <c r="H1118" i="7"/>
  <c r="I1118" i="7" s="1"/>
  <c r="H1114" i="7"/>
  <c r="I1114" i="7" s="1"/>
  <c r="H1110" i="7"/>
  <c r="I1110" i="7" s="1"/>
  <c r="H1106" i="7"/>
  <c r="I1106" i="7" s="1"/>
  <c r="H1102" i="7"/>
  <c r="I1102" i="7" s="1"/>
  <c r="H1098" i="7"/>
  <c r="I1098" i="7" s="1"/>
  <c r="H1094" i="7"/>
  <c r="I1094" i="7" s="1"/>
  <c r="H1090" i="7"/>
  <c r="I1090" i="7" s="1"/>
  <c r="H1086" i="7"/>
  <c r="I1086" i="7" s="1"/>
  <c r="H1082" i="7"/>
  <c r="I1082" i="7" s="1"/>
  <c r="H1078" i="7"/>
  <c r="I1078" i="7" s="1"/>
  <c r="H1074" i="7"/>
  <c r="I1074" i="7" s="1"/>
  <c r="H1070" i="7"/>
  <c r="I1070" i="7" s="1"/>
  <c r="H1066" i="7"/>
  <c r="I1066" i="7" s="1"/>
  <c r="H1062" i="7"/>
  <c r="I1062" i="7" s="1"/>
  <c r="H1058" i="7"/>
  <c r="I1058" i="7" s="1"/>
  <c r="H1054" i="7"/>
  <c r="I1054" i="7" s="1"/>
  <c r="H1050" i="7"/>
  <c r="I1050" i="7" s="1"/>
  <c r="H1046" i="7"/>
  <c r="I1046" i="7" s="1"/>
  <c r="H1042" i="7"/>
  <c r="I1042" i="7" s="1"/>
  <c r="H1038" i="7"/>
  <c r="I1038" i="7" s="1"/>
  <c r="H2993" i="7"/>
  <c r="I2993" i="7" s="1"/>
  <c r="H2989" i="7"/>
  <c r="I2989" i="7" s="1"/>
  <c r="H2985" i="7"/>
  <c r="I2985" i="7" s="1"/>
  <c r="H2981" i="7"/>
  <c r="I2981" i="7" s="1"/>
  <c r="H2977" i="7"/>
  <c r="I2977" i="7" s="1"/>
  <c r="H2973" i="7"/>
  <c r="I2973" i="7" s="1"/>
  <c r="H2969" i="7"/>
  <c r="I2969" i="7" s="1"/>
  <c r="H2965" i="7"/>
  <c r="I2965" i="7" s="1"/>
  <c r="H2961" i="7"/>
  <c r="I2961" i="7" s="1"/>
  <c r="H2957" i="7"/>
  <c r="I2957" i="7" s="1"/>
  <c r="H2953" i="7"/>
  <c r="I2953" i="7" s="1"/>
  <c r="H2949" i="7"/>
  <c r="I2949" i="7" s="1"/>
  <c r="H2945" i="7"/>
  <c r="I2945" i="7" s="1"/>
  <c r="H2941" i="7"/>
  <c r="I2941" i="7" s="1"/>
  <c r="H2937" i="7"/>
  <c r="I2937" i="7" s="1"/>
  <c r="H2933" i="7"/>
  <c r="I2933" i="7" s="1"/>
  <c r="H2929" i="7"/>
  <c r="I2929" i="7" s="1"/>
  <c r="H2925" i="7"/>
  <c r="I2925" i="7" s="1"/>
  <c r="H2921" i="7"/>
  <c r="I2921" i="7" s="1"/>
  <c r="H2917" i="7"/>
  <c r="I2917" i="7" s="1"/>
  <c r="H2913" i="7"/>
  <c r="I2913" i="7" s="1"/>
  <c r="H2909" i="7"/>
  <c r="I2909" i="7" s="1"/>
  <c r="H2905" i="7"/>
  <c r="I2905" i="7" s="1"/>
  <c r="H2901" i="7"/>
  <c r="I2901" i="7" s="1"/>
  <c r="H2897" i="7"/>
  <c r="I2897" i="7" s="1"/>
  <c r="H2893" i="7"/>
  <c r="I2893" i="7" s="1"/>
  <c r="H2889" i="7"/>
  <c r="I2889" i="7" s="1"/>
  <c r="H2885" i="7"/>
  <c r="I2885" i="7" s="1"/>
  <c r="H2881" i="7"/>
  <c r="I2881" i="7" s="1"/>
  <c r="H2877" i="7"/>
  <c r="I2877" i="7" s="1"/>
  <c r="H2873" i="7"/>
  <c r="I2873" i="7" s="1"/>
  <c r="H2869" i="7"/>
  <c r="I2869" i="7" s="1"/>
  <c r="H2865" i="7"/>
  <c r="I2865" i="7" s="1"/>
  <c r="H2861" i="7"/>
  <c r="I2861" i="7" s="1"/>
  <c r="H2857" i="7"/>
  <c r="I2857" i="7" s="1"/>
  <c r="H2853" i="7"/>
  <c r="I2853" i="7" s="1"/>
  <c r="H2849" i="7"/>
  <c r="I2849" i="7" s="1"/>
  <c r="H2845" i="7"/>
  <c r="I2845" i="7" s="1"/>
  <c r="H2841" i="7"/>
  <c r="I2841" i="7" s="1"/>
  <c r="H2837" i="7"/>
  <c r="I2837" i="7" s="1"/>
  <c r="H2833" i="7"/>
  <c r="I2833" i="7" s="1"/>
  <c r="H2829" i="7"/>
  <c r="I2829" i="7" s="1"/>
  <c r="H2825" i="7"/>
  <c r="I2825" i="7" s="1"/>
  <c r="H2821" i="7"/>
  <c r="I2821" i="7" s="1"/>
  <c r="H2817" i="7"/>
  <c r="I2817" i="7" s="1"/>
  <c r="H2813" i="7"/>
  <c r="I2813" i="7" s="1"/>
  <c r="H2809" i="7"/>
  <c r="I2809" i="7" s="1"/>
  <c r="H2805" i="7"/>
  <c r="I2805" i="7" s="1"/>
  <c r="H2801" i="7"/>
  <c r="I2801" i="7" s="1"/>
  <c r="H2797" i="7"/>
  <c r="I2797" i="7" s="1"/>
  <c r="H2793" i="7"/>
  <c r="I2793" i="7" s="1"/>
  <c r="H2789" i="7"/>
  <c r="I2789" i="7" s="1"/>
  <c r="H2785" i="7"/>
  <c r="I2785" i="7" s="1"/>
  <c r="H2781" i="7"/>
  <c r="I2781" i="7" s="1"/>
  <c r="H2777" i="7"/>
  <c r="I2777" i="7" s="1"/>
  <c r="H2773" i="7"/>
  <c r="I2773" i="7" s="1"/>
  <c r="H2769" i="7"/>
  <c r="I2769" i="7" s="1"/>
  <c r="H2765" i="7"/>
  <c r="I2765" i="7" s="1"/>
  <c r="H2761" i="7"/>
  <c r="I2761" i="7" s="1"/>
  <c r="H2757" i="7"/>
  <c r="I2757" i="7" s="1"/>
  <c r="H2753" i="7"/>
  <c r="I2753" i="7" s="1"/>
  <c r="H2749" i="7"/>
  <c r="I2749" i="7" s="1"/>
  <c r="H2745" i="7"/>
  <c r="I2745" i="7" s="1"/>
  <c r="H2741" i="7"/>
  <c r="I2741" i="7" s="1"/>
  <c r="H2737" i="7"/>
  <c r="I2737" i="7" s="1"/>
  <c r="H2733" i="7"/>
  <c r="I2733" i="7" s="1"/>
  <c r="H2729" i="7"/>
  <c r="I2729" i="7" s="1"/>
  <c r="H2725" i="7"/>
  <c r="I2725" i="7" s="1"/>
  <c r="H2721" i="7"/>
  <c r="I2721" i="7" s="1"/>
  <c r="H2717" i="7"/>
  <c r="I2717" i="7" s="1"/>
  <c r="H2713" i="7"/>
  <c r="I2713" i="7" s="1"/>
  <c r="H2709" i="7"/>
  <c r="I2709" i="7" s="1"/>
  <c r="H2705" i="7"/>
  <c r="I2705" i="7" s="1"/>
  <c r="H2701" i="7"/>
  <c r="I2701" i="7" s="1"/>
  <c r="H2697" i="7"/>
  <c r="I2697" i="7" s="1"/>
  <c r="H2693" i="7"/>
  <c r="I2693" i="7" s="1"/>
  <c r="H2689" i="7"/>
  <c r="I2689" i="7" s="1"/>
  <c r="H2685" i="7"/>
  <c r="I2685" i="7" s="1"/>
  <c r="H2681" i="7"/>
  <c r="I2681" i="7" s="1"/>
  <c r="H2677" i="7"/>
  <c r="I2677" i="7" s="1"/>
  <c r="H2673" i="7"/>
  <c r="I2673" i="7" s="1"/>
  <c r="H2669" i="7"/>
  <c r="I2669" i="7" s="1"/>
  <c r="H2665" i="7"/>
  <c r="I2665" i="7" s="1"/>
  <c r="H2661" i="7"/>
  <c r="I2661" i="7" s="1"/>
  <c r="H2657" i="7"/>
  <c r="I2657" i="7" s="1"/>
  <c r="H2653" i="7"/>
  <c r="I2653" i="7" s="1"/>
  <c r="H2649" i="7"/>
  <c r="I2649" i="7" s="1"/>
  <c r="H2645" i="7"/>
  <c r="I2645" i="7" s="1"/>
  <c r="H2641" i="7"/>
  <c r="I2641" i="7" s="1"/>
  <c r="H2637" i="7"/>
  <c r="I2637" i="7" s="1"/>
  <c r="H2633" i="7"/>
  <c r="I2633" i="7" s="1"/>
  <c r="H2629" i="7"/>
  <c r="I2629" i="7" s="1"/>
  <c r="H2625" i="7"/>
  <c r="I2625" i="7" s="1"/>
  <c r="H2621" i="7"/>
  <c r="I2621" i="7" s="1"/>
  <c r="H2617" i="7"/>
  <c r="I2617" i="7" s="1"/>
  <c r="H2613" i="7"/>
  <c r="I2613" i="7" s="1"/>
  <c r="H2609" i="7"/>
  <c r="I2609" i="7" s="1"/>
  <c r="H2605" i="7"/>
  <c r="I2605" i="7" s="1"/>
  <c r="H2601" i="7"/>
  <c r="I2601" i="7" s="1"/>
  <c r="H2597" i="7"/>
  <c r="I2597" i="7" s="1"/>
  <c r="H2593" i="7"/>
  <c r="I2593" i="7" s="1"/>
  <c r="H2589" i="7"/>
  <c r="I2589" i="7" s="1"/>
  <c r="H2585" i="7"/>
  <c r="I2585" i="7" s="1"/>
  <c r="H2581" i="7"/>
  <c r="I2581" i="7" s="1"/>
  <c r="H2577" i="7"/>
  <c r="I2577" i="7" s="1"/>
  <c r="H2573" i="7"/>
  <c r="I2573" i="7" s="1"/>
  <c r="H2569" i="7"/>
  <c r="I2569" i="7" s="1"/>
  <c r="H2565" i="7"/>
  <c r="I2565" i="7" s="1"/>
  <c r="H2561" i="7"/>
  <c r="I2561" i="7" s="1"/>
  <c r="H2557" i="7"/>
  <c r="I2557" i="7" s="1"/>
  <c r="H2553" i="7"/>
  <c r="I2553" i="7" s="1"/>
  <c r="H2549" i="7"/>
  <c r="I2549" i="7" s="1"/>
  <c r="H2545" i="7"/>
  <c r="I2545" i="7" s="1"/>
  <c r="H2541" i="7"/>
  <c r="I2541" i="7" s="1"/>
  <c r="H2537" i="7"/>
  <c r="I2537" i="7" s="1"/>
  <c r="H2533" i="7"/>
  <c r="I2533" i="7" s="1"/>
  <c r="H2529" i="7"/>
  <c r="I2529" i="7" s="1"/>
  <c r="H2525" i="7"/>
  <c r="I2525" i="7" s="1"/>
  <c r="H2521" i="7"/>
  <c r="I2521" i="7" s="1"/>
  <c r="H2517" i="7"/>
  <c r="I2517" i="7" s="1"/>
  <c r="H2513" i="7"/>
  <c r="I2513" i="7" s="1"/>
  <c r="H2509" i="7"/>
  <c r="I2509" i="7" s="1"/>
  <c r="H2505" i="7"/>
  <c r="I2505" i="7" s="1"/>
  <c r="H2501" i="7"/>
  <c r="I2501" i="7" s="1"/>
  <c r="H2497" i="7"/>
  <c r="I2497" i="7" s="1"/>
  <c r="H2493" i="7"/>
  <c r="I2493" i="7" s="1"/>
  <c r="H2489" i="7"/>
  <c r="I2489" i="7" s="1"/>
  <c r="H2485" i="7"/>
  <c r="I2485" i="7" s="1"/>
  <c r="H2481" i="7"/>
  <c r="I2481" i="7" s="1"/>
  <c r="H2477" i="7"/>
  <c r="I2477" i="7" s="1"/>
  <c r="H2473" i="7"/>
  <c r="I2473" i="7" s="1"/>
  <c r="H2469" i="7"/>
  <c r="I2469" i="7" s="1"/>
  <c r="H2465" i="7"/>
  <c r="I2465" i="7" s="1"/>
  <c r="H2461" i="7"/>
  <c r="I2461" i="7" s="1"/>
  <c r="H2457" i="7"/>
  <c r="I2457" i="7" s="1"/>
  <c r="H2453" i="7"/>
  <c r="I2453" i="7" s="1"/>
  <c r="H2449" i="7"/>
  <c r="I2449" i="7" s="1"/>
  <c r="H2445" i="7"/>
  <c r="I2445" i="7" s="1"/>
  <c r="H2441" i="7"/>
  <c r="I2441" i="7" s="1"/>
  <c r="H2437" i="7"/>
  <c r="I2437" i="7" s="1"/>
  <c r="H2433" i="7"/>
  <c r="I2433" i="7" s="1"/>
  <c r="H2429" i="7"/>
  <c r="I2429" i="7" s="1"/>
  <c r="H2425" i="7"/>
  <c r="I2425" i="7" s="1"/>
  <c r="H2421" i="7"/>
  <c r="I2421" i="7" s="1"/>
  <c r="H2417" i="7"/>
  <c r="I2417" i="7" s="1"/>
  <c r="H2413" i="7"/>
  <c r="I2413" i="7" s="1"/>
  <c r="H2409" i="7"/>
  <c r="I2409" i="7" s="1"/>
  <c r="H2405" i="7"/>
  <c r="I2405" i="7" s="1"/>
  <c r="H2401" i="7"/>
  <c r="I2401" i="7" s="1"/>
  <c r="H2397" i="7"/>
  <c r="I2397" i="7" s="1"/>
  <c r="H2393" i="7"/>
  <c r="I2393" i="7" s="1"/>
  <c r="H2389" i="7"/>
  <c r="I2389" i="7" s="1"/>
  <c r="H2385" i="7"/>
  <c r="I2385" i="7" s="1"/>
  <c r="H2381" i="7"/>
  <c r="I2381" i="7" s="1"/>
  <c r="H2377" i="7"/>
  <c r="I2377" i="7" s="1"/>
  <c r="H2373" i="7"/>
  <c r="I2373" i="7" s="1"/>
  <c r="H2369" i="7"/>
  <c r="I2369" i="7" s="1"/>
  <c r="H2365" i="7"/>
  <c r="I2365" i="7" s="1"/>
  <c r="H2361" i="7"/>
  <c r="I2361" i="7" s="1"/>
  <c r="H2357" i="7"/>
  <c r="I2357" i="7" s="1"/>
  <c r="H2353" i="7"/>
  <c r="I2353" i="7" s="1"/>
  <c r="H2349" i="7"/>
  <c r="I2349" i="7" s="1"/>
  <c r="H2345" i="7"/>
  <c r="I2345" i="7" s="1"/>
  <c r="H2341" i="7"/>
  <c r="I2341" i="7" s="1"/>
  <c r="H2337" i="7"/>
  <c r="I2337" i="7" s="1"/>
  <c r="H2333" i="7"/>
  <c r="I2333" i="7" s="1"/>
  <c r="H2329" i="7"/>
  <c r="I2329" i="7" s="1"/>
  <c r="H2325" i="7"/>
  <c r="I2325" i="7" s="1"/>
  <c r="H2321" i="7"/>
  <c r="I2321" i="7" s="1"/>
  <c r="H2317" i="7"/>
  <c r="I2317" i="7" s="1"/>
  <c r="H2313" i="7"/>
  <c r="I2313" i="7" s="1"/>
  <c r="H2309" i="7"/>
  <c r="I2309" i="7" s="1"/>
  <c r="H2305" i="7"/>
  <c r="I2305" i="7" s="1"/>
  <c r="H2301" i="7"/>
  <c r="I2301" i="7" s="1"/>
  <c r="H2297" i="7"/>
  <c r="I2297" i="7" s="1"/>
  <c r="H2293" i="7"/>
  <c r="I2293" i="7" s="1"/>
  <c r="H2289" i="7"/>
  <c r="I2289" i="7" s="1"/>
  <c r="H2285" i="7"/>
  <c r="I2285" i="7" s="1"/>
  <c r="H2281" i="7"/>
  <c r="I2281" i="7" s="1"/>
  <c r="H2277" i="7"/>
  <c r="I2277" i="7" s="1"/>
  <c r="H2273" i="7"/>
  <c r="I2273" i="7" s="1"/>
  <c r="H2269" i="7"/>
  <c r="I2269" i="7" s="1"/>
  <c r="H2265" i="7"/>
  <c r="I2265" i="7" s="1"/>
  <c r="H2261" i="7"/>
  <c r="I2261" i="7" s="1"/>
  <c r="H2257" i="7"/>
  <c r="I2257" i="7" s="1"/>
  <c r="H2253" i="7"/>
  <c r="I2253" i="7" s="1"/>
  <c r="H2249" i="7"/>
  <c r="I2249" i="7" s="1"/>
  <c r="H2245" i="7"/>
  <c r="I2245" i="7" s="1"/>
  <c r="H2241" i="7"/>
  <c r="I2241" i="7" s="1"/>
  <c r="H2237" i="7"/>
  <c r="I2237" i="7" s="1"/>
  <c r="H2233" i="7"/>
  <c r="I2233" i="7" s="1"/>
  <c r="H2229" i="7"/>
  <c r="I2229" i="7" s="1"/>
  <c r="H2225" i="7"/>
  <c r="I2225" i="7" s="1"/>
  <c r="H2221" i="7"/>
  <c r="I2221" i="7" s="1"/>
  <c r="H2217" i="7"/>
  <c r="I2217" i="7" s="1"/>
  <c r="H2213" i="7"/>
  <c r="I2213" i="7" s="1"/>
  <c r="H2209" i="7"/>
  <c r="I2209" i="7" s="1"/>
  <c r="H2205" i="7"/>
  <c r="I2205" i="7" s="1"/>
  <c r="H2201" i="7"/>
  <c r="I2201" i="7" s="1"/>
  <c r="H2197" i="7"/>
  <c r="I2197" i="7" s="1"/>
  <c r="H2193" i="7"/>
  <c r="I2193" i="7" s="1"/>
  <c r="H2189" i="7"/>
  <c r="I2189" i="7" s="1"/>
  <c r="H2185" i="7"/>
  <c r="I2185" i="7" s="1"/>
  <c r="H2181" i="7"/>
  <c r="I2181" i="7" s="1"/>
  <c r="H2177" i="7"/>
  <c r="I2177" i="7" s="1"/>
  <c r="H2173" i="7"/>
  <c r="I2173" i="7" s="1"/>
  <c r="H2169" i="7"/>
  <c r="I2169" i="7" s="1"/>
  <c r="H2165" i="7"/>
  <c r="I2165" i="7" s="1"/>
  <c r="H2161" i="7"/>
  <c r="I2161" i="7" s="1"/>
  <c r="H2157" i="7"/>
  <c r="I2157" i="7" s="1"/>
  <c r="H2153" i="7"/>
  <c r="I2153" i="7" s="1"/>
  <c r="H2149" i="7"/>
  <c r="I2149" i="7" s="1"/>
  <c r="H2145" i="7"/>
  <c r="I2145" i="7" s="1"/>
  <c r="H2141" i="7"/>
  <c r="I2141" i="7" s="1"/>
  <c r="H2137" i="7"/>
  <c r="I2137" i="7" s="1"/>
  <c r="H2133" i="7"/>
  <c r="I2133" i="7" s="1"/>
  <c r="H2129" i="7"/>
  <c r="I2129" i="7" s="1"/>
  <c r="H2125" i="7"/>
  <c r="I2125" i="7" s="1"/>
  <c r="H2121" i="7"/>
  <c r="I2121" i="7" s="1"/>
  <c r="H2117" i="7"/>
  <c r="I2117" i="7" s="1"/>
  <c r="H2113" i="7"/>
  <c r="I2113" i="7" s="1"/>
  <c r="H2109" i="7"/>
  <c r="I2109" i="7" s="1"/>
  <c r="H2105" i="7"/>
  <c r="I2105" i="7" s="1"/>
  <c r="H2101" i="7"/>
  <c r="I2101" i="7" s="1"/>
  <c r="H2097" i="7"/>
  <c r="I2097" i="7" s="1"/>
  <c r="H2093" i="7"/>
  <c r="I2093" i="7" s="1"/>
  <c r="H2089" i="7"/>
  <c r="I2089" i="7" s="1"/>
  <c r="H2085" i="7"/>
  <c r="I2085" i="7" s="1"/>
  <c r="H2081" i="7"/>
  <c r="I2081" i="7" s="1"/>
  <c r="H2077" i="7"/>
  <c r="I2077" i="7" s="1"/>
  <c r="H2073" i="7"/>
  <c r="I2073" i="7" s="1"/>
  <c r="H2069" i="7"/>
  <c r="I2069" i="7" s="1"/>
  <c r="H2065" i="7"/>
  <c r="I2065" i="7" s="1"/>
  <c r="H2061" i="7"/>
  <c r="I2061" i="7" s="1"/>
  <c r="H2057" i="7"/>
  <c r="I2057" i="7" s="1"/>
  <c r="H2053" i="7"/>
  <c r="I2053" i="7" s="1"/>
  <c r="H2049" i="7"/>
  <c r="I2049" i="7" s="1"/>
  <c r="H2045" i="7"/>
  <c r="I2045" i="7" s="1"/>
  <c r="H2041" i="7"/>
  <c r="I2041" i="7" s="1"/>
  <c r="H2037" i="7"/>
  <c r="I2037" i="7" s="1"/>
  <c r="H2033" i="7"/>
  <c r="I2033" i="7" s="1"/>
  <c r="H2029" i="7"/>
  <c r="I2029" i="7" s="1"/>
  <c r="H2025" i="7"/>
  <c r="I2025" i="7" s="1"/>
  <c r="H2021" i="7"/>
  <c r="I2021" i="7" s="1"/>
  <c r="H2017" i="7"/>
  <c r="I2017" i="7" s="1"/>
  <c r="H2013" i="7"/>
  <c r="I2013" i="7" s="1"/>
  <c r="H2009" i="7"/>
  <c r="I2009" i="7" s="1"/>
  <c r="H2005" i="7"/>
  <c r="I2005" i="7" s="1"/>
  <c r="H2001" i="7"/>
  <c r="I2001" i="7" s="1"/>
  <c r="H1997" i="7"/>
  <c r="I1997" i="7" s="1"/>
  <c r="H1993" i="7"/>
  <c r="I1993" i="7" s="1"/>
  <c r="H1989" i="7"/>
  <c r="I1989" i="7" s="1"/>
  <c r="H1985" i="7"/>
  <c r="I1985" i="7" s="1"/>
  <c r="H1981" i="7"/>
  <c r="I1981" i="7" s="1"/>
  <c r="H1977" i="7"/>
  <c r="I1977" i="7" s="1"/>
  <c r="H1973" i="7"/>
  <c r="I1973" i="7" s="1"/>
  <c r="H1969" i="7"/>
  <c r="I1969" i="7" s="1"/>
  <c r="H1965" i="7"/>
  <c r="I1965" i="7" s="1"/>
  <c r="H1961" i="7"/>
  <c r="I1961" i="7" s="1"/>
  <c r="H1957" i="7"/>
  <c r="I1957" i="7" s="1"/>
  <c r="H1953" i="7"/>
  <c r="I1953" i="7" s="1"/>
  <c r="H1949" i="7"/>
  <c r="I1949" i="7" s="1"/>
  <c r="H1945" i="7"/>
  <c r="I1945" i="7" s="1"/>
  <c r="H1941" i="7"/>
  <c r="I1941" i="7" s="1"/>
  <c r="H1937" i="7"/>
  <c r="I1937" i="7" s="1"/>
  <c r="H1933" i="7"/>
  <c r="I1933" i="7" s="1"/>
  <c r="H1929" i="7"/>
  <c r="I1929" i="7" s="1"/>
  <c r="H1925" i="7"/>
  <c r="I1925" i="7" s="1"/>
  <c r="H1921" i="7"/>
  <c r="I1921" i="7" s="1"/>
  <c r="H1917" i="7"/>
  <c r="I1917" i="7" s="1"/>
  <c r="H1913" i="7"/>
  <c r="I1913" i="7" s="1"/>
  <c r="H1909" i="7"/>
  <c r="I1909" i="7" s="1"/>
  <c r="H1905" i="7"/>
  <c r="I1905" i="7" s="1"/>
  <c r="H1901" i="7"/>
  <c r="I1901" i="7" s="1"/>
  <c r="H1897" i="7"/>
  <c r="I1897" i="7" s="1"/>
  <c r="H1893" i="7"/>
  <c r="I1893" i="7" s="1"/>
  <c r="H1889" i="7"/>
  <c r="I1889" i="7" s="1"/>
  <c r="H1885" i="7"/>
  <c r="I1885" i="7" s="1"/>
  <c r="H1881" i="7"/>
  <c r="I1881" i="7" s="1"/>
  <c r="H1877" i="7"/>
  <c r="I1877" i="7" s="1"/>
  <c r="H1873" i="7"/>
  <c r="I1873" i="7" s="1"/>
  <c r="H1869" i="7"/>
  <c r="I1869" i="7" s="1"/>
  <c r="H1865" i="7"/>
  <c r="I1865" i="7" s="1"/>
  <c r="H1861" i="7"/>
  <c r="I1861" i="7" s="1"/>
  <c r="H1857" i="7"/>
  <c r="I1857" i="7" s="1"/>
  <c r="H1853" i="7"/>
  <c r="I1853" i="7" s="1"/>
  <c r="H1849" i="7"/>
  <c r="I1849" i="7" s="1"/>
  <c r="H1845" i="7"/>
  <c r="I1845" i="7" s="1"/>
  <c r="H1841" i="7"/>
  <c r="I1841" i="7" s="1"/>
  <c r="H1837" i="7"/>
  <c r="I1837" i="7" s="1"/>
  <c r="H1833" i="7"/>
  <c r="I1833" i="7" s="1"/>
  <c r="H1829" i="7"/>
  <c r="I1829" i="7" s="1"/>
  <c r="H1825" i="7"/>
  <c r="I1825" i="7" s="1"/>
  <c r="H1821" i="7"/>
  <c r="I1821" i="7" s="1"/>
  <c r="H1817" i="7"/>
  <c r="I1817" i="7" s="1"/>
  <c r="H1813" i="7"/>
  <c r="I1813" i="7" s="1"/>
  <c r="H1809" i="7"/>
  <c r="I1809" i="7" s="1"/>
  <c r="H1805" i="7"/>
  <c r="I1805" i="7" s="1"/>
  <c r="H1801" i="7"/>
  <c r="I1801" i="7" s="1"/>
  <c r="H1797" i="7"/>
  <c r="I1797" i="7" s="1"/>
  <c r="H1793" i="7"/>
  <c r="I1793" i="7" s="1"/>
  <c r="H1789" i="7"/>
  <c r="I1789" i="7" s="1"/>
  <c r="H1785" i="7"/>
  <c r="I1785" i="7" s="1"/>
  <c r="H1781" i="7"/>
  <c r="I1781" i="7" s="1"/>
  <c r="H1777" i="7"/>
  <c r="I1777" i="7" s="1"/>
  <c r="H1773" i="7"/>
  <c r="I1773" i="7" s="1"/>
  <c r="H1769" i="7"/>
  <c r="I1769" i="7" s="1"/>
  <c r="H1765" i="7"/>
  <c r="I1765" i="7" s="1"/>
  <c r="H1761" i="7"/>
  <c r="I1761" i="7" s="1"/>
  <c r="H1757" i="7"/>
  <c r="I1757" i="7" s="1"/>
  <c r="H1753" i="7"/>
  <c r="I1753" i="7" s="1"/>
  <c r="H1749" i="7"/>
  <c r="I1749" i="7" s="1"/>
  <c r="H1745" i="7"/>
  <c r="I1745" i="7" s="1"/>
  <c r="H1741" i="7"/>
  <c r="I1741" i="7" s="1"/>
  <c r="H1737" i="7"/>
  <c r="I1737" i="7" s="1"/>
  <c r="H1733" i="7"/>
  <c r="I1733" i="7" s="1"/>
  <c r="H1729" i="7"/>
  <c r="I1729" i="7" s="1"/>
  <c r="H1725" i="7"/>
  <c r="I1725" i="7" s="1"/>
  <c r="H1721" i="7"/>
  <c r="I1721" i="7" s="1"/>
  <c r="H1717" i="7"/>
  <c r="I1717" i="7" s="1"/>
  <c r="H1713" i="7"/>
  <c r="I1713" i="7" s="1"/>
  <c r="H1709" i="7"/>
  <c r="I1709" i="7" s="1"/>
  <c r="H1705" i="7"/>
  <c r="I1705" i="7" s="1"/>
  <c r="H1701" i="7"/>
  <c r="I1701" i="7" s="1"/>
  <c r="H1697" i="7"/>
  <c r="I1697" i="7" s="1"/>
  <c r="H1693" i="7"/>
  <c r="I1693" i="7" s="1"/>
  <c r="H1689" i="7"/>
  <c r="I1689" i="7" s="1"/>
  <c r="H1685" i="7"/>
  <c r="I1685" i="7" s="1"/>
  <c r="H1681" i="7"/>
  <c r="I1681" i="7" s="1"/>
  <c r="H1677" i="7"/>
  <c r="I1677" i="7" s="1"/>
  <c r="H1673" i="7"/>
  <c r="I1673" i="7" s="1"/>
  <c r="H1669" i="7"/>
  <c r="I1669" i="7" s="1"/>
  <c r="H1665" i="7"/>
  <c r="I1665" i="7" s="1"/>
  <c r="H1661" i="7"/>
  <c r="I1661" i="7" s="1"/>
  <c r="H1657" i="7"/>
  <c r="I1657" i="7" s="1"/>
  <c r="H1653" i="7"/>
  <c r="I1653" i="7" s="1"/>
  <c r="H1649" i="7"/>
  <c r="I1649" i="7" s="1"/>
  <c r="H1645" i="7"/>
  <c r="I1645" i="7" s="1"/>
  <c r="H1641" i="7"/>
  <c r="I1641" i="7" s="1"/>
  <c r="H1637" i="7"/>
  <c r="I1637" i="7" s="1"/>
  <c r="H1633" i="7"/>
  <c r="I1633" i="7" s="1"/>
  <c r="H1629" i="7"/>
  <c r="I1629" i="7" s="1"/>
  <c r="H1625" i="7"/>
  <c r="I1625" i="7" s="1"/>
  <c r="H1621" i="7"/>
  <c r="I1621" i="7" s="1"/>
  <c r="H1617" i="7"/>
  <c r="I1617" i="7" s="1"/>
  <c r="H1613" i="7"/>
  <c r="I1613" i="7" s="1"/>
  <c r="H1609" i="7"/>
  <c r="I1609" i="7" s="1"/>
  <c r="H1605" i="7"/>
  <c r="I1605" i="7" s="1"/>
  <c r="H1601" i="7"/>
  <c r="I1601" i="7" s="1"/>
  <c r="H1597" i="7"/>
  <c r="I1597" i="7" s="1"/>
  <c r="H1593" i="7"/>
  <c r="I1593" i="7" s="1"/>
  <c r="H1589" i="7"/>
  <c r="I1589" i="7" s="1"/>
  <c r="H1585" i="7"/>
  <c r="I1585" i="7" s="1"/>
  <c r="H1581" i="7"/>
  <c r="I1581" i="7" s="1"/>
  <c r="H1577" i="7"/>
  <c r="I1577" i="7" s="1"/>
  <c r="H1573" i="7"/>
  <c r="I1573" i="7" s="1"/>
  <c r="H1569" i="7"/>
  <c r="I1569" i="7" s="1"/>
  <c r="H1565" i="7"/>
  <c r="I1565" i="7" s="1"/>
  <c r="H1561" i="7"/>
  <c r="I1561" i="7" s="1"/>
  <c r="H1557" i="7"/>
  <c r="I1557" i="7" s="1"/>
  <c r="H1553" i="7"/>
  <c r="I1553" i="7" s="1"/>
  <c r="H1549" i="7"/>
  <c r="I1549" i="7" s="1"/>
  <c r="H1545" i="7"/>
  <c r="I1545" i="7" s="1"/>
  <c r="H1541" i="7"/>
  <c r="I1541" i="7" s="1"/>
  <c r="H1537" i="7"/>
  <c r="I1537" i="7" s="1"/>
  <c r="H1533" i="7"/>
  <c r="I1533" i="7" s="1"/>
  <c r="H1529" i="7"/>
  <c r="I1529" i="7" s="1"/>
  <c r="H1525" i="7"/>
  <c r="I1525" i="7" s="1"/>
  <c r="H1521" i="7"/>
  <c r="I1521" i="7" s="1"/>
  <c r="H1517" i="7"/>
  <c r="I1517" i="7" s="1"/>
  <c r="H1513" i="7"/>
  <c r="I1513" i="7" s="1"/>
  <c r="H1509" i="7"/>
  <c r="I1509" i="7" s="1"/>
  <c r="H1505" i="7"/>
  <c r="I1505" i="7" s="1"/>
  <c r="H1501" i="7"/>
  <c r="I1501" i="7" s="1"/>
  <c r="H1497" i="7"/>
  <c r="I1497" i="7" s="1"/>
  <c r="H1493" i="7"/>
  <c r="I1493" i="7" s="1"/>
  <c r="H1489" i="7"/>
  <c r="I1489" i="7" s="1"/>
  <c r="H1485" i="7"/>
  <c r="I1485" i="7" s="1"/>
  <c r="H1481" i="7"/>
  <c r="I1481" i="7" s="1"/>
  <c r="H1477" i="7"/>
  <c r="I1477" i="7" s="1"/>
  <c r="H1473" i="7"/>
  <c r="I1473" i="7" s="1"/>
  <c r="H1469" i="7"/>
  <c r="I1469" i="7" s="1"/>
  <c r="H1465" i="7"/>
  <c r="I1465" i="7" s="1"/>
  <c r="H1461" i="7"/>
  <c r="I1461" i="7" s="1"/>
  <c r="H1457" i="7"/>
  <c r="I1457" i="7" s="1"/>
  <c r="H1453" i="7"/>
  <c r="I1453" i="7" s="1"/>
  <c r="H1449" i="7"/>
  <c r="I1449" i="7" s="1"/>
  <c r="H1445" i="7"/>
  <c r="I1445" i="7" s="1"/>
  <c r="H1441" i="7"/>
  <c r="I1441" i="7" s="1"/>
  <c r="H1437" i="7"/>
  <c r="I1437" i="7" s="1"/>
  <c r="H1433" i="7"/>
  <c r="I1433" i="7" s="1"/>
  <c r="H1429" i="7"/>
  <c r="I1429" i="7" s="1"/>
  <c r="H1425" i="7"/>
  <c r="I1425" i="7" s="1"/>
  <c r="H1421" i="7"/>
  <c r="I1421" i="7" s="1"/>
  <c r="H1417" i="7"/>
  <c r="I1417" i="7" s="1"/>
  <c r="H1413" i="7"/>
  <c r="I1413" i="7" s="1"/>
  <c r="H1409" i="7"/>
  <c r="I1409" i="7" s="1"/>
  <c r="H1405" i="7"/>
  <c r="I1405" i="7" s="1"/>
  <c r="H1401" i="7"/>
  <c r="I1401" i="7" s="1"/>
  <c r="H1397" i="7"/>
  <c r="I1397" i="7" s="1"/>
  <c r="H1393" i="7"/>
  <c r="I1393" i="7" s="1"/>
  <c r="H1389" i="7"/>
  <c r="I1389" i="7" s="1"/>
  <c r="H1385" i="7"/>
  <c r="I1385" i="7" s="1"/>
  <c r="H1381" i="7"/>
  <c r="I1381" i="7" s="1"/>
  <c r="H1377" i="7"/>
  <c r="I1377" i="7" s="1"/>
  <c r="H1373" i="7"/>
  <c r="I1373" i="7" s="1"/>
  <c r="H1369" i="7"/>
  <c r="I1369" i="7" s="1"/>
  <c r="H1365" i="7"/>
  <c r="I1365" i="7" s="1"/>
  <c r="H1361" i="7"/>
  <c r="I1361" i="7" s="1"/>
  <c r="H1357" i="7"/>
  <c r="I1357" i="7" s="1"/>
  <c r="H1353" i="7"/>
  <c r="I1353" i="7" s="1"/>
  <c r="H1349" i="7"/>
  <c r="I1349" i="7" s="1"/>
  <c r="H1345" i="7"/>
  <c r="I1345" i="7" s="1"/>
  <c r="H1341" i="7"/>
  <c r="I1341" i="7" s="1"/>
  <c r="H1337" i="7"/>
  <c r="I1337" i="7" s="1"/>
  <c r="H1333" i="7"/>
  <c r="I1333" i="7" s="1"/>
  <c r="H1329" i="7"/>
  <c r="I1329" i="7" s="1"/>
  <c r="H1325" i="7"/>
  <c r="I1325" i="7" s="1"/>
  <c r="H1321" i="7"/>
  <c r="I1321" i="7" s="1"/>
  <c r="H1317" i="7"/>
  <c r="I1317" i="7" s="1"/>
  <c r="H1313" i="7"/>
  <c r="I1313" i="7" s="1"/>
  <c r="H1309" i="7"/>
  <c r="I1309" i="7" s="1"/>
  <c r="H1305" i="7"/>
  <c r="I1305" i="7" s="1"/>
  <c r="H1301" i="7"/>
  <c r="I1301" i="7" s="1"/>
  <c r="H1297" i="7"/>
  <c r="I1297" i="7" s="1"/>
  <c r="H1293" i="7"/>
  <c r="I1293" i="7" s="1"/>
  <c r="H1289" i="7"/>
  <c r="I1289" i="7" s="1"/>
  <c r="H1285" i="7"/>
  <c r="I1285" i="7" s="1"/>
  <c r="H1281" i="7"/>
  <c r="I1281" i="7" s="1"/>
  <c r="H1277" i="7"/>
  <c r="I1277" i="7" s="1"/>
  <c r="H1273" i="7"/>
  <c r="I1273" i="7" s="1"/>
  <c r="H1269" i="7"/>
  <c r="I1269" i="7" s="1"/>
  <c r="H1265" i="7"/>
  <c r="I1265" i="7" s="1"/>
  <c r="H1261" i="7"/>
  <c r="I1261" i="7" s="1"/>
  <c r="H1257" i="7"/>
  <c r="I1257" i="7" s="1"/>
  <c r="H1253" i="7"/>
  <c r="I1253" i="7" s="1"/>
  <c r="H1249" i="7"/>
  <c r="I1249" i="7" s="1"/>
  <c r="H1245" i="7"/>
  <c r="I1245" i="7" s="1"/>
  <c r="H1241" i="7"/>
  <c r="I1241" i="7" s="1"/>
  <c r="H1237" i="7"/>
  <c r="I1237" i="7" s="1"/>
  <c r="H1233" i="7"/>
  <c r="I1233" i="7" s="1"/>
  <c r="H1229" i="7"/>
  <c r="I1229" i="7" s="1"/>
  <c r="H1225" i="7"/>
  <c r="I1225" i="7" s="1"/>
  <c r="H1221" i="7"/>
  <c r="I1221" i="7" s="1"/>
  <c r="H1217" i="7"/>
  <c r="I1217" i="7" s="1"/>
  <c r="H1213" i="7"/>
  <c r="I1213" i="7" s="1"/>
  <c r="H1209" i="7"/>
  <c r="I1209" i="7" s="1"/>
  <c r="H1205" i="7"/>
  <c r="I1205" i="7" s="1"/>
  <c r="H1201" i="7"/>
  <c r="I1201" i="7" s="1"/>
  <c r="H1197" i="7"/>
  <c r="I1197" i="7" s="1"/>
  <c r="H1193" i="7"/>
  <c r="I1193" i="7" s="1"/>
  <c r="H1189" i="7"/>
  <c r="I1189" i="7" s="1"/>
  <c r="H1185" i="7"/>
  <c r="I1185" i="7" s="1"/>
  <c r="H1181" i="7"/>
  <c r="I1181" i="7" s="1"/>
  <c r="H1177" i="7"/>
  <c r="I1177" i="7" s="1"/>
  <c r="H1173" i="7"/>
  <c r="I1173" i="7" s="1"/>
  <c r="H1169" i="7"/>
  <c r="I1169" i="7" s="1"/>
  <c r="H1165" i="7"/>
  <c r="I1165" i="7" s="1"/>
  <c r="H1161" i="7"/>
  <c r="I1161" i="7" s="1"/>
  <c r="H1157" i="7"/>
  <c r="I1157" i="7" s="1"/>
  <c r="H1153" i="7"/>
  <c r="I1153" i="7" s="1"/>
  <c r="H1149" i="7"/>
  <c r="I1149" i="7" s="1"/>
  <c r="H1145" i="7"/>
  <c r="I1145" i="7" s="1"/>
  <c r="H1141" i="7"/>
  <c r="I1141" i="7" s="1"/>
  <c r="H1137" i="7"/>
  <c r="I1137" i="7" s="1"/>
  <c r="H1133" i="7"/>
  <c r="I1133" i="7" s="1"/>
  <c r="H1129" i="7"/>
  <c r="I1129" i="7" s="1"/>
  <c r="H1125" i="7"/>
  <c r="I1125" i="7" s="1"/>
  <c r="H1121" i="7"/>
  <c r="I1121" i="7" s="1"/>
  <c r="H1117" i="7"/>
  <c r="I1117" i="7" s="1"/>
  <c r="H1113" i="7"/>
  <c r="I1113" i="7" s="1"/>
  <c r="H1109" i="7"/>
  <c r="I1109" i="7" s="1"/>
  <c r="H1105" i="7"/>
  <c r="I1105" i="7" s="1"/>
  <c r="H1101" i="7"/>
  <c r="I1101" i="7" s="1"/>
  <c r="H1097" i="7"/>
  <c r="I1097" i="7" s="1"/>
  <c r="H1093" i="7"/>
  <c r="I1093" i="7" s="1"/>
  <c r="H1089" i="7"/>
  <c r="I1089" i="7" s="1"/>
  <c r="H1085" i="7"/>
  <c r="I1085" i="7" s="1"/>
  <c r="H1081" i="7"/>
  <c r="I1081" i="7" s="1"/>
  <c r="H1077" i="7"/>
  <c r="I1077" i="7" s="1"/>
  <c r="H1073" i="7"/>
  <c r="I1073" i="7" s="1"/>
  <c r="H1069" i="7"/>
  <c r="I1069" i="7" s="1"/>
  <c r="H1065" i="7"/>
  <c r="I1065" i="7" s="1"/>
  <c r="H1061" i="7"/>
  <c r="I1061" i="7" s="1"/>
  <c r="H1057" i="7"/>
  <c r="I1057" i="7" s="1"/>
  <c r="H1053" i="7"/>
  <c r="I1053" i="7" s="1"/>
  <c r="H1049" i="7"/>
  <c r="I1049" i="7" s="1"/>
  <c r="H1045" i="7"/>
  <c r="I1045" i="7" s="1"/>
  <c r="H2848" i="7"/>
  <c r="I2848" i="7" s="1"/>
  <c r="H2844" i="7"/>
  <c r="I2844" i="7" s="1"/>
  <c r="H2840" i="7"/>
  <c r="I2840" i="7" s="1"/>
  <c r="H2836" i="7"/>
  <c r="I2836" i="7" s="1"/>
  <c r="H2832" i="7"/>
  <c r="I2832" i="7" s="1"/>
  <c r="H2828" i="7"/>
  <c r="I2828" i="7" s="1"/>
  <c r="H2824" i="7"/>
  <c r="I2824" i="7" s="1"/>
  <c r="H2820" i="7"/>
  <c r="I2820" i="7" s="1"/>
  <c r="H2816" i="7"/>
  <c r="I2816" i="7" s="1"/>
  <c r="H2812" i="7"/>
  <c r="I2812" i="7" s="1"/>
  <c r="H2808" i="7"/>
  <c r="I2808" i="7" s="1"/>
  <c r="H2804" i="7"/>
  <c r="I2804" i="7" s="1"/>
  <c r="H2800" i="7"/>
  <c r="I2800" i="7" s="1"/>
  <c r="H2796" i="7"/>
  <c r="I2796" i="7" s="1"/>
  <c r="H2792" i="7"/>
  <c r="I2792" i="7" s="1"/>
  <c r="H2788" i="7"/>
  <c r="I2788" i="7" s="1"/>
  <c r="H2784" i="7"/>
  <c r="I2784" i="7" s="1"/>
  <c r="H2780" i="7"/>
  <c r="I2780" i="7" s="1"/>
  <c r="H2776" i="7"/>
  <c r="I2776" i="7" s="1"/>
  <c r="H2772" i="7"/>
  <c r="I2772" i="7" s="1"/>
  <c r="H2768" i="7"/>
  <c r="I2768" i="7" s="1"/>
  <c r="H2764" i="7"/>
  <c r="I2764" i="7" s="1"/>
  <c r="H2760" i="7"/>
  <c r="I2760" i="7" s="1"/>
  <c r="H2756" i="7"/>
  <c r="I2756" i="7" s="1"/>
  <c r="H2752" i="7"/>
  <c r="I2752" i="7" s="1"/>
  <c r="H2748" i="7"/>
  <c r="I2748" i="7" s="1"/>
  <c r="H2744" i="7"/>
  <c r="I2744" i="7" s="1"/>
  <c r="H2740" i="7"/>
  <c r="I2740" i="7" s="1"/>
  <c r="H2736" i="7"/>
  <c r="I2736" i="7" s="1"/>
  <c r="H2732" i="7"/>
  <c r="I2732" i="7" s="1"/>
  <c r="H2728" i="7"/>
  <c r="I2728" i="7" s="1"/>
  <c r="H2724" i="7"/>
  <c r="I2724" i="7" s="1"/>
  <c r="H2720" i="7"/>
  <c r="I2720" i="7" s="1"/>
  <c r="H2716" i="7"/>
  <c r="I2716" i="7" s="1"/>
  <c r="H2712" i="7"/>
  <c r="I2712" i="7" s="1"/>
  <c r="H2708" i="7"/>
  <c r="I2708" i="7" s="1"/>
  <c r="H2704" i="7"/>
  <c r="I2704" i="7" s="1"/>
  <c r="H2700" i="7"/>
  <c r="I2700" i="7" s="1"/>
  <c r="H2696" i="7"/>
  <c r="I2696" i="7" s="1"/>
  <c r="H2692" i="7"/>
  <c r="I2692" i="7" s="1"/>
  <c r="H2688" i="7"/>
  <c r="I2688" i="7" s="1"/>
  <c r="H2684" i="7"/>
  <c r="I2684" i="7" s="1"/>
  <c r="H2680" i="7"/>
  <c r="I2680" i="7" s="1"/>
  <c r="H2676" i="7"/>
  <c r="I2676" i="7" s="1"/>
  <c r="H2672" i="7"/>
  <c r="I2672" i="7" s="1"/>
  <c r="H2668" i="7"/>
  <c r="I2668" i="7" s="1"/>
  <c r="H2664" i="7"/>
  <c r="I2664" i="7" s="1"/>
  <c r="H2660" i="7"/>
  <c r="I2660" i="7" s="1"/>
  <c r="H2656" i="7"/>
  <c r="I2656" i="7" s="1"/>
  <c r="H2652" i="7"/>
  <c r="I2652" i="7" s="1"/>
  <c r="H2648" i="7"/>
  <c r="I2648" i="7" s="1"/>
  <c r="H2644" i="7"/>
  <c r="I2644" i="7" s="1"/>
  <c r="H2640" i="7"/>
  <c r="I2640" i="7" s="1"/>
  <c r="H2636" i="7"/>
  <c r="I2636" i="7" s="1"/>
  <c r="H2632" i="7"/>
  <c r="I2632" i="7" s="1"/>
  <c r="H2628" i="7"/>
  <c r="I2628" i="7" s="1"/>
  <c r="H2624" i="7"/>
  <c r="I2624" i="7" s="1"/>
  <c r="H2620" i="7"/>
  <c r="I2620" i="7" s="1"/>
  <c r="H2616" i="7"/>
  <c r="I2616" i="7" s="1"/>
  <c r="H2612" i="7"/>
  <c r="I2612" i="7" s="1"/>
  <c r="H2608" i="7"/>
  <c r="I2608" i="7" s="1"/>
  <c r="H2604" i="7"/>
  <c r="I2604" i="7" s="1"/>
  <c r="H2600" i="7"/>
  <c r="I2600" i="7" s="1"/>
  <c r="H2596" i="7"/>
  <c r="I2596" i="7" s="1"/>
  <c r="H2592" i="7"/>
  <c r="I2592" i="7" s="1"/>
  <c r="H2588" i="7"/>
  <c r="I2588" i="7" s="1"/>
  <c r="H2584" i="7"/>
  <c r="I2584" i="7" s="1"/>
  <c r="H2580" i="7"/>
  <c r="I2580" i="7" s="1"/>
  <c r="H2576" i="7"/>
  <c r="I2576" i="7" s="1"/>
  <c r="H2572" i="7"/>
  <c r="I2572" i="7" s="1"/>
  <c r="H2568" i="7"/>
  <c r="I2568" i="7" s="1"/>
  <c r="H2564" i="7"/>
  <c r="I2564" i="7" s="1"/>
  <c r="H2560" i="7"/>
  <c r="I2560" i="7" s="1"/>
  <c r="H2556" i="7"/>
  <c r="I2556" i="7" s="1"/>
  <c r="H2552" i="7"/>
  <c r="I2552" i="7" s="1"/>
  <c r="H2548" i="7"/>
  <c r="I2548" i="7" s="1"/>
  <c r="H2544" i="7"/>
  <c r="I2544" i="7" s="1"/>
  <c r="H2540" i="7"/>
  <c r="I2540" i="7" s="1"/>
  <c r="H2536" i="7"/>
  <c r="I2536" i="7" s="1"/>
  <c r="H2532" i="7"/>
  <c r="I2532" i="7" s="1"/>
  <c r="H2528" i="7"/>
  <c r="I2528" i="7" s="1"/>
  <c r="H2524" i="7"/>
  <c r="I2524" i="7" s="1"/>
  <c r="H2520" i="7"/>
  <c r="I2520" i="7" s="1"/>
  <c r="H2516" i="7"/>
  <c r="I2516" i="7" s="1"/>
  <c r="H2512" i="7"/>
  <c r="I2512" i="7" s="1"/>
  <c r="H2508" i="7"/>
  <c r="I2508" i="7" s="1"/>
  <c r="H2504" i="7"/>
  <c r="I2504" i="7" s="1"/>
  <c r="H2500" i="7"/>
  <c r="I2500" i="7" s="1"/>
  <c r="H2496" i="7"/>
  <c r="I2496" i="7" s="1"/>
  <c r="H2492" i="7"/>
  <c r="I2492" i="7" s="1"/>
  <c r="H2488" i="7"/>
  <c r="I2488" i="7" s="1"/>
  <c r="H2484" i="7"/>
  <c r="I2484" i="7" s="1"/>
  <c r="H2480" i="7"/>
  <c r="I2480" i="7" s="1"/>
  <c r="H2476" i="7"/>
  <c r="I2476" i="7" s="1"/>
  <c r="H2472" i="7"/>
  <c r="I2472" i="7" s="1"/>
  <c r="H2468" i="7"/>
  <c r="I2468" i="7" s="1"/>
  <c r="H2464" i="7"/>
  <c r="I2464" i="7" s="1"/>
  <c r="H2460" i="7"/>
  <c r="I2460" i="7" s="1"/>
  <c r="H2456" i="7"/>
  <c r="I2456" i="7" s="1"/>
  <c r="H2452" i="7"/>
  <c r="I2452" i="7" s="1"/>
  <c r="H2448" i="7"/>
  <c r="I2448" i="7" s="1"/>
  <c r="H2444" i="7"/>
  <c r="I2444" i="7" s="1"/>
  <c r="H2440" i="7"/>
  <c r="I2440" i="7" s="1"/>
  <c r="H2436" i="7"/>
  <c r="I2436" i="7" s="1"/>
  <c r="H2432" i="7"/>
  <c r="I2432" i="7" s="1"/>
  <c r="H2428" i="7"/>
  <c r="I2428" i="7" s="1"/>
  <c r="H2424" i="7"/>
  <c r="I2424" i="7" s="1"/>
  <c r="H2420" i="7"/>
  <c r="I2420" i="7" s="1"/>
  <c r="H2416" i="7"/>
  <c r="I2416" i="7" s="1"/>
  <c r="H2412" i="7"/>
  <c r="I2412" i="7" s="1"/>
  <c r="H2408" i="7"/>
  <c r="I2408" i="7" s="1"/>
  <c r="H2404" i="7"/>
  <c r="I2404" i="7" s="1"/>
  <c r="H2400" i="7"/>
  <c r="I2400" i="7" s="1"/>
  <c r="H2396" i="7"/>
  <c r="I2396" i="7" s="1"/>
  <c r="H2392" i="7"/>
  <c r="I2392" i="7" s="1"/>
  <c r="H2388" i="7"/>
  <c r="I2388" i="7" s="1"/>
  <c r="H2384" i="7"/>
  <c r="I2384" i="7" s="1"/>
  <c r="H2380" i="7"/>
  <c r="I2380" i="7" s="1"/>
  <c r="H2376" i="7"/>
  <c r="I2376" i="7" s="1"/>
  <c r="H2372" i="7"/>
  <c r="I2372" i="7" s="1"/>
  <c r="H2368" i="7"/>
  <c r="I2368" i="7" s="1"/>
  <c r="H2364" i="7"/>
  <c r="I2364" i="7" s="1"/>
  <c r="H2360" i="7"/>
  <c r="I2360" i="7" s="1"/>
  <c r="H2356" i="7"/>
  <c r="I2356" i="7" s="1"/>
  <c r="H2352" i="7"/>
  <c r="I2352" i="7" s="1"/>
  <c r="H2348" i="7"/>
  <c r="I2348" i="7" s="1"/>
  <c r="H2344" i="7"/>
  <c r="I2344" i="7" s="1"/>
  <c r="H2340" i="7"/>
  <c r="I2340" i="7" s="1"/>
  <c r="H2336" i="7"/>
  <c r="I2336" i="7" s="1"/>
  <c r="H2332" i="7"/>
  <c r="I2332" i="7" s="1"/>
  <c r="H2328" i="7"/>
  <c r="I2328" i="7" s="1"/>
  <c r="H2324" i="7"/>
  <c r="I2324" i="7" s="1"/>
  <c r="H2320" i="7"/>
  <c r="I2320" i="7" s="1"/>
  <c r="H2316" i="7"/>
  <c r="I2316" i="7" s="1"/>
  <c r="H2312" i="7"/>
  <c r="I2312" i="7" s="1"/>
  <c r="H2308" i="7"/>
  <c r="I2308" i="7" s="1"/>
  <c r="H2304" i="7"/>
  <c r="I2304" i="7" s="1"/>
  <c r="H2300" i="7"/>
  <c r="I2300" i="7" s="1"/>
  <c r="H2296" i="7"/>
  <c r="I2296" i="7" s="1"/>
  <c r="H2292" i="7"/>
  <c r="I2292" i="7" s="1"/>
  <c r="H2288" i="7"/>
  <c r="I2288" i="7" s="1"/>
  <c r="H2284" i="7"/>
  <c r="I2284" i="7" s="1"/>
  <c r="H2280" i="7"/>
  <c r="I2280" i="7" s="1"/>
  <c r="H2276" i="7"/>
  <c r="I2276" i="7" s="1"/>
  <c r="H2272" i="7"/>
  <c r="I2272" i="7" s="1"/>
  <c r="H2268" i="7"/>
  <c r="I2268" i="7" s="1"/>
  <c r="H2264" i="7"/>
  <c r="I2264" i="7" s="1"/>
  <c r="H2260" i="7"/>
  <c r="I2260" i="7" s="1"/>
  <c r="H2256" i="7"/>
  <c r="I2256" i="7" s="1"/>
  <c r="H2252" i="7"/>
  <c r="I2252" i="7" s="1"/>
  <c r="H2248" i="7"/>
  <c r="I2248" i="7" s="1"/>
  <c r="H2244" i="7"/>
  <c r="I2244" i="7" s="1"/>
  <c r="H2240" i="7"/>
  <c r="I2240" i="7" s="1"/>
  <c r="H2236" i="7"/>
  <c r="I2236" i="7" s="1"/>
  <c r="H2232" i="7"/>
  <c r="I2232" i="7" s="1"/>
  <c r="H2228" i="7"/>
  <c r="I2228" i="7" s="1"/>
  <c r="H2224" i="7"/>
  <c r="I2224" i="7" s="1"/>
  <c r="H2220" i="7"/>
  <c r="I2220" i="7" s="1"/>
  <c r="H2216" i="7"/>
  <c r="I2216" i="7" s="1"/>
  <c r="H2212" i="7"/>
  <c r="I2212" i="7" s="1"/>
  <c r="H2208" i="7"/>
  <c r="I2208" i="7" s="1"/>
  <c r="H2204" i="7"/>
  <c r="I2204" i="7" s="1"/>
  <c r="H2200" i="7"/>
  <c r="I2200" i="7" s="1"/>
  <c r="H2196" i="7"/>
  <c r="I2196" i="7" s="1"/>
  <c r="H2192" i="7"/>
  <c r="I2192" i="7" s="1"/>
  <c r="H2188" i="7"/>
  <c r="I2188" i="7" s="1"/>
  <c r="H2184" i="7"/>
  <c r="I2184" i="7" s="1"/>
  <c r="H2180" i="7"/>
  <c r="I2180" i="7" s="1"/>
  <c r="H2176" i="7"/>
  <c r="I2176" i="7" s="1"/>
  <c r="H2172" i="7"/>
  <c r="I2172" i="7" s="1"/>
  <c r="H2168" i="7"/>
  <c r="I2168" i="7" s="1"/>
  <c r="H2164" i="7"/>
  <c r="I2164" i="7" s="1"/>
  <c r="H2160" i="7"/>
  <c r="I2160" i="7" s="1"/>
  <c r="H2156" i="7"/>
  <c r="I2156" i="7" s="1"/>
  <c r="H2152" i="7"/>
  <c r="I2152" i="7" s="1"/>
  <c r="H2148" i="7"/>
  <c r="I2148" i="7" s="1"/>
  <c r="H2144" i="7"/>
  <c r="I2144" i="7" s="1"/>
  <c r="H2140" i="7"/>
  <c r="I2140" i="7" s="1"/>
  <c r="H2136" i="7"/>
  <c r="I2136" i="7" s="1"/>
  <c r="H2132" i="7"/>
  <c r="I2132" i="7" s="1"/>
  <c r="H2128" i="7"/>
  <c r="I2128" i="7" s="1"/>
  <c r="H2124" i="7"/>
  <c r="I2124" i="7" s="1"/>
  <c r="H2120" i="7"/>
  <c r="I2120" i="7" s="1"/>
  <c r="H2116" i="7"/>
  <c r="I2116" i="7" s="1"/>
  <c r="H2112" i="7"/>
  <c r="I2112" i="7" s="1"/>
  <c r="H2108" i="7"/>
  <c r="I2108" i="7" s="1"/>
  <c r="H2104" i="7"/>
  <c r="I2104" i="7" s="1"/>
  <c r="H2100" i="7"/>
  <c r="I2100" i="7" s="1"/>
  <c r="H2096" i="7"/>
  <c r="I2096" i="7" s="1"/>
  <c r="H2092" i="7"/>
  <c r="I2092" i="7" s="1"/>
  <c r="H2088" i="7"/>
  <c r="I2088" i="7" s="1"/>
  <c r="H2084" i="7"/>
  <c r="I2084" i="7" s="1"/>
  <c r="H2080" i="7"/>
  <c r="I2080" i="7" s="1"/>
  <c r="H2076" i="7"/>
  <c r="I2076" i="7" s="1"/>
  <c r="H2072" i="7"/>
  <c r="I2072" i="7" s="1"/>
  <c r="H2068" i="7"/>
  <c r="I2068" i="7" s="1"/>
  <c r="H2064" i="7"/>
  <c r="I2064" i="7" s="1"/>
  <c r="H2060" i="7"/>
  <c r="I2060" i="7" s="1"/>
  <c r="H2056" i="7"/>
  <c r="I2056" i="7" s="1"/>
  <c r="H2052" i="7"/>
  <c r="I2052" i="7" s="1"/>
  <c r="H2048" i="7"/>
  <c r="I2048" i="7" s="1"/>
  <c r="H2044" i="7"/>
  <c r="I2044" i="7" s="1"/>
  <c r="H2040" i="7"/>
  <c r="I2040" i="7" s="1"/>
  <c r="H2036" i="7"/>
  <c r="I2036" i="7" s="1"/>
  <c r="H2032" i="7"/>
  <c r="I2032" i="7" s="1"/>
  <c r="H2028" i="7"/>
  <c r="I2028" i="7" s="1"/>
  <c r="H2024" i="7"/>
  <c r="I2024" i="7" s="1"/>
  <c r="H2020" i="7"/>
  <c r="I2020" i="7" s="1"/>
  <c r="H2016" i="7"/>
  <c r="I2016" i="7" s="1"/>
  <c r="H2012" i="7"/>
  <c r="I2012" i="7" s="1"/>
  <c r="H2008" i="7"/>
  <c r="I2008" i="7" s="1"/>
  <c r="H2004" i="7"/>
  <c r="I2004" i="7" s="1"/>
  <c r="H2000" i="7"/>
  <c r="I2000" i="7" s="1"/>
  <c r="H1996" i="7"/>
  <c r="I1996" i="7" s="1"/>
  <c r="H1992" i="7"/>
  <c r="I1992" i="7" s="1"/>
  <c r="H1988" i="7"/>
  <c r="I1988" i="7" s="1"/>
  <c r="H1984" i="7"/>
  <c r="I1984" i="7" s="1"/>
  <c r="H1980" i="7"/>
  <c r="I1980" i="7" s="1"/>
  <c r="H1976" i="7"/>
  <c r="I1976" i="7" s="1"/>
  <c r="H1972" i="7"/>
  <c r="I1972" i="7" s="1"/>
  <c r="H1968" i="7"/>
  <c r="I1968" i="7" s="1"/>
  <c r="H1964" i="7"/>
  <c r="I1964" i="7" s="1"/>
  <c r="H1960" i="7"/>
  <c r="I1960" i="7" s="1"/>
  <c r="H1956" i="7"/>
  <c r="I1956" i="7" s="1"/>
  <c r="H1952" i="7"/>
  <c r="I1952" i="7" s="1"/>
  <c r="H1948" i="7"/>
  <c r="I1948" i="7" s="1"/>
  <c r="H1944" i="7"/>
  <c r="I1944" i="7" s="1"/>
  <c r="H1940" i="7"/>
  <c r="I1940" i="7" s="1"/>
  <c r="H1936" i="7"/>
  <c r="I1936" i="7" s="1"/>
  <c r="H1932" i="7"/>
  <c r="I1932" i="7" s="1"/>
  <c r="H1928" i="7"/>
  <c r="I1928" i="7" s="1"/>
  <c r="H1924" i="7"/>
  <c r="I1924" i="7" s="1"/>
  <c r="H1920" i="7"/>
  <c r="I1920" i="7" s="1"/>
  <c r="H1916" i="7"/>
  <c r="I1916" i="7" s="1"/>
  <c r="H1912" i="7"/>
  <c r="I1912" i="7" s="1"/>
  <c r="H1908" i="7"/>
  <c r="I1908" i="7" s="1"/>
  <c r="H1904" i="7"/>
  <c r="I1904" i="7" s="1"/>
  <c r="H1900" i="7"/>
  <c r="I1900" i="7" s="1"/>
  <c r="H1896" i="7"/>
  <c r="I1896" i="7" s="1"/>
  <c r="H1892" i="7"/>
  <c r="I1892" i="7" s="1"/>
  <c r="H1888" i="7"/>
  <c r="I1888" i="7" s="1"/>
  <c r="H1884" i="7"/>
  <c r="I1884" i="7" s="1"/>
  <c r="H1880" i="7"/>
  <c r="I1880" i="7" s="1"/>
  <c r="H1876" i="7"/>
  <c r="I1876" i="7" s="1"/>
  <c r="H1872" i="7"/>
  <c r="I1872" i="7" s="1"/>
  <c r="H1868" i="7"/>
  <c r="I1868" i="7" s="1"/>
  <c r="H1864" i="7"/>
  <c r="I1864" i="7" s="1"/>
  <c r="H1860" i="7"/>
  <c r="I1860" i="7" s="1"/>
  <c r="H1856" i="7"/>
  <c r="I1856" i="7" s="1"/>
  <c r="H1852" i="7"/>
  <c r="I1852" i="7" s="1"/>
  <c r="H1848" i="7"/>
  <c r="I1848" i="7" s="1"/>
  <c r="H1844" i="7"/>
  <c r="I1844" i="7" s="1"/>
  <c r="H1840" i="7"/>
  <c r="I1840" i="7" s="1"/>
  <c r="H1836" i="7"/>
  <c r="I1836" i="7" s="1"/>
  <c r="H1832" i="7"/>
  <c r="I1832" i="7" s="1"/>
  <c r="H1828" i="7"/>
  <c r="I1828" i="7" s="1"/>
  <c r="H1824" i="7"/>
  <c r="I1824" i="7" s="1"/>
  <c r="H1820" i="7"/>
  <c r="I1820" i="7" s="1"/>
  <c r="H1816" i="7"/>
  <c r="I1816" i="7" s="1"/>
  <c r="H1812" i="7"/>
  <c r="I1812" i="7" s="1"/>
  <c r="H1808" i="7"/>
  <c r="I1808" i="7" s="1"/>
  <c r="H1804" i="7"/>
  <c r="I1804" i="7" s="1"/>
  <c r="H1800" i="7"/>
  <c r="I1800" i="7" s="1"/>
  <c r="H1796" i="7"/>
  <c r="I1796" i="7" s="1"/>
  <c r="H1792" i="7"/>
  <c r="I1792" i="7" s="1"/>
  <c r="H1788" i="7"/>
  <c r="I1788" i="7" s="1"/>
  <c r="H1784" i="7"/>
  <c r="I1784" i="7" s="1"/>
  <c r="H1780" i="7"/>
  <c r="I1780" i="7" s="1"/>
  <c r="H1776" i="7"/>
  <c r="I1776" i="7" s="1"/>
  <c r="H1772" i="7"/>
  <c r="I1772" i="7" s="1"/>
  <c r="H1768" i="7"/>
  <c r="I1768" i="7" s="1"/>
  <c r="H1764" i="7"/>
  <c r="I1764" i="7" s="1"/>
  <c r="H1760" i="7"/>
  <c r="I1760" i="7" s="1"/>
  <c r="H1756" i="7"/>
  <c r="I1756" i="7" s="1"/>
  <c r="H1752" i="7"/>
  <c r="I1752" i="7" s="1"/>
  <c r="H1748" i="7"/>
  <c r="I1748" i="7" s="1"/>
  <c r="H1744" i="7"/>
  <c r="I1744" i="7" s="1"/>
  <c r="H1740" i="7"/>
  <c r="I1740" i="7" s="1"/>
  <c r="H1736" i="7"/>
  <c r="I1736" i="7" s="1"/>
  <c r="H1732" i="7"/>
  <c r="I1732" i="7" s="1"/>
  <c r="H1728" i="7"/>
  <c r="I1728" i="7" s="1"/>
  <c r="H1724" i="7"/>
  <c r="I1724" i="7" s="1"/>
  <c r="H1720" i="7"/>
  <c r="I1720" i="7" s="1"/>
  <c r="H1716" i="7"/>
  <c r="I1716" i="7" s="1"/>
  <c r="H1712" i="7"/>
  <c r="I1712" i="7" s="1"/>
  <c r="H1708" i="7"/>
  <c r="I1708" i="7" s="1"/>
  <c r="H1704" i="7"/>
  <c r="I1704" i="7" s="1"/>
  <c r="H1700" i="7"/>
  <c r="I1700" i="7" s="1"/>
  <c r="H1696" i="7"/>
  <c r="I1696" i="7" s="1"/>
  <c r="H1692" i="7"/>
  <c r="I1692" i="7" s="1"/>
  <c r="H1688" i="7"/>
  <c r="I1688" i="7" s="1"/>
  <c r="H1684" i="7"/>
  <c r="I1684" i="7" s="1"/>
  <c r="H1680" i="7"/>
  <c r="I1680" i="7" s="1"/>
  <c r="H1676" i="7"/>
  <c r="I1676" i="7" s="1"/>
  <c r="H1672" i="7"/>
  <c r="I1672" i="7" s="1"/>
  <c r="H1668" i="7"/>
  <c r="I1668" i="7" s="1"/>
  <c r="H1664" i="7"/>
  <c r="I1664" i="7" s="1"/>
  <c r="H1660" i="7"/>
  <c r="I1660" i="7" s="1"/>
  <c r="H1656" i="7"/>
  <c r="I1656" i="7" s="1"/>
  <c r="H1652" i="7"/>
  <c r="I1652" i="7" s="1"/>
  <c r="H1648" i="7"/>
  <c r="I1648" i="7" s="1"/>
  <c r="H1644" i="7"/>
  <c r="I1644" i="7" s="1"/>
  <c r="H1640" i="7"/>
  <c r="I1640" i="7" s="1"/>
  <c r="H1636" i="7"/>
  <c r="I1636" i="7" s="1"/>
  <c r="H1632" i="7"/>
  <c r="I1632" i="7" s="1"/>
  <c r="H1628" i="7"/>
  <c r="I1628" i="7" s="1"/>
  <c r="H1624" i="7"/>
  <c r="I1624" i="7" s="1"/>
  <c r="H1620" i="7"/>
  <c r="I1620" i="7" s="1"/>
  <c r="H1616" i="7"/>
  <c r="I1616" i="7" s="1"/>
  <c r="H1612" i="7"/>
  <c r="I1612" i="7" s="1"/>
  <c r="H1608" i="7"/>
  <c r="I1608" i="7" s="1"/>
  <c r="H1604" i="7"/>
  <c r="I1604" i="7" s="1"/>
  <c r="H1600" i="7"/>
  <c r="I1600" i="7" s="1"/>
  <c r="H1596" i="7"/>
  <c r="I1596" i="7" s="1"/>
  <c r="H1592" i="7"/>
  <c r="I1592" i="7" s="1"/>
  <c r="H1588" i="7"/>
  <c r="I1588" i="7" s="1"/>
  <c r="H1584" i="7"/>
  <c r="I1584" i="7" s="1"/>
  <c r="H1580" i="7"/>
  <c r="I1580" i="7" s="1"/>
  <c r="H1576" i="7"/>
  <c r="I1576" i="7" s="1"/>
  <c r="H1572" i="7"/>
  <c r="I1572" i="7" s="1"/>
  <c r="H1568" i="7"/>
  <c r="I1568" i="7" s="1"/>
  <c r="H1564" i="7"/>
  <c r="I1564" i="7" s="1"/>
  <c r="H1560" i="7"/>
  <c r="I1560" i="7" s="1"/>
  <c r="H1556" i="7"/>
  <c r="I1556" i="7" s="1"/>
  <c r="H1552" i="7"/>
  <c r="I1552" i="7" s="1"/>
  <c r="H1548" i="7"/>
  <c r="I1548" i="7" s="1"/>
  <c r="H1544" i="7"/>
  <c r="I1544" i="7" s="1"/>
  <c r="H1540" i="7"/>
  <c r="I1540" i="7" s="1"/>
  <c r="H1536" i="7"/>
  <c r="I1536" i="7" s="1"/>
  <c r="H1532" i="7"/>
  <c r="I1532" i="7" s="1"/>
  <c r="H1528" i="7"/>
  <c r="I1528" i="7" s="1"/>
  <c r="H1524" i="7"/>
  <c r="I1524" i="7" s="1"/>
  <c r="H1520" i="7"/>
  <c r="I1520" i="7" s="1"/>
  <c r="H1516" i="7"/>
  <c r="I1516" i="7" s="1"/>
  <c r="H1512" i="7"/>
  <c r="I1512" i="7" s="1"/>
  <c r="H1508" i="7"/>
  <c r="I1508" i="7" s="1"/>
  <c r="H1504" i="7"/>
  <c r="I1504" i="7" s="1"/>
  <c r="H1500" i="7"/>
  <c r="I1500" i="7" s="1"/>
  <c r="H1496" i="7"/>
  <c r="I1496" i="7" s="1"/>
  <c r="H1492" i="7"/>
  <c r="I1492" i="7" s="1"/>
  <c r="H1488" i="7"/>
  <c r="I1488" i="7" s="1"/>
  <c r="H1484" i="7"/>
  <c r="I1484" i="7" s="1"/>
  <c r="H1480" i="7"/>
  <c r="I1480" i="7" s="1"/>
  <c r="H1476" i="7"/>
  <c r="I1476" i="7" s="1"/>
  <c r="H1472" i="7"/>
  <c r="I1472" i="7" s="1"/>
  <c r="H1468" i="7"/>
  <c r="I1468" i="7" s="1"/>
  <c r="H1464" i="7"/>
  <c r="I1464" i="7" s="1"/>
  <c r="H1460" i="7"/>
  <c r="I1460" i="7" s="1"/>
  <c r="H1456" i="7"/>
  <c r="I1456" i="7" s="1"/>
  <c r="H1452" i="7"/>
  <c r="I1452" i="7" s="1"/>
  <c r="H1448" i="7"/>
  <c r="I1448" i="7" s="1"/>
  <c r="H1444" i="7"/>
  <c r="I1444" i="7" s="1"/>
  <c r="H1440" i="7"/>
  <c r="I1440" i="7" s="1"/>
  <c r="H1436" i="7"/>
  <c r="I1436" i="7" s="1"/>
  <c r="H1432" i="7"/>
  <c r="I1432" i="7" s="1"/>
  <c r="H1428" i="7"/>
  <c r="I1428" i="7" s="1"/>
  <c r="H1424" i="7"/>
  <c r="I1424" i="7" s="1"/>
  <c r="H1420" i="7"/>
  <c r="I1420" i="7" s="1"/>
  <c r="H1416" i="7"/>
  <c r="I1416" i="7" s="1"/>
  <c r="H1412" i="7"/>
  <c r="I1412" i="7" s="1"/>
  <c r="H1408" i="7"/>
  <c r="I1408" i="7" s="1"/>
  <c r="H1404" i="7"/>
  <c r="I1404" i="7" s="1"/>
  <c r="H1400" i="7"/>
  <c r="I1400" i="7" s="1"/>
  <c r="H1396" i="7"/>
  <c r="I1396" i="7" s="1"/>
  <c r="H1392" i="7"/>
  <c r="I1392" i="7" s="1"/>
  <c r="H1388" i="7"/>
  <c r="I1388" i="7" s="1"/>
  <c r="H1384" i="7"/>
  <c r="I1384" i="7" s="1"/>
  <c r="H1380" i="7"/>
  <c r="I1380" i="7" s="1"/>
  <c r="H1376" i="7"/>
  <c r="I1376" i="7" s="1"/>
  <c r="H1372" i="7"/>
  <c r="I1372" i="7" s="1"/>
  <c r="H1368" i="7"/>
  <c r="I1368" i="7" s="1"/>
  <c r="H1364" i="7"/>
  <c r="I1364" i="7" s="1"/>
  <c r="H1360" i="7"/>
  <c r="I1360" i="7" s="1"/>
  <c r="H1356" i="7"/>
  <c r="I1356" i="7" s="1"/>
  <c r="H1352" i="7"/>
  <c r="I1352" i="7" s="1"/>
  <c r="H1348" i="7"/>
  <c r="I1348" i="7" s="1"/>
  <c r="H1344" i="7"/>
  <c r="I1344" i="7" s="1"/>
  <c r="H1340" i="7"/>
  <c r="I1340" i="7" s="1"/>
  <c r="H1336" i="7"/>
  <c r="I1336" i="7" s="1"/>
  <c r="H1332" i="7"/>
  <c r="I1332" i="7" s="1"/>
  <c r="H1328" i="7"/>
  <c r="I1328" i="7" s="1"/>
  <c r="H1324" i="7"/>
  <c r="I1324" i="7" s="1"/>
  <c r="H1320" i="7"/>
  <c r="I1320" i="7" s="1"/>
  <c r="H1316" i="7"/>
  <c r="I1316" i="7" s="1"/>
  <c r="H1312" i="7"/>
  <c r="I1312" i="7" s="1"/>
  <c r="H1308" i="7"/>
  <c r="I1308" i="7" s="1"/>
  <c r="H1304" i="7"/>
  <c r="I1304" i="7" s="1"/>
  <c r="H1300" i="7"/>
  <c r="I1300" i="7" s="1"/>
  <c r="H1296" i="7"/>
  <c r="I1296" i="7" s="1"/>
  <c r="H1292" i="7"/>
  <c r="I1292" i="7" s="1"/>
  <c r="H1288" i="7"/>
  <c r="I1288" i="7" s="1"/>
  <c r="H1284" i="7"/>
  <c r="I1284" i="7" s="1"/>
  <c r="H1280" i="7"/>
  <c r="I1280" i="7" s="1"/>
  <c r="H1276" i="7"/>
  <c r="I1276" i="7" s="1"/>
  <c r="H1272" i="7"/>
  <c r="I1272" i="7" s="1"/>
  <c r="H1268" i="7"/>
  <c r="I1268" i="7" s="1"/>
  <c r="H1264" i="7"/>
  <c r="I1264" i="7" s="1"/>
  <c r="H1260" i="7"/>
  <c r="I1260" i="7" s="1"/>
  <c r="H1256" i="7"/>
  <c r="I1256" i="7" s="1"/>
  <c r="H1252" i="7"/>
  <c r="I1252" i="7" s="1"/>
  <c r="H1248" i="7"/>
  <c r="I1248" i="7" s="1"/>
  <c r="H1244" i="7"/>
  <c r="I1244" i="7" s="1"/>
  <c r="H1240" i="7"/>
  <c r="I1240" i="7" s="1"/>
  <c r="H1236" i="7"/>
  <c r="I1236" i="7" s="1"/>
  <c r="H1232" i="7"/>
  <c r="I1232" i="7" s="1"/>
  <c r="H1228" i="7"/>
  <c r="I1228" i="7" s="1"/>
  <c r="H1224" i="7"/>
  <c r="I1224" i="7" s="1"/>
  <c r="H1220" i="7"/>
  <c r="I1220" i="7" s="1"/>
  <c r="H1216" i="7"/>
  <c r="I1216" i="7" s="1"/>
  <c r="H1212" i="7"/>
  <c r="I1212" i="7" s="1"/>
  <c r="H1208" i="7"/>
  <c r="I1208" i="7" s="1"/>
  <c r="H1204" i="7"/>
  <c r="I1204" i="7" s="1"/>
  <c r="H1200" i="7"/>
  <c r="I1200" i="7" s="1"/>
  <c r="H1196" i="7"/>
  <c r="I1196" i="7" s="1"/>
  <c r="H1192" i="7"/>
  <c r="I1192" i="7" s="1"/>
  <c r="H1188" i="7"/>
  <c r="I1188" i="7" s="1"/>
  <c r="H1184" i="7"/>
  <c r="I1184" i="7" s="1"/>
  <c r="H1180" i="7"/>
  <c r="I1180" i="7" s="1"/>
  <c r="H1176" i="7"/>
  <c r="I1176" i="7" s="1"/>
  <c r="H1172" i="7"/>
  <c r="I1172" i="7" s="1"/>
  <c r="H1168" i="7"/>
  <c r="I1168" i="7" s="1"/>
  <c r="H1164" i="7"/>
  <c r="I1164" i="7" s="1"/>
  <c r="H1160" i="7"/>
  <c r="I1160" i="7" s="1"/>
  <c r="H1156" i="7"/>
  <c r="I1156" i="7" s="1"/>
  <c r="H1152" i="7"/>
  <c r="I1152" i="7" s="1"/>
  <c r="H1148" i="7"/>
  <c r="I1148" i="7" s="1"/>
  <c r="H1144" i="7"/>
  <c r="I1144" i="7" s="1"/>
  <c r="H1140" i="7"/>
  <c r="I1140" i="7" s="1"/>
  <c r="H1136" i="7"/>
  <c r="I1136" i="7" s="1"/>
  <c r="H1132" i="7"/>
  <c r="I1132" i="7" s="1"/>
  <c r="H1128" i="7"/>
  <c r="I1128" i="7" s="1"/>
  <c r="H1124" i="7"/>
  <c r="I1124" i="7" s="1"/>
  <c r="H1120" i="7"/>
  <c r="I1120" i="7" s="1"/>
  <c r="H1116" i="7"/>
  <c r="I1116" i="7" s="1"/>
  <c r="H1112" i="7"/>
  <c r="I1112" i="7" s="1"/>
  <c r="H1108" i="7"/>
  <c r="I1108" i="7" s="1"/>
  <c r="H1104" i="7"/>
  <c r="I1104" i="7" s="1"/>
  <c r="H1100" i="7"/>
  <c r="I1100" i="7" s="1"/>
  <c r="H1096" i="7"/>
  <c r="I1096" i="7" s="1"/>
  <c r="H1092" i="7"/>
  <c r="I1092" i="7" s="1"/>
  <c r="H1088" i="7"/>
  <c r="I1088" i="7" s="1"/>
  <c r="H1084" i="7"/>
  <c r="I1084" i="7" s="1"/>
  <c r="H1080" i="7"/>
  <c r="I1080" i="7" s="1"/>
  <c r="H1076" i="7"/>
  <c r="I1076" i="7" s="1"/>
  <c r="H1072" i="7"/>
  <c r="I1072" i="7" s="1"/>
  <c r="H1068" i="7"/>
  <c r="I1068" i="7" s="1"/>
  <c r="H1064" i="7"/>
  <c r="I1064" i="7" s="1"/>
  <c r="H1060" i="7"/>
  <c r="I1060" i="7" s="1"/>
  <c r="H1056" i="7"/>
  <c r="I1056" i="7" s="1"/>
  <c r="H1052" i="7"/>
  <c r="I1052" i="7" s="1"/>
  <c r="H1048" i="7"/>
  <c r="I1048" i="7" s="1"/>
  <c r="H1044" i="7"/>
  <c r="I1044" i="7" s="1"/>
  <c r="H1040" i="7"/>
  <c r="I1040" i="7" s="1"/>
  <c r="H1036" i="7"/>
  <c r="I1036" i="7" s="1"/>
  <c r="H1032" i="7"/>
  <c r="I1032" i="7" s="1"/>
  <c r="H1028" i="7"/>
  <c r="I1028" i="7" s="1"/>
  <c r="H1024" i="7"/>
  <c r="I1024" i="7" s="1"/>
  <c r="H1020" i="7"/>
  <c r="I1020" i="7" s="1"/>
  <c r="H1016" i="7"/>
  <c r="I1016" i="7" s="1"/>
  <c r="H1012" i="7"/>
  <c r="I1012" i="7" s="1"/>
  <c r="H1008" i="7"/>
  <c r="I1008" i="7" s="1"/>
  <c r="H1004" i="7"/>
  <c r="I1004" i="7" s="1"/>
  <c r="H1000" i="7"/>
  <c r="I1000" i="7" s="1"/>
  <c r="H996" i="7"/>
  <c r="I996" i="7" s="1"/>
  <c r="H992" i="7"/>
  <c r="I992" i="7" s="1"/>
  <c r="H988" i="7"/>
  <c r="I988" i="7" s="1"/>
  <c r="H1775" i="7"/>
  <c r="I1775" i="7" s="1"/>
  <c r="H1771" i="7"/>
  <c r="I1771" i="7" s="1"/>
  <c r="H1767" i="7"/>
  <c r="I1767" i="7" s="1"/>
  <c r="H1763" i="7"/>
  <c r="I1763" i="7" s="1"/>
  <c r="H1759" i="7"/>
  <c r="I1759" i="7" s="1"/>
  <c r="H1755" i="7"/>
  <c r="I1755" i="7" s="1"/>
  <c r="H1751" i="7"/>
  <c r="I1751" i="7" s="1"/>
  <c r="H1747" i="7"/>
  <c r="I1747" i="7" s="1"/>
  <c r="H1743" i="7"/>
  <c r="I1743" i="7" s="1"/>
  <c r="H1739" i="7"/>
  <c r="I1739" i="7" s="1"/>
  <c r="H1735" i="7"/>
  <c r="I1735" i="7" s="1"/>
  <c r="H1731" i="7"/>
  <c r="I1731" i="7" s="1"/>
  <c r="H1727" i="7"/>
  <c r="I1727" i="7" s="1"/>
  <c r="H1723" i="7"/>
  <c r="I1723" i="7" s="1"/>
  <c r="H1719" i="7"/>
  <c r="I1719" i="7" s="1"/>
  <c r="H1715" i="7"/>
  <c r="I1715" i="7" s="1"/>
  <c r="H1711" i="7"/>
  <c r="I1711" i="7" s="1"/>
  <c r="H1707" i="7"/>
  <c r="I1707" i="7" s="1"/>
  <c r="H1703" i="7"/>
  <c r="I1703" i="7" s="1"/>
  <c r="H1699" i="7"/>
  <c r="I1699" i="7" s="1"/>
  <c r="H1695" i="7"/>
  <c r="I1695" i="7" s="1"/>
  <c r="H1691" i="7"/>
  <c r="I1691" i="7" s="1"/>
  <c r="H1687" i="7"/>
  <c r="I1687" i="7" s="1"/>
  <c r="H1683" i="7"/>
  <c r="I1683" i="7" s="1"/>
  <c r="H1679" i="7"/>
  <c r="I1679" i="7" s="1"/>
  <c r="H1675" i="7"/>
  <c r="I1675" i="7" s="1"/>
  <c r="H1671" i="7"/>
  <c r="I1671" i="7" s="1"/>
  <c r="H1667" i="7"/>
  <c r="I1667" i="7" s="1"/>
  <c r="H1663" i="7"/>
  <c r="I1663" i="7" s="1"/>
  <c r="H1659" i="7"/>
  <c r="I1659" i="7" s="1"/>
  <c r="H1655" i="7"/>
  <c r="I1655" i="7" s="1"/>
  <c r="H1651" i="7"/>
  <c r="I1651" i="7" s="1"/>
  <c r="H1647" i="7"/>
  <c r="I1647" i="7" s="1"/>
  <c r="H1643" i="7"/>
  <c r="I1643" i="7" s="1"/>
  <c r="H1639" i="7"/>
  <c r="I1639" i="7" s="1"/>
  <c r="H1635" i="7"/>
  <c r="I1635" i="7" s="1"/>
  <c r="H1631" i="7"/>
  <c r="I1631" i="7" s="1"/>
  <c r="H1627" i="7"/>
  <c r="I1627" i="7" s="1"/>
  <c r="H1623" i="7"/>
  <c r="I1623" i="7" s="1"/>
  <c r="H1619" i="7"/>
  <c r="I1619" i="7" s="1"/>
  <c r="H1615" i="7"/>
  <c r="I1615" i="7" s="1"/>
  <c r="H1611" i="7"/>
  <c r="I1611" i="7" s="1"/>
  <c r="H1607" i="7"/>
  <c r="I1607" i="7" s="1"/>
  <c r="H1603" i="7"/>
  <c r="I1603" i="7" s="1"/>
  <c r="H1599" i="7"/>
  <c r="I1599" i="7" s="1"/>
  <c r="H1595" i="7"/>
  <c r="I1595" i="7" s="1"/>
  <c r="H1591" i="7"/>
  <c r="I1591" i="7" s="1"/>
  <c r="H1587" i="7"/>
  <c r="I1587" i="7" s="1"/>
  <c r="H1583" i="7"/>
  <c r="I1583" i="7" s="1"/>
  <c r="H1579" i="7"/>
  <c r="I1579" i="7" s="1"/>
  <c r="H1575" i="7"/>
  <c r="I1575" i="7" s="1"/>
  <c r="H1571" i="7"/>
  <c r="I1571" i="7" s="1"/>
  <c r="H1567" i="7"/>
  <c r="I1567" i="7" s="1"/>
  <c r="H1563" i="7"/>
  <c r="I1563" i="7" s="1"/>
  <c r="H1559" i="7"/>
  <c r="I1559" i="7" s="1"/>
  <c r="H1555" i="7"/>
  <c r="I1555" i="7" s="1"/>
  <c r="H1551" i="7"/>
  <c r="I1551" i="7" s="1"/>
  <c r="H1547" i="7"/>
  <c r="I1547" i="7" s="1"/>
  <c r="H1543" i="7"/>
  <c r="I1543" i="7" s="1"/>
  <c r="H1539" i="7"/>
  <c r="I1539" i="7" s="1"/>
  <c r="H1535" i="7"/>
  <c r="I1535" i="7" s="1"/>
  <c r="H1531" i="7"/>
  <c r="I1531" i="7" s="1"/>
  <c r="H1527" i="7"/>
  <c r="I1527" i="7" s="1"/>
  <c r="H1523" i="7"/>
  <c r="I1523" i="7" s="1"/>
  <c r="H1519" i="7"/>
  <c r="I1519" i="7" s="1"/>
  <c r="H1515" i="7"/>
  <c r="I1515" i="7" s="1"/>
  <c r="H1511" i="7"/>
  <c r="I1511" i="7" s="1"/>
  <c r="H1507" i="7"/>
  <c r="I1507" i="7" s="1"/>
  <c r="H1503" i="7"/>
  <c r="I1503" i="7" s="1"/>
  <c r="H1499" i="7"/>
  <c r="I1499" i="7" s="1"/>
  <c r="H1495" i="7"/>
  <c r="I1495" i="7" s="1"/>
  <c r="H1491" i="7"/>
  <c r="I1491" i="7" s="1"/>
  <c r="H1487" i="7"/>
  <c r="I1487" i="7" s="1"/>
  <c r="H1483" i="7"/>
  <c r="I1483" i="7" s="1"/>
  <c r="H1479" i="7"/>
  <c r="I1479" i="7" s="1"/>
  <c r="H1475" i="7"/>
  <c r="I1475" i="7" s="1"/>
  <c r="H1471" i="7"/>
  <c r="I1471" i="7" s="1"/>
  <c r="H1467" i="7"/>
  <c r="I1467" i="7" s="1"/>
  <c r="H1463" i="7"/>
  <c r="I1463" i="7" s="1"/>
  <c r="H1459" i="7"/>
  <c r="I1459" i="7" s="1"/>
  <c r="H1455" i="7"/>
  <c r="I1455" i="7" s="1"/>
  <c r="H1451" i="7"/>
  <c r="I1451" i="7" s="1"/>
  <c r="H1447" i="7"/>
  <c r="I1447" i="7" s="1"/>
  <c r="H1443" i="7"/>
  <c r="I1443" i="7" s="1"/>
  <c r="H1439" i="7"/>
  <c r="I1439" i="7" s="1"/>
  <c r="H1435" i="7"/>
  <c r="I1435" i="7" s="1"/>
  <c r="H1431" i="7"/>
  <c r="I1431" i="7" s="1"/>
  <c r="H1427" i="7"/>
  <c r="I1427" i="7" s="1"/>
  <c r="H1423" i="7"/>
  <c r="I1423" i="7" s="1"/>
  <c r="H1419" i="7"/>
  <c r="I1419" i="7" s="1"/>
  <c r="H1415" i="7"/>
  <c r="I1415" i="7" s="1"/>
  <c r="H1411" i="7"/>
  <c r="I1411" i="7" s="1"/>
  <c r="H1407" i="7"/>
  <c r="I1407" i="7" s="1"/>
  <c r="H1403" i="7"/>
  <c r="I1403" i="7" s="1"/>
  <c r="H1399" i="7"/>
  <c r="I1399" i="7" s="1"/>
  <c r="H1395" i="7"/>
  <c r="I1395" i="7" s="1"/>
  <c r="H1391" i="7"/>
  <c r="I1391" i="7" s="1"/>
  <c r="H1387" i="7"/>
  <c r="I1387" i="7" s="1"/>
  <c r="H1383" i="7"/>
  <c r="I1383" i="7" s="1"/>
  <c r="H1379" i="7"/>
  <c r="I1379" i="7" s="1"/>
  <c r="H1375" i="7"/>
  <c r="I1375" i="7" s="1"/>
  <c r="H1371" i="7"/>
  <c r="I1371" i="7" s="1"/>
  <c r="H1367" i="7"/>
  <c r="I1367" i="7" s="1"/>
  <c r="H1363" i="7"/>
  <c r="I1363" i="7" s="1"/>
  <c r="H1359" i="7"/>
  <c r="I1359" i="7" s="1"/>
  <c r="H1355" i="7"/>
  <c r="I1355" i="7" s="1"/>
  <c r="H1351" i="7"/>
  <c r="I1351" i="7" s="1"/>
  <c r="H1347" i="7"/>
  <c r="I1347" i="7" s="1"/>
  <c r="H1343" i="7"/>
  <c r="I1343" i="7" s="1"/>
  <c r="H1339" i="7"/>
  <c r="I1339" i="7" s="1"/>
  <c r="H1335" i="7"/>
  <c r="I1335" i="7" s="1"/>
  <c r="H1331" i="7"/>
  <c r="I1331" i="7" s="1"/>
  <c r="H1327" i="7"/>
  <c r="I1327" i="7" s="1"/>
  <c r="H1323" i="7"/>
  <c r="I1323" i="7" s="1"/>
  <c r="H1319" i="7"/>
  <c r="I1319" i="7" s="1"/>
  <c r="H1315" i="7"/>
  <c r="I1315" i="7" s="1"/>
  <c r="H1311" i="7"/>
  <c r="I1311" i="7" s="1"/>
  <c r="H1307" i="7"/>
  <c r="I1307" i="7" s="1"/>
  <c r="H1303" i="7"/>
  <c r="I1303" i="7" s="1"/>
  <c r="H1299" i="7"/>
  <c r="I1299" i="7" s="1"/>
  <c r="H1295" i="7"/>
  <c r="I1295" i="7" s="1"/>
  <c r="H1291" i="7"/>
  <c r="I1291" i="7" s="1"/>
  <c r="H1287" i="7"/>
  <c r="I1287" i="7" s="1"/>
  <c r="H1283" i="7"/>
  <c r="I1283" i="7" s="1"/>
  <c r="H1279" i="7"/>
  <c r="I1279" i="7" s="1"/>
  <c r="H1275" i="7"/>
  <c r="I1275" i="7" s="1"/>
  <c r="H1271" i="7"/>
  <c r="I1271" i="7" s="1"/>
  <c r="H1267" i="7"/>
  <c r="I1267" i="7" s="1"/>
  <c r="H1263" i="7"/>
  <c r="I1263" i="7" s="1"/>
  <c r="H1259" i="7"/>
  <c r="I1259" i="7" s="1"/>
  <c r="H1255" i="7"/>
  <c r="I1255" i="7" s="1"/>
  <c r="H1251" i="7"/>
  <c r="I1251" i="7" s="1"/>
  <c r="H1247" i="7"/>
  <c r="I1247" i="7" s="1"/>
  <c r="H1243" i="7"/>
  <c r="I1243" i="7" s="1"/>
  <c r="H1239" i="7"/>
  <c r="I1239" i="7" s="1"/>
  <c r="H1235" i="7"/>
  <c r="I1235" i="7" s="1"/>
  <c r="H1231" i="7"/>
  <c r="I1231" i="7" s="1"/>
  <c r="H1227" i="7"/>
  <c r="I1227" i="7" s="1"/>
  <c r="H1223" i="7"/>
  <c r="I1223" i="7" s="1"/>
  <c r="H1219" i="7"/>
  <c r="I1219" i="7" s="1"/>
  <c r="H1215" i="7"/>
  <c r="I1215" i="7" s="1"/>
  <c r="H1211" i="7"/>
  <c r="I1211" i="7" s="1"/>
  <c r="H1207" i="7"/>
  <c r="I1207" i="7" s="1"/>
  <c r="H1203" i="7"/>
  <c r="I1203" i="7" s="1"/>
  <c r="H1199" i="7"/>
  <c r="I1199" i="7" s="1"/>
  <c r="H1195" i="7"/>
  <c r="I1195" i="7" s="1"/>
  <c r="H1191" i="7"/>
  <c r="I1191" i="7" s="1"/>
  <c r="H1187" i="7"/>
  <c r="I1187" i="7" s="1"/>
  <c r="H1183" i="7"/>
  <c r="I1183" i="7" s="1"/>
  <c r="H1179" i="7"/>
  <c r="I1179" i="7" s="1"/>
  <c r="H1175" i="7"/>
  <c r="I1175" i="7" s="1"/>
  <c r="H1171" i="7"/>
  <c r="I1171" i="7" s="1"/>
  <c r="H1167" i="7"/>
  <c r="I1167" i="7" s="1"/>
  <c r="H1163" i="7"/>
  <c r="I1163" i="7" s="1"/>
  <c r="H1159" i="7"/>
  <c r="I1159" i="7" s="1"/>
  <c r="H1155" i="7"/>
  <c r="I1155" i="7" s="1"/>
  <c r="H1151" i="7"/>
  <c r="I1151" i="7" s="1"/>
  <c r="H1147" i="7"/>
  <c r="I1147" i="7" s="1"/>
  <c r="H1143" i="7"/>
  <c r="I1143" i="7" s="1"/>
  <c r="H1139" i="7"/>
  <c r="I1139" i="7" s="1"/>
  <c r="H1135" i="7"/>
  <c r="I1135" i="7" s="1"/>
  <c r="H1131" i="7"/>
  <c r="I1131" i="7" s="1"/>
  <c r="H1127" i="7"/>
  <c r="I1127" i="7" s="1"/>
  <c r="H1123" i="7"/>
  <c r="I1123" i="7" s="1"/>
  <c r="H1119" i="7"/>
  <c r="I1119" i="7" s="1"/>
  <c r="H1115" i="7"/>
  <c r="I1115" i="7" s="1"/>
  <c r="H1111" i="7"/>
  <c r="I1111" i="7" s="1"/>
  <c r="H1107" i="7"/>
  <c r="I1107" i="7" s="1"/>
  <c r="H1103" i="7"/>
  <c r="I1103" i="7" s="1"/>
  <c r="H1099" i="7"/>
  <c r="I1099" i="7" s="1"/>
  <c r="H1095" i="7"/>
  <c r="I1095" i="7" s="1"/>
  <c r="H1091" i="7"/>
  <c r="I1091" i="7" s="1"/>
  <c r="H1087" i="7"/>
  <c r="I1087" i="7" s="1"/>
  <c r="H1083" i="7"/>
  <c r="I1083" i="7" s="1"/>
  <c r="H1079" i="7"/>
  <c r="I1079" i="7" s="1"/>
  <c r="H1075" i="7"/>
  <c r="I1075" i="7" s="1"/>
  <c r="H1071" i="7"/>
  <c r="I1071" i="7" s="1"/>
  <c r="H1067" i="7"/>
  <c r="I1067" i="7" s="1"/>
  <c r="H1063" i="7"/>
  <c r="I1063" i="7" s="1"/>
  <c r="H1059" i="7"/>
  <c r="I1059" i="7" s="1"/>
  <c r="H1055" i="7"/>
  <c r="I1055" i="7" s="1"/>
  <c r="H1051" i="7"/>
  <c r="I1051" i="7" s="1"/>
  <c r="H1047" i="7"/>
  <c r="I1047" i="7" s="1"/>
  <c r="H1043" i="7"/>
  <c r="I1043" i="7" s="1"/>
  <c r="H1039" i="7"/>
  <c r="I1039" i="7" s="1"/>
  <c r="H1035" i="7"/>
  <c r="I1035" i="7" s="1"/>
  <c r="H1031" i="7"/>
  <c r="I1031" i="7" s="1"/>
  <c r="H1027" i="7"/>
  <c r="I1027" i="7" s="1"/>
  <c r="H1023" i="7"/>
  <c r="I1023" i="7" s="1"/>
  <c r="H1019" i="7"/>
  <c r="I1019" i="7" s="1"/>
  <c r="H1015" i="7"/>
  <c r="I1015" i="7" s="1"/>
  <c r="H1011" i="7"/>
  <c r="I1011" i="7" s="1"/>
  <c r="H1007" i="7"/>
  <c r="I1007" i="7" s="1"/>
  <c r="H1003" i="7"/>
  <c r="I1003" i="7" s="1"/>
  <c r="H999" i="7"/>
  <c r="I999" i="7" s="1"/>
  <c r="H995" i="7"/>
  <c r="I995" i="7" s="1"/>
  <c r="H991" i="7"/>
  <c r="I991" i="7" s="1"/>
  <c r="H987" i="7"/>
  <c r="I987" i="7" s="1"/>
  <c r="H983" i="7"/>
  <c r="I983" i="7" s="1"/>
  <c r="H979" i="7"/>
  <c r="I979" i="7" s="1"/>
  <c r="H975" i="7"/>
  <c r="I975" i="7" s="1"/>
  <c r="H971" i="7"/>
  <c r="I971" i="7" s="1"/>
  <c r="H967" i="7"/>
  <c r="I967" i="7" s="1"/>
  <c r="H963" i="7"/>
  <c r="I963" i="7" s="1"/>
  <c r="H959" i="7"/>
  <c r="I959" i="7" s="1"/>
  <c r="H955" i="7"/>
  <c r="I955" i="7" s="1"/>
  <c r="H951" i="7"/>
  <c r="I951" i="7" s="1"/>
  <c r="H947" i="7"/>
  <c r="I947" i="7" s="1"/>
  <c r="H943" i="7"/>
  <c r="I943" i="7" s="1"/>
  <c r="H939" i="7"/>
  <c r="I939" i="7" s="1"/>
  <c r="H935" i="7"/>
  <c r="I935" i="7" s="1"/>
  <c r="H931" i="7"/>
  <c r="I931" i="7" s="1"/>
  <c r="H927" i="7"/>
  <c r="I927" i="7" s="1"/>
  <c r="H923" i="7"/>
  <c r="I923" i="7" s="1"/>
  <c r="H919" i="7"/>
  <c r="I919" i="7" s="1"/>
  <c r="H915" i="7"/>
  <c r="I915" i="7" s="1"/>
  <c r="H911" i="7"/>
  <c r="I911" i="7" s="1"/>
  <c r="H907" i="7"/>
  <c r="I907" i="7" s="1"/>
  <c r="H903" i="7"/>
  <c r="I903" i="7" s="1"/>
  <c r="H899" i="7"/>
  <c r="I899" i="7" s="1"/>
  <c r="H895" i="7"/>
  <c r="I895" i="7" s="1"/>
  <c r="H891" i="7"/>
  <c r="I891" i="7" s="1"/>
  <c r="H887" i="7"/>
  <c r="I887" i="7" s="1"/>
  <c r="H883" i="7"/>
  <c r="I883" i="7" s="1"/>
  <c r="H879" i="7"/>
  <c r="I879" i="7" s="1"/>
  <c r="H875" i="7"/>
  <c r="I875" i="7" s="1"/>
  <c r="H871" i="7"/>
  <c r="I871" i="7" s="1"/>
  <c r="H867" i="7"/>
  <c r="I867" i="7" s="1"/>
  <c r="H863" i="7"/>
  <c r="I863" i="7" s="1"/>
  <c r="H859" i="7"/>
  <c r="I859" i="7" s="1"/>
  <c r="H855" i="7"/>
  <c r="I855" i="7" s="1"/>
  <c r="H851" i="7"/>
  <c r="I851" i="7" s="1"/>
  <c r="H847" i="7"/>
  <c r="I847" i="7" s="1"/>
  <c r="H843" i="7"/>
  <c r="I843" i="7" s="1"/>
  <c r="H839" i="7"/>
  <c r="I839" i="7" s="1"/>
  <c r="H835" i="7"/>
  <c r="I835" i="7" s="1"/>
  <c r="H831" i="7"/>
  <c r="I831" i="7" s="1"/>
  <c r="H827" i="7"/>
  <c r="I827" i="7" s="1"/>
  <c r="H823" i="7"/>
  <c r="I823" i="7" s="1"/>
  <c r="H819" i="7"/>
  <c r="I819" i="7" s="1"/>
  <c r="H815" i="7"/>
  <c r="I815" i="7" s="1"/>
  <c r="H811" i="7"/>
  <c r="I811" i="7" s="1"/>
  <c r="H807" i="7"/>
  <c r="I807" i="7" s="1"/>
  <c r="H803" i="7"/>
  <c r="I803" i="7" s="1"/>
  <c r="H799" i="7"/>
  <c r="I799" i="7" s="1"/>
  <c r="H795" i="7"/>
  <c r="I795" i="7" s="1"/>
  <c r="H791" i="7"/>
  <c r="I791" i="7" s="1"/>
  <c r="H787" i="7"/>
  <c r="I787" i="7" s="1"/>
  <c r="H783" i="7"/>
  <c r="I783" i="7" s="1"/>
  <c r="H779" i="7"/>
  <c r="I779" i="7" s="1"/>
  <c r="H775" i="7"/>
  <c r="I775" i="7" s="1"/>
  <c r="H771" i="7"/>
  <c r="I771" i="7" s="1"/>
  <c r="H767" i="7"/>
  <c r="I767" i="7" s="1"/>
  <c r="H763" i="7"/>
  <c r="I763" i="7" s="1"/>
  <c r="H759" i="7"/>
  <c r="I759" i="7" s="1"/>
  <c r="H755" i="7"/>
  <c r="I755" i="7" s="1"/>
  <c r="H751" i="7"/>
  <c r="I751" i="7" s="1"/>
  <c r="H747" i="7"/>
  <c r="I747" i="7" s="1"/>
  <c r="H743" i="7"/>
  <c r="I743" i="7" s="1"/>
  <c r="H739" i="7"/>
  <c r="I739" i="7" s="1"/>
  <c r="H735" i="7"/>
  <c r="I735" i="7" s="1"/>
  <c r="H731" i="7"/>
  <c r="I731" i="7" s="1"/>
  <c r="H727" i="7"/>
  <c r="I727" i="7" s="1"/>
  <c r="H723" i="7"/>
  <c r="I723" i="7" s="1"/>
  <c r="H719" i="7"/>
  <c r="I719" i="7" s="1"/>
  <c r="H715" i="7"/>
  <c r="I715" i="7" s="1"/>
  <c r="H711" i="7"/>
  <c r="I711" i="7" s="1"/>
  <c r="H707" i="7"/>
  <c r="I707" i="7" s="1"/>
  <c r="H703" i="7"/>
  <c r="I703" i="7" s="1"/>
  <c r="H699" i="7"/>
  <c r="I699" i="7" s="1"/>
  <c r="H695" i="7"/>
  <c r="I695" i="7" s="1"/>
  <c r="H691" i="7"/>
  <c r="I691" i="7" s="1"/>
  <c r="H687" i="7"/>
  <c r="I687" i="7" s="1"/>
  <c r="H683" i="7"/>
  <c r="I683" i="7" s="1"/>
  <c r="H679" i="7"/>
  <c r="I679" i="7" s="1"/>
  <c r="H675" i="7"/>
  <c r="I675" i="7" s="1"/>
  <c r="H671" i="7"/>
  <c r="I671" i="7" s="1"/>
  <c r="H667" i="7"/>
  <c r="I667" i="7" s="1"/>
  <c r="H663" i="7"/>
  <c r="I663" i="7" s="1"/>
  <c r="H659" i="7"/>
  <c r="I659" i="7" s="1"/>
  <c r="H655" i="7"/>
  <c r="I655" i="7" s="1"/>
  <c r="H651" i="7"/>
  <c r="I651" i="7" s="1"/>
  <c r="H647" i="7"/>
  <c r="I647" i="7" s="1"/>
  <c r="H643" i="7"/>
  <c r="I643" i="7" s="1"/>
  <c r="H639" i="7"/>
  <c r="I639" i="7" s="1"/>
  <c r="H635" i="7"/>
  <c r="I635" i="7" s="1"/>
  <c r="H631" i="7"/>
  <c r="I631" i="7" s="1"/>
  <c r="H627" i="7"/>
  <c r="I627" i="7" s="1"/>
  <c r="H623" i="7"/>
  <c r="I623" i="7" s="1"/>
  <c r="H619" i="7"/>
  <c r="I619" i="7" s="1"/>
  <c r="H615" i="7"/>
  <c r="I615" i="7" s="1"/>
  <c r="H611" i="7"/>
  <c r="I611" i="7" s="1"/>
  <c r="H607" i="7"/>
  <c r="I607" i="7" s="1"/>
  <c r="H603" i="7"/>
  <c r="I603" i="7" s="1"/>
  <c r="H599" i="7"/>
  <c r="I599" i="7" s="1"/>
  <c r="H595" i="7"/>
  <c r="I595" i="7" s="1"/>
  <c r="H591" i="7"/>
  <c r="I591" i="7" s="1"/>
  <c r="H1034" i="7"/>
  <c r="I1034" i="7" s="1"/>
  <c r="H1030" i="7"/>
  <c r="I1030" i="7" s="1"/>
  <c r="H1026" i="7"/>
  <c r="I1026" i="7" s="1"/>
  <c r="H1022" i="7"/>
  <c r="I1022" i="7" s="1"/>
  <c r="H1018" i="7"/>
  <c r="I1018" i="7" s="1"/>
  <c r="H1014" i="7"/>
  <c r="I1014" i="7" s="1"/>
  <c r="H1010" i="7"/>
  <c r="I1010" i="7" s="1"/>
  <c r="H1006" i="7"/>
  <c r="I1006" i="7" s="1"/>
  <c r="H1002" i="7"/>
  <c r="I1002" i="7" s="1"/>
  <c r="H998" i="7"/>
  <c r="I998" i="7" s="1"/>
  <c r="H994" i="7"/>
  <c r="I994" i="7" s="1"/>
  <c r="H990" i="7"/>
  <c r="I990" i="7" s="1"/>
  <c r="H986" i="7"/>
  <c r="I986" i="7" s="1"/>
  <c r="H982" i="7"/>
  <c r="I982" i="7" s="1"/>
  <c r="H978" i="7"/>
  <c r="I978" i="7" s="1"/>
  <c r="H974" i="7"/>
  <c r="I974" i="7" s="1"/>
  <c r="H970" i="7"/>
  <c r="I970" i="7" s="1"/>
  <c r="H966" i="7"/>
  <c r="I966" i="7" s="1"/>
  <c r="H962" i="7"/>
  <c r="I962" i="7" s="1"/>
  <c r="H958" i="7"/>
  <c r="I958" i="7" s="1"/>
  <c r="H954" i="7"/>
  <c r="I954" i="7" s="1"/>
  <c r="H950" i="7"/>
  <c r="I950" i="7" s="1"/>
  <c r="H946" i="7"/>
  <c r="I946" i="7" s="1"/>
  <c r="H942" i="7"/>
  <c r="I942" i="7" s="1"/>
  <c r="H938" i="7"/>
  <c r="I938" i="7" s="1"/>
  <c r="H934" i="7"/>
  <c r="I934" i="7" s="1"/>
  <c r="H930" i="7"/>
  <c r="I930" i="7" s="1"/>
  <c r="H926" i="7"/>
  <c r="I926" i="7" s="1"/>
  <c r="H922" i="7"/>
  <c r="I922" i="7" s="1"/>
  <c r="H918" i="7"/>
  <c r="I918" i="7" s="1"/>
  <c r="H914" i="7"/>
  <c r="I914" i="7" s="1"/>
  <c r="H910" i="7"/>
  <c r="I910" i="7" s="1"/>
  <c r="H906" i="7"/>
  <c r="I906" i="7" s="1"/>
  <c r="H902" i="7"/>
  <c r="I902" i="7" s="1"/>
  <c r="H898" i="7"/>
  <c r="I898" i="7" s="1"/>
  <c r="H894" i="7"/>
  <c r="I894" i="7" s="1"/>
  <c r="H890" i="7"/>
  <c r="I890" i="7" s="1"/>
  <c r="H886" i="7"/>
  <c r="I886" i="7" s="1"/>
  <c r="H882" i="7"/>
  <c r="I882" i="7" s="1"/>
  <c r="H878" i="7"/>
  <c r="I878" i="7" s="1"/>
  <c r="H874" i="7"/>
  <c r="I874" i="7" s="1"/>
  <c r="H870" i="7"/>
  <c r="I870" i="7" s="1"/>
  <c r="H866" i="7"/>
  <c r="I866" i="7" s="1"/>
  <c r="H862" i="7"/>
  <c r="I862" i="7" s="1"/>
  <c r="H858" i="7"/>
  <c r="I858" i="7" s="1"/>
  <c r="H854" i="7"/>
  <c r="I854" i="7" s="1"/>
  <c r="H850" i="7"/>
  <c r="I850" i="7" s="1"/>
  <c r="H846" i="7"/>
  <c r="I846" i="7" s="1"/>
  <c r="H842" i="7"/>
  <c r="I842" i="7" s="1"/>
  <c r="H838" i="7"/>
  <c r="I838" i="7" s="1"/>
  <c r="H834" i="7"/>
  <c r="I834" i="7" s="1"/>
  <c r="H830" i="7"/>
  <c r="I830" i="7" s="1"/>
  <c r="H826" i="7"/>
  <c r="I826" i="7" s="1"/>
  <c r="H822" i="7"/>
  <c r="I822" i="7" s="1"/>
  <c r="H818" i="7"/>
  <c r="I818" i="7" s="1"/>
  <c r="H814" i="7"/>
  <c r="I814" i="7" s="1"/>
  <c r="H810" i="7"/>
  <c r="I810" i="7" s="1"/>
  <c r="H806" i="7"/>
  <c r="I806" i="7" s="1"/>
  <c r="H802" i="7"/>
  <c r="I802" i="7" s="1"/>
  <c r="H798" i="7"/>
  <c r="I798" i="7" s="1"/>
  <c r="H794" i="7"/>
  <c r="I794" i="7" s="1"/>
  <c r="H790" i="7"/>
  <c r="I790" i="7" s="1"/>
  <c r="H786" i="7"/>
  <c r="I786" i="7" s="1"/>
  <c r="H782" i="7"/>
  <c r="I782" i="7" s="1"/>
  <c r="H778" i="7"/>
  <c r="I778" i="7" s="1"/>
  <c r="H774" i="7"/>
  <c r="I774" i="7" s="1"/>
  <c r="H770" i="7"/>
  <c r="I770" i="7" s="1"/>
  <c r="H766" i="7"/>
  <c r="I766" i="7" s="1"/>
  <c r="H762" i="7"/>
  <c r="I762" i="7" s="1"/>
  <c r="H758" i="7"/>
  <c r="I758" i="7" s="1"/>
  <c r="H754" i="7"/>
  <c r="I754" i="7" s="1"/>
  <c r="H750" i="7"/>
  <c r="I750" i="7" s="1"/>
  <c r="H746" i="7"/>
  <c r="I746" i="7" s="1"/>
  <c r="H742" i="7"/>
  <c r="I742" i="7" s="1"/>
  <c r="H738" i="7"/>
  <c r="I738" i="7" s="1"/>
  <c r="H734" i="7"/>
  <c r="I734" i="7" s="1"/>
  <c r="H730" i="7"/>
  <c r="I730" i="7" s="1"/>
  <c r="H726" i="7"/>
  <c r="I726" i="7" s="1"/>
  <c r="H722" i="7"/>
  <c r="I722" i="7" s="1"/>
  <c r="H718" i="7"/>
  <c r="I718" i="7" s="1"/>
  <c r="H714" i="7"/>
  <c r="I714" i="7" s="1"/>
  <c r="H710" i="7"/>
  <c r="I710" i="7" s="1"/>
  <c r="H706" i="7"/>
  <c r="I706" i="7" s="1"/>
  <c r="H702" i="7"/>
  <c r="I702" i="7" s="1"/>
  <c r="H698" i="7"/>
  <c r="I698" i="7" s="1"/>
  <c r="H694" i="7"/>
  <c r="I694" i="7" s="1"/>
  <c r="H690" i="7"/>
  <c r="I690" i="7" s="1"/>
  <c r="H686" i="7"/>
  <c r="I686" i="7" s="1"/>
  <c r="H682" i="7"/>
  <c r="I682" i="7" s="1"/>
  <c r="H678" i="7"/>
  <c r="I678" i="7" s="1"/>
  <c r="H674" i="7"/>
  <c r="I674" i="7" s="1"/>
  <c r="H670" i="7"/>
  <c r="I670" i="7" s="1"/>
  <c r="H666" i="7"/>
  <c r="I666" i="7" s="1"/>
  <c r="H662" i="7"/>
  <c r="I662" i="7" s="1"/>
  <c r="H658" i="7"/>
  <c r="I658" i="7" s="1"/>
  <c r="H654" i="7"/>
  <c r="I654" i="7" s="1"/>
  <c r="H650" i="7"/>
  <c r="I650" i="7" s="1"/>
  <c r="H646" i="7"/>
  <c r="I646" i="7" s="1"/>
  <c r="H642" i="7"/>
  <c r="I642" i="7" s="1"/>
  <c r="H638" i="7"/>
  <c r="I638" i="7" s="1"/>
  <c r="H634" i="7"/>
  <c r="I634" i="7" s="1"/>
  <c r="H630" i="7"/>
  <c r="I630" i="7" s="1"/>
  <c r="H626" i="7"/>
  <c r="I626" i="7" s="1"/>
  <c r="H622" i="7"/>
  <c r="I622" i="7" s="1"/>
  <c r="H618" i="7"/>
  <c r="I618" i="7" s="1"/>
  <c r="H614" i="7"/>
  <c r="I614" i="7" s="1"/>
  <c r="H610" i="7"/>
  <c r="I610" i="7" s="1"/>
  <c r="H606" i="7"/>
  <c r="I606" i="7" s="1"/>
  <c r="H602" i="7"/>
  <c r="I602" i="7" s="1"/>
  <c r="H598" i="7"/>
  <c r="I598" i="7" s="1"/>
  <c r="H594" i="7"/>
  <c r="I594" i="7" s="1"/>
  <c r="H590" i="7"/>
  <c r="I590" i="7" s="1"/>
  <c r="H586" i="7"/>
  <c r="I586" i="7" s="1"/>
  <c r="H582" i="7"/>
  <c r="I582" i="7" s="1"/>
  <c r="H578" i="7"/>
  <c r="I578" i="7" s="1"/>
  <c r="H574" i="7"/>
  <c r="I574" i="7" s="1"/>
  <c r="H570" i="7"/>
  <c r="I570" i="7" s="1"/>
  <c r="H566" i="7"/>
  <c r="I566" i="7" s="1"/>
  <c r="H562" i="7"/>
  <c r="I562" i="7" s="1"/>
  <c r="H558" i="7"/>
  <c r="I558" i="7" s="1"/>
  <c r="H554" i="7"/>
  <c r="I554" i="7" s="1"/>
  <c r="H550" i="7"/>
  <c r="I550" i="7" s="1"/>
  <c r="H546" i="7"/>
  <c r="I546" i="7" s="1"/>
  <c r="H542" i="7"/>
  <c r="I542" i="7" s="1"/>
  <c r="H538" i="7"/>
  <c r="I538" i="7" s="1"/>
  <c r="H534" i="7"/>
  <c r="I534" i="7" s="1"/>
  <c r="H530" i="7"/>
  <c r="I530" i="7" s="1"/>
  <c r="H526" i="7"/>
  <c r="I526" i="7" s="1"/>
  <c r="H522" i="7"/>
  <c r="I522" i="7" s="1"/>
  <c r="H518" i="7"/>
  <c r="I518" i="7" s="1"/>
  <c r="H514" i="7"/>
  <c r="I514" i="7" s="1"/>
  <c r="H510" i="7"/>
  <c r="I510" i="7" s="1"/>
  <c r="H506" i="7"/>
  <c r="I506" i="7" s="1"/>
  <c r="H502" i="7"/>
  <c r="I502" i="7" s="1"/>
  <c r="H498" i="7"/>
  <c r="I498" i="7" s="1"/>
  <c r="H494" i="7"/>
  <c r="I494" i="7" s="1"/>
  <c r="H490" i="7"/>
  <c r="I490" i="7" s="1"/>
  <c r="H486" i="7"/>
  <c r="I486" i="7" s="1"/>
  <c r="H482" i="7"/>
  <c r="I482" i="7" s="1"/>
  <c r="H478" i="7"/>
  <c r="I478" i="7" s="1"/>
  <c r="H474" i="7"/>
  <c r="I474" i="7" s="1"/>
  <c r="H470" i="7"/>
  <c r="I470" i="7" s="1"/>
  <c r="H466" i="7"/>
  <c r="I466" i="7" s="1"/>
  <c r="H462" i="7"/>
  <c r="I462" i="7" s="1"/>
  <c r="H458" i="7"/>
  <c r="I458" i="7" s="1"/>
  <c r="H454" i="7"/>
  <c r="I454" i="7" s="1"/>
  <c r="H450" i="7"/>
  <c r="I450" i="7" s="1"/>
  <c r="H446" i="7"/>
  <c r="I446" i="7" s="1"/>
  <c r="H442" i="7"/>
  <c r="I442" i="7" s="1"/>
  <c r="H438" i="7"/>
  <c r="I438" i="7" s="1"/>
  <c r="H434" i="7"/>
  <c r="I434" i="7" s="1"/>
  <c r="H430" i="7"/>
  <c r="I430" i="7" s="1"/>
  <c r="H426" i="7"/>
  <c r="I426" i="7" s="1"/>
  <c r="H422" i="7"/>
  <c r="I422" i="7" s="1"/>
  <c r="H418" i="7"/>
  <c r="I418" i="7" s="1"/>
  <c r="H414" i="7"/>
  <c r="I414" i="7" s="1"/>
  <c r="H410" i="7"/>
  <c r="I410" i="7" s="1"/>
  <c r="H406" i="7"/>
  <c r="I406" i="7" s="1"/>
  <c r="H402" i="7"/>
  <c r="I402" i="7" s="1"/>
  <c r="H398" i="7"/>
  <c r="I398" i="7" s="1"/>
  <c r="H394" i="7"/>
  <c r="I394" i="7" s="1"/>
  <c r="H390" i="7"/>
  <c r="I390" i="7" s="1"/>
  <c r="H386" i="7"/>
  <c r="I386" i="7" s="1"/>
  <c r="H382" i="7"/>
  <c r="I382" i="7" s="1"/>
  <c r="H378" i="7"/>
  <c r="I378" i="7" s="1"/>
  <c r="H374" i="7"/>
  <c r="I374" i="7" s="1"/>
  <c r="H370" i="7"/>
  <c r="I370" i="7" s="1"/>
  <c r="H366" i="7"/>
  <c r="I366" i="7" s="1"/>
  <c r="H362" i="7"/>
  <c r="I362" i="7" s="1"/>
  <c r="H358" i="7"/>
  <c r="I358" i="7" s="1"/>
  <c r="H354" i="7"/>
  <c r="I354" i="7" s="1"/>
  <c r="H350" i="7"/>
  <c r="I350" i="7" s="1"/>
  <c r="H346" i="7"/>
  <c r="I346" i="7" s="1"/>
  <c r="H342" i="7"/>
  <c r="I342" i="7" s="1"/>
  <c r="H338" i="7"/>
  <c r="I338" i="7" s="1"/>
  <c r="H334" i="7"/>
  <c r="I334" i="7" s="1"/>
  <c r="H330" i="7"/>
  <c r="I330" i="7" s="1"/>
  <c r="H326" i="7"/>
  <c r="I326" i="7" s="1"/>
  <c r="H322" i="7"/>
  <c r="I322" i="7" s="1"/>
  <c r="H318" i="7"/>
  <c r="I318" i="7" s="1"/>
  <c r="H314" i="7"/>
  <c r="I314" i="7" s="1"/>
  <c r="H310" i="7"/>
  <c r="I310" i="7" s="1"/>
  <c r="H306" i="7"/>
  <c r="I306" i="7" s="1"/>
  <c r="H302" i="7"/>
  <c r="I302" i="7" s="1"/>
  <c r="H298" i="7"/>
  <c r="I298" i="7" s="1"/>
  <c r="H294" i="7"/>
  <c r="I294" i="7" s="1"/>
  <c r="H290" i="7"/>
  <c r="I290" i="7" s="1"/>
  <c r="H286" i="7"/>
  <c r="I286" i="7" s="1"/>
  <c r="H282" i="7"/>
  <c r="I282" i="7" s="1"/>
  <c r="H278" i="7"/>
  <c r="I278" i="7" s="1"/>
  <c r="H274" i="7"/>
  <c r="I274" i="7" s="1"/>
  <c r="H270" i="7"/>
  <c r="I270" i="7" s="1"/>
  <c r="H266" i="7"/>
  <c r="I266" i="7" s="1"/>
  <c r="H262" i="7"/>
  <c r="I262" i="7" s="1"/>
  <c r="H258" i="7"/>
  <c r="I258" i="7" s="1"/>
  <c r="H254" i="7"/>
  <c r="I254" i="7" s="1"/>
  <c r="H250" i="7"/>
  <c r="I250" i="7" s="1"/>
  <c r="H246" i="7"/>
  <c r="I246" i="7" s="1"/>
  <c r="H242" i="7"/>
  <c r="I242" i="7" s="1"/>
  <c r="H238" i="7"/>
  <c r="I238" i="7" s="1"/>
  <c r="H234" i="7"/>
  <c r="I234" i="7" s="1"/>
  <c r="H230" i="7"/>
  <c r="I230" i="7" s="1"/>
  <c r="H226" i="7"/>
  <c r="I226" i="7" s="1"/>
  <c r="H222" i="7"/>
  <c r="I222" i="7" s="1"/>
  <c r="H218" i="7"/>
  <c r="I218" i="7" s="1"/>
  <c r="H214" i="7"/>
  <c r="I214" i="7" s="1"/>
  <c r="H210" i="7"/>
  <c r="I210" i="7" s="1"/>
  <c r="H206" i="7"/>
  <c r="I206" i="7" s="1"/>
  <c r="H202" i="7"/>
  <c r="I202" i="7" s="1"/>
  <c r="H198" i="7"/>
  <c r="I198" i="7" s="1"/>
  <c r="H194" i="7"/>
  <c r="I194" i="7" s="1"/>
  <c r="H190" i="7"/>
  <c r="I190" i="7" s="1"/>
  <c r="H186" i="7"/>
  <c r="I186" i="7" s="1"/>
  <c r="H182" i="7"/>
  <c r="I182" i="7" s="1"/>
  <c r="H178" i="7"/>
  <c r="I178" i="7" s="1"/>
  <c r="H174" i="7"/>
  <c r="I174" i="7" s="1"/>
  <c r="H170" i="7"/>
  <c r="I170" i="7" s="1"/>
  <c r="H166" i="7"/>
  <c r="I166" i="7" s="1"/>
  <c r="H162" i="7"/>
  <c r="I162" i="7" s="1"/>
  <c r="H158" i="7"/>
  <c r="I158" i="7" s="1"/>
  <c r="H154" i="7"/>
  <c r="I154" i="7" s="1"/>
  <c r="H150" i="7"/>
  <c r="I150" i="7" s="1"/>
  <c r="H146" i="7"/>
  <c r="I146" i="7" s="1"/>
  <c r="H142" i="7"/>
  <c r="I142" i="7" s="1"/>
  <c r="H138" i="7"/>
  <c r="I138" i="7" s="1"/>
  <c r="H134" i="7"/>
  <c r="I134" i="7" s="1"/>
  <c r="H130" i="7"/>
  <c r="I130" i="7" s="1"/>
  <c r="H126" i="7"/>
  <c r="I126" i="7" s="1"/>
  <c r="H122" i="7"/>
  <c r="I122" i="7" s="1"/>
  <c r="H118" i="7"/>
  <c r="I118" i="7" s="1"/>
  <c r="H114" i="7"/>
  <c r="I114" i="7" s="1"/>
  <c r="H110" i="7"/>
  <c r="I110" i="7" s="1"/>
  <c r="H106" i="7"/>
  <c r="I106" i="7" s="1"/>
  <c r="H102" i="7"/>
  <c r="I102" i="7" s="1"/>
  <c r="H98" i="7"/>
  <c r="I98" i="7" s="1"/>
  <c r="H94" i="7"/>
  <c r="I94" i="7" s="1"/>
  <c r="H90" i="7"/>
  <c r="I90" i="7" s="1"/>
  <c r="H86" i="7"/>
  <c r="I86" i="7" s="1"/>
  <c r="H82" i="7"/>
  <c r="I82" i="7" s="1"/>
  <c r="H78" i="7"/>
  <c r="I78" i="7" s="1"/>
  <c r="H74" i="7"/>
  <c r="I74" i="7" s="1"/>
  <c r="H70" i="7"/>
  <c r="I70" i="7" s="1"/>
  <c r="H66" i="7"/>
  <c r="I66" i="7" s="1"/>
  <c r="H62" i="7"/>
  <c r="I62" i="7" s="1"/>
  <c r="H58" i="7"/>
  <c r="I58" i="7" s="1"/>
  <c r="H54" i="7"/>
  <c r="I54" i="7" s="1"/>
  <c r="H50" i="7"/>
  <c r="I50" i="7" s="1"/>
  <c r="H46" i="7"/>
  <c r="I46" i="7" s="1"/>
  <c r="H42" i="7"/>
  <c r="I42" i="7" s="1"/>
  <c r="H38" i="7"/>
  <c r="I38" i="7" s="1"/>
  <c r="H34" i="7"/>
  <c r="I34" i="7" s="1"/>
  <c r="H30" i="7"/>
  <c r="I30" i="7" s="1"/>
  <c r="H26" i="7"/>
  <c r="I26" i="7" s="1"/>
  <c r="H22" i="7"/>
  <c r="I22" i="7" s="1"/>
  <c r="H1041" i="7"/>
  <c r="I1041" i="7" s="1"/>
  <c r="H1037" i="7"/>
  <c r="I1037" i="7" s="1"/>
  <c r="H1033" i="7"/>
  <c r="I1033" i="7" s="1"/>
  <c r="H1029" i="7"/>
  <c r="I1029" i="7" s="1"/>
  <c r="H1025" i="7"/>
  <c r="I1025" i="7" s="1"/>
  <c r="H1021" i="7"/>
  <c r="I1021" i="7" s="1"/>
  <c r="H1017" i="7"/>
  <c r="I1017" i="7" s="1"/>
  <c r="H1013" i="7"/>
  <c r="I1013" i="7" s="1"/>
  <c r="H1009" i="7"/>
  <c r="I1009" i="7" s="1"/>
  <c r="H1005" i="7"/>
  <c r="I1005" i="7" s="1"/>
  <c r="H1001" i="7"/>
  <c r="I1001" i="7" s="1"/>
  <c r="H997" i="7"/>
  <c r="I997" i="7" s="1"/>
  <c r="H993" i="7"/>
  <c r="I993" i="7" s="1"/>
  <c r="H989" i="7"/>
  <c r="I989" i="7" s="1"/>
  <c r="H985" i="7"/>
  <c r="I985" i="7" s="1"/>
  <c r="H981" i="7"/>
  <c r="I981" i="7" s="1"/>
  <c r="H977" i="7"/>
  <c r="I977" i="7" s="1"/>
  <c r="H973" i="7"/>
  <c r="I973" i="7" s="1"/>
  <c r="H969" i="7"/>
  <c r="I969" i="7" s="1"/>
  <c r="H965" i="7"/>
  <c r="I965" i="7" s="1"/>
  <c r="H961" i="7"/>
  <c r="I961" i="7" s="1"/>
  <c r="H957" i="7"/>
  <c r="I957" i="7" s="1"/>
  <c r="H953" i="7"/>
  <c r="I953" i="7" s="1"/>
  <c r="H949" i="7"/>
  <c r="I949" i="7" s="1"/>
  <c r="H945" i="7"/>
  <c r="I945" i="7" s="1"/>
  <c r="H941" i="7"/>
  <c r="I941" i="7" s="1"/>
  <c r="H937" i="7"/>
  <c r="I937" i="7" s="1"/>
  <c r="H933" i="7"/>
  <c r="I933" i="7" s="1"/>
  <c r="H929" i="7"/>
  <c r="I929" i="7" s="1"/>
  <c r="H925" i="7"/>
  <c r="I925" i="7" s="1"/>
  <c r="H921" i="7"/>
  <c r="I921" i="7" s="1"/>
  <c r="H917" i="7"/>
  <c r="I917" i="7" s="1"/>
  <c r="H913" i="7"/>
  <c r="I913" i="7" s="1"/>
  <c r="H909" i="7"/>
  <c r="I909" i="7" s="1"/>
  <c r="H905" i="7"/>
  <c r="I905" i="7" s="1"/>
  <c r="H901" i="7"/>
  <c r="I901" i="7" s="1"/>
  <c r="H897" i="7"/>
  <c r="I897" i="7" s="1"/>
  <c r="H893" i="7"/>
  <c r="I893" i="7" s="1"/>
  <c r="H889" i="7"/>
  <c r="I889" i="7" s="1"/>
  <c r="H885" i="7"/>
  <c r="I885" i="7" s="1"/>
  <c r="H881" i="7"/>
  <c r="I881" i="7" s="1"/>
  <c r="H877" i="7"/>
  <c r="I877" i="7" s="1"/>
  <c r="H873" i="7"/>
  <c r="I873" i="7" s="1"/>
  <c r="H869" i="7"/>
  <c r="I869" i="7" s="1"/>
  <c r="H865" i="7"/>
  <c r="I865" i="7" s="1"/>
  <c r="H861" i="7"/>
  <c r="I861" i="7" s="1"/>
  <c r="H857" i="7"/>
  <c r="I857" i="7" s="1"/>
  <c r="H853" i="7"/>
  <c r="I853" i="7" s="1"/>
  <c r="H849" i="7"/>
  <c r="I849" i="7" s="1"/>
  <c r="H845" i="7"/>
  <c r="I845" i="7" s="1"/>
  <c r="H841" i="7"/>
  <c r="I841" i="7" s="1"/>
  <c r="H837" i="7"/>
  <c r="I837" i="7" s="1"/>
  <c r="H833" i="7"/>
  <c r="I833" i="7" s="1"/>
  <c r="H829" i="7"/>
  <c r="I829" i="7" s="1"/>
  <c r="H825" i="7"/>
  <c r="I825" i="7" s="1"/>
  <c r="H821" i="7"/>
  <c r="I821" i="7" s="1"/>
  <c r="H817" i="7"/>
  <c r="I817" i="7" s="1"/>
  <c r="H813" i="7"/>
  <c r="I813" i="7" s="1"/>
  <c r="H809" i="7"/>
  <c r="I809" i="7" s="1"/>
  <c r="H805" i="7"/>
  <c r="I805" i="7" s="1"/>
  <c r="H801" i="7"/>
  <c r="I801" i="7" s="1"/>
  <c r="H797" i="7"/>
  <c r="I797" i="7" s="1"/>
  <c r="H793" i="7"/>
  <c r="I793" i="7" s="1"/>
  <c r="H789" i="7"/>
  <c r="I789" i="7" s="1"/>
  <c r="H785" i="7"/>
  <c r="I785" i="7" s="1"/>
  <c r="H781" i="7"/>
  <c r="I781" i="7" s="1"/>
  <c r="H777" i="7"/>
  <c r="I777" i="7" s="1"/>
  <c r="H773" i="7"/>
  <c r="I773" i="7" s="1"/>
  <c r="H769" i="7"/>
  <c r="I769" i="7" s="1"/>
  <c r="H765" i="7"/>
  <c r="I765" i="7" s="1"/>
  <c r="H761" i="7"/>
  <c r="I761" i="7" s="1"/>
  <c r="H757" i="7"/>
  <c r="I757" i="7" s="1"/>
  <c r="H753" i="7"/>
  <c r="I753" i="7" s="1"/>
  <c r="H749" i="7"/>
  <c r="I749" i="7" s="1"/>
  <c r="H745" i="7"/>
  <c r="I745" i="7" s="1"/>
  <c r="H741" i="7"/>
  <c r="I741" i="7" s="1"/>
  <c r="H737" i="7"/>
  <c r="I737" i="7" s="1"/>
  <c r="H733" i="7"/>
  <c r="I733" i="7" s="1"/>
  <c r="H729" i="7"/>
  <c r="I729" i="7" s="1"/>
  <c r="H725" i="7"/>
  <c r="I725" i="7" s="1"/>
  <c r="H721" i="7"/>
  <c r="I721" i="7" s="1"/>
  <c r="H717" i="7"/>
  <c r="I717" i="7" s="1"/>
  <c r="H713" i="7"/>
  <c r="I713" i="7" s="1"/>
  <c r="H709" i="7"/>
  <c r="I709" i="7" s="1"/>
  <c r="H705" i="7"/>
  <c r="I705" i="7" s="1"/>
  <c r="H701" i="7"/>
  <c r="I701" i="7" s="1"/>
  <c r="H697" i="7"/>
  <c r="I697" i="7" s="1"/>
  <c r="H693" i="7"/>
  <c r="I693" i="7" s="1"/>
  <c r="H689" i="7"/>
  <c r="I689" i="7" s="1"/>
  <c r="H685" i="7"/>
  <c r="I685" i="7" s="1"/>
  <c r="H681" i="7"/>
  <c r="I681" i="7" s="1"/>
  <c r="H677" i="7"/>
  <c r="I677" i="7" s="1"/>
  <c r="H673" i="7"/>
  <c r="I673" i="7" s="1"/>
  <c r="H669" i="7"/>
  <c r="I669" i="7" s="1"/>
  <c r="H665" i="7"/>
  <c r="I665" i="7" s="1"/>
  <c r="H661" i="7"/>
  <c r="I661" i="7" s="1"/>
  <c r="H657" i="7"/>
  <c r="I657" i="7" s="1"/>
  <c r="H653" i="7"/>
  <c r="I653" i="7" s="1"/>
  <c r="H649" i="7"/>
  <c r="I649" i="7" s="1"/>
  <c r="H645" i="7"/>
  <c r="I645" i="7" s="1"/>
  <c r="H641" i="7"/>
  <c r="I641" i="7" s="1"/>
  <c r="H637" i="7"/>
  <c r="I637" i="7" s="1"/>
  <c r="H633" i="7"/>
  <c r="I633" i="7" s="1"/>
  <c r="H629" i="7"/>
  <c r="I629" i="7" s="1"/>
  <c r="H625" i="7"/>
  <c r="I625" i="7" s="1"/>
  <c r="H621" i="7"/>
  <c r="I621" i="7" s="1"/>
  <c r="H617" i="7"/>
  <c r="I617" i="7" s="1"/>
  <c r="H613" i="7"/>
  <c r="I613" i="7" s="1"/>
  <c r="H609" i="7"/>
  <c r="I609" i="7" s="1"/>
  <c r="H605" i="7"/>
  <c r="I605" i="7" s="1"/>
  <c r="H601" i="7"/>
  <c r="I601" i="7" s="1"/>
  <c r="H597" i="7"/>
  <c r="I597" i="7" s="1"/>
  <c r="H593" i="7"/>
  <c r="I593" i="7" s="1"/>
  <c r="H589" i="7"/>
  <c r="I589" i="7" s="1"/>
  <c r="H585" i="7"/>
  <c r="I585" i="7" s="1"/>
  <c r="H581" i="7"/>
  <c r="I581" i="7" s="1"/>
  <c r="H577" i="7"/>
  <c r="I577" i="7" s="1"/>
  <c r="H573" i="7"/>
  <c r="I573" i="7" s="1"/>
  <c r="H569" i="7"/>
  <c r="I569" i="7" s="1"/>
  <c r="H565" i="7"/>
  <c r="I565" i="7" s="1"/>
  <c r="H561" i="7"/>
  <c r="I561" i="7" s="1"/>
  <c r="H557" i="7"/>
  <c r="I557" i="7" s="1"/>
  <c r="H553" i="7"/>
  <c r="I553" i="7" s="1"/>
  <c r="H549" i="7"/>
  <c r="I549" i="7" s="1"/>
  <c r="H545" i="7"/>
  <c r="I545" i="7" s="1"/>
  <c r="H541" i="7"/>
  <c r="I541" i="7" s="1"/>
  <c r="H537" i="7"/>
  <c r="I537" i="7" s="1"/>
  <c r="H533" i="7"/>
  <c r="I533" i="7" s="1"/>
  <c r="H529" i="7"/>
  <c r="I529" i="7" s="1"/>
  <c r="H525" i="7"/>
  <c r="I525" i="7" s="1"/>
  <c r="H521" i="7"/>
  <c r="I521" i="7" s="1"/>
  <c r="H517" i="7"/>
  <c r="I517" i="7" s="1"/>
  <c r="H513" i="7"/>
  <c r="I513" i="7" s="1"/>
  <c r="H509" i="7"/>
  <c r="I509" i="7" s="1"/>
  <c r="H505" i="7"/>
  <c r="I505" i="7" s="1"/>
  <c r="H501" i="7"/>
  <c r="I501" i="7" s="1"/>
  <c r="H497" i="7"/>
  <c r="I497" i="7" s="1"/>
  <c r="H493" i="7"/>
  <c r="I493" i="7" s="1"/>
  <c r="H489" i="7"/>
  <c r="I489" i="7" s="1"/>
  <c r="H485" i="7"/>
  <c r="I485" i="7" s="1"/>
  <c r="H481" i="7"/>
  <c r="I481" i="7" s="1"/>
  <c r="H477" i="7"/>
  <c r="I477" i="7" s="1"/>
  <c r="H473" i="7"/>
  <c r="I473" i="7" s="1"/>
  <c r="H469" i="7"/>
  <c r="I469" i="7" s="1"/>
  <c r="H465" i="7"/>
  <c r="I465" i="7" s="1"/>
  <c r="H461" i="7"/>
  <c r="I461" i="7" s="1"/>
  <c r="H457" i="7"/>
  <c r="I457" i="7" s="1"/>
  <c r="H453" i="7"/>
  <c r="I453" i="7" s="1"/>
  <c r="H449" i="7"/>
  <c r="I449" i="7" s="1"/>
  <c r="H445" i="7"/>
  <c r="I445" i="7" s="1"/>
  <c r="H441" i="7"/>
  <c r="I441" i="7" s="1"/>
  <c r="H437" i="7"/>
  <c r="I437" i="7" s="1"/>
  <c r="H433" i="7"/>
  <c r="I433" i="7" s="1"/>
  <c r="H429" i="7"/>
  <c r="I429" i="7" s="1"/>
  <c r="H425" i="7"/>
  <c r="I425" i="7" s="1"/>
  <c r="H421" i="7"/>
  <c r="I421" i="7" s="1"/>
  <c r="H417" i="7"/>
  <c r="I417" i="7" s="1"/>
  <c r="H413" i="7"/>
  <c r="I413" i="7" s="1"/>
  <c r="H409" i="7"/>
  <c r="I409" i="7" s="1"/>
  <c r="H405" i="7"/>
  <c r="I405" i="7" s="1"/>
  <c r="H401" i="7"/>
  <c r="I401" i="7" s="1"/>
  <c r="H397" i="7"/>
  <c r="I397" i="7" s="1"/>
  <c r="H393" i="7"/>
  <c r="I393" i="7" s="1"/>
  <c r="H389" i="7"/>
  <c r="I389" i="7" s="1"/>
  <c r="H385" i="7"/>
  <c r="I385" i="7" s="1"/>
  <c r="H381" i="7"/>
  <c r="I381" i="7" s="1"/>
  <c r="H377" i="7"/>
  <c r="I377" i="7" s="1"/>
  <c r="H373" i="7"/>
  <c r="I373" i="7" s="1"/>
  <c r="H369" i="7"/>
  <c r="I369" i="7" s="1"/>
  <c r="H365" i="7"/>
  <c r="I365" i="7" s="1"/>
  <c r="H361" i="7"/>
  <c r="I361" i="7" s="1"/>
  <c r="H357" i="7"/>
  <c r="I357" i="7" s="1"/>
  <c r="H353" i="7"/>
  <c r="I353" i="7" s="1"/>
  <c r="H349" i="7"/>
  <c r="I349" i="7" s="1"/>
  <c r="H345" i="7"/>
  <c r="I345" i="7" s="1"/>
  <c r="H341" i="7"/>
  <c r="I341" i="7" s="1"/>
  <c r="H337" i="7"/>
  <c r="I337" i="7" s="1"/>
  <c r="H333" i="7"/>
  <c r="I333" i="7" s="1"/>
  <c r="H329" i="7"/>
  <c r="I329" i="7" s="1"/>
  <c r="H325" i="7"/>
  <c r="I325" i="7" s="1"/>
  <c r="H321" i="7"/>
  <c r="I321" i="7" s="1"/>
  <c r="H317" i="7"/>
  <c r="I317" i="7" s="1"/>
  <c r="H313" i="7"/>
  <c r="I313" i="7" s="1"/>
  <c r="H309" i="7"/>
  <c r="I309" i="7" s="1"/>
  <c r="H305" i="7"/>
  <c r="I305" i="7" s="1"/>
  <c r="H301" i="7"/>
  <c r="I301" i="7" s="1"/>
  <c r="H297" i="7"/>
  <c r="I297" i="7" s="1"/>
  <c r="H293" i="7"/>
  <c r="I293" i="7" s="1"/>
  <c r="H289" i="7"/>
  <c r="I289" i="7" s="1"/>
  <c r="H285" i="7"/>
  <c r="I285" i="7" s="1"/>
  <c r="H281" i="7"/>
  <c r="I281" i="7" s="1"/>
  <c r="H277" i="7"/>
  <c r="I277" i="7" s="1"/>
  <c r="H273" i="7"/>
  <c r="I273" i="7" s="1"/>
  <c r="H269" i="7"/>
  <c r="I269" i="7" s="1"/>
  <c r="H265" i="7"/>
  <c r="I265" i="7" s="1"/>
  <c r="H261" i="7"/>
  <c r="I261" i="7" s="1"/>
  <c r="H257" i="7"/>
  <c r="I257" i="7" s="1"/>
  <c r="H253" i="7"/>
  <c r="I253" i="7" s="1"/>
  <c r="H249" i="7"/>
  <c r="I249" i="7" s="1"/>
  <c r="H245" i="7"/>
  <c r="I245" i="7" s="1"/>
  <c r="H241" i="7"/>
  <c r="I241" i="7" s="1"/>
  <c r="H237" i="7"/>
  <c r="I237" i="7" s="1"/>
  <c r="H233" i="7"/>
  <c r="I233" i="7" s="1"/>
  <c r="H229" i="7"/>
  <c r="I229" i="7" s="1"/>
  <c r="H225" i="7"/>
  <c r="I225" i="7" s="1"/>
  <c r="H221" i="7"/>
  <c r="I221" i="7" s="1"/>
  <c r="H217" i="7"/>
  <c r="I217" i="7" s="1"/>
  <c r="H213" i="7"/>
  <c r="I213" i="7" s="1"/>
  <c r="H209" i="7"/>
  <c r="I209" i="7" s="1"/>
  <c r="H205" i="7"/>
  <c r="I205" i="7" s="1"/>
  <c r="H201" i="7"/>
  <c r="I201" i="7" s="1"/>
  <c r="H197" i="7"/>
  <c r="I197" i="7" s="1"/>
  <c r="H193" i="7"/>
  <c r="I193" i="7" s="1"/>
  <c r="H189" i="7"/>
  <c r="I189" i="7" s="1"/>
  <c r="H185" i="7"/>
  <c r="I185" i="7" s="1"/>
  <c r="H181" i="7"/>
  <c r="I181" i="7" s="1"/>
  <c r="H177" i="7"/>
  <c r="I177" i="7" s="1"/>
  <c r="H173" i="7"/>
  <c r="I173" i="7" s="1"/>
  <c r="H169" i="7"/>
  <c r="I169" i="7" s="1"/>
  <c r="H165" i="7"/>
  <c r="I165" i="7" s="1"/>
  <c r="H161" i="7"/>
  <c r="I161" i="7" s="1"/>
  <c r="H157" i="7"/>
  <c r="I157" i="7" s="1"/>
  <c r="H153" i="7"/>
  <c r="I153" i="7" s="1"/>
  <c r="H149" i="7"/>
  <c r="I149" i="7" s="1"/>
  <c r="H145" i="7"/>
  <c r="I145" i="7" s="1"/>
  <c r="H141" i="7"/>
  <c r="I141" i="7" s="1"/>
  <c r="H137" i="7"/>
  <c r="I137" i="7" s="1"/>
  <c r="H133" i="7"/>
  <c r="I133" i="7" s="1"/>
  <c r="H129" i="7"/>
  <c r="I129" i="7" s="1"/>
  <c r="H125" i="7"/>
  <c r="I125" i="7" s="1"/>
  <c r="H121" i="7"/>
  <c r="I121" i="7" s="1"/>
  <c r="H117" i="7"/>
  <c r="I117" i="7" s="1"/>
  <c r="H113" i="7"/>
  <c r="I113" i="7" s="1"/>
  <c r="H109" i="7"/>
  <c r="I109" i="7" s="1"/>
  <c r="H105" i="7"/>
  <c r="I105" i="7" s="1"/>
  <c r="H101" i="7"/>
  <c r="I101" i="7" s="1"/>
  <c r="H97" i="7"/>
  <c r="I97" i="7" s="1"/>
  <c r="H93" i="7"/>
  <c r="I93" i="7" s="1"/>
  <c r="H89" i="7"/>
  <c r="I89" i="7" s="1"/>
  <c r="H85" i="7"/>
  <c r="I85" i="7" s="1"/>
  <c r="H81" i="7"/>
  <c r="I81" i="7" s="1"/>
  <c r="H77" i="7"/>
  <c r="I77" i="7" s="1"/>
  <c r="H73" i="7"/>
  <c r="I73" i="7" s="1"/>
  <c r="H69" i="7"/>
  <c r="I69" i="7" s="1"/>
  <c r="H65" i="7"/>
  <c r="I65" i="7" s="1"/>
  <c r="H61" i="7"/>
  <c r="I61" i="7" s="1"/>
  <c r="H57" i="7"/>
  <c r="I57" i="7" s="1"/>
  <c r="H53" i="7"/>
  <c r="I53" i="7" s="1"/>
  <c r="H49" i="7"/>
  <c r="I49" i="7" s="1"/>
  <c r="H45" i="7"/>
  <c r="I45" i="7" s="1"/>
  <c r="H41" i="7"/>
  <c r="I41" i="7" s="1"/>
  <c r="H37" i="7"/>
  <c r="I37" i="7" s="1"/>
  <c r="H33" i="7"/>
  <c r="I33" i="7" s="1"/>
  <c r="H29" i="7"/>
  <c r="I29" i="7" s="1"/>
  <c r="H25" i="7"/>
  <c r="I25" i="7" s="1"/>
  <c r="H21" i="7"/>
  <c r="I21" i="7" s="1"/>
  <c r="H984" i="7"/>
  <c r="I984" i="7" s="1"/>
  <c r="H980" i="7"/>
  <c r="I980" i="7" s="1"/>
  <c r="H976" i="7"/>
  <c r="I976" i="7" s="1"/>
  <c r="H972" i="7"/>
  <c r="I972" i="7" s="1"/>
  <c r="H968" i="7"/>
  <c r="I968" i="7" s="1"/>
  <c r="H964" i="7"/>
  <c r="I964" i="7" s="1"/>
  <c r="H960" i="7"/>
  <c r="I960" i="7" s="1"/>
  <c r="H956" i="7"/>
  <c r="I956" i="7" s="1"/>
  <c r="H952" i="7"/>
  <c r="I952" i="7" s="1"/>
  <c r="H948" i="7"/>
  <c r="I948" i="7" s="1"/>
  <c r="H944" i="7"/>
  <c r="I944" i="7" s="1"/>
  <c r="H940" i="7"/>
  <c r="I940" i="7" s="1"/>
  <c r="H936" i="7"/>
  <c r="I936" i="7" s="1"/>
  <c r="H932" i="7"/>
  <c r="I932" i="7" s="1"/>
  <c r="H928" i="7"/>
  <c r="I928" i="7" s="1"/>
  <c r="H924" i="7"/>
  <c r="I924" i="7" s="1"/>
  <c r="H920" i="7"/>
  <c r="I920" i="7" s="1"/>
  <c r="H916" i="7"/>
  <c r="I916" i="7" s="1"/>
  <c r="H912" i="7"/>
  <c r="I912" i="7" s="1"/>
  <c r="H908" i="7"/>
  <c r="I908" i="7" s="1"/>
  <c r="H904" i="7"/>
  <c r="I904" i="7" s="1"/>
  <c r="H900" i="7"/>
  <c r="I900" i="7" s="1"/>
  <c r="H896" i="7"/>
  <c r="I896" i="7" s="1"/>
  <c r="H892" i="7"/>
  <c r="I892" i="7" s="1"/>
  <c r="H888" i="7"/>
  <c r="I888" i="7" s="1"/>
  <c r="H884" i="7"/>
  <c r="I884" i="7" s="1"/>
  <c r="H880" i="7"/>
  <c r="I880" i="7" s="1"/>
  <c r="H876" i="7"/>
  <c r="I876" i="7" s="1"/>
  <c r="H872" i="7"/>
  <c r="I872" i="7" s="1"/>
  <c r="H868" i="7"/>
  <c r="I868" i="7" s="1"/>
  <c r="H864" i="7"/>
  <c r="I864" i="7" s="1"/>
  <c r="H860" i="7"/>
  <c r="I860" i="7" s="1"/>
  <c r="H856" i="7"/>
  <c r="I856" i="7" s="1"/>
  <c r="H852" i="7"/>
  <c r="I852" i="7" s="1"/>
  <c r="H848" i="7"/>
  <c r="I848" i="7" s="1"/>
  <c r="H844" i="7"/>
  <c r="I844" i="7" s="1"/>
  <c r="H840" i="7"/>
  <c r="I840" i="7" s="1"/>
  <c r="H836" i="7"/>
  <c r="I836" i="7" s="1"/>
  <c r="H832" i="7"/>
  <c r="I832" i="7" s="1"/>
  <c r="H828" i="7"/>
  <c r="I828" i="7" s="1"/>
  <c r="H824" i="7"/>
  <c r="I824" i="7" s="1"/>
  <c r="H820" i="7"/>
  <c r="I820" i="7" s="1"/>
  <c r="H816" i="7"/>
  <c r="I816" i="7" s="1"/>
  <c r="H812" i="7"/>
  <c r="I812" i="7" s="1"/>
  <c r="H808" i="7"/>
  <c r="I808" i="7" s="1"/>
  <c r="H804" i="7"/>
  <c r="I804" i="7" s="1"/>
  <c r="H800" i="7"/>
  <c r="I800" i="7" s="1"/>
  <c r="H796" i="7"/>
  <c r="I796" i="7" s="1"/>
  <c r="H792" i="7"/>
  <c r="I792" i="7" s="1"/>
  <c r="H788" i="7"/>
  <c r="I788" i="7" s="1"/>
  <c r="H784" i="7"/>
  <c r="I784" i="7" s="1"/>
  <c r="H780" i="7"/>
  <c r="I780" i="7" s="1"/>
  <c r="H776" i="7"/>
  <c r="I776" i="7" s="1"/>
  <c r="H772" i="7"/>
  <c r="I772" i="7" s="1"/>
  <c r="H768" i="7"/>
  <c r="I768" i="7" s="1"/>
  <c r="H764" i="7"/>
  <c r="I764" i="7" s="1"/>
  <c r="H760" i="7"/>
  <c r="I760" i="7" s="1"/>
  <c r="H756" i="7"/>
  <c r="I756" i="7" s="1"/>
  <c r="H752" i="7"/>
  <c r="I752" i="7" s="1"/>
  <c r="H748" i="7"/>
  <c r="I748" i="7" s="1"/>
  <c r="H744" i="7"/>
  <c r="I744" i="7" s="1"/>
  <c r="H740" i="7"/>
  <c r="I740" i="7" s="1"/>
  <c r="H736" i="7"/>
  <c r="I736" i="7" s="1"/>
  <c r="H732" i="7"/>
  <c r="I732" i="7" s="1"/>
  <c r="H728" i="7"/>
  <c r="I728" i="7" s="1"/>
  <c r="H724" i="7"/>
  <c r="I724" i="7" s="1"/>
  <c r="H720" i="7"/>
  <c r="I720" i="7" s="1"/>
  <c r="H716" i="7"/>
  <c r="I716" i="7" s="1"/>
  <c r="H712" i="7"/>
  <c r="I712" i="7" s="1"/>
  <c r="H708" i="7"/>
  <c r="I708" i="7" s="1"/>
  <c r="H704" i="7"/>
  <c r="I704" i="7" s="1"/>
  <c r="H700" i="7"/>
  <c r="I700" i="7" s="1"/>
  <c r="H696" i="7"/>
  <c r="I696" i="7" s="1"/>
  <c r="H692" i="7"/>
  <c r="I692" i="7" s="1"/>
  <c r="H688" i="7"/>
  <c r="I688" i="7" s="1"/>
  <c r="H684" i="7"/>
  <c r="I684" i="7" s="1"/>
  <c r="H680" i="7"/>
  <c r="I680" i="7" s="1"/>
  <c r="H676" i="7"/>
  <c r="I676" i="7" s="1"/>
  <c r="H672" i="7"/>
  <c r="I672" i="7" s="1"/>
  <c r="H668" i="7"/>
  <c r="I668" i="7" s="1"/>
  <c r="H664" i="7"/>
  <c r="I664" i="7" s="1"/>
  <c r="H660" i="7"/>
  <c r="I660" i="7" s="1"/>
  <c r="H656" i="7"/>
  <c r="I656" i="7" s="1"/>
  <c r="H652" i="7"/>
  <c r="I652" i="7" s="1"/>
  <c r="H648" i="7"/>
  <c r="I648" i="7" s="1"/>
  <c r="H644" i="7"/>
  <c r="I644" i="7" s="1"/>
  <c r="H640" i="7"/>
  <c r="I640" i="7" s="1"/>
  <c r="H636" i="7"/>
  <c r="I636" i="7" s="1"/>
  <c r="H632" i="7"/>
  <c r="I632" i="7" s="1"/>
  <c r="H628" i="7"/>
  <c r="I628" i="7" s="1"/>
  <c r="H624" i="7"/>
  <c r="I624" i="7" s="1"/>
  <c r="H620" i="7"/>
  <c r="I620" i="7" s="1"/>
  <c r="H616" i="7"/>
  <c r="I616" i="7" s="1"/>
  <c r="H612" i="7"/>
  <c r="I612" i="7" s="1"/>
  <c r="H608" i="7"/>
  <c r="I608" i="7" s="1"/>
  <c r="H604" i="7"/>
  <c r="I604" i="7" s="1"/>
  <c r="H600" i="7"/>
  <c r="I600" i="7" s="1"/>
  <c r="H596" i="7"/>
  <c r="I596" i="7" s="1"/>
  <c r="H592" i="7"/>
  <c r="I592" i="7" s="1"/>
  <c r="H588" i="7"/>
  <c r="I588" i="7" s="1"/>
  <c r="H584" i="7"/>
  <c r="I584" i="7" s="1"/>
  <c r="H580" i="7"/>
  <c r="I580" i="7" s="1"/>
  <c r="H576" i="7"/>
  <c r="I576" i="7" s="1"/>
  <c r="H572" i="7"/>
  <c r="I572" i="7" s="1"/>
  <c r="H568" i="7"/>
  <c r="I568" i="7" s="1"/>
  <c r="H564" i="7"/>
  <c r="I564" i="7" s="1"/>
  <c r="H560" i="7"/>
  <c r="I560" i="7" s="1"/>
  <c r="H556" i="7"/>
  <c r="I556" i="7" s="1"/>
  <c r="H552" i="7"/>
  <c r="I552" i="7" s="1"/>
  <c r="H548" i="7"/>
  <c r="I548" i="7" s="1"/>
  <c r="H544" i="7"/>
  <c r="I544" i="7" s="1"/>
  <c r="H540" i="7"/>
  <c r="I540" i="7" s="1"/>
  <c r="H536" i="7"/>
  <c r="I536" i="7" s="1"/>
  <c r="H532" i="7"/>
  <c r="I532" i="7" s="1"/>
  <c r="H528" i="7"/>
  <c r="I528" i="7" s="1"/>
  <c r="H524" i="7"/>
  <c r="I524" i="7" s="1"/>
  <c r="H520" i="7"/>
  <c r="I520" i="7" s="1"/>
  <c r="H516" i="7"/>
  <c r="I516" i="7" s="1"/>
  <c r="H512" i="7"/>
  <c r="I512" i="7" s="1"/>
  <c r="H508" i="7"/>
  <c r="I508" i="7" s="1"/>
  <c r="H504" i="7"/>
  <c r="I504" i="7" s="1"/>
  <c r="H500" i="7"/>
  <c r="I500" i="7" s="1"/>
  <c r="H496" i="7"/>
  <c r="I496" i="7" s="1"/>
  <c r="H492" i="7"/>
  <c r="I492" i="7" s="1"/>
  <c r="H488" i="7"/>
  <c r="I488" i="7" s="1"/>
  <c r="H484" i="7"/>
  <c r="I484" i="7" s="1"/>
  <c r="H480" i="7"/>
  <c r="I480" i="7" s="1"/>
  <c r="H476" i="7"/>
  <c r="I476" i="7" s="1"/>
  <c r="H472" i="7"/>
  <c r="I472" i="7" s="1"/>
  <c r="H468" i="7"/>
  <c r="I468" i="7" s="1"/>
  <c r="H464" i="7"/>
  <c r="I464" i="7" s="1"/>
  <c r="H460" i="7"/>
  <c r="I460" i="7" s="1"/>
  <c r="H456" i="7"/>
  <c r="I456" i="7" s="1"/>
  <c r="H452" i="7"/>
  <c r="I452" i="7" s="1"/>
  <c r="H448" i="7"/>
  <c r="I448" i="7" s="1"/>
  <c r="H444" i="7"/>
  <c r="I444" i="7" s="1"/>
  <c r="H440" i="7"/>
  <c r="I440" i="7" s="1"/>
  <c r="H436" i="7"/>
  <c r="I436" i="7" s="1"/>
  <c r="H432" i="7"/>
  <c r="I432" i="7" s="1"/>
  <c r="H428" i="7"/>
  <c r="I428" i="7" s="1"/>
  <c r="H424" i="7"/>
  <c r="I424" i="7" s="1"/>
  <c r="H420" i="7"/>
  <c r="I420" i="7" s="1"/>
  <c r="H416" i="7"/>
  <c r="I416" i="7" s="1"/>
  <c r="H412" i="7"/>
  <c r="I412" i="7" s="1"/>
  <c r="H408" i="7"/>
  <c r="I408" i="7" s="1"/>
  <c r="H404" i="7"/>
  <c r="I404" i="7" s="1"/>
  <c r="H400" i="7"/>
  <c r="I400" i="7" s="1"/>
  <c r="H396" i="7"/>
  <c r="I396" i="7" s="1"/>
  <c r="H392" i="7"/>
  <c r="I392" i="7" s="1"/>
  <c r="H388" i="7"/>
  <c r="I388" i="7" s="1"/>
  <c r="H384" i="7"/>
  <c r="I384" i="7" s="1"/>
  <c r="H380" i="7"/>
  <c r="I380" i="7" s="1"/>
  <c r="H376" i="7"/>
  <c r="I376" i="7" s="1"/>
  <c r="H372" i="7"/>
  <c r="I372" i="7" s="1"/>
  <c r="H368" i="7"/>
  <c r="I368" i="7" s="1"/>
  <c r="H364" i="7"/>
  <c r="I364" i="7" s="1"/>
  <c r="H360" i="7"/>
  <c r="I360" i="7" s="1"/>
  <c r="H356" i="7"/>
  <c r="I356" i="7" s="1"/>
  <c r="H352" i="7"/>
  <c r="I352" i="7" s="1"/>
  <c r="H348" i="7"/>
  <c r="I348" i="7" s="1"/>
  <c r="H344" i="7"/>
  <c r="I344" i="7" s="1"/>
  <c r="H340" i="7"/>
  <c r="I340" i="7" s="1"/>
  <c r="H336" i="7"/>
  <c r="I336" i="7" s="1"/>
  <c r="H332" i="7"/>
  <c r="I332" i="7" s="1"/>
  <c r="H328" i="7"/>
  <c r="I328" i="7" s="1"/>
  <c r="H324" i="7"/>
  <c r="I324" i="7" s="1"/>
  <c r="H320" i="7"/>
  <c r="I320" i="7" s="1"/>
  <c r="H316" i="7"/>
  <c r="I316" i="7" s="1"/>
  <c r="H312" i="7"/>
  <c r="I312" i="7" s="1"/>
  <c r="H308" i="7"/>
  <c r="I308" i="7" s="1"/>
  <c r="H304" i="7"/>
  <c r="I304" i="7" s="1"/>
  <c r="H300" i="7"/>
  <c r="I300" i="7" s="1"/>
  <c r="H296" i="7"/>
  <c r="I296" i="7" s="1"/>
  <c r="H292" i="7"/>
  <c r="I292" i="7" s="1"/>
  <c r="H288" i="7"/>
  <c r="I288" i="7" s="1"/>
  <c r="H284" i="7"/>
  <c r="I284" i="7" s="1"/>
  <c r="H280" i="7"/>
  <c r="I280" i="7" s="1"/>
  <c r="H276" i="7"/>
  <c r="I276" i="7" s="1"/>
  <c r="H272" i="7"/>
  <c r="I272" i="7" s="1"/>
  <c r="H268" i="7"/>
  <c r="I268" i="7" s="1"/>
  <c r="H264" i="7"/>
  <c r="I264" i="7" s="1"/>
  <c r="H260" i="7"/>
  <c r="I260" i="7" s="1"/>
  <c r="H256" i="7"/>
  <c r="I256" i="7" s="1"/>
  <c r="H252" i="7"/>
  <c r="I252" i="7" s="1"/>
  <c r="H248" i="7"/>
  <c r="I248" i="7" s="1"/>
  <c r="H244" i="7"/>
  <c r="I244" i="7" s="1"/>
  <c r="H240" i="7"/>
  <c r="I240" i="7" s="1"/>
  <c r="H236" i="7"/>
  <c r="I236" i="7" s="1"/>
  <c r="H232" i="7"/>
  <c r="I232" i="7" s="1"/>
  <c r="H228" i="7"/>
  <c r="I228" i="7" s="1"/>
  <c r="H224" i="7"/>
  <c r="I224" i="7" s="1"/>
  <c r="H220" i="7"/>
  <c r="I220" i="7" s="1"/>
  <c r="H216" i="7"/>
  <c r="I216" i="7" s="1"/>
  <c r="H212" i="7"/>
  <c r="I212" i="7" s="1"/>
  <c r="H208" i="7"/>
  <c r="I208" i="7" s="1"/>
  <c r="H204" i="7"/>
  <c r="I204" i="7" s="1"/>
  <c r="H200" i="7"/>
  <c r="I200" i="7" s="1"/>
  <c r="H196" i="7"/>
  <c r="I196" i="7" s="1"/>
  <c r="H192" i="7"/>
  <c r="I192" i="7" s="1"/>
  <c r="H188" i="7"/>
  <c r="I188" i="7" s="1"/>
  <c r="H184" i="7"/>
  <c r="I184" i="7" s="1"/>
  <c r="H180" i="7"/>
  <c r="I180" i="7" s="1"/>
  <c r="H176" i="7"/>
  <c r="I176" i="7" s="1"/>
  <c r="H172" i="7"/>
  <c r="I172" i="7" s="1"/>
  <c r="H168" i="7"/>
  <c r="I168" i="7" s="1"/>
  <c r="H164" i="7"/>
  <c r="I164" i="7" s="1"/>
  <c r="H160" i="7"/>
  <c r="I160" i="7" s="1"/>
  <c r="H156" i="7"/>
  <c r="I156" i="7" s="1"/>
  <c r="H152" i="7"/>
  <c r="I152" i="7" s="1"/>
  <c r="H148" i="7"/>
  <c r="I148" i="7" s="1"/>
  <c r="H144" i="7"/>
  <c r="I144" i="7" s="1"/>
  <c r="H140" i="7"/>
  <c r="I140" i="7" s="1"/>
  <c r="H136" i="7"/>
  <c r="I136" i="7" s="1"/>
  <c r="H132" i="7"/>
  <c r="I132" i="7" s="1"/>
  <c r="H128" i="7"/>
  <c r="I128" i="7" s="1"/>
  <c r="H124" i="7"/>
  <c r="I124" i="7" s="1"/>
  <c r="H120" i="7"/>
  <c r="I120" i="7" s="1"/>
  <c r="H116" i="7"/>
  <c r="I116" i="7" s="1"/>
  <c r="H112" i="7"/>
  <c r="I112" i="7" s="1"/>
  <c r="H108" i="7"/>
  <c r="I108" i="7" s="1"/>
  <c r="H104" i="7"/>
  <c r="I104" i="7" s="1"/>
  <c r="H100" i="7"/>
  <c r="I100" i="7" s="1"/>
  <c r="H96" i="7"/>
  <c r="I96" i="7" s="1"/>
  <c r="H92" i="7"/>
  <c r="I92" i="7" s="1"/>
  <c r="H88" i="7"/>
  <c r="I88" i="7" s="1"/>
  <c r="H84" i="7"/>
  <c r="I84" i="7" s="1"/>
  <c r="H80" i="7"/>
  <c r="I80" i="7" s="1"/>
  <c r="H76" i="7"/>
  <c r="I76" i="7" s="1"/>
  <c r="H72" i="7"/>
  <c r="I72" i="7" s="1"/>
  <c r="H68" i="7"/>
  <c r="I68" i="7" s="1"/>
  <c r="H64" i="7"/>
  <c r="I64" i="7" s="1"/>
  <c r="H60" i="7"/>
  <c r="I60" i="7" s="1"/>
  <c r="H56" i="7"/>
  <c r="I56" i="7" s="1"/>
  <c r="H52" i="7"/>
  <c r="I52" i="7" s="1"/>
  <c r="H48" i="7"/>
  <c r="I48" i="7" s="1"/>
  <c r="H44" i="7"/>
  <c r="I44" i="7" s="1"/>
  <c r="H40" i="7"/>
  <c r="I40" i="7" s="1"/>
  <c r="H36" i="7"/>
  <c r="I36" i="7" s="1"/>
  <c r="H32" i="7"/>
  <c r="I32" i="7" s="1"/>
  <c r="H28" i="7"/>
  <c r="I28" i="7" s="1"/>
  <c r="H24" i="7"/>
  <c r="I24" i="7" s="1"/>
  <c r="H20" i="7"/>
  <c r="I20" i="7" s="1"/>
  <c r="H587" i="7"/>
  <c r="I587" i="7" s="1"/>
  <c r="H583" i="7"/>
  <c r="I583" i="7" s="1"/>
  <c r="H579" i="7"/>
  <c r="I579" i="7" s="1"/>
  <c r="H575" i="7"/>
  <c r="I575" i="7" s="1"/>
  <c r="H571" i="7"/>
  <c r="I571" i="7" s="1"/>
  <c r="H567" i="7"/>
  <c r="I567" i="7" s="1"/>
  <c r="H563" i="7"/>
  <c r="I563" i="7" s="1"/>
  <c r="H559" i="7"/>
  <c r="I559" i="7" s="1"/>
  <c r="H555" i="7"/>
  <c r="I555" i="7" s="1"/>
  <c r="H551" i="7"/>
  <c r="I551" i="7" s="1"/>
  <c r="H547" i="7"/>
  <c r="I547" i="7" s="1"/>
  <c r="H543" i="7"/>
  <c r="I543" i="7" s="1"/>
  <c r="H539" i="7"/>
  <c r="I539" i="7" s="1"/>
  <c r="H535" i="7"/>
  <c r="I535" i="7" s="1"/>
  <c r="H531" i="7"/>
  <c r="I531" i="7" s="1"/>
  <c r="H527" i="7"/>
  <c r="I527" i="7" s="1"/>
  <c r="H523" i="7"/>
  <c r="I523" i="7" s="1"/>
  <c r="H519" i="7"/>
  <c r="I519" i="7" s="1"/>
  <c r="H515" i="7"/>
  <c r="I515" i="7" s="1"/>
  <c r="H511" i="7"/>
  <c r="I511" i="7" s="1"/>
  <c r="H507" i="7"/>
  <c r="I507" i="7" s="1"/>
  <c r="H503" i="7"/>
  <c r="I503" i="7" s="1"/>
  <c r="H499" i="7"/>
  <c r="I499" i="7" s="1"/>
  <c r="H495" i="7"/>
  <c r="I495" i="7" s="1"/>
  <c r="H491" i="7"/>
  <c r="I491" i="7" s="1"/>
  <c r="H487" i="7"/>
  <c r="I487" i="7" s="1"/>
  <c r="H483" i="7"/>
  <c r="I483" i="7" s="1"/>
  <c r="H479" i="7"/>
  <c r="I479" i="7" s="1"/>
  <c r="H475" i="7"/>
  <c r="I475" i="7" s="1"/>
  <c r="H471" i="7"/>
  <c r="I471" i="7" s="1"/>
  <c r="H467" i="7"/>
  <c r="I467" i="7" s="1"/>
  <c r="H463" i="7"/>
  <c r="I463" i="7" s="1"/>
  <c r="H459" i="7"/>
  <c r="I459" i="7" s="1"/>
  <c r="H455" i="7"/>
  <c r="I455" i="7" s="1"/>
  <c r="H451" i="7"/>
  <c r="I451" i="7" s="1"/>
  <c r="H447" i="7"/>
  <c r="I447" i="7" s="1"/>
  <c r="H443" i="7"/>
  <c r="I443" i="7" s="1"/>
  <c r="H439" i="7"/>
  <c r="I439" i="7" s="1"/>
  <c r="H435" i="7"/>
  <c r="I435" i="7" s="1"/>
  <c r="H431" i="7"/>
  <c r="I431" i="7" s="1"/>
  <c r="H427" i="7"/>
  <c r="I427" i="7" s="1"/>
  <c r="H423" i="7"/>
  <c r="I423" i="7" s="1"/>
  <c r="H419" i="7"/>
  <c r="I419" i="7" s="1"/>
  <c r="H415" i="7"/>
  <c r="I415" i="7" s="1"/>
  <c r="H411" i="7"/>
  <c r="I411" i="7" s="1"/>
  <c r="H407" i="7"/>
  <c r="I407" i="7" s="1"/>
  <c r="H403" i="7"/>
  <c r="I403" i="7" s="1"/>
  <c r="H399" i="7"/>
  <c r="I399" i="7" s="1"/>
  <c r="H395" i="7"/>
  <c r="I395" i="7" s="1"/>
  <c r="H391" i="7"/>
  <c r="I391" i="7" s="1"/>
  <c r="H387" i="7"/>
  <c r="I387" i="7" s="1"/>
  <c r="H383" i="7"/>
  <c r="I383" i="7" s="1"/>
  <c r="H379" i="7"/>
  <c r="I379" i="7" s="1"/>
  <c r="H375" i="7"/>
  <c r="I375" i="7" s="1"/>
  <c r="H371" i="7"/>
  <c r="I371" i="7" s="1"/>
  <c r="H367" i="7"/>
  <c r="I367" i="7" s="1"/>
  <c r="H363" i="7"/>
  <c r="I363" i="7" s="1"/>
  <c r="H359" i="7"/>
  <c r="I359" i="7" s="1"/>
  <c r="H355" i="7"/>
  <c r="I355" i="7" s="1"/>
  <c r="H351" i="7"/>
  <c r="I351" i="7" s="1"/>
  <c r="H347" i="7"/>
  <c r="I347" i="7" s="1"/>
  <c r="H343" i="7"/>
  <c r="I343" i="7" s="1"/>
  <c r="H339" i="7"/>
  <c r="I339" i="7" s="1"/>
  <c r="H335" i="7"/>
  <c r="I335" i="7" s="1"/>
  <c r="H331" i="7"/>
  <c r="I331" i="7" s="1"/>
  <c r="H327" i="7"/>
  <c r="I327" i="7" s="1"/>
  <c r="H323" i="7"/>
  <c r="I323" i="7" s="1"/>
  <c r="H319" i="7"/>
  <c r="I319" i="7" s="1"/>
  <c r="H315" i="7"/>
  <c r="I315" i="7" s="1"/>
  <c r="H311" i="7"/>
  <c r="I311" i="7" s="1"/>
  <c r="H307" i="7"/>
  <c r="I307" i="7" s="1"/>
  <c r="H303" i="7"/>
  <c r="I303" i="7" s="1"/>
  <c r="H299" i="7"/>
  <c r="I299" i="7" s="1"/>
  <c r="H295" i="7"/>
  <c r="I295" i="7" s="1"/>
  <c r="H291" i="7"/>
  <c r="I291" i="7" s="1"/>
  <c r="H287" i="7"/>
  <c r="I287" i="7" s="1"/>
  <c r="H283" i="7"/>
  <c r="I283" i="7" s="1"/>
  <c r="H279" i="7"/>
  <c r="I279" i="7" s="1"/>
  <c r="H275" i="7"/>
  <c r="I275" i="7" s="1"/>
  <c r="H271" i="7"/>
  <c r="I271" i="7" s="1"/>
  <c r="H267" i="7"/>
  <c r="I267" i="7" s="1"/>
  <c r="H263" i="7"/>
  <c r="I263" i="7" s="1"/>
  <c r="H259" i="7"/>
  <c r="I259" i="7" s="1"/>
  <c r="H255" i="7"/>
  <c r="I255" i="7" s="1"/>
  <c r="H251" i="7"/>
  <c r="I251" i="7" s="1"/>
  <c r="H247" i="7"/>
  <c r="I247" i="7" s="1"/>
  <c r="H243" i="7"/>
  <c r="I243" i="7" s="1"/>
  <c r="H239" i="7"/>
  <c r="I239" i="7" s="1"/>
  <c r="H235" i="7"/>
  <c r="I235" i="7" s="1"/>
  <c r="H231" i="7"/>
  <c r="I231" i="7" s="1"/>
  <c r="H227" i="7"/>
  <c r="I227" i="7" s="1"/>
  <c r="H223" i="7"/>
  <c r="I223" i="7" s="1"/>
  <c r="H219" i="7"/>
  <c r="I219" i="7" s="1"/>
  <c r="H215" i="7"/>
  <c r="I215" i="7" s="1"/>
  <c r="H211" i="7"/>
  <c r="I211" i="7" s="1"/>
  <c r="H207" i="7"/>
  <c r="I207" i="7" s="1"/>
  <c r="H203" i="7"/>
  <c r="I203" i="7" s="1"/>
  <c r="H199" i="7"/>
  <c r="I199" i="7" s="1"/>
  <c r="H195" i="7"/>
  <c r="I195" i="7" s="1"/>
  <c r="H191" i="7"/>
  <c r="I191" i="7" s="1"/>
  <c r="H187" i="7"/>
  <c r="I187" i="7" s="1"/>
  <c r="H183" i="7"/>
  <c r="I183" i="7" s="1"/>
  <c r="H179" i="7"/>
  <c r="I179" i="7" s="1"/>
  <c r="H175" i="7"/>
  <c r="I175" i="7" s="1"/>
  <c r="H171" i="7"/>
  <c r="I171" i="7" s="1"/>
  <c r="H167" i="7"/>
  <c r="I167" i="7" s="1"/>
  <c r="H163" i="7"/>
  <c r="I163" i="7" s="1"/>
  <c r="H159" i="7"/>
  <c r="I159" i="7" s="1"/>
  <c r="H155" i="7"/>
  <c r="I155" i="7" s="1"/>
  <c r="H151" i="7"/>
  <c r="I151" i="7" s="1"/>
  <c r="H147" i="7"/>
  <c r="I147" i="7" s="1"/>
  <c r="H143" i="7"/>
  <c r="I143" i="7" s="1"/>
  <c r="H139" i="7"/>
  <c r="I139" i="7" s="1"/>
  <c r="H135" i="7"/>
  <c r="I135" i="7" s="1"/>
  <c r="H131" i="7"/>
  <c r="I131" i="7" s="1"/>
  <c r="H127" i="7"/>
  <c r="I127" i="7" s="1"/>
  <c r="H123" i="7"/>
  <c r="I123" i="7" s="1"/>
  <c r="H119" i="7"/>
  <c r="I119" i="7" s="1"/>
  <c r="H115" i="7"/>
  <c r="I115" i="7" s="1"/>
  <c r="H111" i="7"/>
  <c r="I111" i="7" s="1"/>
  <c r="H107" i="7"/>
  <c r="I107" i="7" s="1"/>
  <c r="H103" i="7"/>
  <c r="I103" i="7" s="1"/>
  <c r="H99" i="7"/>
  <c r="I99" i="7" s="1"/>
  <c r="H95" i="7"/>
  <c r="I95" i="7" s="1"/>
  <c r="H91" i="7"/>
  <c r="I91" i="7" s="1"/>
  <c r="H87" i="7"/>
  <c r="I87" i="7" s="1"/>
  <c r="H83" i="7"/>
  <c r="I83" i="7" s="1"/>
  <c r="H79" i="7"/>
  <c r="I79" i="7" s="1"/>
  <c r="H75" i="7"/>
  <c r="I75" i="7" s="1"/>
  <c r="H71" i="7"/>
  <c r="I71" i="7" s="1"/>
  <c r="H67" i="7"/>
  <c r="I67" i="7" s="1"/>
  <c r="H63" i="7"/>
  <c r="I63" i="7" s="1"/>
  <c r="H59" i="7"/>
  <c r="I59" i="7" s="1"/>
  <c r="H55" i="7"/>
  <c r="I55" i="7" s="1"/>
  <c r="H51" i="7"/>
  <c r="I51" i="7" s="1"/>
  <c r="H47" i="7"/>
  <c r="I47" i="7" s="1"/>
  <c r="H43" i="7"/>
  <c r="I43" i="7" s="1"/>
  <c r="H39" i="7"/>
  <c r="I39" i="7" s="1"/>
  <c r="H35" i="7"/>
  <c r="I35" i="7" s="1"/>
  <c r="H31" i="7"/>
  <c r="I31" i="7" s="1"/>
  <c r="H27" i="7"/>
  <c r="I27" i="7" s="1"/>
  <c r="H23" i="7"/>
  <c r="I23" i="7" s="1"/>
  <c r="G6342" i="7"/>
  <c r="G18" i="7"/>
  <c r="G14" i="7"/>
  <c r="G10" i="7"/>
  <c r="G6" i="7"/>
  <c r="G17" i="7"/>
  <c r="G13" i="7"/>
  <c r="G9" i="7"/>
  <c r="G5" i="7"/>
  <c r="G16" i="7"/>
  <c r="G12" i="7"/>
  <c r="G8" i="7"/>
  <c r="G4" i="7"/>
  <c r="G19" i="7"/>
  <c r="G15" i="7"/>
  <c r="G11" i="7"/>
  <c r="G7" i="7"/>
  <c r="G3" i="7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" i="1"/>
  <c r="H3" i="7" l="1"/>
  <c r="H17" i="7"/>
  <c r="H16" i="7"/>
  <c r="H18" i="7"/>
  <c r="I18" i="7" s="1"/>
  <c r="H7" i="7"/>
  <c r="H4" i="7"/>
  <c r="H5" i="7"/>
  <c r="H6" i="7"/>
  <c r="H6342" i="7"/>
  <c r="I6342" i="7" s="1"/>
  <c r="H8" i="7"/>
  <c r="H19" i="7"/>
  <c r="I19" i="7" s="1"/>
  <c r="H11" i="7"/>
  <c r="H9" i="7"/>
  <c r="H10" i="7"/>
  <c r="H15" i="7"/>
  <c r="H12" i="7"/>
  <c r="H13" i="7"/>
  <c r="H14" i="7"/>
  <c r="F2" i="7"/>
  <c r="G2" i="7" l="1"/>
  <c r="D6364" i="7"/>
  <c r="D6359" i="7"/>
  <c r="D6354" i="7"/>
  <c r="A6349" i="7"/>
  <c r="U140" i="11" l="1"/>
  <c r="AN141" i="11"/>
  <c r="AQ251" i="11"/>
  <c r="AM251" i="11"/>
  <c r="AI251" i="11"/>
  <c r="AE251" i="11"/>
  <c r="AA251" i="11"/>
  <c r="W251" i="11"/>
  <c r="S251" i="11"/>
  <c r="O251" i="11"/>
  <c r="K251" i="11"/>
  <c r="G251" i="11"/>
  <c r="AO250" i="11"/>
  <c r="AK250" i="11"/>
  <c r="AG250" i="11"/>
  <c r="AC250" i="11"/>
  <c r="Y250" i="11"/>
  <c r="U250" i="11"/>
  <c r="Q250" i="11"/>
  <c r="M250" i="11"/>
  <c r="I250" i="11"/>
  <c r="AQ249" i="11"/>
  <c r="AM249" i="11"/>
  <c r="AI249" i="11"/>
  <c r="AE249" i="11"/>
  <c r="AA249" i="11"/>
  <c r="W249" i="11"/>
  <c r="S249" i="11"/>
  <c r="O249" i="11"/>
  <c r="K249" i="11"/>
  <c r="G249" i="11"/>
  <c r="AO248" i="11"/>
  <c r="AK248" i="11"/>
  <c r="AG248" i="11"/>
  <c r="AC248" i="11"/>
  <c r="Y248" i="11"/>
  <c r="U248" i="11"/>
  <c r="Q248" i="11"/>
  <c r="M248" i="11"/>
  <c r="I248" i="11"/>
  <c r="AQ247" i="11"/>
  <c r="AM247" i="11"/>
  <c r="AI247" i="11"/>
  <c r="AE247" i="11"/>
  <c r="AA247" i="11"/>
  <c r="W247" i="11"/>
  <c r="S247" i="11"/>
  <c r="O247" i="11"/>
  <c r="K247" i="11"/>
  <c r="G247" i="11"/>
  <c r="AO246" i="11"/>
  <c r="AK246" i="11"/>
  <c r="AG246" i="11"/>
  <c r="AC246" i="11"/>
  <c r="Y246" i="11"/>
  <c r="U246" i="11"/>
  <c r="Q246" i="11"/>
  <c r="M246" i="11"/>
  <c r="I246" i="11"/>
  <c r="AQ245" i="11"/>
  <c r="AM245" i="11"/>
  <c r="AI245" i="11"/>
  <c r="AE245" i="11"/>
  <c r="AA245" i="11"/>
  <c r="W245" i="11"/>
  <c r="S245" i="11"/>
  <c r="O245" i="11"/>
  <c r="K245" i="11"/>
  <c r="G245" i="11"/>
  <c r="AO244" i="11"/>
  <c r="AK244" i="11"/>
  <c r="AG244" i="11"/>
  <c r="AC244" i="11"/>
  <c r="Y244" i="11"/>
  <c r="U244" i="11"/>
  <c r="Q244" i="11"/>
  <c r="M244" i="11"/>
  <c r="I244" i="11"/>
  <c r="AQ243" i="11"/>
  <c r="AM243" i="11"/>
  <c r="AI243" i="11"/>
  <c r="AE243" i="11"/>
  <c r="AA243" i="11"/>
  <c r="W243" i="11"/>
  <c r="S243" i="11"/>
  <c r="O243" i="11"/>
  <c r="K243" i="11"/>
  <c r="AP251" i="11"/>
  <c r="AL251" i="11"/>
  <c r="AH251" i="11"/>
  <c r="AD251" i="11"/>
  <c r="Z251" i="11"/>
  <c r="V251" i="11"/>
  <c r="R251" i="11"/>
  <c r="N251" i="11"/>
  <c r="J251" i="11"/>
  <c r="F251" i="11"/>
  <c r="AN250" i="11"/>
  <c r="AJ250" i="11"/>
  <c r="AF250" i="11"/>
  <c r="AB250" i="11"/>
  <c r="X250" i="11"/>
  <c r="T250" i="11"/>
  <c r="P250" i="11"/>
  <c r="L250" i="11"/>
  <c r="H250" i="11"/>
  <c r="AP249" i="11"/>
  <c r="AL249" i="11"/>
  <c r="AH249" i="11"/>
  <c r="AD249" i="11"/>
  <c r="Z249" i="11"/>
  <c r="V249" i="11"/>
  <c r="R249" i="11"/>
  <c r="N249" i="11"/>
  <c r="J249" i="11"/>
  <c r="F249" i="11"/>
  <c r="AN248" i="11"/>
  <c r="AJ248" i="11"/>
  <c r="AF248" i="11"/>
  <c r="AB248" i="11"/>
  <c r="X248" i="11"/>
  <c r="T248" i="11"/>
  <c r="P248" i="11"/>
  <c r="L248" i="11"/>
  <c r="H248" i="11"/>
  <c r="AP247" i="11"/>
  <c r="AL247" i="11"/>
  <c r="AH247" i="11"/>
  <c r="AD247" i="11"/>
  <c r="Z247" i="11"/>
  <c r="V247" i="11"/>
  <c r="R247" i="11"/>
  <c r="N247" i="11"/>
  <c r="J247" i="11"/>
  <c r="F247" i="11"/>
  <c r="AN246" i="11"/>
  <c r="AJ246" i="11"/>
  <c r="AF246" i="11"/>
  <c r="AB246" i="11"/>
  <c r="X246" i="11"/>
  <c r="T246" i="11"/>
  <c r="P246" i="11"/>
  <c r="L246" i="11"/>
  <c r="H246" i="11"/>
  <c r="AP245" i="11"/>
  <c r="AL245" i="11"/>
  <c r="AH245" i="11"/>
  <c r="AD245" i="11"/>
  <c r="Z245" i="11"/>
  <c r="V245" i="11"/>
  <c r="R245" i="11"/>
  <c r="N245" i="11"/>
  <c r="J245" i="11"/>
  <c r="F245" i="11"/>
  <c r="AN244" i="11"/>
  <c r="AJ244" i="11"/>
  <c r="AF244" i="11"/>
  <c r="AB244" i="11"/>
  <c r="X244" i="11"/>
  <c r="T244" i="11"/>
  <c r="P244" i="11"/>
  <c r="L244" i="11"/>
  <c r="H244" i="11"/>
  <c r="AP243" i="11"/>
  <c r="AL243" i="11"/>
  <c r="AH243" i="11"/>
  <c r="AD243" i="11"/>
  <c r="Z243" i="11"/>
  <c r="V243" i="11"/>
  <c r="R243" i="11"/>
  <c r="N243" i="11"/>
  <c r="J243" i="11"/>
  <c r="AO251" i="11"/>
  <c r="AK251" i="11"/>
  <c r="AG251" i="11"/>
  <c r="AC251" i="11"/>
  <c r="Y251" i="11"/>
  <c r="U251" i="11"/>
  <c r="Q251" i="11"/>
  <c r="M251" i="11"/>
  <c r="I251" i="11"/>
  <c r="AQ250" i="11"/>
  <c r="AM250" i="11"/>
  <c r="AI250" i="11"/>
  <c r="AE250" i="11"/>
  <c r="AA250" i="11"/>
  <c r="W250" i="11"/>
  <c r="S250" i="11"/>
  <c r="O250" i="11"/>
  <c r="K250" i="11"/>
  <c r="G250" i="11"/>
  <c r="AO249" i="11"/>
  <c r="AK249" i="11"/>
  <c r="AG249" i="11"/>
  <c r="AC249" i="11"/>
  <c r="Y249" i="11"/>
  <c r="U249" i="11"/>
  <c r="Q249" i="11"/>
  <c r="M249" i="11"/>
  <c r="I249" i="11"/>
  <c r="AQ248" i="11"/>
  <c r="AM248" i="11"/>
  <c r="AI248" i="11"/>
  <c r="AE248" i="11"/>
  <c r="AA248" i="11"/>
  <c r="W248" i="11"/>
  <c r="S248" i="11"/>
  <c r="O248" i="11"/>
  <c r="K248" i="11"/>
  <c r="G248" i="11"/>
  <c r="AO247" i="11"/>
  <c r="AK247" i="11"/>
  <c r="AG247" i="11"/>
  <c r="AC247" i="11"/>
  <c r="Y247" i="11"/>
  <c r="U247" i="11"/>
  <c r="Q247" i="11"/>
  <c r="M247" i="11"/>
  <c r="I247" i="11"/>
  <c r="AQ246" i="11"/>
  <c r="AM246" i="11"/>
  <c r="AI246" i="11"/>
  <c r="AE246" i="11"/>
  <c r="AA246" i="11"/>
  <c r="W246" i="11"/>
  <c r="S246" i="11"/>
  <c r="O246" i="11"/>
  <c r="K246" i="11"/>
  <c r="G246" i="11"/>
  <c r="AO245" i="11"/>
  <c r="AK245" i="11"/>
  <c r="AG245" i="11"/>
  <c r="AC245" i="11"/>
  <c r="Y245" i="11"/>
  <c r="U245" i="11"/>
  <c r="Q245" i="11"/>
  <c r="M245" i="11"/>
  <c r="I245" i="11"/>
  <c r="AQ244" i="11"/>
  <c r="AM244" i="11"/>
  <c r="AI244" i="11"/>
  <c r="AE244" i="11"/>
  <c r="AA244" i="11"/>
  <c r="W244" i="11"/>
  <c r="S244" i="11"/>
  <c r="O244" i="11"/>
  <c r="K244" i="11"/>
  <c r="G244" i="11"/>
  <c r="AO243" i="11"/>
  <c r="AK243" i="11"/>
  <c r="AG243" i="11"/>
  <c r="AC243" i="11"/>
  <c r="Y243" i="11"/>
  <c r="U243" i="11"/>
  <c r="Q243" i="11"/>
  <c r="M243" i="11"/>
  <c r="I243" i="11"/>
  <c r="AN251" i="11"/>
  <c r="AJ251" i="11"/>
  <c r="AF251" i="11"/>
  <c r="AB251" i="11"/>
  <c r="X251" i="11"/>
  <c r="T251" i="11"/>
  <c r="P251" i="11"/>
  <c r="L251" i="11"/>
  <c r="H251" i="11"/>
  <c r="AP250" i="11"/>
  <c r="AL250" i="11"/>
  <c r="AH250" i="11"/>
  <c r="AD250" i="11"/>
  <c r="Z250" i="11"/>
  <c r="V250" i="11"/>
  <c r="R250" i="11"/>
  <c r="N250" i="11"/>
  <c r="J250" i="11"/>
  <c r="F250" i="11"/>
  <c r="AN249" i="11"/>
  <c r="AJ249" i="11"/>
  <c r="AF249" i="11"/>
  <c r="AB249" i="11"/>
  <c r="X249" i="11"/>
  <c r="T249" i="11"/>
  <c r="P249" i="11"/>
  <c r="L249" i="11"/>
  <c r="H249" i="11"/>
  <c r="AP248" i="11"/>
  <c r="AL248" i="11"/>
  <c r="AH248" i="11"/>
  <c r="AD248" i="11"/>
  <c r="Z248" i="11"/>
  <c r="V248" i="11"/>
  <c r="R248" i="11"/>
  <c r="N248" i="11"/>
  <c r="J248" i="11"/>
  <c r="F248" i="11"/>
  <c r="AN247" i="11"/>
  <c r="AJ247" i="11"/>
  <c r="AF247" i="11"/>
  <c r="AB247" i="11"/>
  <c r="X247" i="11"/>
  <c r="T247" i="11"/>
  <c r="P247" i="11"/>
  <c r="L247" i="11"/>
  <c r="H247" i="11"/>
  <c r="AP246" i="11"/>
  <c r="AL246" i="11"/>
  <c r="AH246" i="11"/>
  <c r="AD246" i="11"/>
  <c r="Z246" i="11"/>
  <c r="V246" i="11"/>
  <c r="R246" i="11"/>
  <c r="N246" i="11"/>
  <c r="J246" i="11"/>
  <c r="F246" i="11"/>
  <c r="AN245" i="11"/>
  <c r="AJ245" i="11"/>
  <c r="AF245" i="11"/>
  <c r="AB245" i="11"/>
  <c r="X245" i="11"/>
  <c r="T245" i="11"/>
  <c r="P245" i="11"/>
  <c r="L245" i="11"/>
  <c r="H245" i="11"/>
  <c r="AP244" i="11"/>
  <c r="AL244" i="11"/>
  <c r="AH244" i="11"/>
  <c r="AD244" i="11"/>
  <c r="Z244" i="11"/>
  <c r="V244" i="11"/>
  <c r="F244" i="11"/>
  <c r="AB243" i="11"/>
  <c r="L243" i="11"/>
  <c r="AQ242" i="11"/>
  <c r="AM242" i="11"/>
  <c r="AI242" i="11"/>
  <c r="AE242" i="11"/>
  <c r="AA242" i="11"/>
  <c r="W242" i="11"/>
  <c r="S242" i="11"/>
  <c r="O242" i="11"/>
  <c r="K242" i="11"/>
  <c r="G242" i="11"/>
  <c r="AO241" i="11"/>
  <c r="AK241" i="11"/>
  <c r="AG241" i="11"/>
  <c r="AC241" i="11"/>
  <c r="Y241" i="11"/>
  <c r="U241" i="11"/>
  <c r="Q241" i="11"/>
  <c r="M241" i="11"/>
  <c r="I241" i="11"/>
  <c r="AQ240" i="11"/>
  <c r="AM240" i="11"/>
  <c r="AI240" i="11"/>
  <c r="AE240" i="11"/>
  <c r="AA240" i="11"/>
  <c r="W240" i="11"/>
  <c r="S240" i="11"/>
  <c r="O240" i="11"/>
  <c r="K240" i="11"/>
  <c r="G240" i="11"/>
  <c r="AO239" i="11"/>
  <c r="AK239" i="11"/>
  <c r="AG239" i="11"/>
  <c r="AC239" i="11"/>
  <c r="Y239" i="11"/>
  <c r="U239" i="11"/>
  <c r="Q239" i="11"/>
  <c r="M239" i="11"/>
  <c r="I239" i="11"/>
  <c r="AQ238" i="11"/>
  <c r="AM238" i="11"/>
  <c r="AI238" i="11"/>
  <c r="AE238" i="11"/>
  <c r="AA238" i="11"/>
  <c r="W238" i="11"/>
  <c r="S238" i="11"/>
  <c r="O238" i="11"/>
  <c r="K238" i="11"/>
  <c r="G238" i="11"/>
  <c r="AO237" i="11"/>
  <c r="AK237" i="11"/>
  <c r="AG237" i="11"/>
  <c r="AC237" i="11"/>
  <c r="Y237" i="11"/>
  <c r="U237" i="11"/>
  <c r="Q237" i="11"/>
  <c r="M237" i="11"/>
  <c r="I237" i="11"/>
  <c r="AQ236" i="11"/>
  <c r="AM236" i="11"/>
  <c r="AI236" i="11"/>
  <c r="AE236" i="11"/>
  <c r="AA236" i="11"/>
  <c r="W236" i="11"/>
  <c r="S236" i="11"/>
  <c r="O236" i="11"/>
  <c r="K236" i="11"/>
  <c r="G236" i="11"/>
  <c r="AO235" i="11"/>
  <c r="AK235" i="11"/>
  <c r="AG235" i="11"/>
  <c r="AC235" i="11"/>
  <c r="Y235" i="11"/>
  <c r="U235" i="11"/>
  <c r="Q235" i="11"/>
  <c r="M235" i="11"/>
  <c r="I235" i="11"/>
  <c r="AQ234" i="11"/>
  <c r="AM234" i="11"/>
  <c r="AI234" i="11"/>
  <c r="AE234" i="11"/>
  <c r="AA234" i="11"/>
  <c r="R244" i="11"/>
  <c r="AN243" i="11"/>
  <c r="X243" i="11"/>
  <c r="H243" i="11"/>
  <c r="AP242" i="11"/>
  <c r="AL242" i="11"/>
  <c r="AH242" i="11"/>
  <c r="AD242" i="11"/>
  <c r="Z242" i="11"/>
  <c r="V242" i="11"/>
  <c r="R242" i="11"/>
  <c r="N242" i="11"/>
  <c r="J242" i="11"/>
  <c r="F242" i="11"/>
  <c r="AN241" i="11"/>
  <c r="AJ241" i="11"/>
  <c r="AF241" i="11"/>
  <c r="AB241" i="11"/>
  <c r="X241" i="11"/>
  <c r="T241" i="11"/>
  <c r="P241" i="11"/>
  <c r="L241" i="11"/>
  <c r="H241" i="11"/>
  <c r="AP240" i="11"/>
  <c r="AL240" i="11"/>
  <c r="AH240" i="11"/>
  <c r="AD240" i="11"/>
  <c r="Z240" i="11"/>
  <c r="V240" i="11"/>
  <c r="R240" i="11"/>
  <c r="N240" i="11"/>
  <c r="J240" i="11"/>
  <c r="F240" i="11"/>
  <c r="AN239" i="11"/>
  <c r="AJ239" i="11"/>
  <c r="AF239" i="11"/>
  <c r="AB239" i="11"/>
  <c r="X239" i="11"/>
  <c r="T239" i="11"/>
  <c r="P239" i="11"/>
  <c r="L239" i="11"/>
  <c r="H239" i="11"/>
  <c r="AP238" i="11"/>
  <c r="AL238" i="11"/>
  <c r="AH238" i="11"/>
  <c r="AD238" i="11"/>
  <c r="Z238" i="11"/>
  <c r="V238" i="11"/>
  <c r="R238" i="11"/>
  <c r="N238" i="11"/>
  <c r="J238" i="11"/>
  <c r="F238" i="11"/>
  <c r="AN237" i="11"/>
  <c r="AJ237" i="11"/>
  <c r="AF237" i="11"/>
  <c r="AB237" i="11"/>
  <c r="X237" i="11"/>
  <c r="T237" i="11"/>
  <c r="P237" i="11"/>
  <c r="L237" i="11"/>
  <c r="H237" i="11"/>
  <c r="AP236" i="11"/>
  <c r="AL236" i="11"/>
  <c r="AH236" i="11"/>
  <c r="AD236" i="11"/>
  <c r="Z236" i="11"/>
  <c r="V236" i="11"/>
  <c r="R236" i="11"/>
  <c r="N236" i="11"/>
  <c r="J236" i="11"/>
  <c r="F236" i="11"/>
  <c r="AN235" i="11"/>
  <c r="AJ235" i="11"/>
  <c r="AF235" i="11"/>
  <c r="AB235" i="11"/>
  <c r="X235" i="11"/>
  <c r="T235" i="11"/>
  <c r="P235" i="11"/>
  <c r="L235" i="11"/>
  <c r="H235" i="11"/>
  <c r="AP234" i="11"/>
  <c r="AL234" i="11"/>
  <c r="AH234" i="11"/>
  <c r="AD234" i="11"/>
  <c r="Z234" i="11"/>
  <c r="N244" i="11"/>
  <c r="AJ243" i="11"/>
  <c r="T243" i="11"/>
  <c r="G243" i="11"/>
  <c r="AO242" i="11"/>
  <c r="AK242" i="11"/>
  <c r="AG242" i="11"/>
  <c r="AC242" i="11"/>
  <c r="Y242" i="11"/>
  <c r="U242" i="11"/>
  <c r="Q242" i="11"/>
  <c r="M242" i="11"/>
  <c r="I242" i="11"/>
  <c r="AQ241" i="11"/>
  <c r="AM241" i="11"/>
  <c r="AI241" i="11"/>
  <c r="AE241" i="11"/>
  <c r="AA241" i="11"/>
  <c r="W241" i="11"/>
  <c r="S241" i="11"/>
  <c r="O241" i="11"/>
  <c r="K241" i="11"/>
  <c r="G241" i="11"/>
  <c r="AO240" i="11"/>
  <c r="AK240" i="11"/>
  <c r="AG240" i="11"/>
  <c r="AC240" i="11"/>
  <c r="Y240" i="11"/>
  <c r="U240" i="11"/>
  <c r="Q240" i="11"/>
  <c r="M240" i="11"/>
  <c r="I240" i="11"/>
  <c r="AQ239" i="11"/>
  <c r="AM239" i="11"/>
  <c r="AI239" i="11"/>
  <c r="AE239" i="11"/>
  <c r="AA239" i="11"/>
  <c r="W239" i="11"/>
  <c r="S239" i="11"/>
  <c r="O239" i="11"/>
  <c r="K239" i="11"/>
  <c r="G239" i="11"/>
  <c r="AO238" i="11"/>
  <c r="AK238" i="11"/>
  <c r="AG238" i="11"/>
  <c r="AC238" i="11"/>
  <c r="Y238" i="11"/>
  <c r="U238" i="11"/>
  <c r="Q238" i="11"/>
  <c r="M238" i="11"/>
  <c r="I238" i="11"/>
  <c r="AQ237" i="11"/>
  <c r="AM237" i="11"/>
  <c r="AI237" i="11"/>
  <c r="AE237" i="11"/>
  <c r="AA237" i="11"/>
  <c r="W237" i="11"/>
  <c r="S237" i="11"/>
  <c r="O237" i="11"/>
  <c r="K237" i="11"/>
  <c r="G237" i="11"/>
  <c r="AO236" i="11"/>
  <c r="AK236" i="11"/>
  <c r="AG236" i="11"/>
  <c r="AC236" i="11"/>
  <c r="Y236" i="11"/>
  <c r="U236" i="11"/>
  <c r="Q236" i="11"/>
  <c r="M236" i="11"/>
  <c r="I236" i="11"/>
  <c r="AQ235" i="11"/>
  <c r="AM235" i="11"/>
  <c r="AI235" i="11"/>
  <c r="AE235" i="11"/>
  <c r="AA235" i="11"/>
  <c r="W235" i="11"/>
  <c r="S235" i="11"/>
  <c r="O235" i="11"/>
  <c r="K235" i="11"/>
  <c r="J244" i="11"/>
  <c r="AF243" i="11"/>
  <c r="P243" i="11"/>
  <c r="F243" i="11"/>
  <c r="AN242" i="11"/>
  <c r="AJ242" i="11"/>
  <c r="AF242" i="11"/>
  <c r="AB242" i="11"/>
  <c r="X242" i="11"/>
  <c r="T242" i="11"/>
  <c r="P242" i="11"/>
  <c r="L242" i="11"/>
  <c r="H242" i="11"/>
  <c r="AP241" i="11"/>
  <c r="AL241" i="11"/>
  <c r="AH241" i="11"/>
  <c r="AD241" i="11"/>
  <c r="Z241" i="11"/>
  <c r="V241" i="11"/>
  <c r="R241" i="11"/>
  <c r="N241" i="11"/>
  <c r="J241" i="11"/>
  <c r="F241" i="11"/>
  <c r="AN240" i="11"/>
  <c r="AJ240" i="11"/>
  <c r="AF240" i="11"/>
  <c r="AB240" i="11"/>
  <c r="X240" i="11"/>
  <c r="T240" i="11"/>
  <c r="P240" i="11"/>
  <c r="L240" i="11"/>
  <c r="H240" i="11"/>
  <c r="AP239" i="11"/>
  <c r="AL239" i="11"/>
  <c r="AH239" i="11"/>
  <c r="AD239" i="11"/>
  <c r="Z239" i="11"/>
  <c r="V239" i="11"/>
  <c r="R239" i="11"/>
  <c r="N239" i="11"/>
  <c r="J239" i="11"/>
  <c r="F239" i="11"/>
  <c r="AN238" i="11"/>
  <c r="AJ238" i="11"/>
  <c r="AF238" i="11"/>
  <c r="AB238" i="11"/>
  <c r="X238" i="11"/>
  <c r="T238" i="11"/>
  <c r="P238" i="11"/>
  <c r="L238" i="11"/>
  <c r="H238" i="11"/>
  <c r="AP237" i="11"/>
  <c r="AL237" i="11"/>
  <c r="AH237" i="11"/>
  <c r="AD237" i="11"/>
  <c r="Z237" i="11"/>
  <c r="V237" i="11"/>
  <c r="R237" i="11"/>
  <c r="N237" i="11"/>
  <c r="J237" i="11"/>
  <c r="F237" i="11"/>
  <c r="AN236" i="11"/>
  <c r="AJ236" i="11"/>
  <c r="AF236" i="11"/>
  <c r="AB236" i="11"/>
  <c r="X236" i="11"/>
  <c r="T236" i="11"/>
  <c r="P236" i="11"/>
  <c r="L236" i="11"/>
  <c r="H236" i="11"/>
  <c r="AP235" i="11"/>
  <c r="AL235" i="11"/>
  <c r="AH235" i="11"/>
  <c r="AD235" i="11"/>
  <c r="Z235" i="11"/>
  <c r="V235" i="11"/>
  <c r="R235" i="11"/>
  <c r="N235" i="11"/>
  <c r="J235" i="11"/>
  <c r="F235" i="11"/>
  <c r="AN234" i="11"/>
  <c r="G235" i="11"/>
  <c r="AG234" i="11"/>
  <c r="Y234" i="11"/>
  <c r="U234" i="11"/>
  <c r="Q234" i="11"/>
  <c r="M234" i="11"/>
  <c r="I234" i="11"/>
  <c r="AQ233" i="11"/>
  <c r="AM233" i="11"/>
  <c r="AI233" i="11"/>
  <c r="AE233" i="11"/>
  <c r="AA233" i="11"/>
  <c r="W233" i="11"/>
  <c r="S233" i="11"/>
  <c r="O233" i="11"/>
  <c r="K233" i="11"/>
  <c r="G233" i="11"/>
  <c r="AO232" i="11"/>
  <c r="AK232" i="11"/>
  <c r="AG232" i="11"/>
  <c r="AC232" i="11"/>
  <c r="Y232" i="11"/>
  <c r="U232" i="11"/>
  <c r="Q232" i="11"/>
  <c r="M232" i="11"/>
  <c r="I232" i="11"/>
  <c r="AQ231" i="11"/>
  <c r="AM231" i="11"/>
  <c r="AI231" i="11"/>
  <c r="AE231" i="11"/>
  <c r="AA231" i="11"/>
  <c r="W231" i="11"/>
  <c r="S231" i="11"/>
  <c r="O231" i="11"/>
  <c r="K231" i="11"/>
  <c r="G231" i="11"/>
  <c r="AO230" i="11"/>
  <c r="AK230" i="11"/>
  <c r="AG230" i="11"/>
  <c r="AC230" i="11"/>
  <c r="Y230" i="11"/>
  <c r="U230" i="11"/>
  <c r="Q230" i="11"/>
  <c r="M230" i="11"/>
  <c r="I230" i="11"/>
  <c r="AQ229" i="11"/>
  <c r="AM229" i="11"/>
  <c r="AI229" i="11"/>
  <c r="AE229" i="11"/>
  <c r="AA229" i="11"/>
  <c r="W229" i="11"/>
  <c r="S229" i="11"/>
  <c r="O229" i="11"/>
  <c r="K229" i="11"/>
  <c r="G229" i="11"/>
  <c r="AO228" i="11"/>
  <c r="AK228" i="11"/>
  <c r="AG228" i="11"/>
  <c r="AC228" i="11"/>
  <c r="Y228" i="11"/>
  <c r="U228" i="11"/>
  <c r="Q228" i="11"/>
  <c r="M228" i="11"/>
  <c r="I228" i="11"/>
  <c r="AQ227" i="11"/>
  <c r="AM227" i="11"/>
  <c r="AI227" i="11"/>
  <c r="AE227" i="11"/>
  <c r="AA227" i="11"/>
  <c r="W227" i="11"/>
  <c r="S227" i="11"/>
  <c r="O227" i="11"/>
  <c r="K227" i="11"/>
  <c r="G227" i="11"/>
  <c r="AO226" i="11"/>
  <c r="AK226" i="11"/>
  <c r="AG226" i="11"/>
  <c r="AC226" i="11"/>
  <c r="Y226" i="11"/>
  <c r="U226" i="11"/>
  <c r="Q226" i="11"/>
  <c r="M226" i="11"/>
  <c r="I226" i="11"/>
  <c r="AO234" i="11"/>
  <c r="AF234" i="11"/>
  <c r="X234" i="11"/>
  <c r="T234" i="11"/>
  <c r="P234" i="11"/>
  <c r="L234" i="11"/>
  <c r="H234" i="11"/>
  <c r="AP233" i="11"/>
  <c r="AL233" i="11"/>
  <c r="AH233" i="11"/>
  <c r="AD233" i="11"/>
  <c r="Z233" i="11"/>
  <c r="V233" i="11"/>
  <c r="R233" i="11"/>
  <c r="N233" i="11"/>
  <c r="J233" i="11"/>
  <c r="F233" i="11"/>
  <c r="AN232" i="11"/>
  <c r="AJ232" i="11"/>
  <c r="AF232" i="11"/>
  <c r="AB232" i="11"/>
  <c r="X232" i="11"/>
  <c r="T232" i="11"/>
  <c r="P232" i="11"/>
  <c r="L232" i="11"/>
  <c r="H232" i="11"/>
  <c r="AP231" i="11"/>
  <c r="AL231" i="11"/>
  <c r="AH231" i="11"/>
  <c r="AD231" i="11"/>
  <c r="Z231" i="11"/>
  <c r="V231" i="11"/>
  <c r="R231" i="11"/>
  <c r="N231" i="11"/>
  <c r="J231" i="11"/>
  <c r="F231" i="11"/>
  <c r="AN230" i="11"/>
  <c r="AJ230" i="11"/>
  <c r="AF230" i="11"/>
  <c r="AB230" i="11"/>
  <c r="X230" i="11"/>
  <c r="T230" i="11"/>
  <c r="P230" i="11"/>
  <c r="L230" i="11"/>
  <c r="H230" i="11"/>
  <c r="AP229" i="11"/>
  <c r="AL229" i="11"/>
  <c r="AH229" i="11"/>
  <c r="AD229" i="11"/>
  <c r="Z229" i="11"/>
  <c r="V229" i="11"/>
  <c r="R229" i="11"/>
  <c r="N229" i="11"/>
  <c r="J229" i="11"/>
  <c r="F229" i="11"/>
  <c r="AN228" i="11"/>
  <c r="AJ228" i="11"/>
  <c r="AF228" i="11"/>
  <c r="AB228" i="11"/>
  <c r="X228" i="11"/>
  <c r="T228" i="11"/>
  <c r="P228" i="11"/>
  <c r="L228" i="11"/>
  <c r="H228" i="11"/>
  <c r="AP227" i="11"/>
  <c r="AL227" i="11"/>
  <c r="AH227" i="11"/>
  <c r="AD227" i="11"/>
  <c r="Z227" i="11"/>
  <c r="V227" i="11"/>
  <c r="R227" i="11"/>
  <c r="N227" i="11"/>
  <c r="J227" i="11"/>
  <c r="F227" i="11"/>
  <c r="AN226" i="11"/>
  <c r="AJ226" i="11"/>
  <c r="AF226" i="11"/>
  <c r="AB226" i="11"/>
  <c r="X226" i="11"/>
  <c r="T226" i="11"/>
  <c r="P226" i="11"/>
  <c r="L226" i="11"/>
  <c r="H226" i="11"/>
  <c r="AP225" i="11"/>
  <c r="AL225" i="11"/>
  <c r="AH225" i="11"/>
  <c r="AK234" i="11"/>
  <c r="AC234" i="11"/>
  <c r="W234" i="11"/>
  <c r="S234" i="11"/>
  <c r="O234" i="11"/>
  <c r="K234" i="11"/>
  <c r="G234" i="11"/>
  <c r="AO233" i="11"/>
  <c r="AK233" i="11"/>
  <c r="AG233" i="11"/>
  <c r="AC233" i="11"/>
  <c r="Y233" i="11"/>
  <c r="U233" i="11"/>
  <c r="Q233" i="11"/>
  <c r="M233" i="11"/>
  <c r="I233" i="11"/>
  <c r="AQ232" i="11"/>
  <c r="AM232" i="11"/>
  <c r="AI232" i="11"/>
  <c r="AE232" i="11"/>
  <c r="AA232" i="11"/>
  <c r="W232" i="11"/>
  <c r="S232" i="11"/>
  <c r="O232" i="11"/>
  <c r="K232" i="11"/>
  <c r="G232" i="11"/>
  <c r="AO231" i="11"/>
  <c r="AK231" i="11"/>
  <c r="AG231" i="11"/>
  <c r="AC231" i="11"/>
  <c r="Y231" i="11"/>
  <c r="U231" i="11"/>
  <c r="Q231" i="11"/>
  <c r="M231" i="11"/>
  <c r="I231" i="11"/>
  <c r="AQ230" i="11"/>
  <c r="AM230" i="11"/>
  <c r="AI230" i="11"/>
  <c r="AE230" i="11"/>
  <c r="AA230" i="11"/>
  <c r="W230" i="11"/>
  <c r="S230" i="11"/>
  <c r="O230" i="11"/>
  <c r="K230" i="11"/>
  <c r="G230" i="11"/>
  <c r="AO229" i="11"/>
  <c r="AK229" i="11"/>
  <c r="AG229" i="11"/>
  <c r="AC229" i="11"/>
  <c r="Y229" i="11"/>
  <c r="U229" i="11"/>
  <c r="Q229" i="11"/>
  <c r="M229" i="11"/>
  <c r="I229" i="11"/>
  <c r="AQ228" i="11"/>
  <c r="AM228" i="11"/>
  <c r="AI228" i="11"/>
  <c r="AE228" i="11"/>
  <c r="AA228" i="11"/>
  <c r="W228" i="11"/>
  <c r="S228" i="11"/>
  <c r="O228" i="11"/>
  <c r="K228" i="11"/>
  <c r="G228" i="11"/>
  <c r="AO227" i="11"/>
  <c r="AK227" i="11"/>
  <c r="AG227" i="11"/>
  <c r="AC227" i="11"/>
  <c r="Y227" i="11"/>
  <c r="U227" i="11"/>
  <c r="Q227" i="11"/>
  <c r="M227" i="11"/>
  <c r="I227" i="11"/>
  <c r="AQ226" i="11"/>
  <c r="AM226" i="11"/>
  <c r="AI226" i="11"/>
  <c r="AE226" i="11"/>
  <c r="AA226" i="11"/>
  <c r="W226" i="11"/>
  <c r="S226" i="11"/>
  <c r="O226" i="11"/>
  <c r="K226" i="11"/>
  <c r="G226" i="11"/>
  <c r="AO225" i="11"/>
  <c r="AK225" i="11"/>
  <c r="AJ234" i="11"/>
  <c r="AB234" i="11"/>
  <c r="V234" i="11"/>
  <c r="R234" i="11"/>
  <c r="N234" i="11"/>
  <c r="J234" i="11"/>
  <c r="F234" i="11"/>
  <c r="AN233" i="11"/>
  <c r="AJ233" i="11"/>
  <c r="AF233" i="11"/>
  <c r="AB233" i="11"/>
  <c r="X233" i="11"/>
  <c r="T233" i="11"/>
  <c r="P233" i="11"/>
  <c r="L233" i="11"/>
  <c r="H233" i="11"/>
  <c r="AP232" i="11"/>
  <c r="AL232" i="11"/>
  <c r="AH232" i="11"/>
  <c r="AD232" i="11"/>
  <c r="Z232" i="11"/>
  <c r="V232" i="11"/>
  <c r="R232" i="11"/>
  <c r="N232" i="11"/>
  <c r="J232" i="11"/>
  <c r="F232" i="11"/>
  <c r="AN231" i="11"/>
  <c r="AJ231" i="11"/>
  <c r="AF231" i="11"/>
  <c r="AB231" i="11"/>
  <c r="X231" i="11"/>
  <c r="T231" i="11"/>
  <c r="P231" i="11"/>
  <c r="L231" i="11"/>
  <c r="H231" i="11"/>
  <c r="AP230" i="11"/>
  <c r="AL230" i="11"/>
  <c r="AH230" i="11"/>
  <c r="AD230" i="11"/>
  <c r="Z230" i="11"/>
  <c r="V230" i="11"/>
  <c r="R230" i="11"/>
  <c r="N230" i="11"/>
  <c r="J230" i="11"/>
  <c r="F230" i="11"/>
  <c r="AN229" i="11"/>
  <c r="AJ229" i="11"/>
  <c r="AF229" i="11"/>
  <c r="AB229" i="11"/>
  <c r="X229" i="11"/>
  <c r="T229" i="11"/>
  <c r="P229" i="11"/>
  <c r="L229" i="11"/>
  <c r="H229" i="11"/>
  <c r="AP228" i="11"/>
  <c r="AL228" i="11"/>
  <c r="AH228" i="11"/>
  <c r="AD228" i="11"/>
  <c r="Z228" i="11"/>
  <c r="V228" i="11"/>
  <c r="R228" i="11"/>
  <c r="N228" i="11"/>
  <c r="J228" i="11"/>
  <c r="F228" i="11"/>
  <c r="AN227" i="11"/>
  <c r="AJ227" i="11"/>
  <c r="AF227" i="11"/>
  <c r="AB227" i="11"/>
  <c r="X227" i="11"/>
  <c r="T227" i="11"/>
  <c r="P227" i="11"/>
  <c r="L227" i="11"/>
  <c r="H227" i="11"/>
  <c r="AP226" i="11"/>
  <c r="AL226" i="11"/>
  <c r="AH226" i="11"/>
  <c r="AD226" i="11"/>
  <c r="Z226" i="11"/>
  <c r="V226" i="11"/>
  <c r="R226" i="11"/>
  <c r="N226" i="11"/>
  <c r="J226" i="11"/>
  <c r="F226" i="11"/>
  <c r="AN225" i="11"/>
  <c r="AJ225" i="11"/>
  <c r="AQ225" i="11"/>
  <c r="AF225" i="11"/>
  <c r="AB225" i="11"/>
  <c r="X225" i="11"/>
  <c r="T225" i="11"/>
  <c r="P225" i="11"/>
  <c r="L225" i="11"/>
  <c r="H225" i="11"/>
  <c r="AP224" i="11"/>
  <c r="AL224" i="11"/>
  <c r="AH224" i="11"/>
  <c r="AD224" i="11"/>
  <c r="Z224" i="11"/>
  <c r="V224" i="11"/>
  <c r="R224" i="11"/>
  <c r="N224" i="11"/>
  <c r="J224" i="11"/>
  <c r="F224" i="11"/>
  <c r="AN223" i="11"/>
  <c r="AJ223" i="11"/>
  <c r="AF223" i="11"/>
  <c r="AB223" i="11"/>
  <c r="X223" i="11"/>
  <c r="T223" i="11"/>
  <c r="P223" i="11"/>
  <c r="L223" i="11"/>
  <c r="H223" i="11"/>
  <c r="AP222" i="11"/>
  <c r="AL222" i="11"/>
  <c r="AH222" i="11"/>
  <c r="AD222" i="11"/>
  <c r="Z222" i="11"/>
  <c r="V222" i="11"/>
  <c r="R222" i="11"/>
  <c r="N222" i="11"/>
  <c r="J222" i="11"/>
  <c r="F222" i="11"/>
  <c r="AN221" i="11"/>
  <c r="AJ221" i="11"/>
  <c r="AF221" i="11"/>
  <c r="AB221" i="11"/>
  <c r="X221" i="11"/>
  <c r="T221" i="11"/>
  <c r="P221" i="11"/>
  <c r="L221" i="11"/>
  <c r="H221" i="11"/>
  <c r="AP220" i="11"/>
  <c r="AL220" i="11"/>
  <c r="AH220" i="11"/>
  <c r="AD220" i="11"/>
  <c r="Z220" i="11"/>
  <c r="V220" i="11"/>
  <c r="R220" i="11"/>
  <c r="N220" i="11"/>
  <c r="J220" i="11"/>
  <c r="F220" i="11"/>
  <c r="AN219" i="11"/>
  <c r="AJ219" i="11"/>
  <c r="AF219" i="11"/>
  <c r="AB219" i="11"/>
  <c r="X219" i="11"/>
  <c r="T219" i="11"/>
  <c r="P219" i="11"/>
  <c r="L219" i="11"/>
  <c r="H219" i="11"/>
  <c r="AP218" i="11"/>
  <c r="AL218" i="11"/>
  <c r="AH218" i="11"/>
  <c r="AD218" i="11"/>
  <c r="Z218" i="11"/>
  <c r="V218" i="11"/>
  <c r="R218" i="11"/>
  <c r="N218" i="11"/>
  <c r="J218" i="11"/>
  <c r="F218" i="11"/>
  <c r="AN217" i="11"/>
  <c r="AJ217" i="11"/>
  <c r="AF217" i="11"/>
  <c r="AB217" i="11"/>
  <c r="X217" i="11"/>
  <c r="T217" i="11"/>
  <c r="P217" i="11"/>
  <c r="L217" i="11"/>
  <c r="H217" i="11"/>
  <c r="AP216" i="11"/>
  <c r="AL216" i="11"/>
  <c r="AM225" i="11"/>
  <c r="AE225" i="11"/>
  <c r="AA225" i="11"/>
  <c r="W225" i="11"/>
  <c r="S225" i="11"/>
  <c r="O225" i="11"/>
  <c r="K225" i="11"/>
  <c r="G225" i="11"/>
  <c r="AO224" i="11"/>
  <c r="AK224" i="11"/>
  <c r="AG224" i="11"/>
  <c r="AC224" i="11"/>
  <c r="Y224" i="11"/>
  <c r="U224" i="11"/>
  <c r="Q224" i="11"/>
  <c r="M224" i="11"/>
  <c r="I224" i="11"/>
  <c r="AQ223" i="11"/>
  <c r="AM223" i="11"/>
  <c r="AI223" i="11"/>
  <c r="AE223" i="11"/>
  <c r="AA223" i="11"/>
  <c r="W223" i="11"/>
  <c r="S223" i="11"/>
  <c r="O223" i="11"/>
  <c r="K223" i="11"/>
  <c r="G223" i="11"/>
  <c r="AO222" i="11"/>
  <c r="AK222" i="11"/>
  <c r="AG222" i="11"/>
  <c r="AC222" i="11"/>
  <c r="Y222" i="11"/>
  <c r="U222" i="11"/>
  <c r="Q222" i="11"/>
  <c r="M222" i="11"/>
  <c r="I222" i="11"/>
  <c r="AQ221" i="11"/>
  <c r="AM221" i="11"/>
  <c r="AI221" i="11"/>
  <c r="AE221" i="11"/>
  <c r="AA221" i="11"/>
  <c r="W221" i="11"/>
  <c r="S221" i="11"/>
  <c r="O221" i="11"/>
  <c r="K221" i="11"/>
  <c r="G221" i="11"/>
  <c r="AO220" i="11"/>
  <c r="AK220" i="11"/>
  <c r="AG220" i="11"/>
  <c r="AC220" i="11"/>
  <c r="Y220" i="11"/>
  <c r="U220" i="11"/>
  <c r="Q220" i="11"/>
  <c r="M220" i="11"/>
  <c r="I220" i="11"/>
  <c r="AQ219" i="11"/>
  <c r="AM219" i="11"/>
  <c r="AI219" i="11"/>
  <c r="AE219" i="11"/>
  <c r="AA219" i="11"/>
  <c r="W219" i="11"/>
  <c r="S219" i="11"/>
  <c r="O219" i="11"/>
  <c r="K219" i="11"/>
  <c r="G219" i="11"/>
  <c r="AO218" i="11"/>
  <c r="AK218" i="11"/>
  <c r="AG218" i="11"/>
  <c r="AC218" i="11"/>
  <c r="Y218" i="11"/>
  <c r="U218" i="11"/>
  <c r="Q218" i="11"/>
  <c r="M218" i="11"/>
  <c r="I218" i="11"/>
  <c r="AQ217" i="11"/>
  <c r="AM217" i="11"/>
  <c r="AI217" i="11"/>
  <c r="AE217" i="11"/>
  <c r="AA217" i="11"/>
  <c r="W217" i="11"/>
  <c r="S217" i="11"/>
  <c r="O217" i="11"/>
  <c r="K217" i="11"/>
  <c r="G217" i="11"/>
  <c r="AO216" i="11"/>
  <c r="AK216" i="11"/>
  <c r="AG216" i="11"/>
  <c r="AC216" i="11"/>
  <c r="AI225" i="11"/>
  <c r="AD225" i="11"/>
  <c r="Z225" i="11"/>
  <c r="V225" i="11"/>
  <c r="R225" i="11"/>
  <c r="N225" i="11"/>
  <c r="J225" i="11"/>
  <c r="F225" i="11"/>
  <c r="AN224" i="11"/>
  <c r="AJ224" i="11"/>
  <c r="AF224" i="11"/>
  <c r="AB224" i="11"/>
  <c r="X224" i="11"/>
  <c r="T224" i="11"/>
  <c r="P224" i="11"/>
  <c r="L224" i="11"/>
  <c r="H224" i="11"/>
  <c r="AP223" i="11"/>
  <c r="AL223" i="11"/>
  <c r="AH223" i="11"/>
  <c r="AD223" i="11"/>
  <c r="Z223" i="11"/>
  <c r="V223" i="11"/>
  <c r="R223" i="11"/>
  <c r="N223" i="11"/>
  <c r="J223" i="11"/>
  <c r="F223" i="11"/>
  <c r="AN222" i="11"/>
  <c r="AJ222" i="11"/>
  <c r="AF222" i="11"/>
  <c r="AB222" i="11"/>
  <c r="X222" i="11"/>
  <c r="T222" i="11"/>
  <c r="P222" i="11"/>
  <c r="L222" i="11"/>
  <c r="H222" i="11"/>
  <c r="AP221" i="11"/>
  <c r="AL221" i="11"/>
  <c r="AH221" i="11"/>
  <c r="AD221" i="11"/>
  <c r="Z221" i="11"/>
  <c r="V221" i="11"/>
  <c r="R221" i="11"/>
  <c r="N221" i="11"/>
  <c r="J221" i="11"/>
  <c r="F221" i="11"/>
  <c r="AN220" i="11"/>
  <c r="AJ220" i="11"/>
  <c r="AF220" i="11"/>
  <c r="AB220" i="11"/>
  <c r="X220" i="11"/>
  <c r="T220" i="11"/>
  <c r="P220" i="11"/>
  <c r="L220" i="11"/>
  <c r="H220" i="11"/>
  <c r="AP219" i="11"/>
  <c r="AL219" i="11"/>
  <c r="AH219" i="11"/>
  <c r="AD219" i="11"/>
  <c r="Z219" i="11"/>
  <c r="V219" i="11"/>
  <c r="R219" i="11"/>
  <c r="N219" i="11"/>
  <c r="J219" i="11"/>
  <c r="F219" i="11"/>
  <c r="AN218" i="11"/>
  <c r="AJ218" i="11"/>
  <c r="AF218" i="11"/>
  <c r="AB218" i="11"/>
  <c r="X218" i="11"/>
  <c r="T218" i="11"/>
  <c r="P218" i="11"/>
  <c r="L218" i="11"/>
  <c r="H218" i="11"/>
  <c r="AP217" i="11"/>
  <c r="AL217" i="11"/>
  <c r="AH217" i="11"/>
  <c r="AD217" i="11"/>
  <c r="Z217" i="11"/>
  <c r="V217" i="11"/>
  <c r="R217" i="11"/>
  <c r="N217" i="11"/>
  <c r="J217" i="11"/>
  <c r="F217" i="11"/>
  <c r="AN216" i="11"/>
  <c r="AG225" i="11"/>
  <c r="AC225" i="11"/>
  <c r="Y225" i="11"/>
  <c r="U225" i="11"/>
  <c r="Q225" i="11"/>
  <c r="M225" i="11"/>
  <c r="I225" i="11"/>
  <c r="AQ224" i="11"/>
  <c r="AM224" i="11"/>
  <c r="AI224" i="11"/>
  <c r="AE224" i="11"/>
  <c r="AA224" i="11"/>
  <c r="W224" i="11"/>
  <c r="S224" i="11"/>
  <c r="O224" i="11"/>
  <c r="K224" i="11"/>
  <c r="G224" i="11"/>
  <c r="AO223" i="11"/>
  <c r="AK223" i="11"/>
  <c r="AG223" i="11"/>
  <c r="AC223" i="11"/>
  <c r="Y223" i="11"/>
  <c r="U223" i="11"/>
  <c r="Q223" i="11"/>
  <c r="M223" i="11"/>
  <c r="I223" i="11"/>
  <c r="AQ222" i="11"/>
  <c r="AM222" i="11"/>
  <c r="AI222" i="11"/>
  <c r="AE222" i="11"/>
  <c r="AA222" i="11"/>
  <c r="W222" i="11"/>
  <c r="S222" i="11"/>
  <c r="O222" i="11"/>
  <c r="K222" i="11"/>
  <c r="G222" i="11"/>
  <c r="AO221" i="11"/>
  <c r="AK221" i="11"/>
  <c r="AG221" i="11"/>
  <c r="AC221" i="11"/>
  <c r="Y221" i="11"/>
  <c r="U221" i="11"/>
  <c r="Q221" i="11"/>
  <c r="M221" i="11"/>
  <c r="I221" i="11"/>
  <c r="AQ220" i="11"/>
  <c r="AM220" i="11"/>
  <c r="AI220" i="11"/>
  <c r="AE220" i="11"/>
  <c r="AA220" i="11"/>
  <c r="W220" i="11"/>
  <c r="S220" i="11"/>
  <c r="O220" i="11"/>
  <c r="K220" i="11"/>
  <c r="G220" i="11"/>
  <c r="AO219" i="11"/>
  <c r="AK219" i="11"/>
  <c r="AG219" i="11"/>
  <c r="AC219" i="11"/>
  <c r="Y219" i="11"/>
  <c r="U219" i="11"/>
  <c r="Q219" i="11"/>
  <c r="M219" i="11"/>
  <c r="I219" i="11"/>
  <c r="AQ218" i="11"/>
  <c r="AM218" i="11"/>
  <c r="AI218" i="11"/>
  <c r="AE218" i="11"/>
  <c r="AA218" i="11"/>
  <c r="W218" i="11"/>
  <c r="S218" i="11"/>
  <c r="O218" i="11"/>
  <c r="K218" i="11"/>
  <c r="G218" i="11"/>
  <c r="AO217" i="11"/>
  <c r="AK217" i="11"/>
  <c r="AG217" i="11"/>
  <c r="AC217" i="11"/>
  <c r="Y217" i="11"/>
  <c r="U217" i="11"/>
  <c r="Q217" i="11"/>
  <c r="M217" i="11"/>
  <c r="I217" i="11"/>
  <c r="AQ216" i="11"/>
  <c r="AM216" i="11"/>
  <c r="AI216" i="11"/>
  <c r="AE216" i="11"/>
  <c r="AA216" i="11"/>
  <c r="W216" i="11"/>
  <c r="AJ216" i="11"/>
  <c r="AB216" i="11"/>
  <c r="V216" i="11"/>
  <c r="R216" i="11"/>
  <c r="N216" i="11"/>
  <c r="J216" i="11"/>
  <c r="F216" i="11"/>
  <c r="AN215" i="11"/>
  <c r="AJ215" i="11"/>
  <c r="AF215" i="11"/>
  <c r="AB215" i="11"/>
  <c r="X215" i="11"/>
  <c r="T215" i="11"/>
  <c r="P215" i="11"/>
  <c r="L215" i="11"/>
  <c r="H215" i="11"/>
  <c r="AP214" i="11"/>
  <c r="AL214" i="11"/>
  <c r="AH214" i="11"/>
  <c r="AD214" i="11"/>
  <c r="Z214" i="11"/>
  <c r="V214" i="11"/>
  <c r="R214" i="11"/>
  <c r="N214" i="11"/>
  <c r="J214" i="11"/>
  <c r="F214" i="11"/>
  <c r="AN213" i="11"/>
  <c r="AJ213" i="11"/>
  <c r="AF213" i="11"/>
  <c r="AB213" i="11"/>
  <c r="X213" i="11"/>
  <c r="T213" i="11"/>
  <c r="P213" i="11"/>
  <c r="L213" i="11"/>
  <c r="H213" i="11"/>
  <c r="AP212" i="11"/>
  <c r="AL212" i="11"/>
  <c r="AH212" i="11"/>
  <c r="AD212" i="11"/>
  <c r="Z212" i="11"/>
  <c r="V212" i="11"/>
  <c r="R212" i="11"/>
  <c r="N212" i="11"/>
  <c r="J212" i="11"/>
  <c r="F212" i="11"/>
  <c r="AN211" i="11"/>
  <c r="AJ211" i="11"/>
  <c r="AF211" i="11"/>
  <c r="AB211" i="11"/>
  <c r="X211" i="11"/>
  <c r="T211" i="11"/>
  <c r="P211" i="11"/>
  <c r="L211" i="11"/>
  <c r="H211" i="11"/>
  <c r="AP210" i="11"/>
  <c r="AL210" i="11"/>
  <c r="AH210" i="11"/>
  <c r="AD210" i="11"/>
  <c r="Z210" i="11"/>
  <c r="V210" i="11"/>
  <c r="R210" i="11"/>
  <c r="N210" i="11"/>
  <c r="J210" i="11"/>
  <c r="F210" i="11"/>
  <c r="AN209" i="11"/>
  <c r="AJ209" i="11"/>
  <c r="AF209" i="11"/>
  <c r="AB209" i="11"/>
  <c r="X209" i="11"/>
  <c r="T209" i="11"/>
  <c r="P209" i="11"/>
  <c r="L209" i="11"/>
  <c r="H209" i="11"/>
  <c r="AP208" i="11"/>
  <c r="AL208" i="11"/>
  <c r="AH208" i="11"/>
  <c r="AD208" i="11"/>
  <c r="Z208" i="11"/>
  <c r="V208" i="11"/>
  <c r="R208" i="11"/>
  <c r="N208" i="11"/>
  <c r="J208" i="11"/>
  <c r="F208" i="11"/>
  <c r="AN207" i="11"/>
  <c r="AJ207" i="11"/>
  <c r="AF207" i="11"/>
  <c r="AB207" i="11"/>
  <c r="X207" i="11"/>
  <c r="T207" i="11"/>
  <c r="P207" i="11"/>
  <c r="L207" i="11"/>
  <c r="H207" i="11"/>
  <c r="AP206" i="11"/>
  <c r="AL206" i="11"/>
  <c r="AH206" i="11"/>
  <c r="AD206" i="11"/>
  <c r="Z206" i="11"/>
  <c r="V206" i="11"/>
  <c r="R206" i="11"/>
  <c r="N206" i="11"/>
  <c r="J206" i="11"/>
  <c r="F206" i="11"/>
  <c r="AN205" i="11"/>
  <c r="AJ205" i="11"/>
  <c r="AF205" i="11"/>
  <c r="AA205" i="11"/>
  <c r="W205" i="11"/>
  <c r="S205" i="11"/>
  <c r="O205" i="11"/>
  <c r="K205" i="11"/>
  <c r="G205" i="11"/>
  <c r="AO204" i="11"/>
  <c r="AK204" i="11"/>
  <c r="AG204" i="11"/>
  <c r="AC204" i="11"/>
  <c r="Y204" i="11"/>
  <c r="U204" i="11"/>
  <c r="Q204" i="11"/>
  <c r="M204" i="11"/>
  <c r="I204" i="11"/>
  <c r="AQ203" i="11"/>
  <c r="AM203" i="11"/>
  <c r="AI203" i="11"/>
  <c r="AE203" i="11"/>
  <c r="AA203" i="11"/>
  <c r="W203" i="11"/>
  <c r="S203" i="11"/>
  <c r="O203" i="11"/>
  <c r="K203" i="11"/>
  <c r="G203" i="11"/>
  <c r="AO202" i="11"/>
  <c r="AK202" i="11"/>
  <c r="AG202" i="11"/>
  <c r="AC202" i="11"/>
  <c r="Y202" i="11"/>
  <c r="U202" i="11"/>
  <c r="Q202" i="11"/>
  <c r="M202" i="11"/>
  <c r="I202" i="11"/>
  <c r="AQ201" i="11"/>
  <c r="AM201" i="11"/>
  <c r="AI201" i="11"/>
  <c r="AE201" i="11"/>
  <c r="AA201" i="11"/>
  <c r="W201" i="11"/>
  <c r="S201" i="11"/>
  <c r="O201" i="11"/>
  <c r="K201" i="11"/>
  <c r="G201" i="11"/>
  <c r="AO200" i="11"/>
  <c r="AK200" i="11"/>
  <c r="AG200" i="11"/>
  <c r="AC200" i="11"/>
  <c r="Y200" i="11"/>
  <c r="U200" i="11"/>
  <c r="Q200" i="11"/>
  <c r="M200" i="11"/>
  <c r="I200" i="11"/>
  <c r="AQ199" i="11"/>
  <c r="AM199" i="11"/>
  <c r="AI199" i="11"/>
  <c r="AE199" i="11"/>
  <c r="AA199" i="11"/>
  <c r="W199" i="11"/>
  <c r="S199" i="11"/>
  <c r="O199" i="11"/>
  <c r="K199" i="11"/>
  <c r="G199" i="11"/>
  <c r="AH216" i="11"/>
  <c r="Z216" i="11"/>
  <c r="U216" i="11"/>
  <c r="Q216" i="11"/>
  <c r="M216" i="11"/>
  <c r="I216" i="11"/>
  <c r="AQ215" i="11"/>
  <c r="AM215" i="11"/>
  <c r="AI215" i="11"/>
  <c r="AE215" i="11"/>
  <c r="AA215" i="11"/>
  <c r="W215" i="11"/>
  <c r="S215" i="11"/>
  <c r="O215" i="11"/>
  <c r="K215" i="11"/>
  <c r="G215" i="11"/>
  <c r="AO214" i="11"/>
  <c r="AK214" i="11"/>
  <c r="AG214" i="11"/>
  <c r="AC214" i="11"/>
  <c r="Y214" i="11"/>
  <c r="U214" i="11"/>
  <c r="Q214" i="11"/>
  <c r="M214" i="11"/>
  <c r="I214" i="11"/>
  <c r="AQ213" i="11"/>
  <c r="AM213" i="11"/>
  <c r="AI213" i="11"/>
  <c r="AE213" i="11"/>
  <c r="AA213" i="11"/>
  <c r="W213" i="11"/>
  <c r="S213" i="11"/>
  <c r="O213" i="11"/>
  <c r="K213" i="11"/>
  <c r="G213" i="11"/>
  <c r="AO212" i="11"/>
  <c r="AK212" i="11"/>
  <c r="AG212" i="11"/>
  <c r="AC212" i="11"/>
  <c r="Y212" i="11"/>
  <c r="U212" i="11"/>
  <c r="Q212" i="11"/>
  <c r="M212" i="11"/>
  <c r="I212" i="11"/>
  <c r="AQ211" i="11"/>
  <c r="AM211" i="11"/>
  <c r="AI211" i="11"/>
  <c r="AE211" i="11"/>
  <c r="AA211" i="11"/>
  <c r="W211" i="11"/>
  <c r="S211" i="11"/>
  <c r="O211" i="11"/>
  <c r="K211" i="11"/>
  <c r="G211" i="11"/>
  <c r="AO210" i="11"/>
  <c r="AK210" i="11"/>
  <c r="AG210" i="11"/>
  <c r="AC210" i="11"/>
  <c r="Y210" i="11"/>
  <c r="U210" i="11"/>
  <c r="Q210" i="11"/>
  <c r="M210" i="11"/>
  <c r="I210" i="11"/>
  <c r="AQ209" i="11"/>
  <c r="AM209" i="11"/>
  <c r="AI209" i="11"/>
  <c r="AE209" i="11"/>
  <c r="AA209" i="11"/>
  <c r="W209" i="11"/>
  <c r="S209" i="11"/>
  <c r="O209" i="11"/>
  <c r="K209" i="11"/>
  <c r="G209" i="11"/>
  <c r="AO208" i="11"/>
  <c r="AK208" i="11"/>
  <c r="AG208" i="11"/>
  <c r="AC208" i="11"/>
  <c r="Y208" i="11"/>
  <c r="U208" i="11"/>
  <c r="Q208" i="11"/>
  <c r="M208" i="11"/>
  <c r="I208" i="11"/>
  <c r="AQ207" i="11"/>
  <c r="AM207" i="11"/>
  <c r="AI207" i="11"/>
  <c r="AE207" i="11"/>
  <c r="AA207" i="11"/>
  <c r="W207" i="11"/>
  <c r="S207" i="11"/>
  <c r="O207" i="11"/>
  <c r="K207" i="11"/>
  <c r="G207" i="11"/>
  <c r="AO206" i="11"/>
  <c r="AK206" i="11"/>
  <c r="AG206" i="11"/>
  <c r="AC206" i="11"/>
  <c r="Y206" i="11"/>
  <c r="U206" i="11"/>
  <c r="Q206" i="11"/>
  <c r="M206" i="11"/>
  <c r="I206" i="11"/>
  <c r="AQ205" i="11"/>
  <c r="AM205" i="11"/>
  <c r="AI205" i="11"/>
  <c r="AE205" i="11"/>
  <c r="Z205" i="11"/>
  <c r="V205" i="11"/>
  <c r="R205" i="11"/>
  <c r="N205" i="11"/>
  <c r="J205" i="11"/>
  <c r="F205" i="11"/>
  <c r="AN204" i="11"/>
  <c r="AJ204" i="11"/>
  <c r="AF204" i="11"/>
  <c r="AB204" i="11"/>
  <c r="X204" i="11"/>
  <c r="T204" i="11"/>
  <c r="P204" i="11"/>
  <c r="L204" i="11"/>
  <c r="H204" i="11"/>
  <c r="AP203" i="11"/>
  <c r="AL203" i="11"/>
  <c r="AH203" i="11"/>
  <c r="AD203" i="11"/>
  <c r="Z203" i="11"/>
  <c r="V203" i="11"/>
  <c r="R203" i="11"/>
  <c r="N203" i="11"/>
  <c r="J203" i="11"/>
  <c r="F203" i="11"/>
  <c r="AN202" i="11"/>
  <c r="AJ202" i="11"/>
  <c r="AF202" i="11"/>
  <c r="AB202" i="11"/>
  <c r="X202" i="11"/>
  <c r="T202" i="11"/>
  <c r="P202" i="11"/>
  <c r="L202" i="11"/>
  <c r="H202" i="11"/>
  <c r="AP201" i="11"/>
  <c r="AL201" i="11"/>
  <c r="AH201" i="11"/>
  <c r="AD201" i="11"/>
  <c r="Z201" i="11"/>
  <c r="V201" i="11"/>
  <c r="R201" i="11"/>
  <c r="N201" i="11"/>
  <c r="J201" i="11"/>
  <c r="F201" i="11"/>
  <c r="AN200" i="11"/>
  <c r="AJ200" i="11"/>
  <c r="AF200" i="11"/>
  <c r="AB200" i="11"/>
  <c r="X200" i="11"/>
  <c r="T200" i="11"/>
  <c r="P200" i="11"/>
  <c r="L200" i="11"/>
  <c r="H200" i="11"/>
  <c r="AP199" i="11"/>
  <c r="AL199" i="11"/>
  <c r="AH199" i="11"/>
  <c r="AD199" i="11"/>
  <c r="Z199" i="11"/>
  <c r="V199" i="11"/>
  <c r="R199" i="11"/>
  <c r="N199" i="11"/>
  <c r="AF216" i="11"/>
  <c r="Y216" i="11"/>
  <c r="T216" i="11"/>
  <c r="P216" i="11"/>
  <c r="L216" i="11"/>
  <c r="H216" i="11"/>
  <c r="AP215" i="11"/>
  <c r="AL215" i="11"/>
  <c r="AH215" i="11"/>
  <c r="AD215" i="11"/>
  <c r="Z215" i="11"/>
  <c r="V215" i="11"/>
  <c r="R215" i="11"/>
  <c r="N215" i="11"/>
  <c r="J215" i="11"/>
  <c r="F215" i="11"/>
  <c r="AN214" i="11"/>
  <c r="AJ214" i="11"/>
  <c r="AF214" i="11"/>
  <c r="AB214" i="11"/>
  <c r="X214" i="11"/>
  <c r="T214" i="11"/>
  <c r="P214" i="11"/>
  <c r="L214" i="11"/>
  <c r="H214" i="11"/>
  <c r="AP213" i="11"/>
  <c r="AL213" i="11"/>
  <c r="AH213" i="11"/>
  <c r="AD213" i="11"/>
  <c r="Z213" i="11"/>
  <c r="V213" i="11"/>
  <c r="R213" i="11"/>
  <c r="N213" i="11"/>
  <c r="J213" i="11"/>
  <c r="F213" i="11"/>
  <c r="AN212" i="11"/>
  <c r="AJ212" i="11"/>
  <c r="AF212" i="11"/>
  <c r="AB212" i="11"/>
  <c r="X212" i="11"/>
  <c r="T212" i="11"/>
  <c r="P212" i="11"/>
  <c r="L212" i="11"/>
  <c r="H212" i="11"/>
  <c r="AP211" i="11"/>
  <c r="AL211" i="11"/>
  <c r="AH211" i="11"/>
  <c r="AD211" i="11"/>
  <c r="Z211" i="11"/>
  <c r="V211" i="11"/>
  <c r="R211" i="11"/>
  <c r="N211" i="11"/>
  <c r="J211" i="11"/>
  <c r="F211" i="11"/>
  <c r="AN210" i="11"/>
  <c r="AJ210" i="11"/>
  <c r="AF210" i="11"/>
  <c r="AB210" i="11"/>
  <c r="X210" i="11"/>
  <c r="T210" i="11"/>
  <c r="P210" i="11"/>
  <c r="L210" i="11"/>
  <c r="H210" i="11"/>
  <c r="AP209" i="11"/>
  <c r="AL209" i="11"/>
  <c r="AH209" i="11"/>
  <c r="AD209" i="11"/>
  <c r="Z209" i="11"/>
  <c r="V209" i="11"/>
  <c r="R209" i="11"/>
  <c r="N209" i="11"/>
  <c r="J209" i="11"/>
  <c r="F209" i="11"/>
  <c r="AN208" i="11"/>
  <c r="AJ208" i="11"/>
  <c r="AF208" i="11"/>
  <c r="AB208" i="11"/>
  <c r="X208" i="11"/>
  <c r="T208" i="11"/>
  <c r="P208" i="11"/>
  <c r="L208" i="11"/>
  <c r="H208" i="11"/>
  <c r="AP207" i="11"/>
  <c r="AL207" i="11"/>
  <c r="AH207" i="11"/>
  <c r="AD207" i="11"/>
  <c r="Z207" i="11"/>
  <c r="V207" i="11"/>
  <c r="R207" i="11"/>
  <c r="N207" i="11"/>
  <c r="J207" i="11"/>
  <c r="F207" i="11"/>
  <c r="AN206" i="11"/>
  <c r="AJ206" i="11"/>
  <c r="AF206" i="11"/>
  <c r="AB206" i="11"/>
  <c r="X206" i="11"/>
  <c r="T206" i="11"/>
  <c r="P206" i="11"/>
  <c r="L206" i="11"/>
  <c r="H206" i="11"/>
  <c r="AP205" i="11"/>
  <c r="AL205" i="11"/>
  <c r="AH205" i="11"/>
  <c r="AD205" i="11"/>
  <c r="Y205" i="11"/>
  <c r="U205" i="11"/>
  <c r="Q205" i="11"/>
  <c r="M205" i="11"/>
  <c r="I205" i="11"/>
  <c r="AQ204" i="11"/>
  <c r="AM204" i="11"/>
  <c r="AI204" i="11"/>
  <c r="AE204" i="11"/>
  <c r="AA204" i="11"/>
  <c r="W204" i="11"/>
  <c r="S204" i="11"/>
  <c r="O204" i="11"/>
  <c r="K204" i="11"/>
  <c r="G204" i="11"/>
  <c r="AO203" i="11"/>
  <c r="AK203" i="11"/>
  <c r="AG203" i="11"/>
  <c r="AC203" i="11"/>
  <c r="Y203" i="11"/>
  <c r="U203" i="11"/>
  <c r="Q203" i="11"/>
  <c r="M203" i="11"/>
  <c r="I203" i="11"/>
  <c r="AQ202" i="11"/>
  <c r="AM202" i="11"/>
  <c r="AI202" i="11"/>
  <c r="AE202" i="11"/>
  <c r="AA202" i="11"/>
  <c r="W202" i="11"/>
  <c r="S202" i="11"/>
  <c r="O202" i="11"/>
  <c r="K202" i="11"/>
  <c r="G202" i="11"/>
  <c r="AO201" i="11"/>
  <c r="AK201" i="11"/>
  <c r="AG201" i="11"/>
  <c r="AC201" i="11"/>
  <c r="Y201" i="11"/>
  <c r="U201" i="11"/>
  <c r="Q201" i="11"/>
  <c r="M201" i="11"/>
  <c r="I201" i="11"/>
  <c r="AQ200" i="11"/>
  <c r="AM200" i="11"/>
  <c r="AI200" i="11"/>
  <c r="AE200" i="11"/>
  <c r="AA200" i="11"/>
  <c r="W200" i="11"/>
  <c r="S200" i="11"/>
  <c r="O200" i="11"/>
  <c r="K200" i="11"/>
  <c r="G200" i="11"/>
  <c r="AO199" i="11"/>
  <c r="AK199" i="11"/>
  <c r="AG199" i="11"/>
  <c r="AC199" i="11"/>
  <c r="Y199" i="11"/>
  <c r="U199" i="11"/>
  <c r="Q199" i="11"/>
  <c r="M199" i="11"/>
  <c r="I199" i="11"/>
  <c r="AQ198" i="11"/>
  <c r="AM198" i="11"/>
  <c r="AD216" i="11"/>
  <c r="X216" i="11"/>
  <c r="S216" i="11"/>
  <c r="O216" i="11"/>
  <c r="K216" i="11"/>
  <c r="G216" i="11"/>
  <c r="AO215" i="11"/>
  <c r="AK215" i="11"/>
  <c r="AG215" i="11"/>
  <c r="AC215" i="11"/>
  <c r="Y215" i="11"/>
  <c r="U215" i="11"/>
  <c r="Q215" i="11"/>
  <c r="M215" i="11"/>
  <c r="I215" i="11"/>
  <c r="AQ214" i="11"/>
  <c r="AM214" i="11"/>
  <c r="AI214" i="11"/>
  <c r="AE214" i="11"/>
  <c r="AA214" i="11"/>
  <c r="W214" i="11"/>
  <c r="S214" i="11"/>
  <c r="O214" i="11"/>
  <c r="K214" i="11"/>
  <c r="G214" i="11"/>
  <c r="AO213" i="11"/>
  <c r="AK213" i="11"/>
  <c r="AG213" i="11"/>
  <c r="AC213" i="11"/>
  <c r="Y213" i="11"/>
  <c r="U213" i="11"/>
  <c r="Q213" i="11"/>
  <c r="M213" i="11"/>
  <c r="I213" i="11"/>
  <c r="AQ212" i="11"/>
  <c r="AM212" i="11"/>
  <c r="AI212" i="11"/>
  <c r="AE212" i="11"/>
  <c r="AA212" i="11"/>
  <c r="W212" i="11"/>
  <c r="S212" i="11"/>
  <c r="O212" i="11"/>
  <c r="K212" i="11"/>
  <c r="G212" i="11"/>
  <c r="AO211" i="11"/>
  <c r="AK211" i="11"/>
  <c r="AG211" i="11"/>
  <c r="AC211" i="11"/>
  <c r="Y211" i="11"/>
  <c r="U211" i="11"/>
  <c r="Q211" i="11"/>
  <c r="M211" i="11"/>
  <c r="I211" i="11"/>
  <c r="AQ210" i="11"/>
  <c r="AM210" i="11"/>
  <c r="AI210" i="11"/>
  <c r="AE210" i="11"/>
  <c r="AA210" i="11"/>
  <c r="W210" i="11"/>
  <c r="S210" i="11"/>
  <c r="O210" i="11"/>
  <c r="K210" i="11"/>
  <c r="G210" i="11"/>
  <c r="AO209" i="11"/>
  <c r="AK209" i="11"/>
  <c r="AG209" i="11"/>
  <c r="AC209" i="11"/>
  <c r="Y209" i="11"/>
  <c r="U209" i="11"/>
  <c r="Q209" i="11"/>
  <c r="M209" i="11"/>
  <c r="I209" i="11"/>
  <c r="AQ208" i="11"/>
  <c r="AM208" i="11"/>
  <c r="AI208" i="11"/>
  <c r="AE208" i="11"/>
  <c r="AA208" i="11"/>
  <c r="W208" i="11"/>
  <c r="S208" i="11"/>
  <c r="O208" i="11"/>
  <c r="K208" i="11"/>
  <c r="G208" i="11"/>
  <c r="AO207" i="11"/>
  <c r="AK207" i="11"/>
  <c r="AG207" i="11"/>
  <c r="AC207" i="11"/>
  <c r="Y207" i="11"/>
  <c r="U207" i="11"/>
  <c r="Q207" i="11"/>
  <c r="M207" i="11"/>
  <c r="I207" i="11"/>
  <c r="AQ206" i="11"/>
  <c r="AM206" i="11"/>
  <c r="AI206" i="11"/>
  <c r="AE206" i="11"/>
  <c r="AA206" i="11"/>
  <c r="W206" i="11"/>
  <c r="S206" i="11"/>
  <c r="O206" i="11"/>
  <c r="K206" i="11"/>
  <c r="G206" i="11"/>
  <c r="AO205" i="11"/>
  <c r="AK205" i="11"/>
  <c r="AG205" i="11"/>
  <c r="AB205" i="11"/>
  <c r="X205" i="11"/>
  <c r="T205" i="11"/>
  <c r="P205" i="11"/>
  <c r="L205" i="11"/>
  <c r="H205" i="11"/>
  <c r="AP204" i="11"/>
  <c r="AL204" i="11"/>
  <c r="AH204" i="11"/>
  <c r="AD204" i="11"/>
  <c r="Z204" i="11"/>
  <c r="V204" i="11"/>
  <c r="R204" i="11"/>
  <c r="N204" i="11"/>
  <c r="J204" i="11"/>
  <c r="F204" i="11"/>
  <c r="AN203" i="11"/>
  <c r="AJ203" i="11"/>
  <c r="AF203" i="11"/>
  <c r="AB203" i="11"/>
  <c r="X203" i="11"/>
  <c r="T203" i="11"/>
  <c r="P203" i="11"/>
  <c r="L203" i="11"/>
  <c r="H203" i="11"/>
  <c r="AP202" i="11"/>
  <c r="AL202" i="11"/>
  <c r="AH202" i="11"/>
  <c r="AD202" i="11"/>
  <c r="Z202" i="11"/>
  <c r="V202" i="11"/>
  <c r="R202" i="11"/>
  <c r="N202" i="11"/>
  <c r="J202" i="11"/>
  <c r="F202" i="11"/>
  <c r="AN201" i="11"/>
  <c r="AJ201" i="11"/>
  <c r="AF201" i="11"/>
  <c r="AB201" i="11"/>
  <c r="X201" i="11"/>
  <c r="T201" i="11"/>
  <c r="P201" i="11"/>
  <c r="L201" i="11"/>
  <c r="H201" i="11"/>
  <c r="AP200" i="11"/>
  <c r="AL200" i="11"/>
  <c r="AH200" i="11"/>
  <c r="AD200" i="11"/>
  <c r="Z200" i="11"/>
  <c r="V200" i="11"/>
  <c r="R200" i="11"/>
  <c r="N200" i="11"/>
  <c r="J200" i="11"/>
  <c r="F200" i="11"/>
  <c r="AN199" i="11"/>
  <c r="AJ199" i="11"/>
  <c r="AF199" i="11"/>
  <c r="AB199" i="11"/>
  <c r="X199" i="11"/>
  <c r="T199" i="11"/>
  <c r="P199" i="11"/>
  <c r="L199" i="11"/>
  <c r="H199" i="11"/>
  <c r="AP198" i="11"/>
  <c r="AL198" i="11"/>
  <c r="AH198" i="11"/>
  <c r="J199" i="11"/>
  <c r="AK198" i="11"/>
  <c r="AF198" i="11"/>
  <c r="AB198" i="11"/>
  <c r="X198" i="11"/>
  <c r="T198" i="11"/>
  <c r="P198" i="11"/>
  <c r="L198" i="11"/>
  <c r="H198" i="11"/>
  <c r="AP197" i="11"/>
  <c r="AL197" i="11"/>
  <c r="AH197" i="11"/>
  <c r="AD197" i="11"/>
  <c r="Z197" i="11"/>
  <c r="V197" i="11"/>
  <c r="R197" i="11"/>
  <c r="N197" i="11"/>
  <c r="J197" i="11"/>
  <c r="F197" i="11"/>
  <c r="AN196" i="11"/>
  <c r="AJ196" i="11"/>
  <c r="AF196" i="11"/>
  <c r="AB196" i="11"/>
  <c r="X196" i="11"/>
  <c r="T196" i="11"/>
  <c r="P196" i="11"/>
  <c r="L196" i="11"/>
  <c r="H196" i="11"/>
  <c r="AP195" i="11"/>
  <c r="AL195" i="11"/>
  <c r="AH195" i="11"/>
  <c r="AD195" i="11"/>
  <c r="Z195" i="11"/>
  <c r="V195" i="11"/>
  <c r="R195" i="11"/>
  <c r="N195" i="11"/>
  <c r="J195" i="11"/>
  <c r="F195" i="11"/>
  <c r="AN194" i="11"/>
  <c r="AJ194" i="11"/>
  <c r="AF194" i="11"/>
  <c r="AB194" i="11"/>
  <c r="X194" i="11"/>
  <c r="T194" i="11"/>
  <c r="P194" i="11"/>
  <c r="L194" i="11"/>
  <c r="H194" i="11"/>
  <c r="AP193" i="11"/>
  <c r="AL193" i="11"/>
  <c r="AH193" i="11"/>
  <c r="AD193" i="11"/>
  <c r="Z193" i="11"/>
  <c r="V193" i="11"/>
  <c r="R193" i="11"/>
  <c r="N193" i="11"/>
  <c r="J193" i="11"/>
  <c r="F193" i="11"/>
  <c r="AN192" i="11"/>
  <c r="AJ192" i="11"/>
  <c r="AF192" i="11"/>
  <c r="AB192" i="11"/>
  <c r="X192" i="11"/>
  <c r="T192" i="11"/>
  <c r="P192" i="11"/>
  <c r="L192" i="11"/>
  <c r="H192" i="11"/>
  <c r="AP191" i="11"/>
  <c r="AL191" i="11"/>
  <c r="AH191" i="11"/>
  <c r="AD191" i="11"/>
  <c r="Z191" i="11"/>
  <c r="V191" i="11"/>
  <c r="R191" i="11"/>
  <c r="N191" i="11"/>
  <c r="J191" i="11"/>
  <c r="F191" i="11"/>
  <c r="AN190" i="11"/>
  <c r="AJ190" i="11"/>
  <c r="AF190" i="11"/>
  <c r="AB190" i="11"/>
  <c r="X190" i="11"/>
  <c r="T190" i="11"/>
  <c r="P190" i="11"/>
  <c r="L190" i="11"/>
  <c r="H190" i="11"/>
  <c r="AP189" i="11"/>
  <c r="AL189" i="11"/>
  <c r="AH189" i="11"/>
  <c r="AD189" i="11"/>
  <c r="Z189" i="11"/>
  <c r="V189" i="11"/>
  <c r="R189" i="11"/>
  <c r="N189" i="11"/>
  <c r="J189" i="11"/>
  <c r="F189" i="11"/>
  <c r="AN188" i="11"/>
  <c r="AJ188" i="11"/>
  <c r="AF188" i="11"/>
  <c r="AB188" i="11"/>
  <c r="X188" i="11"/>
  <c r="T188" i="11"/>
  <c r="P188" i="11"/>
  <c r="L188" i="11"/>
  <c r="H188" i="11"/>
  <c r="AP187" i="11"/>
  <c r="AL187" i="11"/>
  <c r="AG187" i="11"/>
  <c r="AC187" i="11"/>
  <c r="Y187" i="11"/>
  <c r="U187" i="11"/>
  <c r="Q187" i="11"/>
  <c r="M187" i="11"/>
  <c r="I187" i="11"/>
  <c r="AQ186" i="11"/>
  <c r="AM186" i="11"/>
  <c r="AI186" i="11"/>
  <c r="AE186" i="11"/>
  <c r="AA186" i="11"/>
  <c r="W186" i="11"/>
  <c r="S186" i="11"/>
  <c r="O186" i="11"/>
  <c r="K186" i="11"/>
  <c r="G186" i="11"/>
  <c r="AO185" i="11"/>
  <c r="AK185" i="11"/>
  <c r="AG185" i="11"/>
  <c r="AC185" i="11"/>
  <c r="Y185" i="11"/>
  <c r="U185" i="11"/>
  <c r="Q185" i="11"/>
  <c r="M185" i="11"/>
  <c r="I185" i="11"/>
  <c r="AQ184" i="11"/>
  <c r="AM184" i="11"/>
  <c r="AI184" i="11"/>
  <c r="AE184" i="11"/>
  <c r="AA184" i="11"/>
  <c r="W184" i="11"/>
  <c r="S184" i="11"/>
  <c r="O184" i="11"/>
  <c r="K184" i="11"/>
  <c r="G184" i="11"/>
  <c r="AO183" i="11"/>
  <c r="AK183" i="11"/>
  <c r="AG183" i="11"/>
  <c r="AC183" i="11"/>
  <c r="X183" i="11"/>
  <c r="S183" i="11"/>
  <c r="O183" i="11"/>
  <c r="K183" i="11"/>
  <c r="G183" i="11"/>
  <c r="AO182" i="11"/>
  <c r="AK182" i="11"/>
  <c r="AG182" i="11"/>
  <c r="AC182" i="11"/>
  <c r="X182" i="11"/>
  <c r="S182" i="11"/>
  <c r="O182" i="11"/>
  <c r="K182" i="11"/>
  <c r="G182" i="11"/>
  <c r="AO181" i="11"/>
  <c r="AK181" i="11"/>
  <c r="AG181" i="11"/>
  <c r="AC181" i="11"/>
  <c r="X181" i="11"/>
  <c r="S181" i="11"/>
  <c r="O181" i="11"/>
  <c r="K181" i="11"/>
  <c r="G181" i="11"/>
  <c r="AO180" i="11"/>
  <c r="F199" i="11"/>
  <c r="AU199" i="11" s="1"/>
  <c r="AJ198" i="11"/>
  <c r="AE198" i="11"/>
  <c r="AA198" i="11"/>
  <c r="W198" i="11"/>
  <c r="S198" i="11"/>
  <c r="O198" i="11"/>
  <c r="K198" i="11"/>
  <c r="G198" i="11"/>
  <c r="AO197" i="11"/>
  <c r="AK197" i="11"/>
  <c r="AG197" i="11"/>
  <c r="AC197" i="11"/>
  <c r="Y197" i="11"/>
  <c r="U197" i="11"/>
  <c r="Q197" i="11"/>
  <c r="M197" i="11"/>
  <c r="I197" i="11"/>
  <c r="AQ196" i="11"/>
  <c r="AM196" i="11"/>
  <c r="AI196" i="11"/>
  <c r="AE196" i="11"/>
  <c r="AA196" i="11"/>
  <c r="W196" i="11"/>
  <c r="S196" i="11"/>
  <c r="O196" i="11"/>
  <c r="K196" i="11"/>
  <c r="G196" i="11"/>
  <c r="AO195" i="11"/>
  <c r="AK195" i="11"/>
  <c r="AG195" i="11"/>
  <c r="AC195" i="11"/>
  <c r="Y195" i="11"/>
  <c r="U195" i="11"/>
  <c r="Q195" i="11"/>
  <c r="M195" i="11"/>
  <c r="I195" i="11"/>
  <c r="AQ194" i="11"/>
  <c r="AM194" i="11"/>
  <c r="AI194" i="11"/>
  <c r="AE194" i="11"/>
  <c r="AA194" i="11"/>
  <c r="W194" i="11"/>
  <c r="S194" i="11"/>
  <c r="O194" i="11"/>
  <c r="K194" i="11"/>
  <c r="G194" i="11"/>
  <c r="AO193" i="11"/>
  <c r="AK193" i="11"/>
  <c r="AG193" i="11"/>
  <c r="AC193" i="11"/>
  <c r="Y193" i="11"/>
  <c r="U193" i="11"/>
  <c r="Q193" i="11"/>
  <c r="M193" i="11"/>
  <c r="I193" i="11"/>
  <c r="AQ192" i="11"/>
  <c r="AM192" i="11"/>
  <c r="AI192" i="11"/>
  <c r="AE192" i="11"/>
  <c r="AA192" i="11"/>
  <c r="W192" i="11"/>
  <c r="S192" i="11"/>
  <c r="O192" i="11"/>
  <c r="K192" i="11"/>
  <c r="G192" i="11"/>
  <c r="AO191" i="11"/>
  <c r="AK191" i="11"/>
  <c r="AG191" i="11"/>
  <c r="AC191" i="11"/>
  <c r="Y191" i="11"/>
  <c r="U191" i="11"/>
  <c r="Q191" i="11"/>
  <c r="M191" i="11"/>
  <c r="I191" i="11"/>
  <c r="AQ190" i="11"/>
  <c r="AM190" i="11"/>
  <c r="AI190" i="11"/>
  <c r="AE190" i="11"/>
  <c r="AA190" i="11"/>
  <c r="W190" i="11"/>
  <c r="S190" i="11"/>
  <c r="O190" i="11"/>
  <c r="K190" i="11"/>
  <c r="G190" i="11"/>
  <c r="AO189" i="11"/>
  <c r="AK189" i="11"/>
  <c r="AG189" i="11"/>
  <c r="AC189" i="11"/>
  <c r="Y189" i="11"/>
  <c r="U189" i="11"/>
  <c r="Q189" i="11"/>
  <c r="M189" i="11"/>
  <c r="I189" i="11"/>
  <c r="AQ188" i="11"/>
  <c r="AM188" i="11"/>
  <c r="AI188" i="11"/>
  <c r="AE188" i="11"/>
  <c r="AA188" i="11"/>
  <c r="W188" i="11"/>
  <c r="S188" i="11"/>
  <c r="O188" i="11"/>
  <c r="K188" i="11"/>
  <c r="G188" i="11"/>
  <c r="AO187" i="11"/>
  <c r="AK187" i="11"/>
  <c r="AF187" i="11"/>
  <c r="AB187" i="11"/>
  <c r="X187" i="11"/>
  <c r="T187" i="11"/>
  <c r="P187" i="11"/>
  <c r="L187" i="11"/>
  <c r="H187" i="11"/>
  <c r="AP186" i="11"/>
  <c r="AL186" i="11"/>
  <c r="AH186" i="11"/>
  <c r="AD186" i="11"/>
  <c r="Z186" i="11"/>
  <c r="V186" i="11"/>
  <c r="R186" i="11"/>
  <c r="N186" i="11"/>
  <c r="J186" i="11"/>
  <c r="F186" i="11"/>
  <c r="AN185" i="11"/>
  <c r="AJ185" i="11"/>
  <c r="AF185" i="11"/>
  <c r="AB185" i="11"/>
  <c r="X185" i="11"/>
  <c r="T185" i="11"/>
  <c r="P185" i="11"/>
  <c r="L185" i="11"/>
  <c r="H185" i="11"/>
  <c r="AP184" i="11"/>
  <c r="AL184" i="11"/>
  <c r="AH184" i="11"/>
  <c r="AD184" i="11"/>
  <c r="Z184" i="11"/>
  <c r="V184" i="11"/>
  <c r="R184" i="11"/>
  <c r="N184" i="11"/>
  <c r="J184" i="11"/>
  <c r="F184" i="11"/>
  <c r="AN183" i="11"/>
  <c r="AJ183" i="11"/>
  <c r="AF183" i="11"/>
  <c r="AA183" i="11"/>
  <c r="W183" i="11"/>
  <c r="R183" i="11"/>
  <c r="N183" i="11"/>
  <c r="J183" i="11"/>
  <c r="F183" i="11"/>
  <c r="AN182" i="11"/>
  <c r="AJ182" i="11"/>
  <c r="AF182" i="11"/>
  <c r="AA182" i="11"/>
  <c r="W182" i="11"/>
  <c r="R182" i="11"/>
  <c r="N182" i="11"/>
  <c r="J182" i="11"/>
  <c r="F182" i="11"/>
  <c r="AN181" i="11"/>
  <c r="AJ181" i="11"/>
  <c r="AF181" i="11"/>
  <c r="AA181" i="11"/>
  <c r="W181" i="11"/>
  <c r="R181" i="11"/>
  <c r="N181" i="11"/>
  <c r="J181" i="11"/>
  <c r="AO198" i="11"/>
  <c r="AI198" i="11"/>
  <c r="AD198" i="11"/>
  <c r="Z198" i="11"/>
  <c r="V198" i="11"/>
  <c r="R198" i="11"/>
  <c r="N198" i="11"/>
  <c r="J198" i="11"/>
  <c r="F198" i="11"/>
  <c r="AN197" i="11"/>
  <c r="AJ197" i="11"/>
  <c r="AF197" i="11"/>
  <c r="AB197" i="11"/>
  <c r="X197" i="11"/>
  <c r="T197" i="11"/>
  <c r="P197" i="11"/>
  <c r="L197" i="11"/>
  <c r="H197" i="11"/>
  <c r="AP196" i="11"/>
  <c r="AL196" i="11"/>
  <c r="AH196" i="11"/>
  <c r="AD196" i="11"/>
  <c r="Z196" i="11"/>
  <c r="V196" i="11"/>
  <c r="R196" i="11"/>
  <c r="N196" i="11"/>
  <c r="J196" i="11"/>
  <c r="F196" i="11"/>
  <c r="AN195" i="11"/>
  <c r="AJ195" i="11"/>
  <c r="AF195" i="11"/>
  <c r="AB195" i="11"/>
  <c r="X195" i="11"/>
  <c r="T195" i="11"/>
  <c r="P195" i="11"/>
  <c r="L195" i="11"/>
  <c r="H195" i="11"/>
  <c r="AP194" i="11"/>
  <c r="AL194" i="11"/>
  <c r="AH194" i="11"/>
  <c r="AD194" i="11"/>
  <c r="Z194" i="11"/>
  <c r="V194" i="11"/>
  <c r="R194" i="11"/>
  <c r="N194" i="11"/>
  <c r="J194" i="11"/>
  <c r="F194" i="11"/>
  <c r="AN193" i="11"/>
  <c r="AJ193" i="11"/>
  <c r="AF193" i="11"/>
  <c r="AB193" i="11"/>
  <c r="X193" i="11"/>
  <c r="T193" i="11"/>
  <c r="P193" i="11"/>
  <c r="L193" i="11"/>
  <c r="H193" i="11"/>
  <c r="AP192" i="11"/>
  <c r="AL192" i="11"/>
  <c r="AH192" i="11"/>
  <c r="AD192" i="11"/>
  <c r="Z192" i="11"/>
  <c r="V192" i="11"/>
  <c r="R192" i="11"/>
  <c r="N192" i="11"/>
  <c r="J192" i="11"/>
  <c r="F192" i="11"/>
  <c r="AN191" i="11"/>
  <c r="AJ191" i="11"/>
  <c r="AF191" i="11"/>
  <c r="AB191" i="11"/>
  <c r="X191" i="11"/>
  <c r="T191" i="11"/>
  <c r="P191" i="11"/>
  <c r="L191" i="11"/>
  <c r="H191" i="11"/>
  <c r="AP190" i="11"/>
  <c r="AL190" i="11"/>
  <c r="AH190" i="11"/>
  <c r="AD190" i="11"/>
  <c r="Z190" i="11"/>
  <c r="V190" i="11"/>
  <c r="R190" i="11"/>
  <c r="N190" i="11"/>
  <c r="J190" i="11"/>
  <c r="F190" i="11"/>
  <c r="AN189" i="11"/>
  <c r="AJ189" i="11"/>
  <c r="AF189" i="11"/>
  <c r="AB189" i="11"/>
  <c r="X189" i="11"/>
  <c r="T189" i="11"/>
  <c r="P189" i="11"/>
  <c r="L189" i="11"/>
  <c r="H189" i="11"/>
  <c r="AP188" i="11"/>
  <c r="AL188" i="11"/>
  <c r="AH188" i="11"/>
  <c r="AD188" i="11"/>
  <c r="Z188" i="11"/>
  <c r="V188" i="11"/>
  <c r="R188" i="11"/>
  <c r="N188" i="11"/>
  <c r="J188" i="11"/>
  <c r="F188" i="11"/>
  <c r="AN187" i="11"/>
  <c r="AJ187" i="11"/>
  <c r="AE187" i="11"/>
  <c r="AA187" i="11"/>
  <c r="W187" i="11"/>
  <c r="S187" i="11"/>
  <c r="O187" i="11"/>
  <c r="K187" i="11"/>
  <c r="G187" i="11"/>
  <c r="AO186" i="11"/>
  <c r="AK186" i="11"/>
  <c r="AG186" i="11"/>
  <c r="AC186" i="11"/>
  <c r="Y186" i="11"/>
  <c r="U186" i="11"/>
  <c r="Q186" i="11"/>
  <c r="M186" i="11"/>
  <c r="I186" i="11"/>
  <c r="AQ185" i="11"/>
  <c r="AM185" i="11"/>
  <c r="AI185" i="11"/>
  <c r="AE185" i="11"/>
  <c r="AA185" i="11"/>
  <c r="W185" i="11"/>
  <c r="S185" i="11"/>
  <c r="O185" i="11"/>
  <c r="K185" i="11"/>
  <c r="G185" i="11"/>
  <c r="AO184" i="11"/>
  <c r="AK184" i="11"/>
  <c r="AG184" i="11"/>
  <c r="AC184" i="11"/>
  <c r="Y184" i="11"/>
  <c r="U184" i="11"/>
  <c r="Q184" i="11"/>
  <c r="M184" i="11"/>
  <c r="I184" i="11"/>
  <c r="AQ183" i="11"/>
  <c r="AM183" i="11"/>
  <c r="AI183" i="11"/>
  <c r="AE183" i="11"/>
  <c r="Z183" i="11"/>
  <c r="V183" i="11"/>
  <c r="Q183" i="11"/>
  <c r="M183" i="11"/>
  <c r="I183" i="11"/>
  <c r="AQ182" i="11"/>
  <c r="AM182" i="11"/>
  <c r="AI182" i="11"/>
  <c r="AE182" i="11"/>
  <c r="Z182" i="11"/>
  <c r="V182" i="11"/>
  <c r="Q182" i="11"/>
  <c r="M182" i="11"/>
  <c r="I182" i="11"/>
  <c r="AQ181" i="11"/>
  <c r="AM181" i="11"/>
  <c r="AI181" i="11"/>
  <c r="AE181" i="11"/>
  <c r="Z181" i="11"/>
  <c r="AN198" i="11"/>
  <c r="AG198" i="11"/>
  <c r="AC198" i="11"/>
  <c r="Y198" i="11"/>
  <c r="U198" i="11"/>
  <c r="Q198" i="11"/>
  <c r="M198" i="11"/>
  <c r="I198" i="11"/>
  <c r="AQ197" i="11"/>
  <c r="AM197" i="11"/>
  <c r="AI197" i="11"/>
  <c r="AE197" i="11"/>
  <c r="AA197" i="11"/>
  <c r="W197" i="11"/>
  <c r="S197" i="11"/>
  <c r="O197" i="11"/>
  <c r="K197" i="11"/>
  <c r="G197" i="11"/>
  <c r="AO196" i="11"/>
  <c r="AK196" i="11"/>
  <c r="AG196" i="11"/>
  <c r="AC196" i="11"/>
  <c r="Y196" i="11"/>
  <c r="U196" i="11"/>
  <c r="Q196" i="11"/>
  <c r="M196" i="11"/>
  <c r="I196" i="11"/>
  <c r="AQ195" i="11"/>
  <c r="AM195" i="11"/>
  <c r="AI195" i="11"/>
  <c r="AE195" i="11"/>
  <c r="AA195" i="11"/>
  <c r="W195" i="11"/>
  <c r="S195" i="11"/>
  <c r="O195" i="11"/>
  <c r="K195" i="11"/>
  <c r="G195" i="11"/>
  <c r="AO194" i="11"/>
  <c r="AK194" i="11"/>
  <c r="AG194" i="11"/>
  <c r="AC194" i="11"/>
  <c r="Y194" i="11"/>
  <c r="U194" i="11"/>
  <c r="Q194" i="11"/>
  <c r="M194" i="11"/>
  <c r="I194" i="11"/>
  <c r="AQ193" i="11"/>
  <c r="AM193" i="11"/>
  <c r="AI193" i="11"/>
  <c r="AE193" i="11"/>
  <c r="AA193" i="11"/>
  <c r="W193" i="11"/>
  <c r="S193" i="11"/>
  <c r="O193" i="11"/>
  <c r="K193" i="11"/>
  <c r="G193" i="11"/>
  <c r="AO192" i="11"/>
  <c r="AK192" i="11"/>
  <c r="AG192" i="11"/>
  <c r="AC192" i="11"/>
  <c r="Y192" i="11"/>
  <c r="U192" i="11"/>
  <c r="Q192" i="11"/>
  <c r="M192" i="11"/>
  <c r="I192" i="11"/>
  <c r="AQ191" i="11"/>
  <c r="AM191" i="11"/>
  <c r="AI191" i="11"/>
  <c r="AE191" i="11"/>
  <c r="AA191" i="11"/>
  <c r="W191" i="11"/>
  <c r="S191" i="11"/>
  <c r="O191" i="11"/>
  <c r="K191" i="11"/>
  <c r="G191" i="11"/>
  <c r="AO190" i="11"/>
  <c r="AK190" i="11"/>
  <c r="AG190" i="11"/>
  <c r="AC190" i="11"/>
  <c r="Y190" i="11"/>
  <c r="U190" i="11"/>
  <c r="Q190" i="11"/>
  <c r="M190" i="11"/>
  <c r="I190" i="11"/>
  <c r="AQ189" i="11"/>
  <c r="AM189" i="11"/>
  <c r="AI189" i="11"/>
  <c r="AE189" i="11"/>
  <c r="AA189" i="11"/>
  <c r="W189" i="11"/>
  <c r="S189" i="11"/>
  <c r="O189" i="11"/>
  <c r="K189" i="11"/>
  <c r="G189" i="11"/>
  <c r="AO188" i="11"/>
  <c r="AK188" i="11"/>
  <c r="AG188" i="11"/>
  <c r="AC188" i="11"/>
  <c r="Y188" i="11"/>
  <c r="U188" i="11"/>
  <c r="Q188" i="11"/>
  <c r="M188" i="11"/>
  <c r="I188" i="11"/>
  <c r="AQ187" i="11"/>
  <c r="AM187" i="11"/>
  <c r="AI187" i="11"/>
  <c r="AD187" i="11"/>
  <c r="Z187" i="11"/>
  <c r="V187" i="11"/>
  <c r="R187" i="11"/>
  <c r="N187" i="11"/>
  <c r="J187" i="11"/>
  <c r="F187" i="11"/>
  <c r="AN186" i="11"/>
  <c r="AJ186" i="11"/>
  <c r="AF186" i="11"/>
  <c r="AB186" i="11"/>
  <c r="X186" i="11"/>
  <c r="T186" i="11"/>
  <c r="P186" i="11"/>
  <c r="L186" i="11"/>
  <c r="H186" i="11"/>
  <c r="AP185" i="11"/>
  <c r="AL185" i="11"/>
  <c r="AH185" i="11"/>
  <c r="AD185" i="11"/>
  <c r="Z185" i="11"/>
  <c r="V185" i="11"/>
  <c r="R185" i="11"/>
  <c r="N185" i="11"/>
  <c r="J185" i="11"/>
  <c r="F185" i="11"/>
  <c r="AN184" i="11"/>
  <c r="AJ184" i="11"/>
  <c r="AF184" i="11"/>
  <c r="AB184" i="11"/>
  <c r="X184" i="11"/>
  <c r="T184" i="11"/>
  <c r="P184" i="11"/>
  <c r="L184" i="11"/>
  <c r="H184" i="11"/>
  <c r="AP183" i="11"/>
  <c r="AL183" i="11"/>
  <c r="AH183" i="11"/>
  <c r="AD183" i="11"/>
  <c r="Y183" i="11"/>
  <c r="U183" i="11"/>
  <c r="P183" i="11"/>
  <c r="L183" i="11"/>
  <c r="H183" i="11"/>
  <c r="AP182" i="11"/>
  <c r="AL182" i="11"/>
  <c r="AH182" i="11"/>
  <c r="AD182" i="11"/>
  <c r="Y182" i="11"/>
  <c r="U182" i="11"/>
  <c r="P182" i="11"/>
  <c r="L182" i="11"/>
  <c r="H182" i="11"/>
  <c r="AP181" i="11"/>
  <c r="AL181" i="11"/>
  <c r="AH181" i="11"/>
  <c r="AD181" i="11"/>
  <c r="Y181" i="11"/>
  <c r="U181" i="11"/>
  <c r="P181" i="11"/>
  <c r="L181" i="11"/>
  <c r="V181" i="11"/>
  <c r="H181" i="11"/>
  <c r="AN180" i="11"/>
  <c r="AJ180" i="11"/>
  <c r="AF180" i="11"/>
  <c r="AA180" i="11"/>
  <c r="W180" i="11"/>
  <c r="R180" i="11"/>
  <c r="N180" i="11"/>
  <c r="J180" i="11"/>
  <c r="F180" i="11"/>
  <c r="AN179" i="11"/>
  <c r="AJ179" i="11"/>
  <c r="AC179" i="11"/>
  <c r="X179" i="11"/>
  <c r="S179" i="11"/>
  <c r="O179" i="11"/>
  <c r="K179" i="11"/>
  <c r="G179" i="11"/>
  <c r="AO178" i="11"/>
  <c r="AK178" i="11"/>
  <c r="AG178" i="11"/>
  <c r="AC178" i="11"/>
  <c r="X178" i="11"/>
  <c r="S178" i="11"/>
  <c r="O178" i="11"/>
  <c r="K178" i="11"/>
  <c r="G178" i="11"/>
  <c r="AO177" i="11"/>
  <c r="AK177" i="11"/>
  <c r="AG177" i="11"/>
  <c r="AC177" i="11"/>
  <c r="X177" i="11"/>
  <c r="S177" i="11"/>
  <c r="O177" i="11"/>
  <c r="K177" i="11"/>
  <c r="G177" i="11"/>
  <c r="AO176" i="11"/>
  <c r="AK176" i="11"/>
  <c r="AG176" i="11"/>
  <c r="AC176" i="11"/>
  <c r="Y176" i="11"/>
  <c r="U176" i="11"/>
  <c r="Q176" i="11"/>
  <c r="M176" i="11"/>
  <c r="I176" i="11"/>
  <c r="AQ175" i="11"/>
  <c r="AM175" i="11"/>
  <c r="AI175" i="11"/>
  <c r="AD175" i="11"/>
  <c r="Z175" i="11"/>
  <c r="V175" i="11"/>
  <c r="R175" i="11"/>
  <c r="N175" i="11"/>
  <c r="J175" i="11"/>
  <c r="F175" i="11"/>
  <c r="AN174" i="11"/>
  <c r="AJ174" i="11"/>
  <c r="AF174" i="11"/>
  <c r="AB174" i="11"/>
  <c r="X174" i="11"/>
  <c r="T174" i="11"/>
  <c r="P174" i="11"/>
  <c r="L174" i="11"/>
  <c r="H174" i="11"/>
  <c r="AP173" i="11"/>
  <c r="AL173" i="11"/>
  <c r="AH173" i="11"/>
  <c r="AC173" i="11"/>
  <c r="U173" i="11"/>
  <c r="Q173" i="11"/>
  <c r="M173" i="11"/>
  <c r="I173" i="11"/>
  <c r="AQ172" i="11"/>
  <c r="AM172" i="11"/>
  <c r="AI172" i="11"/>
  <c r="AE172" i="11"/>
  <c r="AA172" i="11"/>
  <c r="W172" i="11"/>
  <c r="S172" i="11"/>
  <c r="O172" i="11"/>
  <c r="K172" i="11"/>
  <c r="G172" i="11"/>
  <c r="AO171" i="11"/>
  <c r="AK171" i="11"/>
  <c r="AG171" i="11"/>
  <c r="AC171" i="11"/>
  <c r="Y171" i="11"/>
  <c r="U171" i="11"/>
  <c r="Q171" i="11"/>
  <c r="M171" i="11"/>
  <c r="I171" i="11"/>
  <c r="AQ170" i="11"/>
  <c r="AM170" i="11"/>
  <c r="AI170" i="11"/>
  <c r="AE170" i="11"/>
  <c r="AA170" i="11"/>
  <c r="W170" i="11"/>
  <c r="S170" i="11"/>
  <c r="O170" i="11"/>
  <c r="K170" i="11"/>
  <c r="G170" i="11"/>
  <c r="AO169" i="11"/>
  <c r="AK169" i="11"/>
  <c r="AG169" i="11"/>
  <c r="AC169" i="11"/>
  <c r="W169" i="11"/>
  <c r="S169" i="11"/>
  <c r="O169" i="11"/>
  <c r="AQ168" i="11"/>
  <c r="AM168" i="11"/>
  <c r="AI168" i="11"/>
  <c r="AE168" i="11"/>
  <c r="Y168" i="11"/>
  <c r="U168" i="11"/>
  <c r="Q168" i="11"/>
  <c r="M168" i="11"/>
  <c r="AO167" i="11"/>
  <c r="AK167" i="11"/>
  <c r="AG167" i="11"/>
  <c r="AC167" i="11"/>
  <c r="W167" i="11"/>
  <c r="S167" i="11"/>
  <c r="O167" i="11"/>
  <c r="AQ166" i="11"/>
  <c r="AM166" i="11"/>
  <c r="AI166" i="11"/>
  <c r="AE166" i="11"/>
  <c r="Y166" i="11"/>
  <c r="U166" i="11"/>
  <c r="Q166" i="11"/>
  <c r="M166" i="11"/>
  <c r="AO165" i="11"/>
  <c r="AK165" i="11"/>
  <c r="AG165" i="11"/>
  <c r="AA165" i="11"/>
  <c r="W165" i="11"/>
  <c r="S165" i="11"/>
  <c r="O165" i="11"/>
  <c r="K165" i="11"/>
  <c r="G165" i="11"/>
  <c r="AO164" i="11"/>
  <c r="AK164" i="11"/>
  <c r="AG164" i="11"/>
  <c r="AB164" i="11"/>
  <c r="X164" i="11"/>
  <c r="T164" i="11"/>
  <c r="P164" i="11"/>
  <c r="L164" i="11"/>
  <c r="H164" i="11"/>
  <c r="AP163" i="11"/>
  <c r="AL163" i="11"/>
  <c r="AH163" i="11"/>
  <c r="AC163" i="11"/>
  <c r="X163" i="11"/>
  <c r="T163" i="11"/>
  <c r="P163" i="11"/>
  <c r="L163" i="11"/>
  <c r="H163" i="11"/>
  <c r="AP162" i="11"/>
  <c r="AL162" i="11"/>
  <c r="AH162" i="11"/>
  <c r="AD162" i="11"/>
  <c r="Z162" i="11"/>
  <c r="V162" i="11"/>
  <c r="R162" i="11"/>
  <c r="N162" i="11"/>
  <c r="J162" i="11"/>
  <c r="F162" i="11"/>
  <c r="AN161" i="11"/>
  <c r="AJ161" i="11"/>
  <c r="AF161" i="11"/>
  <c r="AB161" i="11"/>
  <c r="X161" i="11"/>
  <c r="T161" i="11"/>
  <c r="P161" i="11"/>
  <c r="L161" i="11"/>
  <c r="H161" i="11"/>
  <c r="AP160" i="11"/>
  <c r="Q181" i="11"/>
  <c r="F181" i="11"/>
  <c r="AM180" i="11"/>
  <c r="AI180" i="11"/>
  <c r="AE180" i="11"/>
  <c r="Z180" i="11"/>
  <c r="V180" i="11"/>
  <c r="Q180" i="11"/>
  <c r="M180" i="11"/>
  <c r="I180" i="11"/>
  <c r="AQ179" i="11"/>
  <c r="AM179" i="11"/>
  <c r="AI179" i="11"/>
  <c r="AA179" i="11"/>
  <c r="W179" i="11"/>
  <c r="R179" i="11"/>
  <c r="N179" i="11"/>
  <c r="J179" i="11"/>
  <c r="F179" i="11"/>
  <c r="AN178" i="11"/>
  <c r="AJ178" i="11"/>
  <c r="AF178" i="11"/>
  <c r="AA178" i="11"/>
  <c r="W178" i="11"/>
  <c r="R178" i="11"/>
  <c r="N178" i="11"/>
  <c r="J178" i="11"/>
  <c r="F178" i="11"/>
  <c r="AN177" i="11"/>
  <c r="AJ177" i="11"/>
  <c r="AF177" i="11"/>
  <c r="AA177" i="11"/>
  <c r="W177" i="11"/>
  <c r="R177" i="11"/>
  <c r="N177" i="11"/>
  <c r="J177" i="11"/>
  <c r="F177" i="11"/>
  <c r="AN176" i="11"/>
  <c r="AJ176" i="11"/>
  <c r="AF176" i="11"/>
  <c r="AB176" i="11"/>
  <c r="X176" i="11"/>
  <c r="T176" i="11"/>
  <c r="P176" i="11"/>
  <c r="L176" i="11"/>
  <c r="H176" i="11"/>
  <c r="AP175" i="11"/>
  <c r="AL175" i="11"/>
  <c r="AH175" i="11"/>
  <c r="AC175" i="11"/>
  <c r="Y175" i="11"/>
  <c r="U175" i="11"/>
  <c r="Q175" i="11"/>
  <c r="M175" i="11"/>
  <c r="I175" i="11"/>
  <c r="AQ174" i="11"/>
  <c r="AM174" i="11"/>
  <c r="AI174" i="11"/>
  <c r="AE174" i="11"/>
  <c r="AA174" i="11"/>
  <c r="W174" i="11"/>
  <c r="S174" i="11"/>
  <c r="O174" i="11"/>
  <c r="K174" i="11"/>
  <c r="G174" i="11"/>
  <c r="AO173" i="11"/>
  <c r="AK173" i="11"/>
  <c r="AG173" i="11"/>
  <c r="AB173" i="11"/>
  <c r="T173" i="11"/>
  <c r="P173" i="11"/>
  <c r="L173" i="11"/>
  <c r="H173" i="11"/>
  <c r="AP172" i="11"/>
  <c r="AL172" i="11"/>
  <c r="AH172" i="11"/>
  <c r="AD172" i="11"/>
  <c r="Z172" i="11"/>
  <c r="V172" i="11"/>
  <c r="R172" i="11"/>
  <c r="N172" i="11"/>
  <c r="J172" i="11"/>
  <c r="F172" i="11"/>
  <c r="AN171" i="11"/>
  <c r="AJ171" i="11"/>
  <c r="AF171" i="11"/>
  <c r="AB171" i="11"/>
  <c r="X171" i="11"/>
  <c r="T171" i="11"/>
  <c r="P171" i="11"/>
  <c r="L171" i="11"/>
  <c r="H171" i="11"/>
  <c r="AP170" i="11"/>
  <c r="AL170" i="11"/>
  <c r="AH170" i="11"/>
  <c r="AD170" i="11"/>
  <c r="Z170" i="11"/>
  <c r="V170" i="11"/>
  <c r="R170" i="11"/>
  <c r="N170" i="11"/>
  <c r="J170" i="11"/>
  <c r="F170" i="11"/>
  <c r="AN169" i="11"/>
  <c r="AJ169" i="11"/>
  <c r="AF169" i="11"/>
  <c r="Z169" i="11"/>
  <c r="V169" i="11"/>
  <c r="R169" i="11"/>
  <c r="N169" i="11"/>
  <c r="AP168" i="11"/>
  <c r="AL168" i="11"/>
  <c r="AH168" i="11"/>
  <c r="AD168" i="11"/>
  <c r="X168" i="11"/>
  <c r="T168" i="11"/>
  <c r="P168" i="11"/>
  <c r="L168" i="11"/>
  <c r="AN167" i="11"/>
  <c r="AJ167" i="11"/>
  <c r="AF167" i="11"/>
  <c r="Z167" i="11"/>
  <c r="V167" i="11"/>
  <c r="R167" i="11"/>
  <c r="N167" i="11"/>
  <c r="AP166" i="11"/>
  <c r="AL166" i="11"/>
  <c r="AH166" i="11"/>
  <c r="AD166" i="11"/>
  <c r="X166" i="11"/>
  <c r="T166" i="11"/>
  <c r="P166" i="11"/>
  <c r="L166" i="11"/>
  <c r="AN165" i="11"/>
  <c r="AJ165" i="11"/>
  <c r="AF165" i="11"/>
  <c r="Z165" i="11"/>
  <c r="V165" i="11"/>
  <c r="R165" i="11"/>
  <c r="N165" i="11"/>
  <c r="J165" i="11"/>
  <c r="F165" i="11"/>
  <c r="AN164" i="11"/>
  <c r="AJ164" i="11"/>
  <c r="AF164" i="11"/>
  <c r="AA164" i="11"/>
  <c r="W164" i="11"/>
  <c r="S164" i="11"/>
  <c r="O164" i="11"/>
  <c r="K164" i="11"/>
  <c r="G164" i="11"/>
  <c r="AO163" i="11"/>
  <c r="AK163" i="11"/>
  <c r="AG163" i="11"/>
  <c r="AA163" i="11"/>
  <c r="W163" i="11"/>
  <c r="S163" i="11"/>
  <c r="O163" i="11"/>
  <c r="K163" i="11"/>
  <c r="G163" i="11"/>
  <c r="AO162" i="11"/>
  <c r="AK162" i="11"/>
  <c r="AG162" i="11"/>
  <c r="AC162" i="11"/>
  <c r="Y162" i="11"/>
  <c r="U162" i="11"/>
  <c r="Q162" i="11"/>
  <c r="M162" i="11"/>
  <c r="M181" i="11"/>
  <c r="AQ180" i="11"/>
  <c r="AL180" i="11"/>
  <c r="AH180" i="11"/>
  <c r="AD180" i="11"/>
  <c r="Y180" i="11"/>
  <c r="U180" i="11"/>
  <c r="P180" i="11"/>
  <c r="L180" i="11"/>
  <c r="H180" i="11"/>
  <c r="AP179" i="11"/>
  <c r="AL179" i="11"/>
  <c r="AG179" i="11"/>
  <c r="Z179" i="11"/>
  <c r="V179" i="11"/>
  <c r="Q179" i="11"/>
  <c r="M179" i="11"/>
  <c r="I179" i="11"/>
  <c r="AQ178" i="11"/>
  <c r="AM178" i="11"/>
  <c r="AI178" i="11"/>
  <c r="AE178" i="11"/>
  <c r="Z178" i="11"/>
  <c r="V178" i="11"/>
  <c r="Q178" i="11"/>
  <c r="M178" i="11"/>
  <c r="I178" i="11"/>
  <c r="AQ177" i="11"/>
  <c r="AM177" i="11"/>
  <c r="AI177" i="11"/>
  <c r="AE177" i="11"/>
  <c r="Z177" i="11"/>
  <c r="V177" i="11"/>
  <c r="Q177" i="11"/>
  <c r="M177" i="11"/>
  <c r="I177" i="11"/>
  <c r="AQ176" i="11"/>
  <c r="AM176" i="11"/>
  <c r="AI176" i="11"/>
  <c r="AE176" i="11"/>
  <c r="AA176" i="11"/>
  <c r="W176" i="11"/>
  <c r="S176" i="11"/>
  <c r="O176" i="11"/>
  <c r="K176" i="11"/>
  <c r="G176" i="11"/>
  <c r="AO175" i="11"/>
  <c r="AK175" i="11"/>
  <c r="AF175" i="11"/>
  <c r="AB175" i="11"/>
  <c r="X175" i="11"/>
  <c r="T175" i="11"/>
  <c r="P175" i="11"/>
  <c r="L175" i="11"/>
  <c r="H175" i="11"/>
  <c r="AP174" i="11"/>
  <c r="AL174" i="11"/>
  <c r="AH174" i="11"/>
  <c r="AD174" i="11"/>
  <c r="Z174" i="11"/>
  <c r="V174" i="11"/>
  <c r="R174" i="11"/>
  <c r="N174" i="11"/>
  <c r="J174" i="11"/>
  <c r="F174" i="11"/>
  <c r="AN173" i="11"/>
  <c r="AJ173" i="11"/>
  <c r="AF173" i="11"/>
  <c r="AA173" i="11"/>
  <c r="S173" i="11"/>
  <c r="O173" i="11"/>
  <c r="K173" i="11"/>
  <c r="G173" i="11"/>
  <c r="AO172" i="11"/>
  <c r="AK172" i="11"/>
  <c r="AG172" i="11"/>
  <c r="AC172" i="11"/>
  <c r="Y172" i="11"/>
  <c r="U172" i="11"/>
  <c r="Q172" i="11"/>
  <c r="M172" i="11"/>
  <c r="I172" i="11"/>
  <c r="AQ171" i="11"/>
  <c r="AM171" i="11"/>
  <c r="AI171" i="11"/>
  <c r="AE171" i="11"/>
  <c r="AA171" i="11"/>
  <c r="W171" i="11"/>
  <c r="S171" i="11"/>
  <c r="O171" i="11"/>
  <c r="K171" i="11"/>
  <c r="G171" i="11"/>
  <c r="AO170" i="11"/>
  <c r="AK170" i="11"/>
  <c r="AG170" i="11"/>
  <c r="AC170" i="11"/>
  <c r="Y170" i="11"/>
  <c r="U170" i="11"/>
  <c r="Q170" i="11"/>
  <c r="M170" i="11"/>
  <c r="I170" i="11"/>
  <c r="AQ169" i="11"/>
  <c r="AM169" i="11"/>
  <c r="AI169" i="11"/>
  <c r="AE169" i="11"/>
  <c r="Y169" i="11"/>
  <c r="U169" i="11"/>
  <c r="Q169" i="11"/>
  <c r="M169" i="11"/>
  <c r="AO168" i="11"/>
  <c r="AK168" i="11"/>
  <c r="AG168" i="11"/>
  <c r="AC168" i="11"/>
  <c r="W168" i="11"/>
  <c r="S168" i="11"/>
  <c r="O168" i="11"/>
  <c r="AQ167" i="11"/>
  <c r="AM167" i="11"/>
  <c r="AI167" i="11"/>
  <c r="AE167" i="11"/>
  <c r="Y167" i="11"/>
  <c r="U167" i="11"/>
  <c r="Q167" i="11"/>
  <c r="M167" i="11"/>
  <c r="AO166" i="11"/>
  <c r="AK166" i="11"/>
  <c r="AG166" i="11"/>
  <c r="AC166" i="11"/>
  <c r="W166" i="11"/>
  <c r="S166" i="11"/>
  <c r="O166" i="11"/>
  <c r="AQ165" i="11"/>
  <c r="AM165" i="11"/>
  <c r="AI165" i="11"/>
  <c r="AE165" i="11"/>
  <c r="Y165" i="11"/>
  <c r="Q165" i="11"/>
  <c r="M165" i="11"/>
  <c r="I165" i="11"/>
  <c r="AQ164" i="11"/>
  <c r="AM164" i="11"/>
  <c r="AI164" i="11"/>
  <c r="AE164" i="11"/>
  <c r="Z164" i="11"/>
  <c r="V164" i="11"/>
  <c r="R164" i="11"/>
  <c r="N164" i="11"/>
  <c r="J164" i="11"/>
  <c r="F164" i="11"/>
  <c r="AN163" i="11"/>
  <c r="AJ163" i="11"/>
  <c r="AF163" i="11"/>
  <c r="Z163" i="11"/>
  <c r="V163" i="11"/>
  <c r="R163" i="11"/>
  <c r="N163" i="11"/>
  <c r="J163" i="11"/>
  <c r="F163" i="11"/>
  <c r="AN162" i="11"/>
  <c r="AJ162" i="11"/>
  <c r="AF162" i="11"/>
  <c r="AB162" i="11"/>
  <c r="X162" i="11"/>
  <c r="T162" i="11"/>
  <c r="P162" i="11"/>
  <c r="L162" i="11"/>
  <c r="H162" i="11"/>
  <c r="AP161" i="11"/>
  <c r="AL161" i="11"/>
  <c r="I181" i="11"/>
  <c r="AP180" i="11"/>
  <c r="AK180" i="11"/>
  <c r="AG180" i="11"/>
  <c r="AC180" i="11"/>
  <c r="X180" i="11"/>
  <c r="S180" i="11"/>
  <c r="O180" i="11"/>
  <c r="K180" i="11"/>
  <c r="G180" i="11"/>
  <c r="AO179" i="11"/>
  <c r="AK179" i="11"/>
  <c r="AF179" i="11"/>
  <c r="Y179" i="11"/>
  <c r="U179" i="11"/>
  <c r="P179" i="11"/>
  <c r="L179" i="11"/>
  <c r="H179" i="11"/>
  <c r="AP178" i="11"/>
  <c r="AL178" i="11"/>
  <c r="AH178" i="11"/>
  <c r="AD178" i="11"/>
  <c r="Y178" i="11"/>
  <c r="U178" i="11"/>
  <c r="P178" i="11"/>
  <c r="L178" i="11"/>
  <c r="H178" i="11"/>
  <c r="AP177" i="11"/>
  <c r="AL177" i="11"/>
  <c r="AH177" i="11"/>
  <c r="AD177" i="11"/>
  <c r="Y177" i="11"/>
  <c r="U177" i="11"/>
  <c r="P177" i="11"/>
  <c r="L177" i="11"/>
  <c r="H177" i="11"/>
  <c r="AP176" i="11"/>
  <c r="AL176" i="11"/>
  <c r="AH176" i="11"/>
  <c r="AD176" i="11"/>
  <c r="Z176" i="11"/>
  <c r="V176" i="11"/>
  <c r="R176" i="11"/>
  <c r="N176" i="11"/>
  <c r="J176" i="11"/>
  <c r="F176" i="11"/>
  <c r="AN175" i="11"/>
  <c r="AJ175" i="11"/>
  <c r="AE175" i="11"/>
  <c r="AA175" i="11"/>
  <c r="W175" i="11"/>
  <c r="S175" i="11"/>
  <c r="O175" i="11"/>
  <c r="K175" i="11"/>
  <c r="G175" i="11"/>
  <c r="AO174" i="11"/>
  <c r="AK174" i="11"/>
  <c r="AG174" i="11"/>
  <c r="AC174" i="11"/>
  <c r="Y174" i="11"/>
  <c r="U174" i="11"/>
  <c r="Q174" i="11"/>
  <c r="M174" i="11"/>
  <c r="I174" i="11"/>
  <c r="AQ173" i="11"/>
  <c r="AM173" i="11"/>
  <c r="AI173" i="11"/>
  <c r="AE173" i="11"/>
  <c r="Z173" i="11"/>
  <c r="R173" i="11"/>
  <c r="N173" i="11"/>
  <c r="J173" i="11"/>
  <c r="F173" i="11"/>
  <c r="AN172" i="11"/>
  <c r="AJ172" i="11"/>
  <c r="AF172" i="11"/>
  <c r="AB172" i="11"/>
  <c r="X172" i="11"/>
  <c r="T172" i="11"/>
  <c r="P172" i="11"/>
  <c r="L172" i="11"/>
  <c r="H172" i="11"/>
  <c r="AP171" i="11"/>
  <c r="AL171" i="11"/>
  <c r="AH171" i="11"/>
  <c r="AD171" i="11"/>
  <c r="Z171" i="11"/>
  <c r="V171" i="11"/>
  <c r="R171" i="11"/>
  <c r="N171" i="11"/>
  <c r="J171" i="11"/>
  <c r="F171" i="11"/>
  <c r="AN170" i="11"/>
  <c r="AJ170" i="11"/>
  <c r="AF170" i="11"/>
  <c r="AB170" i="11"/>
  <c r="X170" i="11"/>
  <c r="T170" i="11"/>
  <c r="P170" i="11"/>
  <c r="L170" i="11"/>
  <c r="H170" i="11"/>
  <c r="AP169" i="11"/>
  <c r="AL169" i="11"/>
  <c r="AH169" i="11"/>
  <c r="AD169" i="11"/>
  <c r="X169" i="11"/>
  <c r="T169" i="11"/>
  <c r="P169" i="11"/>
  <c r="L169" i="11"/>
  <c r="AN168" i="11"/>
  <c r="AJ168" i="11"/>
  <c r="AF168" i="11"/>
  <c r="Z168" i="11"/>
  <c r="V168" i="11"/>
  <c r="R168" i="11"/>
  <c r="N168" i="11"/>
  <c r="AP167" i="11"/>
  <c r="AL167" i="11"/>
  <c r="AH167" i="11"/>
  <c r="AD167" i="11"/>
  <c r="X167" i="11"/>
  <c r="T167" i="11"/>
  <c r="P167" i="11"/>
  <c r="L167" i="11"/>
  <c r="AN166" i="11"/>
  <c r="AJ166" i="11"/>
  <c r="AF166" i="11"/>
  <c r="Z166" i="11"/>
  <c r="V166" i="11"/>
  <c r="R166" i="11"/>
  <c r="N166" i="11"/>
  <c r="AP165" i="11"/>
  <c r="AL165" i="11"/>
  <c r="AH165" i="11"/>
  <c r="AC165" i="11"/>
  <c r="X165" i="11"/>
  <c r="T165" i="11"/>
  <c r="P165" i="11"/>
  <c r="L165" i="11"/>
  <c r="H165" i="11"/>
  <c r="AP164" i="11"/>
  <c r="AL164" i="11"/>
  <c r="AH164" i="11"/>
  <c r="AC164" i="11"/>
  <c r="Y164" i="11"/>
  <c r="Q164" i="11"/>
  <c r="M164" i="11"/>
  <c r="I164" i="11"/>
  <c r="AQ163" i="11"/>
  <c r="AM163" i="11"/>
  <c r="AI163" i="11"/>
  <c r="AE163" i="11"/>
  <c r="Y163" i="11"/>
  <c r="Q163" i="11"/>
  <c r="M163" i="11"/>
  <c r="I163" i="11"/>
  <c r="AQ162" i="11"/>
  <c r="AM162" i="11"/>
  <c r="AI162" i="11"/>
  <c r="AE162" i="11"/>
  <c r="AA162" i="11"/>
  <c r="W162" i="11"/>
  <c r="S162" i="11"/>
  <c r="O162" i="11"/>
  <c r="K162" i="11"/>
  <c r="G162" i="11"/>
  <c r="AO161" i="11"/>
  <c r="AK161" i="11"/>
  <c r="AG161" i="11"/>
  <c r="AC161" i="11"/>
  <c r="Y161" i="11"/>
  <c r="U161" i="11"/>
  <c r="Q161" i="11"/>
  <c r="M161" i="11"/>
  <c r="I161" i="11"/>
  <c r="AQ160" i="11"/>
  <c r="I162" i="11"/>
  <c r="AH161" i="11"/>
  <c r="Z161" i="11"/>
  <c r="R161" i="11"/>
  <c r="J161" i="11"/>
  <c r="AN160" i="11"/>
  <c r="AJ160" i="11"/>
  <c r="AF160" i="11"/>
  <c r="AB160" i="11"/>
  <c r="X160" i="11"/>
  <c r="T160" i="11"/>
  <c r="P160" i="11"/>
  <c r="L160" i="11"/>
  <c r="H160" i="11"/>
  <c r="AP159" i="11"/>
  <c r="AL159" i="11"/>
  <c r="AH159" i="11"/>
  <c r="AD159" i="11"/>
  <c r="Z159" i="11"/>
  <c r="V159" i="11"/>
  <c r="R159" i="11"/>
  <c r="N159" i="11"/>
  <c r="J159" i="11"/>
  <c r="F159" i="11"/>
  <c r="AN158" i="11"/>
  <c r="AJ158" i="11"/>
  <c r="AF158" i="11"/>
  <c r="AB158" i="11"/>
  <c r="X158" i="11"/>
  <c r="T158" i="11"/>
  <c r="P158" i="11"/>
  <c r="L158" i="11"/>
  <c r="H158" i="11"/>
  <c r="AP157" i="11"/>
  <c r="AL157" i="11"/>
  <c r="AH157" i="11"/>
  <c r="AD157" i="11"/>
  <c r="Z157" i="11"/>
  <c r="V157" i="11"/>
  <c r="Q157" i="11"/>
  <c r="K157" i="11"/>
  <c r="G157" i="11"/>
  <c r="AO156" i="11"/>
  <c r="AK156" i="11"/>
  <c r="AF156" i="11"/>
  <c r="AA156" i="11"/>
  <c r="R156" i="11"/>
  <c r="L156" i="11"/>
  <c r="H156" i="11"/>
  <c r="AP155" i="11"/>
  <c r="AL155" i="11"/>
  <c r="AH155" i="11"/>
  <c r="AD155" i="11"/>
  <c r="Z155" i="11"/>
  <c r="V155" i="11"/>
  <c r="R155" i="11"/>
  <c r="N155" i="11"/>
  <c r="J155" i="11"/>
  <c r="F155" i="11"/>
  <c r="AN154" i="11"/>
  <c r="AJ154" i="11"/>
  <c r="AF154" i="11"/>
  <c r="AB154" i="11"/>
  <c r="X154" i="11"/>
  <c r="T154" i="11"/>
  <c r="P154" i="11"/>
  <c r="L154" i="11"/>
  <c r="H154" i="11"/>
  <c r="AP153" i="11"/>
  <c r="AL153" i="11"/>
  <c r="AH153" i="11"/>
  <c r="AD153" i="11"/>
  <c r="Z153" i="11"/>
  <c r="V153" i="11"/>
  <c r="R153" i="11"/>
  <c r="N153" i="11"/>
  <c r="J153" i="11"/>
  <c r="F153" i="11"/>
  <c r="AN152" i="11"/>
  <c r="AJ152" i="11"/>
  <c r="AE152" i="11"/>
  <c r="Z152" i="11"/>
  <c r="V152" i="11"/>
  <c r="R152" i="11"/>
  <c r="N152" i="11"/>
  <c r="AP151" i="11"/>
  <c r="AL151" i="11"/>
  <c r="AG151" i="11"/>
  <c r="AC151" i="11"/>
  <c r="X151" i="11"/>
  <c r="T151" i="11"/>
  <c r="P151" i="11"/>
  <c r="L151" i="11"/>
  <c r="AN150" i="11"/>
  <c r="AJ150" i="11"/>
  <c r="AE150" i="11"/>
  <c r="Y150" i="11"/>
  <c r="U150" i="11"/>
  <c r="Q150" i="11"/>
  <c r="M150" i="11"/>
  <c r="AO149" i="11"/>
  <c r="AK149" i="11"/>
  <c r="AF149" i="11"/>
  <c r="AB149" i="11"/>
  <c r="W149" i="11"/>
  <c r="S149" i="11"/>
  <c r="O149" i="11"/>
  <c r="AQ148" i="11"/>
  <c r="AM148" i="11"/>
  <c r="AH148" i="11"/>
  <c r="AD148" i="11"/>
  <c r="Y148" i="11"/>
  <c r="U148" i="11"/>
  <c r="Q148" i="11"/>
  <c r="M148" i="11"/>
  <c r="AO147" i="11"/>
  <c r="AK147" i="11"/>
  <c r="AF147" i="11"/>
  <c r="AB147" i="11"/>
  <c r="W147" i="11"/>
  <c r="S147" i="11"/>
  <c r="O147" i="11"/>
  <c r="AQ146" i="11"/>
  <c r="AM146" i="11"/>
  <c r="AI146" i="11"/>
  <c r="AE146" i="11"/>
  <c r="AA146" i="11"/>
  <c r="W146" i="11"/>
  <c r="S146" i="11"/>
  <c r="O146" i="11"/>
  <c r="K146" i="11"/>
  <c r="G146" i="11"/>
  <c r="AO145" i="11"/>
  <c r="AK145" i="11"/>
  <c r="AG145" i="11"/>
  <c r="AC145" i="11"/>
  <c r="Y145" i="11"/>
  <c r="U145" i="11"/>
  <c r="Q145" i="11"/>
  <c r="M145" i="11"/>
  <c r="I145" i="11"/>
  <c r="AQ144" i="11"/>
  <c r="AM144" i="11"/>
  <c r="AI144" i="11"/>
  <c r="AD144" i="11"/>
  <c r="X144" i="11"/>
  <c r="T144" i="11"/>
  <c r="P144" i="11"/>
  <c r="L144" i="11"/>
  <c r="AN143" i="11"/>
  <c r="AJ143" i="11"/>
  <c r="AF143" i="11"/>
  <c r="AB143" i="11"/>
  <c r="X143" i="11"/>
  <c r="T143" i="11"/>
  <c r="P143" i="11"/>
  <c r="L143" i="11"/>
  <c r="H143" i="11"/>
  <c r="AP142" i="11"/>
  <c r="AL142" i="11"/>
  <c r="AH142" i="11"/>
  <c r="AD142" i="11"/>
  <c r="Z142" i="11"/>
  <c r="V142" i="11"/>
  <c r="R142" i="11"/>
  <c r="N142" i="11"/>
  <c r="J142" i="11"/>
  <c r="F142" i="11"/>
  <c r="AJ141" i="11"/>
  <c r="AF141" i="11"/>
  <c r="AB141" i="11"/>
  <c r="AQ161" i="11"/>
  <c r="AE161" i="11"/>
  <c r="W161" i="11"/>
  <c r="O161" i="11"/>
  <c r="G161" i="11"/>
  <c r="AM160" i="11"/>
  <c r="AI160" i="11"/>
  <c r="AE160" i="11"/>
  <c r="AA160" i="11"/>
  <c r="W160" i="11"/>
  <c r="S160" i="11"/>
  <c r="O160" i="11"/>
  <c r="K160" i="11"/>
  <c r="G160" i="11"/>
  <c r="AO159" i="11"/>
  <c r="AK159" i="11"/>
  <c r="AG159" i="11"/>
  <c r="AC159" i="11"/>
  <c r="Y159" i="11"/>
  <c r="U159" i="11"/>
  <c r="Q159" i="11"/>
  <c r="M159" i="11"/>
  <c r="I159" i="11"/>
  <c r="AQ158" i="11"/>
  <c r="AM158" i="11"/>
  <c r="AI158" i="11"/>
  <c r="AE158" i="11"/>
  <c r="AA158" i="11"/>
  <c r="W158" i="11"/>
  <c r="S158" i="11"/>
  <c r="O158" i="11"/>
  <c r="K158" i="11"/>
  <c r="G158" i="11"/>
  <c r="AO157" i="11"/>
  <c r="AK157" i="11"/>
  <c r="AG157" i="11"/>
  <c r="AC157" i="11"/>
  <c r="Y157" i="11"/>
  <c r="T157" i="11"/>
  <c r="N157" i="11"/>
  <c r="J157" i="11"/>
  <c r="F157" i="11"/>
  <c r="AN156" i="11"/>
  <c r="AJ156" i="11"/>
  <c r="AD156" i="11"/>
  <c r="U156" i="11"/>
  <c r="Q156" i="11"/>
  <c r="K156" i="11"/>
  <c r="G156" i="11"/>
  <c r="AO155" i="11"/>
  <c r="AK155" i="11"/>
  <c r="AG155" i="11"/>
  <c r="AC155" i="11"/>
  <c r="Y155" i="11"/>
  <c r="U155" i="11"/>
  <c r="Q155" i="11"/>
  <c r="M155" i="11"/>
  <c r="I155" i="11"/>
  <c r="AQ154" i="11"/>
  <c r="AM154" i="11"/>
  <c r="AI154" i="11"/>
  <c r="AE154" i="11"/>
  <c r="AA154" i="11"/>
  <c r="W154" i="11"/>
  <c r="S154" i="11"/>
  <c r="O154" i="11"/>
  <c r="K154" i="11"/>
  <c r="G154" i="11"/>
  <c r="AO153" i="11"/>
  <c r="AK153" i="11"/>
  <c r="AG153" i="11"/>
  <c r="AC153" i="11"/>
  <c r="Y153" i="11"/>
  <c r="U153" i="11"/>
  <c r="Q153" i="11"/>
  <c r="M153" i="11"/>
  <c r="I153" i="11"/>
  <c r="AQ152" i="11"/>
  <c r="AM152" i="11"/>
  <c r="AH152" i="11"/>
  <c r="AD152" i="11"/>
  <c r="Y152" i="11"/>
  <c r="U152" i="11"/>
  <c r="Q152" i="11"/>
  <c r="M152" i="11"/>
  <c r="AO151" i="11"/>
  <c r="AK151" i="11"/>
  <c r="AF151" i="11"/>
  <c r="AB151" i="11"/>
  <c r="W151" i="11"/>
  <c r="S151" i="11"/>
  <c r="O151" i="11"/>
  <c r="AQ150" i="11"/>
  <c r="AM150" i="11"/>
  <c r="AH150" i="11"/>
  <c r="AD150" i="11"/>
  <c r="X150" i="11"/>
  <c r="T150" i="11"/>
  <c r="P150" i="11"/>
  <c r="L150" i="11"/>
  <c r="AN149" i="11"/>
  <c r="AJ149" i="11"/>
  <c r="AE149" i="11"/>
  <c r="Z149" i="11"/>
  <c r="V149" i="11"/>
  <c r="R149" i="11"/>
  <c r="N149" i="11"/>
  <c r="AP148" i="11"/>
  <c r="AL148" i="11"/>
  <c r="AG148" i="11"/>
  <c r="AC148" i="11"/>
  <c r="X148" i="11"/>
  <c r="T148" i="11"/>
  <c r="P148" i="11"/>
  <c r="L148" i="11"/>
  <c r="AN147" i="11"/>
  <c r="AJ147" i="11"/>
  <c r="AE147" i="11"/>
  <c r="Z147" i="11"/>
  <c r="V147" i="11"/>
  <c r="R147" i="11"/>
  <c r="N147" i="11"/>
  <c r="AP146" i="11"/>
  <c r="AL146" i="11"/>
  <c r="AH146" i="11"/>
  <c r="AD146" i="11"/>
  <c r="Z146" i="11"/>
  <c r="V146" i="11"/>
  <c r="R146" i="11"/>
  <c r="N146" i="11"/>
  <c r="J146" i="11"/>
  <c r="F146" i="11"/>
  <c r="AN145" i="11"/>
  <c r="AJ145" i="11"/>
  <c r="AF145" i="11"/>
  <c r="AB145" i="11"/>
  <c r="X145" i="11"/>
  <c r="T145" i="11"/>
  <c r="P145" i="11"/>
  <c r="L145" i="11"/>
  <c r="H145" i="11"/>
  <c r="AP144" i="11"/>
  <c r="AL144" i="11"/>
  <c r="AH144" i="11"/>
  <c r="AC144" i="11"/>
  <c r="W144" i="11"/>
  <c r="S144" i="11"/>
  <c r="O144" i="11"/>
  <c r="AQ143" i="11"/>
  <c r="AM143" i="11"/>
  <c r="AI143" i="11"/>
  <c r="AE143" i="11"/>
  <c r="AA143" i="11"/>
  <c r="W143" i="11"/>
  <c r="S143" i="11"/>
  <c r="O143" i="11"/>
  <c r="K143" i="11"/>
  <c r="G143" i="11"/>
  <c r="AO142" i="11"/>
  <c r="AK142" i="11"/>
  <c r="AG142" i="11"/>
  <c r="AC142" i="11"/>
  <c r="Y142" i="11"/>
  <c r="U142" i="11"/>
  <c r="Q142" i="11"/>
  <c r="M142" i="11"/>
  <c r="I142" i="11"/>
  <c r="AQ141" i="11"/>
  <c r="AM141" i="11"/>
  <c r="AI141" i="11"/>
  <c r="AM161" i="11"/>
  <c r="AD161" i="11"/>
  <c r="V161" i="11"/>
  <c r="N161" i="11"/>
  <c r="F161" i="11"/>
  <c r="AL160" i="11"/>
  <c r="AH160" i="11"/>
  <c r="AD160" i="11"/>
  <c r="Z160" i="11"/>
  <c r="V160" i="11"/>
  <c r="R160" i="11"/>
  <c r="N160" i="11"/>
  <c r="J160" i="11"/>
  <c r="F160" i="11"/>
  <c r="AN159" i="11"/>
  <c r="AJ159" i="11"/>
  <c r="AF159" i="11"/>
  <c r="AB159" i="11"/>
  <c r="X159" i="11"/>
  <c r="T159" i="11"/>
  <c r="P159" i="11"/>
  <c r="L159" i="11"/>
  <c r="H159" i="11"/>
  <c r="AP158" i="11"/>
  <c r="AL158" i="11"/>
  <c r="AH158" i="11"/>
  <c r="AD158" i="11"/>
  <c r="Z158" i="11"/>
  <c r="V158" i="11"/>
  <c r="R158" i="11"/>
  <c r="N158" i="11"/>
  <c r="J158" i="11"/>
  <c r="F158" i="11"/>
  <c r="AN157" i="11"/>
  <c r="AJ157" i="11"/>
  <c r="AF157" i="11"/>
  <c r="AB157" i="11"/>
  <c r="X157" i="11"/>
  <c r="S157" i="11"/>
  <c r="M157" i="11"/>
  <c r="I157" i="11"/>
  <c r="AQ156" i="11"/>
  <c r="AM156" i="11"/>
  <c r="AI156" i="11"/>
  <c r="AC156" i="11"/>
  <c r="T156" i="11"/>
  <c r="N156" i="11"/>
  <c r="J156" i="11"/>
  <c r="F156" i="11"/>
  <c r="AN155" i="11"/>
  <c r="AJ155" i="11"/>
  <c r="AF155" i="11"/>
  <c r="AB155" i="11"/>
  <c r="X155" i="11"/>
  <c r="T155" i="11"/>
  <c r="P155" i="11"/>
  <c r="L155" i="11"/>
  <c r="H155" i="11"/>
  <c r="AP154" i="11"/>
  <c r="AL154" i="11"/>
  <c r="AH154" i="11"/>
  <c r="AD154" i="11"/>
  <c r="Z154" i="11"/>
  <c r="V154" i="11"/>
  <c r="R154" i="11"/>
  <c r="N154" i="11"/>
  <c r="J154" i="11"/>
  <c r="F154" i="11"/>
  <c r="AN153" i="11"/>
  <c r="AJ153" i="11"/>
  <c r="AF153" i="11"/>
  <c r="AB153" i="11"/>
  <c r="X153" i="11"/>
  <c r="T153" i="11"/>
  <c r="P153" i="11"/>
  <c r="L153" i="11"/>
  <c r="H153" i="11"/>
  <c r="AP152" i="11"/>
  <c r="AL152" i="11"/>
  <c r="AG152" i="11"/>
  <c r="AC152" i="11"/>
  <c r="X152" i="11"/>
  <c r="T152" i="11"/>
  <c r="P152" i="11"/>
  <c r="L152" i="11"/>
  <c r="AN151" i="11"/>
  <c r="AJ151" i="11"/>
  <c r="AE151" i="11"/>
  <c r="Z151" i="11"/>
  <c r="V151" i="11"/>
  <c r="R151" i="11"/>
  <c r="N151" i="11"/>
  <c r="AP150" i="11"/>
  <c r="AL150" i="11"/>
  <c r="AG150" i="11"/>
  <c r="AC150" i="11"/>
  <c r="W150" i="11"/>
  <c r="S150" i="11"/>
  <c r="O150" i="11"/>
  <c r="AQ149" i="11"/>
  <c r="AM149" i="11"/>
  <c r="AH149" i="11"/>
  <c r="AD149" i="11"/>
  <c r="Y149" i="11"/>
  <c r="U149" i="11"/>
  <c r="Q149" i="11"/>
  <c r="M149" i="11"/>
  <c r="AO148" i="11"/>
  <c r="AK148" i="11"/>
  <c r="AF148" i="11"/>
  <c r="AB148" i="11"/>
  <c r="W148" i="11"/>
  <c r="S148" i="11"/>
  <c r="O148" i="11"/>
  <c r="AQ147" i="11"/>
  <c r="AM147" i="11"/>
  <c r="AH147" i="11"/>
  <c r="AD147" i="11"/>
  <c r="Y147" i="11"/>
  <c r="U147" i="11"/>
  <c r="Q147" i="11"/>
  <c r="M147" i="11"/>
  <c r="AO146" i="11"/>
  <c r="AK146" i="11"/>
  <c r="AG146" i="11"/>
  <c r="AC146" i="11"/>
  <c r="Y146" i="11"/>
  <c r="U146" i="11"/>
  <c r="Q146" i="11"/>
  <c r="M146" i="11"/>
  <c r="I146" i="11"/>
  <c r="AQ145" i="11"/>
  <c r="AM145" i="11"/>
  <c r="AI145" i="11"/>
  <c r="AE145" i="11"/>
  <c r="AA145" i="11"/>
  <c r="W145" i="11"/>
  <c r="S145" i="11"/>
  <c r="O145" i="11"/>
  <c r="K145" i="11"/>
  <c r="G145" i="11"/>
  <c r="AO144" i="11"/>
  <c r="AK144" i="11"/>
  <c r="AF144" i="11"/>
  <c r="Z144" i="11"/>
  <c r="V144" i="11"/>
  <c r="R144" i="11"/>
  <c r="N144" i="11"/>
  <c r="AP143" i="11"/>
  <c r="AL143" i="11"/>
  <c r="AH143" i="11"/>
  <c r="AD143" i="11"/>
  <c r="Z143" i="11"/>
  <c r="V143" i="11"/>
  <c r="R143" i="11"/>
  <c r="N143" i="11"/>
  <c r="J143" i="11"/>
  <c r="F143" i="11"/>
  <c r="AN142" i="11"/>
  <c r="AJ142" i="11"/>
  <c r="AF142" i="11"/>
  <c r="AB142" i="11"/>
  <c r="X142" i="11"/>
  <c r="T142" i="11"/>
  <c r="P142" i="11"/>
  <c r="L142" i="11"/>
  <c r="H142" i="11"/>
  <c r="AP141" i="11"/>
  <c r="AL141" i="11"/>
  <c r="AH141" i="11"/>
  <c r="AD141" i="11"/>
  <c r="Z141" i="11"/>
  <c r="AI161" i="11"/>
  <c r="AA161" i="11"/>
  <c r="S161" i="11"/>
  <c r="K161" i="11"/>
  <c r="AO160" i="11"/>
  <c r="AK160" i="11"/>
  <c r="AG160" i="11"/>
  <c r="AC160" i="11"/>
  <c r="Y160" i="11"/>
  <c r="U160" i="11"/>
  <c r="Q160" i="11"/>
  <c r="M160" i="11"/>
  <c r="I160" i="11"/>
  <c r="AQ159" i="11"/>
  <c r="AM159" i="11"/>
  <c r="AI159" i="11"/>
  <c r="AE159" i="11"/>
  <c r="AA159" i="11"/>
  <c r="W159" i="11"/>
  <c r="S159" i="11"/>
  <c r="O159" i="11"/>
  <c r="K159" i="11"/>
  <c r="G159" i="11"/>
  <c r="AO158" i="11"/>
  <c r="AK158" i="11"/>
  <c r="AG158" i="11"/>
  <c r="AC158" i="11"/>
  <c r="Y158" i="11"/>
  <c r="U158" i="11"/>
  <c r="Q158" i="11"/>
  <c r="M158" i="11"/>
  <c r="I158" i="11"/>
  <c r="AQ157" i="11"/>
  <c r="AM157" i="11"/>
  <c r="AI157" i="11"/>
  <c r="AE157" i="11"/>
  <c r="AA157" i="11"/>
  <c r="W157" i="11"/>
  <c r="R157" i="11"/>
  <c r="L157" i="11"/>
  <c r="H157" i="11"/>
  <c r="AP156" i="11"/>
  <c r="AL156" i="11"/>
  <c r="AH156" i="11"/>
  <c r="AB156" i="11"/>
  <c r="S156" i="11"/>
  <c r="M156" i="11"/>
  <c r="I156" i="11"/>
  <c r="AQ155" i="11"/>
  <c r="AM155" i="11"/>
  <c r="AI155" i="11"/>
  <c r="AE155" i="11"/>
  <c r="AA155" i="11"/>
  <c r="W155" i="11"/>
  <c r="S155" i="11"/>
  <c r="O155" i="11"/>
  <c r="K155" i="11"/>
  <c r="G155" i="11"/>
  <c r="AO154" i="11"/>
  <c r="AK154" i="11"/>
  <c r="AG154" i="11"/>
  <c r="AC154" i="11"/>
  <c r="Y154" i="11"/>
  <c r="U154" i="11"/>
  <c r="Q154" i="11"/>
  <c r="M154" i="11"/>
  <c r="I154" i="11"/>
  <c r="AQ153" i="11"/>
  <c r="AM153" i="11"/>
  <c r="AI153" i="11"/>
  <c r="AE153" i="11"/>
  <c r="AA153" i="11"/>
  <c r="W153" i="11"/>
  <c r="S153" i="11"/>
  <c r="O153" i="11"/>
  <c r="K153" i="11"/>
  <c r="G153" i="11"/>
  <c r="AO152" i="11"/>
  <c r="AK152" i="11"/>
  <c r="AF152" i="11"/>
  <c r="AB152" i="11"/>
  <c r="W152" i="11"/>
  <c r="S152" i="11"/>
  <c r="O152" i="11"/>
  <c r="AQ151" i="11"/>
  <c r="AM151" i="11"/>
  <c r="AH151" i="11"/>
  <c r="AD151" i="11"/>
  <c r="Y151" i="11"/>
  <c r="U151" i="11"/>
  <c r="Q151" i="11"/>
  <c r="M151" i="11"/>
  <c r="AO150" i="11"/>
  <c r="AK150" i="11"/>
  <c r="AF150" i="11"/>
  <c r="Z150" i="11"/>
  <c r="V150" i="11"/>
  <c r="R150" i="11"/>
  <c r="N150" i="11"/>
  <c r="AP149" i="11"/>
  <c r="AL149" i="11"/>
  <c r="AG149" i="11"/>
  <c r="AC149" i="11"/>
  <c r="X149" i="11"/>
  <c r="T149" i="11"/>
  <c r="P149" i="11"/>
  <c r="L149" i="11"/>
  <c r="AN148" i="11"/>
  <c r="AJ148" i="11"/>
  <c r="AE148" i="11"/>
  <c r="Z148" i="11"/>
  <c r="V148" i="11"/>
  <c r="R148" i="11"/>
  <c r="N148" i="11"/>
  <c r="AP147" i="11"/>
  <c r="AL147" i="11"/>
  <c r="AG147" i="11"/>
  <c r="AC147" i="11"/>
  <c r="X147" i="11"/>
  <c r="T147" i="11"/>
  <c r="P147" i="11"/>
  <c r="L147" i="11"/>
  <c r="AN146" i="11"/>
  <c r="AJ146" i="11"/>
  <c r="AF146" i="11"/>
  <c r="AB146" i="11"/>
  <c r="X146" i="11"/>
  <c r="T146" i="11"/>
  <c r="P146" i="11"/>
  <c r="L146" i="11"/>
  <c r="H146" i="11"/>
  <c r="AP145" i="11"/>
  <c r="AL145" i="11"/>
  <c r="AH145" i="11"/>
  <c r="AD145" i="11"/>
  <c r="Z145" i="11"/>
  <c r="V145" i="11"/>
  <c r="R145" i="11"/>
  <c r="N145" i="11"/>
  <c r="J145" i="11"/>
  <c r="F145" i="11"/>
  <c r="AN144" i="11"/>
  <c r="AJ144" i="11"/>
  <c r="AE144" i="11"/>
  <c r="Y144" i="11"/>
  <c r="U144" i="11"/>
  <c r="Q144" i="11"/>
  <c r="M144" i="11"/>
  <c r="AO143" i="11"/>
  <c r="AK143" i="11"/>
  <c r="AG143" i="11"/>
  <c r="AC143" i="11"/>
  <c r="Y143" i="11"/>
  <c r="U143" i="11"/>
  <c r="Q143" i="11"/>
  <c r="M143" i="11"/>
  <c r="I143" i="11"/>
  <c r="AQ142" i="11"/>
  <c r="AM142" i="11"/>
  <c r="AI142" i="11"/>
  <c r="AE142" i="11"/>
  <c r="AA142" i="11"/>
  <c r="W142" i="11"/>
  <c r="S142" i="11"/>
  <c r="O142" i="11"/>
  <c r="K142" i="11"/>
  <c r="G142" i="11"/>
  <c r="AO141" i="11"/>
  <c r="AK141" i="11"/>
  <c r="AG141" i="11"/>
  <c r="AC141" i="11"/>
  <c r="Y141" i="11"/>
  <c r="U141" i="11"/>
  <c r="Q141" i="11"/>
  <c r="AE141" i="11"/>
  <c r="V141" i="11"/>
  <c r="P141" i="11"/>
  <c r="L141" i="11"/>
  <c r="H141" i="11"/>
  <c r="AP140" i="11"/>
  <c r="AL140" i="11"/>
  <c r="AH140" i="11"/>
  <c r="AD140" i="11"/>
  <c r="X140" i="11"/>
  <c r="T140" i="11"/>
  <c r="P140" i="11"/>
  <c r="L140" i="11"/>
  <c r="AN139" i="11"/>
  <c r="AJ139" i="11"/>
  <c r="AF139" i="11"/>
  <c r="Z139" i="11"/>
  <c r="V139" i="11"/>
  <c r="R139" i="11"/>
  <c r="N139" i="11"/>
  <c r="AP138" i="11"/>
  <c r="AL138" i="11"/>
  <c r="AH138" i="11"/>
  <c r="AD138" i="11"/>
  <c r="Z138" i="11"/>
  <c r="V138" i="11"/>
  <c r="R138" i="11"/>
  <c r="N138" i="11"/>
  <c r="J138" i="11"/>
  <c r="F138" i="11"/>
  <c r="AA141" i="11"/>
  <c r="T141" i="11"/>
  <c r="O141" i="11"/>
  <c r="K141" i="11"/>
  <c r="G141" i="11"/>
  <c r="AO140" i="11"/>
  <c r="AK140" i="11"/>
  <c r="AG140" i="11"/>
  <c r="AC140" i="11"/>
  <c r="W140" i="11"/>
  <c r="S140" i="11"/>
  <c r="O140" i="11"/>
  <c r="AQ139" i="11"/>
  <c r="AM139" i="11"/>
  <c r="AI139" i="11"/>
  <c r="AE139" i="11"/>
  <c r="Y139" i="11"/>
  <c r="U139" i="11"/>
  <c r="Q139" i="11"/>
  <c r="M139" i="11"/>
  <c r="AO138" i="11"/>
  <c r="AK138" i="11"/>
  <c r="AG138" i="11"/>
  <c r="AC138" i="11"/>
  <c r="Y138" i="11"/>
  <c r="U138" i="11"/>
  <c r="Q138" i="11"/>
  <c r="M138" i="11"/>
  <c r="I138" i="11"/>
  <c r="X141" i="11"/>
  <c r="S141" i="11"/>
  <c r="N141" i="11"/>
  <c r="J141" i="11"/>
  <c r="F141" i="11"/>
  <c r="AN140" i="11"/>
  <c r="AJ140" i="11"/>
  <c r="AF140" i="11"/>
  <c r="Z140" i="11"/>
  <c r="V140" i="11"/>
  <c r="R140" i="11"/>
  <c r="N140" i="11"/>
  <c r="AP139" i="11"/>
  <c r="AL139" i="11"/>
  <c r="AH139" i="11"/>
  <c r="AD139" i="11"/>
  <c r="X139" i="11"/>
  <c r="T139" i="11"/>
  <c r="P139" i="11"/>
  <c r="L139" i="11"/>
  <c r="AN138" i="11"/>
  <c r="AJ138" i="11"/>
  <c r="AF138" i="11"/>
  <c r="AB138" i="11"/>
  <c r="X138" i="11"/>
  <c r="T138" i="11"/>
  <c r="P138" i="11"/>
  <c r="L138" i="11"/>
  <c r="H138" i="11"/>
  <c r="W141" i="11"/>
  <c r="R141" i="11"/>
  <c r="M141" i="11"/>
  <c r="I141" i="11"/>
  <c r="AQ140" i="11"/>
  <c r="AM140" i="11"/>
  <c r="AI140" i="11"/>
  <c r="AE140" i="11"/>
  <c r="Y140" i="11"/>
  <c r="Q140" i="11"/>
  <c r="M140" i="11"/>
  <c r="AO139" i="11"/>
  <c r="AK139" i="11"/>
  <c r="AG139" i="11"/>
  <c r="AC139" i="11"/>
  <c r="W139" i="11"/>
  <c r="S139" i="11"/>
  <c r="O139" i="11"/>
  <c r="AQ138" i="11"/>
  <c r="AM138" i="11"/>
  <c r="AI138" i="11"/>
  <c r="AE138" i="11"/>
  <c r="AA138" i="11"/>
  <c r="W138" i="11"/>
  <c r="S138" i="11"/>
  <c r="O138" i="11"/>
  <c r="K138" i="11"/>
  <c r="G138" i="11"/>
  <c r="AQ124" i="11"/>
  <c r="AM124" i="11"/>
  <c r="AI124" i="11"/>
  <c r="AE124" i="11"/>
  <c r="AA124" i="11"/>
  <c r="W124" i="11"/>
  <c r="S124" i="11"/>
  <c r="O124" i="11"/>
  <c r="K124" i="11"/>
  <c r="G124" i="11"/>
  <c r="AO123" i="11"/>
  <c r="AK123" i="11"/>
  <c r="AG123" i="11"/>
  <c r="AC123" i="11"/>
  <c r="Y123" i="11"/>
  <c r="U123" i="11"/>
  <c r="Q123" i="11"/>
  <c r="M123" i="11"/>
  <c r="I123" i="11"/>
  <c r="AQ122" i="11"/>
  <c r="AM122" i="11"/>
  <c r="AI122" i="11"/>
  <c r="AE122" i="11"/>
  <c r="AA122" i="11"/>
  <c r="W122" i="11"/>
  <c r="S122" i="11"/>
  <c r="O122" i="11"/>
  <c r="K122" i="11"/>
  <c r="G122" i="11"/>
  <c r="AO121" i="11"/>
  <c r="AK121" i="11"/>
  <c r="AG121" i="11"/>
  <c r="AC121" i="11"/>
  <c r="Y121" i="11"/>
  <c r="U121" i="11"/>
  <c r="Q121" i="11"/>
  <c r="M121" i="11"/>
  <c r="I121" i="11"/>
  <c r="AQ120" i="11"/>
  <c r="AM120" i="11"/>
  <c r="AI120" i="11"/>
  <c r="AE120" i="11"/>
  <c r="AA120" i="11"/>
  <c r="W120" i="11"/>
  <c r="S120" i="11"/>
  <c r="O120" i="11"/>
  <c r="K120" i="11"/>
  <c r="G120" i="11"/>
  <c r="AO119" i="11"/>
  <c r="AK119" i="11"/>
  <c r="AG119" i="11"/>
  <c r="AC119" i="11"/>
  <c r="Y119" i="11"/>
  <c r="U119" i="11"/>
  <c r="Q119" i="11"/>
  <c r="M119" i="11"/>
  <c r="I119" i="11"/>
  <c r="AQ118" i="11"/>
  <c r="AM118" i="11"/>
  <c r="AI118" i="11"/>
  <c r="AE118" i="11"/>
  <c r="AA118" i="11"/>
  <c r="W118" i="11"/>
  <c r="S118" i="11"/>
  <c r="O118" i="11"/>
  <c r="K118" i="11"/>
  <c r="G118" i="11"/>
  <c r="AO117" i="11"/>
  <c r="AK117" i="11"/>
  <c r="AG117" i="11"/>
  <c r="AC117" i="11"/>
  <c r="Y117" i="11"/>
  <c r="U117" i="11"/>
  <c r="Q117" i="11"/>
  <c r="M117" i="11"/>
  <c r="I117" i="11"/>
  <c r="AQ116" i="11"/>
  <c r="AM116" i="11"/>
  <c r="AI116" i="11"/>
  <c r="AE116" i="11"/>
  <c r="AA116" i="11"/>
  <c r="W116" i="11"/>
  <c r="S116" i="11"/>
  <c r="O116" i="11"/>
  <c r="K116" i="11"/>
  <c r="AP124" i="11"/>
  <c r="AL124" i="11"/>
  <c r="AH124" i="11"/>
  <c r="AD124" i="11"/>
  <c r="Z124" i="11"/>
  <c r="V124" i="11"/>
  <c r="R124" i="11"/>
  <c r="N124" i="11"/>
  <c r="J124" i="11"/>
  <c r="F124" i="11"/>
  <c r="AN123" i="11"/>
  <c r="AJ123" i="11"/>
  <c r="AF123" i="11"/>
  <c r="AB123" i="11"/>
  <c r="X123" i="11"/>
  <c r="T123" i="11"/>
  <c r="P123" i="11"/>
  <c r="L123" i="11"/>
  <c r="H123" i="11"/>
  <c r="AP122" i="11"/>
  <c r="AL122" i="11"/>
  <c r="AH122" i="11"/>
  <c r="AD122" i="11"/>
  <c r="Z122" i="11"/>
  <c r="V122" i="11"/>
  <c r="R122" i="11"/>
  <c r="N122" i="11"/>
  <c r="J122" i="11"/>
  <c r="F122" i="11"/>
  <c r="AN121" i="11"/>
  <c r="AJ121" i="11"/>
  <c r="AF121" i="11"/>
  <c r="AB121" i="11"/>
  <c r="X121" i="11"/>
  <c r="T121" i="11"/>
  <c r="P121" i="11"/>
  <c r="L121" i="11"/>
  <c r="H121" i="11"/>
  <c r="AP120" i="11"/>
  <c r="AL120" i="11"/>
  <c r="AH120" i="11"/>
  <c r="AD120" i="11"/>
  <c r="Z120" i="11"/>
  <c r="V120" i="11"/>
  <c r="R120" i="11"/>
  <c r="N120" i="11"/>
  <c r="J120" i="11"/>
  <c r="F120" i="11"/>
  <c r="AN119" i="11"/>
  <c r="AJ119" i="11"/>
  <c r="AF119" i="11"/>
  <c r="AB119" i="11"/>
  <c r="X119" i="11"/>
  <c r="T119" i="11"/>
  <c r="P119" i="11"/>
  <c r="L119" i="11"/>
  <c r="H119" i="11"/>
  <c r="AP118" i="11"/>
  <c r="AL118" i="11"/>
  <c r="AH118" i="11"/>
  <c r="AD118" i="11"/>
  <c r="Z118" i="11"/>
  <c r="V118" i="11"/>
  <c r="R118" i="11"/>
  <c r="N118" i="11"/>
  <c r="J118" i="11"/>
  <c r="F118" i="11"/>
  <c r="AN117" i="11"/>
  <c r="AJ117" i="11"/>
  <c r="AF117" i="11"/>
  <c r="AB117" i="11"/>
  <c r="X117" i="11"/>
  <c r="T117" i="11"/>
  <c r="P117" i="11"/>
  <c r="L117" i="11"/>
  <c r="H117" i="11"/>
  <c r="AP116" i="11"/>
  <c r="AL116" i="11"/>
  <c r="AH116" i="11"/>
  <c r="AD116" i="11"/>
  <c r="Z116" i="11"/>
  <c r="V116" i="11"/>
  <c r="R116" i="11"/>
  <c r="N116" i="11"/>
  <c r="J116" i="11"/>
  <c r="AO124" i="11"/>
  <c r="AK124" i="11"/>
  <c r="AG124" i="11"/>
  <c r="AC124" i="11"/>
  <c r="Y124" i="11"/>
  <c r="U124" i="11"/>
  <c r="Q124" i="11"/>
  <c r="M124" i="11"/>
  <c r="I124" i="11"/>
  <c r="AQ123" i="11"/>
  <c r="AM123" i="11"/>
  <c r="AI123" i="11"/>
  <c r="AE123" i="11"/>
  <c r="AA123" i="11"/>
  <c r="W123" i="11"/>
  <c r="S123" i="11"/>
  <c r="O123" i="11"/>
  <c r="K123" i="11"/>
  <c r="G123" i="11"/>
  <c r="AO122" i="11"/>
  <c r="AK122" i="11"/>
  <c r="AG122" i="11"/>
  <c r="AC122" i="11"/>
  <c r="Y122" i="11"/>
  <c r="U122" i="11"/>
  <c r="Q122" i="11"/>
  <c r="M122" i="11"/>
  <c r="I122" i="11"/>
  <c r="AQ121" i="11"/>
  <c r="AM121" i="11"/>
  <c r="AI121" i="11"/>
  <c r="AE121" i="11"/>
  <c r="AA121" i="11"/>
  <c r="W121" i="11"/>
  <c r="S121" i="11"/>
  <c r="O121" i="11"/>
  <c r="K121" i="11"/>
  <c r="G121" i="11"/>
  <c r="AO120" i="11"/>
  <c r="AK120" i="11"/>
  <c r="AG120" i="11"/>
  <c r="AC120" i="11"/>
  <c r="Y120" i="11"/>
  <c r="U120" i="11"/>
  <c r="Q120" i="11"/>
  <c r="M120" i="11"/>
  <c r="I120" i="11"/>
  <c r="AQ119" i="11"/>
  <c r="AM119" i="11"/>
  <c r="AI119" i="11"/>
  <c r="AE119" i="11"/>
  <c r="AA119" i="11"/>
  <c r="W119" i="11"/>
  <c r="S119" i="11"/>
  <c r="O119" i="11"/>
  <c r="K119" i="11"/>
  <c r="G119" i="11"/>
  <c r="AO118" i="11"/>
  <c r="AK118" i="11"/>
  <c r="AG118" i="11"/>
  <c r="AC118" i="11"/>
  <c r="Y118" i="11"/>
  <c r="U118" i="11"/>
  <c r="Q118" i="11"/>
  <c r="M118" i="11"/>
  <c r="I118" i="11"/>
  <c r="AQ117" i="11"/>
  <c r="AM117" i="11"/>
  <c r="AI117" i="11"/>
  <c r="AE117" i="11"/>
  <c r="AA117" i="11"/>
  <c r="W117" i="11"/>
  <c r="S117" i="11"/>
  <c r="O117" i="11"/>
  <c r="K117" i="11"/>
  <c r="G117" i="11"/>
  <c r="AO116" i="11"/>
  <c r="AK116" i="11"/>
  <c r="AG116" i="11"/>
  <c r="AC116" i="11"/>
  <c r="Y116" i="11"/>
  <c r="U116" i="11"/>
  <c r="Q116" i="11"/>
  <c r="M116" i="11"/>
  <c r="I116" i="11"/>
  <c r="AN124" i="11"/>
  <c r="AJ124" i="11"/>
  <c r="AF124" i="11"/>
  <c r="AB124" i="11"/>
  <c r="X124" i="11"/>
  <c r="T124" i="11"/>
  <c r="P124" i="11"/>
  <c r="L124" i="11"/>
  <c r="H124" i="11"/>
  <c r="AP123" i="11"/>
  <c r="AL123" i="11"/>
  <c r="AH123" i="11"/>
  <c r="AD123" i="11"/>
  <c r="Z123" i="11"/>
  <c r="V123" i="11"/>
  <c r="R123" i="11"/>
  <c r="N123" i="11"/>
  <c r="J123" i="11"/>
  <c r="F123" i="11"/>
  <c r="AN122" i="11"/>
  <c r="AJ122" i="11"/>
  <c r="AF122" i="11"/>
  <c r="AB122" i="11"/>
  <c r="X122" i="11"/>
  <c r="T122" i="11"/>
  <c r="P122" i="11"/>
  <c r="L122" i="11"/>
  <c r="H122" i="11"/>
  <c r="AP121" i="11"/>
  <c r="AL121" i="11"/>
  <c r="AH121" i="11"/>
  <c r="AD121" i="11"/>
  <c r="Z121" i="11"/>
  <c r="V121" i="11"/>
  <c r="R121" i="11"/>
  <c r="N121" i="11"/>
  <c r="J121" i="11"/>
  <c r="F121" i="11"/>
  <c r="AN120" i="11"/>
  <c r="AJ120" i="11"/>
  <c r="AF120" i="11"/>
  <c r="AB120" i="11"/>
  <c r="X120" i="11"/>
  <c r="T120" i="11"/>
  <c r="P120" i="11"/>
  <c r="L120" i="11"/>
  <c r="H120" i="11"/>
  <c r="AP119" i="11"/>
  <c r="AL119" i="11"/>
  <c r="AH119" i="11"/>
  <c r="AD119" i="11"/>
  <c r="Z119" i="11"/>
  <c r="V119" i="11"/>
  <c r="R119" i="11"/>
  <c r="N119" i="11"/>
  <c r="J119" i="11"/>
  <c r="F119" i="11"/>
  <c r="AN118" i="11"/>
  <c r="AJ118" i="11"/>
  <c r="AF118" i="11"/>
  <c r="AB118" i="11"/>
  <c r="X118" i="11"/>
  <c r="T118" i="11"/>
  <c r="P118" i="11"/>
  <c r="L118" i="11"/>
  <c r="H118" i="11"/>
  <c r="AP117" i="11"/>
  <c r="AL117" i="11"/>
  <c r="AH117" i="11"/>
  <c r="AD117" i="11"/>
  <c r="Z117" i="11"/>
  <c r="V117" i="11"/>
  <c r="R117" i="11"/>
  <c r="N117" i="11"/>
  <c r="J117" i="11"/>
  <c r="F117" i="11"/>
  <c r="AN116" i="11"/>
  <c r="AJ116" i="11"/>
  <c r="AF116" i="11"/>
  <c r="AB116" i="11"/>
  <c r="X116" i="11"/>
  <c r="T116" i="11"/>
  <c r="P116" i="11"/>
  <c r="L116" i="11"/>
  <c r="H116" i="11"/>
  <c r="AP115" i="11"/>
  <c r="AL115" i="11"/>
  <c r="AH115" i="11"/>
  <c r="AD115" i="11"/>
  <c r="Z115" i="11"/>
  <c r="V115" i="11"/>
  <c r="R115" i="11"/>
  <c r="N115" i="11"/>
  <c r="J115" i="11"/>
  <c r="F115" i="11"/>
  <c r="AN114" i="11"/>
  <c r="AJ114" i="11"/>
  <c r="AF114" i="11"/>
  <c r="AB114" i="11"/>
  <c r="X114" i="11"/>
  <c r="T114" i="11"/>
  <c r="P114" i="11"/>
  <c r="L114" i="11"/>
  <c r="H114" i="11"/>
  <c r="AP113" i="11"/>
  <c r="AL113" i="11"/>
  <c r="AH113" i="11"/>
  <c r="AD113" i="11"/>
  <c r="Z113" i="11"/>
  <c r="V113" i="11"/>
  <c r="R113" i="11"/>
  <c r="N113" i="11"/>
  <c r="J113" i="11"/>
  <c r="F113" i="11"/>
  <c r="AN112" i="11"/>
  <c r="AJ112" i="11"/>
  <c r="AF112" i="11"/>
  <c r="AB112" i="11"/>
  <c r="X112" i="11"/>
  <c r="T112" i="11"/>
  <c r="P112" i="11"/>
  <c r="L112" i="11"/>
  <c r="H112" i="11"/>
  <c r="AP111" i="11"/>
  <c r="AL111" i="11"/>
  <c r="AH111" i="11"/>
  <c r="AD111" i="11"/>
  <c r="Z111" i="11"/>
  <c r="V111" i="11"/>
  <c r="R111" i="11"/>
  <c r="N111" i="11"/>
  <c r="J111" i="11"/>
  <c r="F111" i="11"/>
  <c r="AN110" i="11"/>
  <c r="AJ110" i="11"/>
  <c r="AF110" i="11"/>
  <c r="AB110" i="11"/>
  <c r="X110" i="11"/>
  <c r="T110" i="11"/>
  <c r="P110" i="11"/>
  <c r="L110" i="11"/>
  <c r="H110" i="11"/>
  <c r="AP109" i="11"/>
  <c r="AL109" i="11"/>
  <c r="AH109" i="11"/>
  <c r="AD109" i="11"/>
  <c r="Z109" i="11"/>
  <c r="V109" i="11"/>
  <c r="R109" i="11"/>
  <c r="N109" i="11"/>
  <c r="J109" i="11"/>
  <c r="F109" i="11"/>
  <c r="AN108" i="11"/>
  <c r="AJ108" i="11"/>
  <c r="AF108" i="11"/>
  <c r="AB108" i="11"/>
  <c r="X108" i="11"/>
  <c r="T108" i="11"/>
  <c r="P108" i="11"/>
  <c r="L108" i="11"/>
  <c r="H108" i="11"/>
  <c r="AP107" i="11"/>
  <c r="AL107" i="11"/>
  <c r="AH107" i="11"/>
  <c r="AD107" i="11"/>
  <c r="Z107" i="11"/>
  <c r="V107" i="11"/>
  <c r="R107" i="11"/>
  <c r="N107" i="11"/>
  <c r="G116" i="11"/>
  <c r="AO115" i="11"/>
  <c r="AK115" i="11"/>
  <c r="AG115" i="11"/>
  <c r="AC115" i="11"/>
  <c r="Y115" i="11"/>
  <c r="U115" i="11"/>
  <c r="Q115" i="11"/>
  <c r="M115" i="11"/>
  <c r="I115" i="11"/>
  <c r="AQ114" i="11"/>
  <c r="AM114" i="11"/>
  <c r="AI114" i="11"/>
  <c r="AE114" i="11"/>
  <c r="AA114" i="11"/>
  <c r="W114" i="11"/>
  <c r="S114" i="11"/>
  <c r="O114" i="11"/>
  <c r="K114" i="11"/>
  <c r="G114" i="11"/>
  <c r="AO113" i="11"/>
  <c r="AK113" i="11"/>
  <c r="AG113" i="11"/>
  <c r="AC113" i="11"/>
  <c r="Y113" i="11"/>
  <c r="U113" i="11"/>
  <c r="Q113" i="11"/>
  <c r="M113" i="11"/>
  <c r="I113" i="11"/>
  <c r="AQ112" i="11"/>
  <c r="AM112" i="11"/>
  <c r="AI112" i="11"/>
  <c r="AE112" i="11"/>
  <c r="AA112" i="11"/>
  <c r="W112" i="11"/>
  <c r="S112" i="11"/>
  <c r="O112" i="11"/>
  <c r="K112" i="11"/>
  <c r="G112" i="11"/>
  <c r="AO111" i="11"/>
  <c r="AK111" i="11"/>
  <c r="AG111" i="11"/>
  <c r="AC111" i="11"/>
  <c r="Y111" i="11"/>
  <c r="U111" i="11"/>
  <c r="Q111" i="11"/>
  <c r="M111" i="11"/>
  <c r="I111" i="11"/>
  <c r="AQ110" i="11"/>
  <c r="AM110" i="11"/>
  <c r="AI110" i="11"/>
  <c r="AE110" i="11"/>
  <c r="AA110" i="11"/>
  <c r="W110" i="11"/>
  <c r="S110" i="11"/>
  <c r="O110" i="11"/>
  <c r="K110" i="11"/>
  <c r="G110" i="11"/>
  <c r="AO109" i="11"/>
  <c r="AK109" i="11"/>
  <c r="AG109" i="11"/>
  <c r="AC109" i="11"/>
  <c r="Y109" i="11"/>
  <c r="U109" i="11"/>
  <c r="Q109" i="11"/>
  <c r="M109" i="11"/>
  <c r="I109" i="11"/>
  <c r="AQ108" i="11"/>
  <c r="AM108" i="11"/>
  <c r="AI108" i="11"/>
  <c r="AE108" i="11"/>
  <c r="AA108" i="11"/>
  <c r="W108" i="11"/>
  <c r="S108" i="11"/>
  <c r="O108" i="11"/>
  <c r="K108" i="11"/>
  <c r="G108" i="11"/>
  <c r="AO107" i="11"/>
  <c r="AK107" i="11"/>
  <c r="AG107" i="11"/>
  <c r="AC107" i="11"/>
  <c r="Y107" i="11"/>
  <c r="U107" i="11"/>
  <c r="Q107" i="11"/>
  <c r="M107" i="11"/>
  <c r="I107" i="11"/>
  <c r="AQ106" i="11"/>
  <c r="AM106" i="11"/>
  <c r="AI106" i="11"/>
  <c r="F116" i="11"/>
  <c r="AN115" i="11"/>
  <c r="AJ115" i="11"/>
  <c r="AF115" i="11"/>
  <c r="AB115" i="11"/>
  <c r="X115" i="11"/>
  <c r="T115" i="11"/>
  <c r="P115" i="11"/>
  <c r="L115" i="11"/>
  <c r="H115" i="11"/>
  <c r="AP114" i="11"/>
  <c r="AL114" i="11"/>
  <c r="AH114" i="11"/>
  <c r="AD114" i="11"/>
  <c r="Z114" i="11"/>
  <c r="V114" i="11"/>
  <c r="R114" i="11"/>
  <c r="N114" i="11"/>
  <c r="J114" i="11"/>
  <c r="F114" i="11"/>
  <c r="AN113" i="11"/>
  <c r="AJ113" i="11"/>
  <c r="AF113" i="11"/>
  <c r="AB113" i="11"/>
  <c r="X113" i="11"/>
  <c r="T113" i="11"/>
  <c r="P113" i="11"/>
  <c r="L113" i="11"/>
  <c r="H113" i="11"/>
  <c r="AP112" i="11"/>
  <c r="AL112" i="11"/>
  <c r="AH112" i="11"/>
  <c r="AD112" i="11"/>
  <c r="Z112" i="11"/>
  <c r="V112" i="11"/>
  <c r="R112" i="11"/>
  <c r="N112" i="11"/>
  <c r="J112" i="11"/>
  <c r="F112" i="11"/>
  <c r="AN111" i="11"/>
  <c r="AJ111" i="11"/>
  <c r="AF111" i="11"/>
  <c r="AB111" i="11"/>
  <c r="X111" i="11"/>
  <c r="T111" i="11"/>
  <c r="P111" i="11"/>
  <c r="L111" i="11"/>
  <c r="H111" i="11"/>
  <c r="AP110" i="11"/>
  <c r="AL110" i="11"/>
  <c r="AH110" i="11"/>
  <c r="AD110" i="11"/>
  <c r="Z110" i="11"/>
  <c r="V110" i="11"/>
  <c r="R110" i="11"/>
  <c r="N110" i="11"/>
  <c r="J110" i="11"/>
  <c r="F110" i="11"/>
  <c r="AN109" i="11"/>
  <c r="AJ109" i="11"/>
  <c r="AF109" i="11"/>
  <c r="AB109" i="11"/>
  <c r="X109" i="11"/>
  <c r="T109" i="11"/>
  <c r="P109" i="11"/>
  <c r="L109" i="11"/>
  <c r="H109" i="11"/>
  <c r="AP108" i="11"/>
  <c r="AL108" i="11"/>
  <c r="AH108" i="11"/>
  <c r="AD108" i="11"/>
  <c r="Z108" i="11"/>
  <c r="V108" i="11"/>
  <c r="R108" i="11"/>
  <c r="N108" i="11"/>
  <c r="J108" i="11"/>
  <c r="F108" i="11"/>
  <c r="AN107" i="11"/>
  <c r="AJ107" i="11"/>
  <c r="AF107" i="11"/>
  <c r="AB107" i="11"/>
  <c r="X107" i="11"/>
  <c r="T107" i="11"/>
  <c r="P107" i="11"/>
  <c r="L107" i="11"/>
  <c r="H107" i="11"/>
  <c r="AP106" i="11"/>
  <c r="AL106" i="11"/>
  <c r="AH106" i="11"/>
  <c r="AQ115" i="11"/>
  <c r="AM115" i="11"/>
  <c r="AI115" i="11"/>
  <c r="AE115" i="11"/>
  <c r="AA115" i="11"/>
  <c r="W115" i="11"/>
  <c r="S115" i="11"/>
  <c r="O115" i="11"/>
  <c r="K115" i="11"/>
  <c r="G115" i="11"/>
  <c r="AO114" i="11"/>
  <c r="AK114" i="11"/>
  <c r="AG114" i="11"/>
  <c r="AC114" i="11"/>
  <c r="Y114" i="11"/>
  <c r="U114" i="11"/>
  <c r="Q114" i="11"/>
  <c r="M114" i="11"/>
  <c r="I114" i="11"/>
  <c r="AQ113" i="11"/>
  <c r="AM113" i="11"/>
  <c r="AI113" i="11"/>
  <c r="AE113" i="11"/>
  <c r="AA113" i="11"/>
  <c r="W113" i="11"/>
  <c r="S113" i="11"/>
  <c r="O113" i="11"/>
  <c r="K113" i="11"/>
  <c r="G113" i="11"/>
  <c r="AO112" i="11"/>
  <c r="AK112" i="11"/>
  <c r="AG112" i="11"/>
  <c r="AC112" i="11"/>
  <c r="Y112" i="11"/>
  <c r="U112" i="11"/>
  <c r="Q112" i="11"/>
  <c r="M112" i="11"/>
  <c r="I112" i="11"/>
  <c r="AQ111" i="11"/>
  <c r="AM111" i="11"/>
  <c r="AI111" i="11"/>
  <c r="AE111" i="11"/>
  <c r="AA111" i="11"/>
  <c r="W111" i="11"/>
  <c r="S111" i="11"/>
  <c r="O111" i="11"/>
  <c r="K111" i="11"/>
  <c r="G111" i="11"/>
  <c r="AO110" i="11"/>
  <c r="AK110" i="11"/>
  <c r="AG110" i="11"/>
  <c r="AC110" i="11"/>
  <c r="Y110" i="11"/>
  <c r="U110" i="11"/>
  <c r="Q110" i="11"/>
  <c r="M110" i="11"/>
  <c r="I110" i="11"/>
  <c r="AQ109" i="11"/>
  <c r="AM109" i="11"/>
  <c r="AI109" i="11"/>
  <c r="AE109" i="11"/>
  <c r="AA109" i="11"/>
  <c r="W109" i="11"/>
  <c r="S109" i="11"/>
  <c r="O109" i="11"/>
  <c r="K109" i="11"/>
  <c r="G109" i="11"/>
  <c r="AO108" i="11"/>
  <c r="AK108" i="11"/>
  <c r="AG108" i="11"/>
  <c r="AC108" i="11"/>
  <c r="Y108" i="11"/>
  <c r="U108" i="11"/>
  <c r="Q108" i="11"/>
  <c r="M108" i="11"/>
  <c r="I108" i="11"/>
  <c r="AQ107" i="11"/>
  <c r="AM107" i="11"/>
  <c r="AI107" i="11"/>
  <c r="AE107" i="11"/>
  <c r="AA107" i="11"/>
  <c r="W107" i="11"/>
  <c r="S107" i="11"/>
  <c r="O107" i="11"/>
  <c r="K107" i="11"/>
  <c r="J107" i="11"/>
  <c r="AN106" i="11"/>
  <c r="AF106" i="11"/>
  <c r="AB106" i="11"/>
  <c r="X106" i="11"/>
  <c r="T106" i="11"/>
  <c r="P106" i="11"/>
  <c r="L106" i="11"/>
  <c r="H106" i="11"/>
  <c r="AP105" i="11"/>
  <c r="AL105" i="11"/>
  <c r="AH105" i="11"/>
  <c r="AD105" i="11"/>
  <c r="Z105" i="11"/>
  <c r="V105" i="11"/>
  <c r="R105" i="11"/>
  <c r="N105" i="11"/>
  <c r="J105" i="11"/>
  <c r="F105" i="11"/>
  <c r="AN104" i="11"/>
  <c r="AJ104" i="11"/>
  <c r="AF104" i="11"/>
  <c r="AB104" i="11"/>
  <c r="X104" i="11"/>
  <c r="T104" i="11"/>
  <c r="P104" i="11"/>
  <c r="L104" i="11"/>
  <c r="H104" i="11"/>
  <c r="AP103" i="11"/>
  <c r="AL103" i="11"/>
  <c r="AH103" i="11"/>
  <c r="AD103" i="11"/>
  <c r="Z103" i="11"/>
  <c r="V103" i="11"/>
  <c r="R103" i="11"/>
  <c r="N103" i="11"/>
  <c r="J103" i="11"/>
  <c r="F103" i="11"/>
  <c r="AN102" i="11"/>
  <c r="AJ102" i="11"/>
  <c r="AF102" i="11"/>
  <c r="AB102" i="11"/>
  <c r="X102" i="11"/>
  <c r="T102" i="11"/>
  <c r="P102" i="11"/>
  <c r="L102" i="11"/>
  <c r="H102" i="11"/>
  <c r="AP101" i="11"/>
  <c r="AL101" i="11"/>
  <c r="AH101" i="11"/>
  <c r="AD101" i="11"/>
  <c r="Z101" i="11"/>
  <c r="V101" i="11"/>
  <c r="R101" i="11"/>
  <c r="N101" i="11"/>
  <c r="J101" i="11"/>
  <c r="F101" i="11"/>
  <c r="AN100" i="11"/>
  <c r="AJ100" i="11"/>
  <c r="AF100" i="11"/>
  <c r="AB100" i="11"/>
  <c r="X100" i="11"/>
  <c r="T100" i="11"/>
  <c r="P100" i="11"/>
  <c r="L100" i="11"/>
  <c r="H100" i="11"/>
  <c r="AP99" i="11"/>
  <c r="AL99" i="11"/>
  <c r="AH99" i="11"/>
  <c r="AD99" i="11"/>
  <c r="Z99" i="11"/>
  <c r="V99" i="11"/>
  <c r="R99" i="11"/>
  <c r="N99" i="11"/>
  <c r="J99" i="11"/>
  <c r="F99" i="11"/>
  <c r="AN98" i="11"/>
  <c r="AJ98" i="11"/>
  <c r="AF98" i="11"/>
  <c r="AB98" i="11"/>
  <c r="X98" i="11"/>
  <c r="T98" i="11"/>
  <c r="P98" i="11"/>
  <c r="L98" i="11"/>
  <c r="H98" i="11"/>
  <c r="AP97" i="11"/>
  <c r="AL97" i="11"/>
  <c r="AH97" i="11"/>
  <c r="AD97" i="11"/>
  <c r="Z97" i="11"/>
  <c r="V97" i="11"/>
  <c r="R97" i="11"/>
  <c r="N97" i="11"/>
  <c r="J97" i="11"/>
  <c r="F97" i="11"/>
  <c r="AN96" i="11"/>
  <c r="AJ96" i="11"/>
  <c r="AF96" i="11"/>
  <c r="AB96" i="11"/>
  <c r="X96" i="11"/>
  <c r="T96" i="11"/>
  <c r="P96" i="11"/>
  <c r="L96" i="11"/>
  <c r="H96" i="11"/>
  <c r="AP95" i="11"/>
  <c r="AL95" i="11"/>
  <c r="AH95" i="11"/>
  <c r="AD95" i="11"/>
  <c r="Z95" i="11"/>
  <c r="V95" i="11"/>
  <c r="R95" i="11"/>
  <c r="N95" i="11"/>
  <c r="J95" i="11"/>
  <c r="F95" i="11"/>
  <c r="AN94" i="11"/>
  <c r="AJ94" i="11"/>
  <c r="AF94" i="11"/>
  <c r="AB94" i="11"/>
  <c r="X94" i="11"/>
  <c r="T94" i="11"/>
  <c r="P94" i="11"/>
  <c r="L94" i="11"/>
  <c r="H94" i="11"/>
  <c r="AP93" i="11"/>
  <c r="AL93" i="11"/>
  <c r="AH93" i="11"/>
  <c r="AD93" i="11"/>
  <c r="Z93" i="11"/>
  <c r="V93" i="11"/>
  <c r="R93" i="11"/>
  <c r="N93" i="11"/>
  <c r="J93" i="11"/>
  <c r="F93" i="11"/>
  <c r="AN92" i="11"/>
  <c r="AJ92" i="11"/>
  <c r="AF92" i="11"/>
  <c r="AB92" i="11"/>
  <c r="X92" i="11"/>
  <c r="T92" i="11"/>
  <c r="P92" i="11"/>
  <c r="L92" i="11"/>
  <c r="H92" i="11"/>
  <c r="AP91" i="11"/>
  <c r="AL91" i="11"/>
  <c r="AH91" i="11"/>
  <c r="AD91" i="11"/>
  <c r="Z91" i="11"/>
  <c r="V91" i="11"/>
  <c r="R91" i="11"/>
  <c r="N91" i="11"/>
  <c r="J91" i="11"/>
  <c r="F91" i="11"/>
  <c r="AN90" i="11"/>
  <c r="AJ90" i="11"/>
  <c r="AF90" i="11"/>
  <c r="AB90" i="11"/>
  <c r="X90" i="11"/>
  <c r="T90" i="11"/>
  <c r="P90" i="11"/>
  <c r="L90" i="11"/>
  <c r="H90" i="11"/>
  <c r="AP89" i="11"/>
  <c r="AL89" i="11"/>
  <c r="AH89" i="11"/>
  <c r="AD89" i="11"/>
  <c r="Z89" i="11"/>
  <c r="V89" i="11"/>
  <c r="R89" i="11"/>
  <c r="N89" i="11"/>
  <c r="J89" i="11"/>
  <c r="G107" i="11"/>
  <c r="AK106" i="11"/>
  <c r="AE106" i="11"/>
  <c r="AA106" i="11"/>
  <c r="W106" i="11"/>
  <c r="S106" i="11"/>
  <c r="O106" i="11"/>
  <c r="K106" i="11"/>
  <c r="G106" i="11"/>
  <c r="AO105" i="11"/>
  <c r="AK105" i="11"/>
  <c r="AG105" i="11"/>
  <c r="AC105" i="11"/>
  <c r="Y105" i="11"/>
  <c r="U105" i="11"/>
  <c r="Q105" i="11"/>
  <c r="M105" i="11"/>
  <c r="I105" i="11"/>
  <c r="AQ104" i="11"/>
  <c r="AM104" i="11"/>
  <c r="AI104" i="11"/>
  <c r="AE104" i="11"/>
  <c r="AA104" i="11"/>
  <c r="W104" i="11"/>
  <c r="S104" i="11"/>
  <c r="O104" i="11"/>
  <c r="K104" i="11"/>
  <c r="G104" i="11"/>
  <c r="AO103" i="11"/>
  <c r="AK103" i="11"/>
  <c r="AG103" i="11"/>
  <c r="AC103" i="11"/>
  <c r="Y103" i="11"/>
  <c r="U103" i="11"/>
  <c r="Q103" i="11"/>
  <c r="M103" i="11"/>
  <c r="I103" i="11"/>
  <c r="AQ102" i="11"/>
  <c r="AM102" i="11"/>
  <c r="AI102" i="11"/>
  <c r="AE102" i="11"/>
  <c r="AA102" i="11"/>
  <c r="W102" i="11"/>
  <c r="S102" i="11"/>
  <c r="O102" i="11"/>
  <c r="K102" i="11"/>
  <c r="G102" i="11"/>
  <c r="AO101" i="11"/>
  <c r="AK101" i="11"/>
  <c r="AG101" i="11"/>
  <c r="AC101" i="11"/>
  <c r="Y101" i="11"/>
  <c r="U101" i="11"/>
  <c r="Q101" i="11"/>
  <c r="M101" i="11"/>
  <c r="I101" i="11"/>
  <c r="AQ100" i="11"/>
  <c r="AM100" i="11"/>
  <c r="AI100" i="11"/>
  <c r="AE100" i="11"/>
  <c r="AA100" i="11"/>
  <c r="W100" i="11"/>
  <c r="S100" i="11"/>
  <c r="O100" i="11"/>
  <c r="K100" i="11"/>
  <c r="G100" i="11"/>
  <c r="AO99" i="11"/>
  <c r="AK99" i="11"/>
  <c r="AG99" i="11"/>
  <c r="AC99" i="11"/>
  <c r="Y99" i="11"/>
  <c r="U99" i="11"/>
  <c r="Q99" i="11"/>
  <c r="M99" i="11"/>
  <c r="I99" i="11"/>
  <c r="AQ98" i="11"/>
  <c r="AM98" i="11"/>
  <c r="AI98" i="11"/>
  <c r="AE98" i="11"/>
  <c r="AA98" i="11"/>
  <c r="W98" i="11"/>
  <c r="S98" i="11"/>
  <c r="O98" i="11"/>
  <c r="K98" i="11"/>
  <c r="G98" i="11"/>
  <c r="AO97" i="11"/>
  <c r="AK97" i="11"/>
  <c r="AG97" i="11"/>
  <c r="AC97" i="11"/>
  <c r="Y97" i="11"/>
  <c r="U97" i="11"/>
  <c r="Q97" i="11"/>
  <c r="M97" i="11"/>
  <c r="I97" i="11"/>
  <c r="AQ96" i="11"/>
  <c r="AM96" i="11"/>
  <c r="AI96" i="11"/>
  <c r="AE96" i="11"/>
  <c r="AA96" i="11"/>
  <c r="W96" i="11"/>
  <c r="S96" i="11"/>
  <c r="O96" i="11"/>
  <c r="K96" i="11"/>
  <c r="G96" i="11"/>
  <c r="AO95" i="11"/>
  <c r="AK95" i="11"/>
  <c r="AG95" i="11"/>
  <c r="AC95" i="11"/>
  <c r="Y95" i="11"/>
  <c r="U95" i="11"/>
  <c r="Q95" i="11"/>
  <c r="M95" i="11"/>
  <c r="I95" i="11"/>
  <c r="AQ94" i="11"/>
  <c r="AM94" i="11"/>
  <c r="AI94" i="11"/>
  <c r="AE94" i="11"/>
  <c r="AA94" i="11"/>
  <c r="W94" i="11"/>
  <c r="S94" i="11"/>
  <c r="O94" i="11"/>
  <c r="K94" i="11"/>
  <c r="G94" i="11"/>
  <c r="AO93" i="11"/>
  <c r="AK93" i="11"/>
  <c r="AG93" i="11"/>
  <c r="AC93" i="11"/>
  <c r="Y93" i="11"/>
  <c r="U93" i="11"/>
  <c r="Q93" i="11"/>
  <c r="M93" i="11"/>
  <c r="I93" i="11"/>
  <c r="AQ92" i="11"/>
  <c r="AM92" i="11"/>
  <c r="AI92" i="11"/>
  <c r="AE92" i="11"/>
  <c r="AA92" i="11"/>
  <c r="W92" i="11"/>
  <c r="S92" i="11"/>
  <c r="O92" i="11"/>
  <c r="K92" i="11"/>
  <c r="G92" i="11"/>
  <c r="AO91" i="11"/>
  <c r="AK91" i="11"/>
  <c r="AG91" i="11"/>
  <c r="AC91" i="11"/>
  <c r="Y91" i="11"/>
  <c r="U91" i="11"/>
  <c r="Q91" i="11"/>
  <c r="M91" i="11"/>
  <c r="I91" i="11"/>
  <c r="AQ90" i="11"/>
  <c r="AM90" i="11"/>
  <c r="AI90" i="11"/>
  <c r="AE90" i="11"/>
  <c r="AA90" i="11"/>
  <c r="W90" i="11"/>
  <c r="S90" i="11"/>
  <c r="O90" i="11"/>
  <c r="K90" i="11"/>
  <c r="G90" i="11"/>
  <c r="AO89" i="11"/>
  <c r="AK89" i="11"/>
  <c r="AG89" i="11"/>
  <c r="AC89" i="11"/>
  <c r="Y89" i="11"/>
  <c r="U89" i="11"/>
  <c r="Q89" i="11"/>
  <c r="M89" i="11"/>
  <c r="I89" i="11"/>
  <c r="F107" i="11"/>
  <c r="AJ106" i="11"/>
  <c r="AD106" i="11"/>
  <c r="Z106" i="11"/>
  <c r="V106" i="11"/>
  <c r="R106" i="11"/>
  <c r="N106" i="11"/>
  <c r="J106" i="11"/>
  <c r="F106" i="11"/>
  <c r="AN105" i="11"/>
  <c r="AJ105" i="11"/>
  <c r="AF105" i="11"/>
  <c r="AB105" i="11"/>
  <c r="X105" i="11"/>
  <c r="T105" i="11"/>
  <c r="P105" i="11"/>
  <c r="L105" i="11"/>
  <c r="H105" i="11"/>
  <c r="AP104" i="11"/>
  <c r="AL104" i="11"/>
  <c r="AH104" i="11"/>
  <c r="AD104" i="11"/>
  <c r="Z104" i="11"/>
  <c r="V104" i="11"/>
  <c r="R104" i="11"/>
  <c r="N104" i="11"/>
  <c r="J104" i="11"/>
  <c r="F104" i="11"/>
  <c r="AN103" i="11"/>
  <c r="AJ103" i="11"/>
  <c r="AF103" i="11"/>
  <c r="AB103" i="11"/>
  <c r="X103" i="11"/>
  <c r="T103" i="11"/>
  <c r="P103" i="11"/>
  <c r="L103" i="11"/>
  <c r="H103" i="11"/>
  <c r="AP102" i="11"/>
  <c r="AL102" i="11"/>
  <c r="AH102" i="11"/>
  <c r="AD102" i="11"/>
  <c r="Z102" i="11"/>
  <c r="V102" i="11"/>
  <c r="R102" i="11"/>
  <c r="N102" i="11"/>
  <c r="J102" i="11"/>
  <c r="F102" i="11"/>
  <c r="AN101" i="11"/>
  <c r="AJ101" i="11"/>
  <c r="AF101" i="11"/>
  <c r="AB101" i="11"/>
  <c r="X101" i="11"/>
  <c r="T101" i="11"/>
  <c r="P101" i="11"/>
  <c r="L101" i="11"/>
  <c r="H101" i="11"/>
  <c r="AP100" i="11"/>
  <c r="AL100" i="11"/>
  <c r="AH100" i="11"/>
  <c r="AD100" i="11"/>
  <c r="Z100" i="11"/>
  <c r="V100" i="11"/>
  <c r="R100" i="11"/>
  <c r="N100" i="11"/>
  <c r="J100" i="11"/>
  <c r="F100" i="11"/>
  <c r="AN99" i="11"/>
  <c r="AJ99" i="11"/>
  <c r="AF99" i="11"/>
  <c r="AB99" i="11"/>
  <c r="X99" i="11"/>
  <c r="T99" i="11"/>
  <c r="P99" i="11"/>
  <c r="L99" i="11"/>
  <c r="H99" i="11"/>
  <c r="AP98" i="11"/>
  <c r="AL98" i="11"/>
  <c r="AH98" i="11"/>
  <c r="AD98" i="11"/>
  <c r="Z98" i="11"/>
  <c r="V98" i="11"/>
  <c r="R98" i="11"/>
  <c r="N98" i="11"/>
  <c r="J98" i="11"/>
  <c r="F98" i="11"/>
  <c r="AN97" i="11"/>
  <c r="AJ97" i="11"/>
  <c r="AF97" i="11"/>
  <c r="AB97" i="11"/>
  <c r="X97" i="11"/>
  <c r="T97" i="11"/>
  <c r="P97" i="11"/>
  <c r="L97" i="11"/>
  <c r="H97" i="11"/>
  <c r="AP96" i="11"/>
  <c r="AL96" i="11"/>
  <c r="AH96" i="11"/>
  <c r="AD96" i="11"/>
  <c r="Z96" i="11"/>
  <c r="V96" i="11"/>
  <c r="R96" i="11"/>
  <c r="N96" i="11"/>
  <c r="J96" i="11"/>
  <c r="F96" i="11"/>
  <c r="AN95" i="11"/>
  <c r="AJ95" i="11"/>
  <c r="AF95" i="11"/>
  <c r="AB95" i="11"/>
  <c r="X95" i="11"/>
  <c r="T95" i="11"/>
  <c r="P95" i="11"/>
  <c r="L95" i="11"/>
  <c r="H95" i="11"/>
  <c r="AP94" i="11"/>
  <c r="AL94" i="11"/>
  <c r="AH94" i="11"/>
  <c r="AD94" i="11"/>
  <c r="Z94" i="11"/>
  <c r="V94" i="11"/>
  <c r="R94" i="11"/>
  <c r="N94" i="11"/>
  <c r="J94" i="11"/>
  <c r="F94" i="11"/>
  <c r="AN93" i="11"/>
  <c r="AJ93" i="11"/>
  <c r="AF93" i="11"/>
  <c r="AB93" i="11"/>
  <c r="X93" i="11"/>
  <c r="T93" i="11"/>
  <c r="P93" i="11"/>
  <c r="L93" i="11"/>
  <c r="H93" i="11"/>
  <c r="AP92" i="11"/>
  <c r="AL92" i="11"/>
  <c r="AH92" i="11"/>
  <c r="AD92" i="11"/>
  <c r="Z92" i="11"/>
  <c r="V92" i="11"/>
  <c r="R92" i="11"/>
  <c r="N92" i="11"/>
  <c r="J92" i="11"/>
  <c r="F92" i="11"/>
  <c r="AN91" i="11"/>
  <c r="AJ91" i="11"/>
  <c r="AF91" i="11"/>
  <c r="AB91" i="11"/>
  <c r="X91" i="11"/>
  <c r="T91" i="11"/>
  <c r="P91" i="11"/>
  <c r="L91" i="11"/>
  <c r="H91" i="11"/>
  <c r="AP90" i="11"/>
  <c r="AL90" i="11"/>
  <c r="AH90" i="11"/>
  <c r="AD90" i="11"/>
  <c r="Z90" i="11"/>
  <c r="V90" i="11"/>
  <c r="R90" i="11"/>
  <c r="N90" i="11"/>
  <c r="J90" i="11"/>
  <c r="F90" i="11"/>
  <c r="AN89" i="11"/>
  <c r="AJ89" i="11"/>
  <c r="AF89" i="11"/>
  <c r="AB89" i="11"/>
  <c r="X89" i="11"/>
  <c r="T89" i="11"/>
  <c r="P89" i="11"/>
  <c r="L89" i="11"/>
  <c r="AO106" i="11"/>
  <c r="AG106" i="11"/>
  <c r="AC106" i="11"/>
  <c r="Y106" i="11"/>
  <c r="U106" i="11"/>
  <c r="Q106" i="11"/>
  <c r="M106" i="11"/>
  <c r="I106" i="11"/>
  <c r="AQ105" i="11"/>
  <c r="AM105" i="11"/>
  <c r="AI105" i="11"/>
  <c r="AE105" i="11"/>
  <c r="AA105" i="11"/>
  <c r="W105" i="11"/>
  <c r="S105" i="11"/>
  <c r="O105" i="11"/>
  <c r="K105" i="11"/>
  <c r="G105" i="11"/>
  <c r="AO104" i="11"/>
  <c r="AK104" i="11"/>
  <c r="AG104" i="11"/>
  <c r="AC104" i="11"/>
  <c r="Y104" i="11"/>
  <c r="U104" i="11"/>
  <c r="Q104" i="11"/>
  <c r="M104" i="11"/>
  <c r="I104" i="11"/>
  <c r="AQ103" i="11"/>
  <c r="AM103" i="11"/>
  <c r="AI103" i="11"/>
  <c r="AE103" i="11"/>
  <c r="AA103" i="11"/>
  <c r="W103" i="11"/>
  <c r="S103" i="11"/>
  <c r="O103" i="11"/>
  <c r="K103" i="11"/>
  <c r="G103" i="11"/>
  <c r="AO102" i="11"/>
  <c r="AK102" i="11"/>
  <c r="AG102" i="11"/>
  <c r="AC102" i="11"/>
  <c r="Y102" i="11"/>
  <c r="U102" i="11"/>
  <c r="Q102" i="11"/>
  <c r="M102" i="11"/>
  <c r="I102" i="11"/>
  <c r="AQ101" i="11"/>
  <c r="AM101" i="11"/>
  <c r="AI101" i="11"/>
  <c r="AE101" i="11"/>
  <c r="AA101" i="11"/>
  <c r="W101" i="11"/>
  <c r="S101" i="11"/>
  <c r="O101" i="11"/>
  <c r="K101" i="11"/>
  <c r="G101" i="11"/>
  <c r="AO100" i="11"/>
  <c r="AK100" i="11"/>
  <c r="AG100" i="11"/>
  <c r="AC100" i="11"/>
  <c r="Y100" i="11"/>
  <c r="U100" i="11"/>
  <c r="Q100" i="11"/>
  <c r="M100" i="11"/>
  <c r="I100" i="11"/>
  <c r="AQ99" i="11"/>
  <c r="AM99" i="11"/>
  <c r="AI99" i="11"/>
  <c r="AE99" i="11"/>
  <c r="AA99" i="11"/>
  <c r="W99" i="11"/>
  <c r="S99" i="11"/>
  <c r="O99" i="11"/>
  <c r="K99" i="11"/>
  <c r="G99" i="11"/>
  <c r="AO98" i="11"/>
  <c r="AK98" i="11"/>
  <c r="AG98" i="11"/>
  <c r="AC98" i="11"/>
  <c r="Y98" i="11"/>
  <c r="U98" i="11"/>
  <c r="Q98" i="11"/>
  <c r="M98" i="11"/>
  <c r="I98" i="11"/>
  <c r="AQ97" i="11"/>
  <c r="AM97" i="11"/>
  <c r="AI97" i="11"/>
  <c r="AE97" i="11"/>
  <c r="AA97" i="11"/>
  <c r="W97" i="11"/>
  <c r="S97" i="11"/>
  <c r="O97" i="11"/>
  <c r="K97" i="11"/>
  <c r="G97" i="11"/>
  <c r="AO96" i="11"/>
  <c r="AK96" i="11"/>
  <c r="AG96" i="11"/>
  <c r="AC96" i="11"/>
  <c r="Y96" i="11"/>
  <c r="U96" i="11"/>
  <c r="Q96" i="11"/>
  <c r="M96" i="11"/>
  <c r="I96" i="11"/>
  <c r="AQ95" i="11"/>
  <c r="AM95" i="11"/>
  <c r="AI95" i="11"/>
  <c r="AE95" i="11"/>
  <c r="AA95" i="11"/>
  <c r="W95" i="11"/>
  <c r="S95" i="11"/>
  <c r="O95" i="11"/>
  <c r="K95" i="11"/>
  <c r="G95" i="11"/>
  <c r="AO94" i="11"/>
  <c r="AK94" i="11"/>
  <c r="AG94" i="11"/>
  <c r="AC94" i="11"/>
  <c r="Y94" i="11"/>
  <c r="U94" i="11"/>
  <c r="Q94" i="11"/>
  <c r="M94" i="11"/>
  <c r="I94" i="11"/>
  <c r="AQ93" i="11"/>
  <c r="AM93" i="11"/>
  <c r="AI93" i="11"/>
  <c r="AE93" i="11"/>
  <c r="AA93" i="11"/>
  <c r="W93" i="11"/>
  <c r="S93" i="11"/>
  <c r="O93" i="11"/>
  <c r="K93" i="11"/>
  <c r="G93" i="11"/>
  <c r="AO92" i="11"/>
  <c r="AK92" i="11"/>
  <c r="AG92" i="11"/>
  <c r="AC92" i="11"/>
  <c r="Y92" i="11"/>
  <c r="U92" i="11"/>
  <c r="Q92" i="11"/>
  <c r="M92" i="11"/>
  <c r="I92" i="11"/>
  <c r="AQ91" i="11"/>
  <c r="AM91" i="11"/>
  <c r="AI91" i="11"/>
  <c r="AE91" i="11"/>
  <c r="AA91" i="11"/>
  <c r="W91" i="11"/>
  <c r="S91" i="11"/>
  <c r="O91" i="11"/>
  <c r="K91" i="11"/>
  <c r="G91" i="11"/>
  <c r="AO90" i="11"/>
  <c r="AK90" i="11"/>
  <c r="AG90" i="11"/>
  <c r="AC90" i="11"/>
  <c r="Y90" i="11"/>
  <c r="U90" i="11"/>
  <c r="Q90" i="11"/>
  <c r="M90" i="11"/>
  <c r="I90" i="11"/>
  <c r="AQ89" i="11"/>
  <c r="AM89" i="11"/>
  <c r="AI89" i="11"/>
  <c r="AE89" i="11"/>
  <c r="AA89" i="11"/>
  <c r="W89" i="11"/>
  <c r="S89" i="11"/>
  <c r="O89" i="11"/>
  <c r="K89" i="11"/>
  <c r="AQ88" i="11"/>
  <c r="AM88" i="11"/>
  <c r="AI88" i="11"/>
  <c r="AE88" i="11"/>
  <c r="AA88" i="11"/>
  <c r="W88" i="11"/>
  <c r="S88" i="11"/>
  <c r="O88" i="11"/>
  <c r="K88" i="11"/>
  <c r="G88" i="11"/>
  <c r="AO87" i="11"/>
  <c r="AK87" i="11"/>
  <c r="AG87" i="11"/>
  <c r="AC87" i="11"/>
  <c r="Y87" i="11"/>
  <c r="U87" i="11"/>
  <c r="Q87" i="11"/>
  <c r="M87" i="11"/>
  <c r="I87" i="11"/>
  <c r="AQ86" i="11"/>
  <c r="AM86" i="11"/>
  <c r="AI86" i="11"/>
  <c r="AE86" i="11"/>
  <c r="AA86" i="11"/>
  <c r="W86" i="11"/>
  <c r="S86" i="11"/>
  <c r="O86" i="11"/>
  <c r="K86" i="11"/>
  <c r="G86" i="11"/>
  <c r="AO85" i="11"/>
  <c r="AK85" i="11"/>
  <c r="AG85" i="11"/>
  <c r="AC85" i="11"/>
  <c r="Y85" i="11"/>
  <c r="U85" i="11"/>
  <c r="Q85" i="11"/>
  <c r="M85" i="11"/>
  <c r="I85" i="11"/>
  <c r="AQ84" i="11"/>
  <c r="AM84" i="11"/>
  <c r="AI84" i="11"/>
  <c r="AE84" i="11"/>
  <c r="AA84" i="11"/>
  <c r="W84" i="11"/>
  <c r="S84" i="11"/>
  <c r="O84" i="11"/>
  <c r="K84" i="11"/>
  <c r="G84" i="11"/>
  <c r="AO83" i="11"/>
  <c r="AK83" i="11"/>
  <c r="AG83" i="11"/>
  <c r="AC83" i="11"/>
  <c r="Y83" i="11"/>
  <c r="U83" i="11"/>
  <c r="Q83" i="11"/>
  <c r="M83" i="11"/>
  <c r="I83" i="11"/>
  <c r="AQ82" i="11"/>
  <c r="AM82" i="11"/>
  <c r="AI82" i="11"/>
  <c r="AE82" i="11"/>
  <c r="AA82" i="11"/>
  <c r="W82" i="11"/>
  <c r="S82" i="11"/>
  <c r="O82" i="11"/>
  <c r="K82" i="11"/>
  <c r="G82" i="11"/>
  <c r="AO81" i="11"/>
  <c r="AK81" i="11"/>
  <c r="AG81" i="11"/>
  <c r="AC81" i="11"/>
  <c r="Y81" i="11"/>
  <c r="U81" i="11"/>
  <c r="Q81" i="11"/>
  <c r="M81" i="11"/>
  <c r="I81" i="11"/>
  <c r="AQ80" i="11"/>
  <c r="AM80" i="11"/>
  <c r="AI80" i="11"/>
  <c r="AE80" i="11"/>
  <c r="AA80" i="11"/>
  <c r="W80" i="11"/>
  <c r="S80" i="11"/>
  <c r="O80" i="11"/>
  <c r="K80" i="11"/>
  <c r="G80" i="11"/>
  <c r="AO79" i="11"/>
  <c r="AK79" i="11"/>
  <c r="AG79" i="11"/>
  <c r="AC79" i="11"/>
  <c r="Y79" i="11"/>
  <c r="U79" i="11"/>
  <c r="Q79" i="11"/>
  <c r="M79" i="11"/>
  <c r="I79" i="11"/>
  <c r="AQ78" i="11"/>
  <c r="AM78" i="11"/>
  <c r="AI78" i="11"/>
  <c r="AE78" i="11"/>
  <c r="AA78" i="11"/>
  <c r="W78" i="11"/>
  <c r="S78" i="11"/>
  <c r="O78" i="11"/>
  <c r="K78" i="11"/>
  <c r="G78" i="11"/>
  <c r="AO77" i="11"/>
  <c r="AK77" i="11"/>
  <c r="AG77" i="11"/>
  <c r="AC77" i="11"/>
  <c r="Y77" i="11"/>
  <c r="U77" i="11"/>
  <c r="Q77" i="11"/>
  <c r="M77" i="11"/>
  <c r="I77" i="11"/>
  <c r="AQ76" i="11"/>
  <c r="AM76" i="11"/>
  <c r="AI76" i="11"/>
  <c r="AE76" i="11"/>
  <c r="AA76" i="11"/>
  <c r="W76" i="11"/>
  <c r="S76" i="11"/>
  <c r="O76" i="11"/>
  <c r="K76" i="11"/>
  <c r="G76" i="11"/>
  <c r="AO75" i="11"/>
  <c r="AK75" i="11"/>
  <c r="AG75" i="11"/>
  <c r="AC75" i="11"/>
  <c r="Y75" i="11"/>
  <c r="U75" i="11"/>
  <c r="Q75" i="11"/>
  <c r="M75" i="11"/>
  <c r="I75" i="11"/>
  <c r="AQ74" i="11"/>
  <c r="AM74" i="11"/>
  <c r="AI74" i="11"/>
  <c r="AE74" i="11"/>
  <c r="AA74" i="11"/>
  <c r="W74" i="11"/>
  <c r="S74" i="11"/>
  <c r="O74" i="11"/>
  <c r="K74" i="11"/>
  <c r="G74" i="11"/>
  <c r="AO73" i="11"/>
  <c r="AK73" i="11"/>
  <c r="AG73" i="11"/>
  <c r="AC73" i="11"/>
  <c r="Y73" i="11"/>
  <c r="U73" i="11"/>
  <c r="Q73" i="11"/>
  <c r="M73" i="11"/>
  <c r="I73" i="11"/>
  <c r="AQ72" i="11"/>
  <c r="AM72" i="11"/>
  <c r="AI72" i="11"/>
  <c r="AE72" i="11"/>
  <c r="AA72" i="11"/>
  <c r="W72" i="11"/>
  <c r="S72" i="11"/>
  <c r="O72" i="11"/>
  <c r="K72" i="11"/>
  <c r="G72" i="11"/>
  <c r="AO71" i="11"/>
  <c r="AK71" i="11"/>
  <c r="AG71" i="11"/>
  <c r="AC71" i="11"/>
  <c r="Y71" i="11"/>
  <c r="U71" i="11"/>
  <c r="Q71" i="11"/>
  <c r="H89" i="11"/>
  <c r="AP88" i="11"/>
  <c r="AL88" i="11"/>
  <c r="AH88" i="11"/>
  <c r="AD88" i="11"/>
  <c r="Z88" i="11"/>
  <c r="V88" i="11"/>
  <c r="R88" i="11"/>
  <c r="N88" i="11"/>
  <c r="J88" i="11"/>
  <c r="F88" i="11"/>
  <c r="AN87" i="11"/>
  <c r="AJ87" i="11"/>
  <c r="AF87" i="11"/>
  <c r="AB87" i="11"/>
  <c r="X87" i="11"/>
  <c r="T87" i="11"/>
  <c r="P87" i="11"/>
  <c r="L87" i="11"/>
  <c r="H87" i="11"/>
  <c r="AP86" i="11"/>
  <c r="AL86" i="11"/>
  <c r="AH86" i="11"/>
  <c r="AD86" i="11"/>
  <c r="Z86" i="11"/>
  <c r="V86" i="11"/>
  <c r="R86" i="11"/>
  <c r="N86" i="11"/>
  <c r="J86" i="11"/>
  <c r="F86" i="11"/>
  <c r="AN85" i="11"/>
  <c r="AJ85" i="11"/>
  <c r="AF85" i="11"/>
  <c r="AB85" i="11"/>
  <c r="X85" i="11"/>
  <c r="T85" i="11"/>
  <c r="P85" i="11"/>
  <c r="L85" i="11"/>
  <c r="H85" i="11"/>
  <c r="AP84" i="11"/>
  <c r="AL84" i="11"/>
  <c r="AH84" i="11"/>
  <c r="AD84" i="11"/>
  <c r="Z84" i="11"/>
  <c r="V84" i="11"/>
  <c r="R84" i="11"/>
  <c r="N84" i="11"/>
  <c r="J84" i="11"/>
  <c r="F84" i="11"/>
  <c r="AN83" i="11"/>
  <c r="AJ83" i="11"/>
  <c r="AF83" i="11"/>
  <c r="AB83" i="11"/>
  <c r="X83" i="11"/>
  <c r="T83" i="11"/>
  <c r="P83" i="11"/>
  <c r="L83" i="11"/>
  <c r="H83" i="11"/>
  <c r="AP82" i="11"/>
  <c r="AL82" i="11"/>
  <c r="AH82" i="11"/>
  <c r="AD82" i="11"/>
  <c r="Z82" i="11"/>
  <c r="V82" i="11"/>
  <c r="R82" i="11"/>
  <c r="N82" i="11"/>
  <c r="J82" i="11"/>
  <c r="F82" i="11"/>
  <c r="AN81" i="11"/>
  <c r="AJ81" i="11"/>
  <c r="AF81" i="11"/>
  <c r="AB81" i="11"/>
  <c r="X81" i="11"/>
  <c r="T81" i="11"/>
  <c r="P81" i="11"/>
  <c r="L81" i="11"/>
  <c r="H81" i="11"/>
  <c r="AP80" i="11"/>
  <c r="AL80" i="11"/>
  <c r="AH80" i="11"/>
  <c r="AD80" i="11"/>
  <c r="Z80" i="11"/>
  <c r="V80" i="11"/>
  <c r="R80" i="11"/>
  <c r="N80" i="11"/>
  <c r="J80" i="11"/>
  <c r="F80" i="11"/>
  <c r="AN79" i="11"/>
  <c r="AJ79" i="11"/>
  <c r="AF79" i="11"/>
  <c r="AB79" i="11"/>
  <c r="X79" i="11"/>
  <c r="T79" i="11"/>
  <c r="P79" i="11"/>
  <c r="L79" i="11"/>
  <c r="H79" i="11"/>
  <c r="AP78" i="11"/>
  <c r="AL78" i="11"/>
  <c r="AH78" i="11"/>
  <c r="AD78" i="11"/>
  <c r="Z78" i="11"/>
  <c r="V78" i="11"/>
  <c r="R78" i="11"/>
  <c r="N78" i="11"/>
  <c r="J78" i="11"/>
  <c r="F78" i="11"/>
  <c r="AN77" i="11"/>
  <c r="AJ77" i="11"/>
  <c r="AF77" i="11"/>
  <c r="AB77" i="11"/>
  <c r="X77" i="11"/>
  <c r="T77" i="11"/>
  <c r="P77" i="11"/>
  <c r="L77" i="11"/>
  <c r="H77" i="11"/>
  <c r="AP76" i="11"/>
  <c r="AL76" i="11"/>
  <c r="AH76" i="11"/>
  <c r="AD76" i="11"/>
  <c r="Z76" i="11"/>
  <c r="V76" i="11"/>
  <c r="R76" i="11"/>
  <c r="N76" i="11"/>
  <c r="J76" i="11"/>
  <c r="F76" i="11"/>
  <c r="AN75" i="11"/>
  <c r="AJ75" i="11"/>
  <c r="AF75" i="11"/>
  <c r="AB75" i="11"/>
  <c r="X75" i="11"/>
  <c r="T75" i="11"/>
  <c r="P75" i="11"/>
  <c r="L75" i="11"/>
  <c r="H75" i="11"/>
  <c r="AP74" i="11"/>
  <c r="AL74" i="11"/>
  <c r="AH74" i="11"/>
  <c r="AD74" i="11"/>
  <c r="Z74" i="11"/>
  <c r="V74" i="11"/>
  <c r="R74" i="11"/>
  <c r="N74" i="11"/>
  <c r="J74" i="11"/>
  <c r="F74" i="11"/>
  <c r="AN73" i="11"/>
  <c r="AJ73" i="11"/>
  <c r="AF73" i="11"/>
  <c r="AB73" i="11"/>
  <c r="X73" i="11"/>
  <c r="T73" i="11"/>
  <c r="P73" i="11"/>
  <c r="L73" i="11"/>
  <c r="H73" i="11"/>
  <c r="AP72" i="11"/>
  <c r="AL72" i="11"/>
  <c r="AH72" i="11"/>
  <c r="AD72" i="11"/>
  <c r="Z72" i="11"/>
  <c r="V72" i="11"/>
  <c r="R72" i="11"/>
  <c r="N72" i="11"/>
  <c r="J72" i="11"/>
  <c r="F72" i="11"/>
  <c r="AN71" i="11"/>
  <c r="AJ71" i="11"/>
  <c r="AF71" i="11"/>
  <c r="AB71" i="11"/>
  <c r="X71" i="11"/>
  <c r="T71" i="11"/>
  <c r="P71" i="11"/>
  <c r="G89" i="11"/>
  <c r="AO88" i="11"/>
  <c r="AK88" i="11"/>
  <c r="AG88" i="11"/>
  <c r="AC88" i="11"/>
  <c r="Y88" i="11"/>
  <c r="U88" i="11"/>
  <c r="Q88" i="11"/>
  <c r="M88" i="11"/>
  <c r="I88" i="11"/>
  <c r="AQ87" i="11"/>
  <c r="AM87" i="11"/>
  <c r="AI87" i="11"/>
  <c r="AE87" i="11"/>
  <c r="AA87" i="11"/>
  <c r="W87" i="11"/>
  <c r="S87" i="11"/>
  <c r="O87" i="11"/>
  <c r="K87" i="11"/>
  <c r="G87" i="11"/>
  <c r="AO86" i="11"/>
  <c r="AK86" i="11"/>
  <c r="AG86" i="11"/>
  <c r="AC86" i="11"/>
  <c r="Y86" i="11"/>
  <c r="U86" i="11"/>
  <c r="Q86" i="11"/>
  <c r="M86" i="11"/>
  <c r="I86" i="11"/>
  <c r="AQ85" i="11"/>
  <c r="AM85" i="11"/>
  <c r="AI85" i="11"/>
  <c r="AE85" i="11"/>
  <c r="AA85" i="11"/>
  <c r="W85" i="11"/>
  <c r="S85" i="11"/>
  <c r="O85" i="11"/>
  <c r="K85" i="11"/>
  <c r="G85" i="11"/>
  <c r="AO84" i="11"/>
  <c r="AK84" i="11"/>
  <c r="AG84" i="11"/>
  <c r="AC84" i="11"/>
  <c r="Y84" i="11"/>
  <c r="U84" i="11"/>
  <c r="Q84" i="11"/>
  <c r="M84" i="11"/>
  <c r="I84" i="11"/>
  <c r="AQ83" i="11"/>
  <c r="AM83" i="11"/>
  <c r="AI83" i="11"/>
  <c r="AE83" i="11"/>
  <c r="AA83" i="11"/>
  <c r="W83" i="11"/>
  <c r="S83" i="11"/>
  <c r="O83" i="11"/>
  <c r="K83" i="11"/>
  <c r="G83" i="11"/>
  <c r="AO82" i="11"/>
  <c r="AK82" i="11"/>
  <c r="AG82" i="11"/>
  <c r="AC82" i="11"/>
  <c r="Y82" i="11"/>
  <c r="U82" i="11"/>
  <c r="Q82" i="11"/>
  <c r="M82" i="11"/>
  <c r="I82" i="11"/>
  <c r="AQ81" i="11"/>
  <c r="AM81" i="11"/>
  <c r="AI81" i="11"/>
  <c r="AE81" i="11"/>
  <c r="AA81" i="11"/>
  <c r="W81" i="11"/>
  <c r="S81" i="11"/>
  <c r="O81" i="11"/>
  <c r="K81" i="11"/>
  <c r="G81" i="11"/>
  <c r="AO80" i="11"/>
  <c r="AK80" i="11"/>
  <c r="AG80" i="11"/>
  <c r="AC80" i="11"/>
  <c r="Y80" i="11"/>
  <c r="U80" i="11"/>
  <c r="Q80" i="11"/>
  <c r="M80" i="11"/>
  <c r="I80" i="11"/>
  <c r="AQ79" i="11"/>
  <c r="AM79" i="11"/>
  <c r="AI79" i="11"/>
  <c r="AE79" i="11"/>
  <c r="AA79" i="11"/>
  <c r="W79" i="11"/>
  <c r="S79" i="11"/>
  <c r="O79" i="11"/>
  <c r="K79" i="11"/>
  <c r="G79" i="11"/>
  <c r="AO78" i="11"/>
  <c r="AK78" i="11"/>
  <c r="AG78" i="11"/>
  <c r="AC78" i="11"/>
  <c r="Y78" i="11"/>
  <c r="U78" i="11"/>
  <c r="Q78" i="11"/>
  <c r="M78" i="11"/>
  <c r="I78" i="11"/>
  <c r="AQ77" i="11"/>
  <c r="AM77" i="11"/>
  <c r="AI77" i="11"/>
  <c r="AE77" i="11"/>
  <c r="AA77" i="11"/>
  <c r="W77" i="11"/>
  <c r="S77" i="11"/>
  <c r="O77" i="11"/>
  <c r="K77" i="11"/>
  <c r="G77" i="11"/>
  <c r="AO76" i="11"/>
  <c r="AK76" i="11"/>
  <c r="AG76" i="11"/>
  <c r="AC76" i="11"/>
  <c r="Y76" i="11"/>
  <c r="U76" i="11"/>
  <c r="Q76" i="11"/>
  <c r="M76" i="11"/>
  <c r="I76" i="11"/>
  <c r="AQ75" i="11"/>
  <c r="AM75" i="11"/>
  <c r="AI75" i="11"/>
  <c r="AE75" i="11"/>
  <c r="AA75" i="11"/>
  <c r="W75" i="11"/>
  <c r="S75" i="11"/>
  <c r="O75" i="11"/>
  <c r="K75" i="11"/>
  <c r="G75" i="11"/>
  <c r="AO74" i="11"/>
  <c r="AK74" i="11"/>
  <c r="AG74" i="11"/>
  <c r="AC74" i="11"/>
  <c r="Y74" i="11"/>
  <c r="U74" i="11"/>
  <c r="Q74" i="11"/>
  <c r="M74" i="11"/>
  <c r="I74" i="11"/>
  <c r="AQ73" i="11"/>
  <c r="AM73" i="11"/>
  <c r="AI73" i="11"/>
  <c r="AE73" i="11"/>
  <c r="AA73" i="11"/>
  <c r="W73" i="11"/>
  <c r="S73" i="11"/>
  <c r="O73" i="11"/>
  <c r="K73" i="11"/>
  <c r="G73" i="11"/>
  <c r="AO72" i="11"/>
  <c r="AK72" i="11"/>
  <c r="AG72" i="11"/>
  <c r="AC72" i="11"/>
  <c r="Y72" i="11"/>
  <c r="U72" i="11"/>
  <c r="Q72" i="11"/>
  <c r="M72" i="11"/>
  <c r="I72" i="11"/>
  <c r="AQ71" i="11"/>
  <c r="AM71" i="11"/>
  <c r="AI71" i="11"/>
  <c r="AE71" i="11"/>
  <c r="F89" i="11"/>
  <c r="AN88" i="11"/>
  <c r="AJ88" i="11"/>
  <c r="AF88" i="11"/>
  <c r="AB88" i="11"/>
  <c r="X88" i="11"/>
  <c r="T88" i="11"/>
  <c r="P88" i="11"/>
  <c r="L88" i="11"/>
  <c r="H88" i="11"/>
  <c r="AP87" i="11"/>
  <c r="AL87" i="11"/>
  <c r="AH87" i="11"/>
  <c r="AD87" i="11"/>
  <c r="Z87" i="11"/>
  <c r="V87" i="11"/>
  <c r="R87" i="11"/>
  <c r="N87" i="11"/>
  <c r="J87" i="11"/>
  <c r="F87" i="11"/>
  <c r="AN86" i="11"/>
  <c r="AJ86" i="11"/>
  <c r="AF86" i="11"/>
  <c r="AB86" i="11"/>
  <c r="X86" i="11"/>
  <c r="T86" i="11"/>
  <c r="P86" i="11"/>
  <c r="L86" i="11"/>
  <c r="H86" i="11"/>
  <c r="AP85" i="11"/>
  <c r="AL85" i="11"/>
  <c r="AH85" i="11"/>
  <c r="AD85" i="11"/>
  <c r="Z85" i="11"/>
  <c r="V85" i="11"/>
  <c r="R85" i="11"/>
  <c r="N85" i="11"/>
  <c r="J85" i="11"/>
  <c r="F85" i="11"/>
  <c r="AN84" i="11"/>
  <c r="AJ84" i="11"/>
  <c r="AF84" i="11"/>
  <c r="AB84" i="11"/>
  <c r="X84" i="11"/>
  <c r="T84" i="11"/>
  <c r="P84" i="11"/>
  <c r="L84" i="11"/>
  <c r="H84" i="11"/>
  <c r="AP83" i="11"/>
  <c r="AL83" i="11"/>
  <c r="AH83" i="11"/>
  <c r="AD83" i="11"/>
  <c r="Z83" i="11"/>
  <c r="V83" i="11"/>
  <c r="R83" i="11"/>
  <c r="N83" i="11"/>
  <c r="J83" i="11"/>
  <c r="F83" i="11"/>
  <c r="AN82" i="11"/>
  <c r="AJ82" i="11"/>
  <c r="AF82" i="11"/>
  <c r="AB82" i="11"/>
  <c r="X82" i="11"/>
  <c r="T82" i="11"/>
  <c r="P82" i="11"/>
  <c r="L82" i="11"/>
  <c r="H82" i="11"/>
  <c r="AP81" i="11"/>
  <c r="AL81" i="11"/>
  <c r="AH81" i="11"/>
  <c r="AD81" i="11"/>
  <c r="Z81" i="11"/>
  <c r="V81" i="11"/>
  <c r="R81" i="11"/>
  <c r="N81" i="11"/>
  <c r="J81" i="11"/>
  <c r="F81" i="11"/>
  <c r="AN80" i="11"/>
  <c r="AJ80" i="11"/>
  <c r="AF80" i="11"/>
  <c r="AB80" i="11"/>
  <c r="X80" i="11"/>
  <c r="T80" i="11"/>
  <c r="P80" i="11"/>
  <c r="L80" i="11"/>
  <c r="H80" i="11"/>
  <c r="AP79" i="11"/>
  <c r="AL79" i="11"/>
  <c r="AH79" i="11"/>
  <c r="AD79" i="11"/>
  <c r="Z79" i="11"/>
  <c r="V79" i="11"/>
  <c r="R79" i="11"/>
  <c r="N79" i="11"/>
  <c r="J79" i="11"/>
  <c r="F79" i="11"/>
  <c r="AN78" i="11"/>
  <c r="AJ78" i="11"/>
  <c r="AF78" i="11"/>
  <c r="AB78" i="11"/>
  <c r="X78" i="11"/>
  <c r="T78" i="11"/>
  <c r="P78" i="11"/>
  <c r="L78" i="11"/>
  <c r="H78" i="11"/>
  <c r="AP77" i="11"/>
  <c r="AL77" i="11"/>
  <c r="AH77" i="11"/>
  <c r="AD77" i="11"/>
  <c r="Z77" i="11"/>
  <c r="V77" i="11"/>
  <c r="R77" i="11"/>
  <c r="N77" i="11"/>
  <c r="J77" i="11"/>
  <c r="F77" i="11"/>
  <c r="AN76" i="11"/>
  <c r="AJ76" i="11"/>
  <c r="AF76" i="11"/>
  <c r="AB76" i="11"/>
  <c r="X76" i="11"/>
  <c r="T76" i="11"/>
  <c r="P76" i="11"/>
  <c r="L76" i="11"/>
  <c r="H76" i="11"/>
  <c r="AP75" i="11"/>
  <c r="AL75" i="11"/>
  <c r="AH75" i="11"/>
  <c r="AD75" i="11"/>
  <c r="Z75" i="11"/>
  <c r="V75" i="11"/>
  <c r="R75" i="11"/>
  <c r="N75" i="11"/>
  <c r="J75" i="11"/>
  <c r="F75" i="11"/>
  <c r="AN74" i="11"/>
  <c r="AJ74" i="11"/>
  <c r="AF74" i="11"/>
  <c r="AB74" i="11"/>
  <c r="X74" i="11"/>
  <c r="T74" i="11"/>
  <c r="P74" i="11"/>
  <c r="L74" i="11"/>
  <c r="H74" i="11"/>
  <c r="AP73" i="11"/>
  <c r="AL73" i="11"/>
  <c r="AH73" i="11"/>
  <c r="AD73" i="11"/>
  <c r="Z73" i="11"/>
  <c r="V73" i="11"/>
  <c r="R73" i="11"/>
  <c r="N73" i="11"/>
  <c r="J73" i="11"/>
  <c r="F73" i="11"/>
  <c r="AN72" i="11"/>
  <c r="AJ72" i="11"/>
  <c r="AF72" i="11"/>
  <c r="AB72" i="11"/>
  <c r="X72" i="11"/>
  <c r="T72" i="11"/>
  <c r="P72" i="11"/>
  <c r="L72" i="11"/>
  <c r="H72" i="11"/>
  <c r="AP71" i="11"/>
  <c r="AL71" i="11"/>
  <c r="AH71" i="11"/>
  <c r="AD71" i="11"/>
  <c r="Z71" i="11"/>
  <c r="V71" i="11"/>
  <c r="R71" i="11"/>
  <c r="N71" i="11"/>
  <c r="AA71" i="11"/>
  <c r="M71" i="11"/>
  <c r="I71" i="11"/>
  <c r="AQ70" i="11"/>
  <c r="AM70" i="11"/>
  <c r="AI70" i="11"/>
  <c r="AE70" i="11"/>
  <c r="AA70" i="11"/>
  <c r="W70" i="11"/>
  <c r="S70" i="11"/>
  <c r="O70" i="11"/>
  <c r="K70" i="11"/>
  <c r="G70" i="11"/>
  <c r="AO69" i="11"/>
  <c r="AK69" i="11"/>
  <c r="AG69" i="11"/>
  <c r="AC69" i="11"/>
  <c r="Y69" i="11"/>
  <c r="U69" i="11"/>
  <c r="Q69" i="11"/>
  <c r="M69" i="11"/>
  <c r="I69" i="11"/>
  <c r="AQ68" i="11"/>
  <c r="AM68" i="11"/>
  <c r="AI68" i="11"/>
  <c r="AE68" i="11"/>
  <c r="AA68" i="11"/>
  <c r="W68" i="11"/>
  <c r="S68" i="11"/>
  <c r="O68" i="11"/>
  <c r="K68" i="11"/>
  <c r="G68" i="11"/>
  <c r="AO67" i="11"/>
  <c r="AK67" i="11"/>
  <c r="AG67" i="11"/>
  <c r="AC67" i="11"/>
  <c r="Y67" i="11"/>
  <c r="U67" i="11"/>
  <c r="Q67" i="11"/>
  <c r="M67" i="11"/>
  <c r="I67" i="11"/>
  <c r="AQ66" i="11"/>
  <c r="AM66" i="11"/>
  <c r="AI66" i="11"/>
  <c r="AE66" i="11"/>
  <c r="AA66" i="11"/>
  <c r="W66" i="11"/>
  <c r="S66" i="11"/>
  <c r="O66" i="11"/>
  <c r="K66" i="11"/>
  <c r="G66" i="11"/>
  <c r="AO65" i="11"/>
  <c r="AK65" i="11"/>
  <c r="AG65" i="11"/>
  <c r="AC65" i="11"/>
  <c r="Y65" i="11"/>
  <c r="U65" i="11"/>
  <c r="Q65" i="11"/>
  <c r="M65" i="11"/>
  <c r="I65" i="11"/>
  <c r="AQ64" i="11"/>
  <c r="AM64" i="11"/>
  <c r="AI64" i="11"/>
  <c r="AE64" i="11"/>
  <c r="AA64" i="11"/>
  <c r="W64" i="11"/>
  <c r="S64" i="11"/>
  <c r="O64" i="11"/>
  <c r="K64" i="11"/>
  <c r="G64" i="11"/>
  <c r="AO63" i="11"/>
  <c r="AK63" i="11"/>
  <c r="AG63" i="11"/>
  <c r="AC63" i="11"/>
  <c r="Y63" i="11"/>
  <c r="U63" i="11"/>
  <c r="Q63" i="11"/>
  <c r="M63" i="11"/>
  <c r="I63" i="11"/>
  <c r="AQ62" i="11"/>
  <c r="AM62" i="11"/>
  <c r="AI62" i="11"/>
  <c r="AE62" i="11"/>
  <c r="AA62" i="11"/>
  <c r="W62" i="11"/>
  <c r="S62" i="11"/>
  <c r="O62" i="11"/>
  <c r="K62" i="11"/>
  <c r="G62" i="11"/>
  <c r="AO61" i="11"/>
  <c r="AK61" i="11"/>
  <c r="AG61" i="11"/>
  <c r="AC61" i="11"/>
  <c r="Y61" i="11"/>
  <c r="U61" i="11"/>
  <c r="Q61" i="11"/>
  <c r="M61" i="11"/>
  <c r="I61" i="11"/>
  <c r="AQ60" i="11"/>
  <c r="AM60" i="11"/>
  <c r="AI60" i="11"/>
  <c r="AE60" i="11"/>
  <c r="AA60" i="11"/>
  <c r="W60" i="11"/>
  <c r="S60" i="11"/>
  <c r="O60" i="11"/>
  <c r="K60" i="11"/>
  <c r="G60" i="11"/>
  <c r="AO59" i="11"/>
  <c r="AK59" i="11"/>
  <c r="AG59" i="11"/>
  <c r="AC59" i="11"/>
  <c r="Y59" i="11"/>
  <c r="U59" i="11"/>
  <c r="Q59" i="11"/>
  <c r="M59" i="11"/>
  <c r="I59" i="11"/>
  <c r="AQ58" i="11"/>
  <c r="AM58" i="11"/>
  <c r="AI58" i="11"/>
  <c r="AE58" i="11"/>
  <c r="AA58" i="11"/>
  <c r="W58" i="11"/>
  <c r="S58" i="11"/>
  <c r="O58" i="11"/>
  <c r="K58" i="11"/>
  <c r="G58" i="11"/>
  <c r="AO57" i="11"/>
  <c r="AK57" i="11"/>
  <c r="AG57" i="11"/>
  <c r="AC57" i="11"/>
  <c r="Y57" i="11"/>
  <c r="U57" i="11"/>
  <c r="Q57" i="11"/>
  <c r="M57" i="11"/>
  <c r="I57" i="11"/>
  <c r="AQ56" i="11"/>
  <c r="AM56" i="11"/>
  <c r="AI56" i="11"/>
  <c r="AE56" i="11"/>
  <c r="AA56" i="11"/>
  <c r="W56" i="11"/>
  <c r="S56" i="11"/>
  <c r="O56" i="11"/>
  <c r="K56" i="11"/>
  <c r="G56" i="11"/>
  <c r="AO55" i="11"/>
  <c r="AK55" i="11"/>
  <c r="AG55" i="11"/>
  <c r="AC55" i="11"/>
  <c r="Y55" i="11"/>
  <c r="U55" i="11"/>
  <c r="Q55" i="11"/>
  <c r="M55" i="11"/>
  <c r="I55" i="11"/>
  <c r="AQ54" i="11"/>
  <c r="AM54" i="11"/>
  <c r="AI54" i="11"/>
  <c r="AE54" i="11"/>
  <c r="AA54" i="11"/>
  <c r="W54" i="11"/>
  <c r="S54" i="11"/>
  <c r="O54" i="11"/>
  <c r="K54" i="11"/>
  <c r="G54" i="11"/>
  <c r="AO53" i="11"/>
  <c r="AK53" i="11"/>
  <c r="AG53" i="11"/>
  <c r="AC53" i="11"/>
  <c r="Y53" i="11"/>
  <c r="U53" i="11"/>
  <c r="W71" i="11"/>
  <c r="L71" i="11"/>
  <c r="H71" i="11"/>
  <c r="AP70" i="11"/>
  <c r="AL70" i="11"/>
  <c r="AH70" i="11"/>
  <c r="AD70" i="11"/>
  <c r="Z70" i="11"/>
  <c r="V70" i="11"/>
  <c r="R70" i="11"/>
  <c r="N70" i="11"/>
  <c r="J70" i="11"/>
  <c r="F70" i="11"/>
  <c r="AN69" i="11"/>
  <c r="AJ69" i="11"/>
  <c r="AF69" i="11"/>
  <c r="AB69" i="11"/>
  <c r="X69" i="11"/>
  <c r="T69" i="11"/>
  <c r="P69" i="11"/>
  <c r="L69" i="11"/>
  <c r="H69" i="11"/>
  <c r="AP68" i="11"/>
  <c r="AL68" i="11"/>
  <c r="AH68" i="11"/>
  <c r="AD68" i="11"/>
  <c r="Z68" i="11"/>
  <c r="V68" i="11"/>
  <c r="R68" i="11"/>
  <c r="N68" i="11"/>
  <c r="J68" i="11"/>
  <c r="F68" i="11"/>
  <c r="AN67" i="11"/>
  <c r="AJ67" i="11"/>
  <c r="AF67" i="11"/>
  <c r="AB67" i="11"/>
  <c r="X67" i="11"/>
  <c r="T67" i="11"/>
  <c r="P67" i="11"/>
  <c r="L67" i="11"/>
  <c r="H67" i="11"/>
  <c r="AP66" i="11"/>
  <c r="AL66" i="11"/>
  <c r="AH66" i="11"/>
  <c r="AD66" i="11"/>
  <c r="Z66" i="11"/>
  <c r="V66" i="11"/>
  <c r="R66" i="11"/>
  <c r="N66" i="11"/>
  <c r="J66" i="11"/>
  <c r="F66" i="11"/>
  <c r="AN65" i="11"/>
  <c r="AJ65" i="11"/>
  <c r="AF65" i="11"/>
  <c r="AB65" i="11"/>
  <c r="X65" i="11"/>
  <c r="T65" i="11"/>
  <c r="P65" i="11"/>
  <c r="L65" i="11"/>
  <c r="H65" i="11"/>
  <c r="AP64" i="11"/>
  <c r="AL64" i="11"/>
  <c r="AH64" i="11"/>
  <c r="AD64" i="11"/>
  <c r="Z64" i="11"/>
  <c r="V64" i="11"/>
  <c r="R64" i="11"/>
  <c r="N64" i="11"/>
  <c r="J64" i="11"/>
  <c r="F64" i="11"/>
  <c r="AN63" i="11"/>
  <c r="AJ63" i="11"/>
  <c r="AF63" i="11"/>
  <c r="AB63" i="11"/>
  <c r="X63" i="11"/>
  <c r="T63" i="11"/>
  <c r="P63" i="11"/>
  <c r="L63" i="11"/>
  <c r="H63" i="11"/>
  <c r="AP62" i="11"/>
  <c r="AL62" i="11"/>
  <c r="AH62" i="11"/>
  <c r="AD62" i="11"/>
  <c r="Z62" i="11"/>
  <c r="V62" i="11"/>
  <c r="R62" i="11"/>
  <c r="N62" i="11"/>
  <c r="J62" i="11"/>
  <c r="F62" i="11"/>
  <c r="AN61" i="11"/>
  <c r="AJ61" i="11"/>
  <c r="AF61" i="11"/>
  <c r="AB61" i="11"/>
  <c r="X61" i="11"/>
  <c r="T61" i="11"/>
  <c r="P61" i="11"/>
  <c r="L61" i="11"/>
  <c r="H61" i="11"/>
  <c r="AP60" i="11"/>
  <c r="AL60" i="11"/>
  <c r="AH60" i="11"/>
  <c r="AD60" i="11"/>
  <c r="Z60" i="11"/>
  <c r="V60" i="11"/>
  <c r="R60" i="11"/>
  <c r="N60" i="11"/>
  <c r="J60" i="11"/>
  <c r="F60" i="11"/>
  <c r="AN59" i="11"/>
  <c r="AJ59" i="11"/>
  <c r="AF59" i="11"/>
  <c r="AB59" i="11"/>
  <c r="X59" i="11"/>
  <c r="T59" i="11"/>
  <c r="P59" i="11"/>
  <c r="L59" i="11"/>
  <c r="H59" i="11"/>
  <c r="AP58" i="11"/>
  <c r="AL58" i="11"/>
  <c r="AH58" i="11"/>
  <c r="AD58" i="11"/>
  <c r="Z58" i="11"/>
  <c r="V58" i="11"/>
  <c r="R58" i="11"/>
  <c r="N58" i="11"/>
  <c r="J58" i="11"/>
  <c r="F58" i="11"/>
  <c r="AN57" i="11"/>
  <c r="AJ57" i="11"/>
  <c r="AF57" i="11"/>
  <c r="AB57" i="11"/>
  <c r="X57" i="11"/>
  <c r="T57" i="11"/>
  <c r="P57" i="11"/>
  <c r="L57" i="11"/>
  <c r="H57" i="11"/>
  <c r="AP56" i="11"/>
  <c r="AL56" i="11"/>
  <c r="AH56" i="11"/>
  <c r="AD56" i="11"/>
  <c r="Z56" i="11"/>
  <c r="V56" i="11"/>
  <c r="R56" i="11"/>
  <c r="N56" i="11"/>
  <c r="J56" i="11"/>
  <c r="F56" i="11"/>
  <c r="AN55" i="11"/>
  <c r="AJ55" i="11"/>
  <c r="AF55" i="11"/>
  <c r="AB55" i="11"/>
  <c r="X55" i="11"/>
  <c r="T55" i="11"/>
  <c r="P55" i="11"/>
  <c r="L55" i="11"/>
  <c r="H55" i="11"/>
  <c r="AP54" i="11"/>
  <c r="AL54" i="11"/>
  <c r="AH54" i="11"/>
  <c r="AD54" i="11"/>
  <c r="Z54" i="11"/>
  <c r="V54" i="11"/>
  <c r="R54" i="11"/>
  <c r="N54" i="11"/>
  <c r="J54" i="11"/>
  <c r="F54" i="11"/>
  <c r="AN53" i="11"/>
  <c r="AJ53" i="11"/>
  <c r="AF53" i="11"/>
  <c r="AB53" i="11"/>
  <c r="X53" i="11"/>
  <c r="S71" i="11"/>
  <c r="K71" i="11"/>
  <c r="G71" i="11"/>
  <c r="AO70" i="11"/>
  <c r="AK70" i="11"/>
  <c r="AG70" i="11"/>
  <c r="AC70" i="11"/>
  <c r="Y70" i="11"/>
  <c r="U70" i="11"/>
  <c r="Q70" i="11"/>
  <c r="M70" i="11"/>
  <c r="I70" i="11"/>
  <c r="AQ69" i="11"/>
  <c r="AM69" i="11"/>
  <c r="AI69" i="11"/>
  <c r="AE69" i="11"/>
  <c r="AA69" i="11"/>
  <c r="W69" i="11"/>
  <c r="S69" i="11"/>
  <c r="O69" i="11"/>
  <c r="K69" i="11"/>
  <c r="G69" i="11"/>
  <c r="AO68" i="11"/>
  <c r="AK68" i="11"/>
  <c r="AG68" i="11"/>
  <c r="AC68" i="11"/>
  <c r="Y68" i="11"/>
  <c r="U68" i="11"/>
  <c r="Q68" i="11"/>
  <c r="M68" i="11"/>
  <c r="I68" i="11"/>
  <c r="AQ67" i="11"/>
  <c r="AM67" i="11"/>
  <c r="AI67" i="11"/>
  <c r="AE67" i="11"/>
  <c r="AA67" i="11"/>
  <c r="W67" i="11"/>
  <c r="S67" i="11"/>
  <c r="O67" i="11"/>
  <c r="K67" i="11"/>
  <c r="G67" i="11"/>
  <c r="AO66" i="11"/>
  <c r="AK66" i="11"/>
  <c r="AG66" i="11"/>
  <c r="AC66" i="11"/>
  <c r="Y66" i="11"/>
  <c r="U66" i="11"/>
  <c r="Q66" i="11"/>
  <c r="M66" i="11"/>
  <c r="I66" i="11"/>
  <c r="AQ65" i="11"/>
  <c r="AM65" i="11"/>
  <c r="AI65" i="11"/>
  <c r="AE65" i="11"/>
  <c r="AA65" i="11"/>
  <c r="W65" i="11"/>
  <c r="S65" i="11"/>
  <c r="O65" i="11"/>
  <c r="K65" i="11"/>
  <c r="G65" i="11"/>
  <c r="AO64" i="11"/>
  <c r="AK64" i="11"/>
  <c r="AG64" i="11"/>
  <c r="AC64" i="11"/>
  <c r="Y64" i="11"/>
  <c r="U64" i="11"/>
  <c r="Q64" i="11"/>
  <c r="M64" i="11"/>
  <c r="I64" i="11"/>
  <c r="AQ63" i="11"/>
  <c r="AM63" i="11"/>
  <c r="AI63" i="11"/>
  <c r="AE63" i="11"/>
  <c r="AA63" i="11"/>
  <c r="W63" i="11"/>
  <c r="S63" i="11"/>
  <c r="O63" i="11"/>
  <c r="K63" i="11"/>
  <c r="G63" i="11"/>
  <c r="AO62" i="11"/>
  <c r="AK62" i="11"/>
  <c r="AG62" i="11"/>
  <c r="AC62" i="11"/>
  <c r="Y62" i="11"/>
  <c r="U62" i="11"/>
  <c r="Q62" i="11"/>
  <c r="M62" i="11"/>
  <c r="I62" i="11"/>
  <c r="AQ61" i="11"/>
  <c r="AM61" i="11"/>
  <c r="AI61" i="11"/>
  <c r="AE61" i="11"/>
  <c r="AA61" i="11"/>
  <c r="W61" i="11"/>
  <c r="S61" i="11"/>
  <c r="O61" i="11"/>
  <c r="K61" i="11"/>
  <c r="G61" i="11"/>
  <c r="AO60" i="11"/>
  <c r="AK60" i="11"/>
  <c r="AG60" i="11"/>
  <c r="AC60" i="11"/>
  <c r="Y60" i="11"/>
  <c r="U60" i="11"/>
  <c r="Q60" i="11"/>
  <c r="M60" i="11"/>
  <c r="I60" i="11"/>
  <c r="AQ59" i="11"/>
  <c r="AM59" i="11"/>
  <c r="AI59" i="11"/>
  <c r="AE59" i="11"/>
  <c r="AA59" i="11"/>
  <c r="W59" i="11"/>
  <c r="S59" i="11"/>
  <c r="O59" i="11"/>
  <c r="K59" i="11"/>
  <c r="G59" i="11"/>
  <c r="AO58" i="11"/>
  <c r="AK58" i="11"/>
  <c r="AG58" i="11"/>
  <c r="AC58" i="11"/>
  <c r="Y58" i="11"/>
  <c r="U58" i="11"/>
  <c r="Q58" i="11"/>
  <c r="M58" i="11"/>
  <c r="I58" i="11"/>
  <c r="AQ57" i="11"/>
  <c r="AM57" i="11"/>
  <c r="AI57" i="11"/>
  <c r="AE57" i="11"/>
  <c r="AA57" i="11"/>
  <c r="W57" i="11"/>
  <c r="S57" i="11"/>
  <c r="O57" i="11"/>
  <c r="K57" i="11"/>
  <c r="G57" i="11"/>
  <c r="AO56" i="11"/>
  <c r="AK56" i="11"/>
  <c r="AG56" i="11"/>
  <c r="AC56" i="11"/>
  <c r="Y56" i="11"/>
  <c r="U56" i="11"/>
  <c r="Q56" i="11"/>
  <c r="M56" i="11"/>
  <c r="I56" i="11"/>
  <c r="AQ55" i="11"/>
  <c r="AM55" i="11"/>
  <c r="AI55" i="11"/>
  <c r="AE55" i="11"/>
  <c r="AA55" i="11"/>
  <c r="W55" i="11"/>
  <c r="S55" i="11"/>
  <c r="O55" i="11"/>
  <c r="K55" i="11"/>
  <c r="G55" i="11"/>
  <c r="AO54" i="11"/>
  <c r="AK54" i="11"/>
  <c r="AG54" i="11"/>
  <c r="AC54" i="11"/>
  <c r="Y54" i="11"/>
  <c r="U54" i="11"/>
  <c r="Q54" i="11"/>
  <c r="M54" i="11"/>
  <c r="I54" i="11"/>
  <c r="AQ53" i="11"/>
  <c r="AM53" i="11"/>
  <c r="AI53" i="11"/>
  <c r="O71" i="11"/>
  <c r="J71" i="11"/>
  <c r="F71" i="11"/>
  <c r="AN70" i="11"/>
  <c r="AJ70" i="11"/>
  <c r="AF70" i="11"/>
  <c r="AB70" i="11"/>
  <c r="X70" i="11"/>
  <c r="T70" i="11"/>
  <c r="P70" i="11"/>
  <c r="L70" i="11"/>
  <c r="H70" i="11"/>
  <c r="AP69" i="11"/>
  <c r="AL69" i="11"/>
  <c r="AH69" i="11"/>
  <c r="AD69" i="11"/>
  <c r="Z69" i="11"/>
  <c r="V69" i="11"/>
  <c r="R69" i="11"/>
  <c r="N69" i="11"/>
  <c r="J69" i="11"/>
  <c r="F69" i="11"/>
  <c r="AN68" i="11"/>
  <c r="AJ68" i="11"/>
  <c r="AF68" i="11"/>
  <c r="AB68" i="11"/>
  <c r="X68" i="11"/>
  <c r="T68" i="11"/>
  <c r="P68" i="11"/>
  <c r="L68" i="11"/>
  <c r="H68" i="11"/>
  <c r="AP67" i="11"/>
  <c r="AL67" i="11"/>
  <c r="AH67" i="11"/>
  <c r="AD67" i="11"/>
  <c r="Z67" i="11"/>
  <c r="V67" i="11"/>
  <c r="R67" i="11"/>
  <c r="N67" i="11"/>
  <c r="J67" i="11"/>
  <c r="F67" i="11"/>
  <c r="AN66" i="11"/>
  <c r="AJ66" i="11"/>
  <c r="AF66" i="11"/>
  <c r="AB66" i="11"/>
  <c r="X66" i="11"/>
  <c r="T66" i="11"/>
  <c r="P66" i="11"/>
  <c r="L66" i="11"/>
  <c r="H66" i="11"/>
  <c r="AP65" i="11"/>
  <c r="AL65" i="11"/>
  <c r="AH65" i="11"/>
  <c r="AD65" i="11"/>
  <c r="Z65" i="11"/>
  <c r="V65" i="11"/>
  <c r="R65" i="11"/>
  <c r="N65" i="11"/>
  <c r="J65" i="11"/>
  <c r="F65" i="11"/>
  <c r="AN64" i="11"/>
  <c r="AJ64" i="11"/>
  <c r="AF64" i="11"/>
  <c r="AB64" i="11"/>
  <c r="X64" i="11"/>
  <c r="T64" i="11"/>
  <c r="P64" i="11"/>
  <c r="L64" i="11"/>
  <c r="H64" i="11"/>
  <c r="AP63" i="11"/>
  <c r="AL63" i="11"/>
  <c r="AH63" i="11"/>
  <c r="AD63" i="11"/>
  <c r="Z63" i="11"/>
  <c r="V63" i="11"/>
  <c r="R63" i="11"/>
  <c r="N63" i="11"/>
  <c r="J63" i="11"/>
  <c r="F63" i="11"/>
  <c r="AN62" i="11"/>
  <c r="AJ62" i="11"/>
  <c r="AF62" i="11"/>
  <c r="AB62" i="11"/>
  <c r="X62" i="11"/>
  <c r="T62" i="11"/>
  <c r="P62" i="11"/>
  <c r="L62" i="11"/>
  <c r="H62" i="11"/>
  <c r="AP61" i="11"/>
  <c r="AL61" i="11"/>
  <c r="AH61" i="11"/>
  <c r="AD61" i="11"/>
  <c r="Z61" i="11"/>
  <c r="V61" i="11"/>
  <c r="R61" i="11"/>
  <c r="N61" i="11"/>
  <c r="J61" i="11"/>
  <c r="F61" i="11"/>
  <c r="AN60" i="11"/>
  <c r="AJ60" i="11"/>
  <c r="AF60" i="11"/>
  <c r="AB60" i="11"/>
  <c r="X60" i="11"/>
  <c r="T60" i="11"/>
  <c r="P60" i="11"/>
  <c r="L60" i="11"/>
  <c r="H60" i="11"/>
  <c r="AP59" i="11"/>
  <c r="AL59" i="11"/>
  <c r="AH59" i="11"/>
  <c r="AD59" i="11"/>
  <c r="Z59" i="11"/>
  <c r="V59" i="11"/>
  <c r="R59" i="11"/>
  <c r="N59" i="11"/>
  <c r="J59" i="11"/>
  <c r="F59" i="11"/>
  <c r="AN58" i="11"/>
  <c r="AJ58" i="11"/>
  <c r="AF58" i="11"/>
  <c r="AB58" i="11"/>
  <c r="X58" i="11"/>
  <c r="T58" i="11"/>
  <c r="P58" i="11"/>
  <c r="L58" i="11"/>
  <c r="H58" i="11"/>
  <c r="AP57" i="11"/>
  <c r="AL57" i="11"/>
  <c r="AH57" i="11"/>
  <c r="AD57" i="11"/>
  <c r="Z57" i="11"/>
  <c r="V57" i="11"/>
  <c r="R57" i="11"/>
  <c r="N57" i="11"/>
  <c r="J57" i="11"/>
  <c r="F57" i="11"/>
  <c r="AN56" i="11"/>
  <c r="AJ56" i="11"/>
  <c r="AF56" i="11"/>
  <c r="AB56" i="11"/>
  <c r="X56" i="11"/>
  <c r="T56" i="11"/>
  <c r="P56" i="11"/>
  <c r="L56" i="11"/>
  <c r="H56" i="11"/>
  <c r="AP55" i="11"/>
  <c r="AL55" i="11"/>
  <c r="AH55" i="11"/>
  <c r="AD55" i="11"/>
  <c r="Z55" i="11"/>
  <c r="V55" i="11"/>
  <c r="R55" i="11"/>
  <c r="N55" i="11"/>
  <c r="J55" i="11"/>
  <c r="F55" i="11"/>
  <c r="AN54" i="11"/>
  <c r="AJ54" i="11"/>
  <c r="AF54" i="11"/>
  <c r="AB54" i="11"/>
  <c r="X54" i="11"/>
  <c r="T54" i="11"/>
  <c r="P54" i="11"/>
  <c r="L54" i="11"/>
  <c r="H54" i="11"/>
  <c r="AP53" i="11"/>
  <c r="AL53" i="11"/>
  <c r="AH53" i="11"/>
  <c r="AD53" i="11"/>
  <c r="Z53" i="11"/>
  <c r="V53" i="11"/>
  <c r="R53" i="11"/>
  <c r="AE53" i="11"/>
  <c r="S53" i="11"/>
  <c r="N53" i="11"/>
  <c r="J53" i="11"/>
  <c r="F53" i="11"/>
  <c r="AN52" i="11"/>
  <c r="AJ52" i="11"/>
  <c r="AF52" i="11"/>
  <c r="AB52" i="11"/>
  <c r="X52" i="11"/>
  <c r="T52" i="11"/>
  <c r="P52" i="11"/>
  <c r="L52" i="11"/>
  <c r="H52" i="11"/>
  <c r="AP51" i="11"/>
  <c r="AL51" i="11"/>
  <c r="AH51" i="11"/>
  <c r="AD51" i="11"/>
  <c r="Z51" i="11"/>
  <c r="V51" i="11"/>
  <c r="R51" i="11"/>
  <c r="N51" i="11"/>
  <c r="J51" i="11"/>
  <c r="F51" i="11"/>
  <c r="AN50" i="11"/>
  <c r="AJ50" i="11"/>
  <c r="AF50" i="11"/>
  <c r="AB50" i="11"/>
  <c r="X50" i="11"/>
  <c r="T50" i="11"/>
  <c r="P50" i="11"/>
  <c r="L50" i="11"/>
  <c r="H50" i="11"/>
  <c r="AP49" i="11"/>
  <c r="AL49" i="11"/>
  <c r="AH49" i="11"/>
  <c r="AD49" i="11"/>
  <c r="Z49" i="11"/>
  <c r="V49" i="11"/>
  <c r="R49" i="11"/>
  <c r="N49" i="11"/>
  <c r="J49" i="11"/>
  <c r="F49" i="11"/>
  <c r="AN48" i="11"/>
  <c r="AJ48" i="11"/>
  <c r="AF48" i="11"/>
  <c r="AB48" i="11"/>
  <c r="X48" i="11"/>
  <c r="T48" i="11"/>
  <c r="P48" i="11"/>
  <c r="L48" i="11"/>
  <c r="H48" i="11"/>
  <c r="AP47" i="11"/>
  <c r="AL47" i="11"/>
  <c r="AH47" i="11"/>
  <c r="AD47" i="11"/>
  <c r="Z47" i="11"/>
  <c r="V47" i="11"/>
  <c r="R47" i="11"/>
  <c r="N47" i="11"/>
  <c r="J47" i="11"/>
  <c r="F47" i="11"/>
  <c r="AN46" i="11"/>
  <c r="AJ46" i="11"/>
  <c r="AF46" i="11"/>
  <c r="AB46" i="11"/>
  <c r="X46" i="11"/>
  <c r="T46" i="11"/>
  <c r="P46" i="11"/>
  <c r="L46" i="11"/>
  <c r="H46" i="11"/>
  <c r="AP45" i="11"/>
  <c r="AL45" i="11"/>
  <c r="AH45" i="11"/>
  <c r="AD45" i="11"/>
  <c r="Z45" i="11"/>
  <c r="V45" i="11"/>
  <c r="R45" i="11"/>
  <c r="N45" i="11"/>
  <c r="J45" i="11"/>
  <c r="F45" i="11"/>
  <c r="AN44" i="11"/>
  <c r="AJ44" i="11"/>
  <c r="AF44" i="11"/>
  <c r="AB44" i="11"/>
  <c r="X44" i="11"/>
  <c r="T44" i="11"/>
  <c r="P44" i="11"/>
  <c r="L44" i="11"/>
  <c r="H44" i="11"/>
  <c r="AP43" i="11"/>
  <c r="AL43" i="11"/>
  <c r="AH43" i="11"/>
  <c r="AD43" i="11"/>
  <c r="Z43" i="11"/>
  <c r="V43" i="11"/>
  <c r="R43" i="11"/>
  <c r="N43" i="11"/>
  <c r="J43" i="11"/>
  <c r="F43" i="11"/>
  <c r="AN42" i="11"/>
  <c r="AJ42" i="11"/>
  <c r="AF42" i="11"/>
  <c r="AB42" i="11"/>
  <c r="X42" i="11"/>
  <c r="T42" i="11"/>
  <c r="P42" i="11"/>
  <c r="L42" i="11"/>
  <c r="H42" i="11"/>
  <c r="AP41" i="11"/>
  <c r="AL41" i="11"/>
  <c r="AH41" i="11"/>
  <c r="AD41" i="11"/>
  <c r="Z41" i="11"/>
  <c r="V41" i="11"/>
  <c r="R41" i="11"/>
  <c r="N41" i="11"/>
  <c r="J41" i="11"/>
  <c r="F41" i="11"/>
  <c r="AN40" i="11"/>
  <c r="AJ40" i="11"/>
  <c r="AF40" i="11"/>
  <c r="AB40" i="11"/>
  <c r="X40" i="11"/>
  <c r="T40" i="11"/>
  <c r="P40" i="11"/>
  <c r="L40" i="11"/>
  <c r="H40" i="11"/>
  <c r="AP39" i="11"/>
  <c r="AL39" i="11"/>
  <c r="AH39" i="11"/>
  <c r="AD39" i="11"/>
  <c r="Z39" i="11"/>
  <c r="V39" i="11"/>
  <c r="R39" i="11"/>
  <c r="N39" i="11"/>
  <c r="J39" i="11"/>
  <c r="F39" i="11"/>
  <c r="AN38" i="11"/>
  <c r="AJ38" i="11"/>
  <c r="AF38" i="11"/>
  <c r="AB38" i="11"/>
  <c r="X38" i="11"/>
  <c r="T38" i="11"/>
  <c r="P38" i="11"/>
  <c r="L38" i="11"/>
  <c r="H38" i="11"/>
  <c r="AP37" i="11"/>
  <c r="AL37" i="11"/>
  <c r="AH37" i="11"/>
  <c r="AD37" i="11"/>
  <c r="Z37" i="11"/>
  <c r="V37" i="11"/>
  <c r="R37" i="11"/>
  <c r="N37" i="11"/>
  <c r="J37" i="11"/>
  <c r="F37" i="11"/>
  <c r="AN36" i="11"/>
  <c r="AJ36" i="11"/>
  <c r="AF36" i="11"/>
  <c r="AB36" i="11"/>
  <c r="X36" i="11"/>
  <c r="T36" i="11"/>
  <c r="P36" i="11"/>
  <c r="L36" i="11"/>
  <c r="H36" i="11"/>
  <c r="AP35" i="11"/>
  <c r="AL35" i="11"/>
  <c r="AH35" i="11"/>
  <c r="AD35" i="11"/>
  <c r="Z35" i="11"/>
  <c r="V35" i="11"/>
  <c r="AA53" i="11"/>
  <c r="Q53" i="11"/>
  <c r="M53" i="11"/>
  <c r="I53" i="11"/>
  <c r="AQ52" i="11"/>
  <c r="AM52" i="11"/>
  <c r="AI52" i="11"/>
  <c r="AE52" i="11"/>
  <c r="AA52" i="11"/>
  <c r="W52" i="11"/>
  <c r="S52" i="11"/>
  <c r="O52" i="11"/>
  <c r="K52" i="11"/>
  <c r="G52" i="11"/>
  <c r="AO51" i="11"/>
  <c r="AK51" i="11"/>
  <c r="AG51" i="11"/>
  <c r="AC51" i="11"/>
  <c r="Y51" i="11"/>
  <c r="U51" i="11"/>
  <c r="Q51" i="11"/>
  <c r="M51" i="11"/>
  <c r="I51" i="11"/>
  <c r="AQ50" i="11"/>
  <c r="AM50" i="11"/>
  <c r="AI50" i="11"/>
  <c r="AE50" i="11"/>
  <c r="AA50" i="11"/>
  <c r="W50" i="11"/>
  <c r="S50" i="11"/>
  <c r="O50" i="11"/>
  <c r="K50" i="11"/>
  <c r="G50" i="11"/>
  <c r="AO49" i="11"/>
  <c r="AK49" i="11"/>
  <c r="AG49" i="11"/>
  <c r="AC49" i="11"/>
  <c r="Y49" i="11"/>
  <c r="U49" i="11"/>
  <c r="Q49" i="11"/>
  <c r="M49" i="11"/>
  <c r="I49" i="11"/>
  <c r="AQ48" i="11"/>
  <c r="AM48" i="11"/>
  <c r="AI48" i="11"/>
  <c r="AE48" i="11"/>
  <c r="AA48" i="11"/>
  <c r="W48" i="11"/>
  <c r="S48" i="11"/>
  <c r="O48" i="11"/>
  <c r="K48" i="11"/>
  <c r="G48" i="11"/>
  <c r="AO47" i="11"/>
  <c r="AK47" i="11"/>
  <c r="AG47" i="11"/>
  <c r="AC47" i="11"/>
  <c r="Y47" i="11"/>
  <c r="U47" i="11"/>
  <c r="Q47" i="11"/>
  <c r="M47" i="11"/>
  <c r="I47" i="11"/>
  <c r="AQ46" i="11"/>
  <c r="AM46" i="11"/>
  <c r="AI46" i="11"/>
  <c r="AE46" i="11"/>
  <c r="AA46" i="11"/>
  <c r="W46" i="11"/>
  <c r="S46" i="11"/>
  <c r="O46" i="11"/>
  <c r="K46" i="11"/>
  <c r="G46" i="11"/>
  <c r="AO45" i="11"/>
  <c r="AK45" i="11"/>
  <c r="AG45" i="11"/>
  <c r="AC45" i="11"/>
  <c r="Y45" i="11"/>
  <c r="U45" i="11"/>
  <c r="Q45" i="11"/>
  <c r="M45" i="11"/>
  <c r="I45" i="11"/>
  <c r="AQ44" i="11"/>
  <c r="AM44" i="11"/>
  <c r="AI44" i="11"/>
  <c r="AE44" i="11"/>
  <c r="AA44" i="11"/>
  <c r="W44" i="11"/>
  <c r="S44" i="11"/>
  <c r="O44" i="11"/>
  <c r="K44" i="11"/>
  <c r="G44" i="11"/>
  <c r="AO43" i="11"/>
  <c r="AK43" i="11"/>
  <c r="AG43" i="11"/>
  <c r="AC43" i="11"/>
  <c r="Y43" i="11"/>
  <c r="U43" i="11"/>
  <c r="Q43" i="11"/>
  <c r="M43" i="11"/>
  <c r="I43" i="11"/>
  <c r="AQ42" i="11"/>
  <c r="AM42" i="11"/>
  <c r="AI42" i="11"/>
  <c r="AE42" i="11"/>
  <c r="AA42" i="11"/>
  <c r="W42" i="11"/>
  <c r="S42" i="11"/>
  <c r="O42" i="11"/>
  <c r="K42" i="11"/>
  <c r="G42" i="11"/>
  <c r="AO41" i="11"/>
  <c r="AK41" i="11"/>
  <c r="AG41" i="11"/>
  <c r="AC41" i="11"/>
  <c r="Y41" i="11"/>
  <c r="U41" i="11"/>
  <c r="Q41" i="11"/>
  <c r="M41" i="11"/>
  <c r="I41" i="11"/>
  <c r="AQ40" i="11"/>
  <c r="AM40" i="11"/>
  <c r="AI40" i="11"/>
  <c r="AE40" i="11"/>
  <c r="AA40" i="11"/>
  <c r="W40" i="11"/>
  <c r="S40" i="11"/>
  <c r="O40" i="11"/>
  <c r="K40" i="11"/>
  <c r="G40" i="11"/>
  <c r="AO39" i="11"/>
  <c r="AK39" i="11"/>
  <c r="AG39" i="11"/>
  <c r="AC39" i="11"/>
  <c r="Y39" i="11"/>
  <c r="U39" i="11"/>
  <c r="Q39" i="11"/>
  <c r="M39" i="11"/>
  <c r="I39" i="11"/>
  <c r="AQ38" i="11"/>
  <c r="AM38" i="11"/>
  <c r="AI38" i="11"/>
  <c r="AE38" i="11"/>
  <c r="AA38" i="11"/>
  <c r="W38" i="11"/>
  <c r="S38" i="11"/>
  <c r="O38" i="11"/>
  <c r="K38" i="11"/>
  <c r="G38" i="11"/>
  <c r="AO37" i="11"/>
  <c r="AK37" i="11"/>
  <c r="AG37" i="11"/>
  <c r="AC37" i="11"/>
  <c r="Y37" i="11"/>
  <c r="U37" i="11"/>
  <c r="Q37" i="11"/>
  <c r="M37" i="11"/>
  <c r="I37" i="11"/>
  <c r="AQ36" i="11"/>
  <c r="AM36" i="11"/>
  <c r="AI36" i="11"/>
  <c r="AE36" i="11"/>
  <c r="AA36" i="11"/>
  <c r="W36" i="11"/>
  <c r="S36" i="11"/>
  <c r="O36" i="11"/>
  <c r="K36" i="11"/>
  <c r="G36" i="11"/>
  <c r="AO35" i="11"/>
  <c r="AK35" i="11"/>
  <c r="AG35" i="11"/>
  <c r="AC35" i="11"/>
  <c r="Y35" i="11"/>
  <c r="U35" i="11"/>
  <c r="Q35" i="11"/>
  <c r="M35" i="11"/>
  <c r="W53" i="11"/>
  <c r="P53" i="11"/>
  <c r="L53" i="11"/>
  <c r="H53" i="11"/>
  <c r="AP52" i="11"/>
  <c r="AL52" i="11"/>
  <c r="AH52" i="11"/>
  <c r="AD52" i="11"/>
  <c r="Z52" i="11"/>
  <c r="V52" i="11"/>
  <c r="R52" i="11"/>
  <c r="N52" i="11"/>
  <c r="J52" i="11"/>
  <c r="F52" i="11"/>
  <c r="AN51" i="11"/>
  <c r="AJ51" i="11"/>
  <c r="AF51" i="11"/>
  <c r="AB51" i="11"/>
  <c r="X51" i="11"/>
  <c r="T51" i="11"/>
  <c r="P51" i="11"/>
  <c r="L51" i="11"/>
  <c r="H51" i="11"/>
  <c r="AP50" i="11"/>
  <c r="AL50" i="11"/>
  <c r="AH50" i="11"/>
  <c r="AD50" i="11"/>
  <c r="Z50" i="11"/>
  <c r="V50" i="11"/>
  <c r="R50" i="11"/>
  <c r="N50" i="11"/>
  <c r="J50" i="11"/>
  <c r="F50" i="11"/>
  <c r="AN49" i="11"/>
  <c r="AJ49" i="11"/>
  <c r="AF49" i="11"/>
  <c r="AB49" i="11"/>
  <c r="X49" i="11"/>
  <c r="T49" i="11"/>
  <c r="P49" i="11"/>
  <c r="L49" i="11"/>
  <c r="H49" i="11"/>
  <c r="AP48" i="11"/>
  <c r="AL48" i="11"/>
  <c r="AH48" i="11"/>
  <c r="AD48" i="11"/>
  <c r="Z48" i="11"/>
  <c r="V48" i="11"/>
  <c r="R48" i="11"/>
  <c r="N48" i="11"/>
  <c r="J48" i="11"/>
  <c r="F48" i="11"/>
  <c r="AN47" i="11"/>
  <c r="AJ47" i="11"/>
  <c r="AF47" i="11"/>
  <c r="AB47" i="11"/>
  <c r="X47" i="11"/>
  <c r="T47" i="11"/>
  <c r="P47" i="11"/>
  <c r="L47" i="11"/>
  <c r="H47" i="11"/>
  <c r="AP46" i="11"/>
  <c r="AL46" i="11"/>
  <c r="AH46" i="11"/>
  <c r="AD46" i="11"/>
  <c r="Z46" i="11"/>
  <c r="V46" i="11"/>
  <c r="R46" i="11"/>
  <c r="N46" i="11"/>
  <c r="J46" i="11"/>
  <c r="F46" i="11"/>
  <c r="AN45" i="11"/>
  <c r="AJ45" i="11"/>
  <c r="AF45" i="11"/>
  <c r="AB45" i="11"/>
  <c r="X45" i="11"/>
  <c r="T45" i="11"/>
  <c r="P45" i="11"/>
  <c r="L45" i="11"/>
  <c r="H45" i="11"/>
  <c r="AP44" i="11"/>
  <c r="AL44" i="11"/>
  <c r="AH44" i="11"/>
  <c r="AD44" i="11"/>
  <c r="Z44" i="11"/>
  <c r="V44" i="11"/>
  <c r="R44" i="11"/>
  <c r="N44" i="11"/>
  <c r="J44" i="11"/>
  <c r="F44" i="11"/>
  <c r="AN43" i="11"/>
  <c r="AJ43" i="11"/>
  <c r="AF43" i="11"/>
  <c r="AB43" i="11"/>
  <c r="X43" i="11"/>
  <c r="T43" i="11"/>
  <c r="P43" i="11"/>
  <c r="L43" i="11"/>
  <c r="H43" i="11"/>
  <c r="AP42" i="11"/>
  <c r="AL42" i="11"/>
  <c r="AH42" i="11"/>
  <c r="AD42" i="11"/>
  <c r="Z42" i="11"/>
  <c r="V42" i="11"/>
  <c r="R42" i="11"/>
  <c r="N42" i="11"/>
  <c r="J42" i="11"/>
  <c r="F42" i="11"/>
  <c r="AN41" i="11"/>
  <c r="AJ41" i="11"/>
  <c r="AF41" i="11"/>
  <c r="AB41" i="11"/>
  <c r="X41" i="11"/>
  <c r="T41" i="11"/>
  <c r="P41" i="11"/>
  <c r="L41" i="11"/>
  <c r="H41" i="11"/>
  <c r="AP40" i="11"/>
  <c r="AL40" i="11"/>
  <c r="AH40" i="11"/>
  <c r="AD40" i="11"/>
  <c r="Z40" i="11"/>
  <c r="V40" i="11"/>
  <c r="R40" i="11"/>
  <c r="N40" i="11"/>
  <c r="J40" i="11"/>
  <c r="F40" i="11"/>
  <c r="AN39" i="11"/>
  <c r="AJ39" i="11"/>
  <c r="AF39" i="11"/>
  <c r="AB39" i="11"/>
  <c r="X39" i="11"/>
  <c r="T39" i="11"/>
  <c r="P39" i="11"/>
  <c r="L39" i="11"/>
  <c r="H39" i="11"/>
  <c r="AP38" i="11"/>
  <c r="AL38" i="11"/>
  <c r="AH38" i="11"/>
  <c r="AD38" i="11"/>
  <c r="Z38" i="11"/>
  <c r="V38" i="11"/>
  <c r="R38" i="11"/>
  <c r="N38" i="11"/>
  <c r="J38" i="11"/>
  <c r="F38" i="11"/>
  <c r="AN37" i="11"/>
  <c r="AJ37" i="11"/>
  <c r="AF37" i="11"/>
  <c r="AB37" i="11"/>
  <c r="X37" i="11"/>
  <c r="T37" i="11"/>
  <c r="P37" i="11"/>
  <c r="L37" i="11"/>
  <c r="H37" i="11"/>
  <c r="AP36" i="11"/>
  <c r="AL36" i="11"/>
  <c r="AH36" i="11"/>
  <c r="AD36" i="11"/>
  <c r="Z36" i="11"/>
  <c r="V36" i="11"/>
  <c r="R36" i="11"/>
  <c r="N36" i="11"/>
  <c r="J36" i="11"/>
  <c r="F36" i="11"/>
  <c r="AN35" i="11"/>
  <c r="AJ35" i="11"/>
  <c r="AF35" i="11"/>
  <c r="AB35" i="11"/>
  <c r="T53" i="11"/>
  <c r="O53" i="11"/>
  <c r="K53" i="11"/>
  <c r="G53" i="11"/>
  <c r="AO52" i="11"/>
  <c r="AK52" i="11"/>
  <c r="AG52" i="11"/>
  <c r="AC52" i="11"/>
  <c r="Y52" i="11"/>
  <c r="U52" i="11"/>
  <c r="Q52" i="11"/>
  <c r="M52" i="11"/>
  <c r="I52" i="11"/>
  <c r="AQ51" i="11"/>
  <c r="AM51" i="11"/>
  <c r="AI51" i="11"/>
  <c r="AE51" i="11"/>
  <c r="AA51" i="11"/>
  <c r="W51" i="11"/>
  <c r="S51" i="11"/>
  <c r="O51" i="11"/>
  <c r="K51" i="11"/>
  <c r="G51" i="11"/>
  <c r="AO50" i="11"/>
  <c r="AK50" i="11"/>
  <c r="AG50" i="11"/>
  <c r="AC50" i="11"/>
  <c r="Y50" i="11"/>
  <c r="U50" i="11"/>
  <c r="Q50" i="11"/>
  <c r="M50" i="11"/>
  <c r="I50" i="11"/>
  <c r="AQ49" i="11"/>
  <c r="AM49" i="11"/>
  <c r="AI49" i="11"/>
  <c r="AE49" i="11"/>
  <c r="AA49" i="11"/>
  <c r="W49" i="11"/>
  <c r="S49" i="11"/>
  <c r="O49" i="11"/>
  <c r="K49" i="11"/>
  <c r="G49" i="11"/>
  <c r="AO48" i="11"/>
  <c r="AK48" i="11"/>
  <c r="AG48" i="11"/>
  <c r="AC48" i="11"/>
  <c r="Y48" i="11"/>
  <c r="U48" i="11"/>
  <c r="Q48" i="11"/>
  <c r="M48" i="11"/>
  <c r="I48" i="11"/>
  <c r="AQ47" i="11"/>
  <c r="AM47" i="11"/>
  <c r="AI47" i="11"/>
  <c r="AE47" i="11"/>
  <c r="AA47" i="11"/>
  <c r="W47" i="11"/>
  <c r="S47" i="11"/>
  <c r="O47" i="11"/>
  <c r="K47" i="11"/>
  <c r="G47" i="11"/>
  <c r="AO46" i="11"/>
  <c r="AK46" i="11"/>
  <c r="AG46" i="11"/>
  <c r="AC46" i="11"/>
  <c r="Y46" i="11"/>
  <c r="U46" i="11"/>
  <c r="Q46" i="11"/>
  <c r="M46" i="11"/>
  <c r="I46" i="11"/>
  <c r="AQ45" i="11"/>
  <c r="AM45" i="11"/>
  <c r="AI45" i="11"/>
  <c r="AE45" i="11"/>
  <c r="AA45" i="11"/>
  <c r="W45" i="11"/>
  <c r="S45" i="11"/>
  <c r="O45" i="11"/>
  <c r="K45" i="11"/>
  <c r="G45" i="11"/>
  <c r="AO44" i="11"/>
  <c r="AK44" i="11"/>
  <c r="AG44" i="11"/>
  <c r="AC44" i="11"/>
  <c r="Y44" i="11"/>
  <c r="U44" i="11"/>
  <c r="Q44" i="11"/>
  <c r="M44" i="11"/>
  <c r="I44" i="11"/>
  <c r="AQ43" i="11"/>
  <c r="AM43" i="11"/>
  <c r="AI43" i="11"/>
  <c r="AE43" i="11"/>
  <c r="AA43" i="11"/>
  <c r="W43" i="11"/>
  <c r="S43" i="11"/>
  <c r="O43" i="11"/>
  <c r="K43" i="11"/>
  <c r="G43" i="11"/>
  <c r="AO42" i="11"/>
  <c r="AK42" i="11"/>
  <c r="AG42" i="11"/>
  <c r="AC42" i="11"/>
  <c r="Y42" i="11"/>
  <c r="U42" i="11"/>
  <c r="Q42" i="11"/>
  <c r="M42" i="11"/>
  <c r="I42" i="11"/>
  <c r="AQ41" i="11"/>
  <c r="AM41" i="11"/>
  <c r="AI41" i="11"/>
  <c r="AE41" i="11"/>
  <c r="AA41" i="11"/>
  <c r="W41" i="11"/>
  <c r="S41" i="11"/>
  <c r="O41" i="11"/>
  <c r="K41" i="11"/>
  <c r="G41" i="11"/>
  <c r="AO40" i="11"/>
  <c r="AK40" i="11"/>
  <c r="AG40" i="11"/>
  <c r="AC40" i="11"/>
  <c r="Y40" i="11"/>
  <c r="U40" i="11"/>
  <c r="Q40" i="11"/>
  <c r="M40" i="11"/>
  <c r="I40" i="11"/>
  <c r="AQ39" i="11"/>
  <c r="AM39" i="11"/>
  <c r="AI39" i="11"/>
  <c r="AE39" i="11"/>
  <c r="AA39" i="11"/>
  <c r="W39" i="11"/>
  <c r="S39" i="11"/>
  <c r="O39" i="11"/>
  <c r="K39" i="11"/>
  <c r="G39" i="11"/>
  <c r="AO38" i="11"/>
  <c r="AK38" i="11"/>
  <c r="AG38" i="11"/>
  <c r="AC38" i="11"/>
  <c r="Y38" i="11"/>
  <c r="U38" i="11"/>
  <c r="Q38" i="11"/>
  <c r="M38" i="11"/>
  <c r="I38" i="11"/>
  <c r="AQ37" i="11"/>
  <c r="AM37" i="11"/>
  <c r="AI37" i="11"/>
  <c r="AE37" i="11"/>
  <c r="AA37" i="11"/>
  <c r="W37" i="11"/>
  <c r="S37" i="11"/>
  <c r="O37" i="11"/>
  <c r="K37" i="11"/>
  <c r="G37" i="11"/>
  <c r="AO36" i="11"/>
  <c r="AK36" i="11"/>
  <c r="AG36" i="11"/>
  <c r="AC36" i="11"/>
  <c r="Y36" i="11"/>
  <c r="U36" i="11"/>
  <c r="Q36" i="11"/>
  <c r="M36" i="11"/>
  <c r="I36" i="11"/>
  <c r="AQ35" i="11"/>
  <c r="AM35" i="11"/>
  <c r="AI35" i="11"/>
  <c r="AE35" i="11"/>
  <c r="AA35" i="11"/>
  <c r="W35" i="11"/>
  <c r="S35" i="11"/>
  <c r="X35" i="11"/>
  <c r="O35" i="11"/>
  <c r="J35" i="11"/>
  <c r="F35" i="11"/>
  <c r="AN34" i="11"/>
  <c r="AJ34" i="11"/>
  <c r="AF34" i="11"/>
  <c r="AB34" i="11"/>
  <c r="X34" i="11"/>
  <c r="T34" i="11"/>
  <c r="P34" i="11"/>
  <c r="L34" i="11"/>
  <c r="H34" i="11"/>
  <c r="AP33" i="11"/>
  <c r="AL33" i="11"/>
  <c r="AH33" i="11"/>
  <c r="AD33" i="11"/>
  <c r="Z33" i="11"/>
  <c r="V33" i="11"/>
  <c r="R33" i="11"/>
  <c r="N33" i="11"/>
  <c r="J33" i="11"/>
  <c r="F33" i="11"/>
  <c r="AN32" i="11"/>
  <c r="AJ32" i="11"/>
  <c r="AF32" i="11"/>
  <c r="AB32" i="11"/>
  <c r="X32" i="11"/>
  <c r="T32" i="11"/>
  <c r="P32" i="11"/>
  <c r="L32" i="11"/>
  <c r="H32" i="11"/>
  <c r="AP31" i="11"/>
  <c r="AL31" i="11"/>
  <c r="AH31" i="11"/>
  <c r="AD31" i="11"/>
  <c r="Z31" i="11"/>
  <c r="V31" i="11"/>
  <c r="R31" i="11"/>
  <c r="N31" i="11"/>
  <c r="J31" i="11"/>
  <c r="F31" i="11"/>
  <c r="AN30" i="11"/>
  <c r="AJ30" i="11"/>
  <c r="AF30" i="11"/>
  <c r="AB30" i="11"/>
  <c r="X30" i="11"/>
  <c r="T30" i="11"/>
  <c r="P30" i="11"/>
  <c r="L30" i="11"/>
  <c r="H30" i="11"/>
  <c r="AP29" i="11"/>
  <c r="AL29" i="11"/>
  <c r="AH29" i="11"/>
  <c r="AD29" i="11"/>
  <c r="Z29" i="11"/>
  <c r="V29" i="11"/>
  <c r="R29" i="11"/>
  <c r="N29" i="11"/>
  <c r="J29" i="11"/>
  <c r="F29" i="11"/>
  <c r="AN28" i="11"/>
  <c r="AJ28" i="11"/>
  <c r="AF28" i="11"/>
  <c r="AB28" i="11"/>
  <c r="X28" i="11"/>
  <c r="T28" i="11"/>
  <c r="P28" i="11"/>
  <c r="L28" i="11"/>
  <c r="H28" i="11"/>
  <c r="AP27" i="11"/>
  <c r="AL27" i="11"/>
  <c r="AH27" i="11"/>
  <c r="AD27" i="11"/>
  <c r="Z27" i="11"/>
  <c r="V27" i="11"/>
  <c r="R27" i="11"/>
  <c r="N27" i="11"/>
  <c r="J27" i="11"/>
  <c r="F27" i="11"/>
  <c r="AN26" i="11"/>
  <c r="AJ26" i="11"/>
  <c r="AF26" i="11"/>
  <c r="AB26" i="11"/>
  <c r="X26" i="11"/>
  <c r="T26" i="11"/>
  <c r="P26" i="11"/>
  <c r="L26" i="11"/>
  <c r="H26" i="11"/>
  <c r="AP25" i="11"/>
  <c r="AL25" i="11"/>
  <c r="AH25" i="11"/>
  <c r="AD25" i="11"/>
  <c r="Z25" i="11"/>
  <c r="V25" i="11"/>
  <c r="R25" i="11"/>
  <c r="N25" i="11"/>
  <c r="J25" i="11"/>
  <c r="F25" i="11"/>
  <c r="AN24" i="11"/>
  <c r="AJ24" i="11"/>
  <c r="AF24" i="11"/>
  <c r="AB24" i="11"/>
  <c r="X24" i="11"/>
  <c r="T24" i="11"/>
  <c r="P24" i="11"/>
  <c r="L24" i="11"/>
  <c r="H24" i="11"/>
  <c r="AP23" i="11"/>
  <c r="AL23" i="11"/>
  <c r="AH23" i="11"/>
  <c r="AD23" i="11"/>
  <c r="Z23" i="11"/>
  <c r="V23" i="11"/>
  <c r="R23" i="11"/>
  <c r="N23" i="11"/>
  <c r="J23" i="11"/>
  <c r="F23" i="11"/>
  <c r="AN22" i="11"/>
  <c r="AJ22" i="11"/>
  <c r="AF22" i="11"/>
  <c r="AB22" i="11"/>
  <c r="X22" i="11"/>
  <c r="T22" i="11"/>
  <c r="P22" i="11"/>
  <c r="L22" i="11"/>
  <c r="H22" i="11"/>
  <c r="AP21" i="11"/>
  <c r="AL21" i="11"/>
  <c r="AH21" i="11"/>
  <c r="AD21" i="11"/>
  <c r="Z21" i="11"/>
  <c r="V21" i="11"/>
  <c r="R21" i="11"/>
  <c r="N21" i="11"/>
  <c r="J21" i="11"/>
  <c r="F21" i="11"/>
  <c r="AN20" i="11"/>
  <c r="AJ20" i="11"/>
  <c r="AF20" i="11"/>
  <c r="AB20" i="11"/>
  <c r="X20" i="11"/>
  <c r="T20" i="11"/>
  <c r="P20" i="11"/>
  <c r="L20" i="11"/>
  <c r="H20" i="11"/>
  <c r="AP19" i="11"/>
  <c r="AL19" i="11"/>
  <c r="AH19" i="11"/>
  <c r="AD19" i="11"/>
  <c r="Z19" i="11"/>
  <c r="V19" i="11"/>
  <c r="R19" i="11"/>
  <c r="N19" i="11"/>
  <c r="J19" i="11"/>
  <c r="F19" i="11"/>
  <c r="AN18" i="11"/>
  <c r="AJ18" i="11"/>
  <c r="AF18" i="11"/>
  <c r="AB18" i="11"/>
  <c r="X18" i="11"/>
  <c r="T18" i="11"/>
  <c r="P18" i="11"/>
  <c r="L18" i="11"/>
  <c r="H18" i="11"/>
  <c r="AP17" i="11"/>
  <c r="AL17" i="11"/>
  <c r="AH17" i="11"/>
  <c r="AD17" i="11"/>
  <c r="Z17" i="11"/>
  <c r="V17" i="11"/>
  <c r="R17" i="11"/>
  <c r="N17" i="11"/>
  <c r="J17" i="11"/>
  <c r="F17" i="11"/>
  <c r="AN16" i="11"/>
  <c r="AJ16" i="11"/>
  <c r="AF16" i="11"/>
  <c r="AB16" i="11"/>
  <c r="X16" i="11"/>
  <c r="T16" i="11"/>
  <c r="P16" i="11"/>
  <c r="L16" i="11"/>
  <c r="H16" i="11"/>
  <c r="AP15" i="11"/>
  <c r="AL15" i="11"/>
  <c r="AH15" i="11"/>
  <c r="AD15" i="11"/>
  <c r="Z15" i="11"/>
  <c r="V15" i="11"/>
  <c r="R15" i="11"/>
  <c r="N15" i="11"/>
  <c r="J15" i="11"/>
  <c r="F15" i="11"/>
  <c r="AN14" i="11"/>
  <c r="AJ14" i="11"/>
  <c r="AF14" i="11"/>
  <c r="AB14" i="11"/>
  <c r="X14" i="11"/>
  <c r="T14" i="11"/>
  <c r="P14" i="11"/>
  <c r="L14" i="11"/>
  <c r="H14" i="11"/>
  <c r="AP13" i="11"/>
  <c r="AL13" i="11"/>
  <c r="AH13" i="11"/>
  <c r="AD13" i="11"/>
  <c r="Z13" i="11"/>
  <c r="V13" i="11"/>
  <c r="R13" i="11"/>
  <c r="N13" i="11"/>
  <c r="J13" i="11"/>
  <c r="F13" i="11"/>
  <c r="AN12" i="11"/>
  <c r="AJ12" i="11"/>
  <c r="AF12" i="11"/>
  <c r="AB12" i="11"/>
  <c r="X12" i="11"/>
  <c r="T12" i="11"/>
  <c r="P12" i="11"/>
  <c r="L12" i="11"/>
  <c r="H12" i="11"/>
  <c r="AP11" i="11"/>
  <c r="AL11" i="11"/>
  <c r="AH11" i="11"/>
  <c r="AD11" i="11"/>
  <c r="Z11" i="11"/>
  <c r="V11" i="11"/>
  <c r="R11" i="11"/>
  <c r="N11" i="11"/>
  <c r="J11" i="11"/>
  <c r="F11" i="11"/>
  <c r="M11" i="11"/>
  <c r="I11" i="11"/>
  <c r="T35" i="11"/>
  <c r="N35" i="11"/>
  <c r="I35" i="11"/>
  <c r="AQ34" i="11"/>
  <c r="AM34" i="11"/>
  <c r="AI34" i="11"/>
  <c r="AE34" i="11"/>
  <c r="AA34" i="11"/>
  <c r="W34" i="11"/>
  <c r="S34" i="11"/>
  <c r="O34" i="11"/>
  <c r="K34" i="11"/>
  <c r="G34" i="11"/>
  <c r="AO33" i="11"/>
  <c r="AK33" i="11"/>
  <c r="AG33" i="11"/>
  <c r="AC33" i="11"/>
  <c r="Y33" i="11"/>
  <c r="U33" i="11"/>
  <c r="Q33" i="11"/>
  <c r="M33" i="11"/>
  <c r="I33" i="11"/>
  <c r="AQ32" i="11"/>
  <c r="AM32" i="11"/>
  <c r="AI32" i="11"/>
  <c r="AE32" i="11"/>
  <c r="AA32" i="11"/>
  <c r="W32" i="11"/>
  <c r="S32" i="11"/>
  <c r="O32" i="11"/>
  <c r="K32" i="11"/>
  <c r="G32" i="11"/>
  <c r="AO31" i="11"/>
  <c r="AK31" i="11"/>
  <c r="AG31" i="11"/>
  <c r="AC31" i="11"/>
  <c r="Y31" i="11"/>
  <c r="U31" i="11"/>
  <c r="Q31" i="11"/>
  <c r="M31" i="11"/>
  <c r="I31" i="11"/>
  <c r="AQ30" i="11"/>
  <c r="AM30" i="11"/>
  <c r="AI30" i="11"/>
  <c r="AE30" i="11"/>
  <c r="AA30" i="11"/>
  <c r="W30" i="11"/>
  <c r="S30" i="11"/>
  <c r="O30" i="11"/>
  <c r="K30" i="11"/>
  <c r="G30" i="11"/>
  <c r="AO29" i="11"/>
  <c r="AK29" i="11"/>
  <c r="AG29" i="11"/>
  <c r="AC29" i="11"/>
  <c r="Y29" i="11"/>
  <c r="U29" i="11"/>
  <c r="Q29" i="11"/>
  <c r="M29" i="11"/>
  <c r="I29" i="11"/>
  <c r="AQ28" i="11"/>
  <c r="AM28" i="11"/>
  <c r="AI28" i="11"/>
  <c r="AE28" i="11"/>
  <c r="AA28" i="11"/>
  <c r="W28" i="11"/>
  <c r="S28" i="11"/>
  <c r="O28" i="11"/>
  <c r="K28" i="11"/>
  <c r="G28" i="11"/>
  <c r="AO27" i="11"/>
  <c r="AK27" i="11"/>
  <c r="AG27" i="11"/>
  <c r="AC27" i="11"/>
  <c r="Y27" i="11"/>
  <c r="U27" i="11"/>
  <c r="Q27" i="11"/>
  <c r="M27" i="11"/>
  <c r="I27" i="11"/>
  <c r="AQ26" i="11"/>
  <c r="AM26" i="11"/>
  <c r="AI26" i="11"/>
  <c r="AE26" i="11"/>
  <c r="AA26" i="11"/>
  <c r="W26" i="11"/>
  <c r="S26" i="11"/>
  <c r="O26" i="11"/>
  <c r="K26" i="11"/>
  <c r="G26" i="11"/>
  <c r="AO25" i="11"/>
  <c r="AK25" i="11"/>
  <c r="AG25" i="11"/>
  <c r="AC25" i="11"/>
  <c r="Y25" i="11"/>
  <c r="U25" i="11"/>
  <c r="Q25" i="11"/>
  <c r="M25" i="11"/>
  <c r="I25" i="11"/>
  <c r="AQ24" i="11"/>
  <c r="AM24" i="11"/>
  <c r="AI24" i="11"/>
  <c r="AE24" i="11"/>
  <c r="AA24" i="11"/>
  <c r="W24" i="11"/>
  <c r="S24" i="11"/>
  <c r="O24" i="11"/>
  <c r="K24" i="11"/>
  <c r="G24" i="11"/>
  <c r="AO23" i="11"/>
  <c r="AK23" i="11"/>
  <c r="AG23" i="11"/>
  <c r="AC23" i="11"/>
  <c r="Y23" i="11"/>
  <c r="U23" i="11"/>
  <c r="Q23" i="11"/>
  <c r="M23" i="11"/>
  <c r="I23" i="11"/>
  <c r="AQ22" i="11"/>
  <c r="AM22" i="11"/>
  <c r="AI22" i="11"/>
  <c r="AE22" i="11"/>
  <c r="AA22" i="11"/>
  <c r="W22" i="11"/>
  <c r="S22" i="11"/>
  <c r="O22" i="11"/>
  <c r="K22" i="11"/>
  <c r="G22" i="11"/>
  <c r="AO21" i="11"/>
  <c r="AK21" i="11"/>
  <c r="AG21" i="11"/>
  <c r="AC21" i="11"/>
  <c r="Y21" i="11"/>
  <c r="U21" i="11"/>
  <c r="Q21" i="11"/>
  <c r="M21" i="11"/>
  <c r="I21" i="11"/>
  <c r="AQ20" i="11"/>
  <c r="AM20" i="11"/>
  <c r="AI20" i="11"/>
  <c r="AE20" i="11"/>
  <c r="AA20" i="11"/>
  <c r="W20" i="11"/>
  <c r="S20" i="11"/>
  <c r="O20" i="11"/>
  <c r="K20" i="11"/>
  <c r="G20" i="11"/>
  <c r="AO19" i="11"/>
  <c r="AK19" i="11"/>
  <c r="AG19" i="11"/>
  <c r="AC19" i="11"/>
  <c r="Y19" i="11"/>
  <c r="U19" i="11"/>
  <c r="Q19" i="11"/>
  <c r="M19" i="11"/>
  <c r="I19" i="11"/>
  <c r="AQ18" i="11"/>
  <c r="AM18" i="11"/>
  <c r="AI18" i="11"/>
  <c r="AE18" i="11"/>
  <c r="AA18" i="11"/>
  <c r="W18" i="11"/>
  <c r="S18" i="11"/>
  <c r="O18" i="11"/>
  <c r="K18" i="11"/>
  <c r="G18" i="11"/>
  <c r="AO17" i="11"/>
  <c r="AK17" i="11"/>
  <c r="AG17" i="11"/>
  <c r="AC17" i="11"/>
  <c r="Y17" i="11"/>
  <c r="U17" i="11"/>
  <c r="Q17" i="11"/>
  <c r="M17" i="11"/>
  <c r="I17" i="11"/>
  <c r="AQ16" i="11"/>
  <c r="AM16" i="11"/>
  <c r="AI16" i="11"/>
  <c r="AE16" i="11"/>
  <c r="AA16" i="11"/>
  <c r="W16" i="11"/>
  <c r="S16" i="11"/>
  <c r="O16" i="11"/>
  <c r="K16" i="11"/>
  <c r="G16" i="11"/>
  <c r="AO15" i="11"/>
  <c r="AK15" i="11"/>
  <c r="AG15" i="11"/>
  <c r="AC15" i="11"/>
  <c r="Y15" i="11"/>
  <c r="U15" i="11"/>
  <c r="Q15" i="11"/>
  <c r="M15" i="11"/>
  <c r="I15" i="11"/>
  <c r="AQ14" i="11"/>
  <c r="AM14" i="11"/>
  <c r="AI14" i="11"/>
  <c r="AE14" i="11"/>
  <c r="AA14" i="11"/>
  <c r="W14" i="11"/>
  <c r="S14" i="11"/>
  <c r="O14" i="11"/>
  <c r="K14" i="11"/>
  <c r="G14" i="11"/>
  <c r="AO13" i="11"/>
  <c r="AK13" i="11"/>
  <c r="AG13" i="11"/>
  <c r="AC13" i="11"/>
  <c r="Y13" i="11"/>
  <c r="U13" i="11"/>
  <c r="Q13" i="11"/>
  <c r="M13" i="11"/>
  <c r="I13" i="11"/>
  <c r="AQ12" i="11"/>
  <c r="AM12" i="11"/>
  <c r="AI12" i="11"/>
  <c r="AE12" i="11"/>
  <c r="AA12" i="11"/>
  <c r="W12" i="11"/>
  <c r="S12" i="11"/>
  <c r="O12" i="11"/>
  <c r="K12" i="11"/>
  <c r="G12" i="11"/>
  <c r="AO11" i="11"/>
  <c r="AK11" i="11"/>
  <c r="AG11" i="11"/>
  <c r="AC11" i="11"/>
  <c r="Y11" i="11"/>
  <c r="U11" i="11"/>
  <c r="Q11" i="11"/>
  <c r="S11" i="11"/>
  <c r="R35" i="11"/>
  <c r="L35" i="11"/>
  <c r="H35" i="11"/>
  <c r="AP34" i="11"/>
  <c r="AL34" i="11"/>
  <c r="AH34" i="11"/>
  <c r="AD34" i="11"/>
  <c r="Z34" i="11"/>
  <c r="V34" i="11"/>
  <c r="R34" i="11"/>
  <c r="N34" i="11"/>
  <c r="J34" i="11"/>
  <c r="F34" i="11"/>
  <c r="AN33" i="11"/>
  <c r="AJ33" i="11"/>
  <c r="AF33" i="11"/>
  <c r="AB33" i="11"/>
  <c r="X33" i="11"/>
  <c r="T33" i="11"/>
  <c r="P33" i="11"/>
  <c r="L33" i="11"/>
  <c r="H33" i="11"/>
  <c r="AP32" i="11"/>
  <c r="AL32" i="11"/>
  <c r="AH32" i="11"/>
  <c r="AD32" i="11"/>
  <c r="Z32" i="11"/>
  <c r="V32" i="11"/>
  <c r="R32" i="11"/>
  <c r="N32" i="11"/>
  <c r="J32" i="11"/>
  <c r="F32" i="11"/>
  <c r="AN31" i="11"/>
  <c r="AJ31" i="11"/>
  <c r="AF31" i="11"/>
  <c r="AB31" i="11"/>
  <c r="X31" i="11"/>
  <c r="T31" i="11"/>
  <c r="P31" i="11"/>
  <c r="L31" i="11"/>
  <c r="H31" i="11"/>
  <c r="AP30" i="11"/>
  <c r="AL30" i="11"/>
  <c r="AH30" i="11"/>
  <c r="AD30" i="11"/>
  <c r="Z30" i="11"/>
  <c r="V30" i="11"/>
  <c r="R30" i="11"/>
  <c r="N30" i="11"/>
  <c r="J30" i="11"/>
  <c r="F30" i="11"/>
  <c r="AN29" i="11"/>
  <c r="AJ29" i="11"/>
  <c r="AF29" i="11"/>
  <c r="AB29" i="11"/>
  <c r="X29" i="11"/>
  <c r="T29" i="11"/>
  <c r="P29" i="11"/>
  <c r="L29" i="11"/>
  <c r="H29" i="11"/>
  <c r="AP28" i="11"/>
  <c r="AL28" i="11"/>
  <c r="AH28" i="11"/>
  <c r="AD28" i="11"/>
  <c r="Z28" i="11"/>
  <c r="V28" i="11"/>
  <c r="R28" i="11"/>
  <c r="N28" i="11"/>
  <c r="J28" i="11"/>
  <c r="F28" i="11"/>
  <c r="AN27" i="11"/>
  <c r="AJ27" i="11"/>
  <c r="AF27" i="11"/>
  <c r="AB27" i="11"/>
  <c r="X27" i="11"/>
  <c r="T27" i="11"/>
  <c r="P27" i="11"/>
  <c r="L27" i="11"/>
  <c r="H27" i="11"/>
  <c r="AP26" i="11"/>
  <c r="AL26" i="11"/>
  <c r="AH26" i="11"/>
  <c r="AD26" i="11"/>
  <c r="Z26" i="11"/>
  <c r="V26" i="11"/>
  <c r="R26" i="11"/>
  <c r="N26" i="11"/>
  <c r="J26" i="11"/>
  <c r="F26" i="11"/>
  <c r="AN25" i="11"/>
  <c r="AJ25" i="11"/>
  <c r="AF25" i="11"/>
  <c r="AB25" i="11"/>
  <c r="X25" i="11"/>
  <c r="T25" i="11"/>
  <c r="P25" i="11"/>
  <c r="L25" i="11"/>
  <c r="H25" i="11"/>
  <c r="AP24" i="11"/>
  <c r="AL24" i="11"/>
  <c r="AH24" i="11"/>
  <c r="AD24" i="11"/>
  <c r="Z24" i="11"/>
  <c r="V24" i="11"/>
  <c r="R24" i="11"/>
  <c r="N24" i="11"/>
  <c r="J24" i="11"/>
  <c r="F24" i="11"/>
  <c r="AN23" i="11"/>
  <c r="AJ23" i="11"/>
  <c r="AF23" i="11"/>
  <c r="AB23" i="11"/>
  <c r="X23" i="11"/>
  <c r="T23" i="11"/>
  <c r="P23" i="11"/>
  <c r="L23" i="11"/>
  <c r="H23" i="11"/>
  <c r="AP22" i="11"/>
  <c r="AL22" i="11"/>
  <c r="AH22" i="11"/>
  <c r="AD22" i="11"/>
  <c r="Z22" i="11"/>
  <c r="V22" i="11"/>
  <c r="R22" i="11"/>
  <c r="N22" i="11"/>
  <c r="J22" i="11"/>
  <c r="F22" i="11"/>
  <c r="AN21" i="11"/>
  <c r="AJ21" i="11"/>
  <c r="AF21" i="11"/>
  <c r="AB21" i="11"/>
  <c r="X21" i="11"/>
  <c r="T21" i="11"/>
  <c r="P21" i="11"/>
  <c r="L21" i="11"/>
  <c r="H21" i="11"/>
  <c r="AP20" i="11"/>
  <c r="AL20" i="11"/>
  <c r="AH20" i="11"/>
  <c r="AD20" i="11"/>
  <c r="Z20" i="11"/>
  <c r="V20" i="11"/>
  <c r="R20" i="11"/>
  <c r="N20" i="11"/>
  <c r="J20" i="11"/>
  <c r="F20" i="11"/>
  <c r="AN19" i="11"/>
  <c r="AJ19" i="11"/>
  <c r="AF19" i="11"/>
  <c r="AB19" i="11"/>
  <c r="X19" i="11"/>
  <c r="T19" i="11"/>
  <c r="P19" i="11"/>
  <c r="L19" i="11"/>
  <c r="H19" i="11"/>
  <c r="AP18" i="11"/>
  <c r="AL18" i="11"/>
  <c r="AH18" i="11"/>
  <c r="AD18" i="11"/>
  <c r="Z18" i="11"/>
  <c r="V18" i="11"/>
  <c r="R18" i="11"/>
  <c r="N18" i="11"/>
  <c r="J18" i="11"/>
  <c r="F18" i="11"/>
  <c r="AN17" i="11"/>
  <c r="AJ17" i="11"/>
  <c r="AF17" i="11"/>
  <c r="AB17" i="11"/>
  <c r="X17" i="11"/>
  <c r="T17" i="11"/>
  <c r="P17" i="11"/>
  <c r="L17" i="11"/>
  <c r="H17" i="11"/>
  <c r="AP16" i="11"/>
  <c r="AL16" i="11"/>
  <c r="AH16" i="11"/>
  <c r="AD16" i="11"/>
  <c r="Z16" i="11"/>
  <c r="V16" i="11"/>
  <c r="R16" i="11"/>
  <c r="N16" i="11"/>
  <c r="J16" i="11"/>
  <c r="F16" i="11"/>
  <c r="AN15" i="11"/>
  <c r="AJ15" i="11"/>
  <c r="AF15" i="11"/>
  <c r="AB15" i="11"/>
  <c r="X15" i="11"/>
  <c r="T15" i="11"/>
  <c r="P15" i="11"/>
  <c r="L15" i="11"/>
  <c r="H15" i="11"/>
  <c r="AP14" i="11"/>
  <c r="AL14" i="11"/>
  <c r="AH14" i="11"/>
  <c r="AD14" i="11"/>
  <c r="Z14" i="11"/>
  <c r="V14" i="11"/>
  <c r="R14" i="11"/>
  <c r="N14" i="11"/>
  <c r="J14" i="11"/>
  <c r="F14" i="11"/>
  <c r="AN13" i="11"/>
  <c r="AJ13" i="11"/>
  <c r="AF13" i="11"/>
  <c r="AB13" i="11"/>
  <c r="X13" i="11"/>
  <c r="T13" i="11"/>
  <c r="P13" i="11"/>
  <c r="L13" i="11"/>
  <c r="H13" i="11"/>
  <c r="AP12" i="11"/>
  <c r="AL12" i="11"/>
  <c r="AH12" i="11"/>
  <c r="AD12" i="11"/>
  <c r="Z12" i="11"/>
  <c r="V12" i="11"/>
  <c r="R12" i="11"/>
  <c r="N12" i="11"/>
  <c r="J12" i="11"/>
  <c r="F12" i="11"/>
  <c r="AN11" i="11"/>
  <c r="AJ11" i="11"/>
  <c r="AF11" i="11"/>
  <c r="AB11" i="11"/>
  <c r="X11" i="11"/>
  <c r="T11" i="11"/>
  <c r="P11" i="11"/>
  <c r="L11" i="11"/>
  <c r="H11" i="11"/>
  <c r="AQ11" i="11"/>
  <c r="AM11" i="11"/>
  <c r="AE11" i="11"/>
  <c r="W11" i="11"/>
  <c r="G11" i="11"/>
  <c r="P35" i="11"/>
  <c r="K35" i="11"/>
  <c r="G35" i="11"/>
  <c r="AO34" i="11"/>
  <c r="AK34" i="11"/>
  <c r="AG34" i="11"/>
  <c r="AC34" i="11"/>
  <c r="Y34" i="11"/>
  <c r="U34" i="11"/>
  <c r="Q34" i="11"/>
  <c r="M34" i="11"/>
  <c r="I34" i="11"/>
  <c r="AQ33" i="11"/>
  <c r="AM33" i="11"/>
  <c r="AI33" i="11"/>
  <c r="AE33" i="11"/>
  <c r="AA33" i="11"/>
  <c r="W33" i="11"/>
  <c r="S33" i="11"/>
  <c r="O33" i="11"/>
  <c r="K33" i="11"/>
  <c r="G33" i="11"/>
  <c r="AO32" i="11"/>
  <c r="AK32" i="11"/>
  <c r="AG32" i="11"/>
  <c r="AC32" i="11"/>
  <c r="Y32" i="11"/>
  <c r="U32" i="11"/>
  <c r="Q32" i="11"/>
  <c r="M32" i="11"/>
  <c r="I32" i="11"/>
  <c r="AQ31" i="11"/>
  <c r="AM31" i="11"/>
  <c r="AI31" i="11"/>
  <c r="AE31" i="11"/>
  <c r="AA31" i="11"/>
  <c r="W31" i="11"/>
  <c r="S31" i="11"/>
  <c r="O31" i="11"/>
  <c r="K31" i="11"/>
  <c r="G31" i="11"/>
  <c r="AO30" i="11"/>
  <c r="AK30" i="11"/>
  <c r="AG30" i="11"/>
  <c r="AC30" i="11"/>
  <c r="Y30" i="11"/>
  <c r="U30" i="11"/>
  <c r="Q30" i="11"/>
  <c r="M30" i="11"/>
  <c r="I30" i="11"/>
  <c r="AQ29" i="11"/>
  <c r="AM29" i="11"/>
  <c r="AI29" i="11"/>
  <c r="AE29" i="11"/>
  <c r="AA29" i="11"/>
  <c r="W29" i="11"/>
  <c r="S29" i="11"/>
  <c r="O29" i="11"/>
  <c r="K29" i="11"/>
  <c r="G29" i="11"/>
  <c r="AO28" i="11"/>
  <c r="AK28" i="11"/>
  <c r="AG28" i="11"/>
  <c r="AC28" i="11"/>
  <c r="Y28" i="11"/>
  <c r="U28" i="11"/>
  <c r="Q28" i="11"/>
  <c r="M28" i="11"/>
  <c r="I28" i="11"/>
  <c r="AQ27" i="11"/>
  <c r="AM27" i="11"/>
  <c r="AI27" i="11"/>
  <c r="AE27" i="11"/>
  <c r="AA27" i="11"/>
  <c r="W27" i="11"/>
  <c r="S27" i="11"/>
  <c r="O27" i="11"/>
  <c r="K27" i="11"/>
  <c r="G27" i="11"/>
  <c r="AO26" i="11"/>
  <c r="AK26" i="11"/>
  <c r="AG26" i="11"/>
  <c r="AC26" i="11"/>
  <c r="Y26" i="11"/>
  <c r="U26" i="11"/>
  <c r="Q26" i="11"/>
  <c r="M26" i="11"/>
  <c r="I26" i="11"/>
  <c r="AQ25" i="11"/>
  <c r="AM25" i="11"/>
  <c r="AI25" i="11"/>
  <c r="AE25" i="11"/>
  <c r="AA25" i="11"/>
  <c r="W25" i="11"/>
  <c r="S25" i="11"/>
  <c r="O25" i="11"/>
  <c r="K25" i="11"/>
  <c r="G25" i="11"/>
  <c r="AO24" i="11"/>
  <c r="AK24" i="11"/>
  <c r="AG24" i="11"/>
  <c r="AC24" i="11"/>
  <c r="Y24" i="11"/>
  <c r="U24" i="11"/>
  <c r="Q24" i="11"/>
  <c r="M24" i="11"/>
  <c r="I24" i="11"/>
  <c r="AQ23" i="11"/>
  <c r="AM23" i="11"/>
  <c r="AI23" i="11"/>
  <c r="AE23" i="11"/>
  <c r="AA23" i="11"/>
  <c r="W23" i="11"/>
  <c r="S23" i="11"/>
  <c r="O23" i="11"/>
  <c r="K23" i="11"/>
  <c r="G23" i="11"/>
  <c r="AO22" i="11"/>
  <c r="AK22" i="11"/>
  <c r="AG22" i="11"/>
  <c r="AC22" i="11"/>
  <c r="Y22" i="11"/>
  <c r="U22" i="11"/>
  <c r="Q22" i="11"/>
  <c r="M22" i="11"/>
  <c r="I22" i="11"/>
  <c r="AQ21" i="11"/>
  <c r="AM21" i="11"/>
  <c r="AI21" i="11"/>
  <c r="AE21" i="11"/>
  <c r="AA21" i="11"/>
  <c r="W21" i="11"/>
  <c r="S21" i="11"/>
  <c r="O21" i="11"/>
  <c r="K21" i="11"/>
  <c r="G21" i="11"/>
  <c r="AO20" i="11"/>
  <c r="AK20" i="11"/>
  <c r="AG20" i="11"/>
  <c r="AC20" i="11"/>
  <c r="Y20" i="11"/>
  <c r="U20" i="11"/>
  <c r="Q20" i="11"/>
  <c r="M20" i="11"/>
  <c r="I20" i="11"/>
  <c r="AQ19" i="11"/>
  <c r="AM19" i="11"/>
  <c r="AI19" i="11"/>
  <c r="AE19" i="11"/>
  <c r="AA19" i="11"/>
  <c r="W19" i="11"/>
  <c r="S19" i="11"/>
  <c r="O19" i="11"/>
  <c r="K19" i="11"/>
  <c r="G19" i="11"/>
  <c r="AO18" i="11"/>
  <c r="AK18" i="11"/>
  <c r="AG18" i="11"/>
  <c r="AC18" i="11"/>
  <c r="Y18" i="11"/>
  <c r="U18" i="11"/>
  <c r="Q18" i="11"/>
  <c r="M18" i="11"/>
  <c r="I18" i="11"/>
  <c r="AQ17" i="11"/>
  <c r="AM17" i="11"/>
  <c r="AI17" i="11"/>
  <c r="AE17" i="11"/>
  <c r="AA17" i="11"/>
  <c r="W17" i="11"/>
  <c r="S17" i="11"/>
  <c r="O17" i="11"/>
  <c r="K17" i="11"/>
  <c r="G17" i="11"/>
  <c r="AO16" i="11"/>
  <c r="AK16" i="11"/>
  <c r="AG16" i="11"/>
  <c r="AC16" i="11"/>
  <c r="Y16" i="11"/>
  <c r="U16" i="11"/>
  <c r="Q16" i="11"/>
  <c r="M16" i="11"/>
  <c r="I16" i="11"/>
  <c r="AQ15" i="11"/>
  <c r="AM15" i="11"/>
  <c r="AI15" i="11"/>
  <c r="AE15" i="11"/>
  <c r="AA15" i="11"/>
  <c r="W15" i="11"/>
  <c r="S15" i="11"/>
  <c r="O15" i="11"/>
  <c r="K15" i="11"/>
  <c r="G15" i="11"/>
  <c r="AO14" i="11"/>
  <c r="AK14" i="11"/>
  <c r="AG14" i="11"/>
  <c r="AC14" i="11"/>
  <c r="Y14" i="11"/>
  <c r="U14" i="11"/>
  <c r="Q14" i="11"/>
  <c r="M14" i="11"/>
  <c r="I14" i="11"/>
  <c r="AQ13" i="11"/>
  <c r="AM13" i="11"/>
  <c r="AI13" i="11"/>
  <c r="AE13" i="11"/>
  <c r="AA13" i="11"/>
  <c r="W13" i="11"/>
  <c r="S13" i="11"/>
  <c r="O13" i="11"/>
  <c r="K13" i="11"/>
  <c r="G13" i="11"/>
  <c r="AO12" i="11"/>
  <c r="AK12" i="11"/>
  <c r="AG12" i="11"/>
  <c r="AC12" i="11"/>
  <c r="Y12" i="11"/>
  <c r="U12" i="11"/>
  <c r="Q12" i="11"/>
  <c r="M12" i="11"/>
  <c r="I12" i="11"/>
  <c r="AI11" i="11"/>
  <c r="AA11" i="11"/>
  <c r="O11" i="11"/>
  <c r="K11" i="11"/>
  <c r="H2" i="7"/>
  <c r="H6349" i="7" s="1"/>
  <c r="J6354" i="7" s="1"/>
  <c r="E3" i="3"/>
  <c r="J607" i="7"/>
  <c r="J524" i="7"/>
  <c r="J554" i="7"/>
  <c r="J41" i="7"/>
  <c r="J392" i="7"/>
  <c r="J1634" i="7"/>
  <c r="J2397" i="7"/>
  <c r="J122" i="7"/>
  <c r="J80" i="7"/>
  <c r="J741" i="7"/>
  <c r="J874" i="7"/>
  <c r="J234" i="7"/>
  <c r="J185" i="7"/>
  <c r="J1036" i="7"/>
  <c r="J1021" i="7"/>
  <c r="J1458" i="7"/>
  <c r="J172" i="7"/>
  <c r="J995" i="7"/>
  <c r="J1439" i="7"/>
  <c r="J2917" i="7"/>
  <c r="J263" i="7"/>
  <c r="J689" i="7"/>
  <c r="J490" i="7"/>
  <c r="J2057" i="7"/>
  <c r="J1878" i="7"/>
  <c r="J58" i="7"/>
  <c r="J121" i="7"/>
  <c r="J988" i="7"/>
  <c r="J973" i="7"/>
  <c r="J1410" i="7"/>
  <c r="J746" i="7"/>
  <c r="J407" i="7"/>
  <c r="J190" i="7"/>
  <c r="J1269" i="7"/>
  <c r="J830" i="7"/>
  <c r="J498" i="7"/>
  <c r="J722" i="7"/>
  <c r="J1859" i="7"/>
  <c r="J2634" i="7"/>
  <c r="J276" i="7"/>
  <c r="J403" i="7"/>
  <c r="J1589" i="7"/>
  <c r="J879" i="7"/>
  <c r="J71" i="7"/>
  <c r="J696" i="7"/>
  <c r="J682" i="7"/>
  <c r="J604" i="7"/>
  <c r="J833" i="7"/>
  <c r="J1007" i="7"/>
  <c r="J1041" i="7"/>
  <c r="J1588" i="7"/>
  <c r="J679" i="7"/>
  <c r="J339" i="7"/>
  <c r="J182" i="7"/>
  <c r="J364" i="7"/>
  <c r="J1954" i="7"/>
  <c r="J2661" i="7"/>
  <c r="J264" i="7"/>
  <c r="J632" i="7"/>
  <c r="J634" i="7"/>
  <c r="J663" i="7"/>
  <c r="J319" i="7"/>
  <c r="J1525" i="7"/>
  <c r="J815" i="7"/>
  <c r="J1155" i="7"/>
  <c r="J808" i="7"/>
  <c r="J1750" i="7"/>
  <c r="J1770" i="7"/>
  <c r="J195" i="7"/>
  <c r="J296" i="7"/>
  <c r="J231" i="7"/>
  <c r="J1135" i="7"/>
  <c r="J164" i="7"/>
  <c r="J805" i="7"/>
  <c r="J938" i="7"/>
  <c r="J930" i="7"/>
  <c r="J1011" i="7"/>
  <c r="J1165" i="7"/>
  <c r="J936" i="7"/>
  <c r="J2269" i="7"/>
  <c r="J131" i="7"/>
  <c r="J683" i="7"/>
  <c r="J269" i="7"/>
  <c r="J824" i="7"/>
  <c r="J1503" i="7"/>
  <c r="J2981" i="7"/>
  <c r="J100" i="7"/>
  <c r="J757" i="7"/>
  <c r="J890" i="7"/>
  <c r="J738" i="7"/>
  <c r="J102" i="7"/>
  <c r="J1080" i="7"/>
  <c r="J107" i="7"/>
  <c r="J659" i="7"/>
  <c r="J1781" i="7"/>
  <c r="J1071" i="7"/>
  <c r="J1057" i="7"/>
  <c r="J1169" i="7"/>
  <c r="J1235" i="7"/>
  <c r="J1255" i="7"/>
  <c r="J45" i="7"/>
  <c r="J576" i="7"/>
  <c r="J387" i="7"/>
  <c r="J932" i="7"/>
  <c r="J265" i="7"/>
  <c r="J486" i="7"/>
  <c r="J923" i="7"/>
  <c r="J912" i="7"/>
  <c r="J1088" i="7"/>
  <c r="J1677" i="7"/>
  <c r="J1425" i="7"/>
  <c r="J2070" i="7"/>
  <c r="J224" i="7"/>
  <c r="J88" i="7"/>
  <c r="J270" i="7"/>
  <c r="J870" i="7"/>
  <c r="J366" i="7"/>
  <c r="J1529" i="7"/>
  <c r="J1705" i="7"/>
  <c r="J1408" i="7"/>
  <c r="J1752" i="7"/>
  <c r="J165" i="7"/>
  <c r="J483" i="7"/>
  <c r="J919" i="7"/>
  <c r="J556" i="7"/>
  <c r="J32" i="7"/>
  <c r="J380" i="7"/>
  <c r="J81" i="7"/>
  <c r="J740" i="7"/>
  <c r="J1313" i="7"/>
  <c r="J844" i="7"/>
  <c r="J1163" i="7"/>
  <c r="J2146" i="7"/>
  <c r="J40" i="7"/>
  <c r="J419" i="7"/>
  <c r="J871" i="7"/>
  <c r="J1293" i="7"/>
  <c r="J1064" i="7"/>
  <c r="J2333" i="7"/>
  <c r="J215" i="7"/>
  <c r="J316" i="7"/>
  <c r="J68" i="7"/>
  <c r="J1151" i="7"/>
  <c r="J1217" i="7"/>
  <c r="J1421" i="7"/>
  <c r="J301" i="7"/>
  <c r="J569" i="7"/>
  <c r="J444" i="7"/>
  <c r="J1124" i="7"/>
  <c r="J1925" i="7"/>
  <c r="J1981" i="7"/>
  <c r="J1268" i="7"/>
  <c r="J104" i="7"/>
  <c r="J222" i="7"/>
  <c r="J61" i="7"/>
  <c r="J673" i="7"/>
  <c r="J216" i="7"/>
  <c r="J438" i="7"/>
  <c r="J727" i="7"/>
  <c r="J268" i="7"/>
  <c r="J1769" i="7"/>
  <c r="J23" i="7"/>
  <c r="J1401" i="7"/>
  <c r="J1214" i="7"/>
  <c r="J2103" i="7"/>
  <c r="J158" i="7"/>
  <c r="J48" i="7"/>
  <c r="J806" i="7"/>
  <c r="J533" i="7"/>
  <c r="J2409" i="7"/>
  <c r="J31" i="7"/>
  <c r="J374" i="7"/>
  <c r="J950" i="7"/>
  <c r="J579" i="7"/>
  <c r="J134" i="7"/>
  <c r="J211" i="7"/>
  <c r="J589" i="7"/>
  <c r="J1229" i="7"/>
  <c r="J1094" i="7"/>
  <c r="J1150" i="7"/>
  <c r="J1524" i="7"/>
  <c r="J117" i="7"/>
  <c r="J351" i="7"/>
  <c r="J655" i="7"/>
  <c r="J937" i="7"/>
  <c r="J229" i="7"/>
  <c r="J571" i="7"/>
  <c r="J983" i="7"/>
  <c r="J644" i="7"/>
  <c r="J2033" i="7"/>
  <c r="J390" i="7"/>
  <c r="J1010" i="7"/>
  <c r="J1534" i="7"/>
  <c r="J1944" i="7"/>
  <c r="J287" i="7"/>
  <c r="J451" i="7"/>
  <c r="J1100" i="7"/>
  <c r="J960" i="7"/>
  <c r="J2210" i="7"/>
  <c r="J168" i="7"/>
  <c r="J507" i="7"/>
  <c r="J935" i="7"/>
  <c r="J580" i="7"/>
  <c r="J1985" i="7"/>
  <c r="J1205" i="7"/>
  <c r="J1065" i="7"/>
  <c r="J267" i="7"/>
  <c r="J367" i="7"/>
  <c r="J873" i="7"/>
  <c r="J1485" i="7"/>
  <c r="J1350" i="7"/>
  <c r="J1406" i="7"/>
  <c r="J2141" i="7"/>
  <c r="J373" i="7"/>
  <c r="J691" i="7"/>
  <c r="J612" i="7"/>
  <c r="J618" i="7"/>
  <c r="J485" i="7"/>
  <c r="J84" i="7"/>
  <c r="J780" i="7"/>
  <c r="J765" i="7"/>
  <c r="J1202" i="7"/>
  <c r="J349" i="7"/>
  <c r="J1522" i="7"/>
  <c r="J1826" i="7"/>
  <c r="J2597" i="7"/>
  <c r="J627" i="7"/>
  <c r="J548" i="7"/>
  <c r="J425" i="7"/>
  <c r="J1577" i="7"/>
  <c r="J1923" i="7"/>
  <c r="J245" i="7"/>
  <c r="J20" i="7"/>
  <c r="J732" i="7"/>
  <c r="J717" i="7"/>
  <c r="J704" i="7"/>
  <c r="J362" i="7"/>
  <c r="J353" i="7"/>
  <c r="J1164" i="7"/>
  <c r="J574" i="7"/>
  <c r="J465" i="7"/>
  <c r="J304" i="7"/>
  <c r="J2274" i="7"/>
  <c r="J2378" i="7"/>
  <c r="J471" i="7"/>
  <c r="J274" i="7"/>
  <c r="J1333" i="7"/>
  <c r="J894" i="7"/>
  <c r="J435" i="7"/>
  <c r="J344" i="7"/>
  <c r="J1001" i="7"/>
  <c r="J1613" i="7"/>
  <c r="J1478" i="7"/>
  <c r="J829" i="7"/>
  <c r="J1546" i="7"/>
  <c r="J1204" i="7"/>
  <c r="J423" i="7"/>
  <c r="J210" i="7"/>
  <c r="J523" i="7"/>
  <c r="J1138" i="7"/>
  <c r="J1526" i="7"/>
  <c r="J2072" i="7"/>
  <c r="J371" i="7"/>
  <c r="J699" i="7"/>
  <c r="J953" i="7"/>
  <c r="J1565" i="7"/>
  <c r="J155" i="7"/>
  <c r="J1266" i="7"/>
  <c r="J243" i="7"/>
  <c r="J669" i="7"/>
  <c r="J810" i="7"/>
  <c r="J993" i="7"/>
  <c r="J770" i="7"/>
  <c r="J1890" i="7"/>
  <c r="J2134" i="7"/>
  <c r="J378" i="7"/>
  <c r="J177" i="7"/>
  <c r="J997" i="7"/>
  <c r="J859" i="7"/>
  <c r="J279" i="7"/>
  <c r="J525" i="7"/>
  <c r="J1141" i="7"/>
  <c r="J702" i="7"/>
  <c r="J712" i="7"/>
  <c r="J575" i="7"/>
  <c r="J1441" i="7"/>
  <c r="J1280" i="7"/>
  <c r="J2570" i="7"/>
  <c r="J113" i="7"/>
  <c r="J949" i="7"/>
  <c r="J22" i="7"/>
  <c r="J1290" i="7"/>
  <c r="J1427" i="7"/>
  <c r="J442" i="7"/>
  <c r="J461" i="7"/>
  <c r="J1093" i="7"/>
  <c r="J654" i="7"/>
  <c r="J93" i="7"/>
  <c r="J933" i="7"/>
  <c r="J795" i="7"/>
  <c r="J1115" i="7"/>
  <c r="J832" i="7"/>
  <c r="J1375" i="7"/>
  <c r="J1719" i="7"/>
  <c r="J143" i="7"/>
  <c r="J521" i="7"/>
  <c r="J678" i="7"/>
  <c r="J92" i="7"/>
  <c r="J535" i="7"/>
  <c r="J358" i="7"/>
  <c r="J1397" i="7"/>
  <c r="J958" i="7"/>
  <c r="J739" i="7"/>
  <c r="J238" i="7"/>
  <c r="J1030" i="7"/>
  <c r="J1600" i="7"/>
  <c r="J1834" i="7"/>
  <c r="J457" i="7"/>
  <c r="J630" i="7"/>
  <c r="J510" i="7"/>
  <c r="J297" i="7"/>
  <c r="J1332" i="7"/>
  <c r="J487" i="7"/>
  <c r="J294" i="7"/>
  <c r="J1349" i="7"/>
  <c r="J910" i="7"/>
  <c r="J818" i="7"/>
  <c r="J766" i="7"/>
  <c r="J79" i="7"/>
  <c r="J433" i="7"/>
  <c r="J614" i="7"/>
  <c r="J1051" i="7"/>
  <c r="J1168" i="7"/>
  <c r="J1193" i="7"/>
  <c r="J1631" i="7"/>
  <c r="J1975" i="7"/>
  <c r="J152" i="7"/>
  <c r="J354" i="7"/>
  <c r="J934" i="7"/>
  <c r="J495" i="7"/>
  <c r="J340" i="7"/>
  <c r="J491" i="7"/>
  <c r="J1653" i="7"/>
  <c r="J943" i="7"/>
  <c r="J952" i="7"/>
  <c r="J550" i="7"/>
  <c r="J46" i="7"/>
  <c r="J2345" i="7"/>
  <c r="J1383" i="7"/>
  <c r="J290" i="7"/>
  <c r="J886" i="7"/>
  <c r="J804" i="7"/>
  <c r="J978" i="7"/>
  <c r="J1652" i="7"/>
  <c r="J292" i="7"/>
  <c r="J427" i="7"/>
  <c r="J1605" i="7"/>
  <c r="J895" i="7"/>
  <c r="J1060" i="7"/>
  <c r="J1698" i="7"/>
  <c r="J2136" i="7"/>
  <c r="J459" i="7"/>
  <c r="J368" i="7"/>
  <c r="J204" i="7"/>
  <c r="J512" i="7"/>
  <c r="J258" i="7"/>
  <c r="J868" i="7"/>
  <c r="J1569" i="7"/>
  <c r="J1681" i="7"/>
  <c r="J1491" i="7"/>
  <c r="J95" i="7"/>
  <c r="J385" i="7"/>
  <c r="J633" i="7"/>
  <c r="J532" i="7"/>
  <c r="J207" i="7"/>
  <c r="J98" i="7"/>
  <c r="J742" i="7"/>
  <c r="J189" i="7"/>
  <c r="J1273" i="7"/>
  <c r="J42" i="7"/>
  <c r="J915" i="7"/>
  <c r="J1917" i="7"/>
  <c r="J1783" i="7"/>
  <c r="J321" i="7"/>
  <c r="J585" i="7"/>
  <c r="J440" i="7"/>
  <c r="J1158" i="7"/>
  <c r="J2089" i="7"/>
  <c r="J1898" i="7"/>
  <c r="J34" i="7"/>
  <c r="J694" i="7"/>
  <c r="J176" i="7"/>
  <c r="J1177" i="7"/>
  <c r="J581" i="7"/>
  <c r="J101" i="7"/>
  <c r="J399" i="7"/>
  <c r="J855" i="7"/>
  <c r="J472" i="7"/>
  <c r="J1905" i="7"/>
  <c r="J1993" i="7"/>
  <c r="J1664" i="7"/>
  <c r="J2008" i="7"/>
  <c r="J421" i="7"/>
  <c r="J247" i="7"/>
  <c r="J1175" i="7"/>
  <c r="J701" i="7"/>
  <c r="J129" i="7"/>
  <c r="J640" i="7"/>
  <c r="J667" i="7"/>
  <c r="J996" i="7"/>
  <c r="J1793" i="7"/>
  <c r="J1717" i="7"/>
  <c r="J1449" i="7"/>
  <c r="J1795" i="7"/>
  <c r="J181" i="7"/>
  <c r="J183" i="7"/>
  <c r="J24" i="7"/>
  <c r="J643" i="7"/>
  <c r="J1553" i="7"/>
  <c r="J2198" i="7"/>
  <c r="J65" i="7"/>
  <c r="J592" i="7"/>
  <c r="J475" i="7"/>
  <c r="J357" i="7"/>
  <c r="J163" i="7"/>
  <c r="J1111" i="7"/>
  <c r="J613" i="7"/>
  <c r="J1074" i="7"/>
  <c r="J1162" i="7"/>
  <c r="J2281" i="7"/>
  <c r="J2533" i="7"/>
  <c r="J170" i="7"/>
  <c r="J97" i="7"/>
  <c r="J972" i="7"/>
  <c r="J957" i="7"/>
  <c r="J473" i="7"/>
  <c r="J697" i="7"/>
  <c r="J616" i="7"/>
  <c r="J1101" i="7"/>
  <c r="J2053" i="7"/>
  <c r="J809" i="7"/>
  <c r="J1929" i="7"/>
  <c r="J1814" i="7"/>
  <c r="J501" i="7"/>
  <c r="J33" i="7"/>
  <c r="J298" i="7"/>
  <c r="J784" i="7"/>
  <c r="J2045" i="7"/>
  <c r="J1847" i="7"/>
  <c r="J409" i="7"/>
  <c r="J649" i="7"/>
  <c r="J552" i="7"/>
  <c r="J1053" i="7"/>
  <c r="J343" i="7"/>
  <c r="J1040" i="7"/>
  <c r="J106" i="7"/>
  <c r="J256" i="7"/>
  <c r="J908" i="7"/>
  <c r="J893" i="7"/>
  <c r="J1330" i="7"/>
  <c r="J1418" i="7"/>
  <c r="J2018" i="7"/>
  <c r="J2789" i="7"/>
  <c r="J426" i="7"/>
  <c r="J441" i="7"/>
  <c r="J1077" i="7"/>
  <c r="J638" i="7"/>
  <c r="J306" i="7"/>
  <c r="J401" i="7"/>
  <c r="J745" i="7"/>
  <c r="J1357" i="7"/>
  <c r="J1363" i="7"/>
  <c r="J116" i="7"/>
  <c r="J1278" i="7"/>
  <c r="J242" i="7"/>
  <c r="J693" i="7"/>
  <c r="J1861" i="7"/>
  <c r="J1942" i="7"/>
  <c r="J52" i="7"/>
  <c r="J758" i="7"/>
  <c r="J273" i="7"/>
  <c r="J1305" i="7"/>
  <c r="J1047" i="7"/>
  <c r="J755" i="7"/>
  <c r="J2082" i="7"/>
  <c r="J223" i="7"/>
  <c r="J1127" i="7"/>
  <c r="J1090" i="7"/>
  <c r="J530" i="7"/>
  <c r="J1811" i="7"/>
  <c r="J2586" i="7"/>
  <c r="J439" i="7"/>
  <c r="J230" i="7"/>
  <c r="J1301" i="7"/>
  <c r="J1221" i="7"/>
  <c r="J881" i="7"/>
  <c r="J840" i="7"/>
  <c r="J1766" i="7"/>
  <c r="J1786" i="7"/>
  <c r="J308" i="7"/>
  <c r="J447" i="7"/>
  <c r="J1621" i="7"/>
  <c r="J126" i="7"/>
  <c r="J1501" i="7"/>
  <c r="J986" i="7"/>
  <c r="J2105" i="7"/>
  <c r="J37" i="7"/>
  <c r="J1354" i="7"/>
  <c r="J1555" i="7"/>
  <c r="J295" i="7"/>
  <c r="J38" i="7"/>
  <c r="J1157" i="7"/>
  <c r="J718" i="7"/>
  <c r="J597" i="7"/>
  <c r="J751" i="7"/>
  <c r="J785" i="7"/>
  <c r="J1460" i="7"/>
  <c r="J615" i="7"/>
  <c r="J570" i="7"/>
  <c r="J1046" i="7"/>
  <c r="J1102" i="7"/>
  <c r="J1476" i="7"/>
  <c r="J1496" i="7"/>
  <c r="J178" i="7"/>
  <c r="J132" i="7"/>
  <c r="J629" i="7"/>
  <c r="J1003" i="7"/>
  <c r="J1366" i="7"/>
  <c r="J1422" i="7"/>
  <c r="J2157" i="7"/>
  <c r="J2177" i="7"/>
  <c r="J395" i="7"/>
  <c r="J284" i="7"/>
  <c r="J969" i="7"/>
  <c r="J1309" i="7"/>
  <c r="J1841" i="7"/>
  <c r="J1567" i="7"/>
  <c r="J2442" i="7"/>
  <c r="J188" i="7"/>
  <c r="J821" i="7"/>
  <c r="J954" i="7"/>
  <c r="J723" i="7"/>
  <c r="J112" i="7"/>
  <c r="J1989" i="7"/>
  <c r="J1536" i="7"/>
  <c r="J1706" i="7"/>
  <c r="J322" i="7"/>
  <c r="J1147" i="7"/>
  <c r="J1370" i="7"/>
  <c r="J1970" i="7"/>
  <c r="J2741" i="7"/>
  <c r="J138" i="7"/>
  <c r="J57" i="7"/>
  <c r="J940" i="7"/>
  <c r="J822" i="7"/>
  <c r="J1857" i="7"/>
  <c r="J412" i="7"/>
  <c r="J2290" i="7"/>
  <c r="J2394" i="7"/>
  <c r="J458" i="7"/>
  <c r="J481" i="7"/>
  <c r="J1109" i="7"/>
  <c r="J179" i="7"/>
  <c r="J1087" i="7"/>
  <c r="J1353" i="7"/>
  <c r="J1232" i="7"/>
  <c r="J2055" i="7"/>
  <c r="J332" i="7"/>
  <c r="J817" i="7"/>
  <c r="J1472" i="7"/>
  <c r="J1642" i="7"/>
  <c r="J285" i="7"/>
  <c r="J502" i="7"/>
  <c r="J939" i="7"/>
  <c r="J944" i="7"/>
  <c r="J869" i="7"/>
  <c r="J1414" i="7"/>
  <c r="J2217" i="7"/>
  <c r="J1319" i="7"/>
  <c r="J566" i="7"/>
  <c r="J1561" i="7"/>
  <c r="J130" i="7"/>
  <c r="J2226" i="7"/>
  <c r="J2997" i="7"/>
  <c r="J394" i="7"/>
  <c r="J397" i="7"/>
  <c r="J1196" i="7"/>
  <c r="J860" i="7"/>
  <c r="J1282" i="7"/>
  <c r="J786" i="7"/>
  <c r="J1875" i="7"/>
  <c r="J2650" i="7"/>
  <c r="J503" i="7"/>
  <c r="J318" i="7"/>
  <c r="J1365" i="7"/>
  <c r="J335" i="7"/>
  <c r="J1222" i="7"/>
  <c r="J314" i="7"/>
  <c r="J448" i="7"/>
  <c r="J1344" i="7"/>
  <c r="J201" i="7"/>
  <c r="J875" i="7"/>
  <c r="J1034" i="7"/>
  <c r="J2461" i="7"/>
  <c r="J118" i="7"/>
  <c r="J1052" i="7"/>
  <c r="J1037" i="7"/>
  <c r="J1474" i="7"/>
  <c r="J529" i="7"/>
  <c r="J1482" i="7"/>
  <c r="J1619" i="7"/>
  <c r="J359" i="7"/>
  <c r="J609" i="7"/>
  <c r="J1877" i="7"/>
  <c r="J1933" i="7"/>
  <c r="J1220" i="7"/>
  <c r="J1240" i="7"/>
  <c r="J345" i="7"/>
  <c r="J601" i="7"/>
  <c r="J488" i="7"/>
  <c r="J762" i="7"/>
  <c r="J1110" i="7"/>
  <c r="J1166" i="7"/>
  <c r="J1540" i="7"/>
  <c r="J1560" i="7"/>
  <c r="J262" i="7"/>
  <c r="J233" i="7"/>
  <c r="J713" i="7"/>
  <c r="J924" i="7"/>
  <c r="J1346" i="7"/>
  <c r="J771" i="7"/>
  <c r="J1542" i="7"/>
  <c r="J791" i="7"/>
  <c r="J1785" i="7"/>
  <c r="J2262" i="7"/>
  <c r="J153" i="7"/>
  <c r="J656" i="7"/>
  <c r="J707" i="7"/>
  <c r="J1012" i="7"/>
  <c r="J599" i="7"/>
  <c r="J1145" i="7"/>
  <c r="J1086" i="7"/>
  <c r="J2039" i="7"/>
  <c r="J70" i="7"/>
  <c r="J590" i="7"/>
  <c r="J736" i="7"/>
  <c r="J1327" i="7"/>
  <c r="J2342" i="7"/>
  <c r="J1691" i="7"/>
  <c r="J137" i="7"/>
  <c r="J965" i="7"/>
  <c r="J543" i="7"/>
  <c r="J1023" i="7"/>
  <c r="J1225" i="7"/>
  <c r="J1647" i="7"/>
  <c r="J1991" i="7"/>
  <c r="J175" i="7"/>
  <c r="J54" i="7"/>
  <c r="J710" i="7"/>
  <c r="J260" i="7"/>
  <c r="J1154" i="7"/>
  <c r="J514" i="7"/>
  <c r="J2338" i="7"/>
  <c r="J232" i="7"/>
  <c r="J591" i="7"/>
  <c r="J999" i="7"/>
  <c r="J664" i="7"/>
  <c r="J2049" i="7"/>
  <c r="J700" i="7"/>
  <c r="J1865" i="7"/>
  <c r="J1686" i="7"/>
  <c r="J437" i="7"/>
  <c r="J1541" i="7"/>
  <c r="J728" i="7"/>
  <c r="J1073" i="7"/>
  <c r="J1187" i="7"/>
  <c r="J1207" i="7"/>
  <c r="J151" i="7"/>
  <c r="J703" i="7"/>
  <c r="J59" i="7"/>
  <c r="J376" i="7"/>
  <c r="J1601" i="7"/>
  <c r="J1713" i="7"/>
  <c r="J1507" i="7"/>
  <c r="J1527" i="7"/>
  <c r="J89" i="7"/>
  <c r="J608" i="7"/>
  <c r="J559" i="7"/>
  <c r="J605" i="7"/>
  <c r="J1200" i="7"/>
  <c r="J1498" i="7"/>
  <c r="J2098" i="7"/>
  <c r="J2869" i="7"/>
  <c r="J456" i="7"/>
  <c r="J1801" i="7"/>
  <c r="J1622" i="7"/>
  <c r="J309" i="7"/>
  <c r="J108" i="7"/>
  <c r="J796" i="7"/>
  <c r="J781" i="7"/>
  <c r="J1218" i="7"/>
  <c r="J731" i="7"/>
  <c r="J1098" i="7"/>
  <c r="J1299" i="7"/>
  <c r="J250" i="7"/>
  <c r="J342" i="7"/>
  <c r="J1473" i="7"/>
  <c r="J1585" i="7"/>
  <c r="J1443" i="7"/>
  <c r="J1463" i="7"/>
  <c r="J244" i="7"/>
  <c r="J544" i="7"/>
  <c r="J430" i="7"/>
  <c r="J825" i="7"/>
  <c r="J1941" i="7"/>
  <c r="J1997" i="7"/>
  <c r="J1284" i="7"/>
  <c r="J1304" i="7"/>
  <c r="J987" i="7"/>
  <c r="J377" i="7"/>
  <c r="J1657" i="7"/>
  <c r="J2167" i="7"/>
  <c r="J145" i="7"/>
  <c r="J816" i="7"/>
  <c r="J1192" i="7"/>
  <c r="J1191" i="7"/>
  <c r="J205" i="7"/>
  <c r="J169" i="7"/>
  <c r="J756" i="7"/>
  <c r="J293" i="7"/>
  <c r="J674" i="7"/>
  <c r="J1853" i="7"/>
  <c r="J2326" i="7"/>
  <c r="J237" i="7"/>
  <c r="J637" i="7"/>
  <c r="J578" i="7"/>
  <c r="J1842" i="7"/>
  <c r="J2086" i="7"/>
  <c r="J2106" i="7"/>
  <c r="J36" i="7"/>
  <c r="J709" i="7"/>
  <c r="J842" i="7"/>
  <c r="J782" i="7"/>
  <c r="J864" i="7"/>
  <c r="J1391" i="7"/>
  <c r="J1735" i="7"/>
  <c r="J1755" i="7"/>
  <c r="J221" i="7"/>
  <c r="J1029" i="7"/>
  <c r="J891" i="7"/>
  <c r="J889" i="7"/>
  <c r="J2005" i="7"/>
  <c r="J2061" i="7"/>
  <c r="J948" i="7"/>
  <c r="J737" i="7"/>
  <c r="J1247" i="7"/>
  <c r="J2725" i="7"/>
  <c r="J91" i="7"/>
  <c r="J716" i="7"/>
  <c r="J698" i="7"/>
  <c r="J692" i="7"/>
  <c r="J446" i="7"/>
  <c r="J1185" i="7"/>
  <c r="J1216" i="7"/>
  <c r="J2506" i="7"/>
  <c r="J595" i="7"/>
  <c r="J381" i="7"/>
  <c r="J1114" i="7"/>
  <c r="J2233" i="7"/>
  <c r="J2485" i="7"/>
  <c r="J389" i="7"/>
  <c r="J203" i="7"/>
  <c r="J1143" i="7"/>
  <c r="J460" i="7"/>
  <c r="J1072" i="7"/>
  <c r="J1434" i="7"/>
  <c r="J2034" i="7"/>
  <c r="J2805" i="7"/>
  <c r="J202" i="7"/>
  <c r="J141" i="7"/>
  <c r="J1004" i="7"/>
  <c r="J989" i="7"/>
  <c r="J217" i="7"/>
  <c r="J668" i="7"/>
  <c r="J1396" i="7"/>
  <c r="J551" i="7"/>
  <c r="J382" i="7"/>
  <c r="J1413" i="7"/>
  <c r="J974" i="7"/>
  <c r="J803" i="7"/>
  <c r="J1188" i="7"/>
  <c r="J1139" i="7"/>
  <c r="J2205" i="7"/>
  <c r="J43" i="7"/>
  <c r="J811" i="7"/>
  <c r="J1302" i="7"/>
  <c r="J1358" i="7"/>
  <c r="J2093" i="7"/>
  <c r="J2113" i="7"/>
  <c r="J307" i="7"/>
  <c r="J539" i="7"/>
  <c r="J905" i="7"/>
  <c r="J408" i="7"/>
  <c r="J476" i="7"/>
  <c r="J1650" i="7"/>
  <c r="J2413" i="7"/>
  <c r="J2433" i="7"/>
  <c r="J27" i="7"/>
  <c r="J652" i="7"/>
  <c r="J650" i="7"/>
  <c r="J1797" i="7"/>
  <c r="J1089" i="7"/>
  <c r="J1329" i="7"/>
  <c r="J1315" i="7"/>
  <c r="J1335" i="7"/>
  <c r="J315" i="7"/>
  <c r="J963" i="7"/>
  <c r="J2077" i="7"/>
  <c r="J356" i="7"/>
  <c r="J511" i="7"/>
  <c r="J1669" i="7"/>
  <c r="J959" i="7"/>
  <c r="J984" i="7"/>
  <c r="J1549" i="7"/>
  <c r="J1297" i="7"/>
  <c r="J2006" i="7"/>
  <c r="J140" i="7"/>
  <c r="J450" i="7"/>
  <c r="J386" i="7"/>
  <c r="J1574" i="7"/>
  <c r="J2349" i="7"/>
  <c r="J2369" i="7"/>
  <c r="J651" i="7"/>
  <c r="J568" i="7"/>
  <c r="J586" i="7"/>
  <c r="J845" i="7"/>
  <c r="J1226" i="7"/>
  <c r="J528" i="7"/>
  <c r="J1697" i="7"/>
  <c r="J1558" i="7"/>
  <c r="J1013" i="7"/>
  <c r="J856" i="7"/>
  <c r="J2153" i="7"/>
  <c r="J186" i="7"/>
  <c r="J400" i="7"/>
  <c r="J1017" i="7"/>
  <c r="J1629" i="7"/>
  <c r="J75" i="7"/>
  <c r="J754" i="7"/>
  <c r="J1311" i="7"/>
  <c r="J2853" i="7"/>
  <c r="J192" i="7"/>
  <c r="J1245" i="7"/>
  <c r="J1945" i="7"/>
  <c r="J1616" i="7"/>
  <c r="J1960" i="7"/>
  <c r="J133" i="7"/>
  <c r="J443" i="7"/>
  <c r="J887" i="7"/>
  <c r="J464" i="7"/>
  <c r="J801" i="7"/>
  <c r="J1178" i="7"/>
  <c r="J2297" i="7"/>
  <c r="J2549" i="7"/>
  <c r="J453" i="7"/>
  <c r="J44" i="7"/>
  <c r="J748" i="7"/>
  <c r="J733" i="7"/>
  <c r="J909" i="7"/>
  <c r="J819" i="7"/>
  <c r="J1199" i="7"/>
  <c r="J1689" i="7"/>
  <c r="J1286" i="7"/>
  <c r="J2473" i="7"/>
  <c r="J159" i="7"/>
  <c r="J462" i="7"/>
  <c r="J743" i="7"/>
  <c r="J300" i="7"/>
  <c r="J1789" i="7"/>
  <c r="J1461" i="7"/>
  <c r="J1321" i="7"/>
  <c r="J1731" i="7"/>
  <c r="J53" i="7"/>
  <c r="J1180" i="7"/>
  <c r="J302" i="7"/>
  <c r="J1171" i="7"/>
  <c r="J1702" i="7"/>
  <c r="J1722" i="7"/>
  <c r="J695" i="7"/>
  <c r="J363" i="7"/>
  <c r="J1557" i="7"/>
  <c r="J1733" i="7"/>
  <c r="J1112" i="7"/>
  <c r="J1201" i="7"/>
  <c r="J1251" i="7"/>
  <c r="J1271" i="7"/>
  <c r="J235" i="7"/>
  <c r="J336" i="7"/>
  <c r="J156" i="7"/>
  <c r="J720" i="7"/>
  <c r="J348" i="7"/>
  <c r="J1022" i="7"/>
  <c r="J1911" i="7"/>
  <c r="J493" i="7"/>
  <c r="J103" i="7"/>
  <c r="J636" i="7"/>
  <c r="J1117" i="7"/>
  <c r="J50" i="7"/>
  <c r="J1969" i="7"/>
  <c r="J1470" i="7"/>
  <c r="J1880" i="7"/>
  <c r="J414" i="7"/>
  <c r="J831" i="7"/>
  <c r="J1097" i="7"/>
  <c r="J1583" i="7"/>
  <c r="J1927" i="7"/>
  <c r="J111" i="7"/>
  <c r="J477" i="7"/>
  <c r="J646" i="7"/>
  <c r="J206" i="7"/>
  <c r="J1076" i="7"/>
  <c r="J1737" i="7"/>
  <c r="J1424" i="7"/>
  <c r="J1768" i="7"/>
  <c r="J184" i="7"/>
  <c r="J398" i="7"/>
  <c r="J966" i="7"/>
  <c r="J635" i="7"/>
  <c r="J83" i="7"/>
  <c r="J1430" i="7"/>
  <c r="J1486" i="7"/>
  <c r="J2221" i="7"/>
  <c r="J2241" i="7"/>
  <c r="J384" i="7"/>
  <c r="J1342" i="7"/>
  <c r="J1816" i="7"/>
  <c r="J326" i="7"/>
  <c r="J489" i="7"/>
  <c r="J761" i="7"/>
  <c r="J1373" i="7"/>
  <c r="J252" i="7"/>
  <c r="J1394" i="7"/>
  <c r="J1762" i="7"/>
  <c r="J2200" i="7"/>
  <c r="J369" i="7"/>
  <c r="J884" i="7"/>
  <c r="J1609" i="7"/>
  <c r="J1360" i="7"/>
  <c r="J2183" i="7"/>
  <c r="J120" i="7"/>
  <c r="J310" i="7"/>
  <c r="J902" i="7"/>
  <c r="J289" i="7"/>
  <c r="J1437" i="7"/>
  <c r="J2009" i="7"/>
  <c r="J1680" i="7"/>
  <c r="J2024" i="7"/>
  <c r="J197" i="7"/>
  <c r="J527" i="7"/>
  <c r="J951" i="7"/>
  <c r="J600" i="7"/>
  <c r="J492" i="7"/>
  <c r="J621" i="7"/>
  <c r="J834" i="7"/>
  <c r="J429" i="7"/>
  <c r="J572" i="7"/>
  <c r="J1140" i="7"/>
  <c r="J1714" i="7"/>
  <c r="J1590" i="7"/>
  <c r="J76" i="7"/>
  <c r="J416" i="7"/>
  <c r="J253" i="7"/>
  <c r="J724" i="7"/>
  <c r="J1813" i="7"/>
  <c r="J1869" i="7"/>
  <c r="J1635" i="7"/>
  <c r="J1655" i="7"/>
  <c r="J257" i="7"/>
  <c r="J537" i="7"/>
  <c r="J404" i="7"/>
  <c r="J1517" i="7"/>
  <c r="J1382" i="7"/>
  <c r="J1438" i="7"/>
  <c r="J2173" i="7"/>
  <c r="J85" i="7"/>
  <c r="J379" i="7"/>
  <c r="J839" i="7"/>
  <c r="J452" i="7"/>
  <c r="J1889" i="7"/>
  <c r="J436" i="7"/>
  <c r="J705" i="7"/>
  <c r="J1730" i="7"/>
  <c r="J1974" i="7"/>
  <c r="J405" i="7"/>
  <c r="J227" i="7"/>
  <c r="J1159" i="7"/>
  <c r="J677" i="7"/>
  <c r="J968" i="7"/>
  <c r="J2088" i="7"/>
  <c r="J311" i="7"/>
  <c r="J62" i="7"/>
  <c r="J1173" i="7"/>
  <c r="J1116" i="7"/>
  <c r="J1538" i="7"/>
  <c r="J1027" i="7"/>
  <c r="J1638" i="7"/>
  <c r="J1658" i="7"/>
  <c r="J631" i="7"/>
  <c r="J275" i="7"/>
  <c r="J1493" i="7"/>
  <c r="J900" i="7"/>
  <c r="J1633" i="7"/>
  <c r="J1741" i="7"/>
  <c r="J1523" i="7"/>
  <c r="J1543" i="7"/>
  <c r="J73" i="7"/>
  <c r="J917" i="7"/>
  <c r="J779" i="7"/>
  <c r="J1083" i="7"/>
  <c r="J1069" i="7"/>
  <c r="J2021" i="7"/>
  <c r="J990" i="7"/>
  <c r="J1364" i="7"/>
  <c r="J127" i="7"/>
  <c r="J497" i="7"/>
  <c r="J662" i="7"/>
  <c r="J251" i="7"/>
  <c r="J1113" i="7"/>
  <c r="J846" i="7"/>
  <c r="J1488" i="7"/>
  <c r="J1591" i="7"/>
  <c r="J513" i="7"/>
  <c r="J187" i="7"/>
  <c r="J660" i="7"/>
  <c r="J747" i="7"/>
  <c r="J1238" i="7"/>
  <c r="J1294" i="7"/>
  <c r="J1668" i="7"/>
  <c r="J1688" i="7"/>
  <c r="J434" i="7"/>
  <c r="J406" i="7"/>
  <c r="J841" i="7"/>
  <c r="J546" i="7"/>
  <c r="J898" i="7"/>
  <c r="J1922" i="7"/>
  <c r="J2166" i="7"/>
  <c r="J90" i="7"/>
  <c r="J236" i="7"/>
  <c r="J892" i="7"/>
  <c r="J877" i="7"/>
  <c r="J1314" i="7"/>
  <c r="J848" i="7"/>
  <c r="J1024" i="7"/>
  <c r="J1471" i="7"/>
  <c r="J1815" i="7"/>
  <c r="J410" i="7"/>
  <c r="J417" i="7"/>
  <c r="J1061" i="7"/>
  <c r="J622" i="7"/>
  <c r="J687" i="7"/>
  <c r="J584" i="7"/>
  <c r="J2322" i="7"/>
  <c r="J2426" i="7"/>
  <c r="J1242" i="7"/>
  <c r="J1799" i="7"/>
  <c r="J517" i="7"/>
  <c r="J128" i="7"/>
  <c r="J812" i="7"/>
  <c r="J885" i="7"/>
  <c r="J1433" i="7"/>
  <c r="J1562" i="7"/>
  <c r="J2162" i="7"/>
  <c r="J2933" i="7"/>
  <c r="J330" i="7"/>
  <c r="J313" i="7"/>
  <c r="J1132" i="7"/>
  <c r="J847" i="7"/>
  <c r="J760" i="7"/>
  <c r="J872" i="7"/>
  <c r="J1782" i="7"/>
  <c r="J1802" i="7"/>
  <c r="J587" i="7"/>
  <c r="J504" i="7"/>
  <c r="J538" i="7"/>
  <c r="J1725" i="7"/>
  <c r="J1167" i="7"/>
  <c r="J1249" i="7"/>
  <c r="J1361" i="7"/>
  <c r="J1331" i="7"/>
  <c r="J1351" i="7"/>
  <c r="J1906" i="7"/>
  <c r="J124" i="7"/>
  <c r="J906" i="7"/>
  <c r="J1285" i="7"/>
  <c r="J1683" i="7"/>
  <c r="J1624" i="7"/>
  <c r="J479" i="7"/>
  <c r="J396" i="7"/>
  <c r="J1033" i="7"/>
  <c r="J549" i="7"/>
  <c r="J897" i="7"/>
  <c r="J1778" i="7"/>
  <c r="J2022" i="7"/>
  <c r="J2042" i="7"/>
  <c r="J199" i="7"/>
  <c r="J625" i="7"/>
  <c r="J778" i="7"/>
  <c r="J1081" i="7"/>
  <c r="J1257" i="7"/>
  <c r="J1663" i="7"/>
  <c r="J2007" i="7"/>
  <c r="J391" i="7"/>
  <c r="J166" i="7"/>
  <c r="J1253" i="7"/>
  <c r="J814" i="7"/>
  <c r="J167" i="7"/>
  <c r="J1721" i="7"/>
  <c r="J1833" i="7"/>
  <c r="J1504" i="7"/>
  <c r="J1848" i="7"/>
  <c r="J711" i="7"/>
  <c r="J383" i="7"/>
  <c r="J1573" i="7"/>
  <c r="J826" i="7"/>
  <c r="J1455" i="7"/>
  <c r="J1850" i="7"/>
  <c r="J173" i="7"/>
  <c r="J672" i="7"/>
  <c r="J288" i="7"/>
  <c r="J506" i="7"/>
  <c r="J2069" i="7"/>
  <c r="J1038" i="7"/>
  <c r="J1412" i="7"/>
  <c r="J1432" i="7"/>
  <c r="J94" i="7"/>
  <c r="J39" i="7"/>
  <c r="J545" i="7"/>
  <c r="J214" i="7"/>
  <c r="J564" i="7"/>
  <c r="J1666" i="7"/>
  <c r="J2429" i="7"/>
  <c r="J341" i="7"/>
  <c r="J139" i="7"/>
  <c r="J1095" i="7"/>
  <c r="J593" i="7"/>
  <c r="J1058" i="7"/>
  <c r="J802" i="7"/>
  <c r="J883" i="7"/>
  <c r="J1215" i="7"/>
  <c r="J2230" i="7"/>
  <c r="J154" i="7"/>
  <c r="J77" i="7"/>
  <c r="J956" i="7"/>
  <c r="J941" i="7"/>
  <c r="J1378" i="7"/>
  <c r="J1729" i="7"/>
  <c r="J1571" i="7"/>
  <c r="J2234" i="7"/>
  <c r="J208" i="7"/>
  <c r="J837" i="7"/>
  <c r="J970" i="7"/>
  <c r="J767" i="7"/>
  <c r="J1120" i="7"/>
  <c r="J1519" i="7"/>
  <c r="J1863" i="7"/>
  <c r="J47" i="7"/>
  <c r="J393" i="7"/>
  <c r="J582" i="7"/>
  <c r="J323" i="7"/>
  <c r="J1937" i="7"/>
  <c r="J2025" i="7"/>
  <c r="J1696" i="7"/>
  <c r="J2040" i="7"/>
  <c r="J87" i="7"/>
  <c r="J639" i="7"/>
  <c r="J1765" i="7"/>
  <c r="J1055" i="7"/>
  <c r="J573" i="7"/>
  <c r="J1170" i="7"/>
  <c r="J1258" i="7"/>
  <c r="J2377" i="7"/>
  <c r="J2629" i="7"/>
  <c r="J25" i="7"/>
  <c r="J560" i="7"/>
  <c r="J303" i="7"/>
  <c r="J916" i="7"/>
  <c r="J1665" i="7"/>
  <c r="J1761" i="7"/>
  <c r="J1539" i="7"/>
  <c r="J1559" i="7"/>
  <c r="J1230" i="7"/>
  <c r="J2458" i="7"/>
  <c r="J372" i="7"/>
  <c r="J531" i="7"/>
  <c r="J1685" i="7"/>
  <c r="J509" i="7"/>
  <c r="J1345" i="7"/>
  <c r="J1457" i="7"/>
  <c r="J1379" i="7"/>
  <c r="J1399" i="7"/>
  <c r="J160" i="7"/>
  <c r="J480" i="7"/>
  <c r="J86" i="7"/>
  <c r="J1261" i="7"/>
  <c r="J1126" i="7"/>
  <c r="J1182" i="7"/>
  <c r="J1556" i="7"/>
  <c r="J72" i="7"/>
  <c r="J246" i="7"/>
  <c r="J854" i="7"/>
  <c r="J278" i="7"/>
  <c r="J1497" i="7"/>
  <c r="J1581" i="7"/>
  <c r="J2150" i="7"/>
  <c r="J665" i="7"/>
  <c r="J807" i="7"/>
  <c r="J1921" i="7"/>
  <c r="J1604" i="7"/>
  <c r="J239" i="7"/>
  <c r="J142" i="7"/>
  <c r="J774" i="7"/>
  <c r="J99" i="7"/>
  <c r="J1181" i="7"/>
  <c r="J1881" i="7"/>
  <c r="J1552" i="7"/>
  <c r="J1896" i="7"/>
  <c r="J69" i="7"/>
  <c r="J355" i="7"/>
  <c r="J823" i="7"/>
  <c r="J861" i="7"/>
  <c r="J1362" i="7"/>
  <c r="J1450" i="7"/>
  <c r="J2050" i="7"/>
  <c r="J2821" i="7"/>
  <c r="J281" i="7"/>
  <c r="J553" i="7"/>
  <c r="J424" i="7"/>
  <c r="J1108" i="7"/>
  <c r="J670" i="7"/>
  <c r="J540" i="7"/>
  <c r="J641" i="7"/>
  <c r="J1699" i="7"/>
  <c r="J2474" i="7"/>
  <c r="J198" i="7"/>
  <c r="J220" i="7"/>
  <c r="J653" i="7"/>
  <c r="J562" i="7"/>
  <c r="J1830" i="7"/>
  <c r="J1978" i="7"/>
  <c r="J115" i="7"/>
  <c r="J541" i="7"/>
  <c r="J714" i="7"/>
  <c r="J526" i="7"/>
  <c r="J1067" i="7"/>
  <c r="J1263" i="7"/>
  <c r="J2278" i="7"/>
  <c r="J2298" i="7"/>
  <c r="J49" i="7"/>
  <c r="J901" i="7"/>
  <c r="J1019" i="7"/>
  <c r="J1593" i="7"/>
  <c r="J1757" i="7"/>
  <c r="J1440" i="7"/>
  <c r="J1784" i="7"/>
  <c r="J647" i="7"/>
  <c r="J299" i="7"/>
  <c r="J1509" i="7"/>
  <c r="J799" i="7"/>
  <c r="J328" i="7"/>
  <c r="J2001" i="7"/>
  <c r="J1002" i="7"/>
  <c r="J2121" i="7"/>
  <c r="J2104" i="7"/>
  <c r="J171" i="7"/>
  <c r="J272" i="7"/>
  <c r="J147" i="7"/>
  <c r="J1119" i="7"/>
  <c r="J1153" i="7"/>
  <c r="J1817" i="7"/>
  <c r="J2214" i="7"/>
  <c r="J261" i="7"/>
  <c r="J35" i="7"/>
  <c r="J1015" i="7"/>
  <c r="J196" i="7"/>
  <c r="J979" i="7"/>
  <c r="J1306" i="7"/>
  <c r="J2425" i="7"/>
  <c r="J2677" i="7"/>
  <c r="J74" i="7"/>
  <c r="J212" i="7"/>
  <c r="J876" i="7"/>
  <c r="J862" i="7"/>
  <c r="J626" i="7"/>
  <c r="J850" i="7"/>
  <c r="J1891" i="7"/>
  <c r="J2666" i="7"/>
  <c r="J454" i="7"/>
  <c r="J283" i="7"/>
  <c r="J857" i="7"/>
  <c r="J1469" i="7"/>
  <c r="J911" i="7"/>
  <c r="J888" i="7"/>
  <c r="J1000" i="7"/>
  <c r="J1846" i="7"/>
  <c r="J1866" i="7"/>
  <c r="J671" i="7"/>
  <c r="J588" i="7"/>
  <c r="J602" i="7"/>
  <c r="J347" i="7"/>
  <c r="J648" i="7"/>
  <c r="J1682" i="7"/>
  <c r="J2445" i="7"/>
  <c r="J482" i="7"/>
  <c r="J2361" i="7"/>
  <c r="J1368" i="7"/>
  <c r="J350" i="7"/>
  <c r="J66" i="7"/>
  <c r="J777" i="7"/>
  <c r="J110" i="7"/>
  <c r="J1494" i="7"/>
  <c r="J1550" i="7"/>
  <c r="J2285" i="7"/>
  <c r="J2305" i="7"/>
  <c r="J563" i="7"/>
  <c r="J484" i="7"/>
  <c r="J522" i="7"/>
  <c r="J1179" i="7"/>
  <c r="J896" i="7"/>
  <c r="J1407" i="7"/>
  <c r="J1751" i="7"/>
  <c r="J346" i="7"/>
  <c r="J333" i="7"/>
  <c r="J1148" i="7"/>
  <c r="J558" i="7"/>
  <c r="J763" i="7"/>
  <c r="J1209" i="7"/>
  <c r="J1385" i="7"/>
  <c r="J1248" i="7"/>
  <c r="J2071" i="7"/>
  <c r="J455" i="7"/>
  <c r="J254" i="7"/>
  <c r="J1317" i="7"/>
  <c r="J792" i="7"/>
  <c r="J1423" i="7"/>
  <c r="J2837" i="7"/>
  <c r="J1692" i="7"/>
  <c r="J577" i="7"/>
  <c r="J961" i="7"/>
  <c r="J1794" i="7"/>
  <c r="J2038" i="7"/>
  <c r="J469" i="7"/>
  <c r="J64" i="7"/>
  <c r="J764" i="7"/>
  <c r="J749" i="7"/>
  <c r="J1186" i="7"/>
  <c r="J1274" i="7"/>
  <c r="J2393" i="7"/>
  <c r="J798" i="7"/>
  <c r="J945" i="7"/>
  <c r="J594" i="7"/>
  <c r="J1827" i="7"/>
  <c r="J2602" i="7"/>
  <c r="J370" i="7"/>
  <c r="J150" i="7"/>
  <c r="J793" i="7"/>
  <c r="J1537" i="7"/>
  <c r="J1475" i="7"/>
  <c r="J2154" i="7"/>
  <c r="J2170" i="7"/>
  <c r="J773" i="7"/>
  <c r="J468" i="7"/>
  <c r="J557" i="7"/>
  <c r="J1832" i="7"/>
  <c r="J266" i="7"/>
  <c r="J225" i="7"/>
  <c r="J1068" i="7"/>
  <c r="J1063" i="7"/>
  <c r="J1026" i="7"/>
  <c r="J849" i="7"/>
  <c r="J1747" i="7"/>
  <c r="J2522" i="7"/>
  <c r="J375" i="7"/>
  <c r="J146" i="7"/>
  <c r="J1237" i="7"/>
  <c r="J1103" i="7"/>
  <c r="J1121" i="7"/>
  <c r="J1233" i="7"/>
  <c r="J1267" i="7"/>
  <c r="J1287" i="7"/>
  <c r="J219" i="7"/>
  <c r="J645" i="7"/>
  <c r="J794" i="7"/>
  <c r="J929" i="7"/>
  <c r="J964" i="7"/>
  <c r="J1753" i="7"/>
  <c r="J1821" i="7"/>
  <c r="J1587" i="7"/>
  <c r="J1607" i="7"/>
  <c r="J157" i="7"/>
  <c r="J981" i="7"/>
  <c r="J843" i="7"/>
  <c r="J992" i="7"/>
  <c r="J1958" i="7"/>
  <c r="J248" i="7"/>
  <c r="J271" i="7"/>
  <c r="J759" i="7"/>
  <c r="J466" i="7"/>
  <c r="J1693" i="7"/>
  <c r="J1050" i="7"/>
  <c r="J2169" i="7"/>
  <c r="J2152" i="7"/>
  <c r="J325" i="7"/>
  <c r="J119" i="7"/>
  <c r="J1079" i="7"/>
  <c r="J606" i="7"/>
  <c r="J431" i="7"/>
  <c r="J500" i="7"/>
  <c r="J2306" i="7"/>
  <c r="J2410" i="7"/>
  <c r="J114" i="7"/>
  <c r="J123" i="7"/>
  <c r="J565" i="7"/>
  <c r="J1213" i="7"/>
  <c r="J926" i="7"/>
  <c r="J882" i="7"/>
  <c r="J835" i="7"/>
  <c r="J1586" i="7"/>
  <c r="J1610" i="7"/>
  <c r="J331" i="7"/>
  <c r="J611" i="7"/>
  <c r="J921" i="7"/>
  <c r="J1533" i="7"/>
  <c r="J1398" i="7"/>
  <c r="J1805" i="7"/>
  <c r="J2613" i="7"/>
  <c r="J567" i="7"/>
  <c r="J402" i="7"/>
  <c r="J1429" i="7"/>
  <c r="J1477" i="7"/>
  <c r="J1059" i="7"/>
  <c r="J1096" i="7"/>
  <c r="J1894" i="7"/>
  <c r="J1914" i="7"/>
  <c r="J67" i="7"/>
  <c r="J619" i="7"/>
  <c r="J1749" i="7"/>
  <c r="J1156" i="7"/>
  <c r="J1957" i="7"/>
  <c r="J2013" i="7"/>
  <c r="J1300" i="7"/>
  <c r="J63" i="7"/>
  <c r="J413" i="7"/>
  <c r="J598" i="7"/>
  <c r="J1035" i="7"/>
  <c r="J1136" i="7"/>
  <c r="J1325" i="7"/>
  <c r="J1190" i="7"/>
  <c r="J1246" i="7"/>
  <c r="J1620" i="7"/>
  <c r="J136" i="7"/>
  <c r="J334" i="7"/>
  <c r="J918" i="7"/>
  <c r="J411" i="7"/>
  <c r="J1625" i="7"/>
  <c r="J1777" i="7"/>
  <c r="J1456" i="7"/>
  <c r="J1800" i="7"/>
  <c r="J1174" i="7"/>
  <c r="J1348" i="7"/>
  <c r="J1570" i="7"/>
  <c r="J305" i="7"/>
  <c r="J518" i="7"/>
  <c r="J29" i="7"/>
  <c r="J820" i="7"/>
  <c r="J1481" i="7"/>
  <c r="J1296" i="7"/>
  <c r="J2119" i="7"/>
  <c r="J56" i="7"/>
  <c r="J226" i="7"/>
  <c r="J838" i="7"/>
  <c r="J684" i="7"/>
  <c r="J1106" i="7"/>
  <c r="J1194" i="7"/>
  <c r="J2313" i="7"/>
  <c r="J2565" i="7"/>
  <c r="J180" i="7"/>
  <c r="J496" i="7"/>
  <c r="J174" i="7"/>
  <c r="J852" i="7"/>
  <c r="J925" i="7"/>
  <c r="J1426" i="7"/>
  <c r="J1514" i="7"/>
  <c r="J2114" i="7"/>
  <c r="J2885" i="7"/>
  <c r="J365" i="7"/>
  <c r="J617" i="7"/>
  <c r="J508" i="7"/>
  <c r="J928" i="7"/>
  <c r="J2066" i="7"/>
  <c r="J1336" i="7"/>
  <c r="J361" i="7"/>
  <c r="J1809" i="7"/>
  <c r="J1897" i="7"/>
  <c r="J1568" i="7"/>
  <c r="J1912" i="7"/>
  <c r="J324" i="7"/>
  <c r="J467" i="7"/>
  <c r="J1637" i="7"/>
  <c r="J927" i="7"/>
  <c r="J920" i="7"/>
  <c r="J1032" i="7"/>
  <c r="J1862" i="7"/>
  <c r="J1092" i="7"/>
  <c r="J1893" i="7"/>
  <c r="J1949" i="7"/>
  <c r="J1236" i="7"/>
  <c r="J1256" i="7"/>
  <c r="J329" i="7"/>
  <c r="J534" i="7"/>
  <c r="J971" i="7"/>
  <c r="J1673" i="7"/>
  <c r="J1959" i="7"/>
  <c r="J1500" i="7"/>
  <c r="J2531" i="7"/>
  <c r="J2551" i="7"/>
  <c r="J2827" i="7"/>
  <c r="J2289" i="7"/>
  <c r="J1446" i="7"/>
  <c r="J60" i="7"/>
  <c r="J863" i="7"/>
  <c r="J1316" i="7"/>
  <c r="J734" i="7"/>
  <c r="J913" i="7"/>
  <c r="J2538" i="7"/>
  <c r="J317" i="7"/>
  <c r="J1341" i="7"/>
  <c r="J1262" i="7"/>
  <c r="J865" i="7"/>
  <c r="J1858" i="7"/>
  <c r="J26" i="7"/>
  <c r="J828" i="7"/>
  <c r="J1649" i="7"/>
  <c r="J1887" i="7"/>
  <c r="J3513" i="7"/>
  <c r="J2358" i="7"/>
  <c r="J1355" i="7"/>
  <c r="J2849" i="7"/>
  <c r="J2889" i="7"/>
  <c r="J2726" i="7"/>
  <c r="J1973" i="7"/>
  <c r="J1679" i="7"/>
  <c r="J2682" i="7"/>
  <c r="J2309" i="7"/>
  <c r="J787" i="7"/>
  <c r="J1099" i="7"/>
  <c r="J1279" i="7"/>
  <c r="J2294" i="7"/>
  <c r="J218" i="7"/>
  <c r="J161" i="7"/>
  <c r="J1020" i="7"/>
  <c r="J1005" i="7"/>
  <c r="J1442" i="7"/>
  <c r="J1530" i="7"/>
  <c r="J2130" i="7"/>
  <c r="J783" i="7"/>
  <c r="J1091" i="7"/>
  <c r="J744" i="7"/>
  <c r="J1718" i="7"/>
  <c r="J1738" i="7"/>
  <c r="J499" i="7"/>
  <c r="J420" i="7"/>
  <c r="J1049" i="7"/>
  <c r="J1078" i="7"/>
  <c r="J1508" i="7"/>
  <c r="J1726" i="7"/>
  <c r="J2945" i="7"/>
  <c r="J2985" i="7"/>
  <c r="J2774" i="7"/>
  <c r="J2794" i="7"/>
  <c r="J1872" i="7"/>
  <c r="J1277" i="7"/>
  <c r="J904" i="7"/>
  <c r="J2189" i="7"/>
  <c r="J2250" i="7"/>
  <c r="J975" i="7"/>
  <c r="J1016" i="7"/>
  <c r="J1128" i="7"/>
  <c r="J1910" i="7"/>
  <c r="J1930" i="7"/>
  <c r="J51" i="7"/>
  <c r="J676" i="7"/>
  <c r="J666" i="7"/>
  <c r="J520" i="7"/>
  <c r="J769" i="7"/>
  <c r="J1746" i="7"/>
  <c r="J1990" i="7"/>
  <c r="J1104" i="7"/>
  <c r="J1129" i="7"/>
  <c r="J1599" i="7"/>
  <c r="J1943" i="7"/>
  <c r="J327" i="7"/>
  <c r="J82" i="7"/>
  <c r="J1189" i="7"/>
  <c r="J750" i="7"/>
  <c r="J1618" i="7"/>
  <c r="J1239" i="7"/>
  <c r="J1920" i="7"/>
  <c r="J3208" i="7"/>
  <c r="J3021" i="7"/>
  <c r="J3297" i="7"/>
  <c r="J1388" i="7"/>
  <c r="J962" i="7"/>
  <c r="J2329" i="7"/>
  <c r="J1303" i="7"/>
  <c r="J827" i="7"/>
  <c r="J1337" i="7"/>
  <c r="J1513" i="7"/>
  <c r="J1312" i="7"/>
  <c r="J2135" i="7"/>
  <c r="J519" i="7"/>
  <c r="J338" i="7"/>
  <c r="J1381" i="7"/>
  <c r="J942" i="7"/>
  <c r="J946" i="7"/>
  <c r="J899" i="7"/>
  <c r="J1606" i="7"/>
  <c r="J836" i="7"/>
  <c r="J1505" i="7"/>
  <c r="J1617" i="7"/>
  <c r="J1459" i="7"/>
  <c r="J1479" i="7"/>
  <c r="J228" i="7"/>
  <c r="J853" i="7"/>
  <c r="J715" i="7"/>
  <c r="J800" i="7"/>
  <c r="J2310" i="7"/>
  <c r="J1595" i="7"/>
  <c r="J2275" i="7"/>
  <c r="J2295" i="7"/>
  <c r="J1502" i="7"/>
  <c r="J463" i="7"/>
  <c r="J752" i="7"/>
  <c r="J1767" i="7"/>
  <c r="J1028" i="7"/>
  <c r="J1885" i="7"/>
  <c r="J1671" i="7"/>
  <c r="J1045" i="7"/>
  <c r="J880" i="7"/>
  <c r="J1487" i="7"/>
  <c r="J1873" i="7"/>
  <c r="J1632" i="7"/>
  <c r="J388" i="7"/>
  <c r="J1701" i="7"/>
  <c r="J1392" i="7"/>
  <c r="J2701" i="7"/>
  <c r="J2204" i="7"/>
  <c r="J2992" i="7"/>
  <c r="J2261" i="7"/>
  <c r="J2739" i="7"/>
  <c r="J2759" i="7"/>
  <c r="J858" i="7"/>
  <c r="J1289" i="7"/>
  <c r="J1907" i="7"/>
  <c r="J1592" i="7"/>
  <c r="J428" i="7"/>
  <c r="J2065" i="7"/>
  <c r="J1066" i="7"/>
  <c r="J2185" i="7"/>
  <c r="J2168" i="7"/>
  <c r="J259" i="7"/>
  <c r="J360" i="7"/>
  <c r="J240" i="7"/>
  <c r="J1183" i="7"/>
  <c r="J1281" i="7"/>
  <c r="J1393" i="7"/>
  <c r="J1347" i="7"/>
  <c r="J1197" i="7"/>
  <c r="J1062" i="7"/>
  <c r="J1118" i="7"/>
  <c r="J1492" i="7"/>
  <c r="J255" i="7"/>
  <c r="J162" i="7"/>
  <c r="J790" i="7"/>
  <c r="J445" i="7"/>
  <c r="J1146" i="7"/>
  <c r="J1864" i="7"/>
  <c r="J2181" i="7"/>
  <c r="J2787" i="7"/>
  <c r="J2807" i="7"/>
  <c r="J2224" i="7"/>
  <c r="J2186" i="7"/>
  <c r="J2498" i="7"/>
  <c r="J1122" i="7"/>
  <c r="J1454" i="7"/>
  <c r="J2056" i="7"/>
  <c r="J1659" i="7"/>
  <c r="J1389" i="7"/>
  <c r="J1254" i="7"/>
  <c r="J1310" i="7"/>
  <c r="J1684" i="7"/>
  <c r="J200" i="7"/>
  <c r="J418" i="7"/>
  <c r="J982" i="7"/>
  <c r="J675" i="7"/>
  <c r="J1745" i="7"/>
  <c r="J1849" i="7"/>
  <c r="J1520" i="7"/>
  <c r="J797" i="7"/>
  <c r="J1298" i="7"/>
  <c r="J1386" i="7"/>
  <c r="J1986" i="7"/>
  <c r="J2757" i="7"/>
  <c r="J193" i="7"/>
  <c r="J688" i="7"/>
  <c r="J320" i="7"/>
  <c r="J125" i="7"/>
  <c r="J2258" i="7"/>
  <c r="J1447" i="7"/>
  <c r="J2546" i="7"/>
  <c r="J2914" i="7"/>
  <c r="J1732" i="7"/>
  <c r="J1772" i="7"/>
  <c r="J878" i="7"/>
  <c r="J1210" i="7"/>
  <c r="J1283" i="7"/>
  <c r="J2465" i="7"/>
  <c r="J478" i="7"/>
  <c r="J1490" i="7"/>
  <c r="J1578" i="7"/>
  <c r="J2178" i="7"/>
  <c r="J2949" i="7"/>
  <c r="J449" i="7"/>
  <c r="J681" i="7"/>
  <c r="J596" i="7"/>
  <c r="J1085" i="7"/>
  <c r="J2037" i="7"/>
  <c r="J1006" i="7"/>
  <c r="J1380" i="7"/>
  <c r="J1709" i="7"/>
  <c r="J515" i="7"/>
  <c r="J1602" i="7"/>
  <c r="J2365" i="7"/>
  <c r="J277" i="7"/>
  <c r="J55" i="7"/>
  <c r="J1031" i="7"/>
  <c r="J708" i="7"/>
  <c r="J776" i="7"/>
  <c r="J2773" i="7"/>
  <c r="J2302" i="7"/>
  <c r="J2440" i="7"/>
  <c r="J2460" i="7"/>
  <c r="J2736" i="7"/>
  <c r="J1870" i="7"/>
  <c r="J2068" i="7"/>
  <c r="J2995" i="7"/>
  <c r="J3485" i="7"/>
  <c r="J2155" i="7"/>
  <c r="J3466" i="7"/>
  <c r="J3480" i="7"/>
  <c r="J4685" i="7"/>
  <c r="J4705" i="7"/>
  <c r="J1149" i="7"/>
  <c r="J1551" i="7"/>
  <c r="J1208" i="7"/>
  <c r="J2509" i="7"/>
  <c r="J3321" i="7"/>
  <c r="J2237" i="7"/>
  <c r="J725" i="7"/>
  <c r="J1466" i="7"/>
  <c r="J1512" i="7"/>
  <c r="J685" i="7"/>
  <c r="J1763" i="7"/>
  <c r="J286" i="7"/>
  <c r="J729" i="7"/>
  <c r="J1206" i="7"/>
  <c r="J1636" i="7"/>
  <c r="J642" i="7"/>
  <c r="J2102" i="7"/>
  <c r="J148" i="7"/>
  <c r="J813" i="7"/>
  <c r="J2490" i="7"/>
  <c r="J2164" i="7"/>
  <c r="J2716" i="7"/>
  <c r="J3809" i="7"/>
  <c r="J2095" i="7"/>
  <c r="J2904" i="7"/>
  <c r="J2924" i="7"/>
  <c r="J1172" i="7"/>
  <c r="J914" i="7"/>
  <c r="J1572" i="7"/>
  <c r="J2385" i="7"/>
  <c r="J719" i="7"/>
  <c r="J867" i="7"/>
  <c r="J1075" i="7"/>
  <c r="J1654" i="7"/>
  <c r="J1674" i="7"/>
  <c r="J415" i="7"/>
  <c r="J312" i="7"/>
  <c r="J985" i="7"/>
  <c r="J1597" i="7"/>
  <c r="J1462" i="7"/>
  <c r="J1518" i="7"/>
  <c r="J2253" i="7"/>
  <c r="J1043" i="7"/>
  <c r="J768" i="7"/>
  <c r="J1343" i="7"/>
  <c r="J1687" i="7"/>
  <c r="J282" i="7"/>
  <c r="J249" i="7"/>
  <c r="J1084" i="7"/>
  <c r="J494" i="7"/>
  <c r="J1134" i="7"/>
  <c r="J1690" i="7"/>
  <c r="J2143" i="7"/>
  <c r="J2952" i="7"/>
  <c r="J2972" i="7"/>
  <c r="J3041" i="7"/>
  <c r="J1611" i="7"/>
  <c r="J2686" i="7"/>
  <c r="J1142" i="7"/>
  <c r="J2073" i="7"/>
  <c r="J1818" i="7"/>
  <c r="J2046" i="7"/>
  <c r="J976" i="7"/>
  <c r="J1152" i="7"/>
  <c r="J1535" i="7"/>
  <c r="J1879" i="7"/>
  <c r="J474" i="7"/>
  <c r="J505" i="7"/>
  <c r="J1125" i="7"/>
  <c r="J686" i="7"/>
  <c r="J628" i="7"/>
  <c r="J721" i="7"/>
  <c r="J1715" i="7"/>
  <c r="J1039" i="7"/>
  <c r="J1144" i="7"/>
  <c r="J1105" i="7"/>
  <c r="J1203" i="7"/>
  <c r="J1223" i="7"/>
  <c r="J135" i="7"/>
  <c r="J561" i="7"/>
  <c r="J730" i="7"/>
  <c r="J280" i="7"/>
  <c r="J2381" i="7"/>
  <c r="J1275" i="7"/>
  <c r="J2734" i="7"/>
  <c r="J2754" i="7"/>
  <c r="J2315" i="7"/>
  <c r="J2335" i="7"/>
  <c r="J610" i="7"/>
  <c r="J1265" i="7"/>
  <c r="J2182" i="7"/>
  <c r="J1662" i="7"/>
  <c r="J772" i="7"/>
  <c r="J1377" i="7"/>
  <c r="J1489" i="7"/>
  <c r="J1395" i="7"/>
  <c r="J1415" i="7"/>
  <c r="J144" i="7"/>
  <c r="J789" i="7"/>
  <c r="J922" i="7"/>
  <c r="J866" i="7"/>
  <c r="J947" i="7"/>
  <c r="J1231" i="7"/>
  <c r="J955" i="7"/>
  <c r="J1465" i="7"/>
  <c r="J1641" i="7"/>
  <c r="J1376" i="7"/>
  <c r="J1720" i="7"/>
  <c r="J583" i="7"/>
  <c r="J422" i="7"/>
  <c r="J1445" i="7"/>
  <c r="J1044" i="7"/>
  <c r="J1359" i="7"/>
  <c r="J1623" i="7"/>
  <c r="J2176" i="7"/>
  <c r="J3257" i="7"/>
  <c r="J3277" i="7"/>
  <c r="J3553" i="7"/>
  <c r="J1644" i="7"/>
  <c r="J2483" i="7"/>
  <c r="J3465" i="7"/>
  <c r="J2267" i="7"/>
  <c r="J2287" i="7"/>
  <c r="J3779" i="7"/>
  <c r="J3186" i="7"/>
  <c r="J3206" i="7"/>
  <c r="J4398" i="7"/>
  <c r="J1048" i="7"/>
  <c r="J1926" i="7"/>
  <c r="J2257" i="7"/>
  <c r="J1780" i="7"/>
  <c r="J1820" i="7"/>
  <c r="J2641" i="7"/>
  <c r="J2681" i="7"/>
  <c r="J1903" i="7"/>
  <c r="J2712" i="7"/>
  <c r="J2732" i="7"/>
  <c r="J3008" i="7"/>
  <c r="J3028" i="7"/>
  <c r="J3502" i="7"/>
  <c r="J3292" i="7"/>
  <c r="J149" i="7"/>
  <c r="J903" i="7"/>
  <c r="J2029" i="7"/>
  <c r="J1918" i="7"/>
  <c r="J1829" i="7"/>
  <c r="J1651" i="7"/>
  <c r="J241" i="7"/>
  <c r="J907" i="7"/>
  <c r="J1056" i="7"/>
  <c r="J194" i="7"/>
  <c r="J1961" i="7"/>
  <c r="J1976" i="7"/>
  <c r="J555" i="7"/>
  <c r="J661" i="7"/>
  <c r="J1464" i="7"/>
  <c r="J2696" i="7"/>
  <c r="J3533" i="7"/>
  <c r="J2398" i="7"/>
  <c r="J2909" i="7"/>
  <c r="J3721" i="7"/>
  <c r="J3741" i="7"/>
  <c r="J1953" i="7"/>
  <c r="J1198" i="7"/>
  <c r="J2023" i="7"/>
  <c r="J1403" i="7"/>
  <c r="J1133" i="7"/>
  <c r="J998" i="7"/>
  <c r="J1054" i="7"/>
  <c r="J1428" i="7"/>
  <c r="J191" i="7"/>
  <c r="J78" i="7"/>
  <c r="J726" i="7"/>
  <c r="J105" i="7"/>
  <c r="J1241" i="7"/>
  <c r="J1042" i="7"/>
  <c r="J96" i="7"/>
  <c r="J2265" i="7"/>
  <c r="J3789" i="7"/>
  <c r="J2041" i="7"/>
  <c r="J1234" i="7"/>
  <c r="J109" i="7"/>
  <c r="J1773" i="7"/>
  <c r="J1318" i="7"/>
  <c r="J291" i="7"/>
  <c r="J2184" i="7"/>
  <c r="J2480" i="7"/>
  <c r="J2581" i="7"/>
  <c r="J1566" i="7"/>
  <c r="J967" i="7"/>
  <c r="J2137" i="7"/>
  <c r="J2242" i="7"/>
  <c r="J680" i="7"/>
  <c r="J2131" i="7"/>
  <c r="J2553" i="7"/>
  <c r="J2648" i="7"/>
  <c r="J2432" i="7"/>
  <c r="J3941" i="7"/>
  <c r="J3519" i="7"/>
  <c r="J1184" i="7"/>
  <c r="J1244" i="7"/>
  <c r="J2359" i="7"/>
  <c r="J2800" i="7"/>
  <c r="J1708" i="7"/>
  <c r="J3529" i="7"/>
  <c r="J2390" i="7"/>
  <c r="J2863" i="7"/>
  <c r="J3815" i="7"/>
  <c r="J4150" i="7"/>
  <c r="J3854" i="7"/>
  <c r="J5143" i="7"/>
  <c r="J1965" i="7"/>
  <c r="J2618" i="7"/>
  <c r="J2015" i="7"/>
  <c r="J2824" i="7"/>
  <c r="J2844" i="7"/>
  <c r="J3120" i="7"/>
  <c r="J1483" i="7"/>
  <c r="J2438" i="7"/>
  <c r="J2478" i="7"/>
  <c r="J2854" i="7"/>
  <c r="J2874" i="7"/>
  <c r="J3651" i="7"/>
  <c r="J3058" i="7"/>
  <c r="J3078" i="7"/>
  <c r="J1107" i="7"/>
  <c r="J2709" i="7"/>
  <c r="J2238" i="7"/>
  <c r="J3977" i="7"/>
  <c r="J2523" i="7"/>
  <c r="J2543" i="7"/>
  <c r="J3252" i="7"/>
  <c r="J3442" i="7"/>
  <c r="J3462" i="7"/>
  <c r="J4654" i="7"/>
  <c r="J1845" i="7"/>
  <c r="J1667" i="7"/>
  <c r="J2330" i="7"/>
  <c r="J2561" i="7"/>
  <c r="J2601" i="7"/>
  <c r="J2486" i="7"/>
  <c r="J2526" i="7"/>
  <c r="J2159" i="7"/>
  <c r="J2968" i="7"/>
  <c r="J2988" i="7"/>
  <c r="J3057" i="7"/>
  <c r="J3077" i="7"/>
  <c r="J3758" i="7"/>
  <c r="J3548" i="7"/>
  <c r="J3568" i="7"/>
  <c r="J4777" i="7"/>
  <c r="J1334" i="7"/>
  <c r="J2125" i="7"/>
  <c r="J1854" i="7"/>
  <c r="J2534" i="7"/>
  <c r="J2574" i="7"/>
  <c r="J2902" i="7"/>
  <c r="J2207" i="7"/>
  <c r="J2000" i="7"/>
  <c r="J3081" i="7"/>
  <c r="J3101" i="7"/>
  <c r="J3377" i="7"/>
  <c r="J3397" i="7"/>
  <c r="J3367" i="7"/>
  <c r="J3868" i="7"/>
  <c r="J1409" i="7"/>
  <c r="J1411" i="7"/>
  <c r="J2074" i="7"/>
  <c r="J2036" i="7"/>
  <c r="J2076" i="7"/>
  <c r="J2897" i="7"/>
  <c r="J2937" i="7"/>
  <c r="J2031" i="7"/>
  <c r="J2840" i="7"/>
  <c r="J2860" i="7"/>
  <c r="J3136" i="7"/>
  <c r="J3156" i="7"/>
  <c r="J3630" i="7"/>
  <c r="J3420" i="7"/>
  <c r="J3440" i="7"/>
  <c r="J3632" i="7"/>
  <c r="J4115" i="7"/>
  <c r="J1952" i="7"/>
  <c r="J3033" i="7"/>
  <c r="J3053" i="7"/>
  <c r="J3329" i="7"/>
  <c r="J3349" i="7"/>
  <c r="J3319" i="7"/>
  <c r="J3820" i="7"/>
  <c r="J1579" i="7"/>
  <c r="J2630" i="7"/>
  <c r="J2670" i="7"/>
  <c r="J2503" i="7"/>
  <c r="J2944" i="7"/>
  <c r="J2964" i="7"/>
  <c r="J3438" i="7"/>
  <c r="J3228" i="7"/>
  <c r="J3248" i="7"/>
  <c r="J4169" i="7"/>
  <c r="J1338" i="7"/>
  <c r="J1928" i="7"/>
  <c r="J2245" i="7"/>
  <c r="J2851" i="7"/>
  <c r="J2871" i="7"/>
  <c r="J2288" i="7"/>
  <c r="J2266" i="7"/>
  <c r="J2562" i="7"/>
  <c r="J2930" i="7"/>
  <c r="J1764" i="7"/>
  <c r="J1804" i="7"/>
  <c r="J3530" i="7"/>
  <c r="J3544" i="7"/>
  <c r="J4749" i="7"/>
  <c r="J4053" i="7"/>
  <c r="J4303" i="7"/>
  <c r="J658" i="7"/>
  <c r="J2645" i="7"/>
  <c r="J2174" i="7"/>
  <c r="J2312" i="7"/>
  <c r="J2332" i="7"/>
  <c r="J2608" i="7"/>
  <c r="J1742" i="7"/>
  <c r="J1812" i="7"/>
  <c r="J1852" i="7"/>
  <c r="J2673" i="7"/>
  <c r="J2713" i="7"/>
  <c r="J3139" i="7"/>
  <c r="J3864" i="7"/>
  <c r="J3958" i="7"/>
  <c r="J1082" i="7"/>
  <c r="J1736" i="7"/>
  <c r="J2117" i="7"/>
  <c r="J2723" i="7"/>
  <c r="J2743" i="7"/>
  <c r="J3019" i="7"/>
  <c r="J2090" i="7"/>
  <c r="J3209" i="7"/>
  <c r="J2929" i="7"/>
  <c r="J2746" i="7"/>
  <c r="J3523" i="7"/>
  <c r="J3949" i="7"/>
  <c r="J3989" i="7"/>
  <c r="J4110" i="7"/>
  <c r="J753" i="7"/>
  <c r="J1779" i="7"/>
  <c r="J1224" i="7"/>
  <c r="J2610" i="7"/>
  <c r="J2978" i="7"/>
  <c r="J1860" i="7"/>
  <c r="J1900" i="7"/>
  <c r="J2318" i="7"/>
  <c r="J2456" i="7"/>
  <c r="J2476" i="7"/>
  <c r="J2752" i="7"/>
  <c r="J2772" i="7"/>
  <c r="J3246" i="7"/>
  <c r="J3819" i="7"/>
  <c r="J3839" i="7"/>
  <c r="J4156" i="7"/>
  <c r="J1176" i="7"/>
  <c r="J1219" i="7"/>
  <c r="J1994" i="7"/>
  <c r="J1908" i="7"/>
  <c r="J1948" i="7"/>
  <c r="J2769" i="7"/>
  <c r="J2809" i="7"/>
  <c r="J1967" i="7"/>
  <c r="J2776" i="7"/>
  <c r="J2796" i="7"/>
  <c r="J3072" i="7"/>
  <c r="J3092" i="7"/>
  <c r="J3566" i="7"/>
  <c r="J3356" i="7"/>
  <c r="J1506" i="7"/>
  <c r="J2194" i="7"/>
  <c r="J2401" i="7"/>
  <c r="J2482" i="7"/>
  <c r="J3961" i="7"/>
  <c r="J2083" i="7"/>
  <c r="J2123" i="7"/>
  <c r="J2190" i="7"/>
  <c r="J2328" i="7"/>
  <c r="J2348" i="7"/>
  <c r="J2624" i="7"/>
  <c r="J2644" i="7"/>
  <c r="J3118" i="7"/>
  <c r="J3691" i="7"/>
  <c r="J3711" i="7"/>
  <c r="J5191" i="7"/>
  <c r="J4390" i="7"/>
  <c r="J1919" i="7"/>
  <c r="J2728" i="7"/>
  <c r="J2748" i="7"/>
  <c r="J2116" i="7"/>
  <c r="J2584" i="7"/>
  <c r="J2880" i="7"/>
  <c r="J3374" i="7"/>
  <c r="J3967" i="7"/>
  <c r="J4646" i="7"/>
  <c r="J2984" i="7"/>
  <c r="J2256" i="7"/>
  <c r="J3605" i="7"/>
  <c r="J4072" i="7"/>
  <c r="J2225" i="7"/>
  <c r="J2195" i="7"/>
  <c r="J2380" i="7"/>
  <c r="J2656" i="7"/>
  <c r="J2676" i="7"/>
  <c r="J3150" i="7"/>
  <c r="J3842" i="7"/>
  <c r="J1417" i="7"/>
  <c r="J1130" i="7"/>
  <c r="J432" i="7"/>
  <c r="J2145" i="7"/>
  <c r="J2954" i="7"/>
  <c r="J1798" i="7"/>
  <c r="J1322" i="7"/>
  <c r="J624" i="7"/>
  <c r="J1837" i="7"/>
  <c r="J1374" i="7"/>
  <c r="J775" i="7"/>
  <c r="J1982" i="7"/>
  <c r="J1614" i="7"/>
  <c r="J1436" i="7"/>
  <c r="J2301" i="7"/>
  <c r="J620" i="7"/>
  <c r="J542" i="7"/>
  <c r="J3013" i="7"/>
  <c r="J1123" i="7"/>
  <c r="J2171" i="7"/>
  <c r="J1416" i="7"/>
  <c r="J2254" i="7"/>
  <c r="J3249" i="7"/>
  <c r="J3239" i="7"/>
  <c r="J3760" i="7"/>
  <c r="J1160" i="7"/>
  <c r="J1695" i="7"/>
  <c r="J2524" i="7"/>
  <c r="J3617" i="7"/>
  <c r="J2717" i="7"/>
  <c r="J2505" i="7"/>
  <c r="J2843" i="7"/>
  <c r="J3014" i="7"/>
  <c r="J4056" i="7"/>
  <c r="J3071" i="7"/>
  <c r="J4187" i="7"/>
  <c r="J1008" i="7"/>
  <c r="J1648" i="7"/>
  <c r="J1656" i="7"/>
  <c r="J2829" i="7"/>
  <c r="J3641" i="7"/>
  <c r="J3661" i="7"/>
  <c r="J3937" i="7"/>
  <c r="J2389" i="7"/>
  <c r="J2867" i="7"/>
  <c r="J2887" i="7"/>
  <c r="J2304" i="7"/>
  <c r="J2324" i="7"/>
  <c r="J3892" i="7"/>
  <c r="J3371" i="7"/>
  <c r="J788" i="7"/>
  <c r="J1295" i="7"/>
  <c r="J1495" i="7"/>
  <c r="J2112" i="7"/>
  <c r="J2247" i="7"/>
  <c r="J2688" i="7"/>
  <c r="J2708" i="7"/>
  <c r="J3182" i="7"/>
  <c r="J3755" i="7"/>
  <c r="J3775" i="7"/>
  <c r="J5379" i="7"/>
  <c r="J1913" i="7"/>
  <c r="J2087" i="7"/>
  <c r="J1564" i="7"/>
  <c r="J2595" i="7"/>
  <c r="J2615" i="7"/>
  <c r="J2891" i="7"/>
  <c r="J2417" i="7"/>
  <c r="J2973" i="7"/>
  <c r="J3785" i="7"/>
  <c r="J3805" i="7"/>
  <c r="J2970" i="7"/>
  <c r="J3274" i="7"/>
  <c r="J3288" i="7"/>
  <c r="J4493" i="7"/>
  <c r="J4513" i="7"/>
  <c r="J4047" i="7"/>
  <c r="J1402" i="7"/>
  <c r="J1992" i="7"/>
  <c r="J2373" i="7"/>
  <c r="J2915" i="7"/>
  <c r="J2935" i="7"/>
  <c r="J2352" i="7"/>
  <c r="J2346" i="7"/>
  <c r="J2626" i="7"/>
  <c r="J2994" i="7"/>
  <c r="J1892" i="7"/>
  <c r="J1932" i="7"/>
  <c r="J3594" i="7"/>
  <c r="J3608" i="7"/>
  <c r="J4813" i="7"/>
  <c r="J1545" i="7"/>
  <c r="J1895" i="7"/>
  <c r="J1372" i="7"/>
  <c r="J2467" i="7"/>
  <c r="J2487" i="7"/>
  <c r="J2763" i="7"/>
  <c r="J2161" i="7"/>
  <c r="J2845" i="7"/>
  <c r="J3657" i="7"/>
  <c r="J3677" i="7"/>
  <c r="J3953" i="7"/>
  <c r="J3146" i="7"/>
  <c r="J3943" i="7"/>
  <c r="J4365" i="7"/>
  <c r="J4385" i="7"/>
  <c r="J4425" i="7"/>
  <c r="J2282" i="7"/>
  <c r="J2578" i="7"/>
  <c r="J2946" i="7"/>
  <c r="J1796" i="7"/>
  <c r="J1836" i="7"/>
  <c r="J3546" i="7"/>
  <c r="J3560" i="7"/>
  <c r="J4765" i="7"/>
  <c r="J1966" i="7"/>
  <c r="J2963" i="7"/>
  <c r="J2035" i="7"/>
  <c r="J3180" i="7"/>
  <c r="J3761" i="7"/>
  <c r="J3997" i="7"/>
  <c r="J3751" i="7"/>
  <c r="J4173" i="7"/>
  <c r="J4193" i="7"/>
  <c r="J4514" i="7"/>
  <c r="J1326" i="7"/>
  <c r="J1754" i="7"/>
  <c r="J1728" i="7"/>
  <c r="J3016" i="7"/>
  <c r="J3036" i="7"/>
  <c r="J3105" i="7"/>
  <c r="J1675" i="7"/>
  <c r="J2750" i="7"/>
  <c r="J2770" i="7"/>
  <c r="J2331" i="7"/>
  <c r="J2351" i="7"/>
  <c r="J3843" i="7"/>
  <c r="J3250" i="7"/>
  <c r="J3270" i="7"/>
  <c r="J4462" i="7"/>
  <c r="J991" i="7"/>
  <c r="J1874" i="7"/>
  <c r="J1431" i="7"/>
  <c r="J2048" i="7"/>
  <c r="J3129" i="7"/>
  <c r="J3149" i="7"/>
  <c r="J3425" i="7"/>
  <c r="J1516" i="7"/>
  <c r="J2355" i="7"/>
  <c r="J2375" i="7"/>
  <c r="J2651" i="7"/>
  <c r="J2671" i="7"/>
  <c r="J3380" i="7"/>
  <c r="J3570" i="7"/>
  <c r="J3590" i="7"/>
  <c r="J1070" i="7"/>
  <c r="J1626" i="7"/>
  <c r="J2079" i="7"/>
  <c r="J2888" i="7"/>
  <c r="J2908" i="7"/>
  <c r="J3184" i="7"/>
  <c r="J1547" i="7"/>
  <c r="J2108" i="7"/>
  <c r="J3035" i="7"/>
  <c r="J3055" i="7"/>
  <c r="J3764" i="7"/>
  <c r="J3243" i="7"/>
  <c r="J3263" i="7"/>
  <c r="J4379" i="7"/>
  <c r="J1025" i="7"/>
  <c r="J2054" i="7"/>
  <c r="J1339" i="7"/>
  <c r="J2798" i="7"/>
  <c r="J2818" i="7"/>
  <c r="J2379" i="7"/>
  <c r="J2399" i="7"/>
  <c r="J2192" i="7"/>
  <c r="J3273" i="7"/>
  <c r="J3293" i="7"/>
  <c r="J3569" i="7"/>
  <c r="J3589" i="7"/>
  <c r="J3559" i="7"/>
  <c r="J4060" i="7"/>
  <c r="J4080" i="7"/>
  <c r="J4322" i="7"/>
  <c r="J1161" i="7"/>
  <c r="J1831" i="7"/>
  <c r="J1308" i="7"/>
  <c r="J2403" i="7"/>
  <c r="J2423" i="7"/>
  <c r="J2699" i="7"/>
  <c r="J1672" i="7"/>
  <c r="J2781" i="7"/>
  <c r="J3593" i="7"/>
  <c r="J3613" i="7"/>
  <c r="J3889" i="7"/>
  <c r="J3082" i="7"/>
  <c r="J3879" i="7"/>
  <c r="J4301" i="7"/>
  <c r="J209" i="7"/>
  <c r="J2317" i="7"/>
  <c r="J1211" i="7"/>
  <c r="J2662" i="7"/>
  <c r="J2690" i="7"/>
  <c r="J2251" i="7"/>
  <c r="J2271" i="7"/>
  <c r="J2064" i="7"/>
  <c r="J3145" i="7"/>
  <c r="J3165" i="7"/>
  <c r="J3441" i="7"/>
  <c r="J3461" i="7"/>
  <c r="J3431" i="7"/>
  <c r="J3932" i="7"/>
  <c r="J3952" i="7"/>
  <c r="J4270" i="7"/>
  <c r="J1576" i="7"/>
  <c r="J2733" i="7"/>
  <c r="J3545" i="7"/>
  <c r="J3565" i="7"/>
  <c r="J2156" i="7"/>
  <c r="J1980" i="7"/>
  <c r="J2841" i="7"/>
  <c r="J3928" i="7"/>
  <c r="J4793" i="7"/>
  <c r="J1435" i="7"/>
  <c r="J2382" i="7"/>
  <c r="J3585" i="7"/>
  <c r="J3347" i="7"/>
  <c r="J3323" i="7"/>
  <c r="J1356" i="7"/>
  <c r="J2616" i="7"/>
  <c r="J3197" i="7"/>
  <c r="J3473" i="7"/>
  <c r="J3493" i="7"/>
  <c r="J3888" i="7"/>
  <c r="J4179" i="7"/>
  <c r="J2016" i="7"/>
  <c r="J3097" i="7"/>
  <c r="J3117" i="7"/>
  <c r="J3393" i="7"/>
  <c r="J1264" i="7"/>
  <c r="J2249" i="7"/>
  <c r="J337" i="7"/>
  <c r="J2957" i="7"/>
  <c r="J1998" i="7"/>
  <c r="J2209" i="7"/>
  <c r="J2441" i="7"/>
  <c r="J623" i="7"/>
  <c r="J1603" i="7"/>
  <c r="J2109" i="7"/>
  <c r="J352" i="7"/>
  <c r="J3043" i="7"/>
  <c r="J690" i="7"/>
  <c r="J1645" i="7"/>
  <c r="J213" i="7"/>
  <c r="J2017" i="7"/>
  <c r="J1554" i="7"/>
  <c r="J30" i="7"/>
  <c r="J1734" i="7"/>
  <c r="J2513" i="7"/>
  <c r="J1839" i="7"/>
  <c r="J2706" i="7"/>
  <c r="J2452" i="7"/>
  <c r="J3499" i="7"/>
  <c r="J4659" i="7"/>
  <c r="J1703" i="7"/>
  <c r="J2339" i="7"/>
  <c r="J3341" i="7"/>
  <c r="J1544" i="7"/>
  <c r="J2196" i="7"/>
  <c r="J2567" i="7"/>
  <c r="J3825" i="7"/>
  <c r="J3331" i="7"/>
  <c r="J3762" i="7"/>
  <c r="J3312" i="7"/>
  <c r="J4297" i="7"/>
  <c r="J1909" i="7"/>
  <c r="J1252" i="7"/>
  <c r="J1739" i="7"/>
  <c r="J2689" i="7"/>
  <c r="J2729" i="7"/>
  <c r="J2614" i="7"/>
  <c r="J2654" i="7"/>
  <c r="J1744" i="7"/>
  <c r="J3032" i="7"/>
  <c r="J3052" i="7"/>
  <c r="J3121" i="7"/>
  <c r="J3141" i="7"/>
  <c r="J3111" i="7"/>
  <c r="J3612" i="7"/>
  <c r="J931" i="7"/>
  <c r="J1670" i="7"/>
  <c r="J1640" i="7"/>
  <c r="J2128" i="7"/>
  <c r="J2668" i="7"/>
  <c r="J3505" i="7"/>
  <c r="J3525" i="7"/>
  <c r="J3495" i="7"/>
  <c r="J3996" i="7"/>
  <c r="J4016" i="7"/>
  <c r="J4258" i="7"/>
  <c r="J1901" i="7"/>
  <c r="J2554" i="7"/>
  <c r="J1951" i="7"/>
  <c r="J2760" i="7"/>
  <c r="J2780" i="7"/>
  <c r="J3056" i="7"/>
  <c r="J1419" i="7"/>
  <c r="J2977" i="7"/>
  <c r="J3017" i="7"/>
  <c r="J2790" i="7"/>
  <c r="J2810" i="7"/>
  <c r="J3587" i="7"/>
  <c r="J2966" i="7"/>
  <c r="J3006" i="7"/>
  <c r="J4194" i="7"/>
  <c r="J4272" i="7"/>
  <c r="J1390" i="7"/>
  <c r="J1882" i="7"/>
  <c r="J1792" i="7"/>
  <c r="J3080" i="7"/>
  <c r="J3100" i="7"/>
  <c r="J3169" i="7"/>
  <c r="J1260" i="7"/>
  <c r="J2814" i="7"/>
  <c r="J2834" i="7"/>
  <c r="J2395" i="7"/>
  <c r="J2415" i="7"/>
  <c r="J3907" i="7"/>
  <c r="J3314" i="7"/>
  <c r="J3334" i="7"/>
  <c r="J1521" i="7"/>
  <c r="J2362" i="7"/>
  <c r="J1823" i="7"/>
  <c r="J2632" i="7"/>
  <c r="J2652" i="7"/>
  <c r="J2928" i="7"/>
  <c r="J1291" i="7"/>
  <c r="J2721" i="7"/>
  <c r="J2761" i="7"/>
  <c r="J2646" i="7"/>
  <c r="J2678" i="7"/>
  <c r="J3459" i="7"/>
  <c r="J3765" i="7"/>
  <c r="J3845" i="7"/>
  <c r="J4026" i="7"/>
  <c r="J4495" i="7"/>
  <c r="J1212" i="7"/>
  <c r="J2766" i="7"/>
  <c r="J2786" i="7"/>
  <c r="J2347" i="7"/>
  <c r="J2367" i="7"/>
  <c r="J3859" i="7"/>
  <c r="J3266" i="7"/>
  <c r="J3286" i="7"/>
  <c r="J1840" i="7"/>
  <c r="J3128" i="7"/>
  <c r="J3160" i="7"/>
  <c r="J2148" i="7"/>
  <c r="J2969" i="7"/>
  <c r="J3267" i="7"/>
  <c r="J3992" i="7"/>
  <c r="J4086" i="7"/>
  <c r="J4881" i="7"/>
  <c r="J994" i="7"/>
  <c r="J2457" i="7"/>
  <c r="J2273" i="7"/>
  <c r="J2354" i="7"/>
  <c r="J3833" i="7"/>
  <c r="J3853" i="7"/>
  <c r="J3018" i="7"/>
  <c r="J2062" i="7"/>
  <c r="J3059" i="7"/>
  <c r="J2220" i="7"/>
  <c r="J2496" i="7"/>
  <c r="J2516" i="7"/>
  <c r="J2958" i="7"/>
  <c r="J3563" i="7"/>
  <c r="J3583" i="7"/>
  <c r="J4847" i="7"/>
  <c r="J1009" i="7"/>
  <c r="J1843" i="7"/>
  <c r="J1384" i="7"/>
  <c r="J1819" i="7"/>
  <c r="J1899" i="7"/>
  <c r="J1988" i="7"/>
  <c r="J2028" i="7"/>
  <c r="J1711" i="7"/>
  <c r="J2520" i="7"/>
  <c r="J2540" i="7"/>
  <c r="J2816" i="7"/>
  <c r="J2836" i="7"/>
  <c r="J3310" i="7"/>
  <c r="J3883" i="7"/>
  <c r="J1369" i="7"/>
  <c r="J2201" i="7"/>
  <c r="J2081" i="7"/>
  <c r="J2893" i="7"/>
  <c r="J3705" i="7"/>
  <c r="J3725" i="7"/>
  <c r="J4001" i="7"/>
  <c r="J2453" i="7"/>
  <c r="J3015" i="7"/>
  <c r="J3200" i="7"/>
  <c r="J3220" i="7"/>
  <c r="J3694" i="7"/>
  <c r="J3484" i="7"/>
  <c r="J3504" i="7"/>
  <c r="J4681" i="7"/>
  <c r="J977" i="7"/>
  <c r="J2517" i="7"/>
  <c r="J2110" i="7"/>
  <c r="J2248" i="7"/>
  <c r="J2268" i="7"/>
  <c r="J2544" i="7"/>
  <c r="J1678" i="7"/>
  <c r="J2163" i="7"/>
  <c r="J1724" i="7"/>
  <c r="J2545" i="7"/>
  <c r="J2585" i="7"/>
  <c r="J3075" i="7"/>
  <c r="J3800" i="7"/>
  <c r="J3894" i="7"/>
  <c r="J4581" i="7"/>
  <c r="J4559" i="7"/>
  <c r="J1137" i="7"/>
  <c r="J2965" i="7"/>
  <c r="J1759" i="7"/>
  <c r="J2568" i="7"/>
  <c r="J2588" i="7"/>
  <c r="J2864" i="7"/>
  <c r="J1227" i="7"/>
  <c r="J2593" i="7"/>
  <c r="J2633" i="7"/>
  <c r="J2518" i="7"/>
  <c r="J2558" i="7"/>
  <c r="J3395" i="7"/>
  <c r="J4041" i="7"/>
  <c r="J4214" i="7"/>
  <c r="J1594" i="7"/>
  <c r="J2120" i="7"/>
  <c r="J2437" i="7"/>
  <c r="J2979" i="7"/>
  <c r="J2999" i="7"/>
  <c r="J2416" i="7"/>
  <c r="J1771" i="7"/>
  <c r="J1883" i="7"/>
  <c r="J1947" i="7"/>
  <c r="J2020" i="7"/>
  <c r="J2060" i="7"/>
  <c r="J3658" i="7"/>
  <c r="J3672" i="7"/>
  <c r="J4877" i="7"/>
  <c r="J4325" i="7"/>
  <c r="J4642" i="7"/>
  <c r="J1950" i="7"/>
  <c r="J2497" i="7"/>
  <c r="J2537" i="7"/>
  <c r="J2003" i="7"/>
  <c r="J1775" i="7"/>
  <c r="J2604" i="7"/>
  <c r="J2900" i="7"/>
  <c r="J3947" i="7"/>
  <c r="J3391" i="7"/>
  <c r="J2175" i="7"/>
  <c r="J3004" i="7"/>
  <c r="J2462" i="7"/>
  <c r="J3844" i="7"/>
  <c r="J4076" i="7"/>
  <c r="J1807" i="7"/>
  <c r="J3689" i="7"/>
  <c r="J2084" i="7"/>
  <c r="J2124" i="7"/>
  <c r="J3690" i="7"/>
  <c r="J4553" i="7"/>
  <c r="J1707" i="7"/>
  <c r="J2642" i="7"/>
  <c r="J3010" i="7"/>
  <c r="J1924" i="7"/>
  <c r="J1964" i="7"/>
  <c r="J3610" i="7"/>
  <c r="J3624" i="7"/>
  <c r="J4829" i="7"/>
  <c r="J2030" i="7"/>
  <c r="J3027" i="7"/>
  <c r="J3047" i="7"/>
  <c r="J2464" i="7"/>
  <c r="J2484" i="7"/>
  <c r="J4005" i="7"/>
  <c r="J3531" i="7"/>
  <c r="J516" i="7"/>
  <c r="J2501" i="7"/>
  <c r="J1825" i="7"/>
  <c r="J3769" i="7"/>
  <c r="J536" i="7"/>
  <c r="J657" i="7"/>
  <c r="J2693" i="7"/>
  <c r="J980" i="7"/>
  <c r="J1453" i="7"/>
  <c r="J21" i="7"/>
  <c r="J603" i="7"/>
  <c r="J3063" i="7"/>
  <c r="J1938" i="7"/>
  <c r="J1510" i="7"/>
  <c r="J547" i="7"/>
  <c r="J1018" i="7"/>
  <c r="J470" i="7"/>
  <c r="J28" i="7"/>
  <c r="J2129" i="7"/>
  <c r="J2571" i="7"/>
  <c r="J2653" i="7"/>
  <c r="J2412" i="7"/>
  <c r="J3269" i="7"/>
  <c r="J3740" i="7"/>
  <c r="J3922" i="7"/>
  <c r="J2901" i="7"/>
  <c r="J2504" i="7"/>
  <c r="J2635" i="7"/>
  <c r="J1934" i="7"/>
  <c r="J2547" i="7"/>
  <c r="J3549" i="7"/>
  <c r="J2430" i="7"/>
  <c r="J3572" i="7"/>
  <c r="J4237" i="7"/>
  <c r="J4257" i="7"/>
  <c r="J4578" i="7"/>
  <c r="J1977" i="7"/>
  <c r="J2151" i="7"/>
  <c r="J1628" i="7"/>
  <c r="J2659" i="7"/>
  <c r="J2679" i="7"/>
  <c r="J2955" i="7"/>
  <c r="J2010" i="7"/>
  <c r="J2370" i="7"/>
  <c r="J3849" i="7"/>
  <c r="J3869" i="7"/>
  <c r="J1867" i="7"/>
  <c r="J3338" i="7"/>
  <c r="J3352" i="7"/>
  <c r="J4557" i="7"/>
  <c r="J1131" i="7"/>
  <c r="J2246" i="7"/>
  <c r="J1531" i="7"/>
  <c r="J2392" i="7"/>
  <c r="J2115" i="7"/>
  <c r="J2188" i="7"/>
  <c r="J3722" i="7"/>
  <c r="J3736" i="7"/>
  <c r="J3830" i="7"/>
  <c r="J4453" i="7"/>
  <c r="J851" i="7"/>
  <c r="J1584" i="7"/>
  <c r="J1528" i="7"/>
  <c r="J2765" i="7"/>
  <c r="J3577" i="7"/>
  <c r="J3597" i="7"/>
  <c r="J3873" i="7"/>
  <c r="J2325" i="7"/>
  <c r="J2803" i="7"/>
  <c r="J2823" i="7"/>
  <c r="J2240" i="7"/>
  <c r="J2260" i="7"/>
  <c r="J3828" i="7"/>
  <c r="J3307" i="7"/>
  <c r="J3327" i="7"/>
  <c r="J4443" i="7"/>
  <c r="J1250" i="7"/>
  <c r="J2002" i="7"/>
  <c r="J2337" i="7"/>
  <c r="J2418" i="7"/>
  <c r="J3897" i="7"/>
  <c r="J1955" i="7"/>
  <c r="J1995" i="7"/>
  <c r="J2126" i="7"/>
  <c r="J2264" i="7"/>
  <c r="J2284" i="7"/>
  <c r="J2560" i="7"/>
  <c r="J2580" i="7"/>
  <c r="J3054" i="7"/>
  <c r="J3627" i="7"/>
  <c r="J1661" i="7"/>
  <c r="J1328" i="7"/>
  <c r="J1400" i="7"/>
  <c r="J2637" i="7"/>
  <c r="J3449" i="7"/>
  <c r="J3469" i="7"/>
  <c r="J3745" i="7"/>
  <c r="J2197" i="7"/>
  <c r="J2675" i="7"/>
  <c r="J2695" i="7"/>
  <c r="J2971" i="7"/>
  <c r="J2991" i="7"/>
  <c r="J3700" i="7"/>
  <c r="J3179" i="7"/>
  <c r="J3199" i="7"/>
  <c r="J4315" i="7"/>
  <c r="J4869" i="7"/>
  <c r="J2078" i="7"/>
  <c r="J2216" i="7"/>
  <c r="J2236" i="7"/>
  <c r="J2512" i="7"/>
  <c r="J2532" i="7"/>
  <c r="J2990" i="7"/>
  <c r="J3579" i="7"/>
  <c r="J2138" i="7"/>
  <c r="J2466" i="7"/>
  <c r="J3945" i="7"/>
  <c r="J2075" i="7"/>
  <c r="J2779" i="7"/>
  <c r="J2799" i="7"/>
  <c r="J3508" i="7"/>
  <c r="J3698" i="7"/>
  <c r="J3718" i="7"/>
  <c r="J4123" i="7"/>
  <c r="J1270" i="7"/>
  <c r="J1700" i="7"/>
  <c r="J1790" i="7"/>
  <c r="J2406" i="7"/>
  <c r="J2446" i="7"/>
  <c r="J2838" i="7"/>
  <c r="J2858" i="7"/>
  <c r="J1936" i="7"/>
  <c r="J3224" i="7"/>
  <c r="J3037" i="7"/>
  <c r="J3313" i="7"/>
  <c r="J3333" i="7"/>
  <c r="J3303" i="7"/>
  <c r="J3804" i="7"/>
  <c r="J3824" i="7"/>
  <c r="J4010" i="7"/>
  <c r="J706" i="7"/>
  <c r="J2118" i="7"/>
  <c r="J1467" i="7"/>
  <c r="J2862" i="7"/>
  <c r="J2882" i="7"/>
  <c r="J2443" i="7"/>
  <c r="J1511" i="7"/>
  <c r="J2525" i="7"/>
  <c r="J3337" i="7"/>
  <c r="J3357" i="7"/>
  <c r="J3633" i="7"/>
  <c r="J3653" i="7"/>
  <c r="J3623" i="7"/>
  <c r="J4045" i="7"/>
  <c r="J1014" i="7"/>
  <c r="J1444" i="7"/>
  <c r="J1598" i="7"/>
  <c r="J2817" i="7"/>
  <c r="J2857" i="7"/>
  <c r="J2710" i="7"/>
  <c r="J2730" i="7"/>
  <c r="J2227" i="7"/>
  <c r="J3229" i="7"/>
  <c r="J2906" i="7"/>
  <c r="J3210" i="7"/>
  <c r="J4007" i="7"/>
  <c r="J4429" i="7"/>
  <c r="J4449" i="7"/>
  <c r="J735" i="7"/>
  <c r="J1810" i="7"/>
  <c r="J1367" i="7"/>
  <c r="J1984" i="7"/>
  <c r="J3065" i="7"/>
  <c r="J3085" i="7"/>
  <c r="J3361" i="7"/>
  <c r="J1452" i="7"/>
  <c r="J2291" i="7"/>
  <c r="J2311" i="7"/>
  <c r="J2587" i="7"/>
  <c r="J2607" i="7"/>
  <c r="J3316" i="7"/>
  <c r="J3506" i="7"/>
  <c r="J3526" i="7"/>
  <c r="J4718" i="7"/>
  <c r="J1405" i="7"/>
  <c r="J1615" i="7"/>
  <c r="J1272" i="7"/>
  <c r="J2573" i="7"/>
  <c r="J3385" i="7"/>
  <c r="J3405" i="7"/>
  <c r="J3681" i="7"/>
  <c r="J2133" i="7"/>
  <c r="J2611" i="7"/>
  <c r="J2631" i="7"/>
  <c r="J2907" i="7"/>
  <c r="J2927" i="7"/>
  <c r="J3636" i="7"/>
  <c r="J3115" i="7"/>
  <c r="J3135" i="7"/>
  <c r="J1582" i="7"/>
  <c r="J1946" i="7"/>
  <c r="J1856" i="7"/>
  <c r="J3144" i="7"/>
  <c r="J3164" i="7"/>
  <c r="J3233" i="7"/>
  <c r="J1324" i="7"/>
  <c r="J2878" i="7"/>
  <c r="J2898" i="7"/>
  <c r="J2459" i="7"/>
  <c r="J2479" i="7"/>
  <c r="J3971" i="7"/>
  <c r="J3378" i="7"/>
  <c r="J3398" i="7"/>
  <c r="J4590" i="7"/>
  <c r="J4400" i="7"/>
  <c r="J2085" i="7"/>
  <c r="J2563" i="7"/>
  <c r="J2583" i="7"/>
  <c r="J2043" i="7"/>
  <c r="J1940" i="7"/>
  <c r="J2801" i="7"/>
  <c r="J3203" i="7"/>
  <c r="J4022" i="7"/>
  <c r="J4175" i="7"/>
  <c r="J3009" i="7"/>
  <c r="J2422" i="7"/>
  <c r="J2276" i="7"/>
  <c r="J3575" i="7"/>
  <c r="J4166" i="7"/>
  <c r="J2877" i="7"/>
  <c r="J2215" i="7"/>
  <c r="J2491" i="7"/>
  <c r="J2511" i="7"/>
  <c r="J4003" i="7"/>
  <c r="J4623" i="7"/>
  <c r="J1276" i="7"/>
  <c r="J2830" i="7"/>
  <c r="J2850" i="7"/>
  <c r="J2411" i="7"/>
  <c r="J2431" i="7"/>
  <c r="J3923" i="7"/>
  <c r="J3330" i="7"/>
  <c r="J3350" i="7"/>
  <c r="J1904" i="7"/>
  <c r="J3192" i="7"/>
  <c r="J3212" i="7"/>
  <c r="J3281" i="7"/>
  <c r="J3301" i="7"/>
  <c r="J3271" i="7"/>
  <c r="J3772" i="7"/>
  <c r="J4709" i="7"/>
  <c r="J1320" i="7"/>
  <c r="J2605" i="7"/>
  <c r="J3417" i="7"/>
  <c r="J3437" i="7"/>
  <c r="J2142" i="7"/>
  <c r="J2596" i="7"/>
  <c r="J3643" i="7"/>
  <c r="J2530" i="7"/>
  <c r="J2179" i="7"/>
  <c r="J3498" i="7"/>
  <c r="J4717" i="7"/>
  <c r="J4208" i="7"/>
  <c r="J1791" i="7"/>
  <c r="J2012" i="7"/>
  <c r="J2731" i="7"/>
  <c r="J2751" i="7"/>
  <c r="J3460" i="7"/>
  <c r="J3650" i="7"/>
  <c r="J3670" i="7"/>
  <c r="J1288" i="7"/>
  <c r="J2606" i="7"/>
  <c r="J2223" i="7"/>
  <c r="J3122" i="7"/>
  <c r="J4334" i="7"/>
  <c r="J1468" i="7"/>
  <c r="J2327" i="7"/>
  <c r="J3841" i="7"/>
  <c r="J3603" i="7"/>
  <c r="J3835" i="7"/>
  <c r="J1612" i="7"/>
  <c r="J2872" i="7"/>
  <c r="J3453" i="7"/>
  <c r="J3729" i="7"/>
  <c r="J3933" i="7"/>
  <c r="J4197" i="7"/>
  <c r="J1575" i="7"/>
  <c r="J2541" i="7"/>
  <c r="J3353" i="7"/>
  <c r="J3373" i="7"/>
  <c r="J3649" i="7"/>
  <c r="J3669" i="7"/>
  <c r="J3639" i="7"/>
  <c r="J4061" i="7"/>
  <c r="J1420" i="7"/>
  <c r="J2259" i="7"/>
  <c r="J2279" i="7"/>
  <c r="J2555" i="7"/>
  <c r="J2575" i="7"/>
  <c r="J3284" i="7"/>
  <c r="J3474" i="7"/>
  <c r="J3494" i="7"/>
  <c r="J4181" i="7"/>
  <c r="J2213" i="7"/>
  <c r="J2691" i="7"/>
  <c r="J2711" i="7"/>
  <c r="J2987" i="7"/>
  <c r="J3007" i="7"/>
  <c r="J3716" i="7"/>
  <c r="J3195" i="7"/>
  <c r="J1608" i="7"/>
  <c r="J2749" i="7"/>
  <c r="J3561" i="7"/>
  <c r="J3581" i="7"/>
  <c r="J3857" i="7"/>
  <c r="J3838" i="7"/>
  <c r="J1630" i="7"/>
  <c r="J2067" i="7"/>
  <c r="J2107" i="7"/>
  <c r="J2180" i="7"/>
  <c r="J2489" i="7"/>
  <c r="J3738" i="7"/>
  <c r="J3752" i="7"/>
  <c r="J3846" i="7"/>
  <c r="J2158" i="7"/>
  <c r="J2296" i="7"/>
  <c r="J2316" i="7"/>
  <c r="J2592" i="7"/>
  <c r="J2612" i="7"/>
  <c r="J3086" i="7"/>
  <c r="J3659" i="7"/>
  <c r="J3847" i="7"/>
  <c r="J3280" i="7"/>
  <c r="J3215" i="7"/>
  <c r="J2396" i="7"/>
  <c r="J2419" i="7"/>
  <c r="J2715" i="7"/>
  <c r="J3444" i="7"/>
  <c r="J3654" i="7"/>
  <c r="J4437" i="7"/>
  <c r="J2819" i="7"/>
  <c r="J2603" i="7"/>
  <c r="J3044" i="7"/>
  <c r="J3304" i="7"/>
  <c r="J3542" i="7"/>
  <c r="J2004" i="7"/>
  <c r="J2727" i="7"/>
  <c r="J3003" i="7"/>
  <c r="J3023" i="7"/>
  <c r="J3732" i="7"/>
  <c r="J4021" i="7"/>
  <c r="J2149" i="7"/>
  <c r="J2627" i="7"/>
  <c r="J2647" i="7"/>
  <c r="J2923" i="7"/>
  <c r="J2943" i="7"/>
  <c r="J3652" i="7"/>
  <c r="J3131" i="7"/>
  <c r="J1480" i="7"/>
  <c r="J2685" i="7"/>
  <c r="J3497" i="7"/>
  <c r="J3517" i="7"/>
  <c r="J3793" i="7"/>
  <c r="J2950" i="7"/>
  <c r="J3783" i="7"/>
  <c r="J4205" i="7"/>
  <c r="J4220" i="7"/>
  <c r="J2122" i="7"/>
  <c r="J2450" i="7"/>
  <c r="J3929" i="7"/>
  <c r="J2019" i="7"/>
  <c r="J2059" i="7"/>
  <c r="J3418" i="7"/>
  <c r="J3432" i="7"/>
  <c r="J4637" i="7"/>
  <c r="J2357" i="7"/>
  <c r="J2835" i="7"/>
  <c r="J2855" i="7"/>
  <c r="J2272" i="7"/>
  <c r="J3213" i="7"/>
  <c r="J2931" i="7"/>
  <c r="J2368" i="7"/>
  <c r="J3749" i="7"/>
  <c r="J3455" i="7"/>
  <c r="J4098" i="7"/>
  <c r="J2472" i="7"/>
  <c r="J2859" i="7"/>
  <c r="J3093" i="7"/>
  <c r="J3816" i="7"/>
  <c r="J1352" i="7"/>
  <c r="J2785" i="7"/>
  <c r="J2983" i="7"/>
  <c r="J2400" i="7"/>
  <c r="J2420" i="7"/>
  <c r="J3877" i="7"/>
  <c r="J4565" i="7"/>
  <c r="J2405" i="7"/>
  <c r="J2883" i="7"/>
  <c r="J2903" i="7"/>
  <c r="J2320" i="7"/>
  <c r="J2340" i="7"/>
  <c r="J3908" i="7"/>
  <c r="J3387" i="7"/>
  <c r="J2353" i="7"/>
  <c r="J2941" i="7"/>
  <c r="J3753" i="7"/>
  <c r="J3773" i="7"/>
  <c r="J2938" i="7"/>
  <c r="J3242" i="7"/>
  <c r="J3256" i="7"/>
  <c r="J4461" i="7"/>
  <c r="J4865" i="7"/>
  <c r="J1787" i="7"/>
  <c r="J1939" i="7"/>
  <c r="J1979" i="7"/>
  <c r="J2052" i="7"/>
  <c r="J2092" i="7"/>
  <c r="J3674" i="7"/>
  <c r="J3688" i="7"/>
  <c r="J3782" i="7"/>
  <c r="J2094" i="7"/>
  <c r="J2232" i="7"/>
  <c r="J2252" i="7"/>
  <c r="J2528" i="7"/>
  <c r="J2548" i="7"/>
  <c r="J4582" i="7"/>
  <c r="J2111" i="7"/>
  <c r="J2920" i="7"/>
  <c r="J2940" i="7"/>
  <c r="J3216" i="7"/>
  <c r="J3029" i="7"/>
  <c r="J3710" i="7"/>
  <c r="J3500" i="7"/>
  <c r="J1259" i="7"/>
  <c r="J2657" i="7"/>
  <c r="J2697" i="7"/>
  <c r="J2582" i="7"/>
  <c r="J2622" i="7"/>
  <c r="J3427" i="7"/>
  <c r="J4073" i="7"/>
  <c r="J2804" i="7"/>
  <c r="J4182" i="7"/>
  <c r="J3400" i="7"/>
  <c r="J1788" i="7"/>
  <c r="J4431" i="7"/>
  <c r="J2702" i="7"/>
  <c r="J2283" i="7"/>
  <c r="J3795" i="7"/>
  <c r="J3222" i="7"/>
  <c r="J3064" i="7"/>
  <c r="J3153" i="7"/>
  <c r="J3143" i="7"/>
  <c r="J3282" i="7"/>
  <c r="J3456" i="7"/>
  <c r="J4368" i="7"/>
  <c r="J4745" i="7"/>
  <c r="J5136" i="7"/>
  <c r="J6240" i="7"/>
  <c r="J6018" i="7"/>
  <c r="J5181" i="7"/>
  <c r="J2692" i="7"/>
  <c r="J3050" i="7"/>
  <c r="J3174" i="7"/>
  <c r="J3362" i="7"/>
  <c r="J4619" i="7"/>
  <c r="J5319" i="7"/>
  <c r="J5283" i="7"/>
  <c r="J5454" i="7"/>
  <c r="J5500" i="7"/>
  <c r="J5733" i="7"/>
  <c r="J6102" i="7"/>
  <c r="J3682" i="7"/>
  <c r="J4923" i="7"/>
  <c r="J4525" i="7"/>
  <c r="J3358" i="7"/>
  <c r="J4478" i="7"/>
  <c r="J4083" i="7"/>
  <c r="J4151" i="7"/>
  <c r="J5685" i="7"/>
  <c r="J6153" i="7"/>
  <c r="J6027" i="7"/>
  <c r="J5398" i="7"/>
  <c r="J3678" i="7"/>
  <c r="J4574" i="7"/>
  <c r="J4195" i="7"/>
  <c r="J4231" i="7"/>
  <c r="J4830" i="7"/>
  <c r="J5939" i="7"/>
  <c r="J6187" i="7"/>
  <c r="J4054" i="7"/>
  <c r="J3927" i="7"/>
  <c r="J4107" i="7"/>
  <c r="J4483" i="7"/>
  <c r="J4471" i="7"/>
  <c r="J5070" i="7"/>
  <c r="J4732" i="7"/>
  <c r="J6036" i="7"/>
  <c r="J5718" i="7"/>
  <c r="J3464" i="7"/>
  <c r="J4219" i="7"/>
  <c r="J2280" i="7"/>
  <c r="J3413" i="7"/>
  <c r="J3884" i="7"/>
  <c r="J2718" i="7"/>
  <c r="J2299" i="7"/>
  <c r="J3811" i="7"/>
  <c r="J3238" i="7"/>
  <c r="J4262" i="7"/>
  <c r="J1972" i="7"/>
  <c r="J2455" i="7"/>
  <c r="J2896" i="7"/>
  <c r="J2916" i="7"/>
  <c r="J3390" i="7"/>
  <c r="J3963" i="7"/>
  <c r="J2211" i="7"/>
  <c r="J1808" i="7"/>
  <c r="J3116" i="7"/>
  <c r="J3205" i="7"/>
  <c r="J3676" i="7"/>
  <c r="J4577" i="7"/>
  <c r="J2477" i="7"/>
  <c r="J3309" i="7"/>
  <c r="J2826" i="7"/>
  <c r="J3262" i="7"/>
  <c r="J4253" i="7"/>
  <c r="J2063" i="7"/>
  <c r="J2011" i="7"/>
  <c r="J2865" i="7"/>
  <c r="J2905" i="7"/>
  <c r="J3235" i="7"/>
  <c r="J4178" i="7"/>
  <c r="J1758" i="7"/>
  <c r="J1844" i="7"/>
  <c r="J1884" i="7"/>
  <c r="J2705" i="7"/>
  <c r="J2745" i="7"/>
  <c r="J3155" i="7"/>
  <c r="J3880" i="7"/>
  <c r="J3974" i="7"/>
  <c r="J2286" i="7"/>
  <c r="J2424" i="7"/>
  <c r="J2444" i="7"/>
  <c r="J2720" i="7"/>
  <c r="J2740" i="7"/>
  <c r="J3214" i="7"/>
  <c r="J3787" i="7"/>
  <c r="J3807" i="7"/>
  <c r="J4518" i="7"/>
  <c r="J2047" i="7"/>
  <c r="J2856" i="7"/>
  <c r="J2876" i="7"/>
  <c r="J3152" i="7"/>
  <c r="J3172" i="7"/>
  <c r="J3646" i="7"/>
  <c r="J3436" i="7"/>
  <c r="J1195" i="7"/>
  <c r="J2529" i="7"/>
  <c r="J2569" i="7"/>
  <c r="J2454" i="7"/>
  <c r="J2494" i="7"/>
  <c r="J4975" i="7"/>
  <c r="J1404" i="7"/>
  <c r="J2243" i="7"/>
  <c r="J2263" i="7"/>
  <c r="J2539" i="7"/>
  <c r="J2559" i="7"/>
  <c r="J3268" i="7"/>
  <c r="J3458" i="7"/>
  <c r="J3478" i="7"/>
  <c r="J2032" i="7"/>
  <c r="J3113" i="7"/>
  <c r="J3133" i="7"/>
  <c r="J3409" i="7"/>
  <c r="J3429" i="7"/>
  <c r="J3399" i="7"/>
  <c r="J3900" i="7"/>
  <c r="J3083" i="7"/>
  <c r="J2372" i="7"/>
  <c r="J4273" i="7"/>
  <c r="J2672" i="7"/>
  <c r="J3401" i="7"/>
  <c r="J3697" i="7"/>
  <c r="J3687" i="7"/>
  <c r="J4129" i="7"/>
  <c r="J2449" i="7"/>
  <c r="J3801" i="7"/>
  <c r="J3024" i="7"/>
  <c r="J3290" i="7"/>
  <c r="J3522" i="7"/>
  <c r="J1838" i="7"/>
  <c r="J2707" i="7"/>
  <c r="J2892" i="7"/>
  <c r="J3168" i="7"/>
  <c r="J3188" i="7"/>
  <c r="J3662" i="7"/>
  <c r="J4454" i="7"/>
  <c r="J1983" i="7"/>
  <c r="J2792" i="7"/>
  <c r="J2812" i="7"/>
  <c r="J3088" i="7"/>
  <c r="J3108" i="7"/>
  <c r="J3582" i="7"/>
  <c r="J3372" i="7"/>
  <c r="J1902" i="7"/>
  <c r="J2132" i="7"/>
  <c r="J2172" i="7"/>
  <c r="J2993" i="7"/>
  <c r="J2366" i="7"/>
  <c r="J3299" i="7"/>
  <c r="J4024" i="7"/>
  <c r="J4118" i="7"/>
  <c r="J4367" i="7"/>
  <c r="J1563" i="7"/>
  <c r="J2598" i="7"/>
  <c r="J2638" i="7"/>
  <c r="J2219" i="7"/>
  <c r="J2239" i="7"/>
  <c r="J3731" i="7"/>
  <c r="J3138" i="7"/>
  <c r="J3158" i="7"/>
  <c r="J1712" i="7"/>
  <c r="J3000" i="7"/>
  <c r="J3020" i="7"/>
  <c r="J3089" i="7"/>
  <c r="J3489" i="7"/>
  <c r="J3913" i="7"/>
  <c r="J2027" i="7"/>
  <c r="J3416" i="7"/>
  <c r="J4641" i="7"/>
  <c r="J1694" i="7"/>
  <c r="J1756" i="7"/>
  <c r="J3073" i="7"/>
  <c r="J3091" i="7"/>
  <c r="J3067" i="7"/>
  <c r="J1323" i="7"/>
  <c r="J2360" i="7"/>
  <c r="J3148" i="7"/>
  <c r="J3217" i="7"/>
  <c r="J3237" i="7"/>
  <c r="J3647" i="7"/>
  <c r="J4710" i="7"/>
  <c r="J1760" i="7"/>
  <c r="J3048" i="7"/>
  <c r="J3068" i="7"/>
  <c r="J3137" i="7"/>
  <c r="J3157" i="7"/>
  <c r="J3127" i="7"/>
  <c r="J3628" i="7"/>
  <c r="J1387" i="7"/>
  <c r="J2913" i="7"/>
  <c r="J2953" i="7"/>
  <c r="J2758" i="7"/>
  <c r="J2778" i="7"/>
  <c r="J3555" i="7"/>
  <c r="J4013" i="7"/>
  <c r="J2942" i="7"/>
  <c r="J4807" i="7"/>
  <c r="J1340" i="7"/>
  <c r="J2894" i="7"/>
  <c r="J2199" i="7"/>
  <c r="J2475" i="7"/>
  <c r="J2495" i="7"/>
  <c r="J3987" i="7"/>
  <c r="J3394" i="7"/>
  <c r="J3414" i="7"/>
  <c r="J1968" i="7"/>
  <c r="J3049" i="7"/>
  <c r="J3069" i="7"/>
  <c r="J3345" i="7"/>
  <c r="J4251" i="7"/>
  <c r="J2321" i="7"/>
  <c r="J2925" i="7"/>
  <c r="J3737" i="7"/>
  <c r="J3757" i="7"/>
  <c r="J2922" i="7"/>
  <c r="J3226" i="7"/>
  <c r="J3240" i="7"/>
  <c r="J4445" i="7"/>
  <c r="J2165" i="7"/>
  <c r="J2643" i="7"/>
  <c r="J2663" i="7"/>
  <c r="J2939" i="7"/>
  <c r="J2959" i="7"/>
  <c r="J3668" i="7"/>
  <c r="J3147" i="7"/>
  <c r="J3278" i="7"/>
  <c r="J3423" i="7"/>
  <c r="J4605" i="7"/>
  <c r="J2609" i="7"/>
  <c r="J4051" i="7"/>
  <c r="J3176" i="7"/>
  <c r="J3265" i="7"/>
  <c r="J3255" i="7"/>
  <c r="J1515" i="7"/>
  <c r="J2542" i="7"/>
  <c r="J2191" i="7"/>
  <c r="J3090" i="7"/>
  <c r="J3110" i="7"/>
  <c r="J3874" i="7"/>
  <c r="J4694" i="7"/>
  <c r="J4023" i="7"/>
  <c r="J5557" i="7"/>
  <c r="J6015" i="7"/>
  <c r="J5767" i="7"/>
  <c r="J5270" i="7"/>
  <c r="J3166" i="7"/>
  <c r="J3463" i="7"/>
  <c r="J3871" i="7"/>
  <c r="J3382" i="7"/>
  <c r="J4338" i="7"/>
  <c r="J5092" i="7"/>
  <c r="J5080" i="7"/>
  <c r="J4827" i="7"/>
  <c r="J4802" i="7"/>
  <c r="J6073" i="7"/>
  <c r="J5935" i="7"/>
  <c r="J3702" i="7"/>
  <c r="J3619" i="7"/>
  <c r="J3622" i="7"/>
  <c r="J3931" i="7"/>
  <c r="J3956" i="7"/>
  <c r="J4388" i="7"/>
  <c r="J4376" i="7"/>
  <c r="J5774" i="7"/>
  <c r="J5033" i="7"/>
  <c r="J6053" i="7"/>
  <c r="J4739" i="7"/>
  <c r="J3468" i="7"/>
  <c r="J4201" i="7"/>
  <c r="J4468" i="7"/>
  <c r="J4456" i="7"/>
  <c r="J5854" i="7"/>
  <c r="J5113" i="7"/>
  <c r="J3022" i="7"/>
  <c r="J3359" i="7"/>
  <c r="J4349" i="7"/>
  <c r="J4801" i="7"/>
  <c r="J4708" i="7"/>
  <c r="J4696" i="7"/>
  <c r="J6094" i="7"/>
  <c r="J5353" i="7"/>
  <c r="J5615" i="7"/>
  <c r="J5235" i="7"/>
  <c r="J4669" i="7"/>
  <c r="J3818" i="7"/>
  <c r="J4788" i="7"/>
  <c r="J4776" i="7"/>
  <c r="J6174" i="7"/>
  <c r="J4033" i="7"/>
  <c r="J2300" i="7"/>
  <c r="J3070" i="7"/>
  <c r="J2218" i="7"/>
  <c r="J4009" i="7"/>
  <c r="J1740" i="7"/>
  <c r="J3512" i="7"/>
  <c r="J3551" i="7"/>
  <c r="J1822" i="7"/>
  <c r="J2435" i="7"/>
  <c r="J2620" i="7"/>
  <c r="J3713" i="7"/>
  <c r="J3901" i="7"/>
  <c r="J3703" i="7"/>
  <c r="J4125" i="7"/>
  <c r="J2231" i="7"/>
  <c r="J2566" i="7"/>
  <c r="J2203" i="7"/>
  <c r="J3715" i="7"/>
  <c r="J3142" i="7"/>
  <c r="J5347" i="7"/>
  <c r="J2307" i="7"/>
  <c r="J2806" i="7"/>
  <c r="J2788" i="7"/>
  <c r="J3831" i="7"/>
  <c r="J3030" i="7"/>
  <c r="J1971" i="7"/>
  <c r="J2471" i="7"/>
  <c r="J2747" i="7"/>
  <c r="J2767" i="7"/>
  <c r="J3476" i="7"/>
  <c r="J4144" i="7"/>
  <c r="J1532" i="7"/>
  <c r="J2371" i="7"/>
  <c r="J2391" i="7"/>
  <c r="J2667" i="7"/>
  <c r="J2687" i="7"/>
  <c r="J3396" i="7"/>
  <c r="J3586" i="7"/>
  <c r="J3606" i="7"/>
  <c r="J2160" i="7"/>
  <c r="J3241" i="7"/>
  <c r="J3261" i="7"/>
  <c r="J3537" i="7"/>
  <c r="J3557" i="7"/>
  <c r="J3527" i="7"/>
  <c r="J4028" i="7"/>
  <c r="J4782" i="7"/>
  <c r="J2193" i="7"/>
  <c r="J2861" i="7"/>
  <c r="J3673" i="7"/>
  <c r="J3693" i="7"/>
  <c r="J3969" i="7"/>
  <c r="J3162" i="7"/>
  <c r="J3959" i="7"/>
  <c r="J4381" i="7"/>
  <c r="J2101" i="7"/>
  <c r="J2579" i="7"/>
  <c r="J2599" i="7"/>
  <c r="J2875" i="7"/>
  <c r="J2895" i="7"/>
  <c r="J4014" i="7"/>
  <c r="J2270" i="7"/>
  <c r="J2408" i="7"/>
  <c r="J2428" i="7"/>
  <c r="J2704" i="7"/>
  <c r="J2724" i="7"/>
  <c r="J3198" i="7"/>
  <c r="J3771" i="7"/>
  <c r="J1723" i="7"/>
  <c r="J2658" i="7"/>
  <c r="J1835" i="7"/>
  <c r="J1956" i="7"/>
  <c r="J1996" i="7"/>
  <c r="J3626" i="7"/>
  <c r="J3640" i="7"/>
  <c r="J4845" i="7"/>
  <c r="J4269" i="7"/>
  <c r="J3685" i="7"/>
  <c r="J4302" i="7"/>
  <c r="J1806" i="7"/>
  <c r="J2439" i="7"/>
  <c r="J2735" i="7"/>
  <c r="J3634" i="7"/>
  <c r="J4059" i="7"/>
  <c r="J2341" i="7"/>
  <c r="J2839" i="7"/>
  <c r="J2986" i="7"/>
  <c r="J3332" i="7"/>
  <c r="J3308" i="7"/>
  <c r="J2229" i="7"/>
  <c r="J3177" i="7"/>
  <c r="J3709" i="7"/>
  <c r="J3985" i="7"/>
  <c r="J3178" i="7"/>
  <c r="J4526" i="7"/>
  <c r="J1704" i="7"/>
  <c r="J2797" i="7"/>
  <c r="J3609" i="7"/>
  <c r="J3629" i="7"/>
  <c r="J3905" i="7"/>
  <c r="J3098" i="7"/>
  <c r="J3895" i="7"/>
  <c r="J4317" i="7"/>
  <c r="J1676" i="7"/>
  <c r="J2515" i="7"/>
  <c r="J2535" i="7"/>
  <c r="J2811" i="7"/>
  <c r="J2831" i="7"/>
  <c r="J3540" i="7"/>
  <c r="J3730" i="7"/>
  <c r="J3750" i="7"/>
  <c r="J4693" i="7"/>
  <c r="J2469" i="7"/>
  <c r="J2947" i="7"/>
  <c r="J2967" i="7"/>
  <c r="J2384" i="7"/>
  <c r="J2404" i="7"/>
  <c r="J3813" i="7"/>
  <c r="J3451" i="7"/>
  <c r="J1962" i="7"/>
  <c r="J3005" i="7"/>
  <c r="J3817" i="7"/>
  <c r="J3837" i="7"/>
  <c r="J3002" i="7"/>
  <c r="J1580" i="7"/>
  <c r="J2951" i="7"/>
  <c r="J2388" i="7"/>
  <c r="J3435" i="7"/>
  <c r="J4571" i="7"/>
  <c r="J2334" i="7"/>
  <c r="J2492" i="7"/>
  <c r="J2617" i="7"/>
  <c r="J3588" i="7"/>
  <c r="J3564" i="7"/>
  <c r="J2222" i="7"/>
  <c r="J3433" i="7"/>
  <c r="J2051" i="7"/>
  <c r="J2091" i="7"/>
  <c r="J3434" i="7"/>
  <c r="J5007" i="7"/>
  <c r="J2026" i="7"/>
  <c r="J2386" i="7"/>
  <c r="J3865" i="7"/>
  <c r="J1851" i="7"/>
  <c r="J1931" i="7"/>
  <c r="J3354" i="7"/>
  <c r="J3368" i="7"/>
  <c r="J4573" i="7"/>
  <c r="J2293" i="7"/>
  <c r="J2771" i="7"/>
  <c r="J2791" i="7"/>
  <c r="J2208" i="7"/>
  <c r="J2228" i="7"/>
  <c r="J3796" i="7"/>
  <c r="J3275" i="7"/>
  <c r="J3295" i="7"/>
  <c r="J3930" i="7"/>
  <c r="J2206" i="7"/>
  <c r="J2344" i="7"/>
  <c r="J2364" i="7"/>
  <c r="J2640" i="7"/>
  <c r="J2660" i="7"/>
  <c r="J3134" i="7"/>
  <c r="J3707" i="7"/>
  <c r="J2314" i="7"/>
  <c r="J2594" i="7"/>
  <c r="J2962" i="7"/>
  <c r="J1828" i="7"/>
  <c r="J1868" i="7"/>
  <c r="J4111" i="7"/>
  <c r="J1371" i="7"/>
  <c r="J2881" i="7"/>
  <c r="J2921" i="7"/>
  <c r="J2742" i="7"/>
  <c r="J2762" i="7"/>
  <c r="J3539" i="7"/>
  <c r="J3981" i="7"/>
  <c r="J2910" i="7"/>
  <c r="J1999" i="7"/>
  <c r="J2808" i="7"/>
  <c r="J2828" i="7"/>
  <c r="J3104" i="7"/>
  <c r="J3124" i="7"/>
  <c r="J3598" i="7"/>
  <c r="J3388" i="7"/>
  <c r="J4088" i="7"/>
  <c r="J3792" i="7"/>
  <c r="J1710" i="7"/>
  <c r="J2649" i="7"/>
  <c r="J1627" i="7"/>
  <c r="J2722" i="7"/>
  <c r="J2303" i="7"/>
  <c r="J3202" i="7"/>
  <c r="J1776" i="7"/>
  <c r="J3084" i="7"/>
  <c r="J3173" i="7"/>
  <c r="J3644" i="7"/>
  <c r="J4048" i="7"/>
  <c r="J5339" i="7"/>
  <c r="J4260" i="7"/>
  <c r="J4248" i="7"/>
  <c r="J5646" i="7"/>
  <c r="J4897" i="7"/>
  <c r="J5925" i="7"/>
  <c r="J6294" i="7"/>
  <c r="J3739" i="7"/>
  <c r="J3410" i="7"/>
  <c r="J2463" i="7"/>
  <c r="J4017" i="7"/>
  <c r="J4112" i="7"/>
  <c r="J4377" i="7"/>
  <c r="J4752" i="7"/>
  <c r="J6048" i="7"/>
  <c r="J5826" i="7"/>
  <c r="J4989" i="7"/>
  <c r="J2783" i="7"/>
  <c r="J4113" i="7"/>
  <c r="J3320" i="7"/>
  <c r="J3408" i="7"/>
  <c r="J3471" i="7"/>
  <c r="J4754" i="7"/>
  <c r="J5412" i="7"/>
  <c r="J5400" i="7"/>
  <c r="J5323" i="7"/>
  <c r="J5122" i="7"/>
  <c r="J4640" i="7"/>
  <c r="J5992" i="7"/>
  <c r="J3631" i="7"/>
  <c r="J4079" i="7"/>
  <c r="J5492" i="7"/>
  <c r="J5480" i="7"/>
  <c r="J5435" i="7"/>
  <c r="J5202" i="7"/>
  <c r="J3960" i="7"/>
  <c r="J3728" i="7"/>
  <c r="J3328" i="7"/>
  <c r="J4399" i="7"/>
  <c r="J5732" i="7"/>
  <c r="J5720" i="7"/>
  <c r="J5915" i="7"/>
  <c r="J5442" i="7"/>
  <c r="J5280" i="7"/>
  <c r="J6312" i="7"/>
  <c r="J3488" i="7"/>
  <c r="J4511" i="7"/>
  <c r="J5812" i="7"/>
  <c r="J5800" i="7"/>
  <c r="J6079" i="7"/>
  <c r="J4690" i="7"/>
  <c r="J5352" i="7"/>
  <c r="J4818" i="7"/>
  <c r="J2323" i="7"/>
  <c r="J3938" i="7"/>
  <c r="J2669" i="7"/>
  <c r="J3501" i="7"/>
  <c r="J2576" i="7"/>
  <c r="J3383" i="7"/>
  <c r="J1643" i="7"/>
  <c r="J2738" i="7"/>
  <c r="J2319" i="7"/>
  <c r="J3218" i="7"/>
  <c r="J4386" i="7"/>
  <c r="J1596" i="7"/>
  <c r="J2600" i="7"/>
  <c r="J2833" i="7"/>
  <c r="J2873" i="7"/>
  <c r="J3219" i="7"/>
  <c r="J3944" i="7"/>
  <c r="J4038" i="7"/>
  <c r="J2507" i="7"/>
  <c r="J3096" i="7"/>
  <c r="J3185" i="7"/>
  <c r="J3175" i="7"/>
  <c r="J3696" i="7"/>
  <c r="J4371" i="7"/>
  <c r="J3289" i="7"/>
  <c r="J2768" i="7"/>
  <c r="J3034" i="7"/>
  <c r="J2998" i="7"/>
  <c r="J1803" i="7"/>
  <c r="J2451" i="7"/>
  <c r="J2636" i="7"/>
  <c r="J2912" i="7"/>
  <c r="J2932" i="7"/>
  <c r="J3406" i="7"/>
  <c r="J4186" i="7"/>
  <c r="J1727" i="7"/>
  <c r="J2536" i="7"/>
  <c r="J2556" i="7"/>
  <c r="J2832" i="7"/>
  <c r="J2852" i="7"/>
  <c r="J3326" i="7"/>
  <c r="J3899" i="7"/>
  <c r="J1646" i="7"/>
  <c r="J2099" i="7"/>
  <c r="J2139" i="7"/>
  <c r="J2481" i="7"/>
  <c r="J2521" i="7"/>
  <c r="J3754" i="7"/>
  <c r="J3768" i="7"/>
  <c r="J3862" i="7"/>
  <c r="J4770" i="7"/>
  <c r="J1307" i="7"/>
  <c r="J2753" i="7"/>
  <c r="J2793" i="7"/>
  <c r="J2674" i="7"/>
  <c r="J2698" i="7"/>
  <c r="J3475" i="7"/>
  <c r="J3829" i="7"/>
  <c r="J3893" i="7"/>
  <c r="J1935" i="7"/>
  <c r="J2744" i="7"/>
  <c r="J2764" i="7"/>
  <c r="J3040" i="7"/>
  <c r="J4321" i="7"/>
  <c r="J4307" i="7"/>
  <c r="J2144" i="7"/>
  <c r="J3225" i="7"/>
  <c r="J3245" i="7"/>
  <c r="J3521" i="7"/>
  <c r="J3541" i="7"/>
  <c r="J3511" i="7"/>
  <c r="J4012" i="7"/>
  <c r="J1292" i="7"/>
  <c r="J2846" i="7"/>
  <c r="J2866" i="7"/>
  <c r="J2427" i="7"/>
  <c r="J2447" i="7"/>
  <c r="J3939" i="7"/>
  <c r="J3346" i="7"/>
  <c r="J3107" i="7"/>
  <c r="J3430" i="7"/>
  <c r="J3419" i="7"/>
  <c r="J2376" i="7"/>
  <c r="J2589" i="7"/>
  <c r="J3421" i="7"/>
  <c r="J3861" i="7"/>
  <c r="J4109" i="7"/>
  <c r="J4507" i="7"/>
  <c r="J2989" i="7"/>
  <c r="J3821" i="7"/>
  <c r="J2623" i="7"/>
  <c r="J3518" i="7"/>
  <c r="J4509" i="7"/>
  <c r="J2096" i="7"/>
  <c r="J2044" i="7"/>
  <c r="J2694" i="7"/>
  <c r="J2714" i="7"/>
  <c r="J3491" i="7"/>
  <c r="J4706" i="7"/>
  <c r="J1243" i="7"/>
  <c r="J2625" i="7"/>
  <c r="J2665" i="7"/>
  <c r="J2550" i="7"/>
  <c r="J2590" i="7"/>
  <c r="J3411" i="7"/>
  <c r="J4057" i="7"/>
  <c r="J4230" i="7"/>
  <c r="J1871" i="7"/>
  <c r="J2680" i="7"/>
  <c r="J2700" i="7"/>
  <c r="J2976" i="7"/>
  <c r="J2996" i="7"/>
  <c r="J3470" i="7"/>
  <c r="J3260" i="7"/>
  <c r="J3903" i="7"/>
  <c r="J4774" i="7"/>
  <c r="J1824" i="7"/>
  <c r="J3112" i="7"/>
  <c r="J3132" i="7"/>
  <c r="J3201" i="7"/>
  <c r="J3221" i="7"/>
  <c r="J3191" i="7"/>
  <c r="J3692" i="7"/>
  <c r="J1451" i="7"/>
  <c r="J2374" i="7"/>
  <c r="J2414" i="7"/>
  <c r="J2822" i="7"/>
  <c r="J3193" i="7"/>
  <c r="J2434" i="7"/>
  <c r="J1987" i="7"/>
  <c r="J3402" i="7"/>
  <c r="J4621" i="7"/>
  <c r="J4094" i="7"/>
  <c r="J1716" i="7"/>
  <c r="J2577" i="7"/>
  <c r="J2879" i="7"/>
  <c r="J3774" i="7"/>
  <c r="J3910" i="7"/>
  <c r="J2621" i="7"/>
  <c r="J2825" i="7"/>
  <c r="J2235" i="7"/>
  <c r="J2255" i="7"/>
  <c r="J3747" i="7"/>
  <c r="J4239" i="7"/>
  <c r="J1499" i="7"/>
  <c r="J2470" i="7"/>
  <c r="J2510" i="7"/>
  <c r="J2870" i="7"/>
  <c r="J2890" i="7"/>
  <c r="J3667" i="7"/>
  <c r="J3074" i="7"/>
  <c r="J3094" i="7"/>
  <c r="J2127" i="7"/>
  <c r="J2936" i="7"/>
  <c r="J2956" i="7"/>
  <c r="J3025" i="7"/>
  <c r="J3045" i="7"/>
  <c r="J3726" i="7"/>
  <c r="J3516" i="7"/>
  <c r="J4065" i="7"/>
  <c r="J4243" i="7"/>
  <c r="J2080" i="7"/>
  <c r="J3161" i="7"/>
  <c r="J3181" i="7"/>
  <c r="J3457" i="7"/>
  <c r="J3477" i="7"/>
  <c r="J3447" i="7"/>
  <c r="J3948" i="7"/>
  <c r="J1228" i="7"/>
  <c r="J2782" i="7"/>
  <c r="J2802" i="7"/>
  <c r="J2363" i="7"/>
  <c r="J2383" i="7"/>
  <c r="J4309" i="7"/>
  <c r="J2277" i="7"/>
  <c r="J2755" i="7"/>
  <c r="J2775" i="7"/>
  <c r="J3051" i="7"/>
  <c r="J2212" i="7"/>
  <c r="J3780" i="7"/>
  <c r="J3259" i="7"/>
  <c r="J2097" i="7"/>
  <c r="J2813" i="7"/>
  <c r="J3625" i="7"/>
  <c r="J3645" i="7"/>
  <c r="J3921" i="7"/>
  <c r="J3114" i="7"/>
  <c r="J3911" i="7"/>
  <c r="J4333" i="7"/>
  <c r="J3324" i="7"/>
  <c r="J3386" i="7"/>
  <c r="J1748" i="7"/>
  <c r="J3376" i="7"/>
  <c r="J1888" i="7"/>
  <c r="J3196" i="7"/>
  <c r="J3285" i="7"/>
  <c r="J3756" i="7"/>
  <c r="J2502" i="7"/>
  <c r="J2886" i="7"/>
  <c r="J3683" i="7"/>
  <c r="J3621" i="7"/>
  <c r="J3106" i="7"/>
  <c r="J4594" i="7"/>
  <c r="J5284" i="7"/>
  <c r="J5272" i="7"/>
  <c r="J5139" i="7"/>
  <c r="J4994" i="7"/>
  <c r="J4348" i="7"/>
  <c r="J6327" i="7"/>
  <c r="J3375" i="7"/>
  <c r="J3964" i="7"/>
  <c r="J3955" i="7"/>
  <c r="J3982" i="7"/>
  <c r="J4438" i="7"/>
  <c r="J4618" i="7"/>
  <c r="J5365" i="7"/>
  <c r="J5639" i="7"/>
  <c r="J5403" i="7"/>
  <c r="J5078" i="7"/>
  <c r="J3492" i="7"/>
  <c r="J4130" i="7"/>
  <c r="J3339" i="7"/>
  <c r="J2884" i="7"/>
  <c r="J4433" i="7"/>
  <c r="J4213" i="7"/>
  <c r="J3806" i="7"/>
  <c r="J5392" i="7"/>
  <c r="J6241" i="7"/>
  <c r="J6146" i="7"/>
  <c r="J5309" i="7"/>
  <c r="J3204" i="7"/>
  <c r="J4545" i="7"/>
  <c r="J4405" i="7"/>
  <c r="J3914" i="7"/>
  <c r="J5552" i="7"/>
  <c r="J5761" i="7"/>
  <c r="J6226" i="7"/>
  <c r="J3979" i="7"/>
  <c r="J3130" i="7"/>
  <c r="J4261" i="7"/>
  <c r="J3822" i="7"/>
  <c r="J4234" i="7"/>
  <c r="J4981" i="7"/>
  <c r="J6001" i="7"/>
  <c r="J4811" i="7"/>
  <c r="J3970" i="7"/>
  <c r="J5061" i="7"/>
  <c r="J4019" i="7"/>
  <c r="J5251" i="7"/>
  <c r="J1484" i="7"/>
  <c r="J4336" i="7"/>
  <c r="J3481" i="7"/>
  <c r="J2815" i="7"/>
  <c r="J3714" i="7"/>
  <c r="J2557" i="7"/>
  <c r="J3389" i="7"/>
  <c r="J3733" i="7"/>
  <c r="J4077" i="7"/>
  <c r="J3189" i="7"/>
  <c r="J4329" i="7"/>
  <c r="J4516" i="7"/>
  <c r="J4504" i="7"/>
  <c r="J5902" i="7"/>
  <c r="J5161" i="7"/>
  <c r="J6181" i="7"/>
  <c r="J4947" i="7"/>
  <c r="J3980" i="7"/>
  <c r="J3211" i="7"/>
  <c r="J2628" i="7"/>
  <c r="J4353" i="7"/>
  <c r="J4036" i="7"/>
  <c r="J4833" i="7"/>
  <c r="J5264" i="7"/>
  <c r="J6304" i="7"/>
  <c r="J6082" i="7"/>
  <c r="J5245" i="7"/>
  <c r="J2948" i="7"/>
  <c r="J4465" i="7"/>
  <c r="J3832" i="7"/>
  <c r="J3664" i="7"/>
  <c r="J3983" i="7"/>
  <c r="J4319" i="7"/>
  <c r="J5668" i="7"/>
  <c r="J5656" i="7"/>
  <c r="J5791" i="7"/>
  <c r="J5378" i="7"/>
  <c r="J5152" i="7"/>
  <c r="J6248" i="7"/>
  <c r="J3360" i="7"/>
  <c r="J4415" i="7"/>
  <c r="J5748" i="7"/>
  <c r="J5736" i="7"/>
  <c r="J5951" i="7"/>
  <c r="J5458" i="7"/>
  <c r="J3154" i="7"/>
  <c r="J3984" i="7"/>
  <c r="J3840" i="7"/>
  <c r="J4935" i="7"/>
  <c r="J4121" i="7"/>
  <c r="J4496" i="7"/>
  <c r="J5920" i="7"/>
  <c r="J5698" i="7"/>
  <c r="J5792" i="7"/>
  <c r="J5881" i="7"/>
  <c r="J4000" i="7"/>
  <c r="J5259" i="7"/>
  <c r="J4281" i="7"/>
  <c r="J4656" i="7"/>
  <c r="J6000" i="7"/>
  <c r="J4591" i="7"/>
  <c r="J5864" i="7"/>
  <c r="J2784" i="7"/>
  <c r="J2202" i="7"/>
  <c r="J3993" i="7"/>
  <c r="J2187" i="7"/>
  <c r="J3496" i="7"/>
  <c r="J2421" i="7"/>
  <c r="J2919" i="7"/>
  <c r="J2356" i="7"/>
  <c r="J3403" i="7"/>
  <c r="J3743" i="7"/>
  <c r="J4203" i="7"/>
  <c r="J4547" i="7"/>
  <c r="J4535" i="7"/>
  <c r="J5134" i="7"/>
  <c r="J4860" i="7"/>
  <c r="J6100" i="7"/>
  <c r="J5782" i="7"/>
  <c r="J3720" i="7"/>
  <c r="J3704" i="7"/>
  <c r="J3600" i="7"/>
  <c r="J3855" i="7"/>
  <c r="J4223" i="7"/>
  <c r="J5604" i="7"/>
  <c r="J5592" i="7"/>
  <c r="J5659" i="7"/>
  <c r="J5314" i="7"/>
  <c r="J5024" i="7"/>
  <c r="J6184" i="7"/>
  <c r="J3232" i="7"/>
  <c r="J3079" i="7"/>
  <c r="J3615" i="7"/>
  <c r="J4006" i="7"/>
  <c r="J4030" i="7"/>
  <c r="J4900" i="7"/>
  <c r="J4888" i="7"/>
  <c r="J6286" i="7"/>
  <c r="J5545" i="7"/>
  <c r="J5991" i="7"/>
  <c r="J5547" i="7"/>
  <c r="J3957" i="7"/>
  <c r="J4158" i="7"/>
  <c r="J4980" i="7"/>
  <c r="J4968" i="7"/>
  <c r="J4655" i="7"/>
  <c r="J5625" i="7"/>
  <c r="J3719" i="7"/>
  <c r="J3999" i="7"/>
  <c r="J3087" i="7"/>
  <c r="J4498" i="7"/>
  <c r="J5220" i="7"/>
  <c r="J5208" i="7"/>
  <c r="J5035" i="7"/>
  <c r="J4930" i="7"/>
  <c r="J6031" i="7"/>
  <c r="J6195" i="7"/>
  <c r="J3247" i="7"/>
  <c r="J4610" i="7"/>
  <c r="J5300" i="7"/>
  <c r="J5288" i="7"/>
  <c r="J5163" i="7"/>
  <c r="J4703" i="7"/>
  <c r="J3305" i="7"/>
  <c r="J4450" i="7"/>
  <c r="J2100" i="7"/>
  <c r="J2961" i="7"/>
  <c r="J3283" i="7"/>
  <c r="J4102" i="7"/>
  <c r="J2552" i="7"/>
  <c r="J2848" i="7"/>
  <c r="J3342" i="7"/>
  <c r="J3576" i="7"/>
  <c r="J3727" i="7"/>
  <c r="J5215" i="7"/>
  <c r="J4249" i="7"/>
  <c r="J4624" i="7"/>
  <c r="J5984" i="7"/>
  <c r="J5762" i="7"/>
  <c r="J4925" i="7"/>
  <c r="J2527" i="7"/>
  <c r="J3060" i="7"/>
  <c r="J3717" i="7"/>
  <c r="J3656" i="7"/>
  <c r="J4283" i="7"/>
  <c r="J4611" i="7"/>
  <c r="J4599" i="7"/>
  <c r="J5198" i="7"/>
  <c r="J4988" i="7"/>
  <c r="J6164" i="7"/>
  <c r="J5846" i="7"/>
  <c r="J3976" i="7"/>
  <c r="J4395" i="7"/>
  <c r="J4092" i="7"/>
  <c r="J3428" i="7"/>
  <c r="J4090" i="7"/>
  <c r="J4534" i="7"/>
  <c r="J4682" i="7"/>
  <c r="J5429" i="7"/>
  <c r="J5763" i="7"/>
  <c r="J5511" i="7"/>
  <c r="J5142" i="7"/>
  <c r="J3748" i="7"/>
  <c r="J4238" i="7"/>
  <c r="J4630" i="7"/>
  <c r="J4762" i="7"/>
  <c r="J5509" i="7"/>
  <c r="J5923" i="7"/>
  <c r="J5667" i="7"/>
  <c r="J4653" i="7"/>
  <c r="J3614" i="7"/>
  <c r="J4558" i="7"/>
  <c r="J4163" i="7"/>
  <c r="J4215" i="7"/>
  <c r="J4814" i="7"/>
  <c r="J5851" i="7"/>
  <c r="J6155" i="7"/>
  <c r="J5462" i="7"/>
  <c r="J3223" i="7"/>
  <c r="J4670" i="7"/>
  <c r="J4275" i="7"/>
  <c r="J4295" i="7"/>
  <c r="J4894" i="7"/>
  <c r="J4332" i="7"/>
  <c r="J4852" i="7"/>
  <c r="J6238" i="7"/>
  <c r="J4853" i="7"/>
  <c r="J6133" i="7"/>
  <c r="J4863" i="7"/>
  <c r="J3258" i="7"/>
  <c r="J4357" i="7"/>
  <c r="J3886" i="7"/>
  <c r="J4266" i="7"/>
  <c r="J5013" i="7"/>
  <c r="J6033" i="7"/>
  <c r="J3942" i="7"/>
  <c r="J3986" i="7"/>
  <c r="J4884" i="7"/>
  <c r="J4872" i="7"/>
  <c r="J6270" i="7"/>
  <c r="J4369" i="7"/>
  <c r="J4167" i="7"/>
  <c r="J6233" i="7"/>
  <c r="J5771" i="7"/>
  <c r="J5363" i="7"/>
  <c r="J3827" i="7"/>
  <c r="J3918" i="7"/>
  <c r="J4406" i="7"/>
  <c r="J4586" i="7"/>
  <c r="J5333" i="7"/>
  <c r="J5575" i="7"/>
  <c r="J3766" i="7"/>
  <c r="J4482" i="7"/>
  <c r="J5204" i="7"/>
  <c r="J5192" i="7"/>
  <c r="J5355" i="7"/>
  <c r="J5470" i="7"/>
  <c r="J5147" i="7"/>
  <c r="J5094" i="7"/>
  <c r="J5868" i="7"/>
  <c r="J3407" i="7"/>
  <c r="J4722" i="7"/>
  <c r="J5380" i="7"/>
  <c r="J5368" i="7"/>
  <c r="J5275" i="7"/>
  <c r="J3095" i="7"/>
  <c r="J4622" i="7"/>
  <c r="J4227" i="7"/>
  <c r="J4263" i="7"/>
  <c r="J4862" i="7"/>
  <c r="J4550" i="7"/>
  <c r="J5445" i="7"/>
  <c r="J6098" i="7"/>
  <c r="J5581" i="7"/>
  <c r="J4972" i="7"/>
  <c r="J4134" i="7"/>
  <c r="J4074" i="7"/>
  <c r="J4932" i="7"/>
  <c r="J4920" i="7"/>
  <c r="J6318" i="7"/>
  <c r="J3891" i="7"/>
  <c r="J3962" i="7"/>
  <c r="J4422" i="7"/>
  <c r="J4602" i="7"/>
  <c r="J5986" i="7"/>
  <c r="J4328" i="7"/>
  <c r="J5647" i="7"/>
  <c r="J5263" i="7"/>
  <c r="J3571" i="7"/>
  <c r="J3810" i="7"/>
  <c r="J5629" i="7"/>
  <c r="J4563" i="7"/>
  <c r="J5150" i="7"/>
  <c r="J5364" i="7"/>
  <c r="J6207" i="7"/>
  <c r="J2343" i="7"/>
  <c r="J1448" i="7"/>
  <c r="J2519" i="7"/>
  <c r="J2918" i="7"/>
  <c r="J4189" i="7"/>
  <c r="J2387" i="7"/>
  <c r="J2683" i="7"/>
  <c r="J3412" i="7"/>
  <c r="J3348" i="7"/>
  <c r="J3660" i="7"/>
  <c r="J4143" i="7"/>
  <c r="J5540" i="7"/>
  <c r="J5528" i="7"/>
  <c r="J5531" i="7"/>
  <c r="J5250" i="7"/>
  <c r="J4896" i="7"/>
  <c r="J6120" i="7"/>
  <c r="J3887" i="7"/>
  <c r="J4397" i="7"/>
  <c r="J3102" i="7"/>
  <c r="J4382" i="7"/>
  <c r="J4790" i="7"/>
  <c r="J4087" i="7"/>
  <c r="J5621" i="7"/>
  <c r="J6143" i="7"/>
  <c r="J5891" i="7"/>
  <c r="J5334" i="7"/>
  <c r="J3422" i="7"/>
  <c r="J4494" i="7"/>
  <c r="J3851" i="7"/>
  <c r="J3797" i="7"/>
  <c r="J4101" i="7"/>
  <c r="J4825" i="7"/>
  <c r="J4146" i="7"/>
  <c r="J4913" i="7"/>
  <c r="J5937" i="7"/>
  <c r="J4711" i="7"/>
  <c r="J5565" i="7"/>
  <c r="J3194" i="7"/>
  <c r="J4293" i="7"/>
  <c r="J3866" i="7"/>
  <c r="J4250" i="7"/>
  <c r="J4997" i="7"/>
  <c r="J6017" i="7"/>
  <c r="J4835" i="7"/>
  <c r="J3708" i="7"/>
  <c r="J3443" i="7"/>
  <c r="J4857" i="7"/>
  <c r="J4278" i="7"/>
  <c r="J4490" i="7"/>
  <c r="J5237" i="7"/>
  <c r="J6313" i="7"/>
  <c r="J5207" i="7"/>
  <c r="J4950" i="7"/>
  <c r="J3763" i="7"/>
  <c r="J3898" i="7"/>
  <c r="J4374" i="7"/>
  <c r="J4570" i="7"/>
  <c r="J5317" i="7"/>
  <c r="J5543" i="7"/>
  <c r="J4627" i="7"/>
  <c r="J2350" i="7"/>
  <c r="J2639" i="7"/>
  <c r="J2014" i="7"/>
  <c r="J3031" i="7"/>
  <c r="J2468" i="7"/>
  <c r="J3515" i="7"/>
  <c r="J2402" i="7"/>
  <c r="J1915" i="7"/>
  <c r="J3370" i="7"/>
  <c r="J4589" i="7"/>
  <c r="J3699" i="7"/>
  <c r="J3794" i="7"/>
  <c r="J4772" i="7"/>
  <c r="J4760" i="7"/>
  <c r="J6158" i="7"/>
  <c r="J5417" i="7"/>
  <c r="J5739" i="7"/>
  <c r="J5335" i="7"/>
  <c r="J3814" i="7"/>
  <c r="J3723" i="7"/>
  <c r="J3445" i="7"/>
  <c r="J4689" i="7"/>
  <c r="J4721" i="7"/>
  <c r="J4062" i="7"/>
  <c r="J5776" i="7"/>
  <c r="J5873" i="7"/>
  <c r="J6338" i="7"/>
  <c r="J5501" i="7"/>
  <c r="J3965" i="7"/>
  <c r="J4133" i="7"/>
  <c r="J3026" i="7"/>
  <c r="J3920" i="7"/>
  <c r="J3712" i="7"/>
  <c r="J4715" i="7"/>
  <c r="J3988" i="7"/>
  <c r="J4316" i="7"/>
  <c r="J6311" i="7"/>
  <c r="J5634" i="7"/>
  <c r="J5664" i="7"/>
  <c r="J5817" i="7"/>
  <c r="J3872" i="7"/>
  <c r="J5023" i="7"/>
  <c r="J4153" i="7"/>
  <c r="J4528" i="7"/>
  <c r="J5936" i="7"/>
  <c r="J5714" i="7"/>
  <c r="J3666" i="7"/>
  <c r="J2975" i="7"/>
  <c r="J4177" i="7"/>
  <c r="J4288" i="7"/>
  <c r="J4633" i="7"/>
  <c r="J5008" i="7"/>
  <c r="J6176" i="7"/>
  <c r="J5954" i="7"/>
  <c r="J5117" i="7"/>
  <c r="J2436" i="7"/>
  <c r="J4289" i="7"/>
  <c r="J4384" i="7"/>
  <c r="J4769" i="7"/>
  <c r="J5168" i="7"/>
  <c r="J6256" i="7"/>
  <c r="J4085" i="7"/>
  <c r="J3325" i="7"/>
  <c r="J4326" i="7"/>
  <c r="J2664" i="7"/>
  <c r="J2960" i="7"/>
  <c r="J3454" i="7"/>
  <c r="J1774" i="7"/>
  <c r="J1916" i="7"/>
  <c r="J2777" i="7"/>
  <c r="J3896" i="7"/>
  <c r="J4781" i="7"/>
  <c r="J4421" i="7"/>
  <c r="J4358" i="7"/>
  <c r="J4554" i="7"/>
  <c r="J5301" i="7"/>
  <c r="J5507" i="7"/>
  <c r="J5303" i="7"/>
  <c r="J5014" i="7"/>
  <c r="J3236" i="7"/>
  <c r="J3534" i="7"/>
  <c r="J3487" i="7"/>
  <c r="J4861" i="7"/>
  <c r="J3902" i="7"/>
  <c r="J4836" i="7"/>
  <c r="J4824" i="7"/>
  <c r="J6222" i="7"/>
  <c r="J5481" i="7"/>
  <c r="J5871" i="7"/>
  <c r="J5423" i="7"/>
  <c r="J4070" i="7"/>
  <c r="J3306" i="7"/>
  <c r="J3302" i="7"/>
  <c r="J3618" i="7"/>
  <c r="J4883" i="7"/>
  <c r="J4132" i="7"/>
  <c r="J4120" i="7"/>
  <c r="J5518" i="7"/>
  <c r="J5628" i="7"/>
  <c r="J5797" i="7"/>
  <c r="J6166" i="7"/>
  <c r="J3227" i="7"/>
  <c r="J5135" i="7"/>
  <c r="J4212" i="7"/>
  <c r="J4200" i="7"/>
  <c r="J5598" i="7"/>
  <c r="J5788" i="7"/>
  <c r="J3875" i="7"/>
  <c r="J3686" i="7"/>
  <c r="J3404" i="7"/>
  <c r="J4137" i="7"/>
  <c r="J4452" i="7"/>
  <c r="J4440" i="7"/>
  <c r="J5838" i="7"/>
  <c r="J5097" i="7"/>
  <c r="J6117" i="7"/>
  <c r="J4839" i="7"/>
  <c r="J3724" i="7"/>
  <c r="J4361" i="7"/>
  <c r="J4532" i="7"/>
  <c r="J4520" i="7"/>
  <c r="J5918" i="7"/>
  <c r="J5177" i="7"/>
  <c r="J4378" i="7"/>
  <c r="J6145" i="7"/>
  <c r="J5726" i="7"/>
  <c r="J4800" i="7"/>
  <c r="J6072" i="7"/>
  <c r="J3272" i="7"/>
  <c r="J4155" i="7"/>
  <c r="J4515" i="7"/>
  <c r="J4503" i="7"/>
  <c r="J5102" i="7"/>
  <c r="J4796" i="7"/>
  <c r="J3680" i="7"/>
  <c r="J4671" i="7"/>
  <c r="J4921" i="7"/>
  <c r="J4252" i="7"/>
  <c r="J4828" i="7"/>
  <c r="J4786" i="7"/>
  <c r="J5416" i="7"/>
  <c r="J4882" i="7"/>
  <c r="J5440" i="7"/>
  <c r="J6293" i="7"/>
  <c r="J3234" i="7"/>
  <c r="J4587" i="7"/>
  <c r="J5219" i="7"/>
  <c r="J5167" i="7"/>
  <c r="J5422" i="7"/>
  <c r="J2911" i="7"/>
  <c r="J4161" i="7"/>
  <c r="J4256" i="7"/>
  <c r="J4601" i="7"/>
  <c r="J4976" i="7"/>
  <c r="J4409" i="7"/>
  <c r="J6064" i="7"/>
  <c r="J5749" i="7"/>
  <c r="J6118" i="7"/>
  <c r="J2756" i="7"/>
  <c r="J4401" i="7"/>
  <c r="J4117" i="7"/>
  <c r="J4873" i="7"/>
  <c r="J5328" i="7"/>
  <c r="J6336" i="7"/>
  <c r="J3596" i="7"/>
  <c r="J4265" i="7"/>
  <c r="J4500" i="7"/>
  <c r="J4488" i="7"/>
  <c r="J5886" i="7"/>
  <c r="J5172" i="7"/>
  <c r="J4959" i="7"/>
  <c r="J5988" i="7"/>
  <c r="J5670" i="7"/>
  <c r="J5473" i="7"/>
  <c r="J3450" i="7"/>
  <c r="J4314" i="7"/>
  <c r="J6081" i="7"/>
  <c r="J4103" i="7"/>
  <c r="J6162" i="7"/>
  <c r="J2619" i="7"/>
  <c r="J1660" i="7"/>
  <c r="J2795" i="7"/>
  <c r="J3524" i="7"/>
  <c r="J1639" i="7"/>
  <c r="J3369" i="7"/>
  <c r="J3665" i="7"/>
  <c r="J3655" i="7"/>
  <c r="J3595" i="7"/>
  <c r="J3968" i="7"/>
  <c r="J4533" i="7"/>
  <c r="J3978" i="7"/>
  <c r="J5648" i="7"/>
  <c r="J5809" i="7"/>
  <c r="J6274" i="7"/>
  <c r="J5437" i="7"/>
  <c r="J3509" i="7"/>
  <c r="J3363" i="7"/>
  <c r="J3558" i="7"/>
  <c r="J3675" i="7"/>
  <c r="J4172" i="7"/>
  <c r="J4324" i="7"/>
  <c r="J4312" i="7"/>
  <c r="J5710" i="7"/>
  <c r="J4969" i="7"/>
  <c r="J5989" i="7"/>
  <c r="J4647" i="7"/>
  <c r="J3995" i="7"/>
  <c r="J4020" i="7"/>
  <c r="J3926" i="7"/>
  <c r="J3671" i="7"/>
  <c r="J4027" i="7"/>
  <c r="J4419" i="7"/>
  <c r="J4407" i="7"/>
  <c r="J5006" i="7"/>
  <c r="J4604" i="7"/>
  <c r="J5972" i="7"/>
  <c r="J5654" i="7"/>
  <c r="J3991" i="7"/>
  <c r="J4139" i="7"/>
  <c r="J4499" i="7"/>
  <c r="J4487" i="7"/>
  <c r="J5086" i="7"/>
  <c r="J4764" i="7"/>
  <c r="J3365" i="7"/>
  <c r="J3046" i="7"/>
  <c r="J3701" i="7"/>
  <c r="J4459" i="7"/>
  <c r="J4943" i="7"/>
  <c r="J4915" i="7"/>
  <c r="J5326" i="7"/>
  <c r="J5244" i="7"/>
  <c r="J6292" i="7"/>
  <c r="J5974" i="7"/>
  <c r="J3170" i="7"/>
  <c r="J4555" i="7"/>
  <c r="J5155" i="7"/>
  <c r="J5123" i="7"/>
  <c r="J5406" i="7"/>
  <c r="J5404" i="7"/>
  <c r="J4889" i="7"/>
  <c r="J2488" i="7"/>
  <c r="J4084" i="7"/>
  <c r="J2514" i="7"/>
  <c r="J2147" i="7"/>
  <c r="J3482" i="7"/>
  <c r="J4701" i="7"/>
  <c r="J2899" i="7"/>
  <c r="J2336" i="7"/>
  <c r="J3924" i="7"/>
  <c r="J3335" i="7"/>
  <c r="J3126" i="7"/>
  <c r="J4479" i="7"/>
  <c r="J5796" i="7"/>
  <c r="J5784" i="7"/>
  <c r="J6047" i="7"/>
  <c r="J5506" i="7"/>
  <c r="J5408" i="7"/>
  <c r="J6261" i="7"/>
  <c r="J3616" i="7"/>
  <c r="J3798" i="7"/>
  <c r="J3415" i="7"/>
  <c r="J4734" i="7"/>
  <c r="J4339" i="7"/>
  <c r="J4343" i="7"/>
  <c r="J4942" i="7"/>
  <c r="J4476" i="7"/>
  <c r="J5908" i="7"/>
  <c r="J5590" i="7"/>
  <c r="J3735" i="7"/>
  <c r="J4043" i="7"/>
  <c r="J3580" i="7"/>
  <c r="J3187" i="7"/>
  <c r="J4753" i="7"/>
  <c r="J4162" i="7"/>
  <c r="J4426" i="7"/>
  <c r="J5173" i="7"/>
  <c r="J6193" i="7"/>
  <c r="J5119" i="7"/>
  <c r="J4886" i="7"/>
  <c r="J3507" i="7"/>
  <c r="J3790" i="7"/>
  <c r="J4294" i="7"/>
  <c r="J4506" i="7"/>
  <c r="J5253" i="7"/>
  <c r="J6345" i="7"/>
  <c r="J5231" i="7"/>
  <c r="J4141" i="7"/>
  <c r="J3684" i="7"/>
  <c r="J4218" i="7"/>
  <c r="J4614" i="7"/>
  <c r="J4746" i="7"/>
  <c r="J5493" i="7"/>
  <c r="J5895" i="7"/>
  <c r="J5635" i="7"/>
  <c r="J5206" i="7"/>
  <c r="J3909" i="7"/>
  <c r="J4318" i="7"/>
  <c r="J4726" i="7"/>
  <c r="J4039" i="7"/>
  <c r="J5573" i="7"/>
  <c r="J6051" i="7"/>
  <c r="J4340" i="7"/>
  <c r="J3601" i="7"/>
  <c r="J1886" i="7"/>
  <c r="J2140" i="7"/>
  <c r="J3001" i="7"/>
  <c r="J4008" i="7"/>
  <c r="J1743" i="7"/>
  <c r="J2572" i="7"/>
  <c r="J2868" i="7"/>
  <c r="J3915" i="7"/>
  <c r="J3536" i="7"/>
  <c r="J4539" i="7"/>
  <c r="J5115" i="7"/>
  <c r="J5083" i="7"/>
  <c r="J5390" i="7"/>
  <c r="J5372" i="7"/>
  <c r="J6221" i="7"/>
  <c r="J6038" i="7"/>
  <c r="J3426" i="7"/>
  <c r="J3885" i="7"/>
  <c r="J3856" i="7"/>
  <c r="J3584" i="7"/>
  <c r="J4575" i="7"/>
  <c r="J5860" i="7"/>
  <c r="J5848" i="7"/>
  <c r="J6179" i="7"/>
  <c r="J5570" i="7"/>
  <c r="J5536" i="7"/>
  <c r="J5753" i="7"/>
  <c r="J3744" i="7"/>
  <c r="J3591" i="7"/>
  <c r="J3935" i="7"/>
  <c r="J3638" i="7"/>
  <c r="J4418" i="7"/>
  <c r="J5156" i="7"/>
  <c r="J5144" i="7"/>
  <c r="J4931" i="7"/>
  <c r="J4866" i="7"/>
  <c r="J5431" i="7"/>
  <c r="J6063" i="7"/>
  <c r="J3119" i="7"/>
  <c r="J4530" i="7"/>
  <c r="J5236" i="7"/>
  <c r="J5224" i="7"/>
  <c r="J5059" i="7"/>
  <c r="J4946" i="7"/>
  <c r="J3448" i="7"/>
  <c r="J3472" i="7"/>
  <c r="J3599" i="7"/>
  <c r="J4063" i="7"/>
  <c r="J5476" i="7"/>
  <c r="J5464" i="7"/>
  <c r="J5415" i="7"/>
  <c r="J5186" i="7"/>
  <c r="J4768" i="7"/>
  <c r="J6056" i="7"/>
  <c r="J3759" i="7"/>
  <c r="J4159" i="7"/>
  <c r="J5556" i="7"/>
  <c r="J5544" i="7"/>
  <c r="J5563" i="7"/>
  <c r="J3946" i="7"/>
  <c r="J4840" i="7"/>
  <c r="J5433" i="7"/>
  <c r="J4985" i="7"/>
  <c r="J5389" i="7"/>
  <c r="J4588" i="7"/>
  <c r="J4477" i="7"/>
  <c r="J4841" i="7"/>
  <c r="J4740" i="7"/>
  <c r="J4728" i="7"/>
  <c r="J6126" i="7"/>
  <c r="J3123" i="7"/>
  <c r="J4729" i="7"/>
  <c r="J4142" i="7"/>
  <c r="J4410" i="7"/>
  <c r="J5157" i="7"/>
  <c r="J5602" i="7"/>
  <c r="J4099" i="7"/>
  <c r="J5701" i="7"/>
  <c r="J6290" i="7"/>
  <c r="J5709" i="7"/>
  <c r="J5228" i="7"/>
  <c r="J3254" i="7"/>
  <c r="J4290" i="7"/>
  <c r="J5060" i="7"/>
  <c r="J5048" i="7"/>
  <c r="J4779" i="7"/>
  <c r="J3620" i="7"/>
  <c r="J4174" i="7"/>
  <c r="J4598" i="7"/>
  <c r="J4730" i="7"/>
  <c r="J4750" i="7"/>
  <c r="J5331" i="7"/>
  <c r="J5532" i="7"/>
  <c r="J6105" i="7"/>
  <c r="J5971" i="7"/>
  <c r="J3230" i="7"/>
  <c r="J4430" i="7"/>
  <c r="J4035" i="7"/>
  <c r="J4119" i="7"/>
  <c r="J5653" i="7"/>
  <c r="J6271" i="7"/>
  <c r="J3695" i="7"/>
  <c r="J4127" i="7"/>
  <c r="J5524" i="7"/>
  <c r="J5512" i="7"/>
  <c r="J6224" i="7"/>
  <c r="J4698" i="7"/>
  <c r="J5799" i="7"/>
  <c r="J5515" i="7"/>
  <c r="J5175" i="7"/>
  <c r="J3315" i="7"/>
  <c r="J4817" i="7"/>
  <c r="J4226" i="7"/>
  <c r="J4458" i="7"/>
  <c r="J5205" i="7"/>
  <c r="J6249" i="7"/>
  <c r="J3318" i="7"/>
  <c r="J4306" i="7"/>
  <c r="J5076" i="7"/>
  <c r="J5182" i="7"/>
  <c r="J5110" i="7"/>
  <c r="J5138" i="7"/>
  <c r="J5645" i="7"/>
  <c r="J5100" i="7"/>
  <c r="J2974" i="7"/>
  <c r="J4202" i="7"/>
  <c r="J4996" i="7"/>
  <c r="J4984" i="7"/>
  <c r="J4683" i="7"/>
  <c r="J4485" i="7"/>
  <c r="J4551" i="7"/>
  <c r="J4892" i="7"/>
  <c r="J5637" i="7"/>
  <c r="J6052" i="7"/>
  <c r="J2842" i="7"/>
  <c r="J2499" i="7"/>
  <c r="J3777" i="7"/>
  <c r="J3767" i="7"/>
  <c r="J1548" i="7"/>
  <c r="J2407" i="7"/>
  <c r="J2703" i="7"/>
  <c r="J3602" i="7"/>
  <c r="J3103" i="7"/>
  <c r="J4638" i="7"/>
  <c r="J4259" i="7"/>
  <c r="J4279" i="7"/>
  <c r="J4878" i="7"/>
  <c r="J4268" i="7"/>
  <c r="J6287" i="7"/>
  <c r="J5526" i="7"/>
  <c r="J3479" i="7"/>
  <c r="J3975" i="7"/>
  <c r="J3344" i="7"/>
  <c r="J3343" i="7"/>
  <c r="J4674" i="7"/>
  <c r="J5348" i="7"/>
  <c r="J5336" i="7"/>
  <c r="J5227" i="7"/>
  <c r="J5058" i="7"/>
  <c r="J4512" i="7"/>
  <c r="J5928" i="7"/>
  <c r="J3503" i="7"/>
  <c r="J3860" i="7"/>
  <c r="J3231" i="7"/>
  <c r="J4093" i="7"/>
  <c r="J4649" i="7"/>
  <c r="J4644" i="7"/>
  <c r="J4632" i="7"/>
  <c r="J6030" i="7"/>
  <c r="J5289" i="7"/>
  <c r="J5487" i="7"/>
  <c r="J5151" i="7"/>
  <c r="J4413" i="7"/>
  <c r="J4821" i="7"/>
  <c r="J4724" i="7"/>
  <c r="J4712" i="7"/>
  <c r="J6110" i="7"/>
  <c r="J5369" i="7"/>
  <c r="J3207" i="7"/>
  <c r="J3679" i="7"/>
  <c r="J3781" i="7"/>
  <c r="J4138" i="7"/>
  <c r="J4964" i="7"/>
  <c r="J4952" i="7"/>
  <c r="J4635" i="7"/>
  <c r="J5609" i="7"/>
  <c r="J6123" i="7"/>
  <c r="J5675" i="7"/>
  <c r="J3190" i="7"/>
  <c r="J4274" i="7"/>
  <c r="J5044" i="7"/>
  <c r="J5032" i="7"/>
  <c r="J4755" i="7"/>
  <c r="J4002" i="7"/>
  <c r="J4615" i="7"/>
  <c r="J2508" i="7"/>
  <c r="J4785" i="7"/>
  <c r="J3011" i="7"/>
  <c r="J2448" i="7"/>
  <c r="J3973" i="7"/>
  <c r="J2058" i="7"/>
  <c r="J3881" i="7"/>
  <c r="J1963" i="7"/>
  <c r="J3384" i="7"/>
  <c r="J3836" i="7"/>
  <c r="J4609" i="7"/>
  <c r="J3950" i="7"/>
  <c r="J4298" i="7"/>
  <c r="J5045" i="7"/>
  <c r="J6065" i="7"/>
  <c r="J4911" i="7"/>
  <c r="J5693" i="7"/>
  <c r="J3706" i="7"/>
  <c r="J3604" i="7"/>
  <c r="J3167" i="7"/>
  <c r="J3916" i="7"/>
  <c r="J4489" i="7"/>
  <c r="J4580" i="7"/>
  <c r="J4568" i="7"/>
  <c r="J5966" i="7"/>
  <c r="J5225" i="7"/>
  <c r="J6289" i="7"/>
  <c r="J5047" i="7"/>
  <c r="J4157" i="7"/>
  <c r="J3109" i="7"/>
  <c r="J3925" i="7"/>
  <c r="J3912" i="7"/>
  <c r="J4363" i="7"/>
  <c r="J4775" i="7"/>
  <c r="J4743" i="7"/>
  <c r="J5262" i="7"/>
  <c r="J5116" i="7"/>
  <c r="J6228" i="7"/>
  <c r="J5910" i="7"/>
  <c r="J3917" i="7"/>
  <c r="J4475" i="7"/>
  <c r="J4983" i="7"/>
  <c r="J4955" i="7"/>
  <c r="J5342" i="7"/>
  <c r="J5276" i="7"/>
  <c r="J3562" i="7"/>
  <c r="J3366" i="7"/>
  <c r="J3163" i="7"/>
  <c r="J5091" i="7"/>
  <c r="J4196" i="7"/>
  <c r="J4184" i="7"/>
  <c r="J5582" i="7"/>
  <c r="J5756" i="7"/>
  <c r="J5861" i="7"/>
  <c r="J6230" i="7"/>
  <c r="J3483" i="7"/>
  <c r="J4108" i="7"/>
  <c r="J4276" i="7"/>
  <c r="J4264" i="7"/>
  <c r="J5662" i="7"/>
  <c r="J4917" i="7"/>
  <c r="J2493" i="7"/>
  <c r="J2292" i="7"/>
  <c r="J1855" i="7"/>
  <c r="J2684" i="7"/>
  <c r="J2980" i="7"/>
  <c r="J3244" i="7"/>
  <c r="J1876" i="7"/>
  <c r="J2737" i="7"/>
  <c r="J3171" i="7"/>
  <c r="J3990" i="7"/>
  <c r="J3159" i="7"/>
  <c r="J4242" i="7"/>
  <c r="J5028" i="7"/>
  <c r="J5016" i="7"/>
  <c r="J4727" i="7"/>
  <c r="J5673" i="7"/>
  <c r="J6247" i="7"/>
  <c r="J5803" i="7"/>
  <c r="J3446" i="7"/>
  <c r="J3452" i="7"/>
  <c r="J3642" i="7"/>
  <c r="J4613" i="7"/>
  <c r="J4058" i="7"/>
  <c r="J4362" i="7"/>
  <c r="J5109" i="7"/>
  <c r="J6129" i="7"/>
  <c r="J5015" i="7"/>
  <c r="J4822" i="7"/>
  <c r="J3251" i="7"/>
  <c r="J4773" i="7"/>
  <c r="J3538" i="7"/>
  <c r="J2719" i="7"/>
  <c r="J4097" i="7"/>
  <c r="J4192" i="7"/>
  <c r="J4505" i="7"/>
  <c r="J4880" i="7"/>
  <c r="J6112" i="7"/>
  <c r="J5890" i="7"/>
  <c r="J5053" i="7"/>
  <c r="J3039" i="7"/>
  <c r="J4209" i="7"/>
  <c r="J4304" i="7"/>
  <c r="J4665" i="7"/>
  <c r="J5040" i="7"/>
  <c r="J6192" i="7"/>
  <c r="J5970" i="7"/>
  <c r="J3467" i="7"/>
  <c r="J3140" i="7"/>
  <c r="J4529" i="7"/>
  <c r="J4373" i="7"/>
  <c r="J3890" i="7"/>
  <c r="J5520" i="7"/>
  <c r="J5745" i="7"/>
  <c r="J6210" i="7"/>
  <c r="J5373" i="7"/>
  <c r="J3253" i="7"/>
  <c r="J4625" i="7"/>
  <c r="J4597" i="7"/>
  <c r="J3998" i="7"/>
  <c r="J5680" i="7"/>
  <c r="J5825" i="7"/>
  <c r="J4078" i="7"/>
  <c r="J5125" i="7"/>
  <c r="J5842" i="7"/>
  <c r="J5419" i="7"/>
  <c r="J5478" i="7"/>
  <c r="J5281" i="7"/>
  <c r="J3392" i="7"/>
  <c r="J4447" i="7"/>
  <c r="J5764" i="7"/>
  <c r="J5752" i="7"/>
  <c r="J5987" i="7"/>
  <c r="J3848" i="7"/>
  <c r="J4347" i="7"/>
  <c r="J4731" i="7"/>
  <c r="J4691" i="7"/>
  <c r="J5246" i="7"/>
  <c r="J6196" i="7"/>
  <c r="J5428" i="7"/>
  <c r="J5351" i="7"/>
  <c r="J6116" i="7"/>
  <c r="J5798" i="7"/>
  <c r="J5601" i="7"/>
  <c r="J4032" i="7"/>
  <c r="J5307" i="7"/>
  <c r="J4313" i="7"/>
  <c r="J4688" i="7"/>
  <c r="J6016" i="7"/>
  <c r="J3099" i="7"/>
  <c r="J5055" i="7"/>
  <c r="J4180" i="7"/>
  <c r="J4168" i="7"/>
  <c r="J4128" i="7"/>
  <c r="J4784" i="7"/>
  <c r="J5330" i="7"/>
  <c r="J5005" i="7"/>
  <c r="J6025" i="7"/>
  <c r="J3803" i="7"/>
  <c r="J4204" i="7"/>
  <c r="J4356" i="7"/>
  <c r="J4344" i="7"/>
  <c r="J5742" i="7"/>
  <c r="J3125" i="7"/>
  <c r="J4593" i="7"/>
  <c r="J4501" i="7"/>
  <c r="J3954" i="7"/>
  <c r="J5616" i="7"/>
  <c r="J4434" i="7"/>
  <c r="J5160" i="7"/>
  <c r="J5689" i="7"/>
  <c r="J5184" i="7"/>
  <c r="J6264" i="7"/>
  <c r="J4040" i="7"/>
  <c r="J4411" i="7"/>
  <c r="J4867" i="7"/>
  <c r="J4831" i="7"/>
  <c r="J5294" i="7"/>
  <c r="J5180" i="7"/>
  <c r="J4064" i="7"/>
  <c r="J4096" i="7"/>
  <c r="J4345" i="7"/>
  <c r="J5983" i="7"/>
  <c r="J6003" i="7"/>
  <c r="J6055" i="7"/>
  <c r="J5734" i="7"/>
  <c r="J5537" i="7"/>
  <c r="J3904" i="7"/>
  <c r="J5063" i="7"/>
  <c r="J4185" i="7"/>
  <c r="J4560" i="7"/>
  <c r="J3776" i="7"/>
  <c r="J5888" i="7"/>
  <c r="J4808" i="7"/>
  <c r="J6328" i="7"/>
  <c r="J5031" i="7"/>
  <c r="J5358" i="7"/>
  <c r="J3364" i="7"/>
  <c r="J4066" i="7"/>
  <c r="J4502" i="7"/>
  <c r="J4666" i="7"/>
  <c r="J5413" i="7"/>
  <c r="J6114" i="7"/>
  <c r="J4819" i="7"/>
  <c r="J5278" i="7"/>
  <c r="J5039" i="7"/>
  <c r="J5030" i="7"/>
  <c r="J5740" i="7"/>
  <c r="J3279" i="7"/>
  <c r="J4626" i="7"/>
  <c r="J5316" i="7"/>
  <c r="J5304" i="7"/>
  <c r="J5183" i="7"/>
  <c r="J3550" i="7"/>
  <c r="J4542" i="7"/>
  <c r="J4147" i="7"/>
  <c r="J4199" i="7"/>
  <c r="J4521" i="7"/>
  <c r="J4584" i="7"/>
  <c r="J5241" i="7"/>
  <c r="J4544" i="7"/>
  <c r="J5944" i="7"/>
  <c r="J3543" i="7"/>
  <c r="J4766" i="7"/>
  <c r="J4387" i="7"/>
  <c r="J4375" i="7"/>
  <c r="J4974" i="7"/>
  <c r="J4540" i="7"/>
  <c r="J3424" i="7"/>
  <c r="J4463" i="7"/>
  <c r="J5780" i="7"/>
  <c r="J5768" i="7"/>
  <c r="J4645" i="7"/>
  <c r="J4423" i="7"/>
  <c r="J4636" i="7"/>
  <c r="J6023" i="7"/>
  <c r="J5579" i="7"/>
  <c r="J3556" i="7"/>
  <c r="J4154" i="7"/>
  <c r="J4566" i="7"/>
  <c r="J4714" i="7"/>
  <c r="J5461" i="7"/>
  <c r="J5835" i="7"/>
  <c r="J3311" i="7"/>
  <c r="J4658" i="7"/>
  <c r="J5332" i="7"/>
  <c r="J5694" i="7"/>
  <c r="J5622" i="7"/>
  <c r="J6170" i="7"/>
  <c r="J6165" i="7"/>
  <c r="J5489" i="7"/>
  <c r="J5947" i="7"/>
  <c r="J5321" i="7"/>
  <c r="J5195" i="7"/>
  <c r="J5199" i="7"/>
  <c r="J5757" i="7"/>
  <c r="J5504" i="7"/>
  <c r="J5258" i="7"/>
  <c r="J6077" i="7"/>
  <c r="J6068" i="7"/>
  <c r="J5297" i="7"/>
  <c r="J4850" i="7"/>
  <c r="J6035" i="7"/>
  <c r="J5587" i="7"/>
  <c r="J5243" i="7"/>
  <c r="J4448" i="7"/>
  <c r="J4986" i="7"/>
  <c r="J5514" i="7"/>
  <c r="J6194" i="7"/>
  <c r="J6067" i="7"/>
  <c r="J4296" i="7"/>
  <c r="J5395" i="7"/>
  <c r="J5697" i="7"/>
  <c r="J5490" i="7"/>
  <c r="J6229" i="7"/>
  <c r="J6231" i="7"/>
  <c r="J5821" i="7"/>
  <c r="J5728" i="7"/>
  <c r="J5306" i="7"/>
  <c r="J4823" i="7"/>
  <c r="J5383" i="7"/>
  <c r="J5068" i="7"/>
  <c r="J6057" i="7"/>
  <c r="J5218" i="7"/>
  <c r="J6159" i="7"/>
  <c r="J6113" i="7"/>
  <c r="J6320" i="7"/>
  <c r="J5824" i="7"/>
  <c r="J5897" i="7"/>
  <c r="J3291" i="7"/>
  <c r="J5247" i="7"/>
  <c r="J4228" i="7"/>
  <c r="J4216" i="7"/>
  <c r="J5614" i="7"/>
  <c r="J2820" i="7"/>
  <c r="J4417" i="7"/>
  <c r="J4149" i="7"/>
  <c r="J3786" i="7"/>
  <c r="J5360" i="7"/>
  <c r="J5513" i="7"/>
  <c r="J4245" i="7"/>
  <c r="J5424" i="7"/>
  <c r="J5586" i="7"/>
  <c r="J5197" i="7"/>
  <c r="J5967" i="7"/>
  <c r="J3788" i="7"/>
  <c r="J4393" i="7"/>
  <c r="J4548" i="7"/>
  <c r="J4536" i="7"/>
  <c r="J5934" i="7"/>
  <c r="J3066" i="7"/>
  <c r="J4229" i="7"/>
  <c r="J3802" i="7"/>
  <c r="J4210" i="7"/>
  <c r="J4965" i="7"/>
  <c r="J4634" i="7"/>
  <c r="J5671" i="7"/>
  <c r="J6321" i="7"/>
  <c r="J5075" i="7"/>
  <c r="J3770" i="7"/>
  <c r="J4677" i="7"/>
  <c r="J4122" i="7"/>
  <c r="J4394" i="7"/>
  <c r="J5141" i="7"/>
  <c r="J6161" i="7"/>
  <c r="J3062" i="7"/>
  <c r="J4222" i="7"/>
  <c r="J5012" i="7"/>
  <c r="J5000" i="7"/>
  <c r="J4707" i="7"/>
  <c r="J4537" i="7"/>
  <c r="J6128" i="7"/>
  <c r="J5813" i="7"/>
  <c r="J6182" i="7"/>
  <c r="J3012" i="7"/>
  <c r="J4481" i="7"/>
  <c r="J4277" i="7"/>
  <c r="J3850" i="7"/>
  <c r="J5456" i="7"/>
  <c r="J6309" i="7"/>
  <c r="J3852" i="7"/>
  <c r="J4457" i="7"/>
  <c r="J4564" i="7"/>
  <c r="J5093" i="7"/>
  <c r="J5021" i="7"/>
  <c r="J5402" i="7"/>
  <c r="J5279" i="7"/>
  <c r="J5004" i="7"/>
  <c r="J5773" i="7"/>
  <c r="J6213" i="7"/>
  <c r="J4939" i="7"/>
  <c r="J5222" i="7"/>
  <c r="J5025" i="7"/>
  <c r="J3663" i="7"/>
  <c r="J4095" i="7"/>
  <c r="J5508" i="7"/>
  <c r="J5496" i="7"/>
  <c r="J5467" i="7"/>
  <c r="J3607" i="7"/>
  <c r="J4011" i="7"/>
  <c r="J4403" i="7"/>
  <c r="J4391" i="7"/>
  <c r="J4990" i="7"/>
  <c r="J5959" i="7"/>
  <c r="J4916" i="7"/>
  <c r="J6302" i="7"/>
  <c r="J6319" i="7"/>
  <c r="J5542" i="7"/>
  <c r="J5345" i="7"/>
  <c r="J3520" i="7"/>
  <c r="J4527" i="7"/>
  <c r="J5828" i="7"/>
  <c r="J5816" i="7"/>
  <c r="J6111" i="7"/>
  <c r="J4025" i="7"/>
  <c r="J4427" i="7"/>
  <c r="J4903" i="7"/>
  <c r="J4875" i="7"/>
  <c r="J4255" i="7"/>
  <c r="J5608" i="7"/>
  <c r="J5010" i="7"/>
  <c r="J5568" i="7"/>
  <c r="J5769" i="7"/>
  <c r="J3490" i="7"/>
  <c r="J4751" i="7"/>
  <c r="J4100" i="7"/>
  <c r="J5367" i="7"/>
  <c r="J5486" i="7"/>
  <c r="J2308" i="7"/>
  <c r="J4241" i="7"/>
  <c r="J4352" i="7"/>
  <c r="J4725" i="7"/>
  <c r="J5104" i="7"/>
  <c r="J4713" i="7"/>
  <c r="J4648" i="7"/>
  <c r="J5305" i="7"/>
  <c r="J4672" i="7"/>
  <c r="J6008" i="7"/>
  <c r="J3799" i="7"/>
  <c r="J4075" i="7"/>
  <c r="J4451" i="7"/>
  <c r="J4439" i="7"/>
  <c r="J5038" i="7"/>
  <c r="J4668" i="7"/>
  <c r="J3552" i="7"/>
  <c r="J4543" i="7"/>
  <c r="J5844" i="7"/>
  <c r="J5503" i="7"/>
  <c r="J5099" i="7"/>
  <c r="J5555" i="7"/>
  <c r="J4864" i="7"/>
  <c r="J5098" i="7"/>
  <c r="J17" i="7"/>
  <c r="J5410" i="7"/>
  <c r="J6280" i="7"/>
  <c r="J6139" i="7"/>
  <c r="J5883" i="7"/>
  <c r="J4806" i="7"/>
  <c r="J5783" i="7"/>
  <c r="J5064" i="7"/>
  <c r="J6169" i="7"/>
  <c r="J4954" i="7"/>
  <c r="J5874" i="7"/>
  <c r="J6009" i="7"/>
  <c r="J6012" i="7"/>
  <c r="J5787" i="7"/>
  <c r="J5213" i="7"/>
  <c r="J5498" i="7"/>
  <c r="J5651" i="7"/>
  <c r="J6119" i="7"/>
  <c r="J5580" i="7"/>
  <c r="J5232" i="7"/>
  <c r="J5600" i="7"/>
  <c r="J5274" i="7"/>
  <c r="J4887" i="7"/>
  <c r="J4652" i="7"/>
  <c r="J6332" i="7"/>
  <c r="J6279" i="7"/>
  <c r="J4918" i="7"/>
  <c r="J5818" i="7"/>
  <c r="J5741" i="7"/>
  <c r="J6317" i="7"/>
  <c r="J5185" i="7"/>
  <c r="J5617" i="7"/>
  <c r="J4859" i="7"/>
  <c r="J5644" i="7"/>
  <c r="J5017" i="7"/>
  <c r="J6022" i="7"/>
  <c r="J5174" i="7"/>
  <c r="J6061" i="7"/>
  <c r="J5361" i="7"/>
  <c r="J5474" i="7"/>
  <c r="J6115" i="7"/>
  <c r="J6186" i="7"/>
  <c r="J6132" i="7"/>
  <c r="J6173" i="7"/>
  <c r="J5643" i="7"/>
  <c r="J4663" i="7"/>
  <c r="J5852" i="7"/>
  <c r="J4871" i="7"/>
  <c r="J6085" i="7"/>
  <c r="J5975" i="7"/>
  <c r="J6168" i="7"/>
  <c r="J5479" i="7"/>
  <c r="J6316" i="7"/>
  <c r="J5519" i="7"/>
  <c r="J6096" i="7"/>
  <c r="J5789" i="7"/>
  <c r="J5845" i="7"/>
  <c r="J4890" i="7"/>
  <c r="J6337" i="7"/>
  <c r="J4795" i="7"/>
  <c r="J4480" i="7"/>
  <c r="J5315" i="7"/>
  <c r="J4945" i="7"/>
  <c r="J5127" i="7"/>
  <c r="J5499" i="7"/>
  <c r="J5665" i="7"/>
  <c r="J5682" i="7"/>
  <c r="J5811" i="7"/>
  <c r="J5377" i="7"/>
  <c r="J6295" i="7"/>
  <c r="J5683" i="7"/>
  <c r="J5050" i="7"/>
  <c r="J6322" i="7"/>
  <c r="J6296" i="7"/>
  <c r="J5913" i="7"/>
  <c r="J4608" i="7"/>
  <c r="J5034" i="7"/>
  <c r="J6342" i="7"/>
  <c r="J5282" i="7"/>
  <c r="J6152" i="7"/>
  <c r="J6011" i="7"/>
  <c r="J5399" i="7"/>
  <c r="J5613" i="7"/>
  <c r="J5894" i="7"/>
  <c r="J6245" i="7"/>
  <c r="J5436" i="7"/>
  <c r="J5964" i="7"/>
  <c r="J5914" i="7"/>
  <c r="J5692" i="7"/>
  <c r="J5619" i="7"/>
  <c r="J5229" i="7"/>
  <c r="J5239" i="7"/>
  <c r="J5633" i="7"/>
  <c r="J6232" i="7"/>
  <c r="J6269" i="7"/>
  <c r="J5242" i="7"/>
  <c r="J5187" i="7"/>
  <c r="J5320" i="7"/>
  <c r="J5018" i="7"/>
  <c r="J6201" i="7"/>
  <c r="J5463" i="7"/>
  <c r="J5562" i="7"/>
  <c r="J5892" i="7"/>
  <c r="J4929" i="7"/>
  <c r="J5850" i="7"/>
  <c r="J5290" i="7"/>
  <c r="J4914" i="7"/>
  <c r="J6175" i="7"/>
  <c r="J5434" i="7"/>
  <c r="J5859" i="7"/>
  <c r="J5996" i="7"/>
  <c r="J6344" i="7"/>
  <c r="J5549" i="7"/>
  <c r="J5706" i="7"/>
  <c r="J4684" i="7"/>
  <c r="J5212" i="7"/>
  <c r="J5260" i="7"/>
  <c r="J5655" i="7"/>
  <c r="J5254" i="7"/>
  <c r="J5027" i="7"/>
  <c r="J5548" i="7"/>
  <c r="J5209" i="7"/>
  <c r="J6252" i="7"/>
  <c r="J6006" i="7"/>
  <c r="J6037" i="7"/>
  <c r="J5393" i="7"/>
  <c r="J5827" i="7"/>
  <c r="J5193" i="7"/>
  <c r="J4999" i="7"/>
  <c r="J5107" i="7"/>
  <c r="J6188" i="7"/>
  <c r="J5248" i="7"/>
  <c r="J5802" i="7"/>
  <c r="J5705" i="7"/>
  <c r="J5882" i="7"/>
  <c r="J5101" i="7"/>
  <c r="J6341" i="7"/>
  <c r="J6199" i="7"/>
  <c r="J5391" i="7"/>
  <c r="J4973" i="7"/>
  <c r="J5576" i="7"/>
  <c r="J5082" i="7"/>
  <c r="J6130" i="7"/>
  <c r="J5196" i="7"/>
  <c r="J5661" i="7"/>
  <c r="J6093" i="7"/>
  <c r="J5911" i="7"/>
  <c r="J4855" i="7"/>
  <c r="J3298" i="7"/>
  <c r="J6183" i="7"/>
  <c r="J2934" i="7"/>
  <c r="J4522" i="7"/>
  <c r="J5952" i="7"/>
  <c r="J3554" i="7"/>
  <c r="J4799" i="7"/>
  <c r="J4116" i="7"/>
  <c r="J4104" i="7"/>
  <c r="J5502" i="7"/>
  <c r="J6021" i="7"/>
  <c r="J4052" i="7"/>
  <c r="J6339" i="7"/>
  <c r="J6253" i="7"/>
  <c r="J6054" i="7"/>
  <c r="J2500" i="7"/>
  <c r="J4305" i="7"/>
  <c r="J4416" i="7"/>
  <c r="J4789" i="7"/>
  <c r="J5200" i="7"/>
  <c r="J6272" i="7"/>
  <c r="J3340" i="7"/>
  <c r="J4105" i="7"/>
  <c r="J4436" i="7"/>
  <c r="J4424" i="7"/>
  <c r="J4741" i="7"/>
  <c r="J5808" i="7"/>
  <c r="J5650" i="7"/>
  <c r="J5261" i="7"/>
  <c r="J6347" i="7"/>
  <c r="J4044" i="7"/>
  <c r="J4585" i="7"/>
  <c r="J4612" i="7"/>
  <c r="J4600" i="7"/>
  <c r="J5998" i="7"/>
  <c r="J3322" i="7"/>
  <c r="J4389" i="7"/>
  <c r="J3906" i="7"/>
  <c r="J4282" i="7"/>
  <c r="J5029" i="7"/>
  <c r="J4335" i="7"/>
  <c r="J5672" i="7"/>
  <c r="J5074" i="7"/>
  <c r="J5696" i="7"/>
  <c r="J5833" i="7"/>
  <c r="J3746" i="7"/>
  <c r="J4963" i="7"/>
  <c r="J4164" i="7"/>
  <c r="J4152" i="7"/>
  <c r="J5550" i="7"/>
  <c r="J2564" i="7"/>
  <c r="J4337" i="7"/>
  <c r="J3972" i="7"/>
  <c r="J4809" i="7"/>
  <c r="J5820" i="7"/>
  <c r="J6216" i="7"/>
  <c r="J18" i="7"/>
  <c r="J5421" i="7"/>
  <c r="J5610" i="7"/>
  <c r="J5642" i="7"/>
  <c r="J4759" i="7"/>
  <c r="J4524" i="7"/>
  <c r="J6284" i="7"/>
  <c r="J4700" i="7"/>
  <c r="J5830" i="7"/>
  <c r="J6239" i="7"/>
  <c r="J5221" i="7"/>
  <c r="J5149" i="7"/>
  <c r="J5466" i="7"/>
  <c r="J5475" i="7"/>
  <c r="J5164" i="7"/>
  <c r="J5837" i="7"/>
  <c r="J5921" i="7"/>
  <c r="J5302" i="7"/>
  <c r="J6010" i="7"/>
  <c r="J6305" i="7"/>
  <c r="J6101" i="7"/>
  <c r="J5441" i="7"/>
  <c r="J4926" i="7"/>
  <c r="J4854" i="7"/>
  <c r="J5786" i="7"/>
  <c r="J6084" i="7"/>
  <c r="J4977" i="7"/>
  <c r="J6157" i="7"/>
  <c r="J5084" i="7"/>
  <c r="J5942" i="7"/>
  <c r="J6330" i="7"/>
  <c r="J11" i="7"/>
  <c r="J6343" i="7"/>
  <c r="J4874" i="7"/>
  <c r="J8" i="7"/>
  <c r="J5765" i="7"/>
  <c r="J5457" i="7"/>
  <c r="J5106" i="7"/>
  <c r="J5522" i="7"/>
  <c r="J4966" i="7"/>
  <c r="J5612" i="7"/>
  <c r="J3151" i="7"/>
  <c r="J4546" i="7"/>
  <c r="J5252" i="7"/>
  <c r="J5240" i="7"/>
  <c r="J5087" i="7"/>
  <c r="J3294" i="7"/>
  <c r="J4446" i="7"/>
  <c r="J4067" i="7"/>
  <c r="J4135" i="7"/>
  <c r="J5669" i="7"/>
  <c r="J5067" i="7"/>
  <c r="J4404" i="7"/>
  <c r="J5790" i="7"/>
  <c r="J5539" i="7"/>
  <c r="J5286" i="7"/>
  <c r="J5089" i="7"/>
  <c r="J3791" i="7"/>
  <c r="J4191" i="7"/>
  <c r="J5572" i="7"/>
  <c r="J5560" i="7"/>
  <c r="J5595" i="7"/>
  <c r="J3863" i="7"/>
  <c r="J4091" i="7"/>
  <c r="J4467" i="7"/>
  <c r="J4455" i="7"/>
  <c r="J4354" i="7"/>
  <c r="J5096" i="7"/>
  <c r="J5561" i="7"/>
  <c r="J5056" i="7"/>
  <c r="J6200" i="7"/>
  <c r="J3784" i="7"/>
  <c r="J4331" i="7"/>
  <c r="J4679" i="7"/>
  <c r="J4643" i="7"/>
  <c r="J5230" i="7"/>
  <c r="J5052" i="7"/>
  <c r="J3936" i="7"/>
  <c r="J5103" i="7"/>
  <c r="J4217" i="7"/>
  <c r="J4592" i="7"/>
  <c r="J4299" i="7"/>
  <c r="J4136" i="7"/>
  <c r="J5660" i="7"/>
  <c r="J5559" i="7"/>
  <c r="J6099" i="7"/>
  <c r="J3486" i="7"/>
  <c r="J4510" i="7"/>
  <c r="J4131" i="7"/>
  <c r="J4183" i="7"/>
  <c r="J5717" i="7"/>
  <c r="J5623" i="7"/>
  <c r="J3823" i="7"/>
  <c r="J4207" i="7"/>
  <c r="J5588" i="7"/>
  <c r="J6206" i="7"/>
  <c r="J6134" i="7"/>
  <c r="J4747" i="7"/>
  <c r="J6215" i="7"/>
  <c r="J4842" i="7"/>
  <c r="J6121" i="7"/>
  <c r="J4898" i="7"/>
  <c r="J5877" i="7"/>
  <c r="J6246" i="7"/>
  <c r="J3061" i="7"/>
  <c r="J4561" i="7"/>
  <c r="J4469" i="7"/>
  <c r="J3934" i="7"/>
  <c r="J5584" i="7"/>
  <c r="J5777" i="7"/>
  <c r="J4029" i="7"/>
  <c r="J4617" i="7"/>
  <c r="J4628" i="7"/>
  <c r="J4616" i="7"/>
  <c r="J6014" i="7"/>
  <c r="J4576" i="7"/>
  <c r="J4442" i="7"/>
  <c r="J6217" i="7"/>
  <c r="J6197" i="7"/>
  <c r="J4971" i="7"/>
  <c r="J3514" i="7"/>
  <c r="J4517" i="7"/>
  <c r="J3994" i="7"/>
  <c r="J4330" i="7"/>
  <c r="J5077" i="7"/>
  <c r="J6097" i="7"/>
  <c r="J4198" i="7"/>
  <c r="J4114" i="7"/>
  <c r="J4948" i="7"/>
  <c r="J4936" i="7"/>
  <c r="J4355" i="7"/>
  <c r="J4958" i="7"/>
  <c r="J4639" i="7"/>
  <c r="J4838" i="7"/>
  <c r="J5356" i="7"/>
  <c r="J3510" i="7"/>
  <c r="J4370" i="7"/>
  <c r="J5124" i="7"/>
  <c r="J5112" i="7"/>
  <c r="J4879" i="7"/>
  <c r="J3876" i="7"/>
  <c r="J4286" i="7"/>
  <c r="J4678" i="7"/>
  <c r="J4794" i="7"/>
  <c r="J5541" i="7"/>
  <c r="J4849" i="7"/>
  <c r="J4933" i="7"/>
  <c r="J5778" i="7"/>
  <c r="J5325" i="7"/>
  <c r="J4460" i="7"/>
  <c r="J4221" i="7"/>
  <c r="J4737" i="7"/>
  <c r="J4676" i="7"/>
  <c r="J4664" i="7"/>
  <c r="J6062" i="7"/>
  <c r="J3578" i="7"/>
  <c r="J4549" i="7"/>
  <c r="J4034" i="7"/>
  <c r="J4346" i="7"/>
  <c r="J5346" i="7"/>
  <c r="J4428" i="7"/>
  <c r="J5607" i="7"/>
  <c r="J5510" i="7"/>
  <c r="J6122" i="7"/>
  <c r="J5523" i="7"/>
  <c r="J6004" i="7"/>
  <c r="J4909" i="7"/>
  <c r="J6109" i="7"/>
  <c r="J5465" i="7"/>
  <c r="J5407" i="7"/>
  <c r="J5663" i="7"/>
  <c r="J5310" i="7"/>
  <c r="J5238" i="7"/>
  <c r="J5978" i="7"/>
  <c r="J5781" i="7"/>
  <c r="J5233" i="7"/>
  <c r="J5567" i="7"/>
  <c r="J4937" i="7"/>
  <c r="J6326" i="7"/>
  <c r="J4899" i="7"/>
  <c r="J5943" i="7"/>
  <c r="J4736" i="7"/>
  <c r="J5066" i="7"/>
  <c r="J5950" i="7"/>
  <c r="J5878" i="7"/>
  <c r="J6298" i="7"/>
  <c r="J5707" i="7"/>
  <c r="J5649" i="7"/>
  <c r="J5577" i="7"/>
  <c r="J5611" i="7"/>
  <c r="J6141" i="7"/>
  <c r="J5578" i="7"/>
  <c r="J4832" i="7"/>
  <c r="J4675" i="7"/>
  <c r="J4953" i="7"/>
  <c r="J6203" i="7"/>
  <c r="J5956" i="7"/>
  <c r="J5814" i="7"/>
  <c r="J4037" i="7"/>
  <c r="J4603" i="7"/>
  <c r="J6211" i="7"/>
  <c r="J4491" i="7"/>
  <c r="J4995" i="7"/>
  <c r="J5447" i="7"/>
  <c r="J3574" i="7"/>
  <c r="J4402" i="7"/>
  <c r="J5140" i="7"/>
  <c r="J5128" i="7"/>
  <c r="J4907" i="7"/>
  <c r="J4414" i="7"/>
  <c r="J4787" i="7"/>
  <c r="J5148" i="7"/>
  <c r="J6275" i="7"/>
  <c r="J5831" i="7"/>
  <c r="J2926" i="7"/>
  <c r="J4350" i="7"/>
  <c r="J4742" i="7"/>
  <c r="J4055" i="7"/>
  <c r="J5589" i="7"/>
  <c r="J6083" i="7"/>
  <c r="J3567" i="7"/>
  <c r="J4031" i="7"/>
  <c r="J5460" i="7"/>
  <c r="J5448" i="7"/>
  <c r="J4596" i="7"/>
  <c r="J5982" i="7"/>
  <c r="J5795" i="7"/>
  <c r="J5350" i="7"/>
  <c r="J5153" i="7"/>
  <c r="J3919" i="7"/>
  <c r="J4271" i="7"/>
  <c r="J5636" i="7"/>
  <c r="J5624" i="7"/>
  <c r="J5727" i="7"/>
  <c r="J3336" i="7"/>
  <c r="J4171" i="7"/>
  <c r="J4531" i="7"/>
  <c r="J4519" i="7"/>
  <c r="J5118" i="7"/>
  <c r="J4435" i="7"/>
  <c r="J5022" i="7"/>
  <c r="J4735" i="7"/>
  <c r="J4902" i="7"/>
  <c r="J5484" i="7"/>
  <c r="J3734" i="7"/>
  <c r="J4466" i="7"/>
  <c r="J5188" i="7"/>
  <c r="J5176" i="7"/>
  <c r="J4987" i="7"/>
  <c r="J3038" i="7"/>
  <c r="J4366" i="7"/>
  <c r="J4758" i="7"/>
  <c r="J4071" i="7"/>
  <c r="J5255" i="7"/>
  <c r="J5804" i="7"/>
  <c r="J5145" i="7"/>
  <c r="J4919" i="7"/>
  <c r="J5079" i="7"/>
  <c r="J6189" i="7"/>
  <c r="J5551" i="7"/>
  <c r="J5585" i="7"/>
  <c r="J6185" i="7"/>
  <c r="J5554" i="7"/>
  <c r="J5737" i="7"/>
  <c r="J7" i="7"/>
  <c r="J6334" i="7"/>
  <c r="J6262" i="7"/>
  <c r="J4843" i="7"/>
  <c r="J6297" i="7"/>
  <c r="J4906" i="7"/>
  <c r="J5527" i="7"/>
  <c r="J5026" i="7"/>
  <c r="J5896" i="7"/>
  <c r="J5747" i="7"/>
  <c r="J6299" i="7"/>
  <c r="J5357" i="7"/>
  <c r="J6303" i="7"/>
  <c r="J5793" i="7"/>
  <c r="J5483" i="7"/>
  <c r="J6060" i="7"/>
  <c r="J5376" i="7"/>
  <c r="J5226" i="7"/>
  <c r="J5723" i="7"/>
  <c r="J5666" i="7"/>
  <c r="J5849" i="7"/>
  <c r="J5900" i="7"/>
  <c r="J6160" i="7"/>
  <c r="J5062" i="7"/>
  <c r="J6108" i="7"/>
  <c r="J5477" i="7"/>
  <c r="J5405" i="7"/>
  <c r="J5594" i="7"/>
  <c r="J5995" i="7"/>
  <c r="J6308" i="7"/>
  <c r="J5990" i="7"/>
  <c r="J2244" i="7"/>
  <c r="J4225" i="7"/>
  <c r="J4320" i="7"/>
  <c r="J4697" i="7"/>
  <c r="J5072" i="7"/>
  <c r="J6208" i="7"/>
  <c r="J3867" i="7"/>
  <c r="J4236" i="7"/>
  <c r="J4372" i="7"/>
  <c r="J4360" i="7"/>
  <c r="J5758" i="7"/>
  <c r="J5931" i="7"/>
  <c r="J3826" i="7"/>
  <c r="J6277" i="7"/>
  <c r="J5941" i="7"/>
  <c r="J6310" i="7"/>
  <c r="J3317" i="7"/>
  <c r="J4657" i="7"/>
  <c r="J4629" i="7"/>
  <c r="J4018" i="7"/>
  <c r="J5712" i="7"/>
  <c r="J5841" i="7"/>
  <c r="J4285" i="7"/>
  <c r="J4757" i="7"/>
  <c r="J4692" i="7"/>
  <c r="J4680" i="7"/>
  <c r="J4470" i="7"/>
  <c r="J5381" i="7"/>
  <c r="J6034" i="7"/>
  <c r="J5517" i="7"/>
  <c r="J4844" i="7"/>
  <c r="J3878" i="7"/>
  <c r="J3966" i="7"/>
  <c r="J4868" i="7"/>
  <c r="J4856" i="7"/>
  <c r="J6254" i="7"/>
  <c r="J3635" i="7"/>
  <c r="J3834" i="7"/>
  <c r="J4342" i="7"/>
  <c r="J4538" i="7"/>
  <c r="J5285" i="7"/>
  <c r="J4224" i="7"/>
  <c r="J4912" i="7"/>
  <c r="J5394" i="7"/>
  <c r="J5069" i="7"/>
  <c r="J6137" i="7"/>
  <c r="J3276" i="7"/>
  <c r="J4069" i="7"/>
  <c r="J4420" i="7"/>
  <c r="J4408" i="7"/>
  <c r="J5806" i="7"/>
  <c r="J3381" i="7"/>
  <c r="J4673" i="7"/>
  <c r="J4661" i="7"/>
  <c r="J4042" i="7"/>
  <c r="J5641" i="7"/>
  <c r="J5993" i="7"/>
  <c r="J6032" i="7"/>
  <c r="J4998" i="7"/>
  <c r="J5866" i="7"/>
  <c r="J6218" i="7"/>
  <c r="J5214" i="7"/>
  <c r="J6131" i="7"/>
  <c r="J6227" i="7"/>
  <c r="J3742" i="7"/>
  <c r="J4606" i="7"/>
  <c r="J4211" i="7"/>
  <c r="J4247" i="7"/>
  <c r="J4846" i="7"/>
  <c r="J6095" i="7"/>
  <c r="J3951" i="7"/>
  <c r="J4287" i="7"/>
  <c r="J5652" i="7"/>
  <c r="J5640" i="7"/>
  <c r="J6049" i="7"/>
  <c r="J4050" i="7"/>
  <c r="J4904" i="7"/>
  <c r="J5497" i="7"/>
  <c r="J4928" i="7"/>
  <c r="J6136" i="7"/>
  <c r="J3528" i="7"/>
  <c r="J4235" i="7"/>
  <c r="J4579" i="7"/>
  <c r="J4567" i="7"/>
  <c r="J5166" i="7"/>
  <c r="J4924" i="7"/>
  <c r="J3808" i="7"/>
  <c r="J4895" i="7"/>
  <c r="J4089" i="7"/>
  <c r="J4464" i="7"/>
  <c r="J5620" i="7"/>
  <c r="J5695" i="7"/>
  <c r="J6180" i="7"/>
  <c r="J5862" i="7"/>
  <c r="J2591" i="7"/>
  <c r="J4049" i="7"/>
  <c r="J4160" i="7"/>
  <c r="J4441" i="7"/>
  <c r="J4816" i="7"/>
  <c r="J6080" i="7"/>
  <c r="J3355" i="7"/>
  <c r="J5299" i="7"/>
  <c r="J4244" i="7"/>
  <c r="J4232" i="7"/>
  <c r="J5630" i="7"/>
  <c r="J4660" i="7"/>
  <c r="J6046" i="7"/>
  <c r="J5927" i="7"/>
  <c r="J5414" i="7"/>
  <c r="J5217" i="7"/>
  <c r="J3264" i="7"/>
  <c r="J4351" i="7"/>
  <c r="J5700" i="7"/>
  <c r="J5688" i="7"/>
  <c r="J5847" i="7"/>
  <c r="J3592" i="7"/>
  <c r="J4267" i="7"/>
  <c r="J4595" i="7"/>
  <c r="J4583" i="7"/>
  <c r="J5893" i="7"/>
  <c r="J5553" i="7"/>
  <c r="J5234" i="7"/>
  <c r="J6104" i="7"/>
  <c r="J5979" i="7"/>
  <c r="J6124" i="7"/>
  <c r="J5216" i="7"/>
  <c r="J5178" i="7"/>
  <c r="J6154" i="7"/>
  <c r="J4991" i="7"/>
  <c r="J4748" i="7"/>
  <c r="J6125" i="7"/>
  <c r="J6283" i="7"/>
  <c r="J6263" i="7"/>
  <c r="J6209" i="7"/>
  <c r="J5037" i="7"/>
  <c r="J5418" i="7"/>
  <c r="J5687" i="7"/>
  <c r="J6050" i="7"/>
  <c r="J6329" i="7"/>
  <c r="J6092" i="7"/>
  <c r="J6281" i="7"/>
  <c r="J5446" i="7"/>
  <c r="J4" i="7"/>
  <c r="J5257" i="7"/>
  <c r="J5785" i="7"/>
  <c r="J5627" i="7"/>
  <c r="J5677" i="7"/>
  <c r="J5738" i="7"/>
  <c r="J5898" i="7"/>
  <c r="J5171" i="7"/>
  <c r="J4876" i="7"/>
  <c r="J6333" i="7"/>
  <c r="J5468" i="7"/>
  <c r="J6086" i="7"/>
  <c r="J5427" i="7"/>
  <c r="J5566" i="7"/>
  <c r="J5494" i="7"/>
  <c r="J6106" i="7"/>
  <c r="J5132" i="7"/>
  <c r="J6172" i="7"/>
  <c r="J5946" i="7"/>
  <c r="J5973" i="7"/>
  <c r="J4556" i="7"/>
  <c r="J4620" i="7"/>
  <c r="J5638" i="7"/>
  <c r="J6043" i="7"/>
  <c r="J4993" i="7"/>
  <c r="J5593" i="7"/>
  <c r="J5770" i="7"/>
  <c r="J5452" i="7"/>
  <c r="J6278" i="7"/>
  <c r="J5805" i="7"/>
  <c r="J5425" i="7"/>
  <c r="J5298" i="7"/>
  <c r="J3" i="7"/>
  <c r="J5743" i="7"/>
  <c r="J5963" i="7"/>
  <c r="J5371" i="7"/>
  <c r="J5867" i="7"/>
  <c r="J5869" i="7"/>
  <c r="J5169" i="7"/>
  <c r="J5929" i="7"/>
  <c r="J6198" i="7"/>
  <c r="J5343" i="7"/>
  <c r="J5002" i="7"/>
  <c r="J5443" i="7"/>
  <c r="J5273" i="7"/>
  <c r="J5179" i="7"/>
  <c r="J5807" i="7"/>
  <c r="J6315" i="7"/>
  <c r="J5865" i="7"/>
  <c r="J6324" i="7"/>
  <c r="J4978" i="7"/>
  <c r="J5719" i="7"/>
  <c r="J4704" i="7"/>
  <c r="J5834" i="7"/>
  <c r="J4364" i="7"/>
  <c r="J5385" i="7"/>
  <c r="J6147" i="7"/>
  <c r="J5976" i="7"/>
  <c r="J5839" i="7"/>
  <c r="J6331" i="7"/>
  <c r="J4960" i="7"/>
  <c r="J5114" i="7"/>
  <c r="J6026" i="7"/>
  <c r="J4783" i="7"/>
  <c r="J4940" i="7"/>
  <c r="J6314" i="7"/>
  <c r="J5980" i="7"/>
  <c r="J6285" i="7"/>
  <c r="J5603" i="7"/>
  <c r="J5137" i="7"/>
  <c r="J6127" i="7"/>
  <c r="J6167" i="7"/>
  <c r="J5962" i="7"/>
  <c r="J6149" i="7"/>
  <c r="J5362" i="7"/>
  <c r="J6103" i="7"/>
  <c r="J5472" i="7"/>
  <c r="J4631" i="7"/>
  <c r="J4908" i="7"/>
  <c r="J6223" i="7"/>
  <c r="J6002" i="7"/>
  <c r="J6076" i="7"/>
  <c r="J5341" i="7"/>
  <c r="J5907" i="7"/>
  <c r="J5772" i="7"/>
  <c r="J5858" i="7"/>
  <c r="J5632" i="7"/>
  <c r="J5370" i="7"/>
  <c r="J4901" i="7"/>
  <c r="J5085" i="7"/>
  <c r="J5411" i="7"/>
  <c r="J5420" i="7"/>
  <c r="J5129" i="7"/>
  <c r="J5203" i="7"/>
  <c r="J5674" i="7"/>
  <c r="J4967" i="7"/>
  <c r="J6205" i="7"/>
  <c r="J5958" i="7"/>
  <c r="J4962" i="7"/>
  <c r="J5857" i="7"/>
  <c r="J5994" i="7"/>
  <c r="J6087" i="7"/>
  <c r="J5981" i="7"/>
  <c r="J5019" i="7"/>
  <c r="J6078" i="7"/>
  <c r="J4651" i="7"/>
  <c r="J4719" i="7"/>
  <c r="J4979" i="7"/>
  <c r="J5997" i="7"/>
  <c r="J6225" i="7"/>
  <c r="J5505" i="7"/>
  <c r="J6235" i="7"/>
  <c r="J5426" i="7"/>
  <c r="J6" i="7"/>
  <c r="J6323" i="7"/>
  <c r="J5046" i="7"/>
  <c r="J4432" i="7"/>
  <c r="J5271" i="7"/>
  <c r="J5312" i="7"/>
  <c r="J4310" i="7"/>
  <c r="J5269" i="7"/>
  <c r="J2655" i="7"/>
  <c r="J4081" i="7"/>
  <c r="J4176" i="7"/>
  <c r="J4473" i="7"/>
  <c r="J4848" i="7"/>
  <c r="J5001" i="7"/>
  <c r="J4763" i="7"/>
  <c r="J4380" i="7"/>
  <c r="J5266" i="7"/>
  <c r="J4941" i="7"/>
  <c r="J5961" i="7"/>
  <c r="J3547" i="7"/>
  <c r="J4124" i="7"/>
  <c r="J4292" i="7"/>
  <c r="J4280" i="7"/>
  <c r="J5678" i="7"/>
  <c r="J3076" i="7"/>
  <c r="J4497" i="7"/>
  <c r="J4341" i="7"/>
  <c r="J3870" i="7"/>
  <c r="J5488" i="7"/>
  <c r="J4082" i="7"/>
  <c r="J5889" i="7"/>
  <c r="J6005" i="7"/>
  <c r="J4667" i="7"/>
  <c r="J3573" i="7"/>
  <c r="J4004" i="7"/>
  <c r="J4761" i="7"/>
  <c r="J4106" i="7"/>
  <c r="J5840" i="7"/>
  <c r="J5905" i="7"/>
  <c r="J4541" i="7"/>
  <c r="J4885" i="7"/>
  <c r="J4756" i="7"/>
  <c r="J4744" i="7"/>
  <c r="J6142" i="7"/>
  <c r="J5684" i="7"/>
  <c r="J5819" i="7"/>
  <c r="J6244" i="7"/>
  <c r="J5926" i="7"/>
  <c r="J2847" i="7"/>
  <c r="J4145" i="7"/>
  <c r="J4240" i="7"/>
  <c r="J4569" i="7"/>
  <c r="J4944" i="7"/>
  <c r="J6144" i="7"/>
  <c r="J3611" i="7"/>
  <c r="J4140" i="7"/>
  <c r="J4308" i="7"/>
  <c r="J5832" i="7"/>
  <c r="J5088" i="7"/>
  <c r="J5146" i="7"/>
  <c r="J6258" i="7"/>
  <c r="J6251" i="7"/>
  <c r="J6204" i="7"/>
  <c r="J5295" i="7"/>
  <c r="J5597" i="7"/>
  <c r="J5690" i="7"/>
  <c r="J6044" i="7"/>
  <c r="J6148" i="7"/>
  <c r="J5009" i="7"/>
  <c r="J6291" i="7"/>
  <c r="J4834" i="7"/>
  <c r="J6089" i="7"/>
  <c r="J6288" i="7"/>
  <c r="J5126" i="7"/>
  <c r="J5930" i="7"/>
  <c r="J4723" i="7"/>
  <c r="J5823" i="7"/>
  <c r="J5388" i="7"/>
  <c r="J5917" i="7"/>
  <c r="J5081" i="7"/>
  <c r="J4815" i="7"/>
  <c r="J5265" i="7"/>
  <c r="J5730" i="7"/>
  <c r="J4780" i="7"/>
  <c r="J4444" i="7"/>
  <c r="J5766" i="7"/>
  <c r="J6250" i="7"/>
  <c r="J6171" i="7"/>
  <c r="J6260" i="7"/>
  <c r="J5073" i="7"/>
  <c r="J6273" i="7"/>
  <c r="J5721" i="7"/>
  <c r="J5899" i="7"/>
  <c r="J5999" i="7"/>
  <c r="J5011" i="7"/>
  <c r="J4891" i="7"/>
  <c r="J5159" i="7"/>
  <c r="J5296" i="7"/>
  <c r="J6151" i="7"/>
  <c r="J5711" i="7"/>
  <c r="J3812" i="7"/>
  <c r="J4254" i="7"/>
  <c r="J4662" i="7"/>
  <c r="J4778" i="7"/>
  <c r="J5525" i="7"/>
  <c r="J5955" i="7"/>
  <c r="J3439" i="7"/>
  <c r="J4738" i="7"/>
  <c r="J5396" i="7"/>
  <c r="J5384" i="7"/>
  <c r="J6019" i="7"/>
  <c r="J4188" i="7"/>
  <c r="J4392" i="7"/>
  <c r="J5049" i="7"/>
  <c r="J4412" i="7"/>
  <c r="J5880" i="7"/>
  <c r="J3287" i="7"/>
  <c r="J4686" i="7"/>
  <c r="J4291" i="7"/>
  <c r="J4311" i="7"/>
  <c r="J4910" i="7"/>
  <c r="J4396" i="7"/>
  <c r="J3296" i="7"/>
  <c r="J4383" i="7"/>
  <c r="J5716" i="7"/>
  <c r="J5704" i="7"/>
  <c r="J5108" i="7"/>
  <c r="J4851" i="7"/>
  <c r="J5924" i="7"/>
  <c r="J5606" i="7"/>
  <c r="J5409" i="7"/>
  <c r="J3648" i="7"/>
  <c r="J4607" i="7"/>
  <c r="J4905" i="7"/>
  <c r="J4893" i="7"/>
  <c r="J6243" i="7"/>
  <c r="J3042" i="7"/>
  <c r="J4523" i="7"/>
  <c r="J5071" i="7"/>
  <c r="J5043" i="7"/>
  <c r="J5374" i="7"/>
  <c r="J4148" i="7"/>
  <c r="J5534" i="7"/>
  <c r="J5327" i="7"/>
  <c r="J5158" i="7"/>
  <c r="J4961" i="7"/>
  <c r="J3535" i="7"/>
  <c r="J4015" i="7"/>
  <c r="J5444" i="7"/>
  <c r="J5432" i="7"/>
  <c r="J5375" i="7"/>
  <c r="J3351" i="7"/>
  <c r="J4702" i="7"/>
  <c r="J4323" i="7"/>
  <c r="J4327" i="7"/>
  <c r="J5940" i="7"/>
  <c r="J5201" i="7"/>
  <c r="J5657" i="7"/>
  <c r="J5775" i="7"/>
  <c r="J5459" i="7"/>
  <c r="J19" i="7"/>
  <c r="J5020" i="7"/>
  <c r="J5133" i="7"/>
  <c r="J5591" i="7"/>
  <c r="J3532" i="7"/>
  <c r="J4233" i="7"/>
  <c r="J4484" i="7"/>
  <c r="J4472" i="7"/>
  <c r="J5870" i="7"/>
  <c r="J3637" i="7"/>
  <c r="J4068" i="7"/>
  <c r="J4805" i="7"/>
  <c r="J4126" i="7"/>
  <c r="J5872" i="7"/>
  <c r="J5090" i="7"/>
  <c r="J4206" i="7"/>
  <c r="J5189" i="7"/>
  <c r="J5906" i="7"/>
  <c r="J5453" i="7"/>
  <c r="J4716" i="7"/>
  <c r="J4733" i="7"/>
  <c r="J3858" i="7"/>
  <c r="J4804" i="7"/>
  <c r="J4792" i="7"/>
  <c r="J6190" i="7"/>
  <c r="J3379" i="7"/>
  <c r="J4837" i="7"/>
  <c r="J4246" i="7"/>
  <c r="J4474" i="7"/>
  <c r="J3940" i="7"/>
  <c r="J4359" i="7"/>
  <c r="J4508" i="7"/>
  <c r="J5903" i="7"/>
  <c r="J5451" i="7"/>
  <c r="J3300" i="7"/>
  <c r="J4046" i="7"/>
  <c r="J4486" i="7"/>
  <c r="J4650" i="7"/>
  <c r="J5397" i="7"/>
  <c r="J5699" i="7"/>
  <c r="J3183" i="7"/>
  <c r="J4562" i="7"/>
  <c r="J5268" i="7"/>
  <c r="J5256" i="7"/>
  <c r="J5111" i="7"/>
  <c r="J4170" i="7"/>
  <c r="J5953" i="7"/>
  <c r="J6069" i="7"/>
  <c r="J4767" i="7"/>
  <c r="J2982" i="7"/>
  <c r="J4165" i="7"/>
  <c r="J3778" i="7"/>
  <c r="J4190" i="7"/>
  <c r="J4949" i="7"/>
  <c r="J5969" i="7"/>
  <c r="J4797" i="7"/>
  <c r="J3882" i="7"/>
  <c r="J4820" i="7"/>
  <c r="J5605" i="7"/>
  <c r="J5533" i="7"/>
  <c r="J5658" i="7"/>
  <c r="J6255" i="7"/>
  <c r="J5676" i="7"/>
  <c r="J6029" i="7"/>
  <c r="J6335" i="7"/>
  <c r="J5686" i="7"/>
  <c r="J6202" i="7"/>
  <c r="J6259" i="7"/>
  <c r="J5843" i="7"/>
  <c r="J5681" i="7"/>
  <c r="J4938" i="7"/>
  <c r="J6150" i="7"/>
  <c r="J5329" i="7"/>
  <c r="J6300" i="7"/>
  <c r="J5311" i="7"/>
  <c r="J5729" i="7"/>
  <c r="J6163" i="7"/>
  <c r="J5340" i="7"/>
  <c r="J4798" i="7"/>
  <c r="J6266" i="7"/>
  <c r="J5366" i="7"/>
  <c r="J5691" i="7"/>
  <c r="J5932" i="7"/>
  <c r="J5679" i="7"/>
  <c r="J5713" i="7"/>
  <c r="J10" i="7"/>
  <c r="J5746" i="7"/>
  <c r="J5599" i="7"/>
  <c r="J5822" i="7"/>
  <c r="J5569" i="7"/>
  <c r="J5291" i="7"/>
  <c r="J4803" i="7"/>
  <c r="J4970" i="7"/>
  <c r="J5875" i="7"/>
  <c r="J5744" i="7"/>
  <c r="J5382" i="7"/>
  <c r="J5223" i="7"/>
  <c r="J5708" i="7"/>
  <c r="J5337" i="7"/>
  <c r="J5057" i="7"/>
  <c r="J5794" i="7"/>
  <c r="J6340" i="7"/>
  <c r="J5386" i="7"/>
  <c r="J5968" i="7"/>
  <c r="J5162" i="7"/>
  <c r="J6267" i="7"/>
  <c r="J5308" i="7"/>
  <c r="J5482" i="7"/>
  <c r="J6156" i="7"/>
  <c r="J5054" i="7"/>
  <c r="J4957" i="7"/>
  <c r="J5922" i="7"/>
  <c r="J5318" i="7"/>
  <c r="J5210" i="7"/>
  <c r="J5759" i="7"/>
  <c r="J6276" i="7"/>
  <c r="J5530" i="7"/>
  <c r="J6177" i="7"/>
  <c r="J6257" i="7"/>
  <c r="J5121" i="7"/>
  <c r="J5546" i="7"/>
  <c r="J6306" i="7"/>
  <c r="J6220" i="7"/>
  <c r="J5702" i="7"/>
  <c r="J5815" i="7"/>
  <c r="J6242" i="7"/>
  <c r="J4771" i="7"/>
  <c r="J5855" i="7"/>
  <c r="J5703" i="7"/>
  <c r="J5267" i="7"/>
  <c r="J14" i="7"/>
  <c r="J5564" i="7"/>
  <c r="J5571" i="7"/>
  <c r="J5722" i="7"/>
  <c r="J6091" i="7"/>
  <c r="J6042" i="7"/>
  <c r="J5065" i="7"/>
  <c r="J4992" i="7"/>
  <c r="J4826" i="7"/>
  <c r="J6090" i="7"/>
  <c r="J5724" i="7"/>
  <c r="J5948" i="7"/>
  <c r="J5042" i="7"/>
  <c r="J5750" i="7"/>
  <c r="J6075" i="7"/>
  <c r="J5885" i="7"/>
  <c r="J4695" i="7"/>
  <c r="J6191" i="7"/>
  <c r="J16" i="7"/>
  <c r="J5856" i="7"/>
  <c r="J5516" i="7"/>
  <c r="J5731" i="7"/>
  <c r="J6138" i="7"/>
  <c r="J5583" i="7"/>
  <c r="J5884" i="7"/>
  <c r="J5945" i="7"/>
  <c r="J5439" i="7"/>
  <c r="J6066" i="7"/>
  <c r="J5287" i="7"/>
  <c r="J9" i="7"/>
  <c r="J5904" i="7"/>
  <c r="J5960" i="7"/>
  <c r="J12" i="7"/>
  <c r="J5863" i="7"/>
  <c r="J4982" i="7"/>
  <c r="J5471" i="7"/>
  <c r="J6041" i="7"/>
  <c r="J5933" i="7"/>
  <c r="J4687" i="7"/>
  <c r="J5725" i="7"/>
  <c r="J5105" i="7"/>
  <c r="J5735" i="7"/>
  <c r="J5430" i="7"/>
  <c r="J5521" i="7"/>
  <c r="J5529" i="7"/>
  <c r="J6140" i="7"/>
  <c r="J5469" i="7"/>
  <c r="J5916" i="7"/>
  <c r="J4812" i="7"/>
  <c r="J5036" i="7"/>
  <c r="J6070" i="7"/>
  <c r="J5194" i="7"/>
  <c r="J5322" i="7"/>
  <c r="J5751" i="7"/>
  <c r="J6301" i="7"/>
  <c r="J5491" i="7"/>
  <c r="J6325" i="7"/>
  <c r="J5879" i="7"/>
  <c r="J5631" i="7"/>
  <c r="J5354" i="7"/>
  <c r="J6268" i="7"/>
  <c r="J5277" i="7"/>
  <c r="J13" i="7"/>
  <c r="J6307" i="7"/>
  <c r="J5938" i="7"/>
  <c r="J5292" i="7"/>
  <c r="J6237" i="7"/>
  <c r="J5170" i="7"/>
  <c r="J5041" i="7"/>
  <c r="J6135" i="7"/>
  <c r="J5810" i="7"/>
  <c r="J6088" i="7"/>
  <c r="J5853" i="7"/>
  <c r="J5836" i="7"/>
  <c r="J4810" i="7"/>
  <c r="J5909" i="7"/>
  <c r="J4791" i="7"/>
  <c r="J5130" i="7"/>
  <c r="J5618" i="7"/>
  <c r="J5359" i="7"/>
  <c r="J6214" i="7"/>
  <c r="J5829" i="7"/>
  <c r="J5912" i="7"/>
  <c r="J6234" i="7"/>
  <c r="J5449" i="7"/>
  <c r="J5760" i="7"/>
  <c r="J4951" i="7"/>
  <c r="J5154" i="7"/>
  <c r="J5485" i="7"/>
  <c r="J5338" i="7"/>
  <c r="J6058" i="7"/>
  <c r="J5876" i="7"/>
  <c r="J6045" i="7"/>
  <c r="J5211" i="7"/>
  <c r="J6107" i="7"/>
  <c r="J5131" i="7"/>
  <c r="J5715" i="7"/>
  <c r="J5495" i="7"/>
  <c r="J6071" i="7"/>
  <c r="J5538" i="7"/>
  <c r="J4934" i="7"/>
  <c r="J5919" i="7"/>
  <c r="J6178" i="7"/>
  <c r="J5574" i="7"/>
  <c r="J4956" i="7"/>
  <c r="J5949" i="7"/>
  <c r="J6028" i="7"/>
  <c r="J4720" i="7"/>
  <c r="J4492" i="7"/>
  <c r="J5754" i="7"/>
  <c r="J5349" i="7"/>
  <c r="J5324" i="7"/>
  <c r="J6074" i="7"/>
  <c r="J5293" i="7"/>
  <c r="J4300" i="7"/>
  <c r="J4699" i="7"/>
  <c r="J5165" i="7"/>
  <c r="J5985" i="7"/>
  <c r="J6236" i="7"/>
  <c r="J5755" i="7"/>
  <c r="J6219" i="7"/>
  <c r="J6020" i="7"/>
  <c r="J6265" i="7"/>
  <c r="J5051" i="7"/>
  <c r="J5596" i="7"/>
  <c r="J5957" i="7"/>
  <c r="J6040" i="7"/>
  <c r="J5401" i="7"/>
  <c r="J6059" i="7"/>
  <c r="J5977" i="7"/>
  <c r="J6039" i="7"/>
  <c r="J6346" i="7"/>
  <c r="J4572" i="7"/>
  <c r="J5438" i="7"/>
  <c r="J5313" i="7"/>
  <c r="J5003" i="7"/>
  <c r="J4552" i="7"/>
  <c r="J4870" i="7"/>
  <c r="J4858" i="7"/>
  <c r="J5190" i="7"/>
  <c r="J5249" i="7"/>
  <c r="J5" i="7"/>
  <c r="J5455" i="7"/>
  <c r="J5387" i="7"/>
  <c r="J5450" i="7"/>
  <c r="J4284" i="7"/>
  <c r="J6024" i="7"/>
  <c r="J4927" i="7"/>
  <c r="J5095" i="7"/>
  <c r="J5965" i="7"/>
  <c r="J5558" i="7"/>
  <c r="J5887" i="7"/>
  <c r="J6212" i="7"/>
  <c r="J6013" i="7"/>
  <c r="J6007" i="7"/>
  <c r="J4922" i="7"/>
  <c r="J6282" i="7"/>
  <c r="J5120" i="7"/>
  <c r="J15" i="7"/>
  <c r="J5801" i="7"/>
  <c r="J5344" i="7"/>
  <c r="J5901" i="7"/>
  <c r="J5779" i="7"/>
  <c r="J5626" i="7"/>
  <c r="J5535" i="7"/>
  <c r="J2" i="7"/>
  <c r="J6349" i="7" l="1"/>
  <c r="AU167" i="11"/>
  <c r="AU171" i="11"/>
  <c r="AU200" i="11"/>
  <c r="AU230" i="11"/>
  <c r="AU235" i="11"/>
  <c r="AU243" i="11"/>
  <c r="AU145" i="11"/>
  <c r="G252" i="11"/>
  <c r="G135" i="11"/>
  <c r="W135" i="11"/>
  <c r="W252" i="11"/>
  <c r="AM135" i="11"/>
  <c r="AM252" i="11"/>
  <c r="T252" i="11"/>
  <c r="T135" i="11"/>
  <c r="AJ252" i="11"/>
  <c r="AJ135" i="11"/>
  <c r="Q252" i="11"/>
  <c r="Q135" i="11"/>
  <c r="AG252" i="11"/>
  <c r="AG135" i="11"/>
  <c r="J135" i="11"/>
  <c r="J252" i="11"/>
  <c r="Z135" i="11"/>
  <c r="Z252" i="11"/>
  <c r="AP135" i="11"/>
  <c r="AP252" i="11"/>
  <c r="AU140" i="11"/>
  <c r="AU149" i="11"/>
  <c r="AU144" i="11"/>
  <c r="AU151" i="11"/>
  <c r="AU174" i="11"/>
  <c r="AU166" i="11"/>
  <c r="AU178" i="11"/>
  <c r="AU180" i="11"/>
  <c r="AU192" i="11"/>
  <c r="AU184" i="11"/>
  <c r="AU191" i="11"/>
  <c r="AU213" i="11"/>
  <c r="AU201" i="11"/>
  <c r="AU212" i="11"/>
  <c r="AU223" i="11"/>
  <c r="AU222" i="11"/>
  <c r="AU232" i="11"/>
  <c r="AU233" i="11"/>
  <c r="AU237" i="11"/>
  <c r="AU240" i="11"/>
  <c r="AU244" i="11"/>
  <c r="AU246" i="11"/>
  <c r="AU245" i="11"/>
  <c r="K252" i="11"/>
  <c r="K135" i="11"/>
  <c r="AA135" i="11"/>
  <c r="AA252" i="11"/>
  <c r="AQ135" i="11"/>
  <c r="AQ252" i="11"/>
  <c r="H252" i="11"/>
  <c r="H135" i="11"/>
  <c r="X252" i="11"/>
  <c r="X135" i="11"/>
  <c r="AN252" i="11"/>
  <c r="AN135" i="11"/>
  <c r="AU141" i="11"/>
  <c r="U252" i="11"/>
  <c r="U135" i="11"/>
  <c r="AK252" i="11"/>
  <c r="AK135" i="11"/>
  <c r="N135" i="11"/>
  <c r="N252" i="11"/>
  <c r="AD135" i="11"/>
  <c r="AD252" i="11"/>
  <c r="AU147" i="11"/>
  <c r="AU143" i="11"/>
  <c r="AU160" i="11"/>
  <c r="AU146" i="11"/>
  <c r="AU150" i="11"/>
  <c r="AU142" i="11"/>
  <c r="AU159" i="11"/>
  <c r="AU176" i="11"/>
  <c r="AU172" i="11"/>
  <c r="AU179" i="11"/>
  <c r="AU187" i="11"/>
  <c r="AU190" i="11"/>
  <c r="AU198" i="11"/>
  <c r="AU189" i="11"/>
  <c r="AU197" i="11"/>
  <c r="AU211" i="11"/>
  <c r="AU210" i="11"/>
  <c r="AU221" i="11"/>
  <c r="AU220" i="11"/>
  <c r="AU231" i="11"/>
  <c r="AU238" i="11"/>
  <c r="AU251" i="11"/>
  <c r="O135" i="11"/>
  <c r="O252" i="11"/>
  <c r="AE135" i="11"/>
  <c r="AE252" i="11"/>
  <c r="L252" i="11"/>
  <c r="L135" i="11"/>
  <c r="AB252" i="11"/>
  <c r="AB135" i="11"/>
  <c r="AU139" i="11"/>
  <c r="I252" i="11"/>
  <c r="I135" i="11"/>
  <c r="Y252" i="11"/>
  <c r="Y135" i="11"/>
  <c r="AO252" i="11"/>
  <c r="AO135" i="11"/>
  <c r="R135" i="11"/>
  <c r="R252" i="11"/>
  <c r="AH135" i="11"/>
  <c r="AH252" i="11"/>
  <c r="AU152" i="11"/>
  <c r="AU156" i="11"/>
  <c r="AU158" i="11"/>
  <c r="AU161" i="11"/>
  <c r="AU148" i="11"/>
  <c r="AU155" i="11"/>
  <c r="AU169" i="11"/>
  <c r="AU173" i="11"/>
  <c r="AU163" i="11"/>
  <c r="AU170" i="11"/>
  <c r="AU181" i="11"/>
  <c r="AU162" i="11"/>
  <c r="AU185" i="11"/>
  <c r="AU188" i="11"/>
  <c r="AU196" i="11"/>
  <c r="AU182" i="11"/>
  <c r="AU195" i="11"/>
  <c r="AU204" i="11"/>
  <c r="AU209" i="11"/>
  <c r="AU205" i="11"/>
  <c r="AU208" i="11"/>
  <c r="AU216" i="11"/>
  <c r="AU219" i="11"/>
  <c r="AU218" i="11"/>
  <c r="AU228" i="11"/>
  <c r="AU229" i="11"/>
  <c r="AU241" i="11"/>
  <c r="AU236" i="11"/>
  <c r="AU250" i="11"/>
  <c r="AU249" i="11"/>
  <c r="S135" i="11"/>
  <c r="S252" i="11"/>
  <c r="AI135" i="11"/>
  <c r="AI252" i="11"/>
  <c r="P252" i="11"/>
  <c r="P135" i="11"/>
  <c r="AF252" i="11"/>
  <c r="AF135" i="11"/>
  <c r="M252" i="11"/>
  <c r="M135" i="11"/>
  <c r="AC252" i="11"/>
  <c r="AC135" i="11"/>
  <c r="AU138" i="11"/>
  <c r="F252" i="11"/>
  <c r="F135" i="11"/>
  <c r="V135" i="11"/>
  <c r="V252" i="11"/>
  <c r="AL135" i="11"/>
  <c r="AL252" i="11"/>
  <c r="AU154" i="11"/>
  <c r="AU157" i="11"/>
  <c r="AU153" i="11"/>
  <c r="AU164" i="11"/>
  <c r="AU165" i="11"/>
  <c r="AU168" i="11"/>
  <c r="AU177" i="11"/>
  <c r="AU175" i="11"/>
  <c r="AU194" i="11"/>
  <c r="AU183" i="11"/>
  <c r="AU186" i="11"/>
  <c r="AU193" i="11"/>
  <c r="AU202" i="11"/>
  <c r="AU207" i="11"/>
  <c r="AU215" i="11"/>
  <c r="AU203" i="11"/>
  <c r="AU206" i="11"/>
  <c r="AU214" i="11"/>
  <c r="AU217" i="11"/>
  <c r="AU225" i="11"/>
  <c r="AU224" i="11"/>
  <c r="AU226" i="11"/>
  <c r="AU234" i="11"/>
  <c r="AU227" i="11"/>
  <c r="AU239" i="11"/>
  <c r="AU242" i="11"/>
  <c r="AU248" i="11"/>
  <c r="AU247" i="11"/>
  <c r="F8" i="11"/>
  <c r="I2" i="7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J6361" i="7" l="1"/>
  <c r="J6363" i="7" s="1"/>
  <c r="J6365" i="7" s="1"/>
  <c r="BO86" i="11"/>
  <c r="J6355" i="7"/>
  <c r="J6356" i="7" s="1"/>
  <c r="AU137" i="11"/>
  <c r="AU252" i="11"/>
  <c r="AZ165" i="11"/>
  <c r="S134" i="11"/>
  <c r="BA165" i="11" s="1"/>
  <c r="S133" i="11"/>
  <c r="BB165" i="11" s="1"/>
  <c r="AZ180" i="11"/>
  <c r="AH133" i="11"/>
  <c r="BB180" i="11" s="1"/>
  <c r="AH134" i="11"/>
  <c r="BA180" i="11" s="1"/>
  <c r="L133" i="11"/>
  <c r="BB158" i="11" s="1"/>
  <c r="L134" i="11"/>
  <c r="BA158" i="11" s="1"/>
  <c r="AZ158" i="11"/>
  <c r="AK134" i="11"/>
  <c r="BA183" i="11" s="1"/>
  <c r="AZ183" i="11"/>
  <c r="AK133" i="11"/>
  <c r="BB183" i="11" s="1"/>
  <c r="AZ189" i="11"/>
  <c r="AQ133" i="11"/>
  <c r="BB189" i="11" s="1"/>
  <c r="AQ134" i="11"/>
  <c r="BA189" i="11" s="1"/>
  <c r="Q134" i="11"/>
  <c r="BA163" i="11" s="1"/>
  <c r="AZ163" i="11"/>
  <c r="Q133" i="11"/>
  <c r="BB163" i="11" s="1"/>
  <c r="AZ166" i="11"/>
  <c r="T133" i="11"/>
  <c r="BB166" i="11" s="1"/>
  <c r="T134" i="11"/>
  <c r="BA166" i="11" s="1"/>
  <c r="AZ168" i="11"/>
  <c r="V133" i="11"/>
  <c r="BB168" i="11" s="1"/>
  <c r="V134" i="11"/>
  <c r="AC134" i="11"/>
  <c r="BA175" i="11" s="1"/>
  <c r="AZ175" i="11"/>
  <c r="AC133" i="11"/>
  <c r="BB175" i="11" s="1"/>
  <c r="AF133" i="11"/>
  <c r="BB178" i="11" s="1"/>
  <c r="AZ178" i="11"/>
  <c r="AF134" i="11"/>
  <c r="BA178" i="11" s="1"/>
  <c r="Y134" i="11"/>
  <c r="BA171" i="11" s="1"/>
  <c r="AZ171" i="11"/>
  <c r="Y133" i="11"/>
  <c r="BB171" i="11" s="1"/>
  <c r="AZ161" i="11"/>
  <c r="O133" i="11"/>
  <c r="BB161" i="11" s="1"/>
  <c r="O134" i="11"/>
  <c r="BA161" i="11" s="1"/>
  <c r="AZ176" i="11"/>
  <c r="AD134" i="11"/>
  <c r="BA176" i="11" s="1"/>
  <c r="AD133" i="11"/>
  <c r="BB176" i="11" s="1"/>
  <c r="AZ186" i="11"/>
  <c r="AN134" i="11"/>
  <c r="BA186" i="11" s="1"/>
  <c r="AN133" i="11"/>
  <c r="BB186" i="11" s="1"/>
  <c r="H134" i="11"/>
  <c r="H133" i="11"/>
  <c r="BB154" i="11" s="1"/>
  <c r="AZ154" i="11"/>
  <c r="AZ188" i="11"/>
  <c r="AP133" i="11"/>
  <c r="BB188" i="11" s="1"/>
  <c r="AP134" i="11"/>
  <c r="BA188" i="11" s="1"/>
  <c r="AZ156" i="11"/>
  <c r="J133" i="11"/>
  <c r="BB156" i="11" s="1"/>
  <c r="J134" i="11"/>
  <c r="BA156" i="11" s="1"/>
  <c r="AZ169" i="11"/>
  <c r="W134" i="11"/>
  <c r="BA169" i="11" s="1"/>
  <c r="W133" i="11"/>
  <c r="BB169" i="11" s="1"/>
  <c r="AZ152" i="11"/>
  <c r="F133" i="11"/>
  <c r="F134" i="11"/>
  <c r="AR135" i="11"/>
  <c r="AZ181" i="11"/>
  <c r="AI133" i="11"/>
  <c r="BB181" i="11" s="1"/>
  <c r="AI134" i="11"/>
  <c r="BA181" i="11" s="1"/>
  <c r="AZ164" i="11"/>
  <c r="R133" i="11"/>
  <c r="BB164" i="11" s="1"/>
  <c r="R134" i="11"/>
  <c r="BA164" i="11" s="1"/>
  <c r="AZ174" i="11"/>
  <c r="AB133" i="11"/>
  <c r="BB174" i="11" s="1"/>
  <c r="AB134" i="11"/>
  <c r="BA174" i="11" s="1"/>
  <c r="U134" i="11"/>
  <c r="BA167" i="11" s="1"/>
  <c r="AZ167" i="11"/>
  <c r="U133" i="11"/>
  <c r="BB167" i="11" s="1"/>
  <c r="AZ173" i="11"/>
  <c r="AA134" i="11"/>
  <c r="BA173" i="11" s="1"/>
  <c r="AA133" i="11"/>
  <c r="BB173" i="11" s="1"/>
  <c r="AG134" i="11"/>
  <c r="BA179" i="11" s="1"/>
  <c r="AZ179" i="11"/>
  <c r="AG133" i="11"/>
  <c r="BB179" i="11" s="1"/>
  <c r="AZ182" i="11"/>
  <c r="AJ133" i="11"/>
  <c r="BB182" i="11" s="1"/>
  <c r="AJ134" i="11"/>
  <c r="BA182" i="11" s="1"/>
  <c r="AZ153" i="11"/>
  <c r="G133" i="11"/>
  <c r="BB153" i="11" s="1"/>
  <c r="G134" i="11"/>
  <c r="BA153" i="11" s="1"/>
  <c r="AZ184" i="11"/>
  <c r="AL133" i="11"/>
  <c r="BB184" i="11" s="1"/>
  <c r="AL134" i="11"/>
  <c r="BA184" i="11" s="1"/>
  <c r="M134" i="11"/>
  <c r="BA159" i="11" s="1"/>
  <c r="M133" i="11"/>
  <c r="BB159" i="11" s="1"/>
  <c r="AZ159" i="11"/>
  <c r="AZ162" i="11"/>
  <c r="P134" i="11"/>
  <c r="BA162" i="11" s="1"/>
  <c r="P133" i="11"/>
  <c r="BB162" i="11" s="1"/>
  <c r="AO134" i="11"/>
  <c r="BA187" i="11" s="1"/>
  <c r="AO133" i="11"/>
  <c r="BB187" i="11" s="1"/>
  <c r="AZ187" i="11"/>
  <c r="I134" i="11"/>
  <c r="BA155" i="11" s="1"/>
  <c r="I133" i="11"/>
  <c r="BB155" i="11" s="1"/>
  <c r="AZ155" i="11"/>
  <c r="AE133" i="11"/>
  <c r="BB177" i="11" s="1"/>
  <c r="AZ177" i="11"/>
  <c r="AE134" i="11"/>
  <c r="BA177" i="11" s="1"/>
  <c r="AZ160" i="11"/>
  <c r="N134" i="11"/>
  <c r="BA160" i="11" s="1"/>
  <c r="N133" i="11"/>
  <c r="BB160" i="11" s="1"/>
  <c r="AZ170" i="11"/>
  <c r="X134" i="11"/>
  <c r="BA170" i="11" s="1"/>
  <c r="X133" i="11"/>
  <c r="BB170" i="11" s="1"/>
  <c r="AZ157" i="11"/>
  <c r="K133" i="11"/>
  <c r="BB157" i="11" s="1"/>
  <c r="K134" i="11"/>
  <c r="BA157" i="11" s="1"/>
  <c r="AZ172" i="11"/>
  <c r="Z134" i="11"/>
  <c r="BA172" i="11" s="1"/>
  <c r="Z133" i="11"/>
  <c r="BB172" i="11" s="1"/>
  <c r="AM133" i="11"/>
  <c r="BB185" i="11" s="1"/>
  <c r="AM134" i="11"/>
  <c r="BA185" i="11" s="1"/>
  <c r="AZ185" i="11"/>
  <c r="T4" i="1"/>
  <c r="U4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" i="1"/>
  <c r="BC177" i="11" l="1"/>
  <c r="BC179" i="11"/>
  <c r="BC189" i="11"/>
  <c r="J6364" i="7"/>
  <c r="J6358" i="7"/>
  <c r="J6357" i="7"/>
  <c r="BC167" i="11"/>
  <c r="BC178" i="11"/>
  <c r="BC163" i="11"/>
  <c r="BC157" i="11"/>
  <c r="BC155" i="11"/>
  <c r="BC158" i="11"/>
  <c r="BC166" i="11"/>
  <c r="BC172" i="11"/>
  <c r="BC187" i="11"/>
  <c r="BC164" i="11"/>
  <c r="BC188" i="11"/>
  <c r="BC161" i="11"/>
  <c r="BC175" i="11"/>
  <c r="BC160" i="11"/>
  <c r="BC162" i="11"/>
  <c r="BC182" i="11"/>
  <c r="BC174" i="11"/>
  <c r="BA152" i="11"/>
  <c r="AR134" i="11"/>
  <c r="BC156" i="11"/>
  <c r="BC176" i="11"/>
  <c r="BC165" i="11"/>
  <c r="BC170" i="11"/>
  <c r="BC159" i="11"/>
  <c r="BC153" i="11"/>
  <c r="BB152" i="11"/>
  <c r="AR133" i="11"/>
  <c r="AR136" i="11" s="1"/>
  <c r="BC169" i="11"/>
  <c r="BC154" i="11"/>
  <c r="BC186" i="11"/>
  <c r="BC171" i="11"/>
  <c r="BC180" i="11"/>
  <c r="BC185" i="11"/>
  <c r="BC184" i="11"/>
  <c r="BC173" i="11"/>
  <c r="BC181" i="11"/>
  <c r="BC183" i="11"/>
  <c r="E9" i="17"/>
  <c r="E33" i="17"/>
  <c r="E8" i="17"/>
  <c r="U8" i="17"/>
  <c r="T7" i="17"/>
  <c r="T6" i="17"/>
  <c r="U4" i="17"/>
  <c r="U7" i="17"/>
  <c r="U5" i="17"/>
  <c r="E6" i="17"/>
  <c r="U6" i="17"/>
  <c r="E7" i="17"/>
  <c r="E5" i="17"/>
  <c r="F33" i="17"/>
  <c r="T5" i="17"/>
  <c r="T4" i="17"/>
  <c r="F4" i="17"/>
  <c r="E4" i="17"/>
  <c r="T8" i="17"/>
  <c r="F5" i="17"/>
  <c r="AL8" i="11"/>
  <c r="AU23" i="11"/>
  <c r="AU81" i="11"/>
  <c r="AU60" i="11"/>
  <c r="AU88" i="11"/>
  <c r="AU54" i="11"/>
  <c r="AY68" i="11"/>
  <c r="AL125" i="11"/>
  <c r="N8" i="11"/>
  <c r="AU108" i="11"/>
  <c r="AY111" i="11"/>
  <c r="AU15" i="11"/>
  <c r="AU87" i="11"/>
  <c r="S7" i="17"/>
  <c r="D7" i="17"/>
  <c r="BC152" i="11" l="1"/>
  <c r="BC190" i="11" s="1"/>
  <c r="V7" i="17"/>
  <c r="E10" i="17"/>
  <c r="AC125" i="11"/>
  <c r="AU48" i="11"/>
  <c r="R8" i="11"/>
  <c r="I125" i="11"/>
  <c r="AU92" i="11"/>
  <c r="AK8" i="11"/>
  <c r="AK125" i="11"/>
  <c r="Z8" i="11"/>
  <c r="Z125" i="11"/>
  <c r="AY34" i="11"/>
  <c r="AU24" i="11"/>
  <c r="AU52" i="11"/>
  <c r="BH29" i="11"/>
  <c r="BH30" i="11" s="1"/>
  <c r="AY48" i="11"/>
  <c r="AY49" i="11" s="1"/>
  <c r="P8" i="11"/>
  <c r="P125" i="11"/>
  <c r="K125" i="11"/>
  <c r="K8" i="11"/>
  <c r="AU117" i="11"/>
  <c r="L8" i="11"/>
  <c r="L125" i="11"/>
  <c r="AU95" i="11"/>
  <c r="AU71" i="11"/>
  <c r="AU36" i="11"/>
  <c r="R125" i="11"/>
  <c r="AU35" i="11"/>
  <c r="BH47" i="11"/>
  <c r="BH48" i="11" s="1"/>
  <c r="AY85" i="11"/>
  <c r="AY71" i="11"/>
  <c r="F8" i="17"/>
  <c r="AU32" i="11"/>
  <c r="Y8" i="11"/>
  <c r="I12" i="7"/>
  <c r="I7" i="7"/>
  <c r="I14" i="7"/>
  <c r="I11" i="7"/>
  <c r="AU41" i="11"/>
  <c r="AU100" i="11"/>
  <c r="AO8" i="11"/>
  <c r="Q125" i="11"/>
  <c r="AM8" i="11"/>
  <c r="AM125" i="11"/>
  <c r="D33" i="17"/>
  <c r="AY28" i="11"/>
  <c r="AY29" i="11" s="1"/>
  <c r="AU17" i="11"/>
  <c r="BJ51" i="11" s="1"/>
  <c r="BH19" i="11"/>
  <c r="BH20" i="11" s="1"/>
  <c r="D6" i="17"/>
  <c r="AU39" i="11"/>
  <c r="AY15" i="11"/>
  <c r="AU119" i="11"/>
  <c r="AU113" i="11"/>
  <c r="AU76" i="11"/>
  <c r="BH63" i="11"/>
  <c r="BH64" i="11" s="1"/>
  <c r="AY120" i="11"/>
  <c r="AY121" i="11" s="1"/>
  <c r="AU46" i="11"/>
  <c r="AU90" i="11"/>
  <c r="BH23" i="11"/>
  <c r="BH24" i="11" s="1"/>
  <c r="BH74" i="11"/>
  <c r="AY38" i="11"/>
  <c r="AY39" i="11" s="1"/>
  <c r="AY133" i="11"/>
  <c r="X125" i="11"/>
  <c r="Q8" i="11"/>
  <c r="AY102" i="11"/>
  <c r="AU80" i="11"/>
  <c r="AU62" i="11"/>
  <c r="AU75" i="11"/>
  <c r="AU112" i="11"/>
  <c r="U9" i="17"/>
  <c r="AU65" i="11"/>
  <c r="AU67" i="11"/>
  <c r="AU122" i="11"/>
  <c r="M8" i="11"/>
  <c r="M125" i="11"/>
  <c r="AU30" i="11"/>
  <c r="AU51" i="11"/>
  <c r="AU97" i="11"/>
  <c r="AU115" i="11"/>
  <c r="AY16" i="11"/>
  <c r="AU40" i="11"/>
  <c r="AU106" i="11"/>
  <c r="AU118" i="11"/>
  <c r="AU98" i="11"/>
  <c r="AU123" i="11"/>
  <c r="AU124" i="11"/>
  <c r="AU16" i="11"/>
  <c r="AU74" i="11"/>
  <c r="AU14" i="11"/>
  <c r="AU55" i="11"/>
  <c r="I8" i="7"/>
  <c r="I5" i="7"/>
  <c r="I13" i="7"/>
  <c r="I6" i="7"/>
  <c r="I3" i="7"/>
  <c r="I17" i="7"/>
  <c r="AH8" i="11"/>
  <c r="AO125" i="11"/>
  <c r="AU19" i="11"/>
  <c r="F6" i="17"/>
  <c r="AY69" i="11"/>
  <c r="BH38" i="11"/>
  <c r="AE8" i="11"/>
  <c r="AE125" i="11"/>
  <c r="V125" i="11"/>
  <c r="V8" i="11"/>
  <c r="S5" i="17"/>
  <c r="V5" i="17" s="1"/>
  <c r="AY32" i="11"/>
  <c r="AU21" i="11"/>
  <c r="AU86" i="11"/>
  <c r="AU69" i="11"/>
  <c r="AY117" i="11"/>
  <c r="AY106" i="11"/>
  <c r="AU101" i="11"/>
  <c r="BN118" i="11" s="1"/>
  <c r="AU89" i="11"/>
  <c r="AU79" i="11"/>
  <c r="AU53" i="11"/>
  <c r="AU84" i="11"/>
  <c r="AU37" i="11"/>
  <c r="G33" i="17"/>
  <c r="BH51" i="11"/>
  <c r="AY89" i="11"/>
  <c r="AU22" i="11"/>
  <c r="S6" i="17"/>
  <c r="V6" i="17" s="1"/>
  <c r="AY33" i="11"/>
  <c r="AU49" i="11"/>
  <c r="AY41" i="11"/>
  <c r="AY42" i="11" s="1"/>
  <c r="BH25" i="11"/>
  <c r="BH26" i="11" s="1"/>
  <c r="AU50" i="11"/>
  <c r="T125" i="11"/>
  <c r="T8" i="11"/>
  <c r="G8" i="11"/>
  <c r="AF8" i="11"/>
  <c r="AF125" i="11"/>
  <c r="AP8" i="11"/>
  <c r="AP125" i="11"/>
  <c r="AU44" i="11"/>
  <c r="T9" i="17"/>
  <c r="AU93" i="11"/>
  <c r="AA125" i="11"/>
  <c r="AA8" i="11"/>
  <c r="BH35" i="11"/>
  <c r="AY65" i="11"/>
  <c r="BH50" i="11"/>
  <c r="AY88" i="11"/>
  <c r="AU58" i="11"/>
  <c r="AU59" i="11"/>
  <c r="AU91" i="11"/>
  <c r="F9" i="17"/>
  <c r="AY72" i="11"/>
  <c r="AU34" i="11"/>
  <c r="AU73" i="11"/>
  <c r="AU116" i="11"/>
  <c r="O8" i="11"/>
  <c r="O125" i="11"/>
  <c r="I9" i="7"/>
  <c r="I16" i="7"/>
  <c r="I10" i="7"/>
  <c r="Y125" i="11"/>
  <c r="S8" i="11"/>
  <c r="BH57" i="11"/>
  <c r="BH58" i="11" s="1"/>
  <c r="AU109" i="11"/>
  <c r="AC8" i="11"/>
  <c r="AU45" i="11"/>
  <c r="AB125" i="11"/>
  <c r="AB8" i="11"/>
  <c r="AU31" i="11"/>
  <c r="AN125" i="11"/>
  <c r="AN8" i="11"/>
  <c r="AU103" i="11"/>
  <c r="AU26" i="11"/>
  <c r="U125" i="11"/>
  <c r="U8" i="11"/>
  <c r="F125" i="11"/>
  <c r="AU11" i="11"/>
  <c r="AU99" i="11"/>
  <c r="AU61" i="11"/>
  <c r="AU78" i="11"/>
  <c r="AY114" i="11"/>
  <c r="AY103" i="11"/>
  <c r="BH61" i="11"/>
  <c r="BH62" i="11" s="1"/>
  <c r="BH21" i="11"/>
  <c r="BH22" i="11" s="1"/>
  <c r="S4" i="17"/>
  <c r="V4" i="17" s="1"/>
  <c r="AY31" i="11"/>
  <c r="AU20" i="11"/>
  <c r="AY66" i="11"/>
  <c r="BH37" i="11"/>
  <c r="AU77" i="11"/>
  <c r="AG8" i="11"/>
  <c r="AG125" i="11"/>
  <c r="AU94" i="11"/>
  <c r="AU57" i="11"/>
  <c r="AU110" i="11"/>
  <c r="AU43" i="11"/>
  <c r="AU96" i="11"/>
  <c r="AY115" i="11"/>
  <c r="AY104" i="11"/>
  <c r="AH125" i="11"/>
  <c r="BH49" i="11"/>
  <c r="AY87" i="11"/>
  <c r="AU105" i="11"/>
  <c r="F7" i="17"/>
  <c r="G7" i="17" s="1"/>
  <c r="AY70" i="11"/>
  <c r="H125" i="11"/>
  <c r="H8" i="11"/>
  <c r="AY18" i="11"/>
  <c r="AU42" i="11"/>
  <c r="D9" i="17"/>
  <c r="AY109" i="11"/>
  <c r="AY100" i="11"/>
  <c r="BH59" i="11"/>
  <c r="BH60" i="11" s="1"/>
  <c r="BH36" i="11"/>
  <c r="AY67" i="11"/>
  <c r="AU18" i="11"/>
  <c r="AU56" i="11"/>
  <c r="AU33" i="11"/>
  <c r="AU72" i="11"/>
  <c r="AQ8" i="11"/>
  <c r="AQ125" i="11"/>
  <c r="D4" i="17"/>
  <c r="AU12" i="11"/>
  <c r="AY13" i="11"/>
  <c r="BH13" i="11"/>
  <c r="BH15" i="11" s="1"/>
  <c r="AY110" i="11"/>
  <c r="AY101" i="11"/>
  <c r="AU121" i="11"/>
  <c r="AY17" i="11"/>
  <c r="D8" i="17"/>
  <c r="AU47" i="11"/>
  <c r="I15" i="7"/>
  <c r="I4" i="7"/>
  <c r="AU63" i="11"/>
  <c r="N125" i="11"/>
  <c r="X8" i="11"/>
  <c r="G125" i="11"/>
  <c r="J8" i="11"/>
  <c r="J125" i="11"/>
  <c r="AJ125" i="11"/>
  <c r="AJ8" i="11"/>
  <c r="AU66" i="11"/>
  <c r="AU120" i="11"/>
  <c r="AU85" i="11"/>
  <c r="S8" i="17"/>
  <c r="V8" i="17" s="1"/>
  <c r="AY35" i="11"/>
  <c r="AU25" i="11"/>
  <c r="AU38" i="11"/>
  <c r="AU107" i="11"/>
  <c r="AU64" i="11"/>
  <c r="D5" i="17"/>
  <c r="G5" i="17" s="1"/>
  <c r="AY14" i="11"/>
  <c r="AU13" i="11"/>
  <c r="BH27" i="11"/>
  <c r="BH28" i="11" s="1"/>
  <c r="AY44" i="11"/>
  <c r="AY140" i="11"/>
  <c r="BH78" i="11"/>
  <c r="AY105" i="11"/>
  <c r="AY116" i="11"/>
  <c r="S125" i="11"/>
  <c r="AY45" i="11"/>
  <c r="AY141" i="11"/>
  <c r="AU68" i="11"/>
  <c r="AU104" i="11"/>
  <c r="AU70" i="11"/>
  <c r="AU29" i="11"/>
  <c r="AU111" i="11"/>
  <c r="I8" i="11"/>
  <c r="AU28" i="11"/>
  <c r="W8" i="11"/>
  <c r="W125" i="11"/>
  <c r="AU82" i="11"/>
  <c r="AU102" i="11"/>
  <c r="AD125" i="11"/>
  <c r="AD8" i="11"/>
  <c r="AU83" i="11"/>
  <c r="AU114" i="11"/>
  <c r="AI8" i="11"/>
  <c r="AI125" i="11"/>
  <c r="AU27" i="11"/>
  <c r="I6349" i="7" l="1"/>
  <c r="BH52" i="11"/>
  <c r="BH53" i="11" s="1"/>
  <c r="BH56" i="11" s="1"/>
  <c r="S9" i="17"/>
  <c r="V9" i="17"/>
  <c r="V11" i="17" s="1"/>
  <c r="BA65" i="11"/>
  <c r="AZ65" i="11" s="1"/>
  <c r="P15" i="16"/>
  <c r="P9" i="16"/>
  <c r="E24" i="16"/>
  <c r="G24" i="16" s="1"/>
  <c r="AY142" i="11"/>
  <c r="AY145" i="11" s="1"/>
  <c r="BL102" i="11"/>
  <c r="G8" i="17"/>
  <c r="E15" i="16"/>
  <c r="H15" i="16" s="1"/>
  <c r="E21" i="16"/>
  <c r="H21" i="16" s="1"/>
  <c r="P28" i="16"/>
  <c r="E16" i="16"/>
  <c r="E11" i="16"/>
  <c r="P22" i="16"/>
  <c r="BA48" i="11"/>
  <c r="AZ48" i="11" s="1"/>
  <c r="BA85" i="11"/>
  <c r="AZ85" i="11" s="1"/>
  <c r="AY112" i="11"/>
  <c r="P14" i="16"/>
  <c r="BA88" i="11"/>
  <c r="AZ88" i="11" s="1"/>
  <c r="E30" i="16"/>
  <c r="G30" i="16" s="1"/>
  <c r="E31" i="16"/>
  <c r="P5" i="16"/>
  <c r="E17" i="16"/>
  <c r="H17" i="16" s="1"/>
  <c r="P20" i="16"/>
  <c r="BA102" i="11"/>
  <c r="AZ102" i="11" s="1"/>
  <c r="P7" i="16"/>
  <c r="E28" i="16"/>
  <c r="E10" i="16"/>
  <c r="H10" i="16" s="1"/>
  <c r="G9" i="17"/>
  <c r="BA117" i="11"/>
  <c r="AZ117" i="11" s="1"/>
  <c r="E27" i="16"/>
  <c r="G27" i="16" s="1"/>
  <c r="BA31" i="11"/>
  <c r="AZ31" i="11" s="1"/>
  <c r="P6" i="16"/>
  <c r="E14" i="16"/>
  <c r="P18" i="16"/>
  <c r="BA67" i="11"/>
  <c r="AZ67" i="11" s="1"/>
  <c r="BH79" i="11"/>
  <c r="BH81" i="11"/>
  <c r="E13" i="16"/>
  <c r="P8" i="16"/>
  <c r="E7" i="16"/>
  <c r="E20" i="16"/>
  <c r="BP27" i="11"/>
  <c r="BP18" i="11"/>
  <c r="BP45" i="11"/>
  <c r="BP43" i="11"/>
  <c r="BP42" i="11"/>
  <c r="BP23" i="11"/>
  <c r="BP14" i="11"/>
  <c r="BP17" i="11"/>
  <c r="P17" i="16"/>
  <c r="E18" i="16"/>
  <c r="E4" i="16"/>
  <c r="BP44" i="11"/>
  <c r="BP40" i="11"/>
  <c r="BP24" i="11"/>
  <c r="BP25" i="11"/>
  <c r="BP19" i="11"/>
  <c r="BP39" i="11"/>
  <c r="BP21" i="11"/>
  <c r="P26" i="16"/>
  <c r="P31" i="16"/>
  <c r="E29" i="16"/>
  <c r="BP29" i="11"/>
  <c r="BP47" i="11"/>
  <c r="BP46" i="11"/>
  <c r="BP31" i="11"/>
  <c r="BP41" i="11"/>
  <c r="BP48" i="11"/>
  <c r="BP20" i="11"/>
  <c r="P10" i="16"/>
  <c r="P24" i="16"/>
  <c r="E23" i="16"/>
  <c r="E9" i="16"/>
  <c r="BP16" i="11"/>
  <c r="BP13" i="11"/>
  <c r="BP26" i="11"/>
  <c r="BP15" i="11"/>
  <c r="BP28" i="11"/>
  <c r="BP30" i="11"/>
  <c r="AR8" i="11"/>
  <c r="BC191" i="11" s="1"/>
  <c r="BC192" i="11" s="1"/>
  <c r="G6" i="17"/>
  <c r="H33" i="17"/>
  <c r="AY143" i="11"/>
  <c r="G4" i="17"/>
  <c r="D10" i="17"/>
  <c r="AY90" i="11"/>
  <c r="AY36" i="11"/>
  <c r="BH65" i="11"/>
  <c r="P30" i="16"/>
  <c r="BN121" i="11"/>
  <c r="BN119" i="11"/>
  <c r="BH77" i="11"/>
  <c r="BH75" i="11"/>
  <c r="BH31" i="11"/>
  <c r="AY46" i="11"/>
  <c r="BH18" i="11"/>
  <c r="BH16" i="11"/>
  <c r="AY118" i="11"/>
  <c r="BJ50" i="11"/>
  <c r="BI50" i="11" s="1"/>
  <c r="BA17" i="11"/>
  <c r="AZ17" i="11" s="1"/>
  <c r="BA38" i="11"/>
  <c r="AZ38" i="11" s="1"/>
  <c r="BA141" i="11"/>
  <c r="AZ141" i="11" s="1"/>
  <c r="BA115" i="11"/>
  <c r="AZ115" i="11" s="1"/>
  <c r="BA13" i="11"/>
  <c r="BA34" i="11"/>
  <c r="AZ34" i="11" s="1"/>
  <c r="BA68" i="11"/>
  <c r="AZ68" i="11" s="1"/>
  <c r="BL97" i="11"/>
  <c r="BA114" i="11"/>
  <c r="AZ114" i="11" s="1"/>
  <c r="BJ36" i="11"/>
  <c r="BI36" i="11" s="1"/>
  <c r="BA105" i="11"/>
  <c r="AZ105" i="11" s="1"/>
  <c r="BA33" i="11"/>
  <c r="AZ33" i="11" s="1"/>
  <c r="BA120" i="11"/>
  <c r="AZ120" i="11" s="1"/>
  <c r="BJ47" i="11"/>
  <c r="BJ49" i="11"/>
  <c r="BI49" i="11" s="1"/>
  <c r="BA14" i="11"/>
  <c r="AZ14" i="11" s="1"/>
  <c r="BJ23" i="11"/>
  <c r="BI23" i="11" s="1"/>
  <c r="BA32" i="11"/>
  <c r="AZ32" i="11" s="1"/>
  <c r="BA44" i="11"/>
  <c r="AZ44" i="11" s="1"/>
  <c r="BJ37" i="11"/>
  <c r="BI37" i="11" s="1"/>
  <c r="BA89" i="11"/>
  <c r="AZ89" i="11" s="1"/>
  <c r="BA69" i="11"/>
  <c r="AZ69" i="11" s="1"/>
  <c r="AU10" i="11"/>
  <c r="BO85" i="11" s="1"/>
  <c r="BA18" i="11"/>
  <c r="AZ18" i="11" s="1"/>
  <c r="BJ13" i="11"/>
  <c r="BA140" i="11"/>
  <c r="BA103" i="11"/>
  <c r="AZ103" i="11" s="1"/>
  <c r="BJ35" i="11"/>
  <c r="BA109" i="11"/>
  <c r="AZ109" i="11" s="1"/>
  <c r="BA70" i="11"/>
  <c r="AZ70" i="11" s="1"/>
  <c r="BA100" i="11"/>
  <c r="BA16" i="11"/>
  <c r="AZ16" i="11" s="1"/>
  <c r="BA110" i="11"/>
  <c r="AZ110" i="11" s="1"/>
  <c r="AU125" i="11"/>
  <c r="BA66" i="11"/>
  <c r="AZ66" i="11" s="1"/>
  <c r="BJ19" i="11"/>
  <c r="BJ21" i="11"/>
  <c r="BI21" i="11" s="1"/>
  <c r="BA28" i="11"/>
  <c r="BA133" i="11"/>
  <c r="BA72" i="11"/>
  <c r="AZ72" i="11" s="1"/>
  <c r="BA116" i="11"/>
  <c r="AZ116" i="11" s="1"/>
  <c r="BA87" i="11"/>
  <c r="BA104" i="11"/>
  <c r="AZ104" i="11" s="1"/>
  <c r="BJ29" i="11"/>
  <c r="BI29" i="11" s="1"/>
  <c r="BA35" i="11"/>
  <c r="AZ35" i="11" s="1"/>
  <c r="BA45" i="11"/>
  <c r="AZ45" i="11" s="1"/>
  <c r="BA111" i="11"/>
  <c r="AZ111" i="11" s="1"/>
  <c r="BJ25" i="11"/>
  <c r="BI25" i="11" s="1"/>
  <c r="AY78" i="11"/>
  <c r="AY73" i="11"/>
  <c r="BJ57" i="11"/>
  <c r="BJ59" i="11"/>
  <c r="BI59" i="11" s="1"/>
  <c r="BJ61" i="11"/>
  <c r="BI61" i="11" s="1"/>
  <c r="BI51" i="11"/>
  <c r="BA41" i="11"/>
  <c r="AZ41" i="11" s="1"/>
  <c r="G15" i="16"/>
  <c r="I15" i="16" s="1"/>
  <c r="H27" i="16"/>
  <c r="I27" i="16" s="1"/>
  <c r="P19" i="16"/>
  <c r="P12" i="16"/>
  <c r="E22" i="16"/>
  <c r="E8" i="16"/>
  <c r="BA15" i="11"/>
  <c r="AZ15" i="11" s="1"/>
  <c r="P29" i="16"/>
  <c r="P4" i="16"/>
  <c r="E25" i="16"/>
  <c r="BA106" i="11"/>
  <c r="AZ106" i="11" s="1"/>
  <c r="P23" i="16"/>
  <c r="P16" i="16"/>
  <c r="E26" i="16"/>
  <c r="E12" i="16"/>
  <c r="BJ74" i="11"/>
  <c r="P21" i="16"/>
  <c r="P11" i="16"/>
  <c r="E6" i="16"/>
  <c r="BP22" i="11"/>
  <c r="P13" i="16"/>
  <c r="E19" i="16"/>
  <c r="E5" i="16"/>
  <c r="BA101" i="11"/>
  <c r="AZ101" i="11" s="1"/>
  <c r="P25" i="16"/>
  <c r="P27" i="16"/>
  <c r="BA71" i="11"/>
  <c r="AZ71" i="11" s="1"/>
  <c r="BL107" i="11"/>
  <c r="AY19" i="11"/>
  <c r="AY21" i="11" s="1"/>
  <c r="AY107" i="11"/>
  <c r="BF127" i="11"/>
  <c r="BH43" i="11"/>
  <c r="BN127" i="11"/>
  <c r="BN128" i="11" s="1"/>
  <c r="F10" i="17"/>
  <c r="AY136" i="11"/>
  <c r="AY134" i="11"/>
  <c r="BJ38" i="11"/>
  <c r="BI38" i="11" s="1"/>
  <c r="AY86" i="11"/>
  <c r="AY93" i="11" s="1"/>
  <c r="BJ27" i="11"/>
  <c r="BI27" i="11" s="1"/>
  <c r="BJ63" i="11"/>
  <c r="BI63" i="11" s="1"/>
  <c r="BJ78" i="11"/>
  <c r="BH54" i="11" l="1"/>
  <c r="H24" i="16"/>
  <c r="I24" i="16" s="1"/>
  <c r="V10" i="17"/>
  <c r="AY126" i="11"/>
  <c r="AY129" i="11" s="1"/>
  <c r="G21" i="16"/>
  <c r="I21" i="16" s="1"/>
  <c r="G17" i="16"/>
  <c r="I17" i="16" s="1"/>
  <c r="G10" i="16"/>
  <c r="I10" i="16" s="1"/>
  <c r="BL105" i="11"/>
  <c r="BL103" i="11"/>
  <c r="G10" i="17"/>
  <c r="G16" i="16"/>
  <c r="H16" i="16"/>
  <c r="H30" i="16"/>
  <c r="I30" i="16" s="1"/>
  <c r="G31" i="16"/>
  <c r="H31" i="16"/>
  <c r="G11" i="16"/>
  <c r="H11" i="16"/>
  <c r="G14" i="16"/>
  <c r="H14" i="16"/>
  <c r="P32" i="16"/>
  <c r="P34" i="16" s="1"/>
  <c r="P37" i="16" s="1"/>
  <c r="G28" i="16"/>
  <c r="H28" i="16"/>
  <c r="G22" i="16"/>
  <c r="H22" i="16"/>
  <c r="BI13" i="11"/>
  <c r="BI15" i="11" s="1"/>
  <c r="BJ15" i="11"/>
  <c r="AY94" i="11"/>
  <c r="AY96" i="11"/>
  <c r="BK127" i="11"/>
  <c r="BF128" i="11"/>
  <c r="G5" i="16"/>
  <c r="H5" i="16"/>
  <c r="BJ65" i="11"/>
  <c r="BI57" i="11"/>
  <c r="BI65" i="11" s="1"/>
  <c r="BA136" i="11"/>
  <c r="AZ133" i="11"/>
  <c r="BA134" i="11"/>
  <c r="AZ100" i="11"/>
  <c r="AZ121" i="11" s="1"/>
  <c r="AZ126" i="11" s="1"/>
  <c r="BA121" i="11"/>
  <c r="BA126" i="11" s="1"/>
  <c r="AY56" i="11"/>
  <c r="H35" i="17"/>
  <c r="H34" i="17"/>
  <c r="BQ28" i="11"/>
  <c r="BR28" i="11"/>
  <c r="BR16" i="11"/>
  <c r="BQ16" i="11"/>
  <c r="BQ31" i="11"/>
  <c r="BR31" i="11"/>
  <c r="H29" i="16"/>
  <c r="G29" i="16"/>
  <c r="BP49" i="11"/>
  <c r="BR27" i="11"/>
  <c r="BQ27" i="11"/>
  <c r="H13" i="16"/>
  <c r="G13" i="16"/>
  <c r="AY22" i="11"/>
  <c r="AY24" i="11"/>
  <c r="AY81" i="11"/>
  <c r="AY79" i="11"/>
  <c r="H6" i="16"/>
  <c r="G6" i="16"/>
  <c r="G12" i="16"/>
  <c r="H12" i="16"/>
  <c r="BJ81" i="11"/>
  <c r="BJ79" i="11"/>
  <c r="BI78" i="11"/>
  <c r="AY127" i="11"/>
  <c r="H19" i="16"/>
  <c r="G19" i="16"/>
  <c r="H26" i="16"/>
  <c r="G26" i="16"/>
  <c r="H25" i="16"/>
  <c r="G25" i="16"/>
  <c r="G8" i="16"/>
  <c r="H8" i="16"/>
  <c r="AZ87" i="11"/>
  <c r="AZ90" i="11" s="1"/>
  <c r="AZ93" i="11" s="1"/>
  <c r="BA90" i="11"/>
  <c r="BA93" i="11" s="1"/>
  <c r="AZ28" i="11"/>
  <c r="AZ49" i="11" s="1"/>
  <c r="AZ56" i="11" s="1"/>
  <c r="BA49" i="11"/>
  <c r="BA56" i="11" s="1"/>
  <c r="BA142" i="11"/>
  <c r="AZ140" i="11"/>
  <c r="AZ142" i="11" s="1"/>
  <c r="BI47" i="11"/>
  <c r="BI53" i="11" s="1"/>
  <c r="BJ53" i="11"/>
  <c r="BH69" i="11"/>
  <c r="BH34" i="11"/>
  <c r="BH32" i="11"/>
  <c r="BR15" i="11"/>
  <c r="BQ15" i="11"/>
  <c r="H9" i="16"/>
  <c r="G9" i="16"/>
  <c r="BR20" i="11"/>
  <c r="BQ20" i="11"/>
  <c r="BR19" i="11"/>
  <c r="BQ19" i="11"/>
  <c r="BR17" i="11"/>
  <c r="BQ17" i="11"/>
  <c r="H20" i="16"/>
  <c r="G20" i="16"/>
  <c r="AZ13" i="11"/>
  <c r="AZ19" i="11" s="1"/>
  <c r="AZ21" i="11" s="1"/>
  <c r="BA19" i="11"/>
  <c r="BA21" i="11" s="1"/>
  <c r="BC193" i="11"/>
  <c r="BC196" i="11"/>
  <c r="BQ26" i="11"/>
  <c r="BR26" i="11"/>
  <c r="G23" i="16"/>
  <c r="H23" i="16"/>
  <c r="BR25" i="11"/>
  <c r="BQ25" i="11"/>
  <c r="H4" i="16"/>
  <c r="G4" i="16"/>
  <c r="BQ14" i="11"/>
  <c r="BR14" i="11"/>
  <c r="G7" i="16"/>
  <c r="H7" i="16"/>
  <c r="BA73" i="11"/>
  <c r="BA78" i="11" s="1"/>
  <c r="BH44" i="11"/>
  <c r="BH46" i="11"/>
  <c r="BL110" i="11"/>
  <c r="BL108" i="11"/>
  <c r="BQ22" i="11"/>
  <c r="BR22" i="11"/>
  <c r="BJ75" i="11"/>
  <c r="BJ77" i="11"/>
  <c r="BI19" i="11"/>
  <c r="BI31" i="11" s="1"/>
  <c r="BJ31" i="11"/>
  <c r="BI35" i="11"/>
  <c r="BI43" i="11" s="1"/>
  <c r="BJ43" i="11"/>
  <c r="BL98" i="11"/>
  <c r="BL100" i="11"/>
  <c r="BH68" i="11"/>
  <c r="BH66" i="11"/>
  <c r="BQ30" i="11"/>
  <c r="BR30" i="11"/>
  <c r="BR13" i="11"/>
  <c r="BQ13" i="11"/>
  <c r="BQ29" i="11"/>
  <c r="BR29" i="11"/>
  <c r="BR21" i="11"/>
  <c r="BQ21" i="11"/>
  <c r="BR24" i="11"/>
  <c r="BQ24" i="11"/>
  <c r="G18" i="16"/>
  <c r="H18" i="16"/>
  <c r="BQ23" i="11"/>
  <c r="BR23" i="11"/>
  <c r="BR18" i="11"/>
  <c r="BQ18" i="11"/>
  <c r="AZ73" i="11"/>
  <c r="AZ78" i="11" s="1"/>
  <c r="P35" i="16"/>
  <c r="BS22" i="11" l="1"/>
  <c r="BS31" i="11"/>
  <c r="BS25" i="11"/>
  <c r="BS17" i="11"/>
  <c r="BS20" i="11"/>
  <c r="I26" i="16"/>
  <c r="BS28" i="11"/>
  <c r="G12" i="17"/>
  <c r="G11" i="17"/>
  <c r="I12" i="16"/>
  <c r="I14" i="16"/>
  <c r="I31" i="16"/>
  <c r="I16" i="16"/>
  <c r="I7" i="16"/>
  <c r="I23" i="16"/>
  <c r="BS19" i="11"/>
  <c r="I11" i="16"/>
  <c r="I5" i="16"/>
  <c r="I25" i="16"/>
  <c r="I19" i="16"/>
  <c r="I29" i="16"/>
  <c r="BS24" i="11"/>
  <c r="I28" i="16"/>
  <c r="BS15" i="11"/>
  <c r="AZ81" i="11"/>
  <c r="AZ79" i="11"/>
  <c r="BS23" i="11"/>
  <c r="BS29" i="11"/>
  <c r="BS30" i="11"/>
  <c r="BJ46" i="11"/>
  <c r="BJ44" i="11"/>
  <c r="BA81" i="11"/>
  <c r="BA79" i="11"/>
  <c r="AZ24" i="11"/>
  <c r="AZ22" i="11"/>
  <c r="BJ56" i="11"/>
  <c r="BJ54" i="11"/>
  <c r="BA59" i="11"/>
  <c r="BA57" i="11"/>
  <c r="BS27" i="11"/>
  <c r="AY57" i="11"/>
  <c r="AY59" i="11"/>
  <c r="AZ129" i="11"/>
  <c r="AZ127" i="11"/>
  <c r="BI66" i="11"/>
  <c r="BI68" i="11"/>
  <c r="BJ18" i="11"/>
  <c r="BJ69" i="11"/>
  <c r="BJ16" i="11"/>
  <c r="BI46" i="11"/>
  <c r="BI44" i="11"/>
  <c r="I4" i="16"/>
  <c r="I20" i="16"/>
  <c r="I9" i="16"/>
  <c r="BI56" i="11"/>
  <c r="BI54" i="11"/>
  <c r="AZ59" i="11"/>
  <c r="AZ57" i="11"/>
  <c r="I8" i="16"/>
  <c r="I13" i="16"/>
  <c r="BP52" i="11"/>
  <c r="BP50" i="11"/>
  <c r="BJ66" i="11"/>
  <c r="BJ68" i="11"/>
  <c r="BK128" i="11"/>
  <c r="BK130" i="11"/>
  <c r="BI16" i="11"/>
  <c r="BI18" i="11"/>
  <c r="BI69" i="11"/>
  <c r="AZ143" i="11"/>
  <c r="AZ145" i="11"/>
  <c r="BA94" i="11"/>
  <c r="BA96" i="11"/>
  <c r="BI81" i="11"/>
  <c r="BI79" i="11"/>
  <c r="AZ134" i="11"/>
  <c r="AZ136" i="11"/>
  <c r="BJ34" i="11"/>
  <c r="BJ32" i="11"/>
  <c r="BS18" i="11"/>
  <c r="I18" i="16"/>
  <c r="BS21" i="11"/>
  <c r="BS13" i="11"/>
  <c r="BI32" i="11"/>
  <c r="BI34" i="11"/>
  <c r="BS14" i="11"/>
  <c r="BS26" i="11"/>
  <c r="BA22" i="11"/>
  <c r="BA24" i="11"/>
  <c r="BH72" i="11"/>
  <c r="BH70" i="11"/>
  <c r="BA145" i="11"/>
  <c r="BA143" i="11"/>
  <c r="AZ94" i="11"/>
  <c r="AZ96" i="11"/>
  <c r="I6" i="16"/>
  <c r="BS16" i="11"/>
  <c r="BA129" i="11"/>
  <c r="BA127" i="11"/>
  <c r="I22" i="16"/>
  <c r="K3" i="3"/>
  <c r="D22" i="14" l="1"/>
  <c r="F22" i="14" s="1"/>
  <c r="D86" i="14"/>
  <c r="F86" i="14" s="1"/>
  <c r="D63" i="14"/>
  <c r="F63" i="14" s="1"/>
  <c r="D44" i="14"/>
  <c r="F44" i="14" s="1"/>
  <c r="D25" i="14"/>
  <c r="F25" i="14" s="1"/>
  <c r="D89" i="14"/>
  <c r="F89" i="14" s="1"/>
  <c r="F14" i="15"/>
  <c r="H14" i="15" s="1"/>
  <c r="D10" i="14"/>
  <c r="F10" i="14" s="1"/>
  <c r="D74" i="14"/>
  <c r="F74" i="14" s="1"/>
  <c r="D51" i="14"/>
  <c r="F51" i="14" s="1"/>
  <c r="D32" i="14"/>
  <c r="F32" i="14" s="1"/>
  <c r="D13" i="14"/>
  <c r="F13" i="14" s="1"/>
  <c r="D77" i="14"/>
  <c r="F77" i="14" s="1"/>
  <c r="F18" i="15"/>
  <c r="H18" i="15" s="1"/>
  <c r="D62" i="14"/>
  <c r="F62" i="14" s="1"/>
  <c r="D39" i="14"/>
  <c r="F39" i="14" s="1"/>
  <c r="D20" i="14"/>
  <c r="F20" i="14" s="1"/>
  <c r="D84" i="14"/>
  <c r="F84" i="14" s="1"/>
  <c r="D65" i="14"/>
  <c r="F65" i="14" s="1"/>
  <c r="F6" i="15"/>
  <c r="H6" i="15" s="1"/>
  <c r="F31" i="15"/>
  <c r="H31" i="15" s="1"/>
  <c r="D66" i="14"/>
  <c r="F66" i="14" s="1"/>
  <c r="D43" i="14"/>
  <c r="F43" i="14" s="1"/>
  <c r="D24" i="14"/>
  <c r="F24" i="14" s="1"/>
  <c r="D88" i="14"/>
  <c r="F88" i="14" s="1"/>
  <c r="D69" i="14"/>
  <c r="F69" i="14" s="1"/>
  <c r="F8" i="15"/>
  <c r="H8" i="15" s="1"/>
  <c r="F19" i="15"/>
  <c r="H19" i="15" s="1"/>
  <c r="F28" i="15"/>
  <c r="H28" i="15" s="1"/>
  <c r="D38" i="14"/>
  <c r="F38" i="14" s="1"/>
  <c r="D15" i="14"/>
  <c r="F15" i="14" s="1"/>
  <c r="D79" i="14"/>
  <c r="F79" i="14" s="1"/>
  <c r="D60" i="14"/>
  <c r="F60" i="14" s="1"/>
  <c r="D41" i="14"/>
  <c r="F41" i="14" s="1"/>
  <c r="F5" i="15"/>
  <c r="H5" i="15" s="1"/>
  <c r="F30" i="15"/>
  <c r="H30" i="15" s="1"/>
  <c r="D26" i="14"/>
  <c r="F26" i="14" s="1"/>
  <c r="D5" i="14"/>
  <c r="D67" i="14"/>
  <c r="F67" i="14" s="1"/>
  <c r="D48" i="14"/>
  <c r="F48" i="14" s="1"/>
  <c r="D29" i="14"/>
  <c r="F29" i="14" s="1"/>
  <c r="F9" i="15"/>
  <c r="H9" i="15" s="1"/>
  <c r="F4" i="15"/>
  <c r="D14" i="14"/>
  <c r="F14" i="14" s="1"/>
  <c r="D78" i="14"/>
  <c r="F78" i="14" s="1"/>
  <c r="D55" i="14"/>
  <c r="F55" i="14" s="1"/>
  <c r="D36" i="14"/>
  <c r="F36" i="14" s="1"/>
  <c r="D17" i="14"/>
  <c r="F17" i="14" s="1"/>
  <c r="D81" i="14"/>
  <c r="F81" i="14" s="1"/>
  <c r="F22" i="15"/>
  <c r="H22" i="15" s="1"/>
  <c r="D18" i="14"/>
  <c r="F18" i="14" s="1"/>
  <c r="D82" i="14"/>
  <c r="F82" i="14" s="1"/>
  <c r="D59" i="14"/>
  <c r="F59" i="14" s="1"/>
  <c r="D40" i="14"/>
  <c r="F40" i="14" s="1"/>
  <c r="D21" i="14"/>
  <c r="F21" i="14" s="1"/>
  <c r="D85" i="14"/>
  <c r="F85" i="14" s="1"/>
  <c r="F10" i="15"/>
  <c r="H10" i="15" s="1"/>
  <c r="F12" i="15"/>
  <c r="H12" i="15" s="1"/>
  <c r="D54" i="14"/>
  <c r="F54" i="14" s="1"/>
  <c r="D31" i="14"/>
  <c r="F31" i="14" s="1"/>
  <c r="D12" i="14"/>
  <c r="F12" i="14" s="1"/>
  <c r="D76" i="14"/>
  <c r="F76" i="14" s="1"/>
  <c r="D57" i="14"/>
  <c r="F57" i="14" s="1"/>
  <c r="F21" i="15"/>
  <c r="H21" i="15" s="1"/>
  <c r="F7" i="15"/>
  <c r="H7" i="15" s="1"/>
  <c r="D42" i="14"/>
  <c r="F42" i="14" s="1"/>
  <c r="D19" i="14"/>
  <c r="F19" i="14" s="1"/>
  <c r="D83" i="14"/>
  <c r="F83" i="14" s="1"/>
  <c r="D64" i="14"/>
  <c r="F64" i="14" s="1"/>
  <c r="D45" i="14"/>
  <c r="F45" i="14" s="1"/>
  <c r="F25" i="15"/>
  <c r="H25" i="15" s="1"/>
  <c r="F11" i="15"/>
  <c r="H11" i="15" s="1"/>
  <c r="D30" i="14"/>
  <c r="F30" i="14" s="1"/>
  <c r="D7" i="14"/>
  <c r="F7" i="14" s="1"/>
  <c r="D71" i="14"/>
  <c r="F71" i="14" s="1"/>
  <c r="D52" i="14"/>
  <c r="F52" i="14" s="1"/>
  <c r="D33" i="14"/>
  <c r="F33" i="14" s="1"/>
  <c r="F13" i="15"/>
  <c r="H13" i="15" s="1"/>
  <c r="F16" i="15"/>
  <c r="H16" i="15" s="1"/>
  <c r="D34" i="14"/>
  <c r="F34" i="14" s="1"/>
  <c r="D11" i="14"/>
  <c r="F11" i="14" s="1"/>
  <c r="D75" i="14"/>
  <c r="F75" i="14" s="1"/>
  <c r="D56" i="14"/>
  <c r="F56" i="14" s="1"/>
  <c r="D37" i="14"/>
  <c r="F37" i="14" s="1"/>
  <c r="F26" i="15"/>
  <c r="H26" i="15" s="1"/>
  <c r="F24" i="15"/>
  <c r="H24" i="15" s="1"/>
  <c r="F17" i="15"/>
  <c r="H17" i="15" s="1"/>
  <c r="D6" i="14"/>
  <c r="F6" i="14" s="1"/>
  <c r="D70" i="14"/>
  <c r="F70" i="14" s="1"/>
  <c r="D47" i="14"/>
  <c r="F47" i="14" s="1"/>
  <c r="D28" i="14"/>
  <c r="F28" i="14" s="1"/>
  <c r="D9" i="14"/>
  <c r="F9" i="14" s="1"/>
  <c r="D73" i="14"/>
  <c r="F73" i="14" s="1"/>
  <c r="F20" i="15"/>
  <c r="H20" i="15" s="1"/>
  <c r="F23" i="15"/>
  <c r="H23" i="15" s="1"/>
  <c r="D58" i="14"/>
  <c r="F58" i="14" s="1"/>
  <c r="D35" i="14"/>
  <c r="F35" i="14" s="1"/>
  <c r="D16" i="14"/>
  <c r="F16" i="14" s="1"/>
  <c r="D80" i="14"/>
  <c r="F80" i="14" s="1"/>
  <c r="D61" i="14"/>
  <c r="F61" i="14" s="1"/>
  <c r="F32" i="15"/>
  <c r="H32" i="15" s="1"/>
  <c r="F27" i="15"/>
  <c r="H27" i="15" s="1"/>
  <c r="D46" i="14"/>
  <c r="F46" i="14" s="1"/>
  <c r="D23" i="14"/>
  <c r="F23" i="14" s="1"/>
  <c r="D87" i="14"/>
  <c r="F87" i="14" s="1"/>
  <c r="D68" i="14"/>
  <c r="F68" i="14" s="1"/>
  <c r="D49" i="14"/>
  <c r="F49" i="14" s="1"/>
  <c r="F29" i="15"/>
  <c r="H29" i="15" s="1"/>
  <c r="F15" i="15"/>
  <c r="H15" i="15" s="1"/>
  <c r="D50" i="14"/>
  <c r="F50" i="14" s="1"/>
  <c r="D27" i="14"/>
  <c r="F27" i="14" s="1"/>
  <c r="D8" i="14"/>
  <c r="F8" i="14" s="1"/>
  <c r="D72" i="14"/>
  <c r="F72" i="14" s="1"/>
  <c r="D53" i="14"/>
  <c r="F53" i="14" s="1"/>
  <c r="I32" i="16"/>
  <c r="BJ70" i="11"/>
  <c r="BJ72" i="11"/>
  <c r="BS32" i="11"/>
  <c r="BI72" i="11"/>
  <c r="BI70" i="11"/>
  <c r="H4" i="15" l="1"/>
  <c r="H33" i="15" s="1"/>
  <c r="F33" i="15"/>
  <c r="D90" i="14"/>
  <c r="F5" i="14"/>
  <c r="F90" i="14" s="1"/>
  <c r="BS33" i="11"/>
  <c r="BS35" i="11"/>
  <c r="I36" i="16"/>
  <c r="I33" i="16"/>
  <c r="BO87" i="11"/>
  <c r="F91" i="14" l="1"/>
  <c r="F93" i="14"/>
  <c r="H37" i="15"/>
  <c r="H34" i="15"/>
  <c r="BO90" i="11"/>
  <c r="BO88" i="11"/>
</calcChain>
</file>

<file path=xl/sharedStrings.xml><?xml version="1.0" encoding="utf-8"?>
<sst xmlns="http://schemas.openxmlformats.org/spreadsheetml/2006/main" count="1354" uniqueCount="687">
  <si>
    <t>َ</t>
  </si>
  <si>
    <t>ـ</t>
  </si>
  <si>
    <t>Arabic to Clean</t>
  </si>
  <si>
    <t>Arabic to Latin</t>
  </si>
  <si>
    <t>ً</t>
  </si>
  <si>
    <t>jabar dua</t>
  </si>
  <si>
    <t>ٔ</t>
  </si>
  <si>
    <t>ٰ</t>
  </si>
  <si>
    <t>jabar lempeng</t>
  </si>
  <si>
    <t>ء</t>
  </si>
  <si>
    <t>ِ</t>
  </si>
  <si>
    <t>jeer</t>
  </si>
  <si>
    <t>ٱ</t>
  </si>
  <si>
    <t>ٍ</t>
  </si>
  <si>
    <t>jeer dua</t>
  </si>
  <si>
    <t>ا</t>
  </si>
  <si>
    <t>ٖ</t>
  </si>
  <si>
    <t>jeer lempeng</t>
  </si>
  <si>
    <t>إ</t>
  </si>
  <si>
    <t>ُ</t>
  </si>
  <si>
    <t>pees</t>
  </si>
  <si>
    <t>أ</t>
  </si>
  <si>
    <t>ٌ</t>
  </si>
  <si>
    <t>pees dua</t>
  </si>
  <si>
    <t>ب</t>
  </si>
  <si>
    <t>ْ</t>
  </si>
  <si>
    <t>mati</t>
  </si>
  <si>
    <t>ة</t>
  </si>
  <si>
    <t>ّ</t>
  </si>
  <si>
    <t>tasjid</t>
  </si>
  <si>
    <t>ت</t>
  </si>
  <si>
    <t>ۙ</t>
  </si>
  <si>
    <t>Must continue</t>
  </si>
  <si>
    <t>ث</t>
  </si>
  <si>
    <t>T</t>
  </si>
  <si>
    <t>ۚ</t>
  </si>
  <si>
    <t>Stop or continue</t>
  </si>
  <si>
    <t>ج</t>
  </si>
  <si>
    <t>ۖ</t>
  </si>
  <si>
    <t>Better to continue</t>
  </si>
  <si>
    <t>ح</t>
  </si>
  <si>
    <t>ۘ</t>
  </si>
  <si>
    <t>Must stop</t>
  </si>
  <si>
    <t>خ</t>
  </si>
  <si>
    <t>K</t>
  </si>
  <si>
    <t>ۢ</t>
  </si>
  <si>
    <t>د</t>
  </si>
  <si>
    <t>ۗ</t>
  </si>
  <si>
    <t>Better to Stop</t>
  </si>
  <si>
    <t>ذ</t>
  </si>
  <si>
    <t>D</t>
  </si>
  <si>
    <t>ۛ</t>
  </si>
  <si>
    <t>May stop at either place but not both</t>
  </si>
  <si>
    <t>ر</t>
  </si>
  <si>
    <t>ز</t>
  </si>
  <si>
    <t>ۡ</t>
  </si>
  <si>
    <t>س</t>
  </si>
  <si>
    <t>ٓ</t>
  </si>
  <si>
    <t>ش</t>
  </si>
  <si>
    <t>S</t>
  </si>
  <si>
    <t>ؕ</t>
  </si>
  <si>
    <t>ص</t>
  </si>
  <si>
    <t>ۤ</t>
  </si>
  <si>
    <t>ض</t>
  </si>
  <si>
    <t>ؔ</t>
  </si>
  <si>
    <t>ط</t>
  </si>
  <si>
    <t>ٗ</t>
  </si>
  <si>
    <t>ظ</t>
  </si>
  <si>
    <t>ۨ</t>
  </si>
  <si>
    <t>ع</t>
  </si>
  <si>
    <t>ʿ</t>
  </si>
  <si>
    <t>۞</t>
  </si>
  <si>
    <t>غ</t>
  </si>
  <si>
    <t>G</t>
  </si>
  <si>
    <t>۩</t>
  </si>
  <si>
    <t>Prostation</t>
  </si>
  <si>
    <t>ف</t>
  </si>
  <si>
    <t>ۥ</t>
  </si>
  <si>
    <t>ق</t>
  </si>
  <si>
    <t>۟</t>
  </si>
  <si>
    <t>ك</t>
  </si>
  <si>
    <t>ۭ</t>
  </si>
  <si>
    <t>ل</t>
  </si>
  <si>
    <t>⌂</t>
  </si>
  <si>
    <t>م</t>
  </si>
  <si>
    <t>ۦ</t>
  </si>
  <si>
    <t>ن</t>
  </si>
  <si>
    <t>ه</t>
  </si>
  <si>
    <t>blank</t>
  </si>
  <si>
    <t>و</t>
  </si>
  <si>
    <t>ؤ</t>
  </si>
  <si>
    <t>ى</t>
  </si>
  <si>
    <t>ي</t>
  </si>
  <si>
    <t>ئ</t>
  </si>
  <si>
    <t>No.</t>
  </si>
  <si>
    <t>Unicode</t>
  </si>
  <si>
    <t>Unichar</t>
  </si>
  <si>
    <t>۠</t>
  </si>
  <si>
    <t>jabar</t>
  </si>
  <si>
    <t>-</t>
  </si>
  <si>
    <t>alif diaritric</t>
  </si>
  <si>
    <t>alif</t>
  </si>
  <si>
    <t>Table for Cleaning Arabic Script</t>
  </si>
  <si>
    <t>c</t>
  </si>
  <si>
    <t>v</t>
  </si>
  <si>
    <t>A</t>
  </si>
  <si>
    <t>B</t>
  </si>
  <si>
    <t>H</t>
  </si>
  <si>
    <t>Ts</t>
  </si>
  <si>
    <t>J</t>
  </si>
  <si>
    <t>Kh</t>
  </si>
  <si>
    <t>Dz</t>
  </si>
  <si>
    <t>R</t>
  </si>
  <si>
    <t>Z</t>
  </si>
  <si>
    <t>Sy</t>
  </si>
  <si>
    <t>Sh</t>
  </si>
  <si>
    <t>Zh</t>
  </si>
  <si>
    <t>Dh</t>
  </si>
  <si>
    <t>Th</t>
  </si>
  <si>
    <t>F</t>
  </si>
  <si>
    <t>Q</t>
  </si>
  <si>
    <t>L</t>
  </si>
  <si>
    <t>M</t>
  </si>
  <si>
    <t>N</t>
  </si>
  <si>
    <t>W</t>
  </si>
  <si>
    <t>Y</t>
  </si>
  <si>
    <t>Ḥ</t>
  </si>
  <si>
    <t>no.</t>
  </si>
  <si>
    <t>id</t>
  </si>
  <si>
    <t>letter</t>
  </si>
  <si>
    <t>word</t>
  </si>
  <si>
    <t>text_uthmani_mod</t>
  </si>
  <si>
    <t>remark</t>
  </si>
  <si>
    <t>Table for Arabic to Latin (Bahasa)</t>
  </si>
  <si>
    <t>C</t>
  </si>
  <si>
    <t>E</t>
  </si>
  <si>
    <t>ٮٕ</t>
  </si>
  <si>
    <t>I</t>
  </si>
  <si>
    <t>O</t>
  </si>
  <si>
    <t>P</t>
  </si>
  <si>
    <t>U</t>
  </si>
  <si>
    <t>V</t>
  </si>
  <si>
    <t>X</t>
  </si>
  <si>
    <t>glyph</t>
  </si>
  <si>
    <t>value</t>
  </si>
  <si>
    <t>unichar</t>
  </si>
  <si>
    <t>Arabic to semi_Clean</t>
  </si>
  <si>
    <t>ۜ</t>
  </si>
  <si>
    <t>بسم الله الرحمن الرحيم</t>
  </si>
  <si>
    <t>minimal</t>
  </si>
  <si>
    <t>hamza_mod</t>
  </si>
  <si>
    <t>clean</t>
  </si>
  <si>
    <t>gematria</t>
  </si>
  <si>
    <t>`</t>
  </si>
  <si>
    <t xml:space="preserve"> </t>
  </si>
  <si>
    <t>‌</t>
  </si>
  <si>
    <t>۬</t>
  </si>
  <si>
    <t>۫</t>
  </si>
  <si>
    <t>۪</t>
  </si>
  <si>
    <t>ۣ</t>
  </si>
  <si>
    <t>decimal</t>
  </si>
  <si>
    <t>hex</t>
  </si>
  <si>
    <t>unicode</t>
  </si>
  <si>
    <t>'</t>
  </si>
  <si>
    <t>&gt;</t>
  </si>
  <si>
    <t>&amp;</t>
  </si>
  <si>
    <t>&lt;</t>
  </si>
  <si>
    <t>}</t>
  </si>
  <si>
    <t>b</t>
  </si>
  <si>
    <t>p</t>
  </si>
  <si>
    <t>t</t>
  </si>
  <si>
    <t>j</t>
  </si>
  <si>
    <t>x</t>
  </si>
  <si>
    <t>d</t>
  </si>
  <si>
    <t>*</t>
  </si>
  <si>
    <t>r</t>
  </si>
  <si>
    <t>z</t>
  </si>
  <si>
    <t>s</t>
  </si>
  <si>
    <t>$</t>
  </si>
  <si>
    <t>g</t>
  </si>
  <si>
    <t>_</t>
  </si>
  <si>
    <t>f</t>
  </si>
  <si>
    <t>q</t>
  </si>
  <si>
    <t>k</t>
  </si>
  <si>
    <t>l</t>
  </si>
  <si>
    <t>m</t>
  </si>
  <si>
    <t>n</t>
  </si>
  <si>
    <t>h</t>
  </si>
  <si>
    <t>w</t>
  </si>
  <si>
    <t>y</t>
  </si>
  <si>
    <t>a</t>
  </si>
  <si>
    <t>u</t>
  </si>
  <si>
    <t>i</t>
  </si>
  <si>
    <t>~</t>
  </si>
  <si>
    <t>o</t>
  </si>
  <si>
    <t>^</t>
  </si>
  <si>
    <t>#</t>
  </si>
  <si>
    <t>{</t>
  </si>
  <si>
    <t>:</t>
  </si>
  <si>
    <t>@</t>
  </si>
  <si>
    <t>"</t>
  </si>
  <si>
    <t>[</t>
  </si>
  <si>
    <t>;</t>
  </si>
  <si>
    <t>,</t>
  </si>
  <si>
    <t>.</t>
  </si>
  <si>
    <t>!</t>
  </si>
  <si>
    <t>+</t>
  </si>
  <si>
    <t>%</t>
  </si>
  <si>
    <t>]</t>
  </si>
  <si>
    <t>bisomi {ll~ahi {lr~aHoma`ni {lr~aHiymi</t>
  </si>
  <si>
    <t>Table for buckwalter to arabic</t>
  </si>
  <si>
    <t>the Incredible Hulk</t>
  </si>
  <si>
    <t>Put your text below</t>
  </si>
  <si>
    <t>Result</t>
  </si>
  <si>
    <t>Latin Gematria; Put text below</t>
  </si>
  <si>
    <t>Arabic Gematria; Put text below</t>
  </si>
  <si>
    <t>Chapter:</t>
  </si>
  <si>
    <t>1+0+5+9+9+4+9 = 46</t>
  </si>
  <si>
    <t>Robbi 'angudzubika min hamazatish syatini wa 'angudzubika Robbi ayyahdurun</t>
  </si>
  <si>
    <t>Bismilaahirrahmanirraheem</t>
  </si>
  <si>
    <t>Aku mengetahui dari Tuhan, apa yang tidak kamu ketahui</t>
  </si>
  <si>
    <t>Yang diajarkan oleh Yang sangat kuat, utusan Pemilik singgasana yang Agung.</t>
  </si>
  <si>
    <t>Tidak ada pengetahuan bagi kami kecuali apa yang telah diajarkan Penguasa kami kepada kami</t>
  </si>
  <si>
    <t>Pairs #1</t>
  </si>
  <si>
    <t xml:space="preserve">All pairs </t>
  </si>
  <si>
    <t>Let's check the result with all letters of Basmalah as  its parameter</t>
  </si>
  <si>
    <t>A.L.M</t>
  </si>
  <si>
    <t>A.L.M.</t>
  </si>
  <si>
    <t>Chapter</t>
  </si>
  <si>
    <t>Initials</t>
  </si>
  <si>
    <t>Initials Occurrences</t>
  </si>
  <si>
    <t>Other letters</t>
  </si>
  <si>
    <t>Total Letters</t>
  </si>
  <si>
    <t>Pairs</t>
  </si>
  <si>
    <t>Gv</t>
  </si>
  <si>
    <t>Letter</t>
  </si>
  <si>
    <t>Gv (G)</t>
  </si>
  <si>
    <t>Occurrences (O)</t>
  </si>
  <si>
    <t>(G) + (O)</t>
  </si>
  <si>
    <t>(G) x (O)</t>
  </si>
  <si>
    <t>Total</t>
  </si>
  <si>
    <r>
      <t>A.L.M (</t>
    </r>
    <r>
      <rPr>
        <sz val="11"/>
        <color rgb="FFFF0000"/>
        <rFont val="Calibri"/>
        <family val="2"/>
        <scheme val="minor"/>
      </rPr>
      <t>71</t>
    </r>
    <r>
      <rPr>
        <sz val="11"/>
        <color theme="1"/>
        <rFont val="Calibri"/>
        <family val="2"/>
        <scheme val="minor"/>
      </rPr>
      <t>)</t>
    </r>
  </si>
  <si>
    <t>2;3;29;30;31;32</t>
  </si>
  <si>
    <t>A.L.M.S</t>
  </si>
  <si>
    <t>A.L.M.S.</t>
  </si>
  <si>
    <r>
      <t xml:space="preserve"> =2x</t>
    </r>
    <r>
      <rPr>
        <sz val="11"/>
        <color rgb="FF0000FF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x523</t>
    </r>
  </si>
  <si>
    <r>
      <t xml:space="preserve"> =2x</t>
    </r>
    <r>
      <rPr>
        <sz val="11"/>
        <color rgb="FF0000FF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x23x37</t>
    </r>
  </si>
  <si>
    <r>
      <t xml:space="preserve"> =2x2x3x</t>
    </r>
    <r>
      <rPr>
        <sz val="11"/>
        <color rgb="FF0000FF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x229</t>
    </r>
  </si>
  <si>
    <t>A.L.R</t>
  </si>
  <si>
    <t>A.L.R.</t>
  </si>
  <si>
    <t>10;11;12;14;15</t>
  </si>
  <si>
    <t>A.L.M.R</t>
  </si>
  <si>
    <t>A.L.M.R.</t>
  </si>
  <si>
    <t>2x19x523</t>
  </si>
  <si>
    <t>2x19x23x37</t>
  </si>
  <si>
    <t>2x2x3x19x229</t>
  </si>
  <si>
    <t>K.H.Y.'A.S.</t>
  </si>
  <si>
    <t>Pairs #2</t>
  </si>
  <si>
    <t>Q.</t>
  </si>
  <si>
    <r>
      <t>A.L.M.S (</t>
    </r>
    <r>
      <rPr>
        <sz val="11"/>
        <color rgb="FFFF0000"/>
        <rFont val="Calibri"/>
        <family val="2"/>
        <scheme val="minor"/>
      </rPr>
      <t>161</t>
    </r>
    <r>
      <rPr>
        <sz val="11"/>
        <color theme="1"/>
        <rFont val="Calibri"/>
        <family val="2"/>
        <scheme val="minor"/>
      </rPr>
      <t>)</t>
    </r>
  </si>
  <si>
    <t>K.H.Y'A.S</t>
  </si>
  <si>
    <t>N.</t>
  </si>
  <si>
    <t>T.H</t>
  </si>
  <si>
    <t>T.H.</t>
  </si>
  <si>
    <t>3x3x19x31</t>
  </si>
  <si>
    <r>
      <t>A.L.R (</t>
    </r>
    <r>
      <rPr>
        <sz val="11"/>
        <color rgb="FFFF0000"/>
        <rFont val="Calibri"/>
        <family val="2"/>
        <scheme val="minor"/>
      </rPr>
      <t>231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</si>
  <si>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0000FF"/>
        <rFont val="Calibri"/>
        <family val="2"/>
        <scheme val="minor"/>
      </rPr>
      <t xml:space="preserve"> =19</t>
    </r>
    <r>
      <rPr>
        <sz val="11"/>
        <color theme="1"/>
        <rFont val="Calibri"/>
        <family val="2"/>
        <scheme val="minor"/>
      </rPr>
      <t>x911</t>
    </r>
  </si>
  <si>
    <r>
      <t xml:space="preserve"> = 2x2x13x</t>
    </r>
    <r>
      <rPr>
        <sz val="11"/>
        <color rgb="FF0000FF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x41</t>
    </r>
  </si>
  <si>
    <r>
      <t xml:space="preserve">    = 17x</t>
    </r>
    <r>
      <rPr>
        <sz val="11"/>
        <color rgb="FF0000FF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x179</t>
    </r>
  </si>
  <si>
    <t>2x2x3x3x19x23857</t>
  </si>
  <si>
    <r>
      <t>T.</t>
    </r>
    <r>
      <rPr>
        <sz val="11"/>
        <rFont val="Calibri"/>
        <family val="2"/>
        <scheme val="minor"/>
      </rPr>
      <t>H.</t>
    </r>
  </si>
  <si>
    <t>T.S.M</t>
  </si>
  <si>
    <t>T.S.M.</t>
  </si>
  <si>
    <t>T.S.</t>
  </si>
  <si>
    <t>T.S</t>
  </si>
  <si>
    <t>19x499</t>
  </si>
  <si>
    <t>26;28</t>
  </si>
  <si>
    <t>Let's check the result with all unique letters of Basmalah as  its parameter</t>
  </si>
  <si>
    <r>
      <t>A.L.M.R (</t>
    </r>
    <r>
      <rPr>
        <sz val="11"/>
        <color rgb="FFFF0000"/>
        <rFont val="Calibri"/>
        <family val="2"/>
        <scheme val="minor"/>
      </rPr>
      <t>271</t>
    </r>
    <r>
      <rPr>
        <sz val="11"/>
        <color theme="1"/>
        <rFont val="Calibri"/>
        <family val="2"/>
        <scheme val="minor"/>
      </rPr>
      <t>)</t>
    </r>
  </si>
  <si>
    <t>29;30;31;32</t>
  </si>
  <si>
    <t>Occurrences</t>
  </si>
  <si>
    <t>2x3x13x19</t>
  </si>
  <si>
    <r>
      <rPr>
        <sz val="11"/>
        <rFont val="Calibri"/>
        <family val="2"/>
        <scheme val="minor"/>
      </rPr>
      <t xml:space="preserve">K.H.Y.'A.S </t>
    </r>
    <r>
      <rPr>
        <sz val="11"/>
        <color theme="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195</t>
    </r>
    <r>
      <rPr>
        <sz val="11"/>
        <color theme="1"/>
        <rFont val="Calibri"/>
        <family val="2"/>
        <scheme val="minor"/>
      </rPr>
      <t>)</t>
    </r>
  </si>
  <si>
    <t>2x3x7x19</t>
  </si>
  <si>
    <r>
      <t>Q (</t>
    </r>
    <r>
      <rPr>
        <sz val="11"/>
        <color rgb="FFFF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)</t>
    </r>
  </si>
  <si>
    <r>
      <t xml:space="preserve">  = 2x2x2x17x</t>
    </r>
    <r>
      <rPr>
        <sz val="11"/>
        <color rgb="FF0000FF"/>
        <rFont val="Calibri"/>
        <family val="2"/>
        <scheme val="minor"/>
      </rPr>
      <t>19</t>
    </r>
  </si>
  <si>
    <r>
      <t xml:space="preserve"> = 5x17x</t>
    </r>
    <r>
      <rPr>
        <sz val="11"/>
        <color rgb="FF0000FF"/>
        <rFont val="Calibri"/>
        <family val="2"/>
        <scheme val="minor"/>
      </rPr>
      <t>19x19</t>
    </r>
  </si>
  <si>
    <r>
      <t xml:space="preserve">  = 17x19x</t>
    </r>
    <r>
      <rPr>
        <sz val="11"/>
        <color rgb="FF0000FF"/>
        <rFont val="Calibri"/>
        <family val="2"/>
        <scheme val="minor"/>
      </rPr>
      <t>103</t>
    </r>
  </si>
  <si>
    <t>Y.S</t>
  </si>
  <si>
    <t>Y.S.</t>
  </si>
  <si>
    <t>2x3x19</t>
  </si>
  <si>
    <t>S.</t>
  </si>
  <si>
    <r>
      <t>N (</t>
    </r>
    <r>
      <rPr>
        <sz val="11"/>
        <color rgb="FFFF0000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)</t>
    </r>
  </si>
  <si>
    <t>H.M.</t>
  </si>
  <si>
    <t>7x19</t>
  </si>
  <si>
    <t>5x19x2393</t>
  </si>
  <si>
    <t>H.M. 'A.S.Q</t>
  </si>
  <si>
    <t>H.M. 'A.S.Q.</t>
  </si>
  <si>
    <t>It's connected to Initial Letters and its Gv</t>
  </si>
  <si>
    <r>
      <rPr>
        <sz val="11"/>
        <color rgb="FF0000FF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x23</t>
    </r>
  </si>
  <si>
    <r>
      <t>2x2x3x3x5x7x</t>
    </r>
    <r>
      <rPr>
        <sz val="11"/>
        <color rgb="FF0000FF"/>
        <rFont val="Calibri"/>
        <family val="2"/>
        <scheme val="minor"/>
      </rPr>
      <t>19</t>
    </r>
  </si>
  <si>
    <r>
      <rPr>
        <sz val="11"/>
        <color rgb="FF0000FF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x1283</t>
    </r>
  </si>
  <si>
    <t>40;41;42;43;44;45;46</t>
  </si>
  <si>
    <t>19x911</t>
  </si>
  <si>
    <t>2x2x13x19x41</t>
  </si>
  <si>
    <t>17x19x179</t>
  </si>
  <si>
    <t>40;41;42</t>
  </si>
  <si>
    <t>43;44;45;46</t>
  </si>
  <si>
    <t>Pairs #3</t>
  </si>
  <si>
    <t>'A.S.Q.</t>
  </si>
  <si>
    <t>K.H.Y.'A.S</t>
  </si>
  <si>
    <r>
      <rPr>
        <sz val="11"/>
        <rFont val="Calibri"/>
        <family val="2"/>
        <scheme val="minor"/>
      </rPr>
      <t>T.H (</t>
    </r>
    <r>
      <rPr>
        <sz val="11"/>
        <color rgb="FFFF0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)</t>
    </r>
  </si>
  <si>
    <r>
      <rPr>
        <sz val="11"/>
        <rFont val="Calibri"/>
        <family val="2"/>
        <scheme val="minor"/>
      </rPr>
      <t xml:space="preserve">T.S.M </t>
    </r>
    <r>
      <rPr>
        <sz val="11"/>
        <color theme="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109</t>
    </r>
    <r>
      <rPr>
        <sz val="11"/>
        <color theme="1"/>
        <rFont val="Calibri"/>
        <family val="2"/>
        <scheme val="minor"/>
      </rPr>
      <t>)</t>
    </r>
  </si>
  <si>
    <r>
      <t>T.S. (</t>
    </r>
    <r>
      <rPr>
        <sz val="11"/>
        <color rgb="FFFF0000"/>
        <rFont val="Calibri"/>
        <family val="2"/>
        <scheme val="minor"/>
      </rPr>
      <t>69</t>
    </r>
    <r>
      <rPr>
        <sz val="11"/>
        <color theme="1"/>
        <rFont val="Calibri"/>
        <family val="2"/>
        <scheme val="minor"/>
      </rPr>
      <t>)</t>
    </r>
  </si>
  <si>
    <r>
      <t>3x</t>
    </r>
    <r>
      <rPr>
        <sz val="11"/>
        <color rgb="FF0000FF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x79</t>
    </r>
  </si>
  <si>
    <r>
      <t>3x7x</t>
    </r>
    <r>
      <rPr>
        <sz val="11"/>
        <color rgb="FF0000FF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x107</t>
    </r>
  </si>
  <si>
    <r>
      <t>2x2x3x3x3x</t>
    </r>
    <r>
      <rPr>
        <sz val="11"/>
        <color rgb="FF0000FF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x23</t>
    </r>
  </si>
  <si>
    <t>Grand Total:</t>
  </si>
  <si>
    <r>
      <t>13x</t>
    </r>
    <r>
      <rPr>
        <sz val="11"/>
        <color rgb="FF0000FF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x181</t>
    </r>
  </si>
  <si>
    <r>
      <t>2x2x</t>
    </r>
    <r>
      <rPr>
        <sz val="11"/>
        <color rgb="FF0000FF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x2239</t>
    </r>
  </si>
  <si>
    <r>
      <rPr>
        <sz val="11"/>
        <color rgb="FF0000FF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x43x263</t>
    </r>
  </si>
  <si>
    <t>2x2x2x17x19</t>
  </si>
  <si>
    <r>
      <t>2x3x13x</t>
    </r>
    <r>
      <rPr>
        <sz val="11"/>
        <color rgb="FF0000FF"/>
        <rFont val="Calibri"/>
        <family val="2"/>
        <scheme val="minor"/>
      </rPr>
      <t>19</t>
    </r>
  </si>
  <si>
    <r>
      <rPr>
        <sz val="11"/>
        <color rgb="FF0000FF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x107</t>
    </r>
  </si>
  <si>
    <r>
      <t>5x</t>
    </r>
    <r>
      <rPr>
        <sz val="11"/>
        <color rgb="FF0000FF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x37</t>
    </r>
  </si>
  <si>
    <t>H.M.'A.S.Q</t>
  </si>
  <si>
    <t>5x17x19x19</t>
  </si>
  <si>
    <t>17x19x103</t>
  </si>
  <si>
    <r>
      <t>2x3x</t>
    </r>
    <r>
      <rPr>
        <sz val="11"/>
        <color rgb="FF0000FF"/>
        <rFont val="Calibri"/>
        <family val="2"/>
        <scheme val="minor"/>
      </rPr>
      <t>19</t>
    </r>
  </si>
  <si>
    <r>
      <rPr>
        <sz val="11"/>
        <color rgb="FF0000FF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x257</t>
    </r>
  </si>
  <si>
    <r>
      <rPr>
        <sz val="11"/>
        <color rgb="FF0000FF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x263</t>
    </r>
  </si>
  <si>
    <t>Pairs #4</t>
  </si>
  <si>
    <t>Total Initial Gv :</t>
  </si>
  <si>
    <t>protecting quality/values</t>
  </si>
  <si>
    <r>
      <t>Y.S (</t>
    </r>
    <r>
      <rPr>
        <sz val="11"/>
        <color rgb="FFFF0000"/>
        <rFont val="Calibri"/>
        <family val="2"/>
        <scheme val="minor"/>
      </rPr>
      <t>70</t>
    </r>
    <r>
      <rPr>
        <sz val="11"/>
        <color theme="1"/>
        <rFont val="Calibri"/>
        <family val="2"/>
        <scheme val="minor"/>
      </rPr>
      <t>)</t>
    </r>
  </si>
  <si>
    <t>Total Letters :</t>
  </si>
  <si>
    <t>protecting quantity</t>
  </si>
  <si>
    <t>Total Letters Gv :</t>
  </si>
  <si>
    <t>19x1019x1229</t>
  </si>
  <si>
    <t>2x2x2x19</t>
  </si>
  <si>
    <t>328160; 3+2+8+1+6+0 = 20, Total Quran Chapter = 114, 20x114 = 2280</t>
  </si>
  <si>
    <t>19x23</t>
  </si>
  <si>
    <t>2x2x3x3x5x7x19</t>
  </si>
  <si>
    <t>19x1283</t>
  </si>
  <si>
    <t>Pairs #5</t>
  </si>
  <si>
    <t>2x19x4219</t>
  </si>
  <si>
    <r>
      <t>H.M (</t>
    </r>
    <r>
      <rPr>
        <sz val="11"/>
        <color rgb="FFFF0000"/>
        <rFont val="Calibri"/>
        <family val="2"/>
        <scheme val="minor"/>
      </rPr>
      <t>48</t>
    </r>
    <r>
      <rPr>
        <sz val="11"/>
        <color theme="1"/>
        <rFont val="Calibri"/>
        <family val="2"/>
        <scheme val="minor"/>
      </rPr>
      <t>)</t>
    </r>
  </si>
  <si>
    <t>5x19x97</t>
  </si>
  <si>
    <t>19x113</t>
  </si>
  <si>
    <t>2x7x13x19</t>
  </si>
  <si>
    <t>Barrier</t>
  </si>
  <si>
    <t xml:space="preserve"> two barrier are separated by code 19 number</t>
  </si>
  <si>
    <t>19x59</t>
  </si>
  <si>
    <t xml:space="preserve"> ch.91</t>
  </si>
  <si>
    <t xml:space="preserve"> letters:269</t>
  </si>
  <si>
    <t xml:space="preserve"> letters:99</t>
  </si>
  <si>
    <t>2x3x3x3x19</t>
  </si>
  <si>
    <r>
      <t>'A.S.Q (</t>
    </r>
    <r>
      <rPr>
        <sz val="11"/>
        <color rgb="FFFF0000"/>
        <rFont val="Calibri"/>
        <family val="2"/>
        <scheme val="minor"/>
      </rPr>
      <t>230</t>
    </r>
    <r>
      <rPr>
        <sz val="11"/>
        <color theme="1"/>
        <rFont val="Calibri"/>
        <family val="2"/>
        <scheme val="minor"/>
      </rPr>
      <t>)</t>
    </r>
  </si>
  <si>
    <t>11x19</t>
  </si>
  <si>
    <t>3x5x5x1039</t>
  </si>
  <si>
    <t>2x7x17x401</t>
  </si>
  <si>
    <t>3x19x79</t>
  </si>
  <si>
    <t>3x7x19x107</t>
  </si>
  <si>
    <t>2x2x3x3x3x19x23</t>
  </si>
  <si>
    <t xml:space="preserve">Let's exclude all initials letters in its chapter from our calculation, and see what happen </t>
  </si>
  <si>
    <t>Pairs #6 (No need Gv to protects its letters)</t>
  </si>
  <si>
    <t>19x107</t>
  </si>
  <si>
    <t>5x19x37</t>
  </si>
  <si>
    <t>Pairs #7 (No need Gv to protects its letters)</t>
  </si>
  <si>
    <r>
      <t>Q (</t>
    </r>
    <r>
      <rPr>
        <sz val="11"/>
        <color rgb="FFFF0000"/>
        <rFont val="Calibri"/>
        <family val="2"/>
        <scheme val="minor"/>
      </rPr>
      <t>100</t>
    </r>
    <r>
      <rPr>
        <sz val="11"/>
        <rFont val="Calibri"/>
        <family val="2"/>
        <scheme val="minor"/>
      </rPr>
      <t>)</t>
    </r>
  </si>
  <si>
    <t>19x257</t>
  </si>
  <si>
    <t>19x263</t>
  </si>
  <si>
    <t>Letters</t>
  </si>
  <si>
    <t>GV (G)</t>
  </si>
  <si>
    <t>because it's (G)+(O) operation, all zero (0) occurrences are excluded because it will affect our calculation. e.g 0+1 = 1</t>
  </si>
  <si>
    <t>H.M</t>
  </si>
  <si>
    <t>Total Letters:</t>
  </si>
  <si>
    <r>
      <t xml:space="preserve"> =</t>
    </r>
    <r>
      <rPr>
        <sz val="11"/>
        <color rgb="FF0000FF"/>
        <rFont val="Calibri"/>
        <family val="2"/>
        <scheme val="minor"/>
      </rPr>
      <t xml:space="preserve">19 </t>
    </r>
    <r>
      <rPr>
        <sz val="11"/>
        <color theme="1"/>
        <rFont val="Calibri"/>
        <family val="2"/>
        <scheme val="minor"/>
      </rPr>
      <t>x 859 x 1429</t>
    </r>
  </si>
  <si>
    <t>1+2+2+7+5+1+1 = 19</t>
  </si>
  <si>
    <t>Verses:</t>
  </si>
  <si>
    <t>Verses Digit:</t>
  </si>
  <si>
    <t xml:space="preserve"> ch.114</t>
  </si>
  <si>
    <r>
      <rPr>
        <sz val="11"/>
        <color theme="1"/>
        <rFont val="Calibri"/>
        <family val="2"/>
        <scheme val="minor"/>
      </rPr>
      <t xml:space="preserve">Total letters in all Un-initial chapter  from </t>
    </r>
    <r>
      <rPr>
        <b/>
        <sz val="11"/>
        <color rgb="FFC00000"/>
        <rFont val="Calibri"/>
        <family val="2"/>
        <charset val="1"/>
      </rPr>
      <t>19</t>
    </r>
    <r>
      <rPr>
        <sz val="11"/>
        <color theme="1"/>
        <rFont val="Calibri"/>
        <family val="2"/>
        <scheme val="minor"/>
      </rPr>
      <t xml:space="preserve"> letter Basmalah</t>
    </r>
    <r>
      <rPr>
        <b/>
        <sz val="11"/>
        <color rgb="FFC00000"/>
        <rFont val="Calibri"/>
        <family val="2"/>
        <charset val="1"/>
      </rPr>
      <t xml:space="preserve"> [1:1]</t>
    </r>
    <r>
      <rPr>
        <b/>
        <sz val="11"/>
        <color rgb="FF000000"/>
        <rFont val="Calibri"/>
        <family val="2"/>
        <charset val="1"/>
      </rPr>
      <t xml:space="preserve"> </t>
    </r>
    <r>
      <rPr>
        <sz val="11"/>
        <color theme="1"/>
        <rFont val="Calibri"/>
        <family val="2"/>
        <scheme val="minor"/>
      </rPr>
      <t xml:space="preserve">to Chapter </t>
    </r>
    <r>
      <rPr>
        <b/>
        <sz val="11"/>
        <color rgb="FFC00000"/>
        <rFont val="Calibri"/>
        <family val="2"/>
        <charset val="1"/>
      </rPr>
      <t>74</t>
    </r>
    <r>
      <rPr>
        <sz val="11"/>
        <color theme="1"/>
        <rFont val="Calibri"/>
        <family val="2"/>
        <scheme val="minor"/>
      </rPr>
      <t xml:space="preserve"> where number </t>
    </r>
    <r>
      <rPr>
        <b/>
        <sz val="11"/>
        <color rgb="FFC00000"/>
        <rFont val="Calibri"/>
        <family val="2"/>
        <charset val="1"/>
      </rPr>
      <t>19</t>
    </r>
    <r>
      <rPr>
        <sz val="11"/>
        <color theme="1"/>
        <rFont val="Calibri"/>
        <family val="2"/>
        <scheme val="minor"/>
      </rPr>
      <t xml:space="preserve"> is mentioned =</t>
    </r>
  </si>
  <si>
    <r>
      <rPr>
        <sz val="11"/>
        <color theme="1"/>
        <rFont val="Calibri"/>
        <family val="2"/>
        <scheme val="minor"/>
      </rPr>
      <t xml:space="preserve">Total letters from chapter </t>
    </r>
    <r>
      <rPr>
        <b/>
        <sz val="11"/>
        <color rgb="FFC00000"/>
        <rFont val="Calibri"/>
        <family val="2"/>
        <charset val="1"/>
      </rPr>
      <t>75</t>
    </r>
    <r>
      <rPr>
        <sz val="11"/>
        <color theme="1"/>
        <rFont val="Calibri"/>
        <family val="2"/>
        <scheme val="minor"/>
      </rPr>
      <t xml:space="preserve"> to chapter </t>
    </r>
    <r>
      <rPr>
        <b/>
        <sz val="11"/>
        <color rgb="FFC00000"/>
        <rFont val="Calibri"/>
        <family val="2"/>
        <charset val="1"/>
      </rPr>
      <t>90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</si>
  <si>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From chapter </t>
    </r>
    <r>
      <rPr>
        <b/>
        <sz val="11"/>
        <color rgb="FFC00000"/>
        <rFont val="Calibri"/>
        <family val="2"/>
        <charset val="1"/>
      </rPr>
      <t>1</t>
    </r>
    <r>
      <rPr>
        <sz val="11"/>
        <color theme="1"/>
        <rFont val="Calibri"/>
        <family val="2"/>
        <scheme val="minor"/>
      </rPr>
      <t xml:space="preserve"> to chapter 90 (9+0 = </t>
    </r>
    <r>
      <rPr>
        <b/>
        <sz val="11"/>
        <color rgb="FFC00000"/>
        <rFont val="Calibri"/>
        <family val="2"/>
        <charset val="1"/>
      </rPr>
      <t>9</t>
    </r>
    <r>
      <rPr>
        <sz val="11"/>
        <color theme="1"/>
        <rFont val="Calibri"/>
        <family val="2"/>
        <scheme val="minor"/>
      </rPr>
      <t>) represent Alpha and Omega</t>
    </r>
  </si>
  <si>
    <r>
      <t xml:space="preserve">Total letters from chapter </t>
    </r>
    <r>
      <rPr>
        <b/>
        <sz val="11"/>
        <color rgb="FFC00000"/>
        <rFont val="Calibri"/>
        <family val="2"/>
        <charset val="1"/>
      </rPr>
      <t>92</t>
    </r>
    <r>
      <rPr>
        <sz val="11"/>
        <color theme="1"/>
        <rFont val="Calibri"/>
        <family val="2"/>
        <scheme val="minor"/>
      </rPr>
      <t xml:space="preserve"> to chapter </t>
    </r>
    <r>
      <rPr>
        <b/>
        <sz val="11"/>
        <color rgb="FFC00000"/>
        <rFont val="Calibri"/>
        <family val="2"/>
        <charset val="1"/>
      </rPr>
      <t>113</t>
    </r>
    <r>
      <rPr>
        <sz val="11"/>
        <color theme="1"/>
        <rFont val="Calibri"/>
        <family val="2"/>
        <scheme val="minor"/>
      </rPr>
      <t xml:space="preserve">  =</t>
    </r>
  </si>
  <si>
    <r>
      <rPr>
        <i/>
        <sz val="11"/>
        <color rgb="FF000000"/>
        <rFont val="Calibri"/>
        <family val="2"/>
        <charset val="1"/>
      </rPr>
      <t>Counting</t>
    </r>
    <r>
      <rPr>
        <b/>
        <i/>
        <sz val="11"/>
        <color rgb="FF000000"/>
        <rFont val="Calibri"/>
        <family val="2"/>
        <charset val="1"/>
      </rPr>
      <t xml:space="preserve"> Un-initial</t>
    </r>
    <r>
      <rPr>
        <i/>
        <sz val="11"/>
        <color rgb="FF000000"/>
        <rFont val="Calibri"/>
        <family val="2"/>
        <charset val="1"/>
      </rPr>
      <t xml:space="preserve"> letters From Chapter 1 to Chapter 114</t>
    </r>
  </si>
  <si>
    <r>
      <rPr>
        <sz val="11"/>
        <color theme="1"/>
        <rFont val="Calibri"/>
        <family val="2"/>
        <scheme val="minor"/>
      </rPr>
      <t xml:space="preserve">Ch 1 to 74 = 160322 letters = </t>
    </r>
    <r>
      <rPr>
        <b/>
        <sz val="11"/>
        <color rgb="FFC00000"/>
        <rFont val="Calibri"/>
        <family val="2"/>
        <charset val="1"/>
      </rPr>
      <t>19 x 8438</t>
    </r>
  </si>
  <si>
    <r>
      <rPr>
        <sz val="11"/>
        <color theme="1"/>
        <rFont val="Calibri"/>
        <family val="2"/>
        <scheme val="minor"/>
      </rPr>
      <t>Ch 75 to 90 = 9215 letters =</t>
    </r>
    <r>
      <rPr>
        <b/>
        <sz val="11"/>
        <color rgb="FFC00000"/>
        <rFont val="Calibri"/>
        <family val="2"/>
        <charset val="1"/>
      </rPr>
      <t xml:space="preserve"> 19 x 485</t>
    </r>
  </si>
  <si>
    <r>
      <t xml:space="preserve">Ch </t>
    </r>
    <r>
      <rPr>
        <b/>
        <sz val="11"/>
        <color rgb="FF000000"/>
        <rFont val="Calibri"/>
        <family val="2"/>
        <charset val="1"/>
      </rPr>
      <t>92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rgb="FF000000"/>
        <rFont val="Calibri"/>
        <family val="2"/>
        <charset val="1"/>
      </rPr>
      <t>113</t>
    </r>
    <r>
      <rPr>
        <sz val="11"/>
        <color theme="1"/>
        <rFont val="Calibri"/>
        <family val="2"/>
        <scheme val="minor"/>
      </rPr>
      <t xml:space="preserve"> = 3458 = </t>
    </r>
    <r>
      <rPr>
        <b/>
        <sz val="11"/>
        <color rgb="FFC00000"/>
        <rFont val="Calibri"/>
        <family val="2"/>
        <charset val="1"/>
      </rPr>
      <t>19 x 182</t>
    </r>
  </si>
  <si>
    <r>
      <rPr>
        <sz val="11"/>
        <color theme="1"/>
        <rFont val="Calibri"/>
        <family val="2"/>
        <scheme val="minor"/>
      </rPr>
      <t>=</t>
    </r>
    <r>
      <rPr>
        <b/>
        <sz val="11"/>
        <color rgb="FFC00000"/>
        <rFont val="Calibri"/>
        <family val="2"/>
        <charset val="1"/>
      </rPr>
      <t xml:space="preserve"> (19 x 14) +3</t>
    </r>
  </si>
  <si>
    <r>
      <rPr>
        <sz val="11"/>
        <color theme="1"/>
        <rFont val="Calibri"/>
        <family val="2"/>
        <scheme val="minor"/>
      </rPr>
      <t>=</t>
    </r>
    <r>
      <rPr>
        <b/>
        <sz val="11"/>
        <color rgb="FFC00000"/>
        <rFont val="Calibri"/>
        <family val="2"/>
        <charset val="1"/>
      </rPr>
      <t xml:space="preserve"> (19 x 5) + 4</t>
    </r>
  </si>
  <si>
    <r>
      <t>14+5=</t>
    </r>
    <r>
      <rPr>
        <sz val="11"/>
        <color rgb="FF0000FF"/>
        <rFont val="Calibri"/>
        <family val="2"/>
      </rPr>
      <t>19</t>
    </r>
    <r>
      <rPr>
        <sz val="11"/>
        <color theme="1"/>
        <rFont val="Calibri"/>
        <family val="2"/>
        <scheme val="minor"/>
      </rPr>
      <t xml:space="preserve">; 3+4=7; </t>
    </r>
    <r>
      <rPr>
        <sz val="11"/>
        <color rgb="FF0000FF"/>
        <rFont val="Calibri"/>
        <family val="2"/>
      </rPr>
      <t>19</t>
    </r>
    <r>
      <rPr>
        <sz val="11"/>
        <color theme="1"/>
        <rFont val="Calibri"/>
        <family val="2"/>
        <scheme val="minor"/>
      </rPr>
      <t xml:space="preserve"> and 7 both are the same as centered hexagon number</t>
    </r>
  </si>
  <si>
    <t>Concatenate Barrier1 and Barrier2  =</t>
  </si>
  <si>
    <t>7x7x19x29</t>
  </si>
  <si>
    <r>
      <rPr>
        <i/>
        <sz val="11"/>
        <color rgb="FF000000"/>
        <rFont val="Calibri"/>
        <family val="2"/>
        <charset val="1"/>
      </rPr>
      <t xml:space="preserve">Counting </t>
    </r>
    <r>
      <rPr>
        <b/>
        <i/>
        <sz val="11"/>
        <color rgb="FF000000"/>
        <rFont val="Calibri"/>
        <family val="2"/>
        <charset val="1"/>
      </rPr>
      <t xml:space="preserve">Un-initial </t>
    </r>
    <r>
      <rPr>
        <i/>
        <sz val="11"/>
        <color rgb="FF000000"/>
        <rFont val="Calibri"/>
        <family val="2"/>
        <charset val="1"/>
      </rPr>
      <t>letters from chapter 114 to chapter 1 (Reverse)</t>
    </r>
  </si>
  <si>
    <r>
      <rPr>
        <sz val="11"/>
        <color theme="1"/>
        <rFont val="Calibri"/>
        <family val="2"/>
        <scheme val="minor"/>
      </rPr>
      <t xml:space="preserve">Ch </t>
    </r>
    <r>
      <rPr>
        <b/>
        <sz val="11"/>
        <color rgb="FF000000"/>
        <rFont val="Calibri"/>
        <family val="2"/>
        <charset val="1"/>
      </rPr>
      <t>20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rgb="FF000000"/>
        <rFont val="Calibri"/>
        <family val="2"/>
        <charset val="1"/>
      </rPr>
      <t>1</t>
    </r>
    <r>
      <rPr>
        <sz val="11"/>
        <color theme="1"/>
        <rFont val="Calibri"/>
        <family val="2"/>
        <scheme val="minor"/>
      </rPr>
      <t xml:space="preserve"> = 77925 letters =</t>
    </r>
    <r>
      <rPr>
        <b/>
        <sz val="11"/>
        <color rgb="FFC00000"/>
        <rFont val="Calibri"/>
        <family val="2"/>
        <charset val="1"/>
      </rPr>
      <t xml:space="preserve"> (19 x 4101) + 6</t>
    </r>
  </si>
  <si>
    <r>
      <t xml:space="preserve">From chapter </t>
    </r>
    <r>
      <rPr>
        <b/>
        <sz val="11"/>
        <color rgb="FF000000"/>
        <rFont val="Calibri"/>
        <family val="2"/>
      </rPr>
      <t>114</t>
    </r>
    <r>
      <rPr>
        <sz val="11"/>
        <color theme="1"/>
        <rFont val="Calibri"/>
        <family val="2"/>
        <scheme val="minor"/>
      </rPr>
      <t xml:space="preserve"> to chapter </t>
    </r>
    <r>
      <rPr>
        <b/>
        <sz val="11"/>
        <color rgb="FF000000"/>
        <rFont val="Calibri"/>
        <family val="2"/>
        <charset val="1"/>
      </rPr>
      <t>21</t>
    </r>
    <r>
      <rPr>
        <sz val="11"/>
        <color theme="1"/>
        <rFont val="Calibri"/>
        <family val="2"/>
        <scheme val="minor"/>
      </rPr>
      <t xml:space="preserve"> = 95438 letters = </t>
    </r>
    <r>
      <rPr>
        <b/>
        <sz val="11"/>
        <color rgb="FFC00000"/>
        <rFont val="Calibri"/>
        <family val="2"/>
        <charset val="1"/>
      </rPr>
      <t xml:space="preserve"> (19 x 4988) + 666 </t>
    </r>
  </si>
  <si>
    <t>Concatenate group1 and group 2 =</t>
  </si>
  <si>
    <t>2x19x1163x176327</t>
  </si>
  <si>
    <r>
      <rPr>
        <sz val="11"/>
        <color theme="1"/>
        <rFont val="Calibri"/>
        <family val="2"/>
        <scheme val="minor"/>
      </rPr>
      <t xml:space="preserve">Quran first verse (1:1) = </t>
    </r>
    <r>
      <rPr>
        <b/>
        <sz val="11"/>
        <color rgb="FFC00000"/>
        <rFont val="Calibri"/>
        <family val="2"/>
        <charset val="1"/>
      </rPr>
      <t>19</t>
    </r>
    <r>
      <rPr>
        <sz val="11"/>
        <color theme="1"/>
        <rFont val="Calibri"/>
        <family val="2"/>
        <scheme val="minor"/>
      </rPr>
      <t xml:space="preserve"> letters</t>
    </r>
  </si>
  <si>
    <r>
      <rPr>
        <sz val="11"/>
        <color theme="1"/>
        <rFont val="Calibri"/>
        <family val="2"/>
        <scheme val="minor"/>
      </rPr>
      <t xml:space="preserve">Quran first chapter = </t>
    </r>
    <r>
      <rPr>
        <b/>
        <sz val="11"/>
        <color rgb="FFC00000"/>
        <rFont val="Calibri"/>
        <family val="2"/>
        <charset val="1"/>
      </rPr>
      <t>139</t>
    </r>
    <r>
      <rPr>
        <sz val="11"/>
        <color theme="1"/>
        <rFont val="Calibri"/>
        <family val="2"/>
        <scheme val="minor"/>
      </rPr>
      <t xml:space="preserve"> letter</t>
    </r>
  </si>
  <si>
    <r>
      <rPr>
        <sz val="11"/>
        <color theme="1"/>
        <rFont val="Calibri"/>
        <family val="2"/>
        <scheme val="minor"/>
      </rPr>
      <t xml:space="preserve">Quran first revelation (Verse 96) = </t>
    </r>
    <r>
      <rPr>
        <b/>
        <sz val="11"/>
        <color rgb="FFC00000"/>
        <rFont val="Calibri"/>
        <family val="2"/>
        <charset val="1"/>
      </rPr>
      <t>19</t>
    </r>
    <r>
      <rPr>
        <sz val="11"/>
        <color theme="1"/>
        <rFont val="Calibri"/>
        <family val="2"/>
        <scheme val="minor"/>
      </rPr>
      <t xml:space="preserve"> th chapter from last chapter</t>
    </r>
  </si>
  <si>
    <r>
      <rPr>
        <sz val="11"/>
        <color theme="1"/>
        <rFont val="Calibri"/>
        <family val="2"/>
        <scheme val="minor"/>
      </rPr>
      <t xml:space="preserve">Sum of letters from chapter 96 to chapter 114 (last </t>
    </r>
    <r>
      <rPr>
        <b/>
        <sz val="11"/>
        <color rgb="FFC00000"/>
        <rFont val="Calibri"/>
        <family val="2"/>
        <charset val="1"/>
      </rPr>
      <t>19</t>
    </r>
    <r>
      <rPr>
        <sz val="11"/>
        <color theme="1"/>
        <rFont val="Calibri"/>
        <family val="2"/>
        <scheme val="minor"/>
      </rPr>
      <t xml:space="preserve"> chapter) = 2742 = (</t>
    </r>
    <r>
      <rPr>
        <b/>
        <sz val="11"/>
        <color rgb="FFC00000"/>
        <rFont val="Calibri"/>
        <family val="2"/>
        <charset val="1"/>
      </rPr>
      <t>19</t>
    </r>
    <r>
      <rPr>
        <sz val="11"/>
        <color theme="1"/>
        <rFont val="Calibri"/>
        <family val="2"/>
        <scheme val="minor"/>
      </rPr>
      <t xml:space="preserve"> x 137) + </t>
    </r>
    <r>
      <rPr>
        <b/>
        <sz val="11"/>
        <color rgb="FFC00000"/>
        <rFont val="Calibri"/>
        <family val="2"/>
        <charset val="1"/>
      </rPr>
      <t>139</t>
    </r>
  </si>
  <si>
    <t>42;50</t>
  </si>
  <si>
    <t xml:space="preserve">ANOTHER GOD CIPHER ON UN-INITIAL CHAPTERS OF QURAN </t>
  </si>
  <si>
    <t>CHAPTER (C )</t>
  </si>
  <si>
    <t>TOTAL LETTER (L)</t>
  </si>
  <si>
    <t>CONCATENATE (L) (C )</t>
  </si>
  <si>
    <t xml:space="preserve">ANOTHER GOD CIPHER ON INITIAL CHAPTERS OF QURAN </t>
  </si>
  <si>
    <t>CHAPTER ( C)</t>
  </si>
  <si>
    <t>INITIALS</t>
  </si>
  <si>
    <t>CONCATENATE (C)(G)(L)</t>
  </si>
  <si>
    <t>1+9+9+0+1+4+4+6+3 = 37 = 3+7 = 10 = 1+0 =1</t>
  </si>
  <si>
    <t>ANOTHER GOD CIPHER ON TOTAL QURAN LETTER AND ITS DISTIBUTION</t>
  </si>
  <si>
    <t>Glyph</t>
  </si>
  <si>
    <t>TOTAL</t>
  </si>
  <si>
    <r>
      <t xml:space="preserve">Prime factors = 3 x 5 x </t>
    </r>
    <r>
      <rPr>
        <sz val="11"/>
        <color rgb="FF0000FF"/>
        <rFont val="Calibri"/>
        <family val="2"/>
      </rPr>
      <t>19</t>
    </r>
    <r>
      <rPr>
        <sz val="11"/>
        <color theme="1"/>
        <rFont val="Calibri"/>
        <family val="2"/>
        <scheme val="minor"/>
      </rPr>
      <t xml:space="preserve"> x 679537</t>
    </r>
  </si>
  <si>
    <t>679537 = 6+7+9+5+3+7 = 37 =3+7 =10 = 1+0 =1</t>
  </si>
  <si>
    <r>
      <t xml:space="preserve">328160 </t>
    </r>
    <r>
      <rPr>
        <sz val="1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 xml:space="preserve">  (19 x 16886) + 666 + 666 + 666 + 666 + 666 + 666 + 666 + 666 + 666 + 666 + 666 </t>
    </r>
    <r>
      <rPr>
        <b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 xml:space="preserve"> (19x16886) + (666 x 11)</t>
    </r>
  </si>
  <si>
    <t>بِسْمِ ٱللَّهِ ٱلرَّحْمَٰنِ ٱلرَّحِيمِ</t>
  </si>
  <si>
    <t>Bahhatin Uzunkaya</t>
  </si>
  <si>
    <t>submission.org</t>
  </si>
  <si>
    <t>A.L.M.Sh</t>
  </si>
  <si>
    <t>CONCATENATE (G) (L)</t>
  </si>
  <si>
    <t>CONCATENATE (L) (G)</t>
  </si>
  <si>
    <r>
      <t xml:space="preserve">Prime factors = 3 x 5 x </t>
    </r>
    <r>
      <rPr>
        <sz val="11"/>
        <color rgb="FF0000FF"/>
        <rFont val="Calibri"/>
        <family val="2"/>
      </rPr>
      <t>19</t>
    </r>
    <r>
      <rPr>
        <sz val="11"/>
        <color rgb="FF000000"/>
        <rFont val="Calibri"/>
        <family val="2"/>
        <charset val="1"/>
      </rPr>
      <t xml:space="preserve"> x 11514407</t>
    </r>
  </si>
  <si>
    <t>ANOTHER GOD CIPHER ON TOTAL QURAN LETTER AND ITS GV</t>
  </si>
  <si>
    <t>Concatenate Total (L) Total (G):</t>
  </si>
  <si>
    <t>28+5995 =</t>
  </si>
  <si>
    <t>DO NOT CHANGE THIS TABLE, EXCEPT YOU KNOW WHAT YOU ARE DOING</t>
  </si>
  <si>
    <t>And do not touch other columns</t>
  </si>
  <si>
    <t>After calculation reach 100% (bottom right corner)</t>
  </si>
  <si>
    <r>
      <t xml:space="preserve">Put your own Data on </t>
    </r>
    <r>
      <rPr>
        <b/>
        <i/>
        <sz val="14"/>
        <color rgb="FF0000FF"/>
        <rFont val="Calibri"/>
        <family val="2"/>
        <scheme val="minor"/>
      </rPr>
      <t xml:space="preserve">text_uthmani_mod column, </t>
    </r>
  </si>
  <si>
    <t>Total Letters GV:</t>
  </si>
  <si>
    <t>Total Unnumbered Verses/Basmalah Gv:</t>
  </si>
  <si>
    <t xml:space="preserve">These two pairs are special; no need Gv to protect its letters </t>
  </si>
  <si>
    <r>
      <rPr>
        <sz val="11"/>
        <color theme="0" tint="-0.34998626667073579"/>
        <rFont val="Calibri"/>
        <family val="2"/>
        <scheme val="minor"/>
      </rPr>
      <t>A.L.</t>
    </r>
    <r>
      <rPr>
        <sz val="11"/>
        <color rgb="FF00B05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rgb="FFFF0000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</si>
  <si>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0" tint="-0.34998626667073579"/>
        <rFont val="Calibri"/>
        <family val="2"/>
        <scheme val="minor"/>
      </rPr>
      <t>A.L.</t>
    </r>
    <r>
      <rPr>
        <sz val="11"/>
        <color rgb="FF00B050"/>
        <rFont val="Calibri"/>
        <family val="2"/>
        <scheme val="minor"/>
      </rPr>
      <t>M (</t>
    </r>
    <r>
      <rPr>
        <sz val="11"/>
        <color rgb="FFFF0000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</si>
  <si>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0" tint="-0.34998626667073579"/>
        <rFont val="Calibri"/>
        <family val="2"/>
        <scheme val="minor"/>
      </rPr>
      <t>A.L.</t>
    </r>
    <r>
      <rPr>
        <sz val="11"/>
        <color rgb="FF00B050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</si>
  <si>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0" tint="-0.34998626667073579"/>
        <rFont val="Calibri"/>
        <family val="2"/>
        <scheme val="minor"/>
      </rPr>
      <t>A.L.</t>
    </r>
    <r>
      <rPr>
        <sz val="11"/>
        <color rgb="FF00B050"/>
        <rFont val="Calibri"/>
        <family val="2"/>
        <scheme val="minor"/>
      </rPr>
      <t>M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</si>
  <si>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00B05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 (</t>
    </r>
    <r>
      <rPr>
        <sz val="11"/>
        <color rgb="FFFF0000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</si>
  <si>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0" tint="-0.34998626667073579"/>
        <rFont val="Calibri"/>
        <family val="2"/>
        <scheme val="minor"/>
      </rPr>
      <t>K.H.Y.'A</t>
    </r>
    <r>
      <rPr>
        <sz val="11"/>
        <color theme="1"/>
        <rFont val="Calibri"/>
        <family val="2"/>
        <scheme val="minor"/>
      </rPr>
      <t>.</t>
    </r>
    <r>
      <rPr>
        <sz val="11"/>
        <color rgb="FF00B05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 (</t>
    </r>
    <r>
      <rPr>
        <sz val="11"/>
        <color rgb="FFFF0000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</si>
  <si>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0" tint="-0.34998626667073579"/>
        <rFont val="Calibri"/>
        <family val="2"/>
        <scheme val="minor"/>
      </rPr>
      <t>A.L.M</t>
    </r>
    <r>
      <rPr>
        <sz val="11"/>
        <color theme="1"/>
        <rFont val="Calibri"/>
        <family val="2"/>
        <scheme val="minor"/>
      </rPr>
      <t>.</t>
    </r>
    <r>
      <rPr>
        <sz val="11"/>
        <color rgb="FF00B050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rgb="FFFF0000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>)</t>
    </r>
  </si>
  <si>
    <t>HM Pattern #1</t>
  </si>
  <si>
    <t>HM Pattern #2</t>
  </si>
  <si>
    <t>HM Pattern #3</t>
  </si>
  <si>
    <r>
      <t xml:space="preserve">= </t>
    </r>
    <r>
      <rPr>
        <sz val="11"/>
        <color rgb="FF0000FF"/>
        <rFont val="Calibri"/>
        <family val="2"/>
      </rPr>
      <t>19</t>
    </r>
    <r>
      <rPr>
        <sz val="11"/>
        <color rgb="FF000000"/>
        <rFont val="Calibri"/>
        <family val="2"/>
        <charset val="1"/>
      </rPr>
      <t xml:space="preserve"> x 723587</t>
    </r>
  </si>
  <si>
    <r>
      <t xml:space="preserve">= </t>
    </r>
    <r>
      <rPr>
        <sz val="11"/>
        <color rgb="FF0000FF"/>
        <rFont val="Calibri"/>
        <family val="2"/>
      </rPr>
      <t>19</t>
    </r>
    <r>
      <rPr>
        <sz val="11"/>
        <color rgb="FF000000"/>
        <rFont val="Calibri"/>
        <family val="2"/>
        <charset val="1"/>
      </rPr>
      <t xml:space="preserve"> x 547 x 363829</t>
    </r>
  </si>
  <si>
    <t>masjidtucson.org</t>
  </si>
  <si>
    <t>You can see its results on all the green sheets</t>
  </si>
  <si>
    <r>
      <rPr>
        <sz val="11"/>
        <rFont val="Calibri"/>
        <family val="2"/>
        <scheme val="minor"/>
      </rPr>
      <t>T.S.</t>
    </r>
    <r>
      <rPr>
        <sz val="11"/>
        <color rgb="FF00B050"/>
        <rFont val="Calibri"/>
        <family val="2"/>
        <scheme val="minor"/>
      </rPr>
      <t>M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109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</si>
  <si>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0" tint="-0.34998626667073579"/>
        <rFont val="Calibri"/>
        <family val="2"/>
        <scheme val="minor"/>
      </rPr>
      <t>K.H.Y.'A</t>
    </r>
    <r>
      <rPr>
        <sz val="11"/>
        <color theme="1"/>
        <rFont val="Calibri"/>
        <family val="2"/>
        <scheme val="minor"/>
      </rPr>
      <t>.</t>
    </r>
    <r>
      <rPr>
        <sz val="11"/>
        <color rgb="FF00B050"/>
        <rFont val="Calibri"/>
        <family val="2"/>
        <scheme val="minor"/>
      </rPr>
      <t>S.</t>
    </r>
  </si>
  <si>
    <r>
      <rPr>
        <sz val="11"/>
        <color theme="0" tint="-0.34998626667073579"/>
        <rFont val="Calibri"/>
        <family val="2"/>
        <scheme val="minor"/>
      </rPr>
      <t>A.L.M</t>
    </r>
    <r>
      <rPr>
        <sz val="11"/>
        <color theme="1"/>
        <rFont val="Calibri"/>
        <family val="2"/>
        <scheme val="minor"/>
      </rPr>
      <t>.</t>
    </r>
    <r>
      <rPr>
        <sz val="11"/>
        <color rgb="FF00B050"/>
        <rFont val="Calibri"/>
        <family val="2"/>
        <scheme val="minor"/>
      </rPr>
      <t>S.</t>
    </r>
  </si>
  <si>
    <r>
      <rPr>
        <sz val="11"/>
        <color theme="0" tint="-0.34998626667073579"/>
        <rFont val="Calibri"/>
        <family val="2"/>
        <scheme val="minor"/>
      </rPr>
      <t>A.L.</t>
    </r>
    <r>
      <rPr>
        <sz val="11"/>
        <color rgb="FF00B050"/>
        <rFont val="Calibri"/>
        <family val="2"/>
        <scheme val="minor"/>
      </rPr>
      <t>M</t>
    </r>
  </si>
  <si>
    <r>
      <t>T.S.</t>
    </r>
    <r>
      <rPr>
        <sz val="11"/>
        <color rgb="FF00B050"/>
        <rFont val="Calibri"/>
        <family val="2"/>
        <scheme val="minor"/>
      </rPr>
      <t>M.</t>
    </r>
  </si>
  <si>
    <t>Title</t>
  </si>
  <si>
    <t>Latin (Bahasa)</t>
  </si>
  <si>
    <t>Letters (L)</t>
  </si>
  <si>
    <t>الفاتحة</t>
  </si>
  <si>
    <t>Al-Fatihah</t>
  </si>
  <si>
    <t>البقرة</t>
  </si>
  <si>
    <t>Al-Baqarah</t>
  </si>
  <si>
    <t>ال عمران</t>
  </si>
  <si>
    <t>Ali 'Imran</t>
  </si>
  <si>
    <t>النساء</t>
  </si>
  <si>
    <t>An-Nisa'</t>
  </si>
  <si>
    <t>المائدة</t>
  </si>
  <si>
    <t>Al-Ma'idah</t>
  </si>
  <si>
    <t>الأنعام</t>
  </si>
  <si>
    <t>Al-An'am</t>
  </si>
  <si>
    <t>الأعراف</t>
  </si>
  <si>
    <t>Al-A’raf</t>
  </si>
  <si>
    <t>الأنفال</t>
  </si>
  <si>
    <t>Al-Anfal</t>
  </si>
  <si>
    <t>التوبة</t>
  </si>
  <si>
    <t>At-Taubah</t>
  </si>
  <si>
    <t>يونس</t>
  </si>
  <si>
    <t>Yunus</t>
  </si>
  <si>
    <t>هود</t>
  </si>
  <si>
    <t>Hud</t>
  </si>
  <si>
    <t>يوسف</t>
  </si>
  <si>
    <t>Yusuf</t>
  </si>
  <si>
    <t>الرعد</t>
  </si>
  <si>
    <t>Ar-Ra’d</t>
  </si>
  <si>
    <t>إبراهيم</t>
  </si>
  <si>
    <t>Ibrahim</t>
  </si>
  <si>
    <t>الحجر</t>
  </si>
  <si>
    <t>Al-Hijr</t>
  </si>
  <si>
    <t>النحل</t>
  </si>
  <si>
    <t>An-Nahl</t>
  </si>
  <si>
    <t>الإسراء</t>
  </si>
  <si>
    <t>Al-Isra'</t>
  </si>
  <si>
    <t>الكهف</t>
  </si>
  <si>
    <t>Al-Kahf</t>
  </si>
  <si>
    <t>مريم</t>
  </si>
  <si>
    <t>Maryam</t>
  </si>
  <si>
    <t>طه</t>
  </si>
  <si>
    <t>Ta Ha</t>
  </si>
  <si>
    <t>الأنبياء</t>
  </si>
  <si>
    <t>Al-Anbiya</t>
  </si>
  <si>
    <t>الحج</t>
  </si>
  <si>
    <t>Al-Hajj</t>
  </si>
  <si>
    <t>المؤمنون</t>
  </si>
  <si>
    <t>Al-Mu’minun</t>
  </si>
  <si>
    <t>النور</t>
  </si>
  <si>
    <t>An-Nur</t>
  </si>
  <si>
    <t>الفرقان</t>
  </si>
  <si>
    <t>Al-Furqan</t>
  </si>
  <si>
    <t>الشعراء</t>
  </si>
  <si>
    <t>Asy-Syu'ara'</t>
  </si>
  <si>
    <t>النمل</t>
  </si>
  <si>
    <t>An-Naml</t>
  </si>
  <si>
    <t>القصص</t>
  </si>
  <si>
    <t>Al-Qasas</t>
  </si>
  <si>
    <t>العنكبوت</t>
  </si>
  <si>
    <t>Al-'Ankabut</t>
  </si>
  <si>
    <t>الروم</t>
  </si>
  <si>
    <t>Ar-Rum</t>
  </si>
  <si>
    <t>لقمان</t>
  </si>
  <si>
    <t>Luqman</t>
  </si>
  <si>
    <t>السجدة</t>
  </si>
  <si>
    <t>As-Sajdah</t>
  </si>
  <si>
    <t>الأحزاب</t>
  </si>
  <si>
    <t>Al-Ahzab</t>
  </si>
  <si>
    <t>سبأ</t>
  </si>
  <si>
    <t>Saba’</t>
  </si>
  <si>
    <t>فاطر</t>
  </si>
  <si>
    <t>Fatir</t>
  </si>
  <si>
    <t>يس</t>
  </si>
  <si>
    <t>Ya Sin</t>
  </si>
  <si>
    <t>الصافات</t>
  </si>
  <si>
    <t>As-Saffat</t>
  </si>
  <si>
    <t>Sad</t>
  </si>
  <si>
    <t>الزمر</t>
  </si>
  <si>
    <t>Az-Zumar</t>
  </si>
  <si>
    <t>غافر</t>
  </si>
  <si>
    <t>Ghafir</t>
  </si>
  <si>
    <t>فصلت</t>
  </si>
  <si>
    <t>Fussilat</t>
  </si>
  <si>
    <t>الشورى</t>
  </si>
  <si>
    <t>Asy-Syura</t>
  </si>
  <si>
    <t>الزخرف</t>
  </si>
  <si>
    <t>Az-Zukhruf</t>
  </si>
  <si>
    <t>الدخان</t>
  </si>
  <si>
    <t>Ad-Dukhan</t>
  </si>
  <si>
    <t>الجاثية</t>
  </si>
  <si>
    <t>Al-Jasiyah</t>
  </si>
  <si>
    <t>الأحقاف</t>
  </si>
  <si>
    <t>Al-Ahqaf</t>
  </si>
  <si>
    <t>محمد</t>
  </si>
  <si>
    <t>Muhammad</t>
  </si>
  <si>
    <t>الفتح</t>
  </si>
  <si>
    <t>Al-Fath</t>
  </si>
  <si>
    <t>الحجرات</t>
  </si>
  <si>
    <t>Al-Hujurat</t>
  </si>
  <si>
    <t>Qaf</t>
  </si>
  <si>
    <t>الذاريات</t>
  </si>
  <si>
    <t>Az-Zariyat</t>
  </si>
  <si>
    <t>الطور</t>
  </si>
  <si>
    <t>At-Tur</t>
  </si>
  <si>
    <t>النجم</t>
  </si>
  <si>
    <t>An-Najm</t>
  </si>
  <si>
    <t>القمر</t>
  </si>
  <si>
    <t>Al-Qamar</t>
  </si>
  <si>
    <t>الرحمن</t>
  </si>
  <si>
    <t>Ar-Rahman</t>
  </si>
  <si>
    <t>الواقعة</t>
  </si>
  <si>
    <t>Al-Waqi’ah</t>
  </si>
  <si>
    <t>الحديد</t>
  </si>
  <si>
    <t>Al-Hadid</t>
  </si>
  <si>
    <t>المجادلة</t>
  </si>
  <si>
    <t>Al-Mujadilah</t>
  </si>
  <si>
    <t>الحشر</t>
  </si>
  <si>
    <t>Al-Hasyr</t>
  </si>
  <si>
    <t>الممتحنة</t>
  </si>
  <si>
    <t>Al-Mumtahanah</t>
  </si>
  <si>
    <t>الصف</t>
  </si>
  <si>
    <t>As-Saff</t>
  </si>
  <si>
    <t>الجمعة</t>
  </si>
  <si>
    <t>Al-Jumu’ah</t>
  </si>
  <si>
    <t>المنافقون</t>
  </si>
  <si>
    <t>Al-Munafiqun</t>
  </si>
  <si>
    <t>التغابن</t>
  </si>
  <si>
    <t>At-Tagabun</t>
  </si>
  <si>
    <t>الطلاق</t>
  </si>
  <si>
    <t>At-Talaq</t>
  </si>
  <si>
    <t>التحريم</t>
  </si>
  <si>
    <t>At-Tahrim</t>
  </si>
  <si>
    <t>الملك</t>
  </si>
  <si>
    <t>Al-Mulk</t>
  </si>
  <si>
    <t>القلم</t>
  </si>
  <si>
    <t>Al-Qalam</t>
  </si>
  <si>
    <t>الحاقة</t>
  </si>
  <si>
    <t>Al-Haqqah</t>
  </si>
  <si>
    <t>المعارج</t>
  </si>
  <si>
    <t>Al-Ma’arij</t>
  </si>
  <si>
    <t>نوح</t>
  </si>
  <si>
    <t>Nuh</t>
  </si>
  <si>
    <t>الجن</t>
  </si>
  <si>
    <t>Al-Jinn</t>
  </si>
  <si>
    <t>المزمل</t>
  </si>
  <si>
    <t>Al-Muzzammil</t>
  </si>
  <si>
    <t>المدثر</t>
  </si>
  <si>
    <t>Al-Muddassir</t>
  </si>
  <si>
    <t>القيامة</t>
  </si>
  <si>
    <t>Al-Qiyamah</t>
  </si>
  <si>
    <t>الإنسان</t>
  </si>
  <si>
    <t>Al-Insan</t>
  </si>
  <si>
    <t>المرسلات</t>
  </si>
  <si>
    <t>Al-Mursalat</t>
  </si>
  <si>
    <t>النبأ</t>
  </si>
  <si>
    <t>An-Naba’</t>
  </si>
  <si>
    <t>النازعات</t>
  </si>
  <si>
    <t>An-Nazi’at</t>
  </si>
  <si>
    <t>عبس</t>
  </si>
  <si>
    <t>Abasa</t>
  </si>
  <si>
    <t>التكوير</t>
  </si>
  <si>
    <t>At-Takwir</t>
  </si>
  <si>
    <t>الإنفطار</t>
  </si>
  <si>
    <t>Al-Infitar</t>
  </si>
  <si>
    <t>المطففين</t>
  </si>
  <si>
    <t>Al-Tatfif</t>
  </si>
  <si>
    <t>الإنشقاق</t>
  </si>
  <si>
    <t>Al-Insyiqaq</t>
  </si>
  <si>
    <t>البروج</t>
  </si>
  <si>
    <t>Al-Buruj</t>
  </si>
  <si>
    <t>الطارق</t>
  </si>
  <si>
    <t>At-Tariq</t>
  </si>
  <si>
    <t>الأعلى</t>
  </si>
  <si>
    <t>Al-A’la</t>
  </si>
  <si>
    <t>الغاشية</t>
  </si>
  <si>
    <t>Al-Gasyiyah</t>
  </si>
  <si>
    <t>الفجر</t>
  </si>
  <si>
    <t>Al-Fajr</t>
  </si>
  <si>
    <t>البلد</t>
  </si>
  <si>
    <t>Al-Balad</t>
  </si>
  <si>
    <t>الشمس</t>
  </si>
  <si>
    <t>Asy-Syams</t>
  </si>
  <si>
    <t>الليل</t>
  </si>
  <si>
    <t>Al-Lail</t>
  </si>
  <si>
    <t>الضحى</t>
  </si>
  <si>
    <t>Ad-Duha</t>
  </si>
  <si>
    <t>الشرح</t>
  </si>
  <si>
    <t>Al-Insyirah</t>
  </si>
  <si>
    <t>التين</t>
  </si>
  <si>
    <t>At-Tin</t>
  </si>
  <si>
    <t>العلق</t>
  </si>
  <si>
    <t>Al-'Alaq</t>
  </si>
  <si>
    <t>القدر</t>
  </si>
  <si>
    <t>Al-Qadr</t>
  </si>
  <si>
    <t>البينة</t>
  </si>
  <si>
    <t>Al-Bayyinah</t>
  </si>
  <si>
    <t>الزلزلة</t>
  </si>
  <si>
    <t>Az-Zalzalah</t>
  </si>
  <si>
    <t>العاديات</t>
  </si>
  <si>
    <t>Al-'Adiyat</t>
  </si>
  <si>
    <t>القارعة</t>
  </si>
  <si>
    <t>Al-Qari'ah</t>
  </si>
  <si>
    <t>التكاثر</t>
  </si>
  <si>
    <t>At-Takasur</t>
  </si>
  <si>
    <t>العصر</t>
  </si>
  <si>
    <t>Al-'Asr</t>
  </si>
  <si>
    <t>الهمزة</t>
  </si>
  <si>
    <t>Al-Humazah</t>
  </si>
  <si>
    <t>الفيل</t>
  </si>
  <si>
    <t>Al-Fil</t>
  </si>
  <si>
    <t>قريش</t>
  </si>
  <si>
    <t>Quraisy</t>
  </si>
  <si>
    <t>الماعون</t>
  </si>
  <si>
    <t>Al-Ma’un</t>
  </si>
  <si>
    <t>الكوثر</t>
  </si>
  <si>
    <t>Al-Kausar</t>
  </si>
  <si>
    <t>الكافرون</t>
  </si>
  <si>
    <t>Al-Kafirun</t>
  </si>
  <si>
    <t>النصر</t>
  </si>
  <si>
    <t>An-Nasr</t>
  </si>
  <si>
    <t>المسد</t>
  </si>
  <si>
    <t>Al-Lahab</t>
  </si>
  <si>
    <t>الإخلاص</t>
  </si>
  <si>
    <t>Al-Ikhlas</t>
  </si>
  <si>
    <t>الفلق</t>
  </si>
  <si>
    <t>Al-Falaq</t>
  </si>
  <si>
    <t>الناس</t>
  </si>
  <si>
    <t>An-Nas</t>
  </si>
  <si>
    <t>concatenate (G)(L):</t>
  </si>
  <si>
    <t>Prime Factors : 2 x 2 x 2 x 2 x 2 x 2 x 19 x 33091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</si>
</sst>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[$-2060000]0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00B05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rgb="FF0000FF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FF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C00000"/>
      <name val="Calibri"/>
      <family val="2"/>
    </font>
    <font>
      <b/>
      <i/>
      <sz val="14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sz val="12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5C5C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F9D2"/>
        <bgColor indexed="64"/>
      </patternFill>
    </fill>
    <fill>
      <patternFill patternType="solid">
        <fgColor rgb="FFFC7FB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5C6E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8F9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0EC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DEEBF7"/>
        <bgColor rgb="FFDAE3F3"/>
      </patternFill>
    </fill>
    <fill>
      <patternFill patternType="solid">
        <fgColor rgb="FFFFFFFF"/>
        <bgColor rgb="FFFFFFCC"/>
      </patternFill>
    </fill>
    <fill>
      <patternFill patternType="solid">
        <fgColor rgb="FFFBE5D6"/>
        <bgColor rgb="FFFFF2CC"/>
      </patternFill>
    </fill>
    <fill>
      <patternFill patternType="solid">
        <fgColor rgb="FFC0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 style="medium">
        <color theme="4" tint="0.3999755851924192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theme="4" tint="0.59996337778862885"/>
      </left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 style="medium">
        <color theme="4" tint="0.59996337778862885"/>
      </right>
      <top style="medium">
        <color theme="4" tint="0.39997558519241921"/>
      </top>
      <bottom style="medium">
        <color theme="4" tint="0.39997558519241921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theme="4" tint="0.59996337778862885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59996337778862885"/>
      </right>
      <top style="medium">
        <color theme="4" tint="0.39997558519241921"/>
      </top>
      <bottom/>
      <diagonal/>
    </border>
    <border>
      <left style="medium">
        <color theme="4" tint="0.59996337778862885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4" tint="0.59996337778862885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4" tint="0.59996337778862885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theme="4" tint="0.59996337778862885"/>
      </left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 style="medium">
        <color theme="4" tint="0.59996337778862885"/>
      </right>
      <top/>
      <bottom style="medium">
        <color theme="4" tint="0.39994506668294322"/>
      </bottom>
      <diagonal/>
    </border>
    <border>
      <left style="thick">
        <color theme="4" tint="0.59996337778862885"/>
      </left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 style="thick">
        <color theme="4" tint="0.59996337778862885"/>
      </right>
      <top style="medium">
        <color theme="4" tint="0.39997558519241921"/>
      </top>
      <bottom style="medium">
        <color theme="4" tint="0.39997558519241921"/>
      </bottom>
      <diagonal/>
    </border>
    <border>
      <left/>
      <right style="thick">
        <color theme="4" tint="0.59996337778862885"/>
      </right>
      <top style="medium">
        <color theme="4" tint="0.39997558519241921"/>
      </top>
      <bottom/>
      <diagonal/>
    </border>
    <border>
      <left style="thick">
        <color theme="4" tint="0.59996337778862885"/>
      </left>
      <right/>
      <top style="thin">
        <color indexed="64"/>
      </top>
      <bottom style="thin">
        <color indexed="64"/>
      </bottom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/>
      <diagonal/>
    </border>
    <border>
      <left style="thick">
        <color theme="4" tint="0.59996337778862885"/>
      </left>
      <right/>
      <top/>
      <bottom style="medium">
        <color theme="4" tint="0.39994506668294322"/>
      </bottom>
      <diagonal/>
    </border>
    <border>
      <left/>
      <right style="thick">
        <color theme="4" tint="0.59996337778862885"/>
      </right>
      <top/>
      <bottom style="medium">
        <color theme="4" tint="0.39994506668294322"/>
      </bottom>
      <diagonal/>
    </border>
    <border>
      <left/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/>
      <bottom style="medium">
        <color rgb="FF9DC3E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9" fillId="4" borderId="0" applyNumberFormat="0" applyBorder="0" applyAlignment="0" applyProtection="0"/>
    <xf numFmtId="0" fontId="12" fillId="0" borderId="15" applyNumberFormat="0" applyFill="0" applyAlignment="0" applyProtection="0"/>
    <xf numFmtId="0" fontId="3" fillId="5" borderId="16" applyNumberFormat="0" applyFont="0" applyAlignment="0" applyProtection="0"/>
    <xf numFmtId="0" fontId="32" fillId="0" borderId="0"/>
    <xf numFmtId="0" fontId="33" fillId="0" borderId="52" applyProtection="0"/>
  </cellStyleXfs>
  <cellXfs count="569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Border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5" xfId="0" applyBorder="1"/>
    <xf numFmtId="0" fontId="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/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6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" borderId="0" xfId="0" applyFont="1" applyFill="1" applyBorder="1" applyAlignment="1">
      <alignment horizontal="right" vertical="center"/>
    </xf>
    <xf numFmtId="0" fontId="0" fillId="0" borderId="8" xfId="0" quotePrefix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164" fontId="0" fillId="0" borderId="4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right"/>
    </xf>
    <xf numFmtId="1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1" fontId="0" fillId="0" borderId="1" xfId="0" applyNumberFormat="1" applyFont="1" applyBorder="1" applyAlignment="1" applyProtection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Fill="1" applyAlignment="1">
      <alignment horizontal="right"/>
    </xf>
    <xf numFmtId="164" fontId="0" fillId="0" borderId="0" xfId="0" applyNumberFormat="1" applyFont="1" applyFill="1" applyBorder="1" applyAlignment="1">
      <alignment horizontal="center" vertical="top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164" fontId="0" fillId="0" borderId="0" xfId="0" applyNumberFormat="1" applyFont="1" applyAlignment="1">
      <alignment horizontal="left" vertical="top"/>
    </xf>
    <xf numFmtId="164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right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 vertical="top"/>
    </xf>
    <xf numFmtId="0" fontId="6" fillId="0" borderId="1" xfId="0" quotePrefix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Border="1"/>
    <xf numFmtId="0" fontId="2" fillId="6" borderId="0" xfId="0" applyFont="1" applyFill="1" applyBorder="1" applyAlignment="1">
      <alignment horizontal="center" vertical="center"/>
    </xf>
    <xf numFmtId="0" fontId="16" fillId="0" borderId="0" xfId="0" applyFont="1" applyFill="1" applyBorder="1"/>
    <xf numFmtId="0" fontId="0" fillId="0" borderId="0" xfId="0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top"/>
    </xf>
    <xf numFmtId="0" fontId="4" fillId="2" borderId="0" xfId="0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center" vertical="center"/>
    </xf>
    <xf numFmtId="0" fontId="8" fillId="0" borderId="17" xfId="2" applyFont="1" applyFill="1" applyBorder="1" applyAlignment="1">
      <alignment horizontal="center" vertical="center"/>
    </xf>
    <xf numFmtId="0" fontId="14" fillId="0" borderId="18" xfId="2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right" vertical="center"/>
    </xf>
    <xf numFmtId="0" fontId="0" fillId="0" borderId="18" xfId="0" applyFont="1" applyFill="1" applyBorder="1" applyAlignment="1">
      <alignment horizontal="center"/>
    </xf>
    <xf numFmtId="0" fontId="0" fillId="0" borderId="18" xfId="0" applyFont="1" applyFill="1" applyBorder="1"/>
    <xf numFmtId="0" fontId="6" fillId="0" borderId="19" xfId="2" applyFont="1" applyFill="1" applyBorder="1" applyAlignment="1">
      <alignment horizontal="center" vertical="center"/>
    </xf>
    <xf numFmtId="0" fontId="14" fillId="0" borderId="20" xfId="2" applyFont="1" applyFill="1" applyBorder="1" applyAlignment="1">
      <alignment horizontal="right"/>
    </xf>
    <xf numFmtId="0" fontId="14" fillId="0" borderId="20" xfId="0" applyFont="1" applyFill="1" applyBorder="1"/>
    <xf numFmtId="0" fontId="0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 vertical="center"/>
    </xf>
    <xf numFmtId="0" fontId="14" fillId="0" borderId="21" xfId="2" applyFont="1" applyFill="1" applyBorder="1" applyAlignment="1">
      <alignment horizontal="center" vertical="center"/>
    </xf>
    <xf numFmtId="0" fontId="14" fillId="0" borderId="22" xfId="2" applyFont="1" applyFill="1" applyBorder="1" applyAlignment="1">
      <alignment horizontal="center" vertical="center"/>
    </xf>
    <xf numFmtId="0" fontId="14" fillId="0" borderId="27" xfId="2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right" vertical="center"/>
    </xf>
    <xf numFmtId="0" fontId="6" fillId="0" borderId="21" xfId="2" applyFont="1" applyFill="1" applyBorder="1" applyAlignment="1">
      <alignment horizontal="center" vertical="center"/>
    </xf>
    <xf numFmtId="0" fontId="6" fillId="0" borderId="22" xfId="2" applyFont="1" applyFill="1" applyBorder="1" applyAlignment="1">
      <alignment horizontal="center" vertical="center"/>
    </xf>
    <xf numFmtId="0" fontId="6" fillId="0" borderId="28" xfId="0" quotePrefix="1" applyFont="1" applyFill="1" applyBorder="1" applyAlignment="1">
      <alignment horizontal="center" vertical="center"/>
    </xf>
    <xf numFmtId="0" fontId="6" fillId="0" borderId="29" xfId="0" quotePrefix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27" xfId="2" applyFont="1" applyFill="1" applyBorder="1" applyAlignment="1">
      <alignment horizontal="center" vertical="center"/>
    </xf>
    <xf numFmtId="0" fontId="6" fillId="0" borderId="21" xfId="2" applyFont="1" applyFill="1" applyBorder="1" applyAlignment="1">
      <alignment horizontal="left" vertical="center"/>
    </xf>
    <xf numFmtId="0" fontId="8" fillId="0" borderId="21" xfId="2" applyFont="1" applyFill="1" applyBorder="1" applyAlignment="1">
      <alignment vertical="center"/>
    </xf>
    <xf numFmtId="0" fontId="6" fillId="8" borderId="0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left"/>
    </xf>
    <xf numFmtId="0" fontId="0" fillId="7" borderId="7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right"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right" vertical="center"/>
    </xf>
    <xf numFmtId="0" fontId="6" fillId="9" borderId="0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right"/>
    </xf>
    <xf numFmtId="0" fontId="6" fillId="8" borderId="6" xfId="0" applyFont="1" applyFill="1" applyBorder="1" applyAlignment="1">
      <alignment horizontal="right" vertical="center"/>
    </xf>
    <xf numFmtId="0" fontId="6" fillId="9" borderId="0" xfId="0" applyFont="1" applyFill="1" applyBorder="1" applyAlignment="1">
      <alignment horizontal="right" vertical="center"/>
    </xf>
    <xf numFmtId="0" fontId="6" fillId="10" borderId="0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right" vertical="center"/>
    </xf>
    <xf numFmtId="0" fontId="6" fillId="11" borderId="0" xfId="0" applyFont="1" applyFill="1" applyBorder="1" applyAlignment="1">
      <alignment horizontal="center" vertical="center"/>
    </xf>
    <xf numFmtId="0" fontId="6" fillId="11" borderId="32" xfId="0" applyFont="1" applyFill="1" applyBorder="1" applyAlignment="1">
      <alignment horizontal="center" vertical="center"/>
    </xf>
    <xf numFmtId="0" fontId="6" fillId="11" borderId="0" xfId="0" applyFont="1" applyFill="1" applyBorder="1" applyAlignment="1">
      <alignment horizontal="right" vertical="center"/>
    </xf>
    <xf numFmtId="0" fontId="6" fillId="12" borderId="0" xfId="0" applyFont="1" applyFill="1" applyBorder="1" applyAlignment="1">
      <alignment horizontal="right" vertical="center"/>
    </xf>
    <xf numFmtId="0" fontId="6" fillId="0" borderId="32" xfId="0" applyFont="1" applyFill="1" applyBorder="1" applyAlignment="1">
      <alignment horizontal="center"/>
    </xf>
    <xf numFmtId="0" fontId="6" fillId="13" borderId="0" xfId="0" applyFont="1" applyFill="1" applyBorder="1" applyAlignment="1">
      <alignment horizontal="right" vertical="center"/>
    </xf>
    <xf numFmtId="0" fontId="6" fillId="12" borderId="34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left"/>
    </xf>
    <xf numFmtId="0" fontId="6" fillId="15" borderId="34" xfId="0" applyFont="1" applyFill="1" applyBorder="1" applyAlignment="1">
      <alignment horizontal="center" vertical="center"/>
    </xf>
    <xf numFmtId="0" fontId="6" fillId="15" borderId="0" xfId="0" applyFont="1" applyFill="1" applyBorder="1" applyAlignment="1">
      <alignment horizontal="center" vertical="center"/>
    </xf>
    <xf numFmtId="0" fontId="6" fillId="15" borderId="32" xfId="0" applyFont="1" applyFill="1" applyBorder="1" applyAlignment="1">
      <alignment horizontal="center" vertical="center"/>
    </xf>
    <xf numFmtId="0" fontId="6" fillId="15" borderId="0" xfId="0" applyFont="1" applyFill="1" applyBorder="1" applyAlignment="1">
      <alignment horizontal="right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16" borderId="0" xfId="0" applyFont="1" applyFill="1" applyBorder="1" applyAlignment="1">
      <alignment horizontal="right" vertical="center"/>
    </xf>
    <xf numFmtId="0" fontId="6" fillId="16" borderId="34" xfId="0" applyFont="1" applyFill="1" applyBorder="1" applyAlignment="1">
      <alignment horizontal="center" vertical="center"/>
    </xf>
    <xf numFmtId="0" fontId="6" fillId="16" borderId="0" xfId="0" applyFont="1" applyFill="1" applyBorder="1" applyAlignment="1">
      <alignment horizontal="center" vertical="center"/>
    </xf>
    <xf numFmtId="0" fontId="6" fillId="16" borderId="32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6" fillId="17" borderId="34" xfId="0" applyFont="1" applyFill="1" applyBorder="1" applyAlignment="1">
      <alignment horizontal="center" vertical="center"/>
    </xf>
    <xf numFmtId="0" fontId="6" fillId="17" borderId="0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17" borderId="0" xfId="0" applyFont="1" applyFill="1" applyBorder="1" applyAlignment="1">
      <alignment horizontal="right" vertical="center"/>
    </xf>
    <xf numFmtId="0" fontId="6" fillId="10" borderId="34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right" vertical="center"/>
    </xf>
    <xf numFmtId="0" fontId="6" fillId="18" borderId="34" xfId="0" applyFont="1" applyFill="1" applyBorder="1" applyAlignment="1">
      <alignment horizontal="center" vertical="center"/>
    </xf>
    <xf numFmtId="0" fontId="6" fillId="18" borderId="0" xfId="0" applyFont="1" applyFill="1" applyBorder="1" applyAlignment="1">
      <alignment horizontal="center" vertical="center"/>
    </xf>
    <xf numFmtId="0" fontId="6" fillId="18" borderId="32" xfId="0" applyFont="1" applyFill="1" applyBorder="1" applyAlignment="1">
      <alignment horizontal="center" vertical="center"/>
    </xf>
    <xf numFmtId="0" fontId="6" fillId="19" borderId="34" xfId="0" applyFont="1" applyFill="1" applyBorder="1" applyAlignment="1">
      <alignment horizontal="center" vertical="center"/>
    </xf>
    <xf numFmtId="0" fontId="6" fillId="19" borderId="0" xfId="0" applyFont="1" applyFill="1" applyBorder="1" applyAlignment="1">
      <alignment horizontal="center" vertical="center"/>
    </xf>
    <xf numFmtId="0" fontId="6" fillId="20" borderId="0" xfId="0" applyFont="1" applyFill="1" applyBorder="1" applyAlignment="1">
      <alignment horizontal="center" vertical="center"/>
    </xf>
    <xf numFmtId="0" fontId="6" fillId="20" borderId="32" xfId="0" applyFont="1" applyFill="1" applyBorder="1" applyAlignment="1">
      <alignment horizontal="center" vertical="center"/>
    </xf>
    <xf numFmtId="0" fontId="17" fillId="0" borderId="0" xfId="0" applyFont="1" applyFill="1"/>
    <xf numFmtId="0" fontId="6" fillId="0" borderId="0" xfId="0" applyFont="1" applyFill="1" applyBorder="1"/>
    <xf numFmtId="0" fontId="6" fillId="18" borderId="0" xfId="0" applyFont="1" applyFill="1" applyBorder="1" applyAlignment="1">
      <alignment horizontal="right" vertical="center"/>
    </xf>
    <xf numFmtId="0" fontId="6" fillId="13" borderId="34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6" fillId="13" borderId="32" xfId="0" applyFont="1" applyFill="1" applyBorder="1" applyAlignment="1">
      <alignment horizontal="center" vertical="center"/>
    </xf>
    <xf numFmtId="0" fontId="6" fillId="14" borderId="34" xfId="0" applyFont="1" applyFill="1" applyBorder="1" applyAlignment="1">
      <alignment horizontal="center" vertical="center"/>
    </xf>
    <xf numFmtId="0" fontId="6" fillId="14" borderId="0" xfId="0" applyFont="1" applyFill="1" applyBorder="1" applyAlignment="1">
      <alignment horizontal="center" vertical="center"/>
    </xf>
    <xf numFmtId="0" fontId="6" fillId="14" borderId="32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right"/>
    </xf>
    <xf numFmtId="0" fontId="6" fillId="10" borderId="6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/>
    </xf>
    <xf numFmtId="0" fontId="17" fillId="0" borderId="0" xfId="0" applyFont="1" applyFill="1" applyBorder="1"/>
    <xf numFmtId="0" fontId="6" fillId="20" borderId="6" xfId="0" applyFont="1" applyFill="1" applyBorder="1" applyAlignment="1">
      <alignment horizontal="right" vertical="center"/>
    </xf>
    <xf numFmtId="0" fontId="6" fillId="0" borderId="21" xfId="2" applyFont="1" applyFill="1" applyBorder="1" applyAlignment="1">
      <alignment horizontal="right" vertical="center"/>
    </xf>
    <xf numFmtId="0" fontId="6" fillId="0" borderId="36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horizontal="center" vertical="center"/>
    </xf>
    <xf numFmtId="0" fontId="8" fillId="7" borderId="0" xfId="2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21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8" fillId="0" borderId="21" xfId="2" applyFont="1" applyFill="1" applyBorder="1" applyAlignment="1">
      <alignment horizontal="right" vertical="center"/>
    </xf>
    <xf numFmtId="0" fontId="0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 vertical="center"/>
    </xf>
    <xf numFmtId="0" fontId="6" fillId="0" borderId="17" xfId="2" applyFont="1" applyFill="1" applyBorder="1" applyAlignment="1">
      <alignment horizontal="center" vertical="center"/>
    </xf>
    <xf numFmtId="0" fontId="8" fillId="0" borderId="18" xfId="2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20" fillId="0" borderId="21" xfId="2" applyFont="1" applyFill="1" applyBorder="1" applyAlignment="1">
      <alignment horizontal="center" vertical="center"/>
    </xf>
    <xf numFmtId="0" fontId="20" fillId="0" borderId="22" xfId="2" applyFont="1" applyFill="1" applyBorder="1" applyAlignment="1">
      <alignment horizontal="center" vertical="center"/>
    </xf>
    <xf numFmtId="0" fontId="8" fillId="0" borderId="27" xfId="2" applyFont="1" applyFill="1" applyBorder="1" applyAlignment="1">
      <alignment horizontal="center" vertical="center"/>
    </xf>
    <xf numFmtId="0" fontId="8" fillId="0" borderId="21" xfId="2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6" fillId="21" borderId="42" xfId="0" applyFont="1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0" fontId="6" fillId="21" borderId="2" xfId="0" applyFont="1" applyFill="1" applyBorder="1" applyAlignment="1">
      <alignment horizontal="center" vertical="center"/>
    </xf>
    <xf numFmtId="0" fontId="6" fillId="8" borderId="43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6" fillId="13" borderId="6" xfId="0" applyFont="1" applyFill="1" applyBorder="1" applyAlignment="1">
      <alignment vertical="center"/>
    </xf>
    <xf numFmtId="0" fontId="6" fillId="21" borderId="1" xfId="0" applyFont="1" applyFill="1" applyBorder="1" applyAlignment="1">
      <alignment horizontal="center" vertical="center"/>
    </xf>
    <xf numFmtId="0" fontId="6" fillId="9" borderId="43" xfId="0" applyFont="1" applyFill="1" applyBorder="1" applyAlignment="1">
      <alignment horizontal="center" vertical="center"/>
    </xf>
    <xf numFmtId="0" fontId="6" fillId="10" borderId="43" xfId="0" applyFont="1" applyFill="1" applyBorder="1" applyAlignment="1">
      <alignment horizontal="center" vertical="center"/>
    </xf>
    <xf numFmtId="0" fontId="6" fillId="21" borderId="8" xfId="0" applyFont="1" applyFill="1" applyBorder="1" applyAlignment="1">
      <alignment horizontal="center" vertical="center"/>
    </xf>
    <xf numFmtId="0" fontId="6" fillId="11" borderId="43" xfId="0" applyFont="1" applyFill="1" applyBorder="1" applyAlignment="1">
      <alignment horizontal="center" vertical="center"/>
    </xf>
    <xf numFmtId="0" fontId="6" fillId="21" borderId="4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/>
    </xf>
    <xf numFmtId="0" fontId="1" fillId="0" borderId="0" xfId="0" applyFont="1" applyFill="1"/>
    <xf numFmtId="0" fontId="6" fillId="12" borderId="44" xfId="0" applyFont="1" applyFill="1" applyBorder="1" applyAlignment="1">
      <alignment horizontal="center" vertical="center"/>
    </xf>
    <xf numFmtId="0" fontId="6" fillId="12" borderId="43" xfId="0" applyFont="1" applyFill="1" applyBorder="1" applyAlignment="1">
      <alignment horizontal="center" vertical="center"/>
    </xf>
    <xf numFmtId="0" fontId="6" fillId="15" borderId="44" xfId="0" applyFont="1" applyFill="1" applyBorder="1" applyAlignment="1">
      <alignment horizontal="center" vertical="center"/>
    </xf>
    <xf numFmtId="0" fontId="6" fillId="15" borderId="43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16" borderId="44" xfId="0" applyFont="1" applyFill="1" applyBorder="1" applyAlignment="1">
      <alignment horizontal="center" vertical="center"/>
    </xf>
    <xf numFmtId="0" fontId="6" fillId="16" borderId="43" xfId="0" applyFont="1" applyFill="1" applyBorder="1" applyAlignment="1">
      <alignment horizontal="center" vertical="center"/>
    </xf>
    <xf numFmtId="0" fontId="6" fillId="17" borderId="44" xfId="0" applyFont="1" applyFill="1" applyBorder="1" applyAlignment="1">
      <alignment horizontal="center" vertical="center"/>
    </xf>
    <xf numFmtId="0" fontId="6" fillId="17" borderId="43" xfId="0" applyFont="1" applyFill="1" applyBorder="1" applyAlignment="1">
      <alignment horizontal="center" vertical="center"/>
    </xf>
    <xf numFmtId="0" fontId="6" fillId="10" borderId="44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horizontal="center" vertical="center"/>
    </xf>
    <xf numFmtId="0" fontId="6" fillId="18" borderId="44" xfId="0" applyFont="1" applyFill="1" applyBorder="1" applyAlignment="1">
      <alignment horizontal="center" vertical="center"/>
    </xf>
    <xf numFmtId="0" fontId="6" fillId="18" borderId="43" xfId="0" applyFont="1" applyFill="1" applyBorder="1" applyAlignment="1">
      <alignment horizontal="center" vertical="center"/>
    </xf>
    <xf numFmtId="0" fontId="6" fillId="19" borderId="44" xfId="0" applyFont="1" applyFill="1" applyBorder="1" applyAlignment="1">
      <alignment horizontal="center" vertical="center"/>
    </xf>
    <xf numFmtId="0" fontId="6" fillId="20" borderId="43" xfId="0" applyFont="1" applyFill="1" applyBorder="1" applyAlignment="1">
      <alignment horizontal="center" vertical="center"/>
    </xf>
    <xf numFmtId="0" fontId="6" fillId="13" borderId="44" xfId="0" applyFont="1" applyFill="1" applyBorder="1" applyAlignment="1">
      <alignment horizontal="center" vertical="center"/>
    </xf>
    <xf numFmtId="0" fontId="6" fillId="13" borderId="4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6" fillId="14" borderId="44" xfId="0" applyFont="1" applyFill="1" applyBorder="1" applyAlignment="1">
      <alignment horizontal="center" vertical="center"/>
    </xf>
    <xf numFmtId="0" fontId="6" fillId="14" borderId="43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/>
    </xf>
    <xf numFmtId="0" fontId="6" fillId="0" borderId="47" xfId="2" applyFont="1" applyFill="1" applyBorder="1" applyAlignment="1">
      <alignment horizontal="center" vertical="center"/>
    </xf>
    <xf numFmtId="0" fontId="6" fillId="0" borderId="48" xfId="0" applyFont="1" applyFill="1" applyBorder="1" applyAlignment="1">
      <alignment horizontal="center" vertical="center"/>
    </xf>
    <xf numFmtId="0" fontId="8" fillId="0" borderId="48" xfId="2" applyFont="1" applyFill="1" applyBorder="1" applyAlignment="1">
      <alignment vertical="center"/>
    </xf>
    <xf numFmtId="0" fontId="6" fillId="0" borderId="0" xfId="0" applyFont="1" applyFill="1"/>
    <xf numFmtId="0" fontId="6" fillId="0" borderId="0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right" vertical="center"/>
    </xf>
    <xf numFmtId="0" fontId="6" fillId="0" borderId="0" xfId="2" applyFont="1" applyFill="1" applyBorder="1" applyAlignment="1">
      <alignment horizontal="center"/>
    </xf>
    <xf numFmtId="0" fontId="15" fillId="0" borderId="0" xfId="0" applyFont="1" applyFill="1"/>
    <xf numFmtId="0" fontId="0" fillId="0" borderId="7" xfId="0" applyFont="1" applyFill="1" applyBorder="1" applyAlignment="1">
      <alignment horizontal="right"/>
    </xf>
    <xf numFmtId="0" fontId="0" fillId="22" borderId="0" xfId="0" applyFont="1" applyFill="1" applyAlignment="1">
      <alignment horizontal="right"/>
    </xf>
    <xf numFmtId="0" fontId="0" fillId="22" borderId="6" xfId="0" applyFont="1" applyFill="1" applyBorder="1" applyAlignment="1">
      <alignment horizontal="right"/>
    </xf>
    <xf numFmtId="0" fontId="0" fillId="22" borderId="0" xfId="0" applyFont="1" applyFill="1" applyBorder="1" applyAlignment="1">
      <alignment horizontal="right"/>
    </xf>
    <xf numFmtId="0" fontId="0" fillId="22" borderId="0" xfId="0" applyFont="1" applyFill="1" applyAlignment="1"/>
    <xf numFmtId="0" fontId="0" fillId="22" borderId="6" xfId="0" applyFont="1" applyFill="1" applyBorder="1" applyAlignment="1"/>
    <xf numFmtId="0" fontId="4" fillId="22" borderId="1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center" vertical="center"/>
    </xf>
    <xf numFmtId="0" fontId="4" fillId="22" borderId="3" xfId="0" applyFont="1" applyFill="1" applyBorder="1" applyAlignment="1">
      <alignment horizontal="center" vertical="center"/>
    </xf>
    <xf numFmtId="0" fontId="4" fillId="22" borderId="8" xfId="0" applyFont="1" applyFill="1" applyBorder="1" applyAlignment="1">
      <alignment horizontal="center" vertical="center"/>
    </xf>
    <xf numFmtId="0" fontId="4" fillId="22" borderId="4" xfId="0" applyFont="1" applyFill="1" applyBorder="1" applyAlignment="1">
      <alignment horizontal="center" vertical="center"/>
    </xf>
    <xf numFmtId="0" fontId="4" fillId="22" borderId="7" xfId="0" applyFont="1" applyFill="1" applyBorder="1" applyAlignment="1">
      <alignment horizontal="center" vertical="center"/>
    </xf>
    <xf numFmtId="0" fontId="4" fillId="22" borderId="31" xfId="0" applyFont="1" applyFill="1" applyBorder="1" applyAlignment="1">
      <alignment horizontal="center" vertical="center"/>
    </xf>
    <xf numFmtId="0" fontId="22" fillId="0" borderId="0" xfId="0" applyFont="1" applyFill="1" applyBorder="1"/>
    <xf numFmtId="0" fontId="22" fillId="7" borderId="6" xfId="0" applyFont="1" applyFill="1" applyBorder="1" applyAlignment="1">
      <alignment horizontal="left"/>
    </xf>
    <xf numFmtId="0" fontId="5" fillId="22" borderId="39" xfId="2" applyFont="1" applyFill="1" applyBorder="1" applyAlignment="1">
      <alignment horizontal="center" vertical="center"/>
    </xf>
    <xf numFmtId="0" fontId="5" fillId="22" borderId="25" xfId="2" applyFont="1" applyFill="1" applyBorder="1" applyAlignment="1">
      <alignment horizontal="center" vertical="center"/>
    </xf>
    <xf numFmtId="0" fontId="5" fillId="0" borderId="25" xfId="2" applyFont="1" applyFill="1" applyBorder="1" applyAlignment="1">
      <alignment horizontal="center" vertical="center"/>
    </xf>
    <xf numFmtId="0" fontId="5" fillId="0" borderId="40" xfId="2" applyFont="1" applyFill="1" applyBorder="1" applyAlignment="1">
      <alignment horizontal="center" vertical="center"/>
    </xf>
    <xf numFmtId="0" fontId="5" fillId="22" borderId="23" xfId="3" applyFont="1" applyFill="1" applyBorder="1" applyAlignment="1">
      <alignment horizontal="center" vertical="center"/>
    </xf>
    <xf numFmtId="0" fontId="5" fillId="22" borderId="24" xfId="3" applyFont="1" applyFill="1" applyBorder="1" applyAlignment="1">
      <alignment horizontal="center" vertical="center"/>
    </xf>
    <xf numFmtId="0" fontId="5" fillId="0" borderId="26" xfId="2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4" fillId="0" borderId="0" xfId="0" applyFont="1"/>
    <xf numFmtId="0" fontId="0" fillId="7" borderId="9" xfId="0" applyFont="1" applyFill="1" applyBorder="1"/>
    <xf numFmtId="0" fontId="0" fillId="7" borderId="35" xfId="0" applyFont="1" applyFill="1" applyBorder="1"/>
    <xf numFmtId="0" fontId="0" fillId="23" borderId="35" xfId="0" applyFont="1" applyFill="1" applyBorder="1"/>
    <xf numFmtId="0" fontId="0" fillId="7" borderId="10" xfId="0" applyFont="1" applyFill="1" applyBorder="1"/>
    <xf numFmtId="0" fontId="0" fillId="7" borderId="11" xfId="0" applyFont="1" applyFill="1" applyBorder="1"/>
    <xf numFmtId="0" fontId="0" fillId="7" borderId="0" xfId="0" applyFont="1" applyFill="1" applyBorder="1"/>
    <xf numFmtId="0" fontId="0" fillId="23" borderId="0" xfId="0" applyFont="1" applyFill="1" applyBorder="1"/>
    <xf numFmtId="0" fontId="0" fillId="23" borderId="0" xfId="0" applyFont="1" applyFill="1" applyBorder="1" applyAlignment="1">
      <alignment horizontal="right"/>
    </xf>
    <xf numFmtId="0" fontId="0" fillId="23" borderId="0" xfId="0" applyFont="1" applyFill="1" applyBorder="1" applyAlignment="1">
      <alignment horizontal="left"/>
    </xf>
    <xf numFmtId="0" fontId="0" fillId="7" borderId="12" xfId="0" applyFont="1" applyFill="1" applyBorder="1"/>
    <xf numFmtId="1" fontId="25" fillId="23" borderId="0" xfId="0" applyNumberFormat="1" applyFont="1" applyFill="1" applyBorder="1" applyAlignment="1">
      <alignment horizontal="left" vertical="center"/>
    </xf>
    <xf numFmtId="0" fontId="26" fillId="23" borderId="0" xfId="0" applyFont="1" applyFill="1" applyBorder="1" applyAlignment="1">
      <alignment horizontal="left"/>
    </xf>
    <xf numFmtId="1" fontId="0" fillId="7" borderId="0" xfId="0" applyNumberFormat="1" applyFont="1" applyFill="1" applyBorder="1"/>
    <xf numFmtId="0" fontId="27" fillId="23" borderId="0" xfId="0" applyFont="1" applyFill="1" applyBorder="1"/>
    <xf numFmtId="0" fontId="0" fillId="23" borderId="0" xfId="0" applyFont="1" applyFill="1" applyBorder="1" applyAlignment="1">
      <alignment horizontal="center"/>
    </xf>
    <xf numFmtId="0" fontId="0" fillId="25" borderId="49" xfId="0" applyFont="1" applyFill="1" applyBorder="1" applyAlignment="1">
      <alignment horizontal="center"/>
    </xf>
    <xf numFmtId="0" fontId="0" fillId="25" borderId="0" xfId="0" applyFont="1" applyFill="1" applyBorder="1"/>
    <xf numFmtId="0" fontId="0" fillId="25" borderId="50" xfId="0" applyFont="1" applyFill="1" applyBorder="1" applyAlignment="1">
      <alignment horizontal="center"/>
    </xf>
    <xf numFmtId="0" fontId="0" fillId="25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left"/>
    </xf>
    <xf numFmtId="1" fontId="25" fillId="7" borderId="0" xfId="0" applyNumberFormat="1" applyFont="1" applyFill="1" applyBorder="1" applyAlignment="1">
      <alignment horizontal="left" vertical="center"/>
    </xf>
    <xf numFmtId="0" fontId="0" fillId="7" borderId="13" xfId="0" applyFont="1" applyFill="1" applyBorder="1"/>
    <xf numFmtId="0" fontId="0" fillId="7" borderId="6" xfId="0" applyFont="1" applyFill="1" applyBorder="1"/>
    <xf numFmtId="0" fontId="26" fillId="23" borderId="6" xfId="0" applyFont="1" applyFill="1" applyBorder="1" applyAlignment="1">
      <alignment horizontal="left"/>
    </xf>
    <xf numFmtId="0" fontId="0" fillId="7" borderId="14" xfId="0" applyFont="1" applyFill="1" applyBorder="1"/>
    <xf numFmtId="1" fontId="25" fillId="7" borderId="35" xfId="0" applyNumberFormat="1" applyFont="1" applyFill="1" applyBorder="1" applyAlignment="1">
      <alignment horizontal="right" vertical="center"/>
    </xf>
    <xf numFmtId="0" fontId="27" fillId="7" borderId="0" xfId="0" applyFont="1" applyFill="1" applyBorder="1"/>
    <xf numFmtId="0" fontId="31" fillId="0" borderId="0" xfId="0" applyFont="1"/>
    <xf numFmtId="0" fontId="31" fillId="7" borderId="11" xfId="0" applyFont="1" applyFill="1" applyBorder="1"/>
    <xf numFmtId="1" fontId="25" fillId="23" borderId="0" xfId="0" applyNumberFormat="1" applyFont="1" applyFill="1" applyBorder="1" applyAlignment="1">
      <alignment horizontal="right" vertical="center"/>
    </xf>
    <xf numFmtId="0" fontId="31" fillId="7" borderId="0" xfId="0" applyFont="1" applyFill="1" applyBorder="1"/>
    <xf numFmtId="0" fontId="0" fillId="23" borderId="6" xfId="0" applyFont="1" applyFill="1" applyBorder="1"/>
    <xf numFmtId="0" fontId="0" fillId="25" borderId="9" xfId="0" applyFont="1" applyFill="1" applyBorder="1"/>
    <xf numFmtId="0" fontId="0" fillId="25" borderId="35" xfId="0" applyFont="1" applyFill="1" applyBorder="1"/>
    <xf numFmtId="0" fontId="0" fillId="25" borderId="10" xfId="0" applyFont="1" applyFill="1" applyBorder="1"/>
    <xf numFmtId="0" fontId="0" fillId="25" borderId="11" xfId="0" applyFont="1" applyFill="1" applyBorder="1"/>
    <xf numFmtId="0" fontId="0" fillId="25" borderId="12" xfId="0" applyFont="1" applyFill="1" applyBorder="1"/>
    <xf numFmtId="0" fontId="26" fillId="25" borderId="0" xfId="0" applyFont="1" applyFill="1" applyBorder="1"/>
    <xf numFmtId="0" fontId="0" fillId="25" borderId="13" xfId="0" applyFont="1" applyFill="1" applyBorder="1"/>
    <xf numFmtId="0" fontId="0" fillId="25" borderId="6" xfId="0" applyFont="1" applyFill="1" applyBorder="1"/>
    <xf numFmtId="0" fontId="0" fillId="25" borderId="14" xfId="0" applyFont="1" applyFill="1" applyBorder="1"/>
    <xf numFmtId="0" fontId="0" fillId="7" borderId="6" xfId="0" applyFont="1" applyFill="1" applyBorder="1" applyAlignment="1">
      <alignment horizontal="left"/>
    </xf>
    <xf numFmtId="0" fontId="0" fillId="7" borderId="7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0" fillId="7" borderId="0" xfId="0" applyFont="1" applyFill="1" applyAlignment="1">
      <alignment horizontal="left"/>
    </xf>
    <xf numFmtId="0" fontId="0" fillId="7" borderId="0" xfId="0" applyFont="1" applyFill="1" applyAlignment="1">
      <alignment horizontal="right"/>
    </xf>
    <xf numFmtId="0" fontId="6" fillId="7" borderId="0" xfId="0" applyFont="1" applyFill="1" applyBorder="1" applyAlignment="1">
      <alignment horizontal="right" vertical="center"/>
    </xf>
    <xf numFmtId="0" fontId="0" fillId="7" borderId="6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right"/>
    </xf>
    <xf numFmtId="0" fontId="0" fillId="7" borderId="0" xfId="0" applyFont="1" applyFill="1" applyAlignment="1">
      <alignment horizontal="right" vertical="center"/>
    </xf>
    <xf numFmtId="0" fontId="0" fillId="7" borderId="0" xfId="0" applyFont="1" applyFill="1" applyAlignment="1">
      <alignment horizontal="center" vertical="center"/>
    </xf>
    <xf numFmtId="0" fontId="7" fillId="7" borderId="6" xfId="0" applyFont="1" applyFill="1" applyBorder="1" applyAlignment="1">
      <alignment horizontal="right" vertical="center"/>
    </xf>
    <xf numFmtId="0" fontId="0" fillId="7" borderId="7" xfId="0" applyFont="1" applyFill="1" applyBorder="1" applyAlignment="1">
      <alignment horizontal="right" vertical="center"/>
    </xf>
    <xf numFmtId="0" fontId="6" fillId="7" borderId="7" xfId="0" applyFont="1" applyFill="1" applyBorder="1" applyAlignment="1">
      <alignment horizontal="right" vertical="center"/>
    </xf>
    <xf numFmtId="0" fontId="0" fillId="7" borderId="0" xfId="0" applyFont="1" applyFill="1"/>
    <xf numFmtId="0" fontId="8" fillId="7" borderId="0" xfId="0" applyFont="1" applyFill="1" applyAlignment="1">
      <alignment horizontal="right" vertical="center"/>
    </xf>
    <xf numFmtId="0" fontId="18" fillId="7" borderId="0" xfId="0" applyFont="1" applyFill="1" applyAlignment="1">
      <alignment horizontal="right"/>
    </xf>
    <xf numFmtId="0" fontId="0" fillId="7" borderId="0" xfId="0" applyFont="1" applyFill="1" applyBorder="1" applyAlignment="1">
      <alignment horizontal="center"/>
    </xf>
    <xf numFmtId="0" fontId="8" fillId="7" borderId="0" xfId="0" applyFont="1" applyFill="1" applyAlignment="1">
      <alignment horizontal="left" vertical="center"/>
    </xf>
    <xf numFmtId="0" fontId="6" fillId="7" borderId="0" xfId="0" applyFont="1" applyFill="1" applyAlignment="1">
      <alignment vertical="center"/>
    </xf>
    <xf numFmtId="0" fontId="7" fillId="7" borderId="0" xfId="0" applyFont="1" applyFill="1" applyAlignment="1">
      <alignment horizontal="right"/>
    </xf>
    <xf numFmtId="0" fontId="7" fillId="7" borderId="0" xfId="0" applyFont="1" applyFill="1"/>
    <xf numFmtId="0" fontId="7" fillId="7" borderId="6" xfId="0" applyFont="1" applyFill="1" applyBorder="1" applyAlignment="1">
      <alignment horizontal="right"/>
    </xf>
    <xf numFmtId="0" fontId="0" fillId="7" borderId="7" xfId="0" applyFont="1" applyFill="1" applyBorder="1" applyAlignment="1">
      <alignment horizontal="right"/>
    </xf>
    <xf numFmtId="0" fontId="6" fillId="7" borderId="0" xfId="0" applyFont="1" applyFill="1" applyAlignment="1">
      <alignment horizontal="right" vertical="center"/>
    </xf>
    <xf numFmtId="0" fontId="0" fillId="7" borderId="7" xfId="0" applyFont="1" applyFill="1" applyBorder="1"/>
    <xf numFmtId="0" fontId="0" fillId="7" borderId="0" xfId="0" applyFont="1" applyFill="1" applyAlignment="1">
      <alignment horizontal="left" vertical="center"/>
    </xf>
    <xf numFmtId="0" fontId="7" fillId="7" borderId="0" xfId="0" applyFont="1" applyFill="1" applyAlignment="1">
      <alignment horizontal="right" vertical="center"/>
    </xf>
    <xf numFmtId="0" fontId="8" fillId="7" borderId="0" xfId="0" applyFont="1" applyFill="1" applyBorder="1" applyAlignment="1">
      <alignment horizontal="left" vertical="center"/>
    </xf>
    <xf numFmtId="0" fontId="0" fillId="7" borderId="6" xfId="0" quotePrefix="1" applyFont="1" applyFill="1" applyBorder="1"/>
    <xf numFmtId="0" fontId="0" fillId="7" borderId="0" xfId="0" quotePrefix="1" applyFont="1" applyFill="1" applyBorder="1"/>
    <xf numFmtId="0" fontId="6" fillId="7" borderId="0" xfId="0" applyFont="1" applyFill="1" applyAlignment="1">
      <alignment horizontal="left" vertical="center"/>
    </xf>
    <xf numFmtId="0" fontId="0" fillId="7" borderId="0" xfId="0" applyFont="1" applyFill="1" applyAlignment="1"/>
    <xf numFmtId="0" fontId="6" fillId="7" borderId="6" xfId="0" applyFont="1" applyFill="1" applyBorder="1" applyAlignment="1">
      <alignment horizontal="center"/>
    </xf>
    <xf numFmtId="0" fontId="6" fillId="7" borderId="6" xfId="0" applyFont="1" applyFill="1" applyBorder="1"/>
    <xf numFmtId="0" fontId="0" fillId="7" borderId="7" xfId="0" applyFont="1" applyFill="1" applyBorder="1" applyAlignment="1">
      <alignment horizontal="center"/>
    </xf>
    <xf numFmtId="0" fontId="6" fillId="7" borderId="0" xfId="2" applyFont="1" applyFill="1" applyBorder="1" applyAlignment="1">
      <alignment horizontal="center" vertical="center"/>
    </xf>
    <xf numFmtId="0" fontId="6" fillId="7" borderId="0" xfId="2" applyFont="1" applyFill="1" applyBorder="1" applyAlignment="1">
      <alignment horizontal="right" vertical="center"/>
    </xf>
    <xf numFmtId="0" fontId="10" fillId="7" borderId="0" xfId="0" applyFont="1" applyFill="1" applyBorder="1" applyAlignment="1">
      <alignment horizontal="center"/>
    </xf>
    <xf numFmtId="0" fontId="10" fillId="7" borderId="0" xfId="2" applyFont="1" applyFill="1" applyBorder="1" applyAlignment="1">
      <alignment horizontal="center" vertical="center"/>
    </xf>
    <xf numFmtId="0" fontId="10" fillId="7" borderId="0" xfId="0" applyFont="1" applyFill="1" applyBorder="1"/>
    <xf numFmtId="0" fontId="10" fillId="7" borderId="0" xfId="2" applyFont="1" applyFill="1" applyBorder="1" applyAlignment="1">
      <alignment horizontal="right" vertical="center"/>
    </xf>
    <xf numFmtId="0" fontId="6" fillId="7" borderId="6" xfId="2" applyFont="1" applyFill="1" applyBorder="1" applyAlignment="1">
      <alignment horizontal="center" vertical="center"/>
    </xf>
    <xf numFmtId="0" fontId="6" fillId="7" borderId="6" xfId="2" applyFont="1" applyFill="1" applyBorder="1" applyAlignment="1">
      <alignment horizontal="right" vertical="center"/>
    </xf>
    <xf numFmtId="0" fontId="18" fillId="7" borderId="0" xfId="0" applyFont="1" applyFill="1"/>
    <xf numFmtId="0" fontId="8" fillId="7" borderId="0" xfId="0" applyFont="1" applyFill="1" applyAlignment="1">
      <alignment horizontal="right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 wrapText="1"/>
    </xf>
    <xf numFmtId="0" fontId="0" fillId="7" borderId="33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/>
    </xf>
    <xf numFmtId="0" fontId="0" fillId="7" borderId="12" xfId="0" applyFont="1" applyFill="1" applyBorder="1" applyAlignment="1">
      <alignment horizontal="right"/>
    </xf>
    <xf numFmtId="0" fontId="7" fillId="7" borderId="14" xfId="0" applyFont="1" applyFill="1" applyBorder="1" applyAlignment="1">
      <alignment horizontal="right"/>
    </xf>
    <xf numFmtId="0" fontId="7" fillId="7" borderId="0" xfId="0" applyFont="1" applyFill="1" applyBorder="1"/>
    <xf numFmtId="0" fontId="0" fillId="7" borderId="3" xfId="0" applyFont="1" applyFill="1" applyBorder="1" applyAlignment="1">
      <alignment horizontal="right"/>
    </xf>
    <xf numFmtId="0" fontId="8" fillId="7" borderId="12" xfId="0" applyFont="1" applyFill="1" applyBorder="1" applyAlignment="1">
      <alignment horizontal="right" vertical="center"/>
    </xf>
    <xf numFmtId="0" fontId="7" fillId="7" borderId="0" xfId="0" applyFont="1" applyFill="1" applyBorder="1" applyAlignment="1">
      <alignment horizontal="right"/>
    </xf>
    <xf numFmtId="0" fontId="7" fillId="7" borderId="12" xfId="0" applyFont="1" applyFill="1" applyBorder="1" applyAlignment="1">
      <alignment horizontal="right"/>
    </xf>
    <xf numFmtId="0" fontId="6" fillId="7" borderId="0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right"/>
    </xf>
    <xf numFmtId="0" fontId="8" fillId="7" borderId="6" xfId="0" applyFont="1" applyFill="1" applyBorder="1" applyAlignment="1">
      <alignment horizontal="right" vertical="center"/>
    </xf>
    <xf numFmtId="0" fontId="7" fillId="7" borderId="12" xfId="0" applyFont="1" applyFill="1" applyBorder="1"/>
    <xf numFmtId="0" fontId="7" fillId="7" borderId="6" xfId="0" applyFont="1" applyFill="1" applyBorder="1"/>
    <xf numFmtId="0" fontId="7" fillId="7" borderId="14" xfId="0" applyFont="1" applyFill="1" applyBorder="1"/>
    <xf numFmtId="0" fontId="0" fillId="7" borderId="3" xfId="0" applyFont="1" applyFill="1" applyBorder="1"/>
    <xf numFmtId="0" fontId="0" fillId="7" borderId="0" xfId="0" quotePrefix="1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7" borderId="6" xfId="0" quotePrefix="1" applyFont="1" applyFill="1" applyBorder="1" applyAlignment="1">
      <alignment horizontal="left"/>
    </xf>
    <xf numFmtId="0" fontId="7" fillId="7" borderId="6" xfId="0" applyFont="1" applyFill="1" applyBorder="1" applyAlignment="1">
      <alignment horizontal="center"/>
    </xf>
    <xf numFmtId="0" fontId="0" fillId="7" borderId="11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right"/>
    </xf>
    <xf numFmtId="0" fontId="0" fillId="7" borderId="1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0" fillId="7" borderId="11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right"/>
    </xf>
    <xf numFmtId="0" fontId="8" fillId="7" borderId="11" xfId="0" applyFont="1" applyFill="1" applyBorder="1" applyAlignment="1">
      <alignment horizontal="right" vertical="center"/>
    </xf>
    <xf numFmtId="0" fontId="18" fillId="7" borderId="13" xfId="0" applyFont="1" applyFill="1" applyBorder="1"/>
    <xf numFmtId="0" fontId="18" fillId="7" borderId="6" xfId="0" applyFont="1" applyFill="1" applyBorder="1"/>
    <xf numFmtId="0" fontId="0" fillId="7" borderId="14" xfId="0" applyFont="1" applyFill="1" applyBorder="1" applyAlignment="1">
      <alignment horizontal="right"/>
    </xf>
    <xf numFmtId="0" fontId="0" fillId="7" borderId="0" xfId="0" applyFont="1" applyFill="1" applyBorder="1" applyAlignment="1">
      <alignment horizontal="right" vertical="center"/>
    </xf>
    <xf numFmtId="0" fontId="0" fillId="7" borderId="6" xfId="0" applyFont="1" applyFill="1" applyBorder="1" applyAlignment="1">
      <alignment horizontal="right" vertical="center"/>
    </xf>
    <xf numFmtId="0" fontId="7" fillId="7" borderId="0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right" vertical="center"/>
    </xf>
    <xf numFmtId="0" fontId="18" fillId="7" borderId="12" xfId="0" applyFont="1" applyFill="1" applyBorder="1" applyAlignment="1">
      <alignment horizontal="right"/>
    </xf>
    <xf numFmtId="0" fontId="0" fillId="7" borderId="6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vertical="center"/>
    </xf>
    <xf numFmtId="0" fontId="6" fillId="7" borderId="7" xfId="0" applyFont="1" applyFill="1" applyBorder="1" applyAlignment="1">
      <alignment horizontal="left"/>
    </xf>
    <xf numFmtId="0" fontId="6" fillId="7" borderId="7" xfId="0" applyFont="1" applyFill="1" applyBorder="1" applyAlignment="1">
      <alignment horizontal="right"/>
    </xf>
    <xf numFmtId="0" fontId="6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left"/>
    </xf>
    <xf numFmtId="0" fontId="6" fillId="7" borderId="0" xfId="0" applyFont="1" applyFill="1" applyAlignment="1">
      <alignment horizontal="right"/>
    </xf>
    <xf numFmtId="0" fontId="6" fillId="7" borderId="0" xfId="0" applyFont="1" applyFill="1" applyAlignment="1">
      <alignment horizontal="center"/>
    </xf>
    <xf numFmtId="0" fontId="6" fillId="7" borderId="0" xfId="0" applyFont="1" applyFill="1" applyAlignment="1">
      <alignment horizontal="left"/>
    </xf>
    <xf numFmtId="0" fontId="6" fillId="7" borderId="6" xfId="0" applyFont="1" applyFill="1" applyBorder="1" applyAlignment="1">
      <alignment horizontal="left"/>
    </xf>
    <xf numFmtId="0" fontId="6" fillId="7" borderId="0" xfId="0" applyFont="1" applyFill="1" applyBorder="1" applyAlignment="1">
      <alignment horizontal="left" vertical="center"/>
    </xf>
    <xf numFmtId="0" fontId="14" fillId="7" borderId="0" xfId="0" applyFont="1" applyFill="1" applyBorder="1" applyAlignment="1">
      <alignment horizontal="right"/>
    </xf>
    <xf numFmtId="1" fontId="0" fillId="7" borderId="6" xfId="0" applyNumberFormat="1" applyFont="1" applyFill="1" applyBorder="1" applyAlignment="1">
      <alignment horizontal="right"/>
    </xf>
    <xf numFmtId="0" fontId="6" fillId="7" borderId="7" xfId="0" quotePrefix="1" applyFont="1" applyFill="1" applyBorder="1" applyAlignment="1">
      <alignment horizontal="right" vertical="center"/>
    </xf>
    <xf numFmtId="1" fontId="8" fillId="7" borderId="0" xfId="0" applyNumberFormat="1" applyFont="1" applyFill="1" applyAlignment="1">
      <alignment horizontal="right" vertical="center"/>
    </xf>
    <xf numFmtId="1" fontId="6" fillId="7" borderId="0" xfId="0" quotePrefix="1" applyNumberFormat="1" applyFont="1" applyFill="1" applyAlignment="1">
      <alignment horizontal="right" vertical="center"/>
    </xf>
    <xf numFmtId="0" fontId="18" fillId="7" borderId="0" xfId="0" applyFont="1" applyFill="1" applyBorder="1"/>
    <xf numFmtId="0" fontId="32" fillId="7" borderId="0" xfId="4" applyFill="1"/>
    <xf numFmtId="0" fontId="32" fillId="7" borderId="0" xfId="4" applyFill="1" applyAlignment="1">
      <alignment horizontal="center"/>
    </xf>
    <xf numFmtId="0" fontId="32" fillId="7" borderId="0" xfId="4" applyFill="1" applyBorder="1" applyAlignment="1">
      <alignment horizontal="center"/>
    </xf>
    <xf numFmtId="0" fontId="32" fillId="0" borderId="0" xfId="4" applyAlignment="1">
      <alignment horizontal="center"/>
    </xf>
    <xf numFmtId="0" fontId="30" fillId="7" borderId="0" xfId="4" applyFont="1" applyFill="1"/>
    <xf numFmtId="0" fontId="32" fillId="7" borderId="0" xfId="4" applyFill="1" applyBorder="1"/>
    <xf numFmtId="0" fontId="34" fillId="7" borderId="53" xfId="5" applyFont="1" applyFill="1" applyBorder="1" applyAlignment="1" applyProtection="1">
      <alignment horizontal="center" vertical="center"/>
    </xf>
    <xf numFmtId="0" fontId="34" fillId="7" borderId="21" xfId="5" applyFont="1" applyFill="1" applyBorder="1" applyAlignment="1" applyProtection="1">
      <alignment horizontal="center" vertical="center"/>
    </xf>
    <xf numFmtId="0" fontId="31" fillId="7" borderId="53" xfId="5" applyFont="1" applyFill="1" applyBorder="1" applyAlignment="1" applyProtection="1">
      <alignment horizontal="center" vertical="center"/>
    </xf>
    <xf numFmtId="0" fontId="32" fillId="7" borderId="21" xfId="4" applyFill="1" applyBorder="1" applyAlignment="1">
      <alignment horizontal="center"/>
    </xf>
    <xf numFmtId="0" fontId="25" fillId="7" borderId="0" xfId="5" applyFont="1" applyFill="1" applyBorder="1" applyAlignment="1" applyProtection="1">
      <alignment horizontal="center" vertical="center"/>
    </xf>
    <xf numFmtId="0" fontId="25" fillId="23" borderId="0" xfId="4" applyFont="1" applyFill="1" applyBorder="1" applyAlignment="1">
      <alignment horizontal="center" vertical="center"/>
    </xf>
    <xf numFmtId="0" fontId="26" fillId="23" borderId="0" xfId="4" applyFont="1" applyFill="1" applyAlignment="1">
      <alignment horizontal="center"/>
    </xf>
    <xf numFmtId="0" fontId="32" fillId="0" borderId="0" xfId="4"/>
    <xf numFmtId="0" fontId="32" fillId="0" borderId="0" xfId="4" applyAlignment="1">
      <alignment horizontal="right"/>
    </xf>
    <xf numFmtId="0" fontId="32" fillId="0" borderId="0" xfId="4" applyFill="1" applyBorder="1" applyAlignment="1">
      <alignment horizontal="center"/>
    </xf>
    <xf numFmtId="0" fontId="34" fillId="7" borderId="22" xfId="5" applyFont="1" applyFill="1" applyBorder="1" applyAlignment="1" applyProtection="1">
      <alignment horizontal="center" vertical="center"/>
    </xf>
    <xf numFmtId="0" fontId="32" fillId="0" borderId="0" xfId="4" applyFill="1" applyBorder="1"/>
    <xf numFmtId="0" fontId="31" fillId="7" borderId="22" xfId="5" applyFont="1" applyFill="1" applyBorder="1" applyAlignment="1" applyProtection="1">
      <alignment horizontal="center" vertical="center"/>
    </xf>
    <xf numFmtId="0" fontId="31" fillId="7" borderId="21" xfId="5" applyFont="1" applyFill="1" applyBorder="1" applyAlignment="1" applyProtection="1">
      <alignment horizontal="center" vertical="center"/>
    </xf>
    <xf numFmtId="0" fontId="32" fillId="7" borderId="0" xfId="4" applyNumberFormat="1" applyFill="1" applyAlignment="1">
      <alignment horizontal="center"/>
    </xf>
    <xf numFmtId="0" fontId="31" fillId="0" borderId="0" xfId="5" applyFont="1" applyFill="1" applyBorder="1" applyAlignment="1" applyProtection="1">
      <alignment horizontal="center" vertical="center"/>
    </xf>
    <xf numFmtId="0" fontId="35" fillId="7" borderId="0" xfId="5" applyFont="1" applyFill="1" applyBorder="1" applyAlignment="1" applyProtection="1">
      <alignment horizontal="center" vertical="center"/>
    </xf>
    <xf numFmtId="0" fontId="36" fillId="7" borderId="0" xfId="5" applyFont="1" applyFill="1" applyBorder="1" applyAlignment="1" applyProtection="1">
      <alignment horizontal="center" vertical="center"/>
    </xf>
    <xf numFmtId="0" fontId="31" fillId="7" borderId="0" xfId="4" applyFont="1" applyFill="1" applyBorder="1" applyAlignment="1">
      <alignment horizontal="center" vertical="center"/>
    </xf>
    <xf numFmtId="0" fontId="30" fillId="7" borderId="0" xfId="4" applyFont="1" applyFill="1" applyAlignment="1">
      <alignment vertical="center"/>
    </xf>
    <xf numFmtId="0" fontId="34" fillId="7" borderId="22" xfId="5" applyFont="1" applyFill="1" applyBorder="1" applyAlignment="1" applyProtection="1">
      <alignment horizontal="center" vertical="center" wrapText="1"/>
    </xf>
    <xf numFmtId="165" fontId="32" fillId="0" borderId="0" xfId="4" applyNumberFormat="1"/>
    <xf numFmtId="0" fontId="32" fillId="7" borderId="0" xfId="4" applyFill="1" applyAlignment="1">
      <alignment horizontal="right"/>
    </xf>
    <xf numFmtId="0" fontId="25" fillId="23" borderId="0" xfId="4" applyFont="1" applyFill="1" applyBorder="1" applyAlignment="1">
      <alignment horizontal="right" vertical="center"/>
    </xf>
    <xf numFmtId="0" fontId="32" fillId="0" borderId="0" xfId="4" quotePrefix="1" applyAlignment="1">
      <alignment horizontal="right"/>
    </xf>
    <xf numFmtId="0" fontId="32" fillId="7" borderId="0" xfId="4" quotePrefix="1" applyFill="1" applyAlignment="1">
      <alignment horizontal="right"/>
    </xf>
    <xf numFmtId="0" fontId="32" fillId="0" borderId="21" xfId="4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0" fillId="0" borderId="5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0" fillId="0" borderId="55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6" xfId="0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0" fillId="0" borderId="6" xfId="0" applyFont="1" applyFill="1" applyBorder="1" applyAlignment="1">
      <alignment horizontal="right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0" fillId="0" borderId="6" xfId="0" applyFill="1" applyBorder="1" applyAlignment="1"/>
    <xf numFmtId="0" fontId="0" fillId="0" borderId="6" xfId="0" applyBorder="1"/>
    <xf numFmtId="0" fontId="0" fillId="0" borderId="6" xfId="0" applyFont="1" applyBorder="1"/>
    <xf numFmtId="0" fontId="4" fillId="0" borderId="7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left" vertical="center"/>
    </xf>
    <xf numFmtId="0" fontId="38" fillId="0" borderId="6" xfId="0" applyFont="1" applyBorder="1"/>
    <xf numFmtId="0" fontId="0" fillId="0" borderId="9" xfId="0" applyBorder="1"/>
    <xf numFmtId="0" fontId="0" fillId="0" borderId="35" xfId="0" applyBorder="1"/>
    <xf numFmtId="0" fontId="1" fillId="0" borderId="35" xfId="0" applyFont="1" applyFill="1" applyBorder="1" applyAlignment="1"/>
    <xf numFmtId="0" fontId="0" fillId="0" borderId="10" xfId="0" applyBorder="1"/>
    <xf numFmtId="0" fontId="0" fillId="0" borderId="11" xfId="0" applyBorder="1"/>
    <xf numFmtId="0" fontId="38" fillId="0" borderId="0" xfId="0" applyFont="1" applyBorder="1"/>
    <xf numFmtId="0" fontId="0" fillId="0" borderId="12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35" xfId="0" applyFont="1" applyBorder="1"/>
    <xf numFmtId="0" fontId="6" fillId="0" borderId="11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1" xfId="0" applyFont="1" applyBorder="1"/>
    <xf numFmtId="0" fontId="1" fillId="0" borderId="11" xfId="0" applyFont="1" applyBorder="1"/>
    <xf numFmtId="0" fontId="1" fillId="0" borderId="0" xfId="0" applyFont="1" applyBorder="1"/>
    <xf numFmtId="0" fontId="37" fillId="27" borderId="0" xfId="0" applyFont="1" applyFill="1" applyBorder="1" applyAlignment="1">
      <alignment horizontal="center"/>
    </xf>
    <xf numFmtId="0" fontId="39" fillId="0" borderId="6" xfId="0" applyFont="1" applyBorder="1"/>
    <xf numFmtId="0" fontId="37" fillId="27" borderId="0" xfId="0" applyFont="1" applyFill="1" applyBorder="1"/>
    <xf numFmtId="0" fontId="2" fillId="27" borderId="0" xfId="0" applyFont="1" applyFill="1" applyBorder="1" applyAlignment="1">
      <alignment horizontal="center" vertical="center"/>
    </xf>
    <xf numFmtId="0" fontId="30" fillId="7" borderId="0" xfId="4" applyFont="1" applyFill="1" applyAlignment="1">
      <alignment horizontal="center"/>
    </xf>
    <xf numFmtId="0" fontId="34" fillId="7" borderId="0" xfId="4" applyFont="1" applyFill="1" applyAlignment="1">
      <alignment horizontal="center"/>
    </xf>
    <xf numFmtId="0" fontId="40" fillId="7" borderId="0" xfId="4" applyFont="1" applyFill="1" applyAlignment="1">
      <alignment horizontal="center"/>
    </xf>
    <xf numFmtId="0" fontId="25" fillId="0" borderId="0" xfId="4" applyFont="1" applyFill="1" applyBorder="1" applyAlignment="1">
      <alignment horizontal="right" vertical="center"/>
    </xf>
    <xf numFmtId="0" fontId="26" fillId="23" borderId="0" xfId="4" applyFont="1" applyFill="1" applyAlignment="1">
      <alignment horizontal="right"/>
    </xf>
    <xf numFmtId="0" fontId="30" fillId="7" borderId="0" xfId="4" applyFont="1" applyFill="1" applyAlignment="1">
      <alignment horizontal="right"/>
    </xf>
    <xf numFmtId="0" fontId="26" fillId="0" borderId="0" xfId="4" applyFont="1" applyFill="1" applyBorder="1" applyAlignment="1">
      <alignment horizontal="right"/>
    </xf>
    <xf numFmtId="0" fontId="26" fillId="0" borderId="0" xfId="4" applyFont="1" applyFill="1" applyBorder="1" applyAlignment="1">
      <alignment horizontal="center"/>
    </xf>
    <xf numFmtId="0" fontId="26" fillId="7" borderId="0" xfId="4" applyFont="1" applyFill="1" applyBorder="1" applyAlignment="1">
      <alignment horizontal="center"/>
    </xf>
    <xf numFmtId="0" fontId="30" fillId="7" borderId="0" xfId="4" applyFont="1" applyFill="1" applyBorder="1"/>
    <xf numFmtId="0" fontId="41" fillId="0" borderId="0" xfId="0" applyFont="1"/>
    <xf numFmtId="0" fontId="42" fillId="0" borderId="0" xfId="0" applyFont="1" applyFill="1" applyBorder="1"/>
    <xf numFmtId="0" fontId="42" fillId="0" borderId="0" xfId="0" applyFont="1"/>
    <xf numFmtId="0" fontId="0" fillId="19" borderId="0" xfId="0" applyFont="1" applyFill="1" applyBorder="1" applyAlignment="1">
      <alignment vertical="center"/>
    </xf>
    <xf numFmtId="0" fontId="0" fillId="19" borderId="0" xfId="0" applyFont="1" applyFill="1" applyAlignment="1">
      <alignment horizontal="center" vertical="center"/>
    </xf>
    <xf numFmtId="0" fontId="0" fillId="19" borderId="0" xfId="0" applyFill="1" applyAlignment="1">
      <alignment horizontal="center"/>
    </xf>
    <xf numFmtId="0" fontId="14" fillId="0" borderId="6" xfId="0" applyFont="1" applyBorder="1"/>
    <xf numFmtId="0" fontId="11" fillId="0" borderId="0" xfId="0" quotePrefix="1" applyFont="1" applyAlignment="1">
      <alignment horizontal="center" vertical="center"/>
    </xf>
    <xf numFmtId="0" fontId="11" fillId="0" borderId="0" xfId="0" quotePrefix="1" applyFont="1" applyAlignment="1">
      <alignment horizontal="center"/>
    </xf>
    <xf numFmtId="0" fontId="8" fillId="0" borderId="6" xfId="0" applyFont="1" applyBorder="1" applyAlignment="1">
      <alignment horizontal="right"/>
    </xf>
    <xf numFmtId="0" fontId="18" fillId="7" borderId="6" xfId="0" applyFont="1" applyFill="1" applyBorder="1" applyAlignment="1">
      <alignment horizontal="right"/>
    </xf>
    <xf numFmtId="0" fontId="18" fillId="7" borderId="14" xfId="0" applyFont="1" applyFill="1" applyBorder="1" applyAlignment="1">
      <alignment horizontal="right"/>
    </xf>
    <xf numFmtId="0" fontId="32" fillId="0" borderId="0" xfId="4" quotePrefix="1" applyAlignment="1">
      <alignment horizontal="center"/>
    </xf>
    <xf numFmtId="0" fontId="32" fillId="7" borderId="0" xfId="4" quotePrefix="1" applyFill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0" fillId="0" borderId="2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top" wrapText="1"/>
    </xf>
    <xf numFmtId="0" fontId="0" fillId="23" borderId="6" xfId="0" applyFont="1" applyFill="1" applyBorder="1" applyAlignment="1">
      <alignment horizontal="center"/>
    </xf>
    <xf numFmtId="0" fontId="0" fillId="24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4" borderId="2" xfId="0" applyFont="1" applyFill="1" applyBorder="1" applyAlignment="1">
      <alignment horizontal="center"/>
    </xf>
    <xf numFmtId="0" fontId="0" fillId="24" borderId="7" xfId="0" applyFont="1" applyFill="1" applyBorder="1" applyAlignment="1">
      <alignment horizontal="center"/>
    </xf>
    <xf numFmtId="0" fontId="0" fillId="24" borderId="3" xfId="0" applyFont="1" applyFill="1" applyBorder="1" applyAlignment="1">
      <alignment horizontal="center"/>
    </xf>
    <xf numFmtId="0" fontId="0" fillId="26" borderId="2" xfId="0" applyFont="1" applyFill="1" applyBorder="1" applyAlignment="1">
      <alignment horizontal="center"/>
    </xf>
    <xf numFmtId="0" fontId="0" fillId="26" borderId="7" xfId="0" applyFont="1" applyFill="1" applyBorder="1" applyAlignment="1">
      <alignment horizontal="center"/>
    </xf>
    <xf numFmtId="0" fontId="0" fillId="26" borderId="3" xfId="0" applyFont="1" applyFill="1" applyBorder="1" applyAlignment="1">
      <alignment horizontal="center"/>
    </xf>
    <xf numFmtId="0" fontId="0" fillId="25" borderId="22" xfId="0" applyFont="1" applyFill="1" applyBorder="1" applyAlignment="1">
      <alignment horizontal="center"/>
    </xf>
    <xf numFmtId="0" fontId="0" fillId="25" borderId="51" xfId="0" applyFont="1" applyFill="1" applyBorder="1" applyAlignment="1">
      <alignment horizontal="center"/>
    </xf>
    <xf numFmtId="0" fontId="0" fillId="25" borderId="27" xfId="0" applyFont="1" applyFill="1" applyBorder="1" applyAlignment="1">
      <alignment horizontal="center"/>
    </xf>
    <xf numFmtId="0" fontId="32" fillId="7" borderId="6" xfId="4" applyFill="1" applyBorder="1"/>
    <xf numFmtId="0" fontId="32" fillId="7" borderId="6" xfId="4" applyFill="1" applyBorder="1" applyAlignment="1">
      <alignment horizontal="center" vertical="center"/>
    </xf>
    <xf numFmtId="0" fontId="32" fillId="7" borderId="0" xfId="4" applyFill="1" applyAlignment="1">
      <alignment horizontal="center" vertical="center"/>
    </xf>
    <xf numFmtId="0" fontId="44" fillId="7" borderId="0" xfId="4" applyFont="1" applyFill="1" applyAlignment="1">
      <alignment horizontal="right" vertical="center"/>
    </xf>
    <xf numFmtId="0" fontId="44" fillId="7" borderId="0" xfId="4" applyFont="1" applyFill="1" applyAlignment="1">
      <alignment horizontal="left" vertical="center"/>
    </xf>
    <xf numFmtId="0" fontId="44" fillId="7" borderId="6" xfId="4" applyFont="1" applyFill="1" applyBorder="1" applyAlignment="1">
      <alignment horizontal="right" vertical="center"/>
    </xf>
    <xf numFmtId="0" fontId="44" fillId="7" borderId="6" xfId="4" applyFont="1" applyFill="1" applyBorder="1" applyAlignment="1">
      <alignment horizontal="left" vertical="center"/>
    </xf>
    <xf numFmtId="0" fontId="26" fillId="7" borderId="0" xfId="4" applyFont="1" applyFill="1" applyAlignment="1">
      <alignment horizontal="center"/>
    </xf>
  </cellXfs>
  <cellStyles count="6">
    <cellStyle name="Excel Built-in Heading 3" xfId="5"/>
    <cellStyle name="Heading 3" xfId="2" builtinId="18"/>
    <cellStyle name="Neutral" xfId="1" builtinId="28"/>
    <cellStyle name="Normal" xfId="0" builtinId="0"/>
    <cellStyle name="Normal 2" xfId="4"/>
    <cellStyle name="Note" xfId="3" builtinId="1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CCC0DA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247650</xdr:colOff>
      <xdr:row>2</xdr:row>
      <xdr:rowOff>56689</xdr:rowOff>
    </xdr:from>
    <xdr:to>
      <xdr:col>28</xdr:col>
      <xdr:colOff>561975</xdr:colOff>
      <xdr:row>11</xdr:row>
      <xdr:rowOff>114558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8850" y="437689"/>
          <a:ext cx="3971925" cy="1772369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2</xdr:row>
      <xdr:rowOff>66675</xdr:rowOff>
    </xdr:from>
    <xdr:to>
      <xdr:col>15</xdr:col>
      <xdr:colOff>210087</xdr:colOff>
      <xdr:row>12</xdr:row>
      <xdr:rowOff>162204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447675"/>
          <a:ext cx="3848637" cy="2000529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15</xdr:row>
      <xdr:rowOff>66675</xdr:rowOff>
    </xdr:from>
    <xdr:to>
      <xdr:col>8</xdr:col>
      <xdr:colOff>14420</xdr:colOff>
      <xdr:row>25</xdr:row>
      <xdr:rowOff>95250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543175"/>
          <a:ext cx="4233995" cy="1933575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15</xdr:row>
      <xdr:rowOff>95250</xdr:rowOff>
    </xdr:from>
    <xdr:to>
      <xdr:col>22</xdr:col>
      <xdr:colOff>266086</xdr:colOff>
      <xdr:row>23</xdr:row>
      <xdr:rowOff>85725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8850" y="2952750"/>
          <a:ext cx="3828436" cy="1514475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15</xdr:row>
      <xdr:rowOff>63500</xdr:rowOff>
    </xdr:from>
    <xdr:to>
      <xdr:col>15</xdr:col>
      <xdr:colOff>148167</xdr:colOff>
      <xdr:row>27</xdr:row>
      <xdr:rowOff>42333</xdr:rowOff>
    </xdr:to>
    <xdr:pic>
      <xdr:nvPicPr>
        <xdr:cNvPr id="17" name="Picture 16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048250" y="2921000"/>
          <a:ext cx="4307417" cy="2264833"/>
        </a:xfrm>
        <a:prstGeom prst="rect">
          <a:avLst/>
        </a:prstGeom>
      </xdr:spPr>
    </xdr:pic>
    <xdr:clientData/>
  </xdr:twoCellAnchor>
  <xdr:twoCellAnchor editAs="oneCell">
    <xdr:from>
      <xdr:col>22</xdr:col>
      <xdr:colOff>518582</xdr:colOff>
      <xdr:row>15</xdr:row>
      <xdr:rowOff>95251</xdr:rowOff>
    </xdr:from>
    <xdr:to>
      <xdr:col>29</xdr:col>
      <xdr:colOff>380999</xdr:colOff>
      <xdr:row>26</xdr:row>
      <xdr:rowOff>127001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022915" y="2952751"/>
          <a:ext cx="4159251" cy="212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M6368"/>
  <sheetViews>
    <sheetView tabSelected="1" zoomScaleNormal="100" workbookViewId="0">
      <pane ySplit="1" topLeftCell="A2" activePane="bottomLeft" state="frozen"/>
      <selection pane="bottomLeft" activeCell="Q18" sqref="Q18"/>
    </sheetView>
  </sheetViews>
  <sheetFormatPr defaultRowHeight="15" x14ac:dyDescent="0.25"/>
  <cols>
    <col min="1" max="1" width="9" style="2" bestFit="1" customWidth="1"/>
    <col min="2" max="3" width="9" style="2" customWidth="1"/>
    <col min="4" max="4" width="20.7109375" style="2" customWidth="1"/>
    <col min="5" max="8" width="20.7109375" customWidth="1"/>
    <col min="9" max="9" width="9.140625" style="2"/>
    <col min="10" max="10" width="11" style="2" customWidth="1"/>
  </cols>
  <sheetData>
    <row r="1" spans="1:13" x14ac:dyDescent="0.25">
      <c r="A1" s="92" t="s">
        <v>128</v>
      </c>
      <c r="B1" s="92" t="s">
        <v>103</v>
      </c>
      <c r="C1" s="92" t="s">
        <v>104</v>
      </c>
      <c r="D1" s="92" t="s">
        <v>131</v>
      </c>
      <c r="E1" s="510" t="s">
        <v>149</v>
      </c>
      <c r="F1" s="510" t="s">
        <v>151</v>
      </c>
      <c r="G1" s="510" t="s">
        <v>150</v>
      </c>
      <c r="H1" s="510" t="s">
        <v>129</v>
      </c>
      <c r="I1" s="510" t="s">
        <v>130</v>
      </c>
      <c r="J1" s="510" t="s">
        <v>152</v>
      </c>
    </row>
    <row r="2" spans="1:13" x14ac:dyDescent="0.25">
      <c r="A2" s="2">
        <v>1</v>
      </c>
      <c r="B2" s="2">
        <v>1</v>
      </c>
      <c r="C2" s="2">
        <v>1</v>
      </c>
      <c r="D2" s="11"/>
      <c r="E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" s="524" t="str">
        <f>TRIM(CLEAN(SUBSTITUTE(F2,"ٔ","")))</f>
        <v/>
      </c>
      <c r="H2" s="525">
        <f>LEN(SUBSTITUTE(G2," ",""))</f>
        <v>0</v>
      </c>
      <c r="I2" s="526">
        <f t="shared" ref="I2:I18" si="0">LEN(TRIM(G2))-H2+1</f>
        <v>1</v>
      </c>
      <c r="J2" s="526" t="str">
        <f ca="1">IF(G2="","",SUMPRODUCT(LOOKUP(MID(SUBSTITUTE(UPPER(TRIM(CLEAN(SUBSTITUTE(SUBSTITUTE(G2,"ٔ",""),"ـ","ء"))))," ",""),ROW(INDIRECT("1:"&amp;LEN(SUBSTITUTE(UPPER(TRIM(CLEAN(SUBSTITUTE(SUBSTITUTE(G2,"ٔ",""),"ـ","ء"))))," ","")))),1),Gematria!$C$3:$C$40,Gematria!$D$3:$D$40)))</f>
        <v/>
      </c>
    </row>
    <row r="3" spans="1:13" x14ac:dyDescent="0.25">
      <c r="A3" s="2">
        <v>2</v>
      </c>
      <c r="B3" s="2">
        <v>1</v>
      </c>
      <c r="C3" s="2">
        <v>2</v>
      </c>
      <c r="D3" s="11"/>
      <c r="E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" s="524" t="str">
        <f t="shared" ref="G3:G18" si="1">TRIM(CLEAN(SUBSTITUTE(F3,"ٔ","")))</f>
        <v/>
      </c>
      <c r="H3" s="525">
        <f t="shared" ref="H3:H66" si="2">LEN(SUBSTITUTE(G3," ",""))</f>
        <v>0</v>
      </c>
      <c r="I3" s="526">
        <f t="shared" si="0"/>
        <v>1</v>
      </c>
      <c r="J3" s="526" t="str">
        <f ca="1">IF(G3="","",SUMPRODUCT(LOOKUP(MID(SUBSTITUTE(UPPER(TRIM(CLEAN(SUBSTITUTE(SUBSTITUTE(G3,"ٔ",""),"ـ","ء"))))," ",""),ROW(INDIRECT("1:"&amp;LEN(SUBSTITUTE(UPPER(TRIM(CLEAN(SUBSTITUTE(SUBSTITUTE(G3,"ٔ",""),"ـ","ء"))))," ","")))),1),Gematria!$C$3:$C$40,Gematria!$D$3:$D$40)))</f>
        <v/>
      </c>
    </row>
    <row r="4" spans="1:13" ht="18.75" x14ac:dyDescent="0.3">
      <c r="A4" s="2">
        <v>3</v>
      </c>
      <c r="B4" s="2">
        <v>1</v>
      </c>
      <c r="C4" s="2">
        <v>3</v>
      </c>
      <c r="D4" s="11"/>
      <c r="E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" s="524" t="str">
        <f>TRIM(CLEAN(SUBSTITUTE(F4,"ٔ","")))</f>
        <v/>
      </c>
      <c r="H4" s="525">
        <f t="shared" si="2"/>
        <v>0</v>
      </c>
      <c r="I4" s="526">
        <f t="shared" si="0"/>
        <v>1</v>
      </c>
      <c r="J4" s="526" t="str">
        <f ca="1">IF(G4="","",SUMPRODUCT(LOOKUP(MID(SUBSTITUTE(UPPER(TRIM(CLEAN(SUBSTITUTE(SUBSTITUTE(G4,"ٔ",""),"ـ","ء"))))," ",""),ROW(INDIRECT("1:"&amp;LEN(SUBSTITUTE(UPPER(TRIM(CLEAN(SUBSTITUTE(SUBSTITUTE(G4,"ٔ",""),"ـ","ء"))))," ","")))),1),Gematria!$C$3:$C$40,Gematria!$D$3:$D$40)))</f>
        <v/>
      </c>
      <c r="M4" s="521" t="s">
        <v>433</v>
      </c>
    </row>
    <row r="5" spans="1:13" x14ac:dyDescent="0.25">
      <c r="A5" s="2">
        <v>4</v>
      </c>
      <c r="B5" s="2">
        <v>1</v>
      </c>
      <c r="C5" s="2">
        <v>4</v>
      </c>
      <c r="D5" s="11"/>
      <c r="E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" s="524" t="str">
        <f t="shared" si="1"/>
        <v/>
      </c>
      <c r="H5" s="525">
        <f t="shared" si="2"/>
        <v>0</v>
      </c>
      <c r="I5" s="526">
        <f t="shared" si="0"/>
        <v>1</v>
      </c>
      <c r="J5" s="526" t="str">
        <f ca="1">IF(G5="","",SUMPRODUCT(LOOKUP(MID(SUBSTITUTE(UPPER(TRIM(CLEAN(SUBSTITUTE(SUBSTITUTE(G5,"ٔ",""),"ـ","ء"))))," ",""),ROW(INDIRECT("1:"&amp;LEN(SUBSTITUTE(UPPER(TRIM(CLEAN(SUBSTITUTE(SUBSTITUTE(G5,"ٔ",""),"ـ","ء"))))," ","")))),1),Gematria!$C$3:$C$40,Gematria!$D$3:$D$40)))</f>
        <v/>
      </c>
      <c r="M5" s="523" t="s">
        <v>431</v>
      </c>
    </row>
    <row r="6" spans="1:13" x14ac:dyDescent="0.25">
      <c r="A6" s="2">
        <v>5</v>
      </c>
      <c r="B6" s="2">
        <v>1</v>
      </c>
      <c r="C6" s="2">
        <v>5</v>
      </c>
      <c r="D6" s="11"/>
      <c r="E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" s="524" t="str">
        <f t="shared" si="1"/>
        <v/>
      </c>
      <c r="H6" s="525">
        <f t="shared" si="2"/>
        <v>0</v>
      </c>
      <c r="I6" s="526">
        <f t="shared" si="0"/>
        <v>1</v>
      </c>
      <c r="J6" s="526" t="str">
        <f ca="1">IF(G6="","",SUMPRODUCT(LOOKUP(MID(SUBSTITUTE(UPPER(TRIM(CLEAN(SUBSTITUTE(SUBSTITUTE(G6,"ٔ",""),"ـ","ء"))))," ",""),ROW(INDIRECT("1:"&amp;LEN(SUBSTITUTE(UPPER(TRIM(CLEAN(SUBSTITUTE(SUBSTITUTE(G6,"ٔ",""),"ـ","ء"))))," ","")))),1),Gematria!$C$3:$C$40,Gematria!$D$3:$D$40)))</f>
        <v/>
      </c>
    </row>
    <row r="7" spans="1:13" x14ac:dyDescent="0.25">
      <c r="A7" s="2">
        <v>6</v>
      </c>
      <c r="B7" s="2">
        <v>1</v>
      </c>
      <c r="C7" s="25">
        <v>6</v>
      </c>
      <c r="D7" s="11"/>
      <c r="E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" s="524" t="str">
        <f t="shared" si="1"/>
        <v/>
      </c>
      <c r="H7" s="525">
        <f t="shared" si="2"/>
        <v>0</v>
      </c>
      <c r="I7" s="526">
        <f t="shared" si="0"/>
        <v>1</v>
      </c>
      <c r="J7" s="526" t="str">
        <f ca="1">IF(G7="","",SUMPRODUCT(LOOKUP(MID(SUBSTITUTE(UPPER(TRIM(CLEAN(SUBSTITUTE(SUBSTITUTE(G7,"ٔ",""),"ـ","ء"))))," ",""),ROW(INDIRECT("1:"&amp;LEN(SUBSTITUTE(UPPER(TRIM(CLEAN(SUBSTITUTE(SUBSTITUTE(G7,"ٔ",""),"ـ","ء"))))," ","")))),1),Gematria!$C$3:$C$40,Gematria!$D$3:$D$40)))</f>
        <v/>
      </c>
      <c r="M7" s="82" t="s">
        <v>432</v>
      </c>
    </row>
    <row r="8" spans="1:13" s="13" customFormat="1" x14ac:dyDescent="0.25">
      <c r="A8" s="25">
        <v>7</v>
      </c>
      <c r="B8" s="25">
        <v>1</v>
      </c>
      <c r="C8" s="25">
        <v>7</v>
      </c>
      <c r="D8" s="11"/>
      <c r="E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" s="524" t="str">
        <f t="shared" si="1"/>
        <v/>
      </c>
      <c r="H8" s="525">
        <f t="shared" si="2"/>
        <v>0</v>
      </c>
      <c r="I8" s="526">
        <f t="shared" si="0"/>
        <v>1</v>
      </c>
      <c r="J8" s="526" t="str">
        <f ca="1">IF(G8="","",SUMPRODUCT(LOOKUP(MID(SUBSTITUTE(UPPER(TRIM(CLEAN(SUBSTITUTE(SUBSTITUTE(G8,"ٔ",""),"ـ","ء"))))," ",""),ROW(INDIRECT("1:"&amp;LEN(SUBSTITUTE(UPPER(TRIM(CLEAN(SUBSTITUTE(SUBSTITUTE(G8,"ٔ",""),"ـ","ء"))))," ","")))),1),Gematria!$C$3:$C$40,Gematria!$D$3:$D$40)))</f>
        <v/>
      </c>
      <c r="M8" s="91" t="s">
        <v>450</v>
      </c>
    </row>
    <row r="9" spans="1:13" x14ac:dyDescent="0.25">
      <c r="A9" s="2">
        <v>8</v>
      </c>
      <c r="B9" s="2">
        <v>2</v>
      </c>
      <c r="C9" s="2">
        <v>0</v>
      </c>
      <c r="D9" s="11"/>
      <c r="E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" s="524" t="str">
        <f t="shared" si="1"/>
        <v/>
      </c>
      <c r="H9" s="525">
        <f t="shared" si="2"/>
        <v>0</v>
      </c>
      <c r="I9" s="526">
        <f t="shared" si="0"/>
        <v>1</v>
      </c>
      <c r="J9" s="526" t="str">
        <f ca="1">IF(G9="","",SUMPRODUCT(LOOKUP(MID(SUBSTITUTE(UPPER(TRIM(CLEAN(SUBSTITUTE(SUBSTITUTE(G9,"ٔ",""),"ـ","ء"))))," ",""),ROW(INDIRECT("1:"&amp;LEN(SUBSTITUTE(UPPER(TRIM(CLEAN(SUBSTITUTE(SUBSTITUTE(G9,"ٔ",""),"ـ","ء"))))," ","")))),1),Gematria!$C$3:$C$40,Gematria!$D$3:$D$40)))</f>
        <v/>
      </c>
    </row>
    <row r="10" spans="1:13" x14ac:dyDescent="0.25">
      <c r="A10" s="2">
        <v>9</v>
      </c>
      <c r="B10" s="2">
        <v>2</v>
      </c>
      <c r="C10" s="2">
        <v>1</v>
      </c>
      <c r="D10" s="11"/>
      <c r="E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" s="524" t="str">
        <f t="shared" si="1"/>
        <v/>
      </c>
      <c r="H10" s="525">
        <f t="shared" si="2"/>
        <v>0</v>
      </c>
      <c r="I10" s="526">
        <f t="shared" si="0"/>
        <v>1</v>
      </c>
      <c r="J10" s="526" t="str">
        <f ca="1">IF(G10="","",SUMPRODUCT(LOOKUP(MID(SUBSTITUTE(UPPER(TRIM(CLEAN(SUBSTITUTE(SUBSTITUTE(G10,"ٔ",""),"ـ","ء"))))," ",""),ROW(INDIRECT("1:"&amp;LEN(SUBSTITUTE(UPPER(TRIM(CLEAN(SUBSTITUTE(SUBSTITUTE(G10,"ٔ",""),"ـ","ء"))))," ","")))),1),Gematria!$C$3:$C$40,Gematria!$D$3:$D$40)))</f>
        <v/>
      </c>
    </row>
    <row r="11" spans="1:13" x14ac:dyDescent="0.25">
      <c r="A11" s="2">
        <v>10</v>
      </c>
      <c r="B11" s="2">
        <v>2</v>
      </c>
      <c r="C11" s="2">
        <v>2</v>
      </c>
      <c r="D11" s="11"/>
      <c r="E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" s="524" t="str">
        <f t="shared" si="1"/>
        <v/>
      </c>
      <c r="H11" s="525">
        <f t="shared" si="2"/>
        <v>0</v>
      </c>
      <c r="I11" s="526">
        <f t="shared" si="0"/>
        <v>1</v>
      </c>
      <c r="J11" s="526" t="str">
        <f ca="1">IF(G11="","",SUMPRODUCT(LOOKUP(MID(SUBSTITUTE(UPPER(TRIM(CLEAN(SUBSTITUTE(SUBSTITUTE(G11,"ٔ",""),"ـ","ء"))))," ",""),ROW(INDIRECT("1:"&amp;LEN(SUBSTITUTE(UPPER(TRIM(CLEAN(SUBSTITUTE(SUBSTITUTE(G11,"ٔ",""),"ـ","ء"))))," ","")))),1),Gematria!$C$3:$C$40,Gematria!$D$3:$D$40)))</f>
        <v/>
      </c>
    </row>
    <row r="12" spans="1:13" x14ac:dyDescent="0.25">
      <c r="A12" s="2">
        <v>11</v>
      </c>
      <c r="B12" s="2">
        <v>2</v>
      </c>
      <c r="C12" s="2">
        <v>3</v>
      </c>
      <c r="D12" s="11"/>
      <c r="E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" s="524" t="str">
        <f t="shared" si="1"/>
        <v/>
      </c>
      <c r="H12" s="525">
        <f t="shared" si="2"/>
        <v>0</v>
      </c>
      <c r="I12" s="526">
        <f t="shared" si="0"/>
        <v>1</v>
      </c>
      <c r="J12" s="526" t="str">
        <f ca="1">IF(G12="","",SUMPRODUCT(LOOKUP(MID(SUBSTITUTE(UPPER(TRIM(CLEAN(SUBSTITUTE(SUBSTITUTE(G12,"ٔ",""),"ـ","ء"))))," ",""),ROW(INDIRECT("1:"&amp;LEN(SUBSTITUTE(UPPER(TRIM(CLEAN(SUBSTITUTE(SUBSTITUTE(G12,"ٔ",""),"ـ","ء"))))," ","")))),1),Gematria!$C$3:$C$40,Gematria!$D$3:$D$40)))</f>
        <v/>
      </c>
    </row>
    <row r="13" spans="1:13" x14ac:dyDescent="0.25">
      <c r="A13" s="2">
        <v>12</v>
      </c>
      <c r="B13" s="2">
        <v>2</v>
      </c>
      <c r="C13" s="2">
        <v>4</v>
      </c>
      <c r="D13" s="11"/>
      <c r="E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" s="524" t="str">
        <f t="shared" si="1"/>
        <v/>
      </c>
      <c r="H13" s="525">
        <f t="shared" si="2"/>
        <v>0</v>
      </c>
      <c r="I13" s="526">
        <f t="shared" si="0"/>
        <v>1</v>
      </c>
      <c r="J13" s="526" t="str">
        <f ca="1">IF(G13="","",SUMPRODUCT(LOOKUP(MID(SUBSTITUTE(UPPER(TRIM(CLEAN(SUBSTITUTE(SUBSTITUTE(G13,"ٔ",""),"ـ","ء"))))," ",""),ROW(INDIRECT("1:"&amp;LEN(SUBSTITUTE(UPPER(TRIM(CLEAN(SUBSTITUTE(SUBSTITUTE(G13,"ٔ",""),"ـ","ء"))))," ","")))),1),Gematria!$C$3:$C$40,Gematria!$D$3:$D$40)))</f>
        <v/>
      </c>
    </row>
    <row r="14" spans="1:13" x14ac:dyDescent="0.25">
      <c r="A14" s="2">
        <v>13</v>
      </c>
      <c r="B14" s="2">
        <v>2</v>
      </c>
      <c r="C14" s="2">
        <v>5</v>
      </c>
      <c r="D14" s="11"/>
      <c r="E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" s="524" t="str">
        <f t="shared" si="1"/>
        <v/>
      </c>
      <c r="H14" s="525">
        <f t="shared" si="2"/>
        <v>0</v>
      </c>
      <c r="I14" s="526">
        <f t="shared" si="0"/>
        <v>1</v>
      </c>
      <c r="J14" s="526" t="str">
        <f ca="1">IF(G14="","",SUMPRODUCT(LOOKUP(MID(SUBSTITUTE(UPPER(TRIM(CLEAN(SUBSTITUTE(SUBSTITUTE(G14,"ٔ",""),"ـ","ء"))))," ",""),ROW(INDIRECT("1:"&amp;LEN(SUBSTITUTE(UPPER(TRIM(CLEAN(SUBSTITUTE(SUBSTITUTE(G14,"ٔ",""),"ـ","ء"))))," ","")))),1),Gematria!$C$3:$C$40,Gematria!$D$3:$D$40)))</f>
        <v/>
      </c>
    </row>
    <row r="15" spans="1:13" x14ac:dyDescent="0.25">
      <c r="A15" s="2">
        <v>14</v>
      </c>
      <c r="B15" s="2">
        <v>2</v>
      </c>
      <c r="C15" s="2">
        <v>6</v>
      </c>
      <c r="D15" s="11"/>
      <c r="E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" s="524" t="str">
        <f t="shared" si="1"/>
        <v/>
      </c>
      <c r="H15" s="525">
        <f t="shared" si="2"/>
        <v>0</v>
      </c>
      <c r="I15" s="526">
        <f t="shared" si="0"/>
        <v>1</v>
      </c>
      <c r="J15" s="526" t="str">
        <f ca="1">IF(G15="","",SUMPRODUCT(LOOKUP(MID(SUBSTITUTE(UPPER(TRIM(CLEAN(SUBSTITUTE(SUBSTITUTE(G15,"ٔ",""),"ـ","ء"))))," ",""),ROW(INDIRECT("1:"&amp;LEN(SUBSTITUTE(UPPER(TRIM(CLEAN(SUBSTITUTE(SUBSTITUTE(G15,"ٔ",""),"ـ","ء"))))," ","")))),1),Gematria!$C$3:$C$40,Gematria!$D$3:$D$40)))</f>
        <v/>
      </c>
    </row>
    <row r="16" spans="1:13" x14ac:dyDescent="0.25">
      <c r="A16" s="2">
        <v>15</v>
      </c>
      <c r="B16" s="2">
        <v>2</v>
      </c>
      <c r="C16" s="2">
        <v>7</v>
      </c>
      <c r="D16" s="11"/>
      <c r="E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" s="524" t="str">
        <f t="shared" si="1"/>
        <v/>
      </c>
      <c r="H16" s="525">
        <f t="shared" si="2"/>
        <v>0</v>
      </c>
      <c r="I16" s="526">
        <f t="shared" si="0"/>
        <v>1</v>
      </c>
      <c r="J16" s="526" t="str">
        <f ca="1">IF(G16="","",SUMPRODUCT(LOOKUP(MID(SUBSTITUTE(UPPER(TRIM(CLEAN(SUBSTITUTE(SUBSTITUTE(G16,"ٔ",""),"ـ","ء"))))," ",""),ROW(INDIRECT("1:"&amp;LEN(SUBSTITUTE(UPPER(TRIM(CLEAN(SUBSTITUTE(SUBSTITUTE(G16,"ٔ",""),"ـ","ء"))))," ","")))),1),Gematria!$C$3:$C$40,Gematria!$D$3:$D$40)))</f>
        <v/>
      </c>
    </row>
    <row r="17" spans="1:10" x14ac:dyDescent="0.25">
      <c r="A17" s="2">
        <v>16</v>
      </c>
      <c r="B17" s="2">
        <v>2</v>
      </c>
      <c r="C17" s="2">
        <v>8</v>
      </c>
      <c r="D17" s="11"/>
      <c r="E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" s="524" t="str">
        <f t="shared" si="1"/>
        <v/>
      </c>
      <c r="H17" s="525">
        <f t="shared" si="2"/>
        <v>0</v>
      </c>
      <c r="I17" s="526">
        <f t="shared" si="0"/>
        <v>1</v>
      </c>
      <c r="J17" s="526" t="str">
        <f ca="1">IF(G17="","",SUMPRODUCT(LOOKUP(MID(SUBSTITUTE(UPPER(TRIM(CLEAN(SUBSTITUTE(SUBSTITUTE(G17,"ٔ",""),"ـ","ء"))))," ",""),ROW(INDIRECT("1:"&amp;LEN(SUBSTITUTE(UPPER(TRIM(CLEAN(SUBSTITUTE(SUBSTITUTE(G17,"ٔ",""),"ـ","ء"))))," ","")))),1),Gematria!$C$3:$C$40,Gematria!$D$3:$D$40)))</f>
        <v/>
      </c>
    </row>
    <row r="18" spans="1:10" x14ac:dyDescent="0.25">
      <c r="A18" s="2">
        <v>17</v>
      </c>
      <c r="B18" s="2">
        <v>2</v>
      </c>
      <c r="C18" s="2">
        <v>9</v>
      </c>
      <c r="D18" s="11"/>
      <c r="E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" s="524" t="str">
        <f t="shared" si="1"/>
        <v/>
      </c>
      <c r="H18" s="525">
        <f t="shared" si="2"/>
        <v>0</v>
      </c>
      <c r="I18" s="526">
        <f t="shared" si="0"/>
        <v>1</v>
      </c>
      <c r="J18" s="526" t="str">
        <f ca="1">IF(G18="","",SUMPRODUCT(LOOKUP(MID(SUBSTITUTE(UPPER(TRIM(CLEAN(SUBSTITUTE(SUBSTITUTE(G18,"ٔ",""),"ـ","ء"))))," ",""),ROW(INDIRECT("1:"&amp;LEN(SUBSTITUTE(UPPER(TRIM(CLEAN(SUBSTITUTE(SUBSTITUTE(G18,"ٔ",""),"ـ","ء"))))," ","")))),1),Gematria!$C$3:$C$40,Gematria!$D$3:$D$40)))</f>
        <v/>
      </c>
    </row>
    <row r="19" spans="1:10" x14ac:dyDescent="0.25">
      <c r="A19" s="2">
        <v>18</v>
      </c>
      <c r="B19" s="2">
        <v>2</v>
      </c>
      <c r="C19" s="2">
        <v>10</v>
      </c>
      <c r="D19" s="11"/>
      <c r="E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" s="524" t="str">
        <f t="shared" ref="G19:G66" si="3">TRIM(CLEAN(SUBSTITUTE(F19,"ٔ","")))</f>
        <v/>
      </c>
      <c r="H19" s="525">
        <f t="shared" si="2"/>
        <v>0</v>
      </c>
      <c r="I19" s="526">
        <f t="shared" ref="I19:I82" si="4">LEN(TRIM(G19))-H19+1</f>
        <v>1</v>
      </c>
      <c r="J19" s="526" t="str">
        <f ca="1">IF(G19="","",SUMPRODUCT(LOOKUP(MID(SUBSTITUTE(UPPER(TRIM(CLEAN(SUBSTITUTE(SUBSTITUTE(G19,"ٔ",""),"ـ","ء"))))," ",""),ROW(INDIRECT("1:"&amp;LEN(SUBSTITUTE(UPPER(TRIM(CLEAN(SUBSTITUTE(SUBSTITUTE(G19,"ٔ",""),"ـ","ء"))))," ","")))),1),Gematria!$C$3:$C$40,Gematria!$D$3:$D$40)))</f>
        <v/>
      </c>
    </row>
    <row r="20" spans="1:10" x14ac:dyDescent="0.25">
      <c r="A20" s="2">
        <v>19</v>
      </c>
      <c r="B20" s="2">
        <v>2</v>
      </c>
      <c r="C20" s="2">
        <v>11</v>
      </c>
      <c r="D20" s="11"/>
      <c r="E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" s="524" t="str">
        <f t="shared" si="3"/>
        <v/>
      </c>
      <c r="H20" s="525">
        <f t="shared" si="2"/>
        <v>0</v>
      </c>
      <c r="I20" s="526">
        <f t="shared" si="4"/>
        <v>1</v>
      </c>
      <c r="J20" s="526" t="str">
        <f ca="1">IF(G20="","",SUMPRODUCT(LOOKUP(MID(SUBSTITUTE(UPPER(TRIM(CLEAN(SUBSTITUTE(SUBSTITUTE(G20,"ٔ",""),"ـ","ء"))))," ",""),ROW(INDIRECT("1:"&amp;LEN(SUBSTITUTE(UPPER(TRIM(CLEAN(SUBSTITUTE(SUBSTITUTE(G20,"ٔ",""),"ـ","ء"))))," ","")))),1),Gematria!$C$3:$C$40,Gematria!$D$3:$D$40)))</f>
        <v/>
      </c>
    </row>
    <row r="21" spans="1:10" x14ac:dyDescent="0.25">
      <c r="A21" s="2">
        <v>20</v>
      </c>
      <c r="B21" s="2">
        <v>2</v>
      </c>
      <c r="C21" s="2">
        <v>12</v>
      </c>
      <c r="D21" s="11"/>
      <c r="E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" s="524" t="str">
        <f t="shared" si="3"/>
        <v/>
      </c>
      <c r="H21" s="525">
        <f t="shared" si="2"/>
        <v>0</v>
      </c>
      <c r="I21" s="526">
        <f t="shared" si="4"/>
        <v>1</v>
      </c>
      <c r="J21" s="526" t="str">
        <f ca="1">IF(G21="","",SUMPRODUCT(LOOKUP(MID(SUBSTITUTE(UPPER(TRIM(CLEAN(SUBSTITUTE(SUBSTITUTE(G21,"ٔ",""),"ـ","ء"))))," ",""),ROW(INDIRECT("1:"&amp;LEN(SUBSTITUTE(UPPER(TRIM(CLEAN(SUBSTITUTE(SUBSTITUTE(G21,"ٔ",""),"ـ","ء"))))," ","")))),1),Gematria!$C$3:$C$40,Gematria!$D$3:$D$40)))</f>
        <v/>
      </c>
    </row>
    <row r="22" spans="1:10" x14ac:dyDescent="0.25">
      <c r="A22" s="2">
        <v>21</v>
      </c>
      <c r="B22" s="2">
        <v>2</v>
      </c>
      <c r="C22" s="2">
        <v>13</v>
      </c>
      <c r="D22" s="11"/>
      <c r="E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" s="524" t="str">
        <f t="shared" si="3"/>
        <v/>
      </c>
      <c r="H22" s="525">
        <f t="shared" si="2"/>
        <v>0</v>
      </c>
      <c r="I22" s="526">
        <f t="shared" si="4"/>
        <v>1</v>
      </c>
      <c r="J22" s="526" t="str">
        <f ca="1">IF(G22="","",SUMPRODUCT(LOOKUP(MID(SUBSTITUTE(UPPER(TRIM(CLEAN(SUBSTITUTE(SUBSTITUTE(G22,"ٔ",""),"ـ","ء"))))," ",""),ROW(INDIRECT("1:"&amp;LEN(SUBSTITUTE(UPPER(TRIM(CLEAN(SUBSTITUTE(SUBSTITUTE(G22,"ٔ",""),"ـ","ء"))))," ","")))),1),Gematria!$C$3:$C$40,Gematria!$D$3:$D$40)))</f>
        <v/>
      </c>
    </row>
    <row r="23" spans="1:10" x14ac:dyDescent="0.25">
      <c r="A23" s="2">
        <v>22</v>
      </c>
      <c r="B23" s="2">
        <v>2</v>
      </c>
      <c r="C23" s="2">
        <v>14</v>
      </c>
      <c r="D23" s="11"/>
      <c r="E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" s="524" t="str">
        <f t="shared" si="3"/>
        <v/>
      </c>
      <c r="H23" s="525">
        <f t="shared" si="2"/>
        <v>0</v>
      </c>
      <c r="I23" s="526">
        <f t="shared" si="4"/>
        <v>1</v>
      </c>
      <c r="J23" s="526" t="str">
        <f ca="1">IF(G23="","",SUMPRODUCT(LOOKUP(MID(SUBSTITUTE(UPPER(TRIM(CLEAN(SUBSTITUTE(SUBSTITUTE(G23,"ٔ",""),"ـ","ء"))))," ",""),ROW(INDIRECT("1:"&amp;LEN(SUBSTITUTE(UPPER(TRIM(CLEAN(SUBSTITUTE(SUBSTITUTE(G23,"ٔ",""),"ـ","ء"))))," ","")))),1),Gematria!$C$3:$C$40,Gematria!$D$3:$D$40)))</f>
        <v/>
      </c>
    </row>
    <row r="24" spans="1:10" x14ac:dyDescent="0.25">
      <c r="A24" s="2">
        <v>23</v>
      </c>
      <c r="B24" s="2">
        <v>2</v>
      </c>
      <c r="C24" s="2">
        <v>15</v>
      </c>
      <c r="D24" s="11"/>
      <c r="E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" s="524" t="str">
        <f t="shared" si="3"/>
        <v/>
      </c>
      <c r="H24" s="525">
        <f t="shared" si="2"/>
        <v>0</v>
      </c>
      <c r="I24" s="526">
        <f t="shared" si="4"/>
        <v>1</v>
      </c>
      <c r="J24" s="526" t="str">
        <f ca="1">IF(G24="","",SUMPRODUCT(LOOKUP(MID(SUBSTITUTE(UPPER(TRIM(CLEAN(SUBSTITUTE(SUBSTITUTE(G24,"ٔ",""),"ـ","ء"))))," ",""),ROW(INDIRECT("1:"&amp;LEN(SUBSTITUTE(UPPER(TRIM(CLEAN(SUBSTITUTE(SUBSTITUTE(G24,"ٔ",""),"ـ","ء"))))," ","")))),1),Gematria!$C$3:$C$40,Gematria!$D$3:$D$40)))</f>
        <v/>
      </c>
    </row>
    <row r="25" spans="1:10" x14ac:dyDescent="0.25">
      <c r="A25" s="2">
        <v>24</v>
      </c>
      <c r="B25" s="2">
        <v>2</v>
      </c>
      <c r="C25" s="2">
        <v>16</v>
      </c>
      <c r="D25" s="11"/>
      <c r="E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" s="524" t="str">
        <f t="shared" si="3"/>
        <v/>
      </c>
      <c r="H25" s="525">
        <f t="shared" si="2"/>
        <v>0</v>
      </c>
      <c r="I25" s="526">
        <f t="shared" si="4"/>
        <v>1</v>
      </c>
      <c r="J25" s="526" t="str">
        <f ca="1">IF(G25="","",SUMPRODUCT(LOOKUP(MID(SUBSTITUTE(UPPER(TRIM(CLEAN(SUBSTITUTE(SUBSTITUTE(G25,"ٔ",""),"ـ","ء"))))," ",""),ROW(INDIRECT("1:"&amp;LEN(SUBSTITUTE(UPPER(TRIM(CLEAN(SUBSTITUTE(SUBSTITUTE(G25,"ٔ",""),"ـ","ء"))))," ","")))),1),Gematria!$C$3:$C$40,Gematria!$D$3:$D$40)))</f>
        <v/>
      </c>
    </row>
    <row r="26" spans="1:10" x14ac:dyDescent="0.25">
      <c r="A26" s="2">
        <v>25</v>
      </c>
      <c r="B26" s="2">
        <v>2</v>
      </c>
      <c r="C26" s="2">
        <v>17</v>
      </c>
      <c r="D26" s="11"/>
      <c r="E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" s="524" t="str">
        <f t="shared" si="3"/>
        <v/>
      </c>
      <c r="H26" s="525">
        <f t="shared" si="2"/>
        <v>0</v>
      </c>
      <c r="I26" s="526">
        <f t="shared" si="4"/>
        <v>1</v>
      </c>
      <c r="J26" s="526" t="str">
        <f ca="1">IF(G26="","",SUMPRODUCT(LOOKUP(MID(SUBSTITUTE(UPPER(TRIM(CLEAN(SUBSTITUTE(SUBSTITUTE(G26,"ٔ",""),"ـ","ء"))))," ",""),ROW(INDIRECT("1:"&amp;LEN(SUBSTITUTE(UPPER(TRIM(CLEAN(SUBSTITUTE(SUBSTITUTE(G26,"ٔ",""),"ـ","ء"))))," ","")))),1),Gematria!$C$3:$C$40,Gematria!$D$3:$D$40)))</f>
        <v/>
      </c>
    </row>
    <row r="27" spans="1:10" x14ac:dyDescent="0.25">
      <c r="A27" s="2">
        <v>26</v>
      </c>
      <c r="B27" s="2">
        <v>2</v>
      </c>
      <c r="C27" s="2">
        <v>18</v>
      </c>
      <c r="D27" s="11"/>
      <c r="E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" s="524" t="str">
        <f t="shared" si="3"/>
        <v/>
      </c>
      <c r="H27" s="525">
        <f t="shared" si="2"/>
        <v>0</v>
      </c>
      <c r="I27" s="526">
        <f t="shared" si="4"/>
        <v>1</v>
      </c>
      <c r="J27" s="526" t="str">
        <f ca="1">IF(G27="","",SUMPRODUCT(LOOKUP(MID(SUBSTITUTE(UPPER(TRIM(CLEAN(SUBSTITUTE(SUBSTITUTE(G27,"ٔ",""),"ـ","ء"))))," ",""),ROW(INDIRECT("1:"&amp;LEN(SUBSTITUTE(UPPER(TRIM(CLEAN(SUBSTITUTE(SUBSTITUTE(G27,"ٔ",""),"ـ","ء"))))," ","")))),1),Gematria!$C$3:$C$40,Gematria!$D$3:$D$40)))</f>
        <v/>
      </c>
    </row>
    <row r="28" spans="1:10" x14ac:dyDescent="0.25">
      <c r="A28" s="2">
        <v>27</v>
      </c>
      <c r="B28" s="2">
        <v>2</v>
      </c>
      <c r="C28" s="2">
        <v>19</v>
      </c>
      <c r="D28" s="11"/>
      <c r="E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" s="524" t="str">
        <f t="shared" si="3"/>
        <v/>
      </c>
      <c r="H28" s="525">
        <f t="shared" si="2"/>
        <v>0</v>
      </c>
      <c r="I28" s="526">
        <f t="shared" si="4"/>
        <v>1</v>
      </c>
      <c r="J28" s="526" t="str">
        <f ca="1">IF(G28="","",SUMPRODUCT(LOOKUP(MID(SUBSTITUTE(UPPER(TRIM(CLEAN(SUBSTITUTE(SUBSTITUTE(G28,"ٔ",""),"ـ","ء"))))," ",""),ROW(INDIRECT("1:"&amp;LEN(SUBSTITUTE(UPPER(TRIM(CLEAN(SUBSTITUTE(SUBSTITUTE(G28,"ٔ",""),"ـ","ء"))))," ","")))),1),Gematria!$C$3:$C$40,Gematria!$D$3:$D$40)))</f>
        <v/>
      </c>
    </row>
    <row r="29" spans="1:10" x14ac:dyDescent="0.25">
      <c r="A29" s="2">
        <v>28</v>
      </c>
      <c r="B29" s="2">
        <v>2</v>
      </c>
      <c r="C29" s="2">
        <v>20</v>
      </c>
      <c r="D29" s="11"/>
      <c r="E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" s="524" t="str">
        <f t="shared" si="3"/>
        <v/>
      </c>
      <c r="H29" s="525">
        <f t="shared" si="2"/>
        <v>0</v>
      </c>
      <c r="I29" s="526">
        <f t="shared" si="4"/>
        <v>1</v>
      </c>
      <c r="J29" s="526" t="str">
        <f ca="1">IF(G29="","",SUMPRODUCT(LOOKUP(MID(SUBSTITUTE(UPPER(TRIM(CLEAN(SUBSTITUTE(SUBSTITUTE(G29,"ٔ",""),"ـ","ء"))))," ",""),ROW(INDIRECT("1:"&amp;LEN(SUBSTITUTE(UPPER(TRIM(CLEAN(SUBSTITUTE(SUBSTITUTE(G29,"ٔ",""),"ـ","ء"))))," ","")))),1),Gematria!$C$3:$C$40,Gematria!$D$3:$D$40)))</f>
        <v/>
      </c>
    </row>
    <row r="30" spans="1:10" x14ac:dyDescent="0.25">
      <c r="A30" s="2">
        <v>29</v>
      </c>
      <c r="B30" s="2">
        <v>2</v>
      </c>
      <c r="C30" s="2">
        <v>21</v>
      </c>
      <c r="D30" s="11"/>
      <c r="E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" s="524" t="str">
        <f t="shared" si="3"/>
        <v/>
      </c>
      <c r="H30" s="525">
        <f t="shared" si="2"/>
        <v>0</v>
      </c>
      <c r="I30" s="526">
        <f t="shared" si="4"/>
        <v>1</v>
      </c>
      <c r="J30" s="526" t="str">
        <f ca="1">IF(G30="","",SUMPRODUCT(LOOKUP(MID(SUBSTITUTE(UPPER(TRIM(CLEAN(SUBSTITUTE(SUBSTITUTE(G30,"ٔ",""),"ـ","ء"))))," ",""),ROW(INDIRECT("1:"&amp;LEN(SUBSTITUTE(UPPER(TRIM(CLEAN(SUBSTITUTE(SUBSTITUTE(G30,"ٔ",""),"ـ","ء"))))," ","")))),1),Gematria!$C$3:$C$40,Gematria!$D$3:$D$40)))</f>
        <v/>
      </c>
    </row>
    <row r="31" spans="1:10" x14ac:dyDescent="0.25">
      <c r="A31" s="2">
        <v>30</v>
      </c>
      <c r="B31" s="2">
        <v>2</v>
      </c>
      <c r="C31" s="2">
        <v>22</v>
      </c>
      <c r="D31" s="11"/>
      <c r="E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" s="524" t="str">
        <f t="shared" si="3"/>
        <v/>
      </c>
      <c r="H31" s="525">
        <f t="shared" si="2"/>
        <v>0</v>
      </c>
      <c r="I31" s="526">
        <f t="shared" si="4"/>
        <v>1</v>
      </c>
      <c r="J31" s="526" t="str">
        <f ca="1">IF(G31="","",SUMPRODUCT(LOOKUP(MID(SUBSTITUTE(UPPER(TRIM(CLEAN(SUBSTITUTE(SUBSTITUTE(G31,"ٔ",""),"ـ","ء"))))," ",""),ROW(INDIRECT("1:"&amp;LEN(SUBSTITUTE(UPPER(TRIM(CLEAN(SUBSTITUTE(SUBSTITUTE(G31,"ٔ",""),"ـ","ء"))))," ","")))),1),Gematria!$C$3:$C$40,Gematria!$D$3:$D$40)))</f>
        <v/>
      </c>
    </row>
    <row r="32" spans="1:10" x14ac:dyDescent="0.25">
      <c r="A32" s="2">
        <v>31</v>
      </c>
      <c r="B32" s="2">
        <v>2</v>
      </c>
      <c r="C32" s="2">
        <v>23</v>
      </c>
      <c r="D32" s="11"/>
      <c r="E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" s="524" t="str">
        <f t="shared" si="3"/>
        <v/>
      </c>
      <c r="H32" s="525">
        <f t="shared" si="2"/>
        <v>0</v>
      </c>
      <c r="I32" s="526">
        <f t="shared" si="4"/>
        <v>1</v>
      </c>
      <c r="J32" s="526" t="str">
        <f ca="1">IF(G32="","",SUMPRODUCT(LOOKUP(MID(SUBSTITUTE(UPPER(TRIM(CLEAN(SUBSTITUTE(SUBSTITUTE(G32,"ٔ",""),"ـ","ء"))))," ",""),ROW(INDIRECT("1:"&amp;LEN(SUBSTITUTE(UPPER(TRIM(CLEAN(SUBSTITUTE(SUBSTITUTE(G32,"ٔ",""),"ـ","ء"))))," ","")))),1),Gematria!$C$3:$C$40,Gematria!$D$3:$D$40)))</f>
        <v/>
      </c>
    </row>
    <row r="33" spans="1:10" x14ac:dyDescent="0.25">
      <c r="A33" s="2">
        <v>32</v>
      </c>
      <c r="B33" s="2">
        <v>2</v>
      </c>
      <c r="C33" s="2">
        <v>24</v>
      </c>
      <c r="D33" s="11"/>
      <c r="E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" s="524" t="str">
        <f t="shared" si="3"/>
        <v/>
      </c>
      <c r="H33" s="525">
        <f t="shared" si="2"/>
        <v>0</v>
      </c>
      <c r="I33" s="526">
        <f t="shared" si="4"/>
        <v>1</v>
      </c>
      <c r="J33" s="526" t="str">
        <f ca="1">IF(G33="","",SUMPRODUCT(LOOKUP(MID(SUBSTITUTE(UPPER(TRIM(CLEAN(SUBSTITUTE(SUBSTITUTE(G33,"ٔ",""),"ـ","ء"))))," ",""),ROW(INDIRECT("1:"&amp;LEN(SUBSTITUTE(UPPER(TRIM(CLEAN(SUBSTITUTE(SUBSTITUTE(G33,"ٔ",""),"ـ","ء"))))," ","")))),1),Gematria!$C$3:$C$40,Gematria!$D$3:$D$40)))</f>
        <v/>
      </c>
    </row>
    <row r="34" spans="1:10" x14ac:dyDescent="0.25">
      <c r="A34" s="2">
        <v>33</v>
      </c>
      <c r="B34" s="2">
        <v>2</v>
      </c>
      <c r="C34" s="2">
        <v>25</v>
      </c>
      <c r="D34" s="11"/>
      <c r="E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" s="524" t="str">
        <f t="shared" si="3"/>
        <v/>
      </c>
      <c r="H34" s="525">
        <f t="shared" si="2"/>
        <v>0</v>
      </c>
      <c r="I34" s="526">
        <f t="shared" si="4"/>
        <v>1</v>
      </c>
      <c r="J34" s="526" t="str">
        <f ca="1">IF(G34="","",SUMPRODUCT(LOOKUP(MID(SUBSTITUTE(UPPER(TRIM(CLEAN(SUBSTITUTE(SUBSTITUTE(G34,"ٔ",""),"ـ","ء"))))," ",""),ROW(INDIRECT("1:"&amp;LEN(SUBSTITUTE(UPPER(TRIM(CLEAN(SUBSTITUTE(SUBSTITUTE(G34,"ٔ",""),"ـ","ء"))))," ","")))),1),Gematria!$C$3:$C$40,Gematria!$D$3:$D$40)))</f>
        <v/>
      </c>
    </row>
    <row r="35" spans="1:10" x14ac:dyDescent="0.25">
      <c r="A35" s="2">
        <v>34</v>
      </c>
      <c r="B35" s="2">
        <v>2</v>
      </c>
      <c r="C35" s="2">
        <v>26</v>
      </c>
      <c r="D35" s="11"/>
      <c r="E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" s="524" t="str">
        <f t="shared" si="3"/>
        <v/>
      </c>
      <c r="H35" s="525">
        <f t="shared" si="2"/>
        <v>0</v>
      </c>
      <c r="I35" s="526">
        <f t="shared" si="4"/>
        <v>1</v>
      </c>
      <c r="J35" s="526" t="str">
        <f ca="1">IF(G35="","",SUMPRODUCT(LOOKUP(MID(SUBSTITUTE(UPPER(TRIM(CLEAN(SUBSTITUTE(SUBSTITUTE(G35,"ٔ",""),"ـ","ء"))))," ",""),ROW(INDIRECT("1:"&amp;LEN(SUBSTITUTE(UPPER(TRIM(CLEAN(SUBSTITUTE(SUBSTITUTE(G35,"ٔ",""),"ـ","ء"))))," ","")))),1),Gematria!$C$3:$C$40,Gematria!$D$3:$D$40)))</f>
        <v/>
      </c>
    </row>
    <row r="36" spans="1:10" x14ac:dyDescent="0.25">
      <c r="A36" s="2">
        <v>35</v>
      </c>
      <c r="B36" s="2">
        <v>2</v>
      </c>
      <c r="C36" s="2">
        <v>27</v>
      </c>
      <c r="D36" s="11"/>
      <c r="E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" s="524" t="str">
        <f t="shared" si="3"/>
        <v/>
      </c>
      <c r="H36" s="525">
        <f t="shared" si="2"/>
        <v>0</v>
      </c>
      <c r="I36" s="526">
        <f t="shared" si="4"/>
        <v>1</v>
      </c>
      <c r="J36" s="526" t="str">
        <f ca="1">IF(G36="","",SUMPRODUCT(LOOKUP(MID(SUBSTITUTE(UPPER(TRIM(CLEAN(SUBSTITUTE(SUBSTITUTE(G36,"ٔ",""),"ـ","ء"))))," ",""),ROW(INDIRECT("1:"&amp;LEN(SUBSTITUTE(UPPER(TRIM(CLEAN(SUBSTITUTE(SUBSTITUTE(G36,"ٔ",""),"ـ","ء"))))," ","")))),1),Gematria!$C$3:$C$40,Gematria!$D$3:$D$40)))</f>
        <v/>
      </c>
    </row>
    <row r="37" spans="1:10" x14ac:dyDescent="0.25">
      <c r="A37" s="2">
        <v>36</v>
      </c>
      <c r="B37" s="2">
        <v>2</v>
      </c>
      <c r="C37" s="2">
        <v>28</v>
      </c>
      <c r="D37" s="11"/>
      <c r="E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" s="524" t="str">
        <f t="shared" si="3"/>
        <v/>
      </c>
      <c r="H37" s="525">
        <f t="shared" si="2"/>
        <v>0</v>
      </c>
      <c r="I37" s="526">
        <f t="shared" si="4"/>
        <v>1</v>
      </c>
      <c r="J37" s="526" t="str">
        <f ca="1">IF(G37="","",SUMPRODUCT(LOOKUP(MID(SUBSTITUTE(UPPER(TRIM(CLEAN(SUBSTITUTE(SUBSTITUTE(G37,"ٔ",""),"ـ","ء"))))," ",""),ROW(INDIRECT("1:"&amp;LEN(SUBSTITUTE(UPPER(TRIM(CLEAN(SUBSTITUTE(SUBSTITUTE(G37,"ٔ",""),"ـ","ء"))))," ","")))),1),Gematria!$C$3:$C$40,Gematria!$D$3:$D$40)))</f>
        <v/>
      </c>
    </row>
    <row r="38" spans="1:10" x14ac:dyDescent="0.25">
      <c r="A38" s="2">
        <v>37</v>
      </c>
      <c r="B38" s="2">
        <v>2</v>
      </c>
      <c r="C38" s="2">
        <v>29</v>
      </c>
      <c r="D38" s="11"/>
      <c r="E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" s="524" t="str">
        <f t="shared" si="3"/>
        <v/>
      </c>
      <c r="H38" s="525">
        <f t="shared" si="2"/>
        <v>0</v>
      </c>
      <c r="I38" s="526">
        <f t="shared" si="4"/>
        <v>1</v>
      </c>
      <c r="J38" s="526" t="str">
        <f ca="1">IF(G38="","",SUMPRODUCT(LOOKUP(MID(SUBSTITUTE(UPPER(TRIM(CLEAN(SUBSTITUTE(SUBSTITUTE(G38,"ٔ",""),"ـ","ء"))))," ",""),ROW(INDIRECT("1:"&amp;LEN(SUBSTITUTE(UPPER(TRIM(CLEAN(SUBSTITUTE(SUBSTITUTE(G38,"ٔ",""),"ـ","ء"))))," ","")))),1),Gematria!$C$3:$C$40,Gematria!$D$3:$D$40)))</f>
        <v/>
      </c>
    </row>
    <row r="39" spans="1:10" x14ac:dyDescent="0.25">
      <c r="A39" s="2">
        <v>38</v>
      </c>
      <c r="B39" s="2">
        <v>2</v>
      </c>
      <c r="C39" s="2">
        <v>30</v>
      </c>
      <c r="D39" s="11"/>
      <c r="E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" s="524" t="str">
        <f t="shared" si="3"/>
        <v/>
      </c>
      <c r="H39" s="525">
        <f t="shared" si="2"/>
        <v>0</v>
      </c>
      <c r="I39" s="526">
        <f t="shared" si="4"/>
        <v>1</v>
      </c>
      <c r="J39" s="526" t="str">
        <f ca="1">IF(G39="","",SUMPRODUCT(LOOKUP(MID(SUBSTITUTE(UPPER(TRIM(CLEAN(SUBSTITUTE(SUBSTITUTE(G39,"ٔ",""),"ـ","ء"))))," ",""),ROW(INDIRECT("1:"&amp;LEN(SUBSTITUTE(UPPER(TRIM(CLEAN(SUBSTITUTE(SUBSTITUTE(G39,"ٔ",""),"ـ","ء"))))," ","")))),1),Gematria!$C$3:$C$40,Gematria!$D$3:$D$40)))</f>
        <v/>
      </c>
    </row>
    <row r="40" spans="1:10" x14ac:dyDescent="0.25">
      <c r="A40" s="2">
        <v>39</v>
      </c>
      <c r="B40" s="2">
        <v>2</v>
      </c>
      <c r="C40" s="2">
        <v>31</v>
      </c>
      <c r="D40" s="11"/>
      <c r="E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" s="524" t="str">
        <f t="shared" si="3"/>
        <v/>
      </c>
      <c r="H40" s="525">
        <f t="shared" si="2"/>
        <v>0</v>
      </c>
      <c r="I40" s="526">
        <f t="shared" si="4"/>
        <v>1</v>
      </c>
      <c r="J40" s="526" t="str">
        <f ca="1">IF(G40="","",SUMPRODUCT(LOOKUP(MID(SUBSTITUTE(UPPER(TRIM(CLEAN(SUBSTITUTE(SUBSTITUTE(G40,"ٔ",""),"ـ","ء"))))," ",""),ROW(INDIRECT("1:"&amp;LEN(SUBSTITUTE(UPPER(TRIM(CLEAN(SUBSTITUTE(SUBSTITUTE(G40,"ٔ",""),"ـ","ء"))))," ","")))),1),Gematria!$C$3:$C$40,Gematria!$D$3:$D$40)))</f>
        <v/>
      </c>
    </row>
    <row r="41" spans="1:10" x14ac:dyDescent="0.25">
      <c r="A41" s="2">
        <v>40</v>
      </c>
      <c r="B41" s="2">
        <v>2</v>
      </c>
      <c r="C41" s="2">
        <v>32</v>
      </c>
      <c r="D41" s="11"/>
      <c r="E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" s="524" t="str">
        <f t="shared" si="3"/>
        <v/>
      </c>
      <c r="H41" s="525">
        <f t="shared" si="2"/>
        <v>0</v>
      </c>
      <c r="I41" s="526">
        <f t="shared" si="4"/>
        <v>1</v>
      </c>
      <c r="J41" s="526" t="str">
        <f ca="1">IF(G41="","",SUMPRODUCT(LOOKUP(MID(SUBSTITUTE(UPPER(TRIM(CLEAN(SUBSTITUTE(SUBSTITUTE(G41,"ٔ",""),"ـ","ء"))))," ",""),ROW(INDIRECT("1:"&amp;LEN(SUBSTITUTE(UPPER(TRIM(CLEAN(SUBSTITUTE(SUBSTITUTE(G41,"ٔ",""),"ـ","ء"))))," ","")))),1),Gematria!$C$3:$C$40,Gematria!$D$3:$D$40)))</f>
        <v/>
      </c>
    </row>
    <row r="42" spans="1:10" s="14" customFormat="1" x14ac:dyDescent="0.25">
      <c r="A42" s="31">
        <v>41</v>
      </c>
      <c r="B42" s="31">
        <v>2</v>
      </c>
      <c r="C42" s="31">
        <v>33</v>
      </c>
      <c r="D42" s="11"/>
      <c r="E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" s="524" t="str">
        <f t="shared" si="3"/>
        <v/>
      </c>
      <c r="H42" s="525">
        <f t="shared" si="2"/>
        <v>0</v>
      </c>
      <c r="I42" s="526">
        <f t="shared" si="4"/>
        <v>1</v>
      </c>
      <c r="J42" s="526" t="str">
        <f ca="1">IF(G42="","",SUMPRODUCT(LOOKUP(MID(SUBSTITUTE(UPPER(TRIM(CLEAN(SUBSTITUTE(SUBSTITUTE(G42,"ٔ",""),"ـ","ء"))))," ",""),ROW(INDIRECT("1:"&amp;LEN(SUBSTITUTE(UPPER(TRIM(CLEAN(SUBSTITUTE(SUBSTITUTE(G42,"ٔ",""),"ـ","ء"))))," ","")))),1),Gematria!$C$3:$C$40,Gematria!$D$3:$D$40)))</f>
        <v/>
      </c>
    </row>
    <row r="43" spans="1:10" x14ac:dyDescent="0.25">
      <c r="A43" s="2">
        <v>42</v>
      </c>
      <c r="B43" s="2">
        <v>2</v>
      </c>
      <c r="C43" s="2">
        <v>34</v>
      </c>
      <c r="D43" s="11"/>
      <c r="E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" s="524" t="str">
        <f t="shared" si="3"/>
        <v/>
      </c>
      <c r="H43" s="525">
        <f t="shared" si="2"/>
        <v>0</v>
      </c>
      <c r="I43" s="526">
        <f t="shared" si="4"/>
        <v>1</v>
      </c>
      <c r="J43" s="526" t="str">
        <f ca="1">IF(G43="","",SUMPRODUCT(LOOKUP(MID(SUBSTITUTE(UPPER(TRIM(CLEAN(SUBSTITUTE(SUBSTITUTE(G43,"ٔ",""),"ـ","ء"))))," ",""),ROW(INDIRECT("1:"&amp;LEN(SUBSTITUTE(UPPER(TRIM(CLEAN(SUBSTITUTE(SUBSTITUTE(G43,"ٔ",""),"ـ","ء"))))," ","")))),1),Gematria!$C$3:$C$40,Gematria!$D$3:$D$40)))</f>
        <v/>
      </c>
    </row>
    <row r="44" spans="1:10" x14ac:dyDescent="0.25">
      <c r="A44" s="2">
        <v>43</v>
      </c>
      <c r="B44" s="2">
        <v>2</v>
      </c>
      <c r="C44" s="2">
        <v>35</v>
      </c>
      <c r="D44" s="11"/>
      <c r="E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" s="524" t="str">
        <f t="shared" si="3"/>
        <v/>
      </c>
      <c r="H44" s="525">
        <f t="shared" si="2"/>
        <v>0</v>
      </c>
      <c r="I44" s="526">
        <f t="shared" si="4"/>
        <v>1</v>
      </c>
      <c r="J44" s="526" t="str">
        <f ca="1">IF(G44="","",SUMPRODUCT(LOOKUP(MID(SUBSTITUTE(UPPER(TRIM(CLEAN(SUBSTITUTE(SUBSTITUTE(G44,"ٔ",""),"ـ","ء"))))," ",""),ROW(INDIRECT("1:"&amp;LEN(SUBSTITUTE(UPPER(TRIM(CLEAN(SUBSTITUTE(SUBSTITUTE(G44,"ٔ",""),"ـ","ء"))))," ","")))),1),Gematria!$C$3:$C$40,Gematria!$D$3:$D$40)))</f>
        <v/>
      </c>
    </row>
    <row r="45" spans="1:10" x14ac:dyDescent="0.25">
      <c r="A45" s="2">
        <v>44</v>
      </c>
      <c r="B45" s="2">
        <v>2</v>
      </c>
      <c r="C45" s="2">
        <v>36</v>
      </c>
      <c r="D45" s="11"/>
      <c r="E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" s="524" t="str">
        <f t="shared" si="3"/>
        <v/>
      </c>
      <c r="H45" s="525">
        <f t="shared" si="2"/>
        <v>0</v>
      </c>
      <c r="I45" s="526">
        <f t="shared" si="4"/>
        <v>1</v>
      </c>
      <c r="J45" s="526" t="str">
        <f ca="1">IF(G45="","",SUMPRODUCT(LOOKUP(MID(SUBSTITUTE(UPPER(TRIM(CLEAN(SUBSTITUTE(SUBSTITUTE(G45,"ٔ",""),"ـ","ء"))))," ",""),ROW(INDIRECT("1:"&amp;LEN(SUBSTITUTE(UPPER(TRIM(CLEAN(SUBSTITUTE(SUBSTITUTE(G45,"ٔ",""),"ـ","ء"))))," ","")))),1),Gematria!$C$3:$C$40,Gematria!$D$3:$D$40)))</f>
        <v/>
      </c>
    </row>
    <row r="46" spans="1:10" x14ac:dyDescent="0.25">
      <c r="A46" s="2">
        <v>45</v>
      </c>
      <c r="B46" s="2">
        <v>2</v>
      </c>
      <c r="C46" s="2">
        <v>37</v>
      </c>
      <c r="D46" s="11"/>
      <c r="E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" s="524" t="str">
        <f t="shared" si="3"/>
        <v/>
      </c>
      <c r="H46" s="525">
        <f t="shared" si="2"/>
        <v>0</v>
      </c>
      <c r="I46" s="526">
        <f t="shared" si="4"/>
        <v>1</v>
      </c>
      <c r="J46" s="526" t="str">
        <f ca="1">IF(G46="","",SUMPRODUCT(LOOKUP(MID(SUBSTITUTE(UPPER(TRIM(CLEAN(SUBSTITUTE(SUBSTITUTE(G46,"ٔ",""),"ـ","ء"))))," ",""),ROW(INDIRECT("1:"&amp;LEN(SUBSTITUTE(UPPER(TRIM(CLEAN(SUBSTITUTE(SUBSTITUTE(G46,"ٔ",""),"ـ","ء"))))," ","")))),1),Gematria!$C$3:$C$40,Gematria!$D$3:$D$40)))</f>
        <v/>
      </c>
    </row>
    <row r="47" spans="1:10" x14ac:dyDescent="0.25">
      <c r="A47" s="2">
        <v>46</v>
      </c>
      <c r="B47" s="2">
        <v>2</v>
      </c>
      <c r="C47" s="2">
        <v>38</v>
      </c>
      <c r="D47" s="11"/>
      <c r="E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" s="524" t="str">
        <f t="shared" si="3"/>
        <v/>
      </c>
      <c r="H47" s="525">
        <f t="shared" si="2"/>
        <v>0</v>
      </c>
      <c r="I47" s="526">
        <f t="shared" si="4"/>
        <v>1</v>
      </c>
      <c r="J47" s="526" t="str">
        <f ca="1">IF(G47="","",SUMPRODUCT(LOOKUP(MID(SUBSTITUTE(UPPER(TRIM(CLEAN(SUBSTITUTE(SUBSTITUTE(G47,"ٔ",""),"ـ","ء"))))," ",""),ROW(INDIRECT("1:"&amp;LEN(SUBSTITUTE(UPPER(TRIM(CLEAN(SUBSTITUTE(SUBSTITUTE(G47,"ٔ",""),"ـ","ء"))))," ","")))),1),Gematria!$C$3:$C$40,Gematria!$D$3:$D$40)))</f>
        <v/>
      </c>
    </row>
    <row r="48" spans="1:10" x14ac:dyDescent="0.25">
      <c r="A48" s="2">
        <v>47</v>
      </c>
      <c r="B48" s="2">
        <v>2</v>
      </c>
      <c r="C48" s="2">
        <v>39</v>
      </c>
      <c r="D48" s="11"/>
      <c r="E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" s="524" t="str">
        <f t="shared" si="3"/>
        <v/>
      </c>
      <c r="H48" s="525">
        <f t="shared" si="2"/>
        <v>0</v>
      </c>
      <c r="I48" s="526">
        <f t="shared" si="4"/>
        <v>1</v>
      </c>
      <c r="J48" s="526" t="str">
        <f ca="1">IF(G48="","",SUMPRODUCT(LOOKUP(MID(SUBSTITUTE(UPPER(TRIM(CLEAN(SUBSTITUTE(SUBSTITUTE(G48,"ٔ",""),"ـ","ء"))))," ",""),ROW(INDIRECT("1:"&amp;LEN(SUBSTITUTE(UPPER(TRIM(CLEAN(SUBSTITUTE(SUBSTITUTE(G48,"ٔ",""),"ـ","ء"))))," ","")))),1),Gematria!$C$3:$C$40,Gematria!$D$3:$D$40)))</f>
        <v/>
      </c>
    </row>
    <row r="49" spans="1:10" x14ac:dyDescent="0.25">
      <c r="A49" s="2">
        <v>48</v>
      </c>
      <c r="B49" s="2">
        <v>2</v>
      </c>
      <c r="C49" s="2">
        <v>40</v>
      </c>
      <c r="D49" s="11"/>
      <c r="E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" s="524" t="str">
        <f t="shared" si="3"/>
        <v/>
      </c>
      <c r="H49" s="525">
        <f t="shared" si="2"/>
        <v>0</v>
      </c>
      <c r="I49" s="526">
        <f t="shared" si="4"/>
        <v>1</v>
      </c>
      <c r="J49" s="526" t="str">
        <f ca="1">IF(G49="","",SUMPRODUCT(LOOKUP(MID(SUBSTITUTE(UPPER(TRIM(CLEAN(SUBSTITUTE(SUBSTITUTE(G49,"ٔ",""),"ـ","ء"))))," ",""),ROW(INDIRECT("1:"&amp;LEN(SUBSTITUTE(UPPER(TRIM(CLEAN(SUBSTITUTE(SUBSTITUTE(G49,"ٔ",""),"ـ","ء"))))," ","")))),1),Gematria!$C$3:$C$40,Gematria!$D$3:$D$40)))</f>
        <v/>
      </c>
    </row>
    <row r="50" spans="1:10" x14ac:dyDescent="0.25">
      <c r="A50" s="2">
        <v>49</v>
      </c>
      <c r="B50" s="2">
        <v>2</v>
      </c>
      <c r="C50" s="2">
        <v>41</v>
      </c>
      <c r="D50" s="11"/>
      <c r="E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" s="524" t="str">
        <f t="shared" si="3"/>
        <v/>
      </c>
      <c r="H50" s="525">
        <f t="shared" si="2"/>
        <v>0</v>
      </c>
      <c r="I50" s="526">
        <f t="shared" si="4"/>
        <v>1</v>
      </c>
      <c r="J50" s="526" t="str">
        <f ca="1">IF(G50="","",SUMPRODUCT(LOOKUP(MID(SUBSTITUTE(UPPER(TRIM(CLEAN(SUBSTITUTE(SUBSTITUTE(G50,"ٔ",""),"ـ","ء"))))," ",""),ROW(INDIRECT("1:"&amp;LEN(SUBSTITUTE(UPPER(TRIM(CLEAN(SUBSTITUTE(SUBSTITUTE(G50,"ٔ",""),"ـ","ء"))))," ","")))),1),Gematria!$C$3:$C$40,Gematria!$D$3:$D$40)))</f>
        <v/>
      </c>
    </row>
    <row r="51" spans="1:10" x14ac:dyDescent="0.25">
      <c r="A51" s="2">
        <v>50</v>
      </c>
      <c r="B51" s="2">
        <v>2</v>
      </c>
      <c r="C51" s="2">
        <v>42</v>
      </c>
      <c r="D51" s="11"/>
      <c r="E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" s="524" t="str">
        <f t="shared" si="3"/>
        <v/>
      </c>
      <c r="H51" s="525">
        <f t="shared" si="2"/>
        <v>0</v>
      </c>
      <c r="I51" s="526">
        <f t="shared" si="4"/>
        <v>1</v>
      </c>
      <c r="J51" s="526" t="str">
        <f ca="1">IF(G51="","",SUMPRODUCT(LOOKUP(MID(SUBSTITUTE(UPPER(TRIM(CLEAN(SUBSTITUTE(SUBSTITUTE(G51,"ٔ",""),"ـ","ء"))))," ",""),ROW(INDIRECT("1:"&amp;LEN(SUBSTITUTE(UPPER(TRIM(CLEAN(SUBSTITUTE(SUBSTITUTE(G51,"ٔ",""),"ـ","ء"))))," ","")))),1),Gematria!$C$3:$C$40,Gematria!$D$3:$D$40)))</f>
        <v/>
      </c>
    </row>
    <row r="52" spans="1:10" x14ac:dyDescent="0.25">
      <c r="A52" s="2">
        <v>51</v>
      </c>
      <c r="B52" s="2">
        <v>2</v>
      </c>
      <c r="C52" s="2">
        <v>43</v>
      </c>
      <c r="D52" s="11"/>
      <c r="E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" s="524" t="str">
        <f t="shared" si="3"/>
        <v/>
      </c>
      <c r="H52" s="525">
        <f t="shared" si="2"/>
        <v>0</v>
      </c>
      <c r="I52" s="526">
        <f t="shared" si="4"/>
        <v>1</v>
      </c>
      <c r="J52" s="526" t="str">
        <f ca="1">IF(G52="","",SUMPRODUCT(LOOKUP(MID(SUBSTITUTE(UPPER(TRIM(CLEAN(SUBSTITUTE(SUBSTITUTE(G52,"ٔ",""),"ـ","ء"))))," ",""),ROW(INDIRECT("1:"&amp;LEN(SUBSTITUTE(UPPER(TRIM(CLEAN(SUBSTITUTE(SUBSTITUTE(G52,"ٔ",""),"ـ","ء"))))," ","")))),1),Gematria!$C$3:$C$40,Gematria!$D$3:$D$40)))</f>
        <v/>
      </c>
    </row>
    <row r="53" spans="1:10" x14ac:dyDescent="0.25">
      <c r="A53" s="2">
        <v>52</v>
      </c>
      <c r="B53" s="2">
        <v>2</v>
      </c>
      <c r="C53" s="2">
        <v>44</v>
      </c>
      <c r="D53" s="11"/>
      <c r="E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" s="524" t="str">
        <f t="shared" si="3"/>
        <v/>
      </c>
      <c r="H53" s="525">
        <f t="shared" si="2"/>
        <v>0</v>
      </c>
      <c r="I53" s="526">
        <f t="shared" si="4"/>
        <v>1</v>
      </c>
      <c r="J53" s="526" t="str">
        <f ca="1">IF(G53="","",SUMPRODUCT(LOOKUP(MID(SUBSTITUTE(UPPER(TRIM(CLEAN(SUBSTITUTE(SUBSTITUTE(G53,"ٔ",""),"ـ","ء"))))," ",""),ROW(INDIRECT("1:"&amp;LEN(SUBSTITUTE(UPPER(TRIM(CLEAN(SUBSTITUTE(SUBSTITUTE(G53,"ٔ",""),"ـ","ء"))))," ","")))),1),Gematria!$C$3:$C$40,Gematria!$D$3:$D$40)))</f>
        <v/>
      </c>
    </row>
    <row r="54" spans="1:10" x14ac:dyDescent="0.25">
      <c r="A54" s="2">
        <v>53</v>
      </c>
      <c r="B54" s="2">
        <v>2</v>
      </c>
      <c r="C54" s="2">
        <v>45</v>
      </c>
      <c r="D54" s="11"/>
      <c r="E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" s="524" t="str">
        <f t="shared" si="3"/>
        <v/>
      </c>
      <c r="H54" s="525">
        <f t="shared" si="2"/>
        <v>0</v>
      </c>
      <c r="I54" s="526">
        <f t="shared" si="4"/>
        <v>1</v>
      </c>
      <c r="J54" s="526" t="str">
        <f ca="1">IF(G54="","",SUMPRODUCT(LOOKUP(MID(SUBSTITUTE(UPPER(TRIM(CLEAN(SUBSTITUTE(SUBSTITUTE(G54,"ٔ",""),"ـ","ء"))))," ",""),ROW(INDIRECT("1:"&amp;LEN(SUBSTITUTE(UPPER(TRIM(CLEAN(SUBSTITUTE(SUBSTITUTE(G54,"ٔ",""),"ـ","ء"))))," ","")))),1),Gematria!$C$3:$C$40,Gematria!$D$3:$D$40)))</f>
        <v/>
      </c>
    </row>
    <row r="55" spans="1:10" x14ac:dyDescent="0.25">
      <c r="A55" s="2">
        <v>54</v>
      </c>
      <c r="B55" s="2">
        <v>2</v>
      </c>
      <c r="C55" s="2">
        <v>46</v>
      </c>
      <c r="D55" s="11"/>
      <c r="E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" s="524" t="str">
        <f t="shared" si="3"/>
        <v/>
      </c>
      <c r="H55" s="525">
        <f t="shared" si="2"/>
        <v>0</v>
      </c>
      <c r="I55" s="526">
        <f t="shared" si="4"/>
        <v>1</v>
      </c>
      <c r="J55" s="526" t="str">
        <f ca="1">IF(G55="","",SUMPRODUCT(LOOKUP(MID(SUBSTITUTE(UPPER(TRIM(CLEAN(SUBSTITUTE(SUBSTITUTE(G55,"ٔ",""),"ـ","ء"))))," ",""),ROW(INDIRECT("1:"&amp;LEN(SUBSTITUTE(UPPER(TRIM(CLEAN(SUBSTITUTE(SUBSTITUTE(G55,"ٔ",""),"ـ","ء"))))," ","")))),1),Gematria!$C$3:$C$40,Gematria!$D$3:$D$40)))</f>
        <v/>
      </c>
    </row>
    <row r="56" spans="1:10" x14ac:dyDescent="0.25">
      <c r="A56" s="2">
        <v>55</v>
      </c>
      <c r="B56" s="2">
        <v>2</v>
      </c>
      <c r="C56" s="2">
        <v>47</v>
      </c>
      <c r="D56" s="11"/>
      <c r="E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" s="524" t="str">
        <f t="shared" si="3"/>
        <v/>
      </c>
      <c r="H56" s="525">
        <f t="shared" si="2"/>
        <v>0</v>
      </c>
      <c r="I56" s="526">
        <f t="shared" si="4"/>
        <v>1</v>
      </c>
      <c r="J56" s="526" t="str">
        <f ca="1">IF(G56="","",SUMPRODUCT(LOOKUP(MID(SUBSTITUTE(UPPER(TRIM(CLEAN(SUBSTITUTE(SUBSTITUTE(G56,"ٔ",""),"ـ","ء"))))," ",""),ROW(INDIRECT("1:"&amp;LEN(SUBSTITUTE(UPPER(TRIM(CLEAN(SUBSTITUTE(SUBSTITUTE(G56,"ٔ",""),"ـ","ء"))))," ","")))),1),Gematria!$C$3:$C$40,Gematria!$D$3:$D$40)))</f>
        <v/>
      </c>
    </row>
    <row r="57" spans="1:10" x14ac:dyDescent="0.25">
      <c r="A57" s="2">
        <v>56</v>
      </c>
      <c r="B57" s="2">
        <v>2</v>
      </c>
      <c r="C57" s="2">
        <v>48</v>
      </c>
      <c r="D57" s="11"/>
      <c r="E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" s="524" t="str">
        <f t="shared" si="3"/>
        <v/>
      </c>
      <c r="H57" s="525">
        <f t="shared" si="2"/>
        <v>0</v>
      </c>
      <c r="I57" s="526">
        <f t="shared" si="4"/>
        <v>1</v>
      </c>
      <c r="J57" s="526" t="str">
        <f ca="1">IF(G57="","",SUMPRODUCT(LOOKUP(MID(SUBSTITUTE(UPPER(TRIM(CLEAN(SUBSTITUTE(SUBSTITUTE(G57,"ٔ",""),"ـ","ء"))))," ",""),ROW(INDIRECT("1:"&amp;LEN(SUBSTITUTE(UPPER(TRIM(CLEAN(SUBSTITUTE(SUBSTITUTE(G57,"ٔ",""),"ـ","ء"))))," ","")))),1),Gematria!$C$3:$C$40,Gematria!$D$3:$D$40)))</f>
        <v/>
      </c>
    </row>
    <row r="58" spans="1:10" x14ac:dyDescent="0.25">
      <c r="A58" s="2">
        <v>57</v>
      </c>
      <c r="B58" s="2">
        <v>2</v>
      </c>
      <c r="C58" s="2">
        <v>49</v>
      </c>
      <c r="D58" s="11"/>
      <c r="E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" s="524" t="str">
        <f t="shared" si="3"/>
        <v/>
      </c>
      <c r="H58" s="525">
        <f t="shared" si="2"/>
        <v>0</v>
      </c>
      <c r="I58" s="526">
        <f t="shared" si="4"/>
        <v>1</v>
      </c>
      <c r="J58" s="526" t="str">
        <f ca="1">IF(G58="","",SUMPRODUCT(LOOKUP(MID(SUBSTITUTE(UPPER(TRIM(CLEAN(SUBSTITUTE(SUBSTITUTE(G58,"ٔ",""),"ـ","ء"))))," ",""),ROW(INDIRECT("1:"&amp;LEN(SUBSTITUTE(UPPER(TRIM(CLEAN(SUBSTITUTE(SUBSTITUTE(G58,"ٔ",""),"ـ","ء"))))," ","")))),1),Gematria!$C$3:$C$40,Gematria!$D$3:$D$40)))</f>
        <v/>
      </c>
    </row>
    <row r="59" spans="1:10" x14ac:dyDescent="0.25">
      <c r="A59" s="2">
        <v>58</v>
      </c>
      <c r="B59" s="2">
        <v>2</v>
      </c>
      <c r="C59" s="2">
        <v>50</v>
      </c>
      <c r="D59" s="11"/>
      <c r="E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" s="524" t="str">
        <f t="shared" si="3"/>
        <v/>
      </c>
      <c r="H59" s="525">
        <f t="shared" si="2"/>
        <v>0</v>
      </c>
      <c r="I59" s="526">
        <f t="shared" si="4"/>
        <v>1</v>
      </c>
      <c r="J59" s="526" t="str">
        <f ca="1">IF(G59="","",SUMPRODUCT(LOOKUP(MID(SUBSTITUTE(UPPER(TRIM(CLEAN(SUBSTITUTE(SUBSTITUTE(G59,"ٔ",""),"ـ","ء"))))," ",""),ROW(INDIRECT("1:"&amp;LEN(SUBSTITUTE(UPPER(TRIM(CLEAN(SUBSTITUTE(SUBSTITUTE(G59,"ٔ",""),"ـ","ء"))))," ","")))),1),Gematria!$C$3:$C$40,Gematria!$D$3:$D$40)))</f>
        <v/>
      </c>
    </row>
    <row r="60" spans="1:10" x14ac:dyDescent="0.25">
      <c r="A60" s="2">
        <v>59</v>
      </c>
      <c r="B60" s="2">
        <v>2</v>
      </c>
      <c r="C60" s="2">
        <v>51</v>
      </c>
      <c r="D60" s="11"/>
      <c r="E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" s="524" t="str">
        <f t="shared" si="3"/>
        <v/>
      </c>
      <c r="H60" s="525">
        <f t="shared" si="2"/>
        <v>0</v>
      </c>
      <c r="I60" s="526">
        <f t="shared" si="4"/>
        <v>1</v>
      </c>
      <c r="J60" s="526" t="str">
        <f ca="1">IF(G60="","",SUMPRODUCT(LOOKUP(MID(SUBSTITUTE(UPPER(TRIM(CLEAN(SUBSTITUTE(SUBSTITUTE(G60,"ٔ",""),"ـ","ء"))))," ",""),ROW(INDIRECT("1:"&amp;LEN(SUBSTITUTE(UPPER(TRIM(CLEAN(SUBSTITUTE(SUBSTITUTE(G60,"ٔ",""),"ـ","ء"))))," ","")))),1),Gematria!$C$3:$C$40,Gematria!$D$3:$D$40)))</f>
        <v/>
      </c>
    </row>
    <row r="61" spans="1:10" x14ac:dyDescent="0.25">
      <c r="A61" s="2">
        <v>60</v>
      </c>
      <c r="B61" s="2">
        <v>2</v>
      </c>
      <c r="C61" s="2">
        <v>52</v>
      </c>
      <c r="D61" s="11"/>
      <c r="E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" s="524" t="str">
        <f t="shared" si="3"/>
        <v/>
      </c>
      <c r="H61" s="525">
        <f t="shared" si="2"/>
        <v>0</v>
      </c>
      <c r="I61" s="526">
        <f t="shared" si="4"/>
        <v>1</v>
      </c>
      <c r="J61" s="526" t="str">
        <f ca="1">IF(G61="","",SUMPRODUCT(LOOKUP(MID(SUBSTITUTE(UPPER(TRIM(CLEAN(SUBSTITUTE(SUBSTITUTE(G61,"ٔ",""),"ـ","ء"))))," ",""),ROW(INDIRECT("1:"&amp;LEN(SUBSTITUTE(UPPER(TRIM(CLEAN(SUBSTITUTE(SUBSTITUTE(G61,"ٔ",""),"ـ","ء"))))," ","")))),1),Gematria!$C$3:$C$40,Gematria!$D$3:$D$40)))</f>
        <v/>
      </c>
    </row>
    <row r="62" spans="1:10" x14ac:dyDescent="0.25">
      <c r="A62" s="2">
        <v>61</v>
      </c>
      <c r="B62" s="2">
        <v>2</v>
      </c>
      <c r="C62" s="2">
        <v>53</v>
      </c>
      <c r="D62" s="11"/>
      <c r="E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" s="524" t="str">
        <f t="shared" si="3"/>
        <v/>
      </c>
      <c r="H62" s="525">
        <f t="shared" si="2"/>
        <v>0</v>
      </c>
      <c r="I62" s="526">
        <f t="shared" si="4"/>
        <v>1</v>
      </c>
      <c r="J62" s="526" t="str">
        <f ca="1">IF(G62="","",SUMPRODUCT(LOOKUP(MID(SUBSTITUTE(UPPER(TRIM(CLEAN(SUBSTITUTE(SUBSTITUTE(G62,"ٔ",""),"ـ","ء"))))," ",""),ROW(INDIRECT("1:"&amp;LEN(SUBSTITUTE(UPPER(TRIM(CLEAN(SUBSTITUTE(SUBSTITUTE(G62,"ٔ",""),"ـ","ء"))))," ","")))),1),Gematria!$C$3:$C$40,Gematria!$D$3:$D$40)))</f>
        <v/>
      </c>
    </row>
    <row r="63" spans="1:10" x14ac:dyDescent="0.25">
      <c r="A63" s="2">
        <v>62</v>
      </c>
      <c r="B63" s="2">
        <v>2</v>
      </c>
      <c r="C63" s="2">
        <v>54</v>
      </c>
      <c r="D63" s="11"/>
      <c r="E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" s="524" t="str">
        <f t="shared" si="3"/>
        <v/>
      </c>
      <c r="H63" s="525">
        <f t="shared" si="2"/>
        <v>0</v>
      </c>
      <c r="I63" s="526">
        <f t="shared" si="4"/>
        <v>1</v>
      </c>
      <c r="J63" s="526" t="str">
        <f ca="1">IF(G63="","",SUMPRODUCT(LOOKUP(MID(SUBSTITUTE(UPPER(TRIM(CLEAN(SUBSTITUTE(SUBSTITUTE(G63,"ٔ",""),"ـ","ء"))))," ",""),ROW(INDIRECT("1:"&amp;LEN(SUBSTITUTE(UPPER(TRIM(CLEAN(SUBSTITUTE(SUBSTITUTE(G63,"ٔ",""),"ـ","ء"))))," ","")))),1),Gematria!$C$3:$C$40,Gematria!$D$3:$D$40)))</f>
        <v/>
      </c>
    </row>
    <row r="64" spans="1:10" x14ac:dyDescent="0.25">
      <c r="A64" s="2">
        <v>63</v>
      </c>
      <c r="B64" s="2">
        <v>2</v>
      </c>
      <c r="C64" s="2">
        <v>55</v>
      </c>
      <c r="D64" s="11"/>
      <c r="E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4" s="524" t="str">
        <f t="shared" si="3"/>
        <v/>
      </c>
      <c r="H64" s="525">
        <f t="shared" si="2"/>
        <v>0</v>
      </c>
      <c r="I64" s="526">
        <f t="shared" si="4"/>
        <v>1</v>
      </c>
      <c r="J64" s="526" t="str">
        <f ca="1">IF(G64="","",SUMPRODUCT(LOOKUP(MID(SUBSTITUTE(UPPER(TRIM(CLEAN(SUBSTITUTE(SUBSTITUTE(G64,"ٔ",""),"ـ","ء"))))," ",""),ROW(INDIRECT("1:"&amp;LEN(SUBSTITUTE(UPPER(TRIM(CLEAN(SUBSTITUTE(SUBSTITUTE(G64,"ٔ",""),"ـ","ء"))))," ","")))),1),Gematria!$C$3:$C$40,Gematria!$D$3:$D$40)))</f>
        <v/>
      </c>
    </row>
    <row r="65" spans="1:10" x14ac:dyDescent="0.25">
      <c r="A65" s="2">
        <v>64</v>
      </c>
      <c r="B65" s="2">
        <v>2</v>
      </c>
      <c r="C65" s="2">
        <v>56</v>
      </c>
      <c r="D65" s="11"/>
      <c r="E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5" s="524" t="str">
        <f t="shared" si="3"/>
        <v/>
      </c>
      <c r="H65" s="525">
        <f t="shared" si="2"/>
        <v>0</v>
      </c>
      <c r="I65" s="526">
        <f t="shared" si="4"/>
        <v>1</v>
      </c>
      <c r="J65" s="526" t="str">
        <f ca="1">IF(G65="","",SUMPRODUCT(LOOKUP(MID(SUBSTITUTE(UPPER(TRIM(CLEAN(SUBSTITUTE(SUBSTITUTE(G65,"ٔ",""),"ـ","ء"))))," ",""),ROW(INDIRECT("1:"&amp;LEN(SUBSTITUTE(UPPER(TRIM(CLEAN(SUBSTITUTE(SUBSTITUTE(G65,"ٔ",""),"ـ","ء"))))," ","")))),1),Gematria!$C$3:$C$40,Gematria!$D$3:$D$40)))</f>
        <v/>
      </c>
    </row>
    <row r="66" spans="1:10" x14ac:dyDescent="0.25">
      <c r="A66" s="2">
        <v>65</v>
      </c>
      <c r="B66" s="2">
        <v>2</v>
      </c>
      <c r="C66" s="2">
        <v>57</v>
      </c>
      <c r="D66" s="11"/>
      <c r="E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6" s="524" t="str">
        <f t="shared" si="3"/>
        <v/>
      </c>
      <c r="H66" s="525">
        <f t="shared" si="2"/>
        <v>0</v>
      </c>
      <c r="I66" s="526">
        <f t="shared" si="4"/>
        <v>1</v>
      </c>
      <c r="J66" s="526" t="str">
        <f ca="1">IF(G66="","",SUMPRODUCT(LOOKUP(MID(SUBSTITUTE(UPPER(TRIM(CLEAN(SUBSTITUTE(SUBSTITUTE(G66,"ٔ",""),"ـ","ء"))))," ",""),ROW(INDIRECT("1:"&amp;LEN(SUBSTITUTE(UPPER(TRIM(CLEAN(SUBSTITUTE(SUBSTITUTE(G66,"ٔ",""),"ـ","ء"))))," ","")))),1),Gematria!$C$3:$C$40,Gematria!$D$3:$D$40)))</f>
        <v/>
      </c>
    </row>
    <row r="67" spans="1:10" x14ac:dyDescent="0.25">
      <c r="A67" s="2">
        <v>66</v>
      </c>
      <c r="B67" s="2">
        <v>2</v>
      </c>
      <c r="C67" s="2">
        <v>58</v>
      </c>
      <c r="D67" s="11"/>
      <c r="E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7" s="524" t="str">
        <f t="shared" ref="G67:G130" si="5">TRIM(CLEAN(SUBSTITUTE(F67,"ٔ","")))</f>
        <v/>
      </c>
      <c r="H67" s="525">
        <f t="shared" ref="H67:H130" si="6">LEN(SUBSTITUTE(G67," ",""))</f>
        <v>0</v>
      </c>
      <c r="I67" s="526">
        <f t="shared" si="4"/>
        <v>1</v>
      </c>
      <c r="J67" s="526" t="str">
        <f ca="1">IF(G67="","",SUMPRODUCT(LOOKUP(MID(SUBSTITUTE(UPPER(TRIM(CLEAN(SUBSTITUTE(SUBSTITUTE(G67,"ٔ",""),"ـ","ء"))))," ",""),ROW(INDIRECT("1:"&amp;LEN(SUBSTITUTE(UPPER(TRIM(CLEAN(SUBSTITUTE(SUBSTITUTE(G67,"ٔ",""),"ـ","ء"))))," ","")))),1),Gematria!$C$3:$C$40,Gematria!$D$3:$D$40)))</f>
        <v/>
      </c>
    </row>
    <row r="68" spans="1:10" x14ac:dyDescent="0.25">
      <c r="A68" s="2">
        <v>67</v>
      </c>
      <c r="B68" s="2">
        <v>2</v>
      </c>
      <c r="C68" s="2">
        <v>59</v>
      </c>
      <c r="D68" s="11"/>
      <c r="E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8" s="524" t="str">
        <f t="shared" si="5"/>
        <v/>
      </c>
      <c r="H68" s="525">
        <f t="shared" si="6"/>
        <v>0</v>
      </c>
      <c r="I68" s="526">
        <f t="shared" si="4"/>
        <v>1</v>
      </c>
      <c r="J68" s="526" t="str">
        <f ca="1">IF(G68="","",SUMPRODUCT(LOOKUP(MID(SUBSTITUTE(UPPER(TRIM(CLEAN(SUBSTITUTE(SUBSTITUTE(G68,"ٔ",""),"ـ","ء"))))," ",""),ROW(INDIRECT("1:"&amp;LEN(SUBSTITUTE(UPPER(TRIM(CLEAN(SUBSTITUTE(SUBSTITUTE(G68,"ٔ",""),"ـ","ء"))))," ","")))),1),Gematria!$C$3:$C$40,Gematria!$D$3:$D$40)))</f>
        <v/>
      </c>
    </row>
    <row r="69" spans="1:10" x14ac:dyDescent="0.25">
      <c r="A69" s="2">
        <v>68</v>
      </c>
      <c r="B69" s="2">
        <v>2</v>
      </c>
      <c r="C69" s="2">
        <v>60</v>
      </c>
      <c r="D69" s="11"/>
      <c r="E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9" s="524" t="str">
        <f t="shared" si="5"/>
        <v/>
      </c>
      <c r="H69" s="525">
        <f t="shared" si="6"/>
        <v>0</v>
      </c>
      <c r="I69" s="526">
        <f t="shared" si="4"/>
        <v>1</v>
      </c>
      <c r="J69" s="526" t="str">
        <f ca="1">IF(G69="","",SUMPRODUCT(LOOKUP(MID(SUBSTITUTE(UPPER(TRIM(CLEAN(SUBSTITUTE(SUBSTITUTE(G69,"ٔ",""),"ـ","ء"))))," ",""),ROW(INDIRECT("1:"&amp;LEN(SUBSTITUTE(UPPER(TRIM(CLEAN(SUBSTITUTE(SUBSTITUTE(G69,"ٔ",""),"ـ","ء"))))," ","")))),1),Gematria!$C$3:$C$40,Gematria!$D$3:$D$40)))</f>
        <v/>
      </c>
    </row>
    <row r="70" spans="1:10" x14ac:dyDescent="0.25">
      <c r="A70" s="2">
        <v>69</v>
      </c>
      <c r="B70" s="2">
        <v>2</v>
      </c>
      <c r="C70" s="2">
        <v>61</v>
      </c>
      <c r="D70" s="11"/>
      <c r="E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0" s="524" t="str">
        <f t="shared" si="5"/>
        <v/>
      </c>
      <c r="H70" s="525">
        <f t="shared" si="6"/>
        <v>0</v>
      </c>
      <c r="I70" s="526">
        <f t="shared" si="4"/>
        <v>1</v>
      </c>
      <c r="J70" s="526" t="str">
        <f ca="1">IF(G70="","",SUMPRODUCT(LOOKUP(MID(SUBSTITUTE(UPPER(TRIM(CLEAN(SUBSTITUTE(SUBSTITUTE(G70,"ٔ",""),"ـ","ء"))))," ",""),ROW(INDIRECT("1:"&amp;LEN(SUBSTITUTE(UPPER(TRIM(CLEAN(SUBSTITUTE(SUBSTITUTE(G70,"ٔ",""),"ـ","ء"))))," ","")))),1),Gematria!$C$3:$C$40,Gematria!$D$3:$D$40)))</f>
        <v/>
      </c>
    </row>
    <row r="71" spans="1:10" x14ac:dyDescent="0.25">
      <c r="A71" s="2">
        <v>70</v>
      </c>
      <c r="B71" s="2">
        <v>2</v>
      </c>
      <c r="C71" s="2">
        <v>62</v>
      </c>
      <c r="D71" s="11"/>
      <c r="E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1" s="524" t="str">
        <f t="shared" si="5"/>
        <v/>
      </c>
      <c r="H71" s="525">
        <f t="shared" si="6"/>
        <v>0</v>
      </c>
      <c r="I71" s="526">
        <f t="shared" si="4"/>
        <v>1</v>
      </c>
      <c r="J71" s="526" t="str">
        <f ca="1">IF(G71="","",SUMPRODUCT(LOOKUP(MID(SUBSTITUTE(UPPER(TRIM(CLEAN(SUBSTITUTE(SUBSTITUTE(G71,"ٔ",""),"ـ","ء"))))," ",""),ROW(INDIRECT("1:"&amp;LEN(SUBSTITUTE(UPPER(TRIM(CLEAN(SUBSTITUTE(SUBSTITUTE(G71,"ٔ",""),"ـ","ء"))))," ","")))),1),Gematria!$C$3:$C$40,Gematria!$D$3:$D$40)))</f>
        <v/>
      </c>
    </row>
    <row r="72" spans="1:10" x14ac:dyDescent="0.25">
      <c r="A72" s="2">
        <v>71</v>
      </c>
      <c r="B72" s="2">
        <v>2</v>
      </c>
      <c r="C72" s="2">
        <v>63</v>
      </c>
      <c r="D72" s="11"/>
      <c r="E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2" s="524" t="str">
        <f t="shared" si="5"/>
        <v/>
      </c>
      <c r="H72" s="525">
        <f t="shared" si="6"/>
        <v>0</v>
      </c>
      <c r="I72" s="526">
        <f t="shared" si="4"/>
        <v>1</v>
      </c>
      <c r="J72" s="526" t="str">
        <f ca="1">IF(G72="","",SUMPRODUCT(LOOKUP(MID(SUBSTITUTE(UPPER(TRIM(CLEAN(SUBSTITUTE(SUBSTITUTE(G72,"ٔ",""),"ـ","ء"))))," ",""),ROW(INDIRECT("1:"&amp;LEN(SUBSTITUTE(UPPER(TRIM(CLEAN(SUBSTITUTE(SUBSTITUTE(G72,"ٔ",""),"ـ","ء"))))," ","")))),1),Gematria!$C$3:$C$40,Gematria!$D$3:$D$40)))</f>
        <v/>
      </c>
    </row>
    <row r="73" spans="1:10" x14ac:dyDescent="0.25">
      <c r="A73" s="2">
        <v>72</v>
      </c>
      <c r="B73" s="2">
        <v>2</v>
      </c>
      <c r="C73" s="2">
        <v>64</v>
      </c>
      <c r="D73" s="11"/>
      <c r="E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3" s="524" t="str">
        <f t="shared" si="5"/>
        <v/>
      </c>
      <c r="H73" s="525">
        <f t="shared" si="6"/>
        <v>0</v>
      </c>
      <c r="I73" s="526">
        <f t="shared" si="4"/>
        <v>1</v>
      </c>
      <c r="J73" s="526" t="str">
        <f ca="1">IF(G73="","",SUMPRODUCT(LOOKUP(MID(SUBSTITUTE(UPPER(TRIM(CLEAN(SUBSTITUTE(SUBSTITUTE(G73,"ٔ",""),"ـ","ء"))))," ",""),ROW(INDIRECT("1:"&amp;LEN(SUBSTITUTE(UPPER(TRIM(CLEAN(SUBSTITUTE(SUBSTITUTE(G73,"ٔ",""),"ـ","ء"))))," ","")))),1),Gematria!$C$3:$C$40,Gematria!$D$3:$D$40)))</f>
        <v/>
      </c>
    </row>
    <row r="74" spans="1:10" x14ac:dyDescent="0.25">
      <c r="A74" s="2">
        <v>73</v>
      </c>
      <c r="B74" s="2">
        <v>2</v>
      </c>
      <c r="C74" s="2">
        <v>65</v>
      </c>
      <c r="D74" s="11"/>
      <c r="E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4" s="524" t="str">
        <f t="shared" si="5"/>
        <v/>
      </c>
      <c r="H74" s="525">
        <f t="shared" si="6"/>
        <v>0</v>
      </c>
      <c r="I74" s="526">
        <f t="shared" si="4"/>
        <v>1</v>
      </c>
      <c r="J74" s="526" t="str">
        <f ca="1">IF(G74="","",SUMPRODUCT(LOOKUP(MID(SUBSTITUTE(UPPER(TRIM(CLEAN(SUBSTITUTE(SUBSTITUTE(G74,"ٔ",""),"ـ","ء"))))," ",""),ROW(INDIRECT("1:"&amp;LEN(SUBSTITUTE(UPPER(TRIM(CLEAN(SUBSTITUTE(SUBSTITUTE(G74,"ٔ",""),"ـ","ء"))))," ","")))),1),Gematria!$C$3:$C$40,Gematria!$D$3:$D$40)))</f>
        <v/>
      </c>
    </row>
    <row r="75" spans="1:10" x14ac:dyDescent="0.25">
      <c r="A75" s="2">
        <v>74</v>
      </c>
      <c r="B75" s="2">
        <v>2</v>
      </c>
      <c r="C75" s="2">
        <v>66</v>
      </c>
      <c r="D75" s="11"/>
      <c r="E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5" s="524" t="str">
        <f t="shared" si="5"/>
        <v/>
      </c>
      <c r="H75" s="525">
        <f t="shared" si="6"/>
        <v>0</v>
      </c>
      <c r="I75" s="526">
        <f t="shared" si="4"/>
        <v>1</v>
      </c>
      <c r="J75" s="526" t="str">
        <f ca="1">IF(G75="","",SUMPRODUCT(LOOKUP(MID(SUBSTITUTE(UPPER(TRIM(CLEAN(SUBSTITUTE(SUBSTITUTE(G75,"ٔ",""),"ـ","ء"))))," ",""),ROW(INDIRECT("1:"&amp;LEN(SUBSTITUTE(UPPER(TRIM(CLEAN(SUBSTITUTE(SUBSTITUTE(G75,"ٔ",""),"ـ","ء"))))," ","")))),1),Gematria!$C$3:$C$40,Gematria!$D$3:$D$40)))</f>
        <v/>
      </c>
    </row>
    <row r="76" spans="1:10" x14ac:dyDescent="0.25">
      <c r="A76" s="2">
        <v>75</v>
      </c>
      <c r="B76" s="2">
        <v>2</v>
      </c>
      <c r="C76" s="2">
        <v>67</v>
      </c>
      <c r="D76" s="11"/>
      <c r="E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6" s="524" t="str">
        <f t="shared" si="5"/>
        <v/>
      </c>
      <c r="H76" s="525">
        <f t="shared" si="6"/>
        <v>0</v>
      </c>
      <c r="I76" s="526">
        <f t="shared" si="4"/>
        <v>1</v>
      </c>
      <c r="J76" s="526" t="str">
        <f ca="1">IF(G76="","",SUMPRODUCT(LOOKUP(MID(SUBSTITUTE(UPPER(TRIM(CLEAN(SUBSTITUTE(SUBSTITUTE(G76,"ٔ",""),"ـ","ء"))))," ",""),ROW(INDIRECT("1:"&amp;LEN(SUBSTITUTE(UPPER(TRIM(CLEAN(SUBSTITUTE(SUBSTITUTE(G76,"ٔ",""),"ـ","ء"))))," ","")))),1),Gematria!$C$3:$C$40,Gematria!$D$3:$D$40)))</f>
        <v/>
      </c>
    </row>
    <row r="77" spans="1:10" x14ac:dyDescent="0.25">
      <c r="A77" s="2">
        <v>76</v>
      </c>
      <c r="B77" s="2">
        <v>2</v>
      </c>
      <c r="C77" s="2">
        <v>68</v>
      </c>
      <c r="D77" s="11"/>
      <c r="E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7" s="524" t="str">
        <f t="shared" si="5"/>
        <v/>
      </c>
      <c r="H77" s="525">
        <f t="shared" si="6"/>
        <v>0</v>
      </c>
      <c r="I77" s="526">
        <f t="shared" si="4"/>
        <v>1</v>
      </c>
      <c r="J77" s="526" t="str">
        <f ca="1">IF(G77="","",SUMPRODUCT(LOOKUP(MID(SUBSTITUTE(UPPER(TRIM(CLEAN(SUBSTITUTE(SUBSTITUTE(G77,"ٔ",""),"ـ","ء"))))," ",""),ROW(INDIRECT("1:"&amp;LEN(SUBSTITUTE(UPPER(TRIM(CLEAN(SUBSTITUTE(SUBSTITUTE(G77,"ٔ",""),"ـ","ء"))))," ","")))),1),Gematria!$C$3:$C$40,Gematria!$D$3:$D$40)))</f>
        <v/>
      </c>
    </row>
    <row r="78" spans="1:10" x14ac:dyDescent="0.25">
      <c r="A78" s="2">
        <v>77</v>
      </c>
      <c r="B78" s="2">
        <v>2</v>
      </c>
      <c r="C78" s="2">
        <v>69</v>
      </c>
      <c r="D78" s="11"/>
      <c r="E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8" s="524" t="str">
        <f t="shared" si="5"/>
        <v/>
      </c>
      <c r="H78" s="525">
        <f t="shared" si="6"/>
        <v>0</v>
      </c>
      <c r="I78" s="526">
        <f t="shared" si="4"/>
        <v>1</v>
      </c>
      <c r="J78" s="526" t="str">
        <f ca="1">IF(G78="","",SUMPRODUCT(LOOKUP(MID(SUBSTITUTE(UPPER(TRIM(CLEAN(SUBSTITUTE(SUBSTITUTE(G78,"ٔ",""),"ـ","ء"))))," ",""),ROW(INDIRECT("1:"&amp;LEN(SUBSTITUTE(UPPER(TRIM(CLEAN(SUBSTITUTE(SUBSTITUTE(G78,"ٔ",""),"ـ","ء"))))," ","")))),1),Gematria!$C$3:$C$40,Gematria!$D$3:$D$40)))</f>
        <v/>
      </c>
    </row>
    <row r="79" spans="1:10" x14ac:dyDescent="0.25">
      <c r="A79" s="2">
        <v>78</v>
      </c>
      <c r="B79" s="2">
        <v>2</v>
      </c>
      <c r="C79" s="2">
        <v>70</v>
      </c>
      <c r="D79" s="11"/>
      <c r="E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9" s="524" t="str">
        <f t="shared" si="5"/>
        <v/>
      </c>
      <c r="H79" s="525">
        <f t="shared" si="6"/>
        <v>0</v>
      </c>
      <c r="I79" s="526">
        <f t="shared" si="4"/>
        <v>1</v>
      </c>
      <c r="J79" s="526" t="str">
        <f ca="1">IF(G79="","",SUMPRODUCT(LOOKUP(MID(SUBSTITUTE(UPPER(TRIM(CLEAN(SUBSTITUTE(SUBSTITUTE(G79,"ٔ",""),"ـ","ء"))))," ",""),ROW(INDIRECT("1:"&amp;LEN(SUBSTITUTE(UPPER(TRIM(CLEAN(SUBSTITUTE(SUBSTITUTE(G79,"ٔ",""),"ـ","ء"))))," ","")))),1),Gematria!$C$3:$C$40,Gematria!$D$3:$D$40)))</f>
        <v/>
      </c>
    </row>
    <row r="80" spans="1:10" x14ac:dyDescent="0.25">
      <c r="A80" s="2">
        <v>79</v>
      </c>
      <c r="B80" s="2">
        <v>2</v>
      </c>
      <c r="C80" s="2">
        <v>71</v>
      </c>
      <c r="D80" s="11"/>
      <c r="E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0" s="524" t="str">
        <f t="shared" si="5"/>
        <v/>
      </c>
      <c r="H80" s="525">
        <f t="shared" si="6"/>
        <v>0</v>
      </c>
      <c r="I80" s="526">
        <f t="shared" si="4"/>
        <v>1</v>
      </c>
      <c r="J80" s="526" t="str">
        <f ca="1">IF(G80="","",SUMPRODUCT(LOOKUP(MID(SUBSTITUTE(UPPER(TRIM(CLEAN(SUBSTITUTE(SUBSTITUTE(G80,"ٔ",""),"ـ","ء"))))," ",""),ROW(INDIRECT("1:"&amp;LEN(SUBSTITUTE(UPPER(TRIM(CLEAN(SUBSTITUTE(SUBSTITUTE(G80,"ٔ",""),"ـ","ء"))))," ","")))),1),Gematria!$C$3:$C$40,Gematria!$D$3:$D$40)))</f>
        <v/>
      </c>
    </row>
    <row r="81" spans="1:10" x14ac:dyDescent="0.25">
      <c r="A81" s="2">
        <v>80</v>
      </c>
      <c r="B81" s="2">
        <v>2</v>
      </c>
      <c r="C81" s="2">
        <v>72</v>
      </c>
      <c r="D81" s="11"/>
      <c r="E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1" s="524" t="str">
        <f t="shared" si="5"/>
        <v/>
      </c>
      <c r="H81" s="525">
        <f t="shared" si="6"/>
        <v>0</v>
      </c>
      <c r="I81" s="526">
        <f t="shared" si="4"/>
        <v>1</v>
      </c>
      <c r="J81" s="526" t="str">
        <f ca="1">IF(G81="","",SUMPRODUCT(LOOKUP(MID(SUBSTITUTE(UPPER(TRIM(CLEAN(SUBSTITUTE(SUBSTITUTE(G81,"ٔ",""),"ـ","ء"))))," ",""),ROW(INDIRECT("1:"&amp;LEN(SUBSTITUTE(UPPER(TRIM(CLEAN(SUBSTITUTE(SUBSTITUTE(G81,"ٔ",""),"ـ","ء"))))," ","")))),1),Gematria!$C$3:$C$40,Gematria!$D$3:$D$40)))</f>
        <v/>
      </c>
    </row>
    <row r="82" spans="1:10" x14ac:dyDescent="0.25">
      <c r="A82" s="2">
        <v>81</v>
      </c>
      <c r="B82" s="2">
        <v>2</v>
      </c>
      <c r="C82" s="2">
        <v>73</v>
      </c>
      <c r="D82" s="11"/>
      <c r="E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2" s="524" t="str">
        <f t="shared" si="5"/>
        <v/>
      </c>
      <c r="H82" s="525">
        <f t="shared" si="6"/>
        <v>0</v>
      </c>
      <c r="I82" s="526">
        <f t="shared" si="4"/>
        <v>1</v>
      </c>
      <c r="J82" s="526" t="str">
        <f ca="1">IF(G82="","",SUMPRODUCT(LOOKUP(MID(SUBSTITUTE(UPPER(TRIM(CLEAN(SUBSTITUTE(SUBSTITUTE(G82,"ٔ",""),"ـ","ء"))))," ",""),ROW(INDIRECT("1:"&amp;LEN(SUBSTITUTE(UPPER(TRIM(CLEAN(SUBSTITUTE(SUBSTITUTE(G82,"ٔ",""),"ـ","ء"))))," ","")))),1),Gematria!$C$3:$C$40,Gematria!$D$3:$D$40)))</f>
        <v/>
      </c>
    </row>
    <row r="83" spans="1:10" x14ac:dyDescent="0.25">
      <c r="A83" s="2">
        <v>82</v>
      </c>
      <c r="B83" s="2">
        <v>2</v>
      </c>
      <c r="C83" s="2">
        <v>74</v>
      </c>
      <c r="D83" s="11"/>
      <c r="E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3" s="524" t="str">
        <f t="shared" si="5"/>
        <v/>
      </c>
      <c r="H83" s="525">
        <f t="shared" si="6"/>
        <v>0</v>
      </c>
      <c r="I83" s="526">
        <f t="shared" ref="I83:I146" si="7">LEN(TRIM(G83))-H83+1</f>
        <v>1</v>
      </c>
      <c r="J83" s="526" t="str">
        <f ca="1">IF(G83="","",SUMPRODUCT(LOOKUP(MID(SUBSTITUTE(UPPER(TRIM(CLEAN(SUBSTITUTE(SUBSTITUTE(G83,"ٔ",""),"ـ","ء"))))," ",""),ROW(INDIRECT("1:"&amp;LEN(SUBSTITUTE(UPPER(TRIM(CLEAN(SUBSTITUTE(SUBSTITUTE(G83,"ٔ",""),"ـ","ء"))))," ","")))),1),Gematria!$C$3:$C$40,Gematria!$D$3:$D$40)))</f>
        <v/>
      </c>
    </row>
    <row r="84" spans="1:10" x14ac:dyDescent="0.25">
      <c r="A84" s="2">
        <v>83</v>
      </c>
      <c r="B84" s="2">
        <v>2</v>
      </c>
      <c r="C84" s="2">
        <v>75</v>
      </c>
      <c r="D84" s="11"/>
      <c r="E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4" s="524" t="str">
        <f t="shared" si="5"/>
        <v/>
      </c>
      <c r="H84" s="525">
        <f t="shared" si="6"/>
        <v>0</v>
      </c>
      <c r="I84" s="526">
        <f t="shared" si="7"/>
        <v>1</v>
      </c>
      <c r="J84" s="526" t="str">
        <f ca="1">IF(G84="","",SUMPRODUCT(LOOKUP(MID(SUBSTITUTE(UPPER(TRIM(CLEAN(SUBSTITUTE(SUBSTITUTE(G84,"ٔ",""),"ـ","ء"))))," ",""),ROW(INDIRECT("1:"&amp;LEN(SUBSTITUTE(UPPER(TRIM(CLEAN(SUBSTITUTE(SUBSTITUTE(G84,"ٔ",""),"ـ","ء"))))," ","")))),1),Gematria!$C$3:$C$40,Gematria!$D$3:$D$40)))</f>
        <v/>
      </c>
    </row>
    <row r="85" spans="1:10" x14ac:dyDescent="0.25">
      <c r="A85" s="2">
        <v>84</v>
      </c>
      <c r="B85" s="2">
        <v>2</v>
      </c>
      <c r="C85" s="2">
        <v>76</v>
      </c>
      <c r="D85" s="11"/>
      <c r="E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5" s="524" t="str">
        <f t="shared" si="5"/>
        <v/>
      </c>
      <c r="H85" s="525">
        <f t="shared" si="6"/>
        <v>0</v>
      </c>
      <c r="I85" s="526">
        <f t="shared" si="7"/>
        <v>1</v>
      </c>
      <c r="J85" s="526" t="str">
        <f ca="1">IF(G85="","",SUMPRODUCT(LOOKUP(MID(SUBSTITUTE(UPPER(TRIM(CLEAN(SUBSTITUTE(SUBSTITUTE(G85,"ٔ",""),"ـ","ء"))))," ",""),ROW(INDIRECT("1:"&amp;LEN(SUBSTITUTE(UPPER(TRIM(CLEAN(SUBSTITUTE(SUBSTITUTE(G85,"ٔ",""),"ـ","ء"))))," ","")))),1),Gematria!$C$3:$C$40,Gematria!$D$3:$D$40)))</f>
        <v/>
      </c>
    </row>
    <row r="86" spans="1:10" x14ac:dyDescent="0.25">
      <c r="A86" s="2">
        <v>85</v>
      </c>
      <c r="B86" s="2">
        <v>2</v>
      </c>
      <c r="C86" s="2">
        <v>77</v>
      </c>
      <c r="D86" s="11"/>
      <c r="E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6" s="524" t="str">
        <f t="shared" si="5"/>
        <v/>
      </c>
      <c r="H86" s="525">
        <f t="shared" si="6"/>
        <v>0</v>
      </c>
      <c r="I86" s="526">
        <f t="shared" si="7"/>
        <v>1</v>
      </c>
      <c r="J86" s="526" t="str">
        <f ca="1">IF(G86="","",SUMPRODUCT(LOOKUP(MID(SUBSTITUTE(UPPER(TRIM(CLEAN(SUBSTITUTE(SUBSTITUTE(G86,"ٔ",""),"ـ","ء"))))," ",""),ROW(INDIRECT("1:"&amp;LEN(SUBSTITUTE(UPPER(TRIM(CLEAN(SUBSTITUTE(SUBSTITUTE(G86,"ٔ",""),"ـ","ء"))))," ","")))),1),Gematria!$C$3:$C$40,Gematria!$D$3:$D$40)))</f>
        <v/>
      </c>
    </row>
    <row r="87" spans="1:10" x14ac:dyDescent="0.25">
      <c r="A87" s="2">
        <v>86</v>
      </c>
      <c r="B87" s="2">
        <v>2</v>
      </c>
      <c r="C87" s="2">
        <v>78</v>
      </c>
      <c r="D87" s="11"/>
      <c r="E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7" s="524" t="str">
        <f t="shared" si="5"/>
        <v/>
      </c>
      <c r="H87" s="525">
        <f t="shared" si="6"/>
        <v>0</v>
      </c>
      <c r="I87" s="526">
        <f t="shared" si="7"/>
        <v>1</v>
      </c>
      <c r="J87" s="526" t="str">
        <f ca="1">IF(G87="","",SUMPRODUCT(LOOKUP(MID(SUBSTITUTE(UPPER(TRIM(CLEAN(SUBSTITUTE(SUBSTITUTE(G87,"ٔ",""),"ـ","ء"))))," ",""),ROW(INDIRECT("1:"&amp;LEN(SUBSTITUTE(UPPER(TRIM(CLEAN(SUBSTITUTE(SUBSTITUTE(G87,"ٔ",""),"ـ","ء"))))," ","")))),1),Gematria!$C$3:$C$40,Gematria!$D$3:$D$40)))</f>
        <v/>
      </c>
    </row>
    <row r="88" spans="1:10" x14ac:dyDescent="0.25">
      <c r="A88" s="2">
        <v>87</v>
      </c>
      <c r="B88" s="2">
        <v>2</v>
      </c>
      <c r="C88" s="2">
        <v>79</v>
      </c>
      <c r="D88" s="11"/>
      <c r="E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8" s="524" t="str">
        <f t="shared" si="5"/>
        <v/>
      </c>
      <c r="H88" s="525">
        <f t="shared" si="6"/>
        <v>0</v>
      </c>
      <c r="I88" s="526">
        <f t="shared" si="7"/>
        <v>1</v>
      </c>
      <c r="J88" s="526" t="str">
        <f ca="1">IF(G88="","",SUMPRODUCT(LOOKUP(MID(SUBSTITUTE(UPPER(TRIM(CLEAN(SUBSTITUTE(SUBSTITUTE(G88,"ٔ",""),"ـ","ء"))))," ",""),ROW(INDIRECT("1:"&amp;LEN(SUBSTITUTE(UPPER(TRIM(CLEAN(SUBSTITUTE(SUBSTITUTE(G88,"ٔ",""),"ـ","ء"))))," ","")))),1),Gematria!$C$3:$C$40,Gematria!$D$3:$D$40)))</f>
        <v/>
      </c>
    </row>
    <row r="89" spans="1:10" x14ac:dyDescent="0.25">
      <c r="A89" s="2">
        <v>88</v>
      </c>
      <c r="B89" s="2">
        <v>2</v>
      </c>
      <c r="C89" s="2">
        <v>80</v>
      </c>
      <c r="D89" s="11"/>
      <c r="E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9" s="524" t="str">
        <f t="shared" si="5"/>
        <v/>
      </c>
      <c r="H89" s="525">
        <f t="shared" si="6"/>
        <v>0</v>
      </c>
      <c r="I89" s="526">
        <f t="shared" si="7"/>
        <v>1</v>
      </c>
      <c r="J89" s="526" t="str">
        <f ca="1">IF(G89="","",SUMPRODUCT(LOOKUP(MID(SUBSTITUTE(UPPER(TRIM(CLEAN(SUBSTITUTE(SUBSTITUTE(G89,"ٔ",""),"ـ","ء"))))," ",""),ROW(INDIRECT("1:"&amp;LEN(SUBSTITUTE(UPPER(TRIM(CLEAN(SUBSTITUTE(SUBSTITUTE(G89,"ٔ",""),"ـ","ء"))))," ","")))),1),Gematria!$C$3:$C$40,Gematria!$D$3:$D$40)))</f>
        <v/>
      </c>
    </row>
    <row r="90" spans="1:10" x14ac:dyDescent="0.25">
      <c r="A90" s="2">
        <v>89</v>
      </c>
      <c r="B90" s="2">
        <v>2</v>
      </c>
      <c r="C90" s="2">
        <v>81</v>
      </c>
      <c r="D90" s="11"/>
      <c r="E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0" s="524" t="str">
        <f t="shared" si="5"/>
        <v/>
      </c>
      <c r="H90" s="525">
        <f t="shared" si="6"/>
        <v>0</v>
      </c>
      <c r="I90" s="526">
        <f t="shared" si="7"/>
        <v>1</v>
      </c>
      <c r="J90" s="526" t="str">
        <f ca="1">IF(G90="","",SUMPRODUCT(LOOKUP(MID(SUBSTITUTE(UPPER(TRIM(CLEAN(SUBSTITUTE(SUBSTITUTE(G90,"ٔ",""),"ـ","ء"))))," ",""),ROW(INDIRECT("1:"&amp;LEN(SUBSTITUTE(UPPER(TRIM(CLEAN(SUBSTITUTE(SUBSTITUTE(G90,"ٔ",""),"ـ","ء"))))," ","")))),1),Gematria!$C$3:$C$40,Gematria!$D$3:$D$40)))</f>
        <v/>
      </c>
    </row>
    <row r="91" spans="1:10" x14ac:dyDescent="0.25">
      <c r="A91" s="2">
        <v>90</v>
      </c>
      <c r="B91" s="2">
        <v>2</v>
      </c>
      <c r="C91" s="2">
        <v>82</v>
      </c>
      <c r="D91" s="11"/>
      <c r="E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1" s="524" t="str">
        <f t="shared" si="5"/>
        <v/>
      </c>
      <c r="H91" s="525">
        <f t="shared" si="6"/>
        <v>0</v>
      </c>
      <c r="I91" s="526">
        <f t="shared" si="7"/>
        <v>1</v>
      </c>
      <c r="J91" s="526" t="str">
        <f ca="1">IF(G91="","",SUMPRODUCT(LOOKUP(MID(SUBSTITUTE(UPPER(TRIM(CLEAN(SUBSTITUTE(SUBSTITUTE(G91,"ٔ",""),"ـ","ء"))))," ",""),ROW(INDIRECT("1:"&amp;LEN(SUBSTITUTE(UPPER(TRIM(CLEAN(SUBSTITUTE(SUBSTITUTE(G91,"ٔ",""),"ـ","ء"))))," ","")))),1),Gematria!$C$3:$C$40,Gematria!$D$3:$D$40)))</f>
        <v/>
      </c>
    </row>
    <row r="92" spans="1:10" x14ac:dyDescent="0.25">
      <c r="A92" s="2">
        <v>91</v>
      </c>
      <c r="B92" s="2">
        <v>2</v>
      </c>
      <c r="C92" s="2">
        <v>83</v>
      </c>
      <c r="D92" s="11"/>
      <c r="E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2" s="524" t="str">
        <f t="shared" si="5"/>
        <v/>
      </c>
      <c r="H92" s="525">
        <f t="shared" si="6"/>
        <v>0</v>
      </c>
      <c r="I92" s="526">
        <f t="shared" si="7"/>
        <v>1</v>
      </c>
      <c r="J92" s="526" t="str">
        <f ca="1">IF(G92="","",SUMPRODUCT(LOOKUP(MID(SUBSTITUTE(UPPER(TRIM(CLEAN(SUBSTITUTE(SUBSTITUTE(G92,"ٔ",""),"ـ","ء"))))," ",""),ROW(INDIRECT("1:"&amp;LEN(SUBSTITUTE(UPPER(TRIM(CLEAN(SUBSTITUTE(SUBSTITUTE(G92,"ٔ",""),"ـ","ء"))))," ","")))),1),Gematria!$C$3:$C$40,Gematria!$D$3:$D$40)))</f>
        <v/>
      </c>
    </row>
    <row r="93" spans="1:10" x14ac:dyDescent="0.25">
      <c r="A93" s="2">
        <v>92</v>
      </c>
      <c r="B93" s="2">
        <v>2</v>
      </c>
      <c r="C93" s="2">
        <v>84</v>
      </c>
      <c r="D93" s="11"/>
      <c r="E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3" s="524" t="str">
        <f t="shared" si="5"/>
        <v/>
      </c>
      <c r="H93" s="525">
        <f t="shared" si="6"/>
        <v>0</v>
      </c>
      <c r="I93" s="526">
        <f t="shared" si="7"/>
        <v>1</v>
      </c>
      <c r="J93" s="526" t="str">
        <f ca="1">IF(G93="","",SUMPRODUCT(LOOKUP(MID(SUBSTITUTE(UPPER(TRIM(CLEAN(SUBSTITUTE(SUBSTITUTE(G93,"ٔ",""),"ـ","ء"))))," ",""),ROW(INDIRECT("1:"&amp;LEN(SUBSTITUTE(UPPER(TRIM(CLEAN(SUBSTITUTE(SUBSTITUTE(G93,"ٔ",""),"ـ","ء"))))," ","")))),1),Gematria!$C$3:$C$40,Gematria!$D$3:$D$40)))</f>
        <v/>
      </c>
    </row>
    <row r="94" spans="1:10" x14ac:dyDescent="0.25">
      <c r="A94" s="2">
        <v>93</v>
      </c>
      <c r="B94" s="2">
        <v>2</v>
      </c>
      <c r="C94" s="2">
        <v>85</v>
      </c>
      <c r="D94" s="11"/>
      <c r="E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4" s="524" t="str">
        <f t="shared" si="5"/>
        <v/>
      </c>
      <c r="H94" s="525">
        <f t="shared" si="6"/>
        <v>0</v>
      </c>
      <c r="I94" s="526">
        <f t="shared" si="7"/>
        <v>1</v>
      </c>
      <c r="J94" s="526" t="str">
        <f ca="1">IF(G94="","",SUMPRODUCT(LOOKUP(MID(SUBSTITUTE(UPPER(TRIM(CLEAN(SUBSTITUTE(SUBSTITUTE(G94,"ٔ",""),"ـ","ء"))))," ",""),ROW(INDIRECT("1:"&amp;LEN(SUBSTITUTE(UPPER(TRIM(CLEAN(SUBSTITUTE(SUBSTITUTE(G94,"ٔ",""),"ـ","ء"))))," ","")))),1),Gematria!$C$3:$C$40,Gematria!$D$3:$D$40)))</f>
        <v/>
      </c>
    </row>
    <row r="95" spans="1:10" x14ac:dyDescent="0.25">
      <c r="A95" s="2">
        <v>94</v>
      </c>
      <c r="B95" s="2">
        <v>2</v>
      </c>
      <c r="C95" s="2">
        <v>86</v>
      </c>
      <c r="D95" s="11"/>
      <c r="E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5" s="524" t="str">
        <f t="shared" si="5"/>
        <v/>
      </c>
      <c r="H95" s="525">
        <f t="shared" si="6"/>
        <v>0</v>
      </c>
      <c r="I95" s="526">
        <f t="shared" si="7"/>
        <v>1</v>
      </c>
      <c r="J95" s="526" t="str">
        <f ca="1">IF(G95="","",SUMPRODUCT(LOOKUP(MID(SUBSTITUTE(UPPER(TRIM(CLEAN(SUBSTITUTE(SUBSTITUTE(G95,"ٔ",""),"ـ","ء"))))," ",""),ROW(INDIRECT("1:"&amp;LEN(SUBSTITUTE(UPPER(TRIM(CLEAN(SUBSTITUTE(SUBSTITUTE(G95,"ٔ",""),"ـ","ء"))))," ","")))),1),Gematria!$C$3:$C$40,Gematria!$D$3:$D$40)))</f>
        <v/>
      </c>
    </row>
    <row r="96" spans="1:10" x14ac:dyDescent="0.25">
      <c r="A96" s="2">
        <v>95</v>
      </c>
      <c r="B96" s="2">
        <v>2</v>
      </c>
      <c r="C96" s="2">
        <v>87</v>
      </c>
      <c r="D96" s="11"/>
      <c r="E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6" s="524" t="str">
        <f t="shared" si="5"/>
        <v/>
      </c>
      <c r="H96" s="525">
        <f t="shared" si="6"/>
        <v>0</v>
      </c>
      <c r="I96" s="526">
        <f t="shared" si="7"/>
        <v>1</v>
      </c>
      <c r="J96" s="526" t="str">
        <f ca="1">IF(G96="","",SUMPRODUCT(LOOKUP(MID(SUBSTITUTE(UPPER(TRIM(CLEAN(SUBSTITUTE(SUBSTITUTE(G96,"ٔ",""),"ـ","ء"))))," ",""),ROW(INDIRECT("1:"&amp;LEN(SUBSTITUTE(UPPER(TRIM(CLEAN(SUBSTITUTE(SUBSTITUTE(G96,"ٔ",""),"ـ","ء"))))," ","")))),1),Gematria!$C$3:$C$40,Gematria!$D$3:$D$40)))</f>
        <v/>
      </c>
    </row>
    <row r="97" spans="1:10" x14ac:dyDescent="0.25">
      <c r="A97" s="2">
        <v>96</v>
      </c>
      <c r="B97" s="2">
        <v>2</v>
      </c>
      <c r="C97" s="2">
        <v>88</v>
      </c>
      <c r="D97" s="11"/>
      <c r="E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7" s="524" t="str">
        <f t="shared" si="5"/>
        <v/>
      </c>
      <c r="H97" s="525">
        <f t="shared" si="6"/>
        <v>0</v>
      </c>
      <c r="I97" s="526">
        <f t="shared" si="7"/>
        <v>1</v>
      </c>
      <c r="J97" s="526" t="str">
        <f ca="1">IF(G97="","",SUMPRODUCT(LOOKUP(MID(SUBSTITUTE(UPPER(TRIM(CLEAN(SUBSTITUTE(SUBSTITUTE(G97,"ٔ",""),"ـ","ء"))))," ",""),ROW(INDIRECT("1:"&amp;LEN(SUBSTITUTE(UPPER(TRIM(CLEAN(SUBSTITUTE(SUBSTITUTE(G97,"ٔ",""),"ـ","ء"))))," ","")))),1),Gematria!$C$3:$C$40,Gematria!$D$3:$D$40)))</f>
        <v/>
      </c>
    </row>
    <row r="98" spans="1:10" x14ac:dyDescent="0.25">
      <c r="A98" s="2">
        <v>97</v>
      </c>
      <c r="B98" s="2">
        <v>2</v>
      </c>
      <c r="C98" s="2">
        <v>89</v>
      </c>
      <c r="D98" s="11"/>
      <c r="E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8" s="524" t="str">
        <f t="shared" si="5"/>
        <v/>
      </c>
      <c r="H98" s="525">
        <f t="shared" si="6"/>
        <v>0</v>
      </c>
      <c r="I98" s="526">
        <f t="shared" si="7"/>
        <v>1</v>
      </c>
      <c r="J98" s="526" t="str">
        <f ca="1">IF(G98="","",SUMPRODUCT(LOOKUP(MID(SUBSTITUTE(UPPER(TRIM(CLEAN(SUBSTITUTE(SUBSTITUTE(G98,"ٔ",""),"ـ","ء"))))," ",""),ROW(INDIRECT("1:"&amp;LEN(SUBSTITUTE(UPPER(TRIM(CLEAN(SUBSTITUTE(SUBSTITUTE(G98,"ٔ",""),"ـ","ء"))))," ","")))),1),Gematria!$C$3:$C$40,Gematria!$D$3:$D$40)))</f>
        <v/>
      </c>
    </row>
    <row r="99" spans="1:10" x14ac:dyDescent="0.25">
      <c r="A99" s="2">
        <v>98</v>
      </c>
      <c r="B99" s="2">
        <v>2</v>
      </c>
      <c r="C99" s="2">
        <v>90</v>
      </c>
      <c r="D99" s="11"/>
      <c r="E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9" s="524" t="str">
        <f t="shared" si="5"/>
        <v/>
      </c>
      <c r="H99" s="525">
        <f t="shared" si="6"/>
        <v>0</v>
      </c>
      <c r="I99" s="526">
        <f t="shared" si="7"/>
        <v>1</v>
      </c>
      <c r="J99" s="526" t="str">
        <f ca="1">IF(G99="","",SUMPRODUCT(LOOKUP(MID(SUBSTITUTE(UPPER(TRIM(CLEAN(SUBSTITUTE(SUBSTITUTE(G99,"ٔ",""),"ـ","ء"))))," ",""),ROW(INDIRECT("1:"&amp;LEN(SUBSTITUTE(UPPER(TRIM(CLEAN(SUBSTITUTE(SUBSTITUTE(G99,"ٔ",""),"ـ","ء"))))," ","")))),1),Gematria!$C$3:$C$40,Gematria!$D$3:$D$40)))</f>
        <v/>
      </c>
    </row>
    <row r="100" spans="1:10" x14ac:dyDescent="0.25">
      <c r="A100" s="2">
        <v>99</v>
      </c>
      <c r="B100" s="2">
        <v>2</v>
      </c>
      <c r="C100" s="2">
        <v>91</v>
      </c>
      <c r="D100" s="11"/>
      <c r="E1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0" s="524" t="str">
        <f t="shared" si="5"/>
        <v/>
      </c>
      <c r="H100" s="525">
        <f t="shared" si="6"/>
        <v>0</v>
      </c>
      <c r="I100" s="526">
        <f t="shared" si="7"/>
        <v>1</v>
      </c>
      <c r="J100" s="526" t="str">
        <f ca="1">IF(G100="","",SUMPRODUCT(LOOKUP(MID(SUBSTITUTE(UPPER(TRIM(CLEAN(SUBSTITUTE(SUBSTITUTE(G100,"ٔ",""),"ـ","ء"))))," ",""),ROW(INDIRECT("1:"&amp;LEN(SUBSTITUTE(UPPER(TRIM(CLEAN(SUBSTITUTE(SUBSTITUTE(G100,"ٔ",""),"ـ","ء"))))," ","")))),1),Gematria!$C$3:$C$40,Gematria!$D$3:$D$40)))</f>
        <v/>
      </c>
    </row>
    <row r="101" spans="1:10" x14ac:dyDescent="0.25">
      <c r="A101" s="2">
        <v>100</v>
      </c>
      <c r="B101" s="2">
        <v>2</v>
      </c>
      <c r="C101" s="2">
        <v>92</v>
      </c>
      <c r="D101" s="11"/>
      <c r="E1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1" s="524" t="str">
        <f t="shared" si="5"/>
        <v/>
      </c>
      <c r="H101" s="525">
        <f t="shared" si="6"/>
        <v>0</v>
      </c>
      <c r="I101" s="526">
        <f t="shared" si="7"/>
        <v>1</v>
      </c>
      <c r="J101" s="526" t="str">
        <f ca="1">IF(G101="","",SUMPRODUCT(LOOKUP(MID(SUBSTITUTE(UPPER(TRIM(CLEAN(SUBSTITUTE(SUBSTITUTE(G101,"ٔ",""),"ـ","ء"))))," ",""),ROW(INDIRECT("1:"&amp;LEN(SUBSTITUTE(UPPER(TRIM(CLEAN(SUBSTITUTE(SUBSTITUTE(G101,"ٔ",""),"ـ","ء"))))," ","")))),1),Gematria!$C$3:$C$40,Gematria!$D$3:$D$40)))</f>
        <v/>
      </c>
    </row>
    <row r="102" spans="1:10" x14ac:dyDescent="0.25">
      <c r="A102" s="2">
        <v>101</v>
      </c>
      <c r="B102" s="2">
        <v>2</v>
      </c>
      <c r="C102" s="2">
        <v>93</v>
      </c>
      <c r="D102" s="11"/>
      <c r="E1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2" s="524" t="str">
        <f t="shared" si="5"/>
        <v/>
      </c>
      <c r="H102" s="525">
        <f t="shared" si="6"/>
        <v>0</v>
      </c>
      <c r="I102" s="526">
        <f t="shared" si="7"/>
        <v>1</v>
      </c>
      <c r="J102" s="526" t="str">
        <f ca="1">IF(G102="","",SUMPRODUCT(LOOKUP(MID(SUBSTITUTE(UPPER(TRIM(CLEAN(SUBSTITUTE(SUBSTITUTE(G102,"ٔ",""),"ـ","ء"))))," ",""),ROW(INDIRECT("1:"&amp;LEN(SUBSTITUTE(UPPER(TRIM(CLEAN(SUBSTITUTE(SUBSTITUTE(G102,"ٔ",""),"ـ","ء"))))," ","")))),1),Gematria!$C$3:$C$40,Gematria!$D$3:$D$40)))</f>
        <v/>
      </c>
    </row>
    <row r="103" spans="1:10" x14ac:dyDescent="0.25">
      <c r="A103" s="2">
        <v>102</v>
      </c>
      <c r="B103" s="2">
        <v>2</v>
      </c>
      <c r="C103" s="2">
        <v>94</v>
      </c>
      <c r="D103" s="11"/>
      <c r="E1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3" s="524" t="str">
        <f t="shared" si="5"/>
        <v/>
      </c>
      <c r="H103" s="525">
        <f t="shared" si="6"/>
        <v>0</v>
      </c>
      <c r="I103" s="526">
        <f t="shared" si="7"/>
        <v>1</v>
      </c>
      <c r="J103" s="526" t="str">
        <f ca="1">IF(G103="","",SUMPRODUCT(LOOKUP(MID(SUBSTITUTE(UPPER(TRIM(CLEAN(SUBSTITUTE(SUBSTITUTE(G103,"ٔ",""),"ـ","ء"))))," ",""),ROW(INDIRECT("1:"&amp;LEN(SUBSTITUTE(UPPER(TRIM(CLEAN(SUBSTITUTE(SUBSTITUTE(G103,"ٔ",""),"ـ","ء"))))," ","")))),1),Gematria!$C$3:$C$40,Gematria!$D$3:$D$40)))</f>
        <v/>
      </c>
    </row>
    <row r="104" spans="1:10" x14ac:dyDescent="0.25">
      <c r="A104" s="2">
        <v>103</v>
      </c>
      <c r="B104" s="2">
        <v>2</v>
      </c>
      <c r="C104" s="2">
        <v>95</v>
      </c>
      <c r="D104" s="11"/>
      <c r="E1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4" s="524" t="str">
        <f t="shared" si="5"/>
        <v/>
      </c>
      <c r="H104" s="525">
        <f t="shared" si="6"/>
        <v>0</v>
      </c>
      <c r="I104" s="526">
        <f t="shared" si="7"/>
        <v>1</v>
      </c>
      <c r="J104" s="526" t="str">
        <f ca="1">IF(G104="","",SUMPRODUCT(LOOKUP(MID(SUBSTITUTE(UPPER(TRIM(CLEAN(SUBSTITUTE(SUBSTITUTE(G104,"ٔ",""),"ـ","ء"))))," ",""),ROW(INDIRECT("1:"&amp;LEN(SUBSTITUTE(UPPER(TRIM(CLEAN(SUBSTITUTE(SUBSTITUTE(G104,"ٔ",""),"ـ","ء"))))," ","")))),1),Gematria!$C$3:$C$40,Gematria!$D$3:$D$40)))</f>
        <v/>
      </c>
    </row>
    <row r="105" spans="1:10" x14ac:dyDescent="0.25">
      <c r="A105" s="2">
        <v>104</v>
      </c>
      <c r="B105" s="2">
        <v>2</v>
      </c>
      <c r="C105" s="2">
        <v>96</v>
      </c>
      <c r="D105" s="11"/>
      <c r="E1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5" s="524" t="str">
        <f t="shared" si="5"/>
        <v/>
      </c>
      <c r="H105" s="525">
        <f t="shared" si="6"/>
        <v>0</v>
      </c>
      <c r="I105" s="526">
        <f t="shared" si="7"/>
        <v>1</v>
      </c>
      <c r="J105" s="526" t="str">
        <f ca="1">IF(G105="","",SUMPRODUCT(LOOKUP(MID(SUBSTITUTE(UPPER(TRIM(CLEAN(SUBSTITUTE(SUBSTITUTE(G105,"ٔ",""),"ـ","ء"))))," ",""),ROW(INDIRECT("1:"&amp;LEN(SUBSTITUTE(UPPER(TRIM(CLEAN(SUBSTITUTE(SUBSTITUTE(G105,"ٔ",""),"ـ","ء"))))," ","")))),1),Gematria!$C$3:$C$40,Gematria!$D$3:$D$40)))</f>
        <v/>
      </c>
    </row>
    <row r="106" spans="1:10" x14ac:dyDescent="0.25">
      <c r="A106" s="2">
        <v>105</v>
      </c>
      <c r="B106" s="2">
        <v>2</v>
      </c>
      <c r="C106" s="2">
        <v>97</v>
      </c>
      <c r="D106" s="11"/>
      <c r="E1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6" s="524" t="str">
        <f t="shared" si="5"/>
        <v/>
      </c>
      <c r="H106" s="525">
        <f t="shared" si="6"/>
        <v>0</v>
      </c>
      <c r="I106" s="526">
        <f t="shared" si="7"/>
        <v>1</v>
      </c>
      <c r="J106" s="526" t="str">
        <f ca="1">IF(G106="","",SUMPRODUCT(LOOKUP(MID(SUBSTITUTE(UPPER(TRIM(CLEAN(SUBSTITUTE(SUBSTITUTE(G106,"ٔ",""),"ـ","ء"))))," ",""),ROW(INDIRECT("1:"&amp;LEN(SUBSTITUTE(UPPER(TRIM(CLEAN(SUBSTITUTE(SUBSTITUTE(G106,"ٔ",""),"ـ","ء"))))," ","")))),1),Gematria!$C$3:$C$40,Gematria!$D$3:$D$40)))</f>
        <v/>
      </c>
    </row>
    <row r="107" spans="1:10" x14ac:dyDescent="0.25">
      <c r="A107" s="2">
        <v>106</v>
      </c>
      <c r="B107" s="2">
        <v>2</v>
      </c>
      <c r="C107" s="2">
        <v>98</v>
      </c>
      <c r="D107" s="11"/>
      <c r="E1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7" s="524" t="str">
        <f t="shared" si="5"/>
        <v/>
      </c>
      <c r="H107" s="525">
        <f t="shared" si="6"/>
        <v>0</v>
      </c>
      <c r="I107" s="526">
        <f t="shared" si="7"/>
        <v>1</v>
      </c>
      <c r="J107" s="526" t="str">
        <f ca="1">IF(G107="","",SUMPRODUCT(LOOKUP(MID(SUBSTITUTE(UPPER(TRIM(CLEAN(SUBSTITUTE(SUBSTITUTE(G107,"ٔ",""),"ـ","ء"))))," ",""),ROW(INDIRECT("1:"&amp;LEN(SUBSTITUTE(UPPER(TRIM(CLEAN(SUBSTITUTE(SUBSTITUTE(G107,"ٔ",""),"ـ","ء"))))," ","")))),1),Gematria!$C$3:$C$40,Gematria!$D$3:$D$40)))</f>
        <v/>
      </c>
    </row>
    <row r="108" spans="1:10" x14ac:dyDescent="0.25">
      <c r="A108" s="2">
        <v>107</v>
      </c>
      <c r="B108" s="2">
        <v>2</v>
      </c>
      <c r="C108" s="2">
        <v>99</v>
      </c>
      <c r="D108" s="11"/>
      <c r="E1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8" s="524" t="str">
        <f t="shared" si="5"/>
        <v/>
      </c>
      <c r="H108" s="525">
        <f t="shared" si="6"/>
        <v>0</v>
      </c>
      <c r="I108" s="526">
        <f t="shared" si="7"/>
        <v>1</v>
      </c>
      <c r="J108" s="526" t="str">
        <f ca="1">IF(G108="","",SUMPRODUCT(LOOKUP(MID(SUBSTITUTE(UPPER(TRIM(CLEAN(SUBSTITUTE(SUBSTITUTE(G108,"ٔ",""),"ـ","ء"))))," ",""),ROW(INDIRECT("1:"&amp;LEN(SUBSTITUTE(UPPER(TRIM(CLEAN(SUBSTITUTE(SUBSTITUTE(G108,"ٔ",""),"ـ","ء"))))," ","")))),1),Gematria!$C$3:$C$40,Gematria!$D$3:$D$40)))</f>
        <v/>
      </c>
    </row>
    <row r="109" spans="1:10" x14ac:dyDescent="0.25">
      <c r="A109" s="2">
        <v>108</v>
      </c>
      <c r="B109" s="2">
        <v>2</v>
      </c>
      <c r="C109" s="2">
        <v>100</v>
      </c>
      <c r="D109" s="11"/>
      <c r="E1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9" s="524" t="str">
        <f t="shared" si="5"/>
        <v/>
      </c>
      <c r="H109" s="525">
        <f t="shared" si="6"/>
        <v>0</v>
      </c>
      <c r="I109" s="526">
        <f t="shared" si="7"/>
        <v>1</v>
      </c>
      <c r="J109" s="526" t="str">
        <f ca="1">IF(G109="","",SUMPRODUCT(LOOKUP(MID(SUBSTITUTE(UPPER(TRIM(CLEAN(SUBSTITUTE(SUBSTITUTE(G109,"ٔ",""),"ـ","ء"))))," ",""),ROW(INDIRECT("1:"&amp;LEN(SUBSTITUTE(UPPER(TRIM(CLEAN(SUBSTITUTE(SUBSTITUTE(G109,"ٔ",""),"ـ","ء"))))," ","")))),1),Gematria!$C$3:$C$40,Gematria!$D$3:$D$40)))</f>
        <v/>
      </c>
    </row>
    <row r="110" spans="1:10" x14ac:dyDescent="0.25">
      <c r="A110" s="2">
        <v>109</v>
      </c>
      <c r="B110" s="2">
        <v>2</v>
      </c>
      <c r="C110" s="2">
        <v>101</v>
      </c>
      <c r="D110" s="11"/>
      <c r="E1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0" s="524" t="str">
        <f t="shared" si="5"/>
        <v/>
      </c>
      <c r="H110" s="525">
        <f t="shared" si="6"/>
        <v>0</v>
      </c>
      <c r="I110" s="526">
        <f t="shared" si="7"/>
        <v>1</v>
      </c>
      <c r="J110" s="526" t="str">
        <f ca="1">IF(G110="","",SUMPRODUCT(LOOKUP(MID(SUBSTITUTE(UPPER(TRIM(CLEAN(SUBSTITUTE(SUBSTITUTE(G110,"ٔ",""),"ـ","ء"))))," ",""),ROW(INDIRECT("1:"&amp;LEN(SUBSTITUTE(UPPER(TRIM(CLEAN(SUBSTITUTE(SUBSTITUTE(G110,"ٔ",""),"ـ","ء"))))," ","")))),1),Gematria!$C$3:$C$40,Gematria!$D$3:$D$40)))</f>
        <v/>
      </c>
    </row>
    <row r="111" spans="1:10" x14ac:dyDescent="0.25">
      <c r="A111" s="2">
        <v>110</v>
      </c>
      <c r="B111" s="2">
        <v>2</v>
      </c>
      <c r="C111" s="2">
        <v>102</v>
      </c>
      <c r="D111" s="11"/>
      <c r="E1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1" s="524" t="str">
        <f t="shared" si="5"/>
        <v/>
      </c>
      <c r="H111" s="525">
        <f t="shared" si="6"/>
        <v>0</v>
      </c>
      <c r="I111" s="526">
        <f t="shared" si="7"/>
        <v>1</v>
      </c>
      <c r="J111" s="526" t="str">
        <f ca="1">IF(G111="","",SUMPRODUCT(LOOKUP(MID(SUBSTITUTE(UPPER(TRIM(CLEAN(SUBSTITUTE(SUBSTITUTE(G111,"ٔ",""),"ـ","ء"))))," ",""),ROW(INDIRECT("1:"&amp;LEN(SUBSTITUTE(UPPER(TRIM(CLEAN(SUBSTITUTE(SUBSTITUTE(G111,"ٔ",""),"ـ","ء"))))," ","")))),1),Gematria!$C$3:$C$40,Gematria!$D$3:$D$40)))</f>
        <v/>
      </c>
    </row>
    <row r="112" spans="1:10" x14ac:dyDescent="0.25">
      <c r="A112" s="2">
        <v>111</v>
      </c>
      <c r="B112" s="2">
        <v>2</v>
      </c>
      <c r="C112" s="2">
        <v>103</v>
      </c>
      <c r="D112" s="11"/>
      <c r="E1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2" s="524" t="str">
        <f t="shared" si="5"/>
        <v/>
      </c>
      <c r="H112" s="525">
        <f t="shared" si="6"/>
        <v>0</v>
      </c>
      <c r="I112" s="526">
        <f t="shared" si="7"/>
        <v>1</v>
      </c>
      <c r="J112" s="526" t="str">
        <f ca="1">IF(G112="","",SUMPRODUCT(LOOKUP(MID(SUBSTITUTE(UPPER(TRIM(CLEAN(SUBSTITUTE(SUBSTITUTE(G112,"ٔ",""),"ـ","ء"))))," ",""),ROW(INDIRECT("1:"&amp;LEN(SUBSTITUTE(UPPER(TRIM(CLEAN(SUBSTITUTE(SUBSTITUTE(G112,"ٔ",""),"ـ","ء"))))," ","")))),1),Gematria!$C$3:$C$40,Gematria!$D$3:$D$40)))</f>
        <v/>
      </c>
    </row>
    <row r="113" spans="1:10" x14ac:dyDescent="0.25">
      <c r="A113" s="2">
        <v>112</v>
      </c>
      <c r="B113" s="2">
        <v>2</v>
      </c>
      <c r="C113" s="2">
        <v>104</v>
      </c>
      <c r="D113" s="11"/>
      <c r="E1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3" s="524" t="str">
        <f t="shared" si="5"/>
        <v/>
      </c>
      <c r="H113" s="525">
        <f t="shared" si="6"/>
        <v>0</v>
      </c>
      <c r="I113" s="526">
        <f t="shared" si="7"/>
        <v>1</v>
      </c>
      <c r="J113" s="526" t="str">
        <f ca="1">IF(G113="","",SUMPRODUCT(LOOKUP(MID(SUBSTITUTE(UPPER(TRIM(CLEAN(SUBSTITUTE(SUBSTITUTE(G113,"ٔ",""),"ـ","ء"))))," ",""),ROW(INDIRECT("1:"&amp;LEN(SUBSTITUTE(UPPER(TRIM(CLEAN(SUBSTITUTE(SUBSTITUTE(G113,"ٔ",""),"ـ","ء"))))," ","")))),1),Gematria!$C$3:$C$40,Gematria!$D$3:$D$40)))</f>
        <v/>
      </c>
    </row>
    <row r="114" spans="1:10" x14ac:dyDescent="0.25">
      <c r="A114" s="2">
        <v>113</v>
      </c>
      <c r="B114" s="2">
        <v>2</v>
      </c>
      <c r="C114" s="2">
        <v>105</v>
      </c>
      <c r="D114" s="11"/>
      <c r="E1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4" s="524" t="str">
        <f t="shared" si="5"/>
        <v/>
      </c>
      <c r="H114" s="525">
        <f t="shared" si="6"/>
        <v>0</v>
      </c>
      <c r="I114" s="526">
        <f t="shared" si="7"/>
        <v>1</v>
      </c>
      <c r="J114" s="526" t="str">
        <f ca="1">IF(G114="","",SUMPRODUCT(LOOKUP(MID(SUBSTITUTE(UPPER(TRIM(CLEAN(SUBSTITUTE(SUBSTITUTE(G114,"ٔ",""),"ـ","ء"))))," ",""),ROW(INDIRECT("1:"&amp;LEN(SUBSTITUTE(UPPER(TRIM(CLEAN(SUBSTITUTE(SUBSTITUTE(G114,"ٔ",""),"ـ","ء"))))," ","")))),1),Gematria!$C$3:$C$40,Gematria!$D$3:$D$40)))</f>
        <v/>
      </c>
    </row>
    <row r="115" spans="1:10" x14ac:dyDescent="0.25">
      <c r="A115" s="2">
        <v>114</v>
      </c>
      <c r="B115" s="2">
        <v>2</v>
      </c>
      <c r="C115" s="2">
        <v>106</v>
      </c>
      <c r="D115" s="11"/>
      <c r="E1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5" s="524" t="str">
        <f t="shared" si="5"/>
        <v/>
      </c>
      <c r="H115" s="525">
        <f t="shared" si="6"/>
        <v>0</v>
      </c>
      <c r="I115" s="526">
        <f t="shared" si="7"/>
        <v>1</v>
      </c>
      <c r="J115" s="526" t="str">
        <f ca="1">IF(G115="","",SUMPRODUCT(LOOKUP(MID(SUBSTITUTE(UPPER(TRIM(CLEAN(SUBSTITUTE(SUBSTITUTE(G115,"ٔ",""),"ـ","ء"))))," ",""),ROW(INDIRECT("1:"&amp;LEN(SUBSTITUTE(UPPER(TRIM(CLEAN(SUBSTITUTE(SUBSTITUTE(G115,"ٔ",""),"ـ","ء"))))," ","")))),1),Gematria!$C$3:$C$40,Gematria!$D$3:$D$40)))</f>
        <v/>
      </c>
    </row>
    <row r="116" spans="1:10" x14ac:dyDescent="0.25">
      <c r="A116" s="2">
        <v>115</v>
      </c>
      <c r="B116" s="2">
        <v>2</v>
      </c>
      <c r="C116" s="2">
        <v>107</v>
      </c>
      <c r="D116" s="11"/>
      <c r="E1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6" s="524" t="str">
        <f t="shared" si="5"/>
        <v/>
      </c>
      <c r="H116" s="525">
        <f t="shared" si="6"/>
        <v>0</v>
      </c>
      <c r="I116" s="526">
        <f t="shared" si="7"/>
        <v>1</v>
      </c>
      <c r="J116" s="526" t="str">
        <f ca="1">IF(G116="","",SUMPRODUCT(LOOKUP(MID(SUBSTITUTE(UPPER(TRIM(CLEAN(SUBSTITUTE(SUBSTITUTE(G116,"ٔ",""),"ـ","ء"))))," ",""),ROW(INDIRECT("1:"&amp;LEN(SUBSTITUTE(UPPER(TRIM(CLEAN(SUBSTITUTE(SUBSTITUTE(G116,"ٔ",""),"ـ","ء"))))," ","")))),1),Gematria!$C$3:$C$40,Gematria!$D$3:$D$40)))</f>
        <v/>
      </c>
    </row>
    <row r="117" spans="1:10" x14ac:dyDescent="0.25">
      <c r="A117" s="2">
        <v>116</v>
      </c>
      <c r="B117" s="2">
        <v>2</v>
      </c>
      <c r="C117" s="2">
        <v>108</v>
      </c>
      <c r="D117" s="11"/>
      <c r="E1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7" s="524" t="str">
        <f t="shared" si="5"/>
        <v/>
      </c>
      <c r="H117" s="525">
        <f t="shared" si="6"/>
        <v>0</v>
      </c>
      <c r="I117" s="526">
        <f t="shared" si="7"/>
        <v>1</v>
      </c>
      <c r="J117" s="526" t="str">
        <f ca="1">IF(G117="","",SUMPRODUCT(LOOKUP(MID(SUBSTITUTE(UPPER(TRIM(CLEAN(SUBSTITUTE(SUBSTITUTE(G117,"ٔ",""),"ـ","ء"))))," ",""),ROW(INDIRECT("1:"&amp;LEN(SUBSTITUTE(UPPER(TRIM(CLEAN(SUBSTITUTE(SUBSTITUTE(G117,"ٔ",""),"ـ","ء"))))," ","")))),1),Gematria!$C$3:$C$40,Gematria!$D$3:$D$40)))</f>
        <v/>
      </c>
    </row>
    <row r="118" spans="1:10" x14ac:dyDescent="0.25">
      <c r="A118" s="2">
        <v>117</v>
      </c>
      <c r="B118" s="2">
        <v>2</v>
      </c>
      <c r="C118" s="2">
        <v>109</v>
      </c>
      <c r="D118" s="11"/>
      <c r="E1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8" s="524" t="str">
        <f t="shared" si="5"/>
        <v/>
      </c>
      <c r="H118" s="525">
        <f t="shared" si="6"/>
        <v>0</v>
      </c>
      <c r="I118" s="526">
        <f t="shared" si="7"/>
        <v>1</v>
      </c>
      <c r="J118" s="526" t="str">
        <f ca="1">IF(G118="","",SUMPRODUCT(LOOKUP(MID(SUBSTITUTE(UPPER(TRIM(CLEAN(SUBSTITUTE(SUBSTITUTE(G118,"ٔ",""),"ـ","ء"))))," ",""),ROW(INDIRECT("1:"&amp;LEN(SUBSTITUTE(UPPER(TRIM(CLEAN(SUBSTITUTE(SUBSTITUTE(G118,"ٔ",""),"ـ","ء"))))," ","")))),1),Gematria!$C$3:$C$40,Gematria!$D$3:$D$40)))</f>
        <v/>
      </c>
    </row>
    <row r="119" spans="1:10" x14ac:dyDescent="0.25">
      <c r="A119" s="2">
        <v>118</v>
      </c>
      <c r="B119" s="2">
        <v>2</v>
      </c>
      <c r="C119" s="2">
        <v>110</v>
      </c>
      <c r="D119" s="11"/>
      <c r="E1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9" s="524" t="str">
        <f t="shared" si="5"/>
        <v/>
      </c>
      <c r="H119" s="525">
        <f t="shared" si="6"/>
        <v>0</v>
      </c>
      <c r="I119" s="526">
        <f t="shared" si="7"/>
        <v>1</v>
      </c>
      <c r="J119" s="526" t="str">
        <f ca="1">IF(G119="","",SUMPRODUCT(LOOKUP(MID(SUBSTITUTE(UPPER(TRIM(CLEAN(SUBSTITUTE(SUBSTITUTE(G119,"ٔ",""),"ـ","ء"))))," ",""),ROW(INDIRECT("1:"&amp;LEN(SUBSTITUTE(UPPER(TRIM(CLEAN(SUBSTITUTE(SUBSTITUTE(G119,"ٔ",""),"ـ","ء"))))," ","")))),1),Gematria!$C$3:$C$40,Gematria!$D$3:$D$40)))</f>
        <v/>
      </c>
    </row>
    <row r="120" spans="1:10" x14ac:dyDescent="0.25">
      <c r="A120" s="2">
        <v>119</v>
      </c>
      <c r="B120" s="2">
        <v>2</v>
      </c>
      <c r="C120" s="2">
        <v>111</v>
      </c>
      <c r="D120" s="11"/>
      <c r="E1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0" s="524" t="str">
        <f t="shared" si="5"/>
        <v/>
      </c>
      <c r="H120" s="525">
        <f t="shared" si="6"/>
        <v>0</v>
      </c>
      <c r="I120" s="526">
        <f t="shared" si="7"/>
        <v>1</v>
      </c>
      <c r="J120" s="526" t="str">
        <f ca="1">IF(G120="","",SUMPRODUCT(LOOKUP(MID(SUBSTITUTE(UPPER(TRIM(CLEAN(SUBSTITUTE(SUBSTITUTE(G120,"ٔ",""),"ـ","ء"))))," ",""),ROW(INDIRECT("1:"&amp;LEN(SUBSTITUTE(UPPER(TRIM(CLEAN(SUBSTITUTE(SUBSTITUTE(G120,"ٔ",""),"ـ","ء"))))," ","")))),1),Gematria!$C$3:$C$40,Gematria!$D$3:$D$40)))</f>
        <v/>
      </c>
    </row>
    <row r="121" spans="1:10" x14ac:dyDescent="0.25">
      <c r="A121" s="2">
        <v>120</v>
      </c>
      <c r="B121" s="2">
        <v>2</v>
      </c>
      <c r="C121" s="2">
        <v>112</v>
      </c>
      <c r="D121" s="11"/>
      <c r="E1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1" s="524" t="str">
        <f t="shared" si="5"/>
        <v/>
      </c>
      <c r="H121" s="525">
        <f t="shared" si="6"/>
        <v>0</v>
      </c>
      <c r="I121" s="526">
        <f t="shared" si="7"/>
        <v>1</v>
      </c>
      <c r="J121" s="526" t="str">
        <f ca="1">IF(G121="","",SUMPRODUCT(LOOKUP(MID(SUBSTITUTE(UPPER(TRIM(CLEAN(SUBSTITUTE(SUBSTITUTE(G121,"ٔ",""),"ـ","ء"))))," ",""),ROW(INDIRECT("1:"&amp;LEN(SUBSTITUTE(UPPER(TRIM(CLEAN(SUBSTITUTE(SUBSTITUTE(G121,"ٔ",""),"ـ","ء"))))," ","")))),1),Gematria!$C$3:$C$40,Gematria!$D$3:$D$40)))</f>
        <v/>
      </c>
    </row>
    <row r="122" spans="1:10" x14ac:dyDescent="0.25">
      <c r="A122" s="2">
        <v>121</v>
      </c>
      <c r="B122" s="2">
        <v>2</v>
      </c>
      <c r="C122" s="2">
        <v>113</v>
      </c>
      <c r="D122" s="11"/>
      <c r="E1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2" s="524" t="str">
        <f t="shared" si="5"/>
        <v/>
      </c>
      <c r="H122" s="525">
        <f t="shared" si="6"/>
        <v>0</v>
      </c>
      <c r="I122" s="526">
        <f t="shared" si="7"/>
        <v>1</v>
      </c>
      <c r="J122" s="526" t="str">
        <f ca="1">IF(G122="","",SUMPRODUCT(LOOKUP(MID(SUBSTITUTE(UPPER(TRIM(CLEAN(SUBSTITUTE(SUBSTITUTE(G122,"ٔ",""),"ـ","ء"))))," ",""),ROW(INDIRECT("1:"&amp;LEN(SUBSTITUTE(UPPER(TRIM(CLEAN(SUBSTITUTE(SUBSTITUTE(G122,"ٔ",""),"ـ","ء"))))," ","")))),1),Gematria!$C$3:$C$40,Gematria!$D$3:$D$40)))</f>
        <v/>
      </c>
    </row>
    <row r="123" spans="1:10" x14ac:dyDescent="0.25">
      <c r="A123" s="2">
        <v>122</v>
      </c>
      <c r="B123" s="2">
        <v>2</v>
      </c>
      <c r="C123" s="2">
        <v>114</v>
      </c>
      <c r="D123" s="11"/>
      <c r="E1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3" s="524" t="str">
        <f t="shared" si="5"/>
        <v/>
      </c>
      <c r="H123" s="525">
        <f t="shared" si="6"/>
        <v>0</v>
      </c>
      <c r="I123" s="526">
        <f t="shared" si="7"/>
        <v>1</v>
      </c>
      <c r="J123" s="526" t="str">
        <f ca="1">IF(G123="","",SUMPRODUCT(LOOKUP(MID(SUBSTITUTE(UPPER(TRIM(CLEAN(SUBSTITUTE(SUBSTITUTE(G123,"ٔ",""),"ـ","ء"))))," ",""),ROW(INDIRECT("1:"&amp;LEN(SUBSTITUTE(UPPER(TRIM(CLEAN(SUBSTITUTE(SUBSTITUTE(G123,"ٔ",""),"ـ","ء"))))," ","")))),1),Gematria!$C$3:$C$40,Gematria!$D$3:$D$40)))</f>
        <v/>
      </c>
    </row>
    <row r="124" spans="1:10" x14ac:dyDescent="0.25">
      <c r="A124" s="2">
        <v>123</v>
      </c>
      <c r="B124" s="2">
        <v>2</v>
      </c>
      <c r="C124" s="2">
        <v>115</v>
      </c>
      <c r="D124" s="11"/>
      <c r="E1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4" s="524" t="str">
        <f t="shared" si="5"/>
        <v/>
      </c>
      <c r="H124" s="525">
        <f t="shared" si="6"/>
        <v>0</v>
      </c>
      <c r="I124" s="526">
        <f t="shared" si="7"/>
        <v>1</v>
      </c>
      <c r="J124" s="526" t="str">
        <f ca="1">IF(G124="","",SUMPRODUCT(LOOKUP(MID(SUBSTITUTE(UPPER(TRIM(CLEAN(SUBSTITUTE(SUBSTITUTE(G124,"ٔ",""),"ـ","ء"))))," ",""),ROW(INDIRECT("1:"&amp;LEN(SUBSTITUTE(UPPER(TRIM(CLEAN(SUBSTITUTE(SUBSTITUTE(G124,"ٔ",""),"ـ","ء"))))," ","")))),1),Gematria!$C$3:$C$40,Gematria!$D$3:$D$40)))</f>
        <v/>
      </c>
    </row>
    <row r="125" spans="1:10" x14ac:dyDescent="0.25">
      <c r="A125" s="2">
        <v>124</v>
      </c>
      <c r="B125" s="2">
        <v>2</v>
      </c>
      <c r="C125" s="2">
        <v>116</v>
      </c>
      <c r="D125" s="11"/>
      <c r="E1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5" s="524" t="str">
        <f t="shared" si="5"/>
        <v/>
      </c>
      <c r="H125" s="525">
        <f t="shared" si="6"/>
        <v>0</v>
      </c>
      <c r="I125" s="526">
        <f t="shared" si="7"/>
        <v>1</v>
      </c>
      <c r="J125" s="526" t="str">
        <f ca="1">IF(G125="","",SUMPRODUCT(LOOKUP(MID(SUBSTITUTE(UPPER(TRIM(CLEAN(SUBSTITUTE(SUBSTITUTE(G125,"ٔ",""),"ـ","ء"))))," ",""),ROW(INDIRECT("1:"&amp;LEN(SUBSTITUTE(UPPER(TRIM(CLEAN(SUBSTITUTE(SUBSTITUTE(G125,"ٔ",""),"ـ","ء"))))," ","")))),1),Gematria!$C$3:$C$40,Gematria!$D$3:$D$40)))</f>
        <v/>
      </c>
    </row>
    <row r="126" spans="1:10" x14ac:dyDescent="0.25">
      <c r="A126" s="2">
        <v>125</v>
      </c>
      <c r="B126" s="2">
        <v>2</v>
      </c>
      <c r="C126" s="2">
        <v>117</v>
      </c>
      <c r="D126" s="11"/>
      <c r="E1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6" s="524" t="str">
        <f t="shared" si="5"/>
        <v/>
      </c>
      <c r="H126" s="525">
        <f t="shared" si="6"/>
        <v>0</v>
      </c>
      <c r="I126" s="526">
        <f t="shared" si="7"/>
        <v>1</v>
      </c>
      <c r="J126" s="526" t="str">
        <f ca="1">IF(G126="","",SUMPRODUCT(LOOKUP(MID(SUBSTITUTE(UPPER(TRIM(CLEAN(SUBSTITUTE(SUBSTITUTE(G126,"ٔ",""),"ـ","ء"))))," ",""),ROW(INDIRECT("1:"&amp;LEN(SUBSTITUTE(UPPER(TRIM(CLEAN(SUBSTITUTE(SUBSTITUTE(G126,"ٔ",""),"ـ","ء"))))," ","")))),1),Gematria!$C$3:$C$40,Gematria!$D$3:$D$40)))</f>
        <v/>
      </c>
    </row>
    <row r="127" spans="1:10" x14ac:dyDescent="0.25">
      <c r="A127" s="2">
        <v>126</v>
      </c>
      <c r="B127" s="2">
        <v>2</v>
      </c>
      <c r="C127" s="2">
        <v>118</v>
      </c>
      <c r="D127" s="11"/>
      <c r="E1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7" s="524" t="str">
        <f t="shared" si="5"/>
        <v/>
      </c>
      <c r="H127" s="525">
        <f t="shared" si="6"/>
        <v>0</v>
      </c>
      <c r="I127" s="526">
        <f t="shared" si="7"/>
        <v>1</v>
      </c>
      <c r="J127" s="526" t="str">
        <f ca="1">IF(G127="","",SUMPRODUCT(LOOKUP(MID(SUBSTITUTE(UPPER(TRIM(CLEAN(SUBSTITUTE(SUBSTITUTE(G127,"ٔ",""),"ـ","ء"))))," ",""),ROW(INDIRECT("1:"&amp;LEN(SUBSTITUTE(UPPER(TRIM(CLEAN(SUBSTITUTE(SUBSTITUTE(G127,"ٔ",""),"ـ","ء"))))," ","")))),1),Gematria!$C$3:$C$40,Gematria!$D$3:$D$40)))</f>
        <v/>
      </c>
    </row>
    <row r="128" spans="1:10" x14ac:dyDescent="0.25">
      <c r="A128" s="2">
        <v>127</v>
      </c>
      <c r="B128" s="2">
        <v>2</v>
      </c>
      <c r="C128" s="2">
        <v>119</v>
      </c>
      <c r="D128" s="11"/>
      <c r="E1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8" s="524" t="str">
        <f t="shared" si="5"/>
        <v/>
      </c>
      <c r="H128" s="525">
        <f t="shared" si="6"/>
        <v>0</v>
      </c>
      <c r="I128" s="526">
        <f t="shared" si="7"/>
        <v>1</v>
      </c>
      <c r="J128" s="526" t="str">
        <f ca="1">IF(G128="","",SUMPRODUCT(LOOKUP(MID(SUBSTITUTE(UPPER(TRIM(CLEAN(SUBSTITUTE(SUBSTITUTE(G128,"ٔ",""),"ـ","ء"))))," ",""),ROW(INDIRECT("1:"&amp;LEN(SUBSTITUTE(UPPER(TRIM(CLEAN(SUBSTITUTE(SUBSTITUTE(G128,"ٔ",""),"ـ","ء"))))," ","")))),1),Gematria!$C$3:$C$40,Gematria!$D$3:$D$40)))</f>
        <v/>
      </c>
    </row>
    <row r="129" spans="1:10" x14ac:dyDescent="0.25">
      <c r="A129" s="2">
        <v>128</v>
      </c>
      <c r="B129" s="2">
        <v>2</v>
      </c>
      <c r="C129" s="2">
        <v>120</v>
      </c>
      <c r="D129" s="11"/>
      <c r="E1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9" s="524" t="str">
        <f t="shared" si="5"/>
        <v/>
      </c>
      <c r="H129" s="525">
        <f t="shared" si="6"/>
        <v>0</v>
      </c>
      <c r="I129" s="526">
        <f t="shared" si="7"/>
        <v>1</v>
      </c>
      <c r="J129" s="526" t="str">
        <f ca="1">IF(G129="","",SUMPRODUCT(LOOKUP(MID(SUBSTITUTE(UPPER(TRIM(CLEAN(SUBSTITUTE(SUBSTITUTE(G129,"ٔ",""),"ـ","ء"))))," ",""),ROW(INDIRECT("1:"&amp;LEN(SUBSTITUTE(UPPER(TRIM(CLEAN(SUBSTITUTE(SUBSTITUTE(G129,"ٔ",""),"ـ","ء"))))," ","")))),1),Gematria!$C$3:$C$40,Gematria!$D$3:$D$40)))</f>
        <v/>
      </c>
    </row>
    <row r="130" spans="1:10" x14ac:dyDescent="0.25">
      <c r="A130" s="2">
        <v>129</v>
      </c>
      <c r="B130" s="2">
        <v>2</v>
      </c>
      <c r="C130" s="2">
        <v>121</v>
      </c>
      <c r="D130" s="11"/>
      <c r="E1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0" s="524" t="str">
        <f t="shared" si="5"/>
        <v/>
      </c>
      <c r="H130" s="525">
        <f t="shared" si="6"/>
        <v>0</v>
      </c>
      <c r="I130" s="526">
        <f t="shared" si="7"/>
        <v>1</v>
      </c>
      <c r="J130" s="526" t="str">
        <f ca="1">IF(G130="","",SUMPRODUCT(LOOKUP(MID(SUBSTITUTE(UPPER(TRIM(CLEAN(SUBSTITUTE(SUBSTITUTE(G130,"ٔ",""),"ـ","ء"))))," ",""),ROW(INDIRECT("1:"&amp;LEN(SUBSTITUTE(UPPER(TRIM(CLEAN(SUBSTITUTE(SUBSTITUTE(G130,"ٔ",""),"ـ","ء"))))," ","")))),1),Gematria!$C$3:$C$40,Gematria!$D$3:$D$40)))</f>
        <v/>
      </c>
    </row>
    <row r="131" spans="1:10" x14ac:dyDescent="0.25">
      <c r="A131" s="2">
        <v>130</v>
      </c>
      <c r="B131" s="2">
        <v>2</v>
      </c>
      <c r="C131" s="2">
        <v>122</v>
      </c>
      <c r="D131" s="11"/>
      <c r="E1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1" s="524" t="str">
        <f t="shared" ref="G131:G194" si="8">TRIM(CLEAN(SUBSTITUTE(F131,"ٔ","")))</f>
        <v/>
      </c>
      <c r="H131" s="525">
        <f t="shared" ref="H131:H194" si="9">LEN(SUBSTITUTE(G131," ",""))</f>
        <v>0</v>
      </c>
      <c r="I131" s="526">
        <f t="shared" si="7"/>
        <v>1</v>
      </c>
      <c r="J131" s="526" t="str">
        <f ca="1">IF(G131="","",SUMPRODUCT(LOOKUP(MID(SUBSTITUTE(UPPER(TRIM(CLEAN(SUBSTITUTE(SUBSTITUTE(G131,"ٔ",""),"ـ","ء"))))," ",""),ROW(INDIRECT("1:"&amp;LEN(SUBSTITUTE(UPPER(TRIM(CLEAN(SUBSTITUTE(SUBSTITUTE(G131,"ٔ",""),"ـ","ء"))))," ","")))),1),Gematria!$C$3:$C$40,Gematria!$D$3:$D$40)))</f>
        <v/>
      </c>
    </row>
    <row r="132" spans="1:10" x14ac:dyDescent="0.25">
      <c r="A132" s="2">
        <v>131</v>
      </c>
      <c r="B132" s="2">
        <v>2</v>
      </c>
      <c r="C132" s="2">
        <v>123</v>
      </c>
      <c r="D132" s="11"/>
      <c r="E1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2" s="524" t="str">
        <f t="shared" si="8"/>
        <v/>
      </c>
      <c r="H132" s="525">
        <f t="shared" si="9"/>
        <v>0</v>
      </c>
      <c r="I132" s="526">
        <f t="shared" si="7"/>
        <v>1</v>
      </c>
      <c r="J132" s="526" t="str">
        <f ca="1">IF(G132="","",SUMPRODUCT(LOOKUP(MID(SUBSTITUTE(UPPER(TRIM(CLEAN(SUBSTITUTE(SUBSTITUTE(G132,"ٔ",""),"ـ","ء"))))," ",""),ROW(INDIRECT("1:"&amp;LEN(SUBSTITUTE(UPPER(TRIM(CLEAN(SUBSTITUTE(SUBSTITUTE(G132,"ٔ",""),"ـ","ء"))))," ","")))),1),Gematria!$C$3:$C$40,Gematria!$D$3:$D$40)))</f>
        <v/>
      </c>
    </row>
    <row r="133" spans="1:10" x14ac:dyDescent="0.25">
      <c r="A133" s="2">
        <v>132</v>
      </c>
      <c r="B133" s="2">
        <v>2</v>
      </c>
      <c r="C133" s="2">
        <v>124</v>
      </c>
      <c r="D133" s="11"/>
      <c r="E1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3" s="524" t="str">
        <f t="shared" si="8"/>
        <v/>
      </c>
      <c r="H133" s="525">
        <f t="shared" si="9"/>
        <v>0</v>
      </c>
      <c r="I133" s="526">
        <f t="shared" si="7"/>
        <v>1</v>
      </c>
      <c r="J133" s="526" t="str">
        <f ca="1">IF(G133="","",SUMPRODUCT(LOOKUP(MID(SUBSTITUTE(UPPER(TRIM(CLEAN(SUBSTITUTE(SUBSTITUTE(G133,"ٔ",""),"ـ","ء"))))," ",""),ROW(INDIRECT("1:"&amp;LEN(SUBSTITUTE(UPPER(TRIM(CLEAN(SUBSTITUTE(SUBSTITUTE(G133,"ٔ",""),"ـ","ء"))))," ","")))),1),Gematria!$C$3:$C$40,Gematria!$D$3:$D$40)))</f>
        <v/>
      </c>
    </row>
    <row r="134" spans="1:10" x14ac:dyDescent="0.25">
      <c r="A134" s="2">
        <v>133</v>
      </c>
      <c r="B134" s="2">
        <v>2</v>
      </c>
      <c r="C134" s="2">
        <v>125</v>
      </c>
      <c r="D134" s="11"/>
      <c r="E1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4" s="524" t="str">
        <f t="shared" si="8"/>
        <v/>
      </c>
      <c r="H134" s="525">
        <f t="shared" si="9"/>
        <v>0</v>
      </c>
      <c r="I134" s="526">
        <f t="shared" si="7"/>
        <v>1</v>
      </c>
      <c r="J134" s="526" t="str">
        <f ca="1">IF(G134="","",SUMPRODUCT(LOOKUP(MID(SUBSTITUTE(UPPER(TRIM(CLEAN(SUBSTITUTE(SUBSTITUTE(G134,"ٔ",""),"ـ","ء"))))," ",""),ROW(INDIRECT("1:"&amp;LEN(SUBSTITUTE(UPPER(TRIM(CLEAN(SUBSTITUTE(SUBSTITUTE(G134,"ٔ",""),"ـ","ء"))))," ","")))),1),Gematria!$C$3:$C$40,Gematria!$D$3:$D$40)))</f>
        <v/>
      </c>
    </row>
    <row r="135" spans="1:10" x14ac:dyDescent="0.25">
      <c r="A135" s="2">
        <v>134</v>
      </c>
      <c r="B135" s="2">
        <v>2</v>
      </c>
      <c r="C135" s="2">
        <v>126</v>
      </c>
      <c r="D135" s="11"/>
      <c r="E1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5" s="524" t="str">
        <f t="shared" si="8"/>
        <v/>
      </c>
      <c r="H135" s="525">
        <f t="shared" si="9"/>
        <v>0</v>
      </c>
      <c r="I135" s="526">
        <f t="shared" si="7"/>
        <v>1</v>
      </c>
      <c r="J135" s="526" t="str">
        <f ca="1">IF(G135="","",SUMPRODUCT(LOOKUP(MID(SUBSTITUTE(UPPER(TRIM(CLEAN(SUBSTITUTE(SUBSTITUTE(G135,"ٔ",""),"ـ","ء"))))," ",""),ROW(INDIRECT("1:"&amp;LEN(SUBSTITUTE(UPPER(TRIM(CLEAN(SUBSTITUTE(SUBSTITUTE(G135,"ٔ",""),"ـ","ء"))))," ","")))),1),Gematria!$C$3:$C$40,Gematria!$D$3:$D$40)))</f>
        <v/>
      </c>
    </row>
    <row r="136" spans="1:10" x14ac:dyDescent="0.25">
      <c r="A136" s="2">
        <v>135</v>
      </c>
      <c r="B136" s="2">
        <v>2</v>
      </c>
      <c r="C136" s="2">
        <v>127</v>
      </c>
      <c r="D136" s="11"/>
      <c r="E1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6" s="524" t="str">
        <f t="shared" si="8"/>
        <v/>
      </c>
      <c r="H136" s="525">
        <f t="shared" si="9"/>
        <v>0</v>
      </c>
      <c r="I136" s="526">
        <f t="shared" si="7"/>
        <v>1</v>
      </c>
      <c r="J136" s="526" t="str">
        <f ca="1">IF(G136="","",SUMPRODUCT(LOOKUP(MID(SUBSTITUTE(UPPER(TRIM(CLEAN(SUBSTITUTE(SUBSTITUTE(G136,"ٔ",""),"ـ","ء"))))," ",""),ROW(INDIRECT("1:"&amp;LEN(SUBSTITUTE(UPPER(TRIM(CLEAN(SUBSTITUTE(SUBSTITUTE(G136,"ٔ",""),"ـ","ء"))))," ","")))),1),Gematria!$C$3:$C$40,Gematria!$D$3:$D$40)))</f>
        <v/>
      </c>
    </row>
    <row r="137" spans="1:10" x14ac:dyDescent="0.25">
      <c r="A137" s="2">
        <v>136</v>
      </c>
      <c r="B137" s="2">
        <v>2</v>
      </c>
      <c r="C137" s="2">
        <v>128</v>
      </c>
      <c r="D137" s="11"/>
      <c r="E1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7" s="524" t="str">
        <f t="shared" si="8"/>
        <v/>
      </c>
      <c r="H137" s="525">
        <f t="shared" si="9"/>
        <v>0</v>
      </c>
      <c r="I137" s="526">
        <f t="shared" si="7"/>
        <v>1</v>
      </c>
      <c r="J137" s="526" t="str">
        <f ca="1">IF(G137="","",SUMPRODUCT(LOOKUP(MID(SUBSTITUTE(UPPER(TRIM(CLEAN(SUBSTITUTE(SUBSTITUTE(G137,"ٔ",""),"ـ","ء"))))," ",""),ROW(INDIRECT("1:"&amp;LEN(SUBSTITUTE(UPPER(TRIM(CLEAN(SUBSTITUTE(SUBSTITUTE(G137,"ٔ",""),"ـ","ء"))))," ","")))),1),Gematria!$C$3:$C$40,Gematria!$D$3:$D$40)))</f>
        <v/>
      </c>
    </row>
    <row r="138" spans="1:10" x14ac:dyDescent="0.25">
      <c r="A138" s="2">
        <v>137</v>
      </c>
      <c r="B138" s="2">
        <v>2</v>
      </c>
      <c r="C138" s="2">
        <v>129</v>
      </c>
      <c r="D138" s="11"/>
      <c r="E1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8" s="524" t="str">
        <f t="shared" si="8"/>
        <v/>
      </c>
      <c r="H138" s="525">
        <f t="shared" si="9"/>
        <v>0</v>
      </c>
      <c r="I138" s="526">
        <f t="shared" si="7"/>
        <v>1</v>
      </c>
      <c r="J138" s="526" t="str">
        <f ca="1">IF(G138="","",SUMPRODUCT(LOOKUP(MID(SUBSTITUTE(UPPER(TRIM(CLEAN(SUBSTITUTE(SUBSTITUTE(G138,"ٔ",""),"ـ","ء"))))," ",""),ROW(INDIRECT("1:"&amp;LEN(SUBSTITUTE(UPPER(TRIM(CLEAN(SUBSTITUTE(SUBSTITUTE(G138,"ٔ",""),"ـ","ء"))))," ","")))),1),Gematria!$C$3:$C$40,Gematria!$D$3:$D$40)))</f>
        <v/>
      </c>
    </row>
    <row r="139" spans="1:10" x14ac:dyDescent="0.25">
      <c r="A139" s="2">
        <v>138</v>
      </c>
      <c r="B139" s="2">
        <v>2</v>
      </c>
      <c r="C139" s="2">
        <v>130</v>
      </c>
      <c r="D139" s="11"/>
      <c r="E1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9" s="524" t="str">
        <f t="shared" si="8"/>
        <v/>
      </c>
      <c r="H139" s="525">
        <f t="shared" si="9"/>
        <v>0</v>
      </c>
      <c r="I139" s="526">
        <f t="shared" si="7"/>
        <v>1</v>
      </c>
      <c r="J139" s="526" t="str">
        <f ca="1">IF(G139="","",SUMPRODUCT(LOOKUP(MID(SUBSTITUTE(UPPER(TRIM(CLEAN(SUBSTITUTE(SUBSTITUTE(G139,"ٔ",""),"ـ","ء"))))," ",""),ROW(INDIRECT("1:"&amp;LEN(SUBSTITUTE(UPPER(TRIM(CLEAN(SUBSTITUTE(SUBSTITUTE(G139,"ٔ",""),"ـ","ء"))))," ","")))),1),Gematria!$C$3:$C$40,Gematria!$D$3:$D$40)))</f>
        <v/>
      </c>
    </row>
    <row r="140" spans="1:10" x14ac:dyDescent="0.25">
      <c r="A140" s="2">
        <v>139</v>
      </c>
      <c r="B140" s="2">
        <v>2</v>
      </c>
      <c r="C140" s="2">
        <v>131</v>
      </c>
      <c r="D140" s="11"/>
      <c r="E1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0" s="524" t="str">
        <f t="shared" si="8"/>
        <v/>
      </c>
      <c r="H140" s="525">
        <f t="shared" si="9"/>
        <v>0</v>
      </c>
      <c r="I140" s="526">
        <f t="shared" si="7"/>
        <v>1</v>
      </c>
      <c r="J140" s="526" t="str">
        <f ca="1">IF(G140="","",SUMPRODUCT(LOOKUP(MID(SUBSTITUTE(UPPER(TRIM(CLEAN(SUBSTITUTE(SUBSTITUTE(G140,"ٔ",""),"ـ","ء"))))," ",""),ROW(INDIRECT("1:"&amp;LEN(SUBSTITUTE(UPPER(TRIM(CLEAN(SUBSTITUTE(SUBSTITUTE(G140,"ٔ",""),"ـ","ء"))))," ","")))),1),Gematria!$C$3:$C$40,Gematria!$D$3:$D$40)))</f>
        <v/>
      </c>
    </row>
    <row r="141" spans="1:10" x14ac:dyDescent="0.25">
      <c r="A141" s="2">
        <v>140</v>
      </c>
      <c r="B141" s="2">
        <v>2</v>
      </c>
      <c r="C141" s="2">
        <v>132</v>
      </c>
      <c r="D141" s="11"/>
      <c r="E1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1" s="524" t="str">
        <f t="shared" si="8"/>
        <v/>
      </c>
      <c r="H141" s="525">
        <f t="shared" si="9"/>
        <v>0</v>
      </c>
      <c r="I141" s="526">
        <f t="shared" si="7"/>
        <v>1</v>
      </c>
      <c r="J141" s="526" t="str">
        <f ca="1">IF(G141="","",SUMPRODUCT(LOOKUP(MID(SUBSTITUTE(UPPER(TRIM(CLEAN(SUBSTITUTE(SUBSTITUTE(G141,"ٔ",""),"ـ","ء"))))," ",""),ROW(INDIRECT("1:"&amp;LEN(SUBSTITUTE(UPPER(TRIM(CLEAN(SUBSTITUTE(SUBSTITUTE(G141,"ٔ",""),"ـ","ء"))))," ","")))),1),Gematria!$C$3:$C$40,Gematria!$D$3:$D$40)))</f>
        <v/>
      </c>
    </row>
    <row r="142" spans="1:10" x14ac:dyDescent="0.25">
      <c r="A142" s="2">
        <v>141</v>
      </c>
      <c r="B142" s="2">
        <v>2</v>
      </c>
      <c r="C142" s="2">
        <v>133</v>
      </c>
      <c r="D142" s="11"/>
      <c r="E1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2" s="524" t="str">
        <f t="shared" si="8"/>
        <v/>
      </c>
      <c r="H142" s="525">
        <f t="shared" si="9"/>
        <v>0</v>
      </c>
      <c r="I142" s="526">
        <f t="shared" si="7"/>
        <v>1</v>
      </c>
      <c r="J142" s="526" t="str">
        <f ca="1">IF(G142="","",SUMPRODUCT(LOOKUP(MID(SUBSTITUTE(UPPER(TRIM(CLEAN(SUBSTITUTE(SUBSTITUTE(G142,"ٔ",""),"ـ","ء"))))," ",""),ROW(INDIRECT("1:"&amp;LEN(SUBSTITUTE(UPPER(TRIM(CLEAN(SUBSTITUTE(SUBSTITUTE(G142,"ٔ",""),"ـ","ء"))))," ","")))),1),Gematria!$C$3:$C$40,Gematria!$D$3:$D$40)))</f>
        <v/>
      </c>
    </row>
    <row r="143" spans="1:10" x14ac:dyDescent="0.25">
      <c r="A143" s="2">
        <v>142</v>
      </c>
      <c r="B143" s="2">
        <v>2</v>
      </c>
      <c r="C143" s="2">
        <v>134</v>
      </c>
      <c r="D143" s="11"/>
      <c r="E1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3" s="524" t="str">
        <f t="shared" si="8"/>
        <v/>
      </c>
      <c r="H143" s="525">
        <f t="shared" si="9"/>
        <v>0</v>
      </c>
      <c r="I143" s="526">
        <f t="shared" si="7"/>
        <v>1</v>
      </c>
      <c r="J143" s="526" t="str">
        <f ca="1">IF(G143="","",SUMPRODUCT(LOOKUP(MID(SUBSTITUTE(UPPER(TRIM(CLEAN(SUBSTITUTE(SUBSTITUTE(G143,"ٔ",""),"ـ","ء"))))," ",""),ROW(INDIRECT("1:"&amp;LEN(SUBSTITUTE(UPPER(TRIM(CLEAN(SUBSTITUTE(SUBSTITUTE(G143,"ٔ",""),"ـ","ء"))))," ","")))),1),Gematria!$C$3:$C$40,Gematria!$D$3:$D$40)))</f>
        <v/>
      </c>
    </row>
    <row r="144" spans="1:10" x14ac:dyDescent="0.25">
      <c r="A144" s="2">
        <v>143</v>
      </c>
      <c r="B144" s="2">
        <v>2</v>
      </c>
      <c r="C144" s="2">
        <v>135</v>
      </c>
      <c r="D144" s="11"/>
      <c r="E1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4" s="524" t="str">
        <f t="shared" si="8"/>
        <v/>
      </c>
      <c r="H144" s="525">
        <f t="shared" si="9"/>
        <v>0</v>
      </c>
      <c r="I144" s="526">
        <f t="shared" si="7"/>
        <v>1</v>
      </c>
      <c r="J144" s="526" t="str">
        <f ca="1">IF(G144="","",SUMPRODUCT(LOOKUP(MID(SUBSTITUTE(UPPER(TRIM(CLEAN(SUBSTITUTE(SUBSTITUTE(G144,"ٔ",""),"ـ","ء"))))," ",""),ROW(INDIRECT("1:"&amp;LEN(SUBSTITUTE(UPPER(TRIM(CLEAN(SUBSTITUTE(SUBSTITUTE(G144,"ٔ",""),"ـ","ء"))))," ","")))),1),Gematria!$C$3:$C$40,Gematria!$D$3:$D$40)))</f>
        <v/>
      </c>
    </row>
    <row r="145" spans="1:10" x14ac:dyDescent="0.25">
      <c r="A145" s="2">
        <v>144</v>
      </c>
      <c r="B145" s="2">
        <v>2</v>
      </c>
      <c r="C145" s="2">
        <v>136</v>
      </c>
      <c r="D145" s="11"/>
      <c r="E1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5" s="524" t="str">
        <f t="shared" si="8"/>
        <v/>
      </c>
      <c r="H145" s="525">
        <f t="shared" si="9"/>
        <v>0</v>
      </c>
      <c r="I145" s="526">
        <f t="shared" si="7"/>
        <v>1</v>
      </c>
      <c r="J145" s="526" t="str">
        <f ca="1">IF(G145="","",SUMPRODUCT(LOOKUP(MID(SUBSTITUTE(UPPER(TRIM(CLEAN(SUBSTITUTE(SUBSTITUTE(G145,"ٔ",""),"ـ","ء"))))," ",""),ROW(INDIRECT("1:"&amp;LEN(SUBSTITUTE(UPPER(TRIM(CLEAN(SUBSTITUTE(SUBSTITUTE(G145,"ٔ",""),"ـ","ء"))))," ","")))),1),Gematria!$C$3:$C$40,Gematria!$D$3:$D$40)))</f>
        <v/>
      </c>
    </row>
    <row r="146" spans="1:10" x14ac:dyDescent="0.25">
      <c r="A146" s="2">
        <v>145</v>
      </c>
      <c r="B146" s="2">
        <v>2</v>
      </c>
      <c r="C146" s="2">
        <v>137</v>
      </c>
      <c r="D146" s="11"/>
      <c r="E1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6" s="524" t="str">
        <f t="shared" si="8"/>
        <v/>
      </c>
      <c r="H146" s="525">
        <f t="shared" si="9"/>
        <v>0</v>
      </c>
      <c r="I146" s="526">
        <f t="shared" si="7"/>
        <v>1</v>
      </c>
      <c r="J146" s="526" t="str">
        <f ca="1">IF(G146="","",SUMPRODUCT(LOOKUP(MID(SUBSTITUTE(UPPER(TRIM(CLEAN(SUBSTITUTE(SUBSTITUTE(G146,"ٔ",""),"ـ","ء"))))," ",""),ROW(INDIRECT("1:"&amp;LEN(SUBSTITUTE(UPPER(TRIM(CLEAN(SUBSTITUTE(SUBSTITUTE(G146,"ٔ",""),"ـ","ء"))))," ","")))),1),Gematria!$C$3:$C$40,Gematria!$D$3:$D$40)))</f>
        <v/>
      </c>
    </row>
    <row r="147" spans="1:10" x14ac:dyDescent="0.25">
      <c r="A147" s="2">
        <v>146</v>
      </c>
      <c r="B147" s="2">
        <v>2</v>
      </c>
      <c r="C147" s="2">
        <v>138</v>
      </c>
      <c r="D147" s="11"/>
      <c r="E1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7" s="524" t="str">
        <f t="shared" si="8"/>
        <v/>
      </c>
      <c r="H147" s="525">
        <f t="shared" si="9"/>
        <v>0</v>
      </c>
      <c r="I147" s="526">
        <f t="shared" ref="I147:I210" si="10">LEN(TRIM(G147))-H147+1</f>
        <v>1</v>
      </c>
      <c r="J147" s="526" t="str">
        <f ca="1">IF(G147="","",SUMPRODUCT(LOOKUP(MID(SUBSTITUTE(UPPER(TRIM(CLEAN(SUBSTITUTE(SUBSTITUTE(G147,"ٔ",""),"ـ","ء"))))," ",""),ROW(INDIRECT("1:"&amp;LEN(SUBSTITUTE(UPPER(TRIM(CLEAN(SUBSTITUTE(SUBSTITUTE(G147,"ٔ",""),"ـ","ء"))))," ","")))),1),Gematria!$C$3:$C$40,Gematria!$D$3:$D$40)))</f>
        <v/>
      </c>
    </row>
    <row r="148" spans="1:10" x14ac:dyDescent="0.25">
      <c r="A148" s="2">
        <v>147</v>
      </c>
      <c r="B148" s="2">
        <v>2</v>
      </c>
      <c r="C148" s="2">
        <v>139</v>
      </c>
      <c r="D148" s="11"/>
      <c r="E1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8" s="524" t="str">
        <f t="shared" si="8"/>
        <v/>
      </c>
      <c r="H148" s="525">
        <f t="shared" si="9"/>
        <v>0</v>
      </c>
      <c r="I148" s="526">
        <f t="shared" si="10"/>
        <v>1</v>
      </c>
      <c r="J148" s="526" t="str">
        <f ca="1">IF(G148="","",SUMPRODUCT(LOOKUP(MID(SUBSTITUTE(UPPER(TRIM(CLEAN(SUBSTITUTE(SUBSTITUTE(G148,"ٔ",""),"ـ","ء"))))," ",""),ROW(INDIRECT("1:"&amp;LEN(SUBSTITUTE(UPPER(TRIM(CLEAN(SUBSTITUTE(SUBSTITUTE(G148,"ٔ",""),"ـ","ء"))))," ","")))),1),Gematria!$C$3:$C$40,Gematria!$D$3:$D$40)))</f>
        <v/>
      </c>
    </row>
    <row r="149" spans="1:10" x14ac:dyDescent="0.25">
      <c r="A149" s="2">
        <v>148</v>
      </c>
      <c r="B149" s="2">
        <v>2</v>
      </c>
      <c r="C149" s="2">
        <v>140</v>
      </c>
      <c r="D149" s="11"/>
      <c r="E1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9" s="524" t="str">
        <f t="shared" si="8"/>
        <v/>
      </c>
      <c r="H149" s="525">
        <f t="shared" si="9"/>
        <v>0</v>
      </c>
      <c r="I149" s="526">
        <f t="shared" si="10"/>
        <v>1</v>
      </c>
      <c r="J149" s="526" t="str">
        <f ca="1">IF(G149="","",SUMPRODUCT(LOOKUP(MID(SUBSTITUTE(UPPER(TRIM(CLEAN(SUBSTITUTE(SUBSTITUTE(G149,"ٔ",""),"ـ","ء"))))," ",""),ROW(INDIRECT("1:"&amp;LEN(SUBSTITUTE(UPPER(TRIM(CLEAN(SUBSTITUTE(SUBSTITUTE(G149,"ٔ",""),"ـ","ء"))))," ","")))),1),Gematria!$C$3:$C$40,Gematria!$D$3:$D$40)))</f>
        <v/>
      </c>
    </row>
    <row r="150" spans="1:10" x14ac:dyDescent="0.25">
      <c r="A150" s="2">
        <v>149</v>
      </c>
      <c r="B150" s="2">
        <v>2</v>
      </c>
      <c r="C150" s="2">
        <v>141</v>
      </c>
      <c r="D150" s="11"/>
      <c r="E1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0" s="524" t="str">
        <f t="shared" si="8"/>
        <v/>
      </c>
      <c r="H150" s="525">
        <f t="shared" si="9"/>
        <v>0</v>
      </c>
      <c r="I150" s="526">
        <f t="shared" si="10"/>
        <v>1</v>
      </c>
      <c r="J150" s="526" t="str">
        <f ca="1">IF(G150="","",SUMPRODUCT(LOOKUP(MID(SUBSTITUTE(UPPER(TRIM(CLEAN(SUBSTITUTE(SUBSTITUTE(G150,"ٔ",""),"ـ","ء"))))," ",""),ROW(INDIRECT("1:"&amp;LEN(SUBSTITUTE(UPPER(TRIM(CLEAN(SUBSTITUTE(SUBSTITUTE(G150,"ٔ",""),"ـ","ء"))))," ","")))),1),Gematria!$C$3:$C$40,Gematria!$D$3:$D$40)))</f>
        <v/>
      </c>
    </row>
    <row r="151" spans="1:10" x14ac:dyDescent="0.25">
      <c r="A151" s="2">
        <v>150</v>
      </c>
      <c r="B151" s="2">
        <v>2</v>
      </c>
      <c r="C151" s="2">
        <v>142</v>
      </c>
      <c r="D151" s="11"/>
      <c r="E1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1" s="524" t="str">
        <f t="shared" si="8"/>
        <v/>
      </c>
      <c r="H151" s="525">
        <f t="shared" si="9"/>
        <v>0</v>
      </c>
      <c r="I151" s="526">
        <f t="shared" si="10"/>
        <v>1</v>
      </c>
      <c r="J151" s="526" t="str">
        <f ca="1">IF(G151="","",SUMPRODUCT(LOOKUP(MID(SUBSTITUTE(UPPER(TRIM(CLEAN(SUBSTITUTE(SUBSTITUTE(G151,"ٔ",""),"ـ","ء"))))," ",""),ROW(INDIRECT("1:"&amp;LEN(SUBSTITUTE(UPPER(TRIM(CLEAN(SUBSTITUTE(SUBSTITUTE(G151,"ٔ",""),"ـ","ء"))))," ","")))),1),Gematria!$C$3:$C$40,Gematria!$D$3:$D$40)))</f>
        <v/>
      </c>
    </row>
    <row r="152" spans="1:10" x14ac:dyDescent="0.25">
      <c r="A152" s="2">
        <v>151</v>
      </c>
      <c r="B152" s="2">
        <v>2</v>
      </c>
      <c r="C152" s="2">
        <v>143</v>
      </c>
      <c r="D152" s="11"/>
      <c r="E1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2" s="524" t="str">
        <f t="shared" si="8"/>
        <v/>
      </c>
      <c r="H152" s="525">
        <f t="shared" si="9"/>
        <v>0</v>
      </c>
      <c r="I152" s="526">
        <f t="shared" si="10"/>
        <v>1</v>
      </c>
      <c r="J152" s="526" t="str">
        <f ca="1">IF(G152="","",SUMPRODUCT(LOOKUP(MID(SUBSTITUTE(UPPER(TRIM(CLEAN(SUBSTITUTE(SUBSTITUTE(G152,"ٔ",""),"ـ","ء"))))," ",""),ROW(INDIRECT("1:"&amp;LEN(SUBSTITUTE(UPPER(TRIM(CLEAN(SUBSTITUTE(SUBSTITUTE(G152,"ٔ",""),"ـ","ء"))))," ","")))),1),Gematria!$C$3:$C$40,Gematria!$D$3:$D$40)))</f>
        <v/>
      </c>
    </row>
    <row r="153" spans="1:10" x14ac:dyDescent="0.25">
      <c r="A153" s="2">
        <v>152</v>
      </c>
      <c r="B153" s="2">
        <v>2</v>
      </c>
      <c r="C153" s="2">
        <v>144</v>
      </c>
      <c r="D153" s="11"/>
      <c r="E1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3" s="524" t="str">
        <f t="shared" si="8"/>
        <v/>
      </c>
      <c r="H153" s="525">
        <f t="shared" si="9"/>
        <v>0</v>
      </c>
      <c r="I153" s="526">
        <f t="shared" si="10"/>
        <v>1</v>
      </c>
      <c r="J153" s="526" t="str">
        <f ca="1">IF(G153="","",SUMPRODUCT(LOOKUP(MID(SUBSTITUTE(UPPER(TRIM(CLEAN(SUBSTITUTE(SUBSTITUTE(G153,"ٔ",""),"ـ","ء"))))," ",""),ROW(INDIRECT("1:"&amp;LEN(SUBSTITUTE(UPPER(TRIM(CLEAN(SUBSTITUTE(SUBSTITUTE(G153,"ٔ",""),"ـ","ء"))))," ","")))),1),Gematria!$C$3:$C$40,Gematria!$D$3:$D$40)))</f>
        <v/>
      </c>
    </row>
    <row r="154" spans="1:10" x14ac:dyDescent="0.25">
      <c r="A154" s="2">
        <v>153</v>
      </c>
      <c r="B154" s="2">
        <v>2</v>
      </c>
      <c r="C154" s="2">
        <v>145</v>
      </c>
      <c r="D154" s="11"/>
      <c r="E1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4" s="524" t="str">
        <f t="shared" si="8"/>
        <v/>
      </c>
      <c r="H154" s="525">
        <f t="shared" si="9"/>
        <v>0</v>
      </c>
      <c r="I154" s="526">
        <f t="shared" si="10"/>
        <v>1</v>
      </c>
      <c r="J154" s="526" t="str">
        <f ca="1">IF(G154="","",SUMPRODUCT(LOOKUP(MID(SUBSTITUTE(UPPER(TRIM(CLEAN(SUBSTITUTE(SUBSTITUTE(G154,"ٔ",""),"ـ","ء"))))," ",""),ROW(INDIRECT("1:"&amp;LEN(SUBSTITUTE(UPPER(TRIM(CLEAN(SUBSTITUTE(SUBSTITUTE(G154,"ٔ",""),"ـ","ء"))))," ","")))),1),Gematria!$C$3:$C$40,Gematria!$D$3:$D$40)))</f>
        <v/>
      </c>
    </row>
    <row r="155" spans="1:10" x14ac:dyDescent="0.25">
      <c r="A155" s="2">
        <v>154</v>
      </c>
      <c r="B155" s="2">
        <v>2</v>
      </c>
      <c r="C155" s="2">
        <v>146</v>
      </c>
      <c r="D155" s="11"/>
      <c r="E1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5" s="524" t="str">
        <f t="shared" si="8"/>
        <v/>
      </c>
      <c r="H155" s="525">
        <f t="shared" si="9"/>
        <v>0</v>
      </c>
      <c r="I155" s="526">
        <f t="shared" si="10"/>
        <v>1</v>
      </c>
      <c r="J155" s="526" t="str">
        <f ca="1">IF(G155="","",SUMPRODUCT(LOOKUP(MID(SUBSTITUTE(UPPER(TRIM(CLEAN(SUBSTITUTE(SUBSTITUTE(G155,"ٔ",""),"ـ","ء"))))," ",""),ROW(INDIRECT("1:"&amp;LEN(SUBSTITUTE(UPPER(TRIM(CLEAN(SUBSTITUTE(SUBSTITUTE(G155,"ٔ",""),"ـ","ء"))))," ","")))),1),Gematria!$C$3:$C$40,Gematria!$D$3:$D$40)))</f>
        <v/>
      </c>
    </row>
    <row r="156" spans="1:10" x14ac:dyDescent="0.25">
      <c r="A156" s="2">
        <v>155</v>
      </c>
      <c r="B156" s="2">
        <v>2</v>
      </c>
      <c r="C156" s="2">
        <v>147</v>
      </c>
      <c r="D156" s="11"/>
      <c r="E1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6" s="524" t="str">
        <f t="shared" si="8"/>
        <v/>
      </c>
      <c r="H156" s="525">
        <f t="shared" si="9"/>
        <v>0</v>
      </c>
      <c r="I156" s="526">
        <f t="shared" si="10"/>
        <v>1</v>
      </c>
      <c r="J156" s="526" t="str">
        <f ca="1">IF(G156="","",SUMPRODUCT(LOOKUP(MID(SUBSTITUTE(UPPER(TRIM(CLEAN(SUBSTITUTE(SUBSTITUTE(G156,"ٔ",""),"ـ","ء"))))," ",""),ROW(INDIRECT("1:"&amp;LEN(SUBSTITUTE(UPPER(TRIM(CLEAN(SUBSTITUTE(SUBSTITUTE(G156,"ٔ",""),"ـ","ء"))))," ","")))),1),Gematria!$C$3:$C$40,Gematria!$D$3:$D$40)))</f>
        <v/>
      </c>
    </row>
    <row r="157" spans="1:10" x14ac:dyDescent="0.25">
      <c r="A157" s="2">
        <v>156</v>
      </c>
      <c r="B157" s="2">
        <v>2</v>
      </c>
      <c r="C157" s="2">
        <v>148</v>
      </c>
      <c r="D157" s="11"/>
      <c r="E1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7" s="524" t="str">
        <f t="shared" si="8"/>
        <v/>
      </c>
      <c r="H157" s="525">
        <f t="shared" si="9"/>
        <v>0</v>
      </c>
      <c r="I157" s="526">
        <f t="shared" si="10"/>
        <v>1</v>
      </c>
      <c r="J157" s="526" t="str">
        <f ca="1">IF(G157="","",SUMPRODUCT(LOOKUP(MID(SUBSTITUTE(UPPER(TRIM(CLEAN(SUBSTITUTE(SUBSTITUTE(G157,"ٔ",""),"ـ","ء"))))," ",""),ROW(INDIRECT("1:"&amp;LEN(SUBSTITUTE(UPPER(TRIM(CLEAN(SUBSTITUTE(SUBSTITUTE(G157,"ٔ",""),"ـ","ء"))))," ","")))),1),Gematria!$C$3:$C$40,Gematria!$D$3:$D$40)))</f>
        <v/>
      </c>
    </row>
    <row r="158" spans="1:10" x14ac:dyDescent="0.25">
      <c r="A158" s="2">
        <v>157</v>
      </c>
      <c r="B158" s="2">
        <v>2</v>
      </c>
      <c r="C158" s="2">
        <v>149</v>
      </c>
      <c r="D158" s="11"/>
      <c r="E1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8" s="524" t="str">
        <f t="shared" si="8"/>
        <v/>
      </c>
      <c r="H158" s="525">
        <f t="shared" si="9"/>
        <v>0</v>
      </c>
      <c r="I158" s="526">
        <f t="shared" si="10"/>
        <v>1</v>
      </c>
      <c r="J158" s="526" t="str">
        <f ca="1">IF(G158="","",SUMPRODUCT(LOOKUP(MID(SUBSTITUTE(UPPER(TRIM(CLEAN(SUBSTITUTE(SUBSTITUTE(G158,"ٔ",""),"ـ","ء"))))," ",""),ROW(INDIRECT("1:"&amp;LEN(SUBSTITUTE(UPPER(TRIM(CLEAN(SUBSTITUTE(SUBSTITUTE(G158,"ٔ",""),"ـ","ء"))))," ","")))),1),Gematria!$C$3:$C$40,Gematria!$D$3:$D$40)))</f>
        <v/>
      </c>
    </row>
    <row r="159" spans="1:10" x14ac:dyDescent="0.25">
      <c r="A159" s="2">
        <v>158</v>
      </c>
      <c r="B159" s="2">
        <v>2</v>
      </c>
      <c r="C159" s="2">
        <v>150</v>
      </c>
      <c r="D159" s="11"/>
      <c r="E1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9" s="524" t="str">
        <f t="shared" si="8"/>
        <v/>
      </c>
      <c r="H159" s="525">
        <f t="shared" si="9"/>
        <v>0</v>
      </c>
      <c r="I159" s="526">
        <f t="shared" si="10"/>
        <v>1</v>
      </c>
      <c r="J159" s="526" t="str">
        <f ca="1">IF(G159="","",SUMPRODUCT(LOOKUP(MID(SUBSTITUTE(UPPER(TRIM(CLEAN(SUBSTITUTE(SUBSTITUTE(G159,"ٔ",""),"ـ","ء"))))," ",""),ROW(INDIRECT("1:"&amp;LEN(SUBSTITUTE(UPPER(TRIM(CLEAN(SUBSTITUTE(SUBSTITUTE(G159,"ٔ",""),"ـ","ء"))))," ","")))),1),Gematria!$C$3:$C$40,Gematria!$D$3:$D$40)))</f>
        <v/>
      </c>
    </row>
    <row r="160" spans="1:10" x14ac:dyDescent="0.25">
      <c r="A160" s="2">
        <v>159</v>
      </c>
      <c r="B160" s="2">
        <v>2</v>
      </c>
      <c r="C160" s="2">
        <v>151</v>
      </c>
      <c r="D160" s="11"/>
      <c r="E1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0" s="524" t="str">
        <f t="shared" si="8"/>
        <v/>
      </c>
      <c r="H160" s="525">
        <f t="shared" si="9"/>
        <v>0</v>
      </c>
      <c r="I160" s="526">
        <f t="shared" si="10"/>
        <v>1</v>
      </c>
      <c r="J160" s="526" t="str">
        <f ca="1">IF(G160="","",SUMPRODUCT(LOOKUP(MID(SUBSTITUTE(UPPER(TRIM(CLEAN(SUBSTITUTE(SUBSTITUTE(G160,"ٔ",""),"ـ","ء"))))," ",""),ROW(INDIRECT("1:"&amp;LEN(SUBSTITUTE(UPPER(TRIM(CLEAN(SUBSTITUTE(SUBSTITUTE(G160,"ٔ",""),"ـ","ء"))))," ","")))),1),Gematria!$C$3:$C$40,Gematria!$D$3:$D$40)))</f>
        <v/>
      </c>
    </row>
    <row r="161" spans="1:10" x14ac:dyDescent="0.25">
      <c r="A161" s="2">
        <v>160</v>
      </c>
      <c r="B161" s="2">
        <v>2</v>
      </c>
      <c r="C161" s="2">
        <v>152</v>
      </c>
      <c r="D161" s="11"/>
      <c r="E1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1" s="524" t="str">
        <f t="shared" si="8"/>
        <v/>
      </c>
      <c r="H161" s="525">
        <f t="shared" si="9"/>
        <v>0</v>
      </c>
      <c r="I161" s="526">
        <f t="shared" si="10"/>
        <v>1</v>
      </c>
      <c r="J161" s="526" t="str">
        <f ca="1">IF(G161="","",SUMPRODUCT(LOOKUP(MID(SUBSTITUTE(UPPER(TRIM(CLEAN(SUBSTITUTE(SUBSTITUTE(G161,"ٔ",""),"ـ","ء"))))," ",""),ROW(INDIRECT("1:"&amp;LEN(SUBSTITUTE(UPPER(TRIM(CLEAN(SUBSTITUTE(SUBSTITUTE(G161,"ٔ",""),"ـ","ء"))))," ","")))),1),Gematria!$C$3:$C$40,Gematria!$D$3:$D$40)))</f>
        <v/>
      </c>
    </row>
    <row r="162" spans="1:10" x14ac:dyDescent="0.25">
      <c r="A162" s="2">
        <v>161</v>
      </c>
      <c r="B162" s="2">
        <v>2</v>
      </c>
      <c r="C162" s="2">
        <v>153</v>
      </c>
      <c r="D162" s="11"/>
      <c r="E1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2" s="524" t="str">
        <f t="shared" si="8"/>
        <v/>
      </c>
      <c r="H162" s="525">
        <f t="shared" si="9"/>
        <v>0</v>
      </c>
      <c r="I162" s="526">
        <f t="shared" si="10"/>
        <v>1</v>
      </c>
      <c r="J162" s="526" t="str">
        <f ca="1">IF(G162="","",SUMPRODUCT(LOOKUP(MID(SUBSTITUTE(UPPER(TRIM(CLEAN(SUBSTITUTE(SUBSTITUTE(G162,"ٔ",""),"ـ","ء"))))," ",""),ROW(INDIRECT("1:"&amp;LEN(SUBSTITUTE(UPPER(TRIM(CLEAN(SUBSTITUTE(SUBSTITUTE(G162,"ٔ",""),"ـ","ء"))))," ","")))),1),Gematria!$C$3:$C$40,Gematria!$D$3:$D$40)))</f>
        <v/>
      </c>
    </row>
    <row r="163" spans="1:10" x14ac:dyDescent="0.25">
      <c r="A163" s="2">
        <v>162</v>
      </c>
      <c r="B163" s="2">
        <v>2</v>
      </c>
      <c r="C163" s="2">
        <v>154</v>
      </c>
      <c r="D163" s="11"/>
      <c r="E1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3" s="524" t="str">
        <f t="shared" si="8"/>
        <v/>
      </c>
      <c r="H163" s="525">
        <f t="shared" si="9"/>
        <v>0</v>
      </c>
      <c r="I163" s="526">
        <f t="shared" si="10"/>
        <v>1</v>
      </c>
      <c r="J163" s="526" t="str">
        <f ca="1">IF(G163="","",SUMPRODUCT(LOOKUP(MID(SUBSTITUTE(UPPER(TRIM(CLEAN(SUBSTITUTE(SUBSTITUTE(G163,"ٔ",""),"ـ","ء"))))," ",""),ROW(INDIRECT("1:"&amp;LEN(SUBSTITUTE(UPPER(TRIM(CLEAN(SUBSTITUTE(SUBSTITUTE(G163,"ٔ",""),"ـ","ء"))))," ","")))),1),Gematria!$C$3:$C$40,Gematria!$D$3:$D$40)))</f>
        <v/>
      </c>
    </row>
    <row r="164" spans="1:10" x14ac:dyDescent="0.25">
      <c r="A164" s="2">
        <v>163</v>
      </c>
      <c r="B164" s="2">
        <v>2</v>
      </c>
      <c r="C164" s="2">
        <v>155</v>
      </c>
      <c r="D164" s="11"/>
      <c r="E1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4" s="524" t="str">
        <f t="shared" si="8"/>
        <v/>
      </c>
      <c r="H164" s="525">
        <f t="shared" si="9"/>
        <v>0</v>
      </c>
      <c r="I164" s="526">
        <f t="shared" si="10"/>
        <v>1</v>
      </c>
      <c r="J164" s="526" t="str">
        <f ca="1">IF(G164="","",SUMPRODUCT(LOOKUP(MID(SUBSTITUTE(UPPER(TRIM(CLEAN(SUBSTITUTE(SUBSTITUTE(G164,"ٔ",""),"ـ","ء"))))," ",""),ROW(INDIRECT("1:"&amp;LEN(SUBSTITUTE(UPPER(TRIM(CLEAN(SUBSTITUTE(SUBSTITUTE(G164,"ٔ",""),"ـ","ء"))))," ","")))),1),Gematria!$C$3:$C$40,Gematria!$D$3:$D$40)))</f>
        <v/>
      </c>
    </row>
    <row r="165" spans="1:10" x14ac:dyDescent="0.25">
      <c r="A165" s="2">
        <v>164</v>
      </c>
      <c r="B165" s="2">
        <v>2</v>
      </c>
      <c r="C165" s="2">
        <v>156</v>
      </c>
      <c r="D165" s="11"/>
      <c r="E1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5" s="524" t="str">
        <f t="shared" si="8"/>
        <v/>
      </c>
      <c r="H165" s="525">
        <f t="shared" si="9"/>
        <v>0</v>
      </c>
      <c r="I165" s="526">
        <f t="shared" si="10"/>
        <v>1</v>
      </c>
      <c r="J165" s="526" t="str">
        <f ca="1">IF(G165="","",SUMPRODUCT(LOOKUP(MID(SUBSTITUTE(UPPER(TRIM(CLEAN(SUBSTITUTE(SUBSTITUTE(G165,"ٔ",""),"ـ","ء"))))," ",""),ROW(INDIRECT("1:"&amp;LEN(SUBSTITUTE(UPPER(TRIM(CLEAN(SUBSTITUTE(SUBSTITUTE(G165,"ٔ",""),"ـ","ء"))))," ","")))),1),Gematria!$C$3:$C$40,Gematria!$D$3:$D$40)))</f>
        <v/>
      </c>
    </row>
    <row r="166" spans="1:10" x14ac:dyDescent="0.25">
      <c r="A166" s="2">
        <v>165</v>
      </c>
      <c r="B166" s="2">
        <v>2</v>
      </c>
      <c r="C166" s="2">
        <v>157</v>
      </c>
      <c r="D166" s="11"/>
      <c r="E1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6" s="524" t="str">
        <f t="shared" si="8"/>
        <v/>
      </c>
      <c r="H166" s="525">
        <f t="shared" si="9"/>
        <v>0</v>
      </c>
      <c r="I166" s="526">
        <f t="shared" si="10"/>
        <v>1</v>
      </c>
      <c r="J166" s="526" t="str">
        <f ca="1">IF(G166="","",SUMPRODUCT(LOOKUP(MID(SUBSTITUTE(UPPER(TRIM(CLEAN(SUBSTITUTE(SUBSTITUTE(G166,"ٔ",""),"ـ","ء"))))," ",""),ROW(INDIRECT("1:"&amp;LEN(SUBSTITUTE(UPPER(TRIM(CLEAN(SUBSTITUTE(SUBSTITUTE(G166,"ٔ",""),"ـ","ء"))))," ","")))),1),Gematria!$C$3:$C$40,Gematria!$D$3:$D$40)))</f>
        <v/>
      </c>
    </row>
    <row r="167" spans="1:10" x14ac:dyDescent="0.25">
      <c r="A167" s="2">
        <v>166</v>
      </c>
      <c r="B167" s="2">
        <v>2</v>
      </c>
      <c r="C167" s="2">
        <v>158</v>
      </c>
      <c r="D167" s="11"/>
      <c r="E1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7" s="524" t="str">
        <f t="shared" si="8"/>
        <v/>
      </c>
      <c r="H167" s="525">
        <f t="shared" si="9"/>
        <v>0</v>
      </c>
      <c r="I167" s="526">
        <f t="shared" si="10"/>
        <v>1</v>
      </c>
      <c r="J167" s="526" t="str">
        <f ca="1">IF(G167="","",SUMPRODUCT(LOOKUP(MID(SUBSTITUTE(UPPER(TRIM(CLEAN(SUBSTITUTE(SUBSTITUTE(G167,"ٔ",""),"ـ","ء"))))," ",""),ROW(INDIRECT("1:"&amp;LEN(SUBSTITUTE(UPPER(TRIM(CLEAN(SUBSTITUTE(SUBSTITUTE(G167,"ٔ",""),"ـ","ء"))))," ","")))),1),Gematria!$C$3:$C$40,Gematria!$D$3:$D$40)))</f>
        <v/>
      </c>
    </row>
    <row r="168" spans="1:10" x14ac:dyDescent="0.25">
      <c r="A168" s="2">
        <v>167</v>
      </c>
      <c r="B168" s="2">
        <v>2</v>
      </c>
      <c r="C168" s="2">
        <v>159</v>
      </c>
      <c r="D168" s="11"/>
      <c r="E1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8" s="524" t="str">
        <f t="shared" si="8"/>
        <v/>
      </c>
      <c r="H168" s="525">
        <f t="shared" si="9"/>
        <v>0</v>
      </c>
      <c r="I168" s="526">
        <f t="shared" si="10"/>
        <v>1</v>
      </c>
      <c r="J168" s="526" t="str">
        <f ca="1">IF(G168="","",SUMPRODUCT(LOOKUP(MID(SUBSTITUTE(UPPER(TRIM(CLEAN(SUBSTITUTE(SUBSTITUTE(G168,"ٔ",""),"ـ","ء"))))," ",""),ROW(INDIRECT("1:"&amp;LEN(SUBSTITUTE(UPPER(TRIM(CLEAN(SUBSTITUTE(SUBSTITUTE(G168,"ٔ",""),"ـ","ء"))))," ","")))),1),Gematria!$C$3:$C$40,Gematria!$D$3:$D$40)))</f>
        <v/>
      </c>
    </row>
    <row r="169" spans="1:10" x14ac:dyDescent="0.25">
      <c r="A169" s="2">
        <v>168</v>
      </c>
      <c r="B169" s="2">
        <v>2</v>
      </c>
      <c r="C169" s="2">
        <v>160</v>
      </c>
      <c r="D169" s="11"/>
      <c r="E1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9" s="524" t="str">
        <f t="shared" si="8"/>
        <v/>
      </c>
      <c r="H169" s="525">
        <f t="shared" si="9"/>
        <v>0</v>
      </c>
      <c r="I169" s="526">
        <f t="shared" si="10"/>
        <v>1</v>
      </c>
      <c r="J169" s="526" t="str">
        <f ca="1">IF(G169="","",SUMPRODUCT(LOOKUP(MID(SUBSTITUTE(UPPER(TRIM(CLEAN(SUBSTITUTE(SUBSTITUTE(G169,"ٔ",""),"ـ","ء"))))," ",""),ROW(INDIRECT("1:"&amp;LEN(SUBSTITUTE(UPPER(TRIM(CLEAN(SUBSTITUTE(SUBSTITUTE(G169,"ٔ",""),"ـ","ء"))))," ","")))),1),Gematria!$C$3:$C$40,Gematria!$D$3:$D$40)))</f>
        <v/>
      </c>
    </row>
    <row r="170" spans="1:10" x14ac:dyDescent="0.25">
      <c r="A170" s="2">
        <v>169</v>
      </c>
      <c r="B170" s="2">
        <v>2</v>
      </c>
      <c r="C170" s="2">
        <v>161</v>
      </c>
      <c r="D170" s="11"/>
      <c r="E1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0" s="524" t="str">
        <f t="shared" si="8"/>
        <v/>
      </c>
      <c r="H170" s="525">
        <f t="shared" si="9"/>
        <v>0</v>
      </c>
      <c r="I170" s="526">
        <f t="shared" si="10"/>
        <v>1</v>
      </c>
      <c r="J170" s="526" t="str">
        <f ca="1">IF(G170="","",SUMPRODUCT(LOOKUP(MID(SUBSTITUTE(UPPER(TRIM(CLEAN(SUBSTITUTE(SUBSTITUTE(G170,"ٔ",""),"ـ","ء"))))," ",""),ROW(INDIRECT("1:"&amp;LEN(SUBSTITUTE(UPPER(TRIM(CLEAN(SUBSTITUTE(SUBSTITUTE(G170,"ٔ",""),"ـ","ء"))))," ","")))),1),Gematria!$C$3:$C$40,Gematria!$D$3:$D$40)))</f>
        <v/>
      </c>
    </row>
    <row r="171" spans="1:10" x14ac:dyDescent="0.25">
      <c r="A171" s="2">
        <v>170</v>
      </c>
      <c r="B171" s="2">
        <v>2</v>
      </c>
      <c r="C171" s="2">
        <v>162</v>
      </c>
      <c r="D171" s="11"/>
      <c r="E1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1" s="524" t="str">
        <f t="shared" si="8"/>
        <v/>
      </c>
      <c r="H171" s="525">
        <f t="shared" si="9"/>
        <v>0</v>
      </c>
      <c r="I171" s="526">
        <f t="shared" si="10"/>
        <v>1</v>
      </c>
      <c r="J171" s="526" t="str">
        <f ca="1">IF(G171="","",SUMPRODUCT(LOOKUP(MID(SUBSTITUTE(UPPER(TRIM(CLEAN(SUBSTITUTE(SUBSTITUTE(G171,"ٔ",""),"ـ","ء"))))," ",""),ROW(INDIRECT("1:"&amp;LEN(SUBSTITUTE(UPPER(TRIM(CLEAN(SUBSTITUTE(SUBSTITUTE(G171,"ٔ",""),"ـ","ء"))))," ","")))),1),Gematria!$C$3:$C$40,Gematria!$D$3:$D$40)))</f>
        <v/>
      </c>
    </row>
    <row r="172" spans="1:10" x14ac:dyDescent="0.25">
      <c r="A172" s="2">
        <v>171</v>
      </c>
      <c r="B172" s="2">
        <v>2</v>
      </c>
      <c r="C172" s="2">
        <v>163</v>
      </c>
      <c r="D172" s="11"/>
      <c r="E1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2" s="524" t="str">
        <f t="shared" si="8"/>
        <v/>
      </c>
      <c r="H172" s="525">
        <f t="shared" si="9"/>
        <v>0</v>
      </c>
      <c r="I172" s="526">
        <f t="shared" si="10"/>
        <v>1</v>
      </c>
      <c r="J172" s="526" t="str">
        <f ca="1">IF(G172="","",SUMPRODUCT(LOOKUP(MID(SUBSTITUTE(UPPER(TRIM(CLEAN(SUBSTITUTE(SUBSTITUTE(G172,"ٔ",""),"ـ","ء"))))," ",""),ROW(INDIRECT("1:"&amp;LEN(SUBSTITUTE(UPPER(TRIM(CLEAN(SUBSTITUTE(SUBSTITUTE(G172,"ٔ",""),"ـ","ء"))))," ","")))),1),Gematria!$C$3:$C$40,Gematria!$D$3:$D$40)))</f>
        <v/>
      </c>
    </row>
    <row r="173" spans="1:10" x14ac:dyDescent="0.25">
      <c r="A173" s="2">
        <v>172</v>
      </c>
      <c r="B173" s="2">
        <v>2</v>
      </c>
      <c r="C173" s="2">
        <v>164</v>
      </c>
      <c r="D173" s="11"/>
      <c r="E1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3" s="524" t="str">
        <f t="shared" si="8"/>
        <v/>
      </c>
      <c r="H173" s="525">
        <f t="shared" si="9"/>
        <v>0</v>
      </c>
      <c r="I173" s="526">
        <f t="shared" si="10"/>
        <v>1</v>
      </c>
      <c r="J173" s="526" t="str">
        <f ca="1">IF(G173="","",SUMPRODUCT(LOOKUP(MID(SUBSTITUTE(UPPER(TRIM(CLEAN(SUBSTITUTE(SUBSTITUTE(G173,"ٔ",""),"ـ","ء"))))," ",""),ROW(INDIRECT("1:"&amp;LEN(SUBSTITUTE(UPPER(TRIM(CLEAN(SUBSTITUTE(SUBSTITUTE(G173,"ٔ",""),"ـ","ء"))))," ","")))),1),Gematria!$C$3:$C$40,Gematria!$D$3:$D$40)))</f>
        <v/>
      </c>
    </row>
    <row r="174" spans="1:10" x14ac:dyDescent="0.25">
      <c r="A174" s="2">
        <v>173</v>
      </c>
      <c r="B174" s="2">
        <v>2</v>
      </c>
      <c r="C174" s="2">
        <v>165</v>
      </c>
      <c r="D174" s="11"/>
      <c r="E1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4" s="524" t="str">
        <f t="shared" si="8"/>
        <v/>
      </c>
      <c r="H174" s="525">
        <f t="shared" si="9"/>
        <v>0</v>
      </c>
      <c r="I174" s="526">
        <f t="shared" si="10"/>
        <v>1</v>
      </c>
      <c r="J174" s="526" t="str">
        <f ca="1">IF(G174="","",SUMPRODUCT(LOOKUP(MID(SUBSTITUTE(UPPER(TRIM(CLEAN(SUBSTITUTE(SUBSTITUTE(G174,"ٔ",""),"ـ","ء"))))," ",""),ROW(INDIRECT("1:"&amp;LEN(SUBSTITUTE(UPPER(TRIM(CLEAN(SUBSTITUTE(SUBSTITUTE(G174,"ٔ",""),"ـ","ء"))))," ","")))),1),Gematria!$C$3:$C$40,Gematria!$D$3:$D$40)))</f>
        <v/>
      </c>
    </row>
    <row r="175" spans="1:10" x14ac:dyDescent="0.25">
      <c r="A175" s="2">
        <v>174</v>
      </c>
      <c r="B175" s="2">
        <v>2</v>
      </c>
      <c r="C175" s="2">
        <v>166</v>
      </c>
      <c r="D175" s="11"/>
      <c r="E1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5" s="524" t="str">
        <f t="shared" si="8"/>
        <v/>
      </c>
      <c r="H175" s="525">
        <f t="shared" si="9"/>
        <v>0</v>
      </c>
      <c r="I175" s="526">
        <f t="shared" si="10"/>
        <v>1</v>
      </c>
      <c r="J175" s="526" t="str">
        <f ca="1">IF(G175="","",SUMPRODUCT(LOOKUP(MID(SUBSTITUTE(UPPER(TRIM(CLEAN(SUBSTITUTE(SUBSTITUTE(G175,"ٔ",""),"ـ","ء"))))," ",""),ROW(INDIRECT("1:"&amp;LEN(SUBSTITUTE(UPPER(TRIM(CLEAN(SUBSTITUTE(SUBSTITUTE(G175,"ٔ",""),"ـ","ء"))))," ","")))),1),Gematria!$C$3:$C$40,Gematria!$D$3:$D$40)))</f>
        <v/>
      </c>
    </row>
    <row r="176" spans="1:10" x14ac:dyDescent="0.25">
      <c r="A176" s="2">
        <v>175</v>
      </c>
      <c r="B176" s="2">
        <v>2</v>
      </c>
      <c r="C176" s="2">
        <v>167</v>
      </c>
      <c r="D176" s="11"/>
      <c r="E1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6" s="524" t="str">
        <f t="shared" si="8"/>
        <v/>
      </c>
      <c r="H176" s="525">
        <f t="shared" si="9"/>
        <v>0</v>
      </c>
      <c r="I176" s="526">
        <f t="shared" si="10"/>
        <v>1</v>
      </c>
      <c r="J176" s="526" t="str">
        <f ca="1">IF(G176="","",SUMPRODUCT(LOOKUP(MID(SUBSTITUTE(UPPER(TRIM(CLEAN(SUBSTITUTE(SUBSTITUTE(G176,"ٔ",""),"ـ","ء"))))," ",""),ROW(INDIRECT("1:"&amp;LEN(SUBSTITUTE(UPPER(TRIM(CLEAN(SUBSTITUTE(SUBSTITUTE(G176,"ٔ",""),"ـ","ء"))))," ","")))),1),Gematria!$C$3:$C$40,Gematria!$D$3:$D$40)))</f>
        <v/>
      </c>
    </row>
    <row r="177" spans="1:10" x14ac:dyDescent="0.25">
      <c r="A177" s="2">
        <v>176</v>
      </c>
      <c r="B177" s="2">
        <v>2</v>
      </c>
      <c r="C177" s="2">
        <v>168</v>
      </c>
      <c r="D177" s="11"/>
      <c r="E1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7" s="524" t="str">
        <f t="shared" si="8"/>
        <v/>
      </c>
      <c r="H177" s="525">
        <f t="shared" si="9"/>
        <v>0</v>
      </c>
      <c r="I177" s="526">
        <f t="shared" si="10"/>
        <v>1</v>
      </c>
      <c r="J177" s="526" t="str">
        <f ca="1">IF(G177="","",SUMPRODUCT(LOOKUP(MID(SUBSTITUTE(UPPER(TRIM(CLEAN(SUBSTITUTE(SUBSTITUTE(G177,"ٔ",""),"ـ","ء"))))," ",""),ROW(INDIRECT("1:"&amp;LEN(SUBSTITUTE(UPPER(TRIM(CLEAN(SUBSTITUTE(SUBSTITUTE(G177,"ٔ",""),"ـ","ء"))))," ","")))),1),Gematria!$C$3:$C$40,Gematria!$D$3:$D$40)))</f>
        <v/>
      </c>
    </row>
    <row r="178" spans="1:10" x14ac:dyDescent="0.25">
      <c r="A178" s="2">
        <v>177</v>
      </c>
      <c r="B178" s="2">
        <v>2</v>
      </c>
      <c r="C178" s="2">
        <v>169</v>
      </c>
      <c r="D178" s="11"/>
      <c r="E1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8" s="524" t="str">
        <f t="shared" si="8"/>
        <v/>
      </c>
      <c r="H178" s="525">
        <f t="shared" si="9"/>
        <v>0</v>
      </c>
      <c r="I178" s="526">
        <f t="shared" si="10"/>
        <v>1</v>
      </c>
      <c r="J178" s="526" t="str">
        <f ca="1">IF(G178="","",SUMPRODUCT(LOOKUP(MID(SUBSTITUTE(UPPER(TRIM(CLEAN(SUBSTITUTE(SUBSTITUTE(G178,"ٔ",""),"ـ","ء"))))," ",""),ROW(INDIRECT("1:"&amp;LEN(SUBSTITUTE(UPPER(TRIM(CLEAN(SUBSTITUTE(SUBSTITUTE(G178,"ٔ",""),"ـ","ء"))))," ","")))),1),Gematria!$C$3:$C$40,Gematria!$D$3:$D$40)))</f>
        <v/>
      </c>
    </row>
    <row r="179" spans="1:10" x14ac:dyDescent="0.25">
      <c r="A179" s="2">
        <v>178</v>
      </c>
      <c r="B179" s="2">
        <v>2</v>
      </c>
      <c r="C179" s="2">
        <v>170</v>
      </c>
      <c r="D179" s="11"/>
      <c r="E1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9" s="524" t="str">
        <f t="shared" si="8"/>
        <v/>
      </c>
      <c r="H179" s="525">
        <f t="shared" si="9"/>
        <v>0</v>
      </c>
      <c r="I179" s="526">
        <f t="shared" si="10"/>
        <v>1</v>
      </c>
      <c r="J179" s="526" t="str">
        <f ca="1">IF(G179="","",SUMPRODUCT(LOOKUP(MID(SUBSTITUTE(UPPER(TRIM(CLEAN(SUBSTITUTE(SUBSTITUTE(G179,"ٔ",""),"ـ","ء"))))," ",""),ROW(INDIRECT("1:"&amp;LEN(SUBSTITUTE(UPPER(TRIM(CLEAN(SUBSTITUTE(SUBSTITUTE(G179,"ٔ",""),"ـ","ء"))))," ","")))),1),Gematria!$C$3:$C$40,Gematria!$D$3:$D$40)))</f>
        <v/>
      </c>
    </row>
    <row r="180" spans="1:10" x14ac:dyDescent="0.25">
      <c r="A180" s="2">
        <v>179</v>
      </c>
      <c r="B180" s="2">
        <v>2</v>
      </c>
      <c r="C180" s="2">
        <v>171</v>
      </c>
      <c r="D180" s="11"/>
      <c r="E1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0" s="524" t="str">
        <f t="shared" si="8"/>
        <v/>
      </c>
      <c r="H180" s="525">
        <f t="shared" si="9"/>
        <v>0</v>
      </c>
      <c r="I180" s="526">
        <f t="shared" si="10"/>
        <v>1</v>
      </c>
      <c r="J180" s="526" t="str">
        <f ca="1">IF(G180="","",SUMPRODUCT(LOOKUP(MID(SUBSTITUTE(UPPER(TRIM(CLEAN(SUBSTITUTE(SUBSTITUTE(G180,"ٔ",""),"ـ","ء"))))," ",""),ROW(INDIRECT("1:"&amp;LEN(SUBSTITUTE(UPPER(TRIM(CLEAN(SUBSTITUTE(SUBSTITUTE(G180,"ٔ",""),"ـ","ء"))))," ","")))),1),Gematria!$C$3:$C$40,Gematria!$D$3:$D$40)))</f>
        <v/>
      </c>
    </row>
    <row r="181" spans="1:10" x14ac:dyDescent="0.25">
      <c r="A181" s="2">
        <v>180</v>
      </c>
      <c r="B181" s="2">
        <v>2</v>
      </c>
      <c r="C181" s="2">
        <v>172</v>
      </c>
      <c r="D181" s="11"/>
      <c r="E1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1" s="524" t="str">
        <f t="shared" si="8"/>
        <v/>
      </c>
      <c r="H181" s="525">
        <f t="shared" si="9"/>
        <v>0</v>
      </c>
      <c r="I181" s="526">
        <f t="shared" si="10"/>
        <v>1</v>
      </c>
      <c r="J181" s="526" t="str">
        <f ca="1">IF(G181="","",SUMPRODUCT(LOOKUP(MID(SUBSTITUTE(UPPER(TRIM(CLEAN(SUBSTITUTE(SUBSTITUTE(G181,"ٔ",""),"ـ","ء"))))," ",""),ROW(INDIRECT("1:"&amp;LEN(SUBSTITUTE(UPPER(TRIM(CLEAN(SUBSTITUTE(SUBSTITUTE(G181,"ٔ",""),"ـ","ء"))))," ","")))),1),Gematria!$C$3:$C$40,Gematria!$D$3:$D$40)))</f>
        <v/>
      </c>
    </row>
    <row r="182" spans="1:10" x14ac:dyDescent="0.25">
      <c r="A182" s="2">
        <v>181</v>
      </c>
      <c r="B182" s="2">
        <v>2</v>
      </c>
      <c r="C182" s="2">
        <v>173</v>
      </c>
      <c r="D182" s="11"/>
      <c r="E1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2" s="524" t="str">
        <f t="shared" si="8"/>
        <v/>
      </c>
      <c r="H182" s="525">
        <f t="shared" si="9"/>
        <v>0</v>
      </c>
      <c r="I182" s="526">
        <f t="shared" si="10"/>
        <v>1</v>
      </c>
      <c r="J182" s="526" t="str">
        <f ca="1">IF(G182="","",SUMPRODUCT(LOOKUP(MID(SUBSTITUTE(UPPER(TRIM(CLEAN(SUBSTITUTE(SUBSTITUTE(G182,"ٔ",""),"ـ","ء"))))," ",""),ROW(INDIRECT("1:"&amp;LEN(SUBSTITUTE(UPPER(TRIM(CLEAN(SUBSTITUTE(SUBSTITUTE(G182,"ٔ",""),"ـ","ء"))))," ","")))),1),Gematria!$C$3:$C$40,Gematria!$D$3:$D$40)))</f>
        <v/>
      </c>
    </row>
    <row r="183" spans="1:10" x14ac:dyDescent="0.25">
      <c r="A183" s="2">
        <v>182</v>
      </c>
      <c r="B183" s="2">
        <v>2</v>
      </c>
      <c r="C183" s="2">
        <v>174</v>
      </c>
      <c r="D183" s="11"/>
      <c r="E1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3" s="524" t="str">
        <f t="shared" si="8"/>
        <v/>
      </c>
      <c r="H183" s="525">
        <f t="shared" si="9"/>
        <v>0</v>
      </c>
      <c r="I183" s="526">
        <f t="shared" si="10"/>
        <v>1</v>
      </c>
      <c r="J183" s="526" t="str">
        <f ca="1">IF(G183="","",SUMPRODUCT(LOOKUP(MID(SUBSTITUTE(UPPER(TRIM(CLEAN(SUBSTITUTE(SUBSTITUTE(G183,"ٔ",""),"ـ","ء"))))," ",""),ROW(INDIRECT("1:"&amp;LEN(SUBSTITUTE(UPPER(TRIM(CLEAN(SUBSTITUTE(SUBSTITUTE(G183,"ٔ",""),"ـ","ء"))))," ","")))),1),Gematria!$C$3:$C$40,Gematria!$D$3:$D$40)))</f>
        <v/>
      </c>
    </row>
    <row r="184" spans="1:10" x14ac:dyDescent="0.25">
      <c r="A184" s="2">
        <v>183</v>
      </c>
      <c r="B184" s="2">
        <v>2</v>
      </c>
      <c r="C184" s="2">
        <v>175</v>
      </c>
      <c r="D184" s="11"/>
      <c r="E1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4" s="524" t="str">
        <f t="shared" si="8"/>
        <v/>
      </c>
      <c r="H184" s="525">
        <f t="shared" si="9"/>
        <v>0</v>
      </c>
      <c r="I184" s="526">
        <f t="shared" si="10"/>
        <v>1</v>
      </c>
      <c r="J184" s="526" t="str">
        <f ca="1">IF(G184="","",SUMPRODUCT(LOOKUP(MID(SUBSTITUTE(UPPER(TRIM(CLEAN(SUBSTITUTE(SUBSTITUTE(G184,"ٔ",""),"ـ","ء"))))," ",""),ROW(INDIRECT("1:"&amp;LEN(SUBSTITUTE(UPPER(TRIM(CLEAN(SUBSTITUTE(SUBSTITUTE(G184,"ٔ",""),"ـ","ء"))))," ","")))),1),Gematria!$C$3:$C$40,Gematria!$D$3:$D$40)))</f>
        <v/>
      </c>
    </row>
    <row r="185" spans="1:10" x14ac:dyDescent="0.25">
      <c r="A185" s="2">
        <v>184</v>
      </c>
      <c r="B185" s="2">
        <v>2</v>
      </c>
      <c r="C185" s="2">
        <v>176</v>
      </c>
      <c r="D185" s="11"/>
      <c r="E1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5" s="524" t="str">
        <f t="shared" si="8"/>
        <v/>
      </c>
      <c r="H185" s="525">
        <f t="shared" si="9"/>
        <v>0</v>
      </c>
      <c r="I185" s="526">
        <f t="shared" si="10"/>
        <v>1</v>
      </c>
      <c r="J185" s="526" t="str">
        <f ca="1">IF(G185="","",SUMPRODUCT(LOOKUP(MID(SUBSTITUTE(UPPER(TRIM(CLEAN(SUBSTITUTE(SUBSTITUTE(G185,"ٔ",""),"ـ","ء"))))," ",""),ROW(INDIRECT("1:"&amp;LEN(SUBSTITUTE(UPPER(TRIM(CLEAN(SUBSTITUTE(SUBSTITUTE(G185,"ٔ",""),"ـ","ء"))))," ","")))),1),Gematria!$C$3:$C$40,Gematria!$D$3:$D$40)))</f>
        <v/>
      </c>
    </row>
    <row r="186" spans="1:10" x14ac:dyDescent="0.25">
      <c r="A186" s="2">
        <v>185</v>
      </c>
      <c r="B186" s="2">
        <v>2</v>
      </c>
      <c r="C186" s="2">
        <v>177</v>
      </c>
      <c r="D186" s="11"/>
      <c r="E1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6" s="524" t="str">
        <f t="shared" si="8"/>
        <v/>
      </c>
      <c r="H186" s="525">
        <f t="shared" si="9"/>
        <v>0</v>
      </c>
      <c r="I186" s="526">
        <f t="shared" si="10"/>
        <v>1</v>
      </c>
      <c r="J186" s="526" t="str">
        <f ca="1">IF(G186="","",SUMPRODUCT(LOOKUP(MID(SUBSTITUTE(UPPER(TRIM(CLEAN(SUBSTITUTE(SUBSTITUTE(G186,"ٔ",""),"ـ","ء"))))," ",""),ROW(INDIRECT("1:"&amp;LEN(SUBSTITUTE(UPPER(TRIM(CLEAN(SUBSTITUTE(SUBSTITUTE(G186,"ٔ",""),"ـ","ء"))))," ","")))),1),Gematria!$C$3:$C$40,Gematria!$D$3:$D$40)))</f>
        <v/>
      </c>
    </row>
    <row r="187" spans="1:10" x14ac:dyDescent="0.25">
      <c r="A187" s="2">
        <v>186</v>
      </c>
      <c r="B187" s="2">
        <v>2</v>
      </c>
      <c r="C187" s="2">
        <v>178</v>
      </c>
      <c r="D187" s="11"/>
      <c r="E1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7" s="524" t="str">
        <f t="shared" si="8"/>
        <v/>
      </c>
      <c r="H187" s="525">
        <f t="shared" si="9"/>
        <v>0</v>
      </c>
      <c r="I187" s="526">
        <f t="shared" si="10"/>
        <v>1</v>
      </c>
      <c r="J187" s="526" t="str">
        <f ca="1">IF(G187="","",SUMPRODUCT(LOOKUP(MID(SUBSTITUTE(UPPER(TRIM(CLEAN(SUBSTITUTE(SUBSTITUTE(G187,"ٔ",""),"ـ","ء"))))," ",""),ROW(INDIRECT("1:"&amp;LEN(SUBSTITUTE(UPPER(TRIM(CLEAN(SUBSTITUTE(SUBSTITUTE(G187,"ٔ",""),"ـ","ء"))))," ","")))),1),Gematria!$C$3:$C$40,Gematria!$D$3:$D$40)))</f>
        <v/>
      </c>
    </row>
    <row r="188" spans="1:10" x14ac:dyDescent="0.25">
      <c r="A188" s="2">
        <v>187</v>
      </c>
      <c r="B188" s="2">
        <v>2</v>
      </c>
      <c r="C188" s="2">
        <v>179</v>
      </c>
      <c r="D188" s="11"/>
      <c r="E1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8" s="524" t="str">
        <f t="shared" si="8"/>
        <v/>
      </c>
      <c r="H188" s="525">
        <f t="shared" si="9"/>
        <v>0</v>
      </c>
      <c r="I188" s="526">
        <f t="shared" si="10"/>
        <v>1</v>
      </c>
      <c r="J188" s="526" t="str">
        <f ca="1">IF(G188="","",SUMPRODUCT(LOOKUP(MID(SUBSTITUTE(UPPER(TRIM(CLEAN(SUBSTITUTE(SUBSTITUTE(G188,"ٔ",""),"ـ","ء"))))," ",""),ROW(INDIRECT("1:"&amp;LEN(SUBSTITUTE(UPPER(TRIM(CLEAN(SUBSTITUTE(SUBSTITUTE(G188,"ٔ",""),"ـ","ء"))))," ","")))),1),Gematria!$C$3:$C$40,Gematria!$D$3:$D$40)))</f>
        <v/>
      </c>
    </row>
    <row r="189" spans="1:10" x14ac:dyDescent="0.25">
      <c r="A189" s="2">
        <v>188</v>
      </c>
      <c r="B189" s="2">
        <v>2</v>
      </c>
      <c r="C189" s="2">
        <v>180</v>
      </c>
      <c r="D189" s="11"/>
      <c r="E1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9" s="524" t="str">
        <f t="shared" si="8"/>
        <v/>
      </c>
      <c r="H189" s="525">
        <f t="shared" si="9"/>
        <v>0</v>
      </c>
      <c r="I189" s="526">
        <f t="shared" si="10"/>
        <v>1</v>
      </c>
      <c r="J189" s="526" t="str">
        <f ca="1">IF(G189="","",SUMPRODUCT(LOOKUP(MID(SUBSTITUTE(UPPER(TRIM(CLEAN(SUBSTITUTE(SUBSTITUTE(G189,"ٔ",""),"ـ","ء"))))," ",""),ROW(INDIRECT("1:"&amp;LEN(SUBSTITUTE(UPPER(TRIM(CLEAN(SUBSTITUTE(SUBSTITUTE(G189,"ٔ",""),"ـ","ء"))))," ","")))),1),Gematria!$C$3:$C$40,Gematria!$D$3:$D$40)))</f>
        <v/>
      </c>
    </row>
    <row r="190" spans="1:10" x14ac:dyDescent="0.25">
      <c r="A190" s="2">
        <v>189</v>
      </c>
      <c r="B190" s="2">
        <v>2</v>
      </c>
      <c r="C190" s="2">
        <v>181</v>
      </c>
      <c r="D190" s="11"/>
      <c r="E1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0" s="524" t="str">
        <f t="shared" si="8"/>
        <v/>
      </c>
      <c r="H190" s="525">
        <f t="shared" si="9"/>
        <v>0</v>
      </c>
      <c r="I190" s="526">
        <f t="shared" si="10"/>
        <v>1</v>
      </c>
      <c r="J190" s="526" t="str">
        <f ca="1">IF(G190="","",SUMPRODUCT(LOOKUP(MID(SUBSTITUTE(UPPER(TRIM(CLEAN(SUBSTITUTE(SUBSTITUTE(G190,"ٔ",""),"ـ","ء"))))," ",""),ROW(INDIRECT("1:"&amp;LEN(SUBSTITUTE(UPPER(TRIM(CLEAN(SUBSTITUTE(SUBSTITUTE(G190,"ٔ",""),"ـ","ء"))))," ","")))),1),Gematria!$C$3:$C$40,Gematria!$D$3:$D$40)))</f>
        <v/>
      </c>
    </row>
    <row r="191" spans="1:10" x14ac:dyDescent="0.25">
      <c r="A191" s="2">
        <v>190</v>
      </c>
      <c r="B191" s="2">
        <v>2</v>
      </c>
      <c r="C191" s="2">
        <v>182</v>
      </c>
      <c r="D191" s="11"/>
      <c r="E1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1" s="524" t="str">
        <f t="shared" si="8"/>
        <v/>
      </c>
      <c r="H191" s="525">
        <f t="shared" si="9"/>
        <v>0</v>
      </c>
      <c r="I191" s="526">
        <f t="shared" si="10"/>
        <v>1</v>
      </c>
      <c r="J191" s="526" t="str">
        <f ca="1">IF(G191="","",SUMPRODUCT(LOOKUP(MID(SUBSTITUTE(UPPER(TRIM(CLEAN(SUBSTITUTE(SUBSTITUTE(G191,"ٔ",""),"ـ","ء"))))," ",""),ROW(INDIRECT("1:"&amp;LEN(SUBSTITUTE(UPPER(TRIM(CLEAN(SUBSTITUTE(SUBSTITUTE(G191,"ٔ",""),"ـ","ء"))))," ","")))),1),Gematria!$C$3:$C$40,Gematria!$D$3:$D$40)))</f>
        <v/>
      </c>
    </row>
    <row r="192" spans="1:10" x14ac:dyDescent="0.25">
      <c r="A192" s="2">
        <v>191</v>
      </c>
      <c r="B192" s="2">
        <v>2</v>
      </c>
      <c r="C192" s="2">
        <v>183</v>
      </c>
      <c r="D192" s="11"/>
      <c r="E1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2" s="524" t="str">
        <f t="shared" si="8"/>
        <v/>
      </c>
      <c r="H192" s="525">
        <f t="shared" si="9"/>
        <v>0</v>
      </c>
      <c r="I192" s="526">
        <f t="shared" si="10"/>
        <v>1</v>
      </c>
      <c r="J192" s="526" t="str">
        <f ca="1">IF(G192="","",SUMPRODUCT(LOOKUP(MID(SUBSTITUTE(UPPER(TRIM(CLEAN(SUBSTITUTE(SUBSTITUTE(G192,"ٔ",""),"ـ","ء"))))," ",""),ROW(INDIRECT("1:"&amp;LEN(SUBSTITUTE(UPPER(TRIM(CLEAN(SUBSTITUTE(SUBSTITUTE(G192,"ٔ",""),"ـ","ء"))))," ","")))),1),Gematria!$C$3:$C$40,Gematria!$D$3:$D$40)))</f>
        <v/>
      </c>
    </row>
    <row r="193" spans="1:10" x14ac:dyDescent="0.25">
      <c r="A193" s="2">
        <v>192</v>
      </c>
      <c r="B193" s="2">
        <v>2</v>
      </c>
      <c r="C193" s="2">
        <v>184</v>
      </c>
      <c r="D193" s="11"/>
      <c r="E1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3" s="524" t="str">
        <f t="shared" si="8"/>
        <v/>
      </c>
      <c r="H193" s="525">
        <f t="shared" si="9"/>
        <v>0</v>
      </c>
      <c r="I193" s="526">
        <f t="shared" si="10"/>
        <v>1</v>
      </c>
      <c r="J193" s="526" t="str">
        <f ca="1">IF(G193="","",SUMPRODUCT(LOOKUP(MID(SUBSTITUTE(UPPER(TRIM(CLEAN(SUBSTITUTE(SUBSTITUTE(G193,"ٔ",""),"ـ","ء"))))," ",""),ROW(INDIRECT("1:"&amp;LEN(SUBSTITUTE(UPPER(TRIM(CLEAN(SUBSTITUTE(SUBSTITUTE(G193,"ٔ",""),"ـ","ء"))))," ","")))),1),Gematria!$C$3:$C$40,Gematria!$D$3:$D$40)))</f>
        <v/>
      </c>
    </row>
    <row r="194" spans="1:10" x14ac:dyDescent="0.25">
      <c r="A194" s="2">
        <v>193</v>
      </c>
      <c r="B194" s="2">
        <v>2</v>
      </c>
      <c r="C194" s="2">
        <v>185</v>
      </c>
      <c r="D194" s="11"/>
      <c r="E1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4" s="524" t="str">
        <f t="shared" si="8"/>
        <v/>
      </c>
      <c r="H194" s="525">
        <f t="shared" si="9"/>
        <v>0</v>
      </c>
      <c r="I194" s="526">
        <f t="shared" si="10"/>
        <v>1</v>
      </c>
      <c r="J194" s="526" t="str">
        <f ca="1">IF(G194="","",SUMPRODUCT(LOOKUP(MID(SUBSTITUTE(UPPER(TRIM(CLEAN(SUBSTITUTE(SUBSTITUTE(G194,"ٔ",""),"ـ","ء"))))," ",""),ROW(INDIRECT("1:"&amp;LEN(SUBSTITUTE(UPPER(TRIM(CLEAN(SUBSTITUTE(SUBSTITUTE(G194,"ٔ",""),"ـ","ء"))))," ","")))),1),Gematria!$C$3:$C$40,Gematria!$D$3:$D$40)))</f>
        <v/>
      </c>
    </row>
    <row r="195" spans="1:10" x14ac:dyDescent="0.25">
      <c r="A195" s="2">
        <v>194</v>
      </c>
      <c r="B195" s="2">
        <v>2</v>
      </c>
      <c r="C195" s="2">
        <v>186</v>
      </c>
      <c r="D195" s="11"/>
      <c r="E1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5" s="524" t="str">
        <f t="shared" ref="G195:G258" si="11">TRIM(CLEAN(SUBSTITUTE(F195,"ٔ","")))</f>
        <v/>
      </c>
      <c r="H195" s="525">
        <f t="shared" ref="H195:H258" si="12">LEN(SUBSTITUTE(G195," ",""))</f>
        <v>0</v>
      </c>
      <c r="I195" s="526">
        <f t="shared" si="10"/>
        <v>1</v>
      </c>
      <c r="J195" s="526" t="str">
        <f ca="1">IF(G195="","",SUMPRODUCT(LOOKUP(MID(SUBSTITUTE(UPPER(TRIM(CLEAN(SUBSTITUTE(SUBSTITUTE(G195,"ٔ",""),"ـ","ء"))))," ",""),ROW(INDIRECT("1:"&amp;LEN(SUBSTITUTE(UPPER(TRIM(CLEAN(SUBSTITUTE(SUBSTITUTE(G195,"ٔ",""),"ـ","ء"))))," ","")))),1),Gematria!$C$3:$C$40,Gematria!$D$3:$D$40)))</f>
        <v/>
      </c>
    </row>
    <row r="196" spans="1:10" x14ac:dyDescent="0.25">
      <c r="A196" s="2">
        <v>195</v>
      </c>
      <c r="B196" s="2">
        <v>2</v>
      </c>
      <c r="C196" s="2">
        <v>187</v>
      </c>
      <c r="D196" s="11"/>
      <c r="E1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6" s="524" t="str">
        <f t="shared" si="11"/>
        <v/>
      </c>
      <c r="H196" s="525">
        <f t="shared" si="12"/>
        <v>0</v>
      </c>
      <c r="I196" s="526">
        <f t="shared" si="10"/>
        <v>1</v>
      </c>
      <c r="J196" s="526" t="str">
        <f ca="1">IF(G196="","",SUMPRODUCT(LOOKUP(MID(SUBSTITUTE(UPPER(TRIM(CLEAN(SUBSTITUTE(SUBSTITUTE(G196,"ٔ",""),"ـ","ء"))))," ",""),ROW(INDIRECT("1:"&amp;LEN(SUBSTITUTE(UPPER(TRIM(CLEAN(SUBSTITUTE(SUBSTITUTE(G196,"ٔ",""),"ـ","ء"))))," ","")))),1),Gematria!$C$3:$C$40,Gematria!$D$3:$D$40)))</f>
        <v/>
      </c>
    </row>
    <row r="197" spans="1:10" x14ac:dyDescent="0.25">
      <c r="A197" s="2">
        <v>196</v>
      </c>
      <c r="B197" s="2">
        <v>2</v>
      </c>
      <c r="C197" s="2">
        <v>188</v>
      </c>
      <c r="D197" s="11"/>
      <c r="E1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7" s="524" t="str">
        <f t="shared" si="11"/>
        <v/>
      </c>
      <c r="H197" s="525">
        <f t="shared" si="12"/>
        <v>0</v>
      </c>
      <c r="I197" s="526">
        <f t="shared" si="10"/>
        <v>1</v>
      </c>
      <c r="J197" s="526" t="str">
        <f ca="1">IF(G197="","",SUMPRODUCT(LOOKUP(MID(SUBSTITUTE(UPPER(TRIM(CLEAN(SUBSTITUTE(SUBSTITUTE(G197,"ٔ",""),"ـ","ء"))))," ",""),ROW(INDIRECT("1:"&amp;LEN(SUBSTITUTE(UPPER(TRIM(CLEAN(SUBSTITUTE(SUBSTITUTE(G197,"ٔ",""),"ـ","ء"))))," ","")))),1),Gematria!$C$3:$C$40,Gematria!$D$3:$D$40)))</f>
        <v/>
      </c>
    </row>
    <row r="198" spans="1:10" x14ac:dyDescent="0.25">
      <c r="A198" s="2">
        <v>197</v>
      </c>
      <c r="B198" s="2">
        <v>2</v>
      </c>
      <c r="C198" s="2">
        <v>189</v>
      </c>
      <c r="D198" s="11"/>
      <c r="E1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8" s="524" t="str">
        <f t="shared" si="11"/>
        <v/>
      </c>
      <c r="H198" s="525">
        <f t="shared" si="12"/>
        <v>0</v>
      </c>
      <c r="I198" s="526">
        <f t="shared" si="10"/>
        <v>1</v>
      </c>
      <c r="J198" s="526" t="str">
        <f ca="1">IF(G198="","",SUMPRODUCT(LOOKUP(MID(SUBSTITUTE(UPPER(TRIM(CLEAN(SUBSTITUTE(SUBSTITUTE(G198,"ٔ",""),"ـ","ء"))))," ",""),ROW(INDIRECT("1:"&amp;LEN(SUBSTITUTE(UPPER(TRIM(CLEAN(SUBSTITUTE(SUBSTITUTE(G198,"ٔ",""),"ـ","ء"))))," ","")))),1),Gematria!$C$3:$C$40,Gematria!$D$3:$D$40)))</f>
        <v/>
      </c>
    </row>
    <row r="199" spans="1:10" x14ac:dyDescent="0.25">
      <c r="A199" s="2">
        <v>198</v>
      </c>
      <c r="B199" s="2">
        <v>2</v>
      </c>
      <c r="C199" s="2">
        <v>190</v>
      </c>
      <c r="D199" s="11"/>
      <c r="E1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9" s="524" t="str">
        <f t="shared" si="11"/>
        <v/>
      </c>
      <c r="H199" s="525">
        <f t="shared" si="12"/>
        <v>0</v>
      </c>
      <c r="I199" s="526">
        <f t="shared" si="10"/>
        <v>1</v>
      </c>
      <c r="J199" s="526" t="str">
        <f ca="1">IF(G199="","",SUMPRODUCT(LOOKUP(MID(SUBSTITUTE(UPPER(TRIM(CLEAN(SUBSTITUTE(SUBSTITUTE(G199,"ٔ",""),"ـ","ء"))))," ",""),ROW(INDIRECT("1:"&amp;LEN(SUBSTITUTE(UPPER(TRIM(CLEAN(SUBSTITUTE(SUBSTITUTE(G199,"ٔ",""),"ـ","ء"))))," ","")))),1),Gematria!$C$3:$C$40,Gematria!$D$3:$D$40)))</f>
        <v/>
      </c>
    </row>
    <row r="200" spans="1:10" x14ac:dyDescent="0.25">
      <c r="A200" s="2">
        <v>199</v>
      </c>
      <c r="B200" s="2">
        <v>2</v>
      </c>
      <c r="C200" s="2">
        <v>191</v>
      </c>
      <c r="D200" s="11"/>
      <c r="E2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0" s="524" t="str">
        <f t="shared" si="11"/>
        <v/>
      </c>
      <c r="H200" s="525">
        <f t="shared" si="12"/>
        <v>0</v>
      </c>
      <c r="I200" s="526">
        <f t="shared" si="10"/>
        <v>1</v>
      </c>
      <c r="J200" s="526" t="str">
        <f ca="1">IF(G200="","",SUMPRODUCT(LOOKUP(MID(SUBSTITUTE(UPPER(TRIM(CLEAN(SUBSTITUTE(SUBSTITUTE(G200,"ٔ",""),"ـ","ء"))))," ",""),ROW(INDIRECT("1:"&amp;LEN(SUBSTITUTE(UPPER(TRIM(CLEAN(SUBSTITUTE(SUBSTITUTE(G200,"ٔ",""),"ـ","ء"))))," ","")))),1),Gematria!$C$3:$C$40,Gematria!$D$3:$D$40)))</f>
        <v/>
      </c>
    </row>
    <row r="201" spans="1:10" x14ac:dyDescent="0.25">
      <c r="A201" s="2">
        <v>200</v>
      </c>
      <c r="B201" s="2">
        <v>2</v>
      </c>
      <c r="C201" s="2">
        <v>192</v>
      </c>
      <c r="D201" s="11"/>
      <c r="E2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1" s="524" t="str">
        <f t="shared" si="11"/>
        <v/>
      </c>
      <c r="H201" s="525">
        <f t="shared" si="12"/>
        <v>0</v>
      </c>
      <c r="I201" s="526">
        <f t="shared" si="10"/>
        <v>1</v>
      </c>
      <c r="J201" s="526" t="str">
        <f ca="1">IF(G201="","",SUMPRODUCT(LOOKUP(MID(SUBSTITUTE(UPPER(TRIM(CLEAN(SUBSTITUTE(SUBSTITUTE(G201,"ٔ",""),"ـ","ء"))))," ",""),ROW(INDIRECT("1:"&amp;LEN(SUBSTITUTE(UPPER(TRIM(CLEAN(SUBSTITUTE(SUBSTITUTE(G201,"ٔ",""),"ـ","ء"))))," ","")))),1),Gematria!$C$3:$C$40,Gematria!$D$3:$D$40)))</f>
        <v/>
      </c>
    </row>
    <row r="202" spans="1:10" x14ac:dyDescent="0.25">
      <c r="A202" s="2">
        <v>201</v>
      </c>
      <c r="B202" s="2">
        <v>2</v>
      </c>
      <c r="C202" s="2">
        <v>193</v>
      </c>
      <c r="D202" s="11"/>
      <c r="E2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2" s="524" t="str">
        <f t="shared" si="11"/>
        <v/>
      </c>
      <c r="H202" s="525">
        <f t="shared" si="12"/>
        <v>0</v>
      </c>
      <c r="I202" s="526">
        <f t="shared" si="10"/>
        <v>1</v>
      </c>
      <c r="J202" s="526" t="str">
        <f ca="1">IF(G202="","",SUMPRODUCT(LOOKUP(MID(SUBSTITUTE(UPPER(TRIM(CLEAN(SUBSTITUTE(SUBSTITUTE(G202,"ٔ",""),"ـ","ء"))))," ",""),ROW(INDIRECT("1:"&amp;LEN(SUBSTITUTE(UPPER(TRIM(CLEAN(SUBSTITUTE(SUBSTITUTE(G202,"ٔ",""),"ـ","ء"))))," ","")))),1),Gematria!$C$3:$C$40,Gematria!$D$3:$D$40)))</f>
        <v/>
      </c>
    </row>
    <row r="203" spans="1:10" x14ac:dyDescent="0.25">
      <c r="A203" s="2">
        <v>202</v>
      </c>
      <c r="B203" s="2">
        <v>2</v>
      </c>
      <c r="C203" s="2">
        <v>194</v>
      </c>
      <c r="D203" s="11"/>
      <c r="E2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3" s="524" t="str">
        <f t="shared" si="11"/>
        <v/>
      </c>
      <c r="H203" s="525">
        <f t="shared" si="12"/>
        <v>0</v>
      </c>
      <c r="I203" s="526">
        <f t="shared" si="10"/>
        <v>1</v>
      </c>
      <c r="J203" s="526" t="str">
        <f ca="1">IF(G203="","",SUMPRODUCT(LOOKUP(MID(SUBSTITUTE(UPPER(TRIM(CLEAN(SUBSTITUTE(SUBSTITUTE(G203,"ٔ",""),"ـ","ء"))))," ",""),ROW(INDIRECT("1:"&amp;LEN(SUBSTITUTE(UPPER(TRIM(CLEAN(SUBSTITUTE(SUBSTITUTE(G203,"ٔ",""),"ـ","ء"))))," ","")))),1),Gematria!$C$3:$C$40,Gematria!$D$3:$D$40)))</f>
        <v/>
      </c>
    </row>
    <row r="204" spans="1:10" x14ac:dyDescent="0.25">
      <c r="A204" s="2">
        <v>203</v>
      </c>
      <c r="B204" s="2">
        <v>2</v>
      </c>
      <c r="C204" s="2">
        <v>195</v>
      </c>
      <c r="D204" s="11"/>
      <c r="E2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4" s="524" t="str">
        <f t="shared" si="11"/>
        <v/>
      </c>
      <c r="H204" s="525">
        <f t="shared" si="12"/>
        <v>0</v>
      </c>
      <c r="I204" s="526">
        <f t="shared" si="10"/>
        <v>1</v>
      </c>
      <c r="J204" s="526" t="str">
        <f ca="1">IF(G204="","",SUMPRODUCT(LOOKUP(MID(SUBSTITUTE(UPPER(TRIM(CLEAN(SUBSTITUTE(SUBSTITUTE(G204,"ٔ",""),"ـ","ء"))))," ",""),ROW(INDIRECT("1:"&amp;LEN(SUBSTITUTE(UPPER(TRIM(CLEAN(SUBSTITUTE(SUBSTITUTE(G204,"ٔ",""),"ـ","ء"))))," ","")))),1),Gematria!$C$3:$C$40,Gematria!$D$3:$D$40)))</f>
        <v/>
      </c>
    </row>
    <row r="205" spans="1:10" x14ac:dyDescent="0.25">
      <c r="A205" s="2">
        <v>204</v>
      </c>
      <c r="B205" s="2">
        <v>2</v>
      </c>
      <c r="C205" s="2">
        <v>196</v>
      </c>
      <c r="D205" s="11"/>
      <c r="E2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5" s="524" t="str">
        <f t="shared" si="11"/>
        <v/>
      </c>
      <c r="H205" s="525">
        <f t="shared" si="12"/>
        <v>0</v>
      </c>
      <c r="I205" s="526">
        <f t="shared" si="10"/>
        <v>1</v>
      </c>
      <c r="J205" s="526" t="str">
        <f ca="1">IF(G205="","",SUMPRODUCT(LOOKUP(MID(SUBSTITUTE(UPPER(TRIM(CLEAN(SUBSTITUTE(SUBSTITUTE(G205,"ٔ",""),"ـ","ء"))))," ",""),ROW(INDIRECT("1:"&amp;LEN(SUBSTITUTE(UPPER(TRIM(CLEAN(SUBSTITUTE(SUBSTITUTE(G205,"ٔ",""),"ـ","ء"))))," ","")))),1),Gematria!$C$3:$C$40,Gematria!$D$3:$D$40)))</f>
        <v/>
      </c>
    </row>
    <row r="206" spans="1:10" x14ac:dyDescent="0.25">
      <c r="A206" s="2">
        <v>205</v>
      </c>
      <c r="B206" s="2">
        <v>2</v>
      </c>
      <c r="C206" s="2">
        <v>197</v>
      </c>
      <c r="D206" s="11"/>
      <c r="E2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6" s="524" t="str">
        <f t="shared" si="11"/>
        <v/>
      </c>
      <c r="H206" s="525">
        <f t="shared" si="12"/>
        <v>0</v>
      </c>
      <c r="I206" s="526">
        <f t="shared" si="10"/>
        <v>1</v>
      </c>
      <c r="J206" s="526" t="str">
        <f ca="1">IF(G206="","",SUMPRODUCT(LOOKUP(MID(SUBSTITUTE(UPPER(TRIM(CLEAN(SUBSTITUTE(SUBSTITUTE(G206,"ٔ",""),"ـ","ء"))))," ",""),ROW(INDIRECT("1:"&amp;LEN(SUBSTITUTE(UPPER(TRIM(CLEAN(SUBSTITUTE(SUBSTITUTE(G206,"ٔ",""),"ـ","ء"))))," ","")))),1),Gematria!$C$3:$C$40,Gematria!$D$3:$D$40)))</f>
        <v/>
      </c>
    </row>
    <row r="207" spans="1:10" x14ac:dyDescent="0.25">
      <c r="A207" s="2">
        <v>206</v>
      </c>
      <c r="B207" s="2">
        <v>2</v>
      </c>
      <c r="C207" s="2">
        <v>198</v>
      </c>
      <c r="D207" s="11"/>
      <c r="E2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7" s="524" t="str">
        <f t="shared" si="11"/>
        <v/>
      </c>
      <c r="H207" s="525">
        <f t="shared" si="12"/>
        <v>0</v>
      </c>
      <c r="I207" s="526">
        <f t="shared" si="10"/>
        <v>1</v>
      </c>
      <c r="J207" s="526" t="str">
        <f ca="1">IF(G207="","",SUMPRODUCT(LOOKUP(MID(SUBSTITUTE(UPPER(TRIM(CLEAN(SUBSTITUTE(SUBSTITUTE(G207,"ٔ",""),"ـ","ء"))))," ",""),ROW(INDIRECT("1:"&amp;LEN(SUBSTITUTE(UPPER(TRIM(CLEAN(SUBSTITUTE(SUBSTITUTE(G207,"ٔ",""),"ـ","ء"))))," ","")))),1),Gematria!$C$3:$C$40,Gematria!$D$3:$D$40)))</f>
        <v/>
      </c>
    </row>
    <row r="208" spans="1:10" x14ac:dyDescent="0.25">
      <c r="A208" s="2">
        <v>207</v>
      </c>
      <c r="B208" s="2">
        <v>2</v>
      </c>
      <c r="C208" s="2">
        <v>199</v>
      </c>
      <c r="D208" s="11"/>
      <c r="E2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8" s="524" t="str">
        <f t="shared" si="11"/>
        <v/>
      </c>
      <c r="H208" s="525">
        <f t="shared" si="12"/>
        <v>0</v>
      </c>
      <c r="I208" s="526">
        <f t="shared" si="10"/>
        <v>1</v>
      </c>
      <c r="J208" s="526" t="str">
        <f ca="1">IF(G208="","",SUMPRODUCT(LOOKUP(MID(SUBSTITUTE(UPPER(TRIM(CLEAN(SUBSTITUTE(SUBSTITUTE(G208,"ٔ",""),"ـ","ء"))))," ",""),ROW(INDIRECT("1:"&amp;LEN(SUBSTITUTE(UPPER(TRIM(CLEAN(SUBSTITUTE(SUBSTITUTE(G208,"ٔ",""),"ـ","ء"))))," ","")))),1),Gematria!$C$3:$C$40,Gematria!$D$3:$D$40)))</f>
        <v/>
      </c>
    </row>
    <row r="209" spans="1:10" x14ac:dyDescent="0.25">
      <c r="A209" s="2">
        <v>208</v>
      </c>
      <c r="B209" s="2">
        <v>2</v>
      </c>
      <c r="C209" s="2">
        <v>200</v>
      </c>
      <c r="D209" s="11"/>
      <c r="E2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9" s="524" t="str">
        <f t="shared" si="11"/>
        <v/>
      </c>
      <c r="H209" s="525">
        <f t="shared" si="12"/>
        <v>0</v>
      </c>
      <c r="I209" s="526">
        <f t="shared" si="10"/>
        <v>1</v>
      </c>
      <c r="J209" s="526" t="str">
        <f ca="1">IF(G209="","",SUMPRODUCT(LOOKUP(MID(SUBSTITUTE(UPPER(TRIM(CLEAN(SUBSTITUTE(SUBSTITUTE(G209,"ٔ",""),"ـ","ء"))))," ",""),ROW(INDIRECT("1:"&amp;LEN(SUBSTITUTE(UPPER(TRIM(CLEAN(SUBSTITUTE(SUBSTITUTE(G209,"ٔ",""),"ـ","ء"))))," ","")))),1),Gematria!$C$3:$C$40,Gematria!$D$3:$D$40)))</f>
        <v/>
      </c>
    </row>
    <row r="210" spans="1:10" x14ac:dyDescent="0.25">
      <c r="A210" s="2">
        <v>209</v>
      </c>
      <c r="B210" s="2">
        <v>2</v>
      </c>
      <c r="C210" s="2">
        <v>201</v>
      </c>
      <c r="D210" s="11"/>
      <c r="E2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0" s="524" t="str">
        <f t="shared" si="11"/>
        <v/>
      </c>
      <c r="H210" s="525">
        <f t="shared" si="12"/>
        <v>0</v>
      </c>
      <c r="I210" s="526">
        <f t="shared" si="10"/>
        <v>1</v>
      </c>
      <c r="J210" s="526" t="str">
        <f ca="1">IF(G210="","",SUMPRODUCT(LOOKUP(MID(SUBSTITUTE(UPPER(TRIM(CLEAN(SUBSTITUTE(SUBSTITUTE(G210,"ٔ",""),"ـ","ء"))))," ",""),ROW(INDIRECT("1:"&amp;LEN(SUBSTITUTE(UPPER(TRIM(CLEAN(SUBSTITUTE(SUBSTITUTE(G210,"ٔ",""),"ـ","ء"))))," ","")))),1),Gematria!$C$3:$C$40,Gematria!$D$3:$D$40)))</f>
        <v/>
      </c>
    </row>
    <row r="211" spans="1:10" x14ac:dyDescent="0.25">
      <c r="A211" s="2">
        <v>210</v>
      </c>
      <c r="B211" s="2">
        <v>2</v>
      </c>
      <c r="C211" s="2">
        <v>202</v>
      </c>
      <c r="D211" s="11"/>
      <c r="E2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1" s="524" t="str">
        <f t="shared" si="11"/>
        <v/>
      </c>
      <c r="H211" s="525">
        <f t="shared" si="12"/>
        <v>0</v>
      </c>
      <c r="I211" s="526">
        <f t="shared" ref="I211:I274" si="13">LEN(TRIM(G211))-H211+1</f>
        <v>1</v>
      </c>
      <c r="J211" s="526" t="str">
        <f ca="1">IF(G211="","",SUMPRODUCT(LOOKUP(MID(SUBSTITUTE(UPPER(TRIM(CLEAN(SUBSTITUTE(SUBSTITUTE(G211,"ٔ",""),"ـ","ء"))))," ",""),ROW(INDIRECT("1:"&amp;LEN(SUBSTITUTE(UPPER(TRIM(CLEAN(SUBSTITUTE(SUBSTITUTE(G211,"ٔ",""),"ـ","ء"))))," ","")))),1),Gematria!$C$3:$C$40,Gematria!$D$3:$D$40)))</f>
        <v/>
      </c>
    </row>
    <row r="212" spans="1:10" x14ac:dyDescent="0.25">
      <c r="A212" s="2">
        <v>211</v>
      </c>
      <c r="B212" s="2">
        <v>2</v>
      </c>
      <c r="C212" s="2">
        <v>203</v>
      </c>
      <c r="D212" s="11"/>
      <c r="E2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2" s="524" t="str">
        <f t="shared" si="11"/>
        <v/>
      </c>
      <c r="H212" s="525">
        <f t="shared" si="12"/>
        <v>0</v>
      </c>
      <c r="I212" s="526">
        <f t="shared" si="13"/>
        <v>1</v>
      </c>
      <c r="J212" s="526" t="str">
        <f ca="1">IF(G212="","",SUMPRODUCT(LOOKUP(MID(SUBSTITUTE(UPPER(TRIM(CLEAN(SUBSTITUTE(SUBSTITUTE(G212,"ٔ",""),"ـ","ء"))))," ",""),ROW(INDIRECT("1:"&amp;LEN(SUBSTITUTE(UPPER(TRIM(CLEAN(SUBSTITUTE(SUBSTITUTE(G212,"ٔ",""),"ـ","ء"))))," ","")))),1),Gematria!$C$3:$C$40,Gematria!$D$3:$D$40)))</f>
        <v/>
      </c>
    </row>
    <row r="213" spans="1:10" x14ac:dyDescent="0.25">
      <c r="A213" s="2">
        <v>212</v>
      </c>
      <c r="B213" s="2">
        <v>2</v>
      </c>
      <c r="C213" s="2">
        <v>204</v>
      </c>
      <c r="D213" s="11"/>
      <c r="E2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3" s="524" t="str">
        <f t="shared" si="11"/>
        <v/>
      </c>
      <c r="H213" s="525">
        <f t="shared" si="12"/>
        <v>0</v>
      </c>
      <c r="I213" s="526">
        <f t="shared" si="13"/>
        <v>1</v>
      </c>
      <c r="J213" s="526" t="str">
        <f ca="1">IF(G213="","",SUMPRODUCT(LOOKUP(MID(SUBSTITUTE(UPPER(TRIM(CLEAN(SUBSTITUTE(SUBSTITUTE(G213,"ٔ",""),"ـ","ء"))))," ",""),ROW(INDIRECT("1:"&amp;LEN(SUBSTITUTE(UPPER(TRIM(CLEAN(SUBSTITUTE(SUBSTITUTE(G213,"ٔ",""),"ـ","ء"))))," ","")))),1),Gematria!$C$3:$C$40,Gematria!$D$3:$D$40)))</f>
        <v/>
      </c>
    </row>
    <row r="214" spans="1:10" x14ac:dyDescent="0.25">
      <c r="A214" s="2">
        <v>213</v>
      </c>
      <c r="B214" s="2">
        <v>2</v>
      </c>
      <c r="C214" s="2">
        <v>205</v>
      </c>
      <c r="D214" s="11"/>
      <c r="E2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4" s="524" t="str">
        <f t="shared" si="11"/>
        <v/>
      </c>
      <c r="H214" s="525">
        <f t="shared" si="12"/>
        <v>0</v>
      </c>
      <c r="I214" s="526">
        <f t="shared" si="13"/>
        <v>1</v>
      </c>
      <c r="J214" s="526" t="str">
        <f ca="1">IF(G214="","",SUMPRODUCT(LOOKUP(MID(SUBSTITUTE(UPPER(TRIM(CLEAN(SUBSTITUTE(SUBSTITUTE(G214,"ٔ",""),"ـ","ء"))))," ",""),ROW(INDIRECT("1:"&amp;LEN(SUBSTITUTE(UPPER(TRIM(CLEAN(SUBSTITUTE(SUBSTITUTE(G214,"ٔ",""),"ـ","ء"))))," ","")))),1),Gematria!$C$3:$C$40,Gematria!$D$3:$D$40)))</f>
        <v/>
      </c>
    </row>
    <row r="215" spans="1:10" x14ac:dyDescent="0.25">
      <c r="A215" s="2">
        <v>214</v>
      </c>
      <c r="B215" s="2">
        <v>2</v>
      </c>
      <c r="C215" s="2">
        <v>206</v>
      </c>
      <c r="D215" s="11"/>
      <c r="E2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5" s="524" t="str">
        <f t="shared" si="11"/>
        <v/>
      </c>
      <c r="H215" s="525">
        <f t="shared" si="12"/>
        <v>0</v>
      </c>
      <c r="I215" s="526">
        <f t="shared" si="13"/>
        <v>1</v>
      </c>
      <c r="J215" s="526" t="str">
        <f ca="1">IF(G215="","",SUMPRODUCT(LOOKUP(MID(SUBSTITUTE(UPPER(TRIM(CLEAN(SUBSTITUTE(SUBSTITUTE(G215,"ٔ",""),"ـ","ء"))))," ",""),ROW(INDIRECT("1:"&amp;LEN(SUBSTITUTE(UPPER(TRIM(CLEAN(SUBSTITUTE(SUBSTITUTE(G215,"ٔ",""),"ـ","ء"))))," ","")))),1),Gematria!$C$3:$C$40,Gematria!$D$3:$D$40)))</f>
        <v/>
      </c>
    </row>
    <row r="216" spans="1:10" x14ac:dyDescent="0.25">
      <c r="A216" s="2">
        <v>215</v>
      </c>
      <c r="B216" s="2">
        <v>2</v>
      </c>
      <c r="C216" s="2">
        <v>207</v>
      </c>
      <c r="D216" s="11"/>
      <c r="E2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6" s="524" t="str">
        <f t="shared" si="11"/>
        <v/>
      </c>
      <c r="H216" s="525">
        <f t="shared" si="12"/>
        <v>0</v>
      </c>
      <c r="I216" s="526">
        <f t="shared" si="13"/>
        <v>1</v>
      </c>
      <c r="J216" s="526" t="str">
        <f ca="1">IF(G216="","",SUMPRODUCT(LOOKUP(MID(SUBSTITUTE(UPPER(TRIM(CLEAN(SUBSTITUTE(SUBSTITUTE(G216,"ٔ",""),"ـ","ء"))))," ",""),ROW(INDIRECT("1:"&amp;LEN(SUBSTITUTE(UPPER(TRIM(CLEAN(SUBSTITUTE(SUBSTITUTE(G216,"ٔ",""),"ـ","ء"))))," ","")))),1),Gematria!$C$3:$C$40,Gematria!$D$3:$D$40)))</f>
        <v/>
      </c>
    </row>
    <row r="217" spans="1:10" x14ac:dyDescent="0.25">
      <c r="A217" s="2">
        <v>216</v>
      </c>
      <c r="B217" s="2">
        <v>2</v>
      </c>
      <c r="C217" s="2">
        <v>208</v>
      </c>
      <c r="D217" s="11"/>
      <c r="E2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7" s="524" t="str">
        <f t="shared" si="11"/>
        <v/>
      </c>
      <c r="H217" s="525">
        <f t="shared" si="12"/>
        <v>0</v>
      </c>
      <c r="I217" s="526">
        <f t="shared" si="13"/>
        <v>1</v>
      </c>
      <c r="J217" s="526" t="str">
        <f ca="1">IF(G217="","",SUMPRODUCT(LOOKUP(MID(SUBSTITUTE(UPPER(TRIM(CLEAN(SUBSTITUTE(SUBSTITUTE(G217,"ٔ",""),"ـ","ء"))))," ",""),ROW(INDIRECT("1:"&amp;LEN(SUBSTITUTE(UPPER(TRIM(CLEAN(SUBSTITUTE(SUBSTITUTE(G217,"ٔ",""),"ـ","ء"))))," ","")))),1),Gematria!$C$3:$C$40,Gematria!$D$3:$D$40)))</f>
        <v/>
      </c>
    </row>
    <row r="218" spans="1:10" x14ac:dyDescent="0.25">
      <c r="A218" s="2">
        <v>217</v>
      </c>
      <c r="B218" s="2">
        <v>2</v>
      </c>
      <c r="C218" s="2">
        <v>209</v>
      </c>
      <c r="D218" s="11"/>
      <c r="E2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8" s="524" t="str">
        <f t="shared" si="11"/>
        <v/>
      </c>
      <c r="H218" s="525">
        <f t="shared" si="12"/>
        <v>0</v>
      </c>
      <c r="I218" s="526">
        <f t="shared" si="13"/>
        <v>1</v>
      </c>
      <c r="J218" s="526" t="str">
        <f ca="1">IF(G218="","",SUMPRODUCT(LOOKUP(MID(SUBSTITUTE(UPPER(TRIM(CLEAN(SUBSTITUTE(SUBSTITUTE(G218,"ٔ",""),"ـ","ء"))))," ",""),ROW(INDIRECT("1:"&amp;LEN(SUBSTITUTE(UPPER(TRIM(CLEAN(SUBSTITUTE(SUBSTITUTE(G218,"ٔ",""),"ـ","ء"))))," ","")))),1),Gematria!$C$3:$C$40,Gematria!$D$3:$D$40)))</f>
        <v/>
      </c>
    </row>
    <row r="219" spans="1:10" x14ac:dyDescent="0.25">
      <c r="A219" s="2">
        <v>218</v>
      </c>
      <c r="B219" s="2">
        <v>2</v>
      </c>
      <c r="C219" s="2">
        <v>210</v>
      </c>
      <c r="D219" s="11"/>
      <c r="E2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9" s="524" t="str">
        <f t="shared" si="11"/>
        <v/>
      </c>
      <c r="H219" s="525">
        <f t="shared" si="12"/>
        <v>0</v>
      </c>
      <c r="I219" s="526">
        <f t="shared" si="13"/>
        <v>1</v>
      </c>
      <c r="J219" s="526" t="str">
        <f ca="1">IF(G219="","",SUMPRODUCT(LOOKUP(MID(SUBSTITUTE(UPPER(TRIM(CLEAN(SUBSTITUTE(SUBSTITUTE(G219,"ٔ",""),"ـ","ء"))))," ",""),ROW(INDIRECT("1:"&amp;LEN(SUBSTITUTE(UPPER(TRIM(CLEAN(SUBSTITUTE(SUBSTITUTE(G219,"ٔ",""),"ـ","ء"))))," ","")))),1),Gematria!$C$3:$C$40,Gematria!$D$3:$D$40)))</f>
        <v/>
      </c>
    </row>
    <row r="220" spans="1:10" x14ac:dyDescent="0.25">
      <c r="A220" s="2">
        <v>219</v>
      </c>
      <c r="B220" s="2">
        <v>2</v>
      </c>
      <c r="C220" s="2">
        <v>211</v>
      </c>
      <c r="D220" s="11"/>
      <c r="E2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0" s="524" t="str">
        <f t="shared" si="11"/>
        <v/>
      </c>
      <c r="H220" s="525">
        <f t="shared" si="12"/>
        <v>0</v>
      </c>
      <c r="I220" s="526">
        <f t="shared" si="13"/>
        <v>1</v>
      </c>
      <c r="J220" s="526" t="str">
        <f ca="1">IF(G220="","",SUMPRODUCT(LOOKUP(MID(SUBSTITUTE(UPPER(TRIM(CLEAN(SUBSTITUTE(SUBSTITUTE(G220,"ٔ",""),"ـ","ء"))))," ",""),ROW(INDIRECT("1:"&amp;LEN(SUBSTITUTE(UPPER(TRIM(CLEAN(SUBSTITUTE(SUBSTITUTE(G220,"ٔ",""),"ـ","ء"))))," ","")))),1),Gematria!$C$3:$C$40,Gematria!$D$3:$D$40)))</f>
        <v/>
      </c>
    </row>
    <row r="221" spans="1:10" x14ac:dyDescent="0.25">
      <c r="A221" s="2">
        <v>220</v>
      </c>
      <c r="B221" s="2">
        <v>2</v>
      </c>
      <c r="C221" s="2">
        <v>212</v>
      </c>
      <c r="D221" s="11"/>
      <c r="E2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1" s="524" t="str">
        <f t="shared" si="11"/>
        <v/>
      </c>
      <c r="H221" s="525">
        <f t="shared" si="12"/>
        <v>0</v>
      </c>
      <c r="I221" s="526">
        <f t="shared" si="13"/>
        <v>1</v>
      </c>
      <c r="J221" s="526" t="str">
        <f ca="1">IF(G221="","",SUMPRODUCT(LOOKUP(MID(SUBSTITUTE(UPPER(TRIM(CLEAN(SUBSTITUTE(SUBSTITUTE(G221,"ٔ",""),"ـ","ء"))))," ",""),ROW(INDIRECT("1:"&amp;LEN(SUBSTITUTE(UPPER(TRIM(CLEAN(SUBSTITUTE(SUBSTITUTE(G221,"ٔ",""),"ـ","ء"))))," ","")))),1),Gematria!$C$3:$C$40,Gematria!$D$3:$D$40)))</f>
        <v/>
      </c>
    </row>
    <row r="222" spans="1:10" x14ac:dyDescent="0.25">
      <c r="A222" s="2">
        <v>221</v>
      </c>
      <c r="B222" s="2">
        <v>2</v>
      </c>
      <c r="C222" s="2">
        <v>213</v>
      </c>
      <c r="D222" s="11"/>
      <c r="E2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2" s="524" t="str">
        <f t="shared" si="11"/>
        <v/>
      </c>
      <c r="H222" s="525">
        <f t="shared" si="12"/>
        <v>0</v>
      </c>
      <c r="I222" s="526">
        <f t="shared" si="13"/>
        <v>1</v>
      </c>
      <c r="J222" s="526" t="str">
        <f ca="1">IF(G222="","",SUMPRODUCT(LOOKUP(MID(SUBSTITUTE(UPPER(TRIM(CLEAN(SUBSTITUTE(SUBSTITUTE(G222,"ٔ",""),"ـ","ء"))))," ",""),ROW(INDIRECT("1:"&amp;LEN(SUBSTITUTE(UPPER(TRIM(CLEAN(SUBSTITUTE(SUBSTITUTE(G222,"ٔ",""),"ـ","ء"))))," ","")))),1),Gematria!$C$3:$C$40,Gematria!$D$3:$D$40)))</f>
        <v/>
      </c>
    </row>
    <row r="223" spans="1:10" x14ac:dyDescent="0.25">
      <c r="A223" s="2">
        <v>222</v>
      </c>
      <c r="B223" s="2">
        <v>2</v>
      </c>
      <c r="C223" s="2">
        <v>214</v>
      </c>
      <c r="D223" s="11"/>
      <c r="E2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3" s="524" t="str">
        <f t="shared" si="11"/>
        <v/>
      </c>
      <c r="H223" s="525">
        <f t="shared" si="12"/>
        <v>0</v>
      </c>
      <c r="I223" s="526">
        <f t="shared" si="13"/>
        <v>1</v>
      </c>
      <c r="J223" s="526" t="str">
        <f ca="1">IF(G223="","",SUMPRODUCT(LOOKUP(MID(SUBSTITUTE(UPPER(TRIM(CLEAN(SUBSTITUTE(SUBSTITUTE(G223,"ٔ",""),"ـ","ء"))))," ",""),ROW(INDIRECT("1:"&amp;LEN(SUBSTITUTE(UPPER(TRIM(CLEAN(SUBSTITUTE(SUBSTITUTE(G223,"ٔ",""),"ـ","ء"))))," ","")))),1),Gematria!$C$3:$C$40,Gematria!$D$3:$D$40)))</f>
        <v/>
      </c>
    </row>
    <row r="224" spans="1:10" x14ac:dyDescent="0.25">
      <c r="A224" s="2">
        <v>223</v>
      </c>
      <c r="B224" s="2">
        <v>2</v>
      </c>
      <c r="C224" s="2">
        <v>215</v>
      </c>
      <c r="D224" s="11"/>
      <c r="E2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4" s="524" t="str">
        <f t="shared" si="11"/>
        <v/>
      </c>
      <c r="H224" s="525">
        <f t="shared" si="12"/>
        <v>0</v>
      </c>
      <c r="I224" s="526">
        <f t="shared" si="13"/>
        <v>1</v>
      </c>
      <c r="J224" s="526" t="str">
        <f ca="1">IF(G224="","",SUMPRODUCT(LOOKUP(MID(SUBSTITUTE(UPPER(TRIM(CLEAN(SUBSTITUTE(SUBSTITUTE(G224,"ٔ",""),"ـ","ء"))))," ",""),ROW(INDIRECT("1:"&amp;LEN(SUBSTITUTE(UPPER(TRIM(CLEAN(SUBSTITUTE(SUBSTITUTE(G224,"ٔ",""),"ـ","ء"))))," ","")))),1),Gematria!$C$3:$C$40,Gematria!$D$3:$D$40)))</f>
        <v/>
      </c>
    </row>
    <row r="225" spans="1:10" x14ac:dyDescent="0.25">
      <c r="A225" s="2">
        <v>224</v>
      </c>
      <c r="B225" s="2">
        <v>2</v>
      </c>
      <c r="C225" s="2">
        <v>216</v>
      </c>
      <c r="D225" s="11"/>
      <c r="E2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5" s="524" t="str">
        <f t="shared" si="11"/>
        <v/>
      </c>
      <c r="H225" s="525">
        <f t="shared" si="12"/>
        <v>0</v>
      </c>
      <c r="I225" s="526">
        <f t="shared" si="13"/>
        <v>1</v>
      </c>
      <c r="J225" s="526" t="str">
        <f ca="1">IF(G225="","",SUMPRODUCT(LOOKUP(MID(SUBSTITUTE(UPPER(TRIM(CLEAN(SUBSTITUTE(SUBSTITUTE(G225,"ٔ",""),"ـ","ء"))))," ",""),ROW(INDIRECT("1:"&amp;LEN(SUBSTITUTE(UPPER(TRIM(CLEAN(SUBSTITUTE(SUBSTITUTE(G225,"ٔ",""),"ـ","ء"))))," ","")))),1),Gematria!$C$3:$C$40,Gematria!$D$3:$D$40)))</f>
        <v/>
      </c>
    </row>
    <row r="226" spans="1:10" x14ac:dyDescent="0.25">
      <c r="A226" s="2">
        <v>225</v>
      </c>
      <c r="B226" s="2">
        <v>2</v>
      </c>
      <c r="C226" s="2">
        <v>217</v>
      </c>
      <c r="D226" s="11"/>
      <c r="E2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6" s="524" t="str">
        <f t="shared" si="11"/>
        <v/>
      </c>
      <c r="H226" s="525">
        <f t="shared" si="12"/>
        <v>0</v>
      </c>
      <c r="I226" s="526">
        <f t="shared" si="13"/>
        <v>1</v>
      </c>
      <c r="J226" s="526" t="str">
        <f ca="1">IF(G226="","",SUMPRODUCT(LOOKUP(MID(SUBSTITUTE(UPPER(TRIM(CLEAN(SUBSTITUTE(SUBSTITUTE(G226,"ٔ",""),"ـ","ء"))))," ",""),ROW(INDIRECT("1:"&amp;LEN(SUBSTITUTE(UPPER(TRIM(CLEAN(SUBSTITUTE(SUBSTITUTE(G226,"ٔ",""),"ـ","ء"))))," ","")))),1),Gematria!$C$3:$C$40,Gematria!$D$3:$D$40)))</f>
        <v/>
      </c>
    </row>
    <row r="227" spans="1:10" x14ac:dyDescent="0.25">
      <c r="A227" s="2">
        <v>226</v>
      </c>
      <c r="B227" s="2">
        <v>2</v>
      </c>
      <c r="C227" s="2">
        <v>218</v>
      </c>
      <c r="D227" s="11"/>
      <c r="E2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7" s="524" t="str">
        <f t="shared" si="11"/>
        <v/>
      </c>
      <c r="H227" s="525">
        <f t="shared" si="12"/>
        <v>0</v>
      </c>
      <c r="I227" s="526">
        <f t="shared" si="13"/>
        <v>1</v>
      </c>
      <c r="J227" s="526" t="str">
        <f ca="1">IF(G227="","",SUMPRODUCT(LOOKUP(MID(SUBSTITUTE(UPPER(TRIM(CLEAN(SUBSTITUTE(SUBSTITUTE(G227,"ٔ",""),"ـ","ء"))))," ",""),ROW(INDIRECT("1:"&amp;LEN(SUBSTITUTE(UPPER(TRIM(CLEAN(SUBSTITUTE(SUBSTITUTE(G227,"ٔ",""),"ـ","ء"))))," ","")))),1),Gematria!$C$3:$C$40,Gematria!$D$3:$D$40)))</f>
        <v/>
      </c>
    </row>
    <row r="228" spans="1:10" x14ac:dyDescent="0.25">
      <c r="A228" s="2">
        <v>227</v>
      </c>
      <c r="B228" s="2">
        <v>2</v>
      </c>
      <c r="C228" s="2">
        <v>219</v>
      </c>
      <c r="D228" s="11"/>
      <c r="E2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8" s="524" t="str">
        <f t="shared" si="11"/>
        <v/>
      </c>
      <c r="H228" s="525">
        <f t="shared" si="12"/>
        <v>0</v>
      </c>
      <c r="I228" s="526">
        <f t="shared" si="13"/>
        <v>1</v>
      </c>
      <c r="J228" s="526" t="str">
        <f ca="1">IF(G228="","",SUMPRODUCT(LOOKUP(MID(SUBSTITUTE(UPPER(TRIM(CLEAN(SUBSTITUTE(SUBSTITUTE(G228,"ٔ",""),"ـ","ء"))))," ",""),ROW(INDIRECT("1:"&amp;LEN(SUBSTITUTE(UPPER(TRIM(CLEAN(SUBSTITUTE(SUBSTITUTE(G228,"ٔ",""),"ـ","ء"))))," ","")))),1),Gematria!$C$3:$C$40,Gematria!$D$3:$D$40)))</f>
        <v/>
      </c>
    </row>
    <row r="229" spans="1:10" x14ac:dyDescent="0.25">
      <c r="A229" s="2">
        <v>228</v>
      </c>
      <c r="B229" s="2">
        <v>2</v>
      </c>
      <c r="C229" s="2">
        <v>220</v>
      </c>
      <c r="D229" s="11"/>
      <c r="E2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9" s="524" t="str">
        <f t="shared" si="11"/>
        <v/>
      </c>
      <c r="H229" s="525">
        <f t="shared" si="12"/>
        <v>0</v>
      </c>
      <c r="I229" s="526">
        <f t="shared" si="13"/>
        <v>1</v>
      </c>
      <c r="J229" s="526" t="str">
        <f ca="1">IF(G229="","",SUMPRODUCT(LOOKUP(MID(SUBSTITUTE(UPPER(TRIM(CLEAN(SUBSTITUTE(SUBSTITUTE(G229,"ٔ",""),"ـ","ء"))))," ",""),ROW(INDIRECT("1:"&amp;LEN(SUBSTITUTE(UPPER(TRIM(CLEAN(SUBSTITUTE(SUBSTITUTE(G229,"ٔ",""),"ـ","ء"))))," ","")))),1),Gematria!$C$3:$C$40,Gematria!$D$3:$D$40)))</f>
        <v/>
      </c>
    </row>
    <row r="230" spans="1:10" x14ac:dyDescent="0.25">
      <c r="A230" s="2">
        <v>229</v>
      </c>
      <c r="B230" s="2">
        <v>2</v>
      </c>
      <c r="C230" s="2">
        <v>221</v>
      </c>
      <c r="D230" s="11"/>
      <c r="E2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0" s="524" t="str">
        <f t="shared" si="11"/>
        <v/>
      </c>
      <c r="H230" s="525">
        <f t="shared" si="12"/>
        <v>0</v>
      </c>
      <c r="I230" s="526">
        <f t="shared" si="13"/>
        <v>1</v>
      </c>
      <c r="J230" s="526" t="str">
        <f ca="1">IF(G230="","",SUMPRODUCT(LOOKUP(MID(SUBSTITUTE(UPPER(TRIM(CLEAN(SUBSTITUTE(SUBSTITUTE(G230,"ٔ",""),"ـ","ء"))))," ",""),ROW(INDIRECT("1:"&amp;LEN(SUBSTITUTE(UPPER(TRIM(CLEAN(SUBSTITUTE(SUBSTITUTE(G230,"ٔ",""),"ـ","ء"))))," ","")))),1),Gematria!$C$3:$C$40,Gematria!$D$3:$D$40)))</f>
        <v/>
      </c>
    </row>
    <row r="231" spans="1:10" x14ac:dyDescent="0.25">
      <c r="A231" s="2">
        <v>230</v>
      </c>
      <c r="B231" s="2">
        <v>2</v>
      </c>
      <c r="C231" s="2">
        <v>222</v>
      </c>
      <c r="D231" s="11"/>
      <c r="E2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1" s="524" t="str">
        <f t="shared" si="11"/>
        <v/>
      </c>
      <c r="H231" s="525">
        <f t="shared" si="12"/>
        <v>0</v>
      </c>
      <c r="I231" s="526">
        <f t="shared" si="13"/>
        <v>1</v>
      </c>
      <c r="J231" s="526" t="str">
        <f ca="1">IF(G231="","",SUMPRODUCT(LOOKUP(MID(SUBSTITUTE(UPPER(TRIM(CLEAN(SUBSTITUTE(SUBSTITUTE(G231,"ٔ",""),"ـ","ء"))))," ",""),ROW(INDIRECT("1:"&amp;LEN(SUBSTITUTE(UPPER(TRIM(CLEAN(SUBSTITUTE(SUBSTITUTE(G231,"ٔ",""),"ـ","ء"))))," ","")))),1),Gematria!$C$3:$C$40,Gematria!$D$3:$D$40)))</f>
        <v/>
      </c>
    </row>
    <row r="232" spans="1:10" x14ac:dyDescent="0.25">
      <c r="A232" s="2">
        <v>231</v>
      </c>
      <c r="B232" s="2">
        <v>2</v>
      </c>
      <c r="C232" s="2">
        <v>223</v>
      </c>
      <c r="D232" s="11"/>
      <c r="E2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2" s="524" t="str">
        <f t="shared" si="11"/>
        <v/>
      </c>
      <c r="H232" s="525">
        <f t="shared" si="12"/>
        <v>0</v>
      </c>
      <c r="I232" s="526">
        <f t="shared" si="13"/>
        <v>1</v>
      </c>
      <c r="J232" s="526" t="str">
        <f ca="1">IF(G232="","",SUMPRODUCT(LOOKUP(MID(SUBSTITUTE(UPPER(TRIM(CLEAN(SUBSTITUTE(SUBSTITUTE(G232,"ٔ",""),"ـ","ء"))))," ",""),ROW(INDIRECT("1:"&amp;LEN(SUBSTITUTE(UPPER(TRIM(CLEAN(SUBSTITUTE(SUBSTITUTE(G232,"ٔ",""),"ـ","ء"))))," ","")))),1),Gematria!$C$3:$C$40,Gematria!$D$3:$D$40)))</f>
        <v/>
      </c>
    </row>
    <row r="233" spans="1:10" x14ac:dyDescent="0.25">
      <c r="A233" s="2">
        <v>232</v>
      </c>
      <c r="B233" s="2">
        <v>2</v>
      </c>
      <c r="C233" s="2">
        <v>224</v>
      </c>
      <c r="D233" s="11"/>
      <c r="E2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3" s="524" t="str">
        <f t="shared" si="11"/>
        <v/>
      </c>
      <c r="H233" s="525">
        <f t="shared" si="12"/>
        <v>0</v>
      </c>
      <c r="I233" s="526">
        <f t="shared" si="13"/>
        <v>1</v>
      </c>
      <c r="J233" s="526" t="str">
        <f ca="1">IF(G233="","",SUMPRODUCT(LOOKUP(MID(SUBSTITUTE(UPPER(TRIM(CLEAN(SUBSTITUTE(SUBSTITUTE(G233,"ٔ",""),"ـ","ء"))))," ",""),ROW(INDIRECT("1:"&amp;LEN(SUBSTITUTE(UPPER(TRIM(CLEAN(SUBSTITUTE(SUBSTITUTE(G233,"ٔ",""),"ـ","ء"))))," ","")))),1),Gematria!$C$3:$C$40,Gematria!$D$3:$D$40)))</f>
        <v/>
      </c>
    </row>
    <row r="234" spans="1:10" x14ac:dyDescent="0.25">
      <c r="A234" s="2">
        <v>233</v>
      </c>
      <c r="B234" s="2">
        <v>2</v>
      </c>
      <c r="C234" s="2">
        <v>225</v>
      </c>
      <c r="D234" s="11"/>
      <c r="E2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4" s="524" t="str">
        <f t="shared" si="11"/>
        <v/>
      </c>
      <c r="H234" s="525">
        <f t="shared" si="12"/>
        <v>0</v>
      </c>
      <c r="I234" s="526">
        <f t="shared" si="13"/>
        <v>1</v>
      </c>
      <c r="J234" s="526" t="str">
        <f ca="1">IF(G234="","",SUMPRODUCT(LOOKUP(MID(SUBSTITUTE(UPPER(TRIM(CLEAN(SUBSTITUTE(SUBSTITUTE(G234,"ٔ",""),"ـ","ء"))))," ",""),ROW(INDIRECT("1:"&amp;LEN(SUBSTITUTE(UPPER(TRIM(CLEAN(SUBSTITUTE(SUBSTITUTE(G234,"ٔ",""),"ـ","ء"))))," ","")))),1),Gematria!$C$3:$C$40,Gematria!$D$3:$D$40)))</f>
        <v/>
      </c>
    </row>
    <row r="235" spans="1:10" x14ac:dyDescent="0.25">
      <c r="A235" s="2">
        <v>234</v>
      </c>
      <c r="B235" s="2">
        <v>2</v>
      </c>
      <c r="C235" s="2">
        <v>226</v>
      </c>
      <c r="D235" s="11"/>
      <c r="E2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5" s="524" t="str">
        <f t="shared" si="11"/>
        <v/>
      </c>
      <c r="H235" s="525">
        <f t="shared" si="12"/>
        <v>0</v>
      </c>
      <c r="I235" s="526">
        <f t="shared" si="13"/>
        <v>1</v>
      </c>
      <c r="J235" s="526" t="str">
        <f ca="1">IF(G235="","",SUMPRODUCT(LOOKUP(MID(SUBSTITUTE(UPPER(TRIM(CLEAN(SUBSTITUTE(SUBSTITUTE(G235,"ٔ",""),"ـ","ء"))))," ",""),ROW(INDIRECT("1:"&amp;LEN(SUBSTITUTE(UPPER(TRIM(CLEAN(SUBSTITUTE(SUBSTITUTE(G235,"ٔ",""),"ـ","ء"))))," ","")))),1),Gematria!$C$3:$C$40,Gematria!$D$3:$D$40)))</f>
        <v/>
      </c>
    </row>
    <row r="236" spans="1:10" x14ac:dyDescent="0.25">
      <c r="A236" s="2">
        <v>235</v>
      </c>
      <c r="B236" s="2">
        <v>2</v>
      </c>
      <c r="C236" s="2">
        <v>227</v>
      </c>
      <c r="D236" s="11"/>
      <c r="E2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6" s="524" t="str">
        <f t="shared" si="11"/>
        <v/>
      </c>
      <c r="H236" s="525">
        <f t="shared" si="12"/>
        <v>0</v>
      </c>
      <c r="I236" s="526">
        <f t="shared" si="13"/>
        <v>1</v>
      </c>
      <c r="J236" s="526" t="str">
        <f ca="1">IF(G236="","",SUMPRODUCT(LOOKUP(MID(SUBSTITUTE(UPPER(TRIM(CLEAN(SUBSTITUTE(SUBSTITUTE(G236,"ٔ",""),"ـ","ء"))))," ",""),ROW(INDIRECT("1:"&amp;LEN(SUBSTITUTE(UPPER(TRIM(CLEAN(SUBSTITUTE(SUBSTITUTE(G236,"ٔ",""),"ـ","ء"))))," ","")))),1),Gematria!$C$3:$C$40,Gematria!$D$3:$D$40)))</f>
        <v/>
      </c>
    </row>
    <row r="237" spans="1:10" x14ac:dyDescent="0.25">
      <c r="A237" s="2">
        <v>236</v>
      </c>
      <c r="B237" s="2">
        <v>2</v>
      </c>
      <c r="C237" s="2">
        <v>228</v>
      </c>
      <c r="D237" s="11"/>
      <c r="E2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7" s="524" t="str">
        <f t="shared" si="11"/>
        <v/>
      </c>
      <c r="H237" s="525">
        <f t="shared" si="12"/>
        <v>0</v>
      </c>
      <c r="I237" s="526">
        <f t="shared" si="13"/>
        <v>1</v>
      </c>
      <c r="J237" s="526" t="str">
        <f ca="1">IF(G237="","",SUMPRODUCT(LOOKUP(MID(SUBSTITUTE(UPPER(TRIM(CLEAN(SUBSTITUTE(SUBSTITUTE(G237,"ٔ",""),"ـ","ء"))))," ",""),ROW(INDIRECT("1:"&amp;LEN(SUBSTITUTE(UPPER(TRIM(CLEAN(SUBSTITUTE(SUBSTITUTE(G237,"ٔ",""),"ـ","ء"))))," ","")))),1),Gematria!$C$3:$C$40,Gematria!$D$3:$D$40)))</f>
        <v/>
      </c>
    </row>
    <row r="238" spans="1:10" x14ac:dyDescent="0.25">
      <c r="A238" s="2">
        <v>237</v>
      </c>
      <c r="B238" s="2">
        <v>2</v>
      </c>
      <c r="C238" s="2">
        <v>229</v>
      </c>
      <c r="D238" s="11"/>
      <c r="E2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8" s="524" t="str">
        <f t="shared" si="11"/>
        <v/>
      </c>
      <c r="H238" s="525">
        <f t="shared" si="12"/>
        <v>0</v>
      </c>
      <c r="I238" s="526">
        <f t="shared" si="13"/>
        <v>1</v>
      </c>
      <c r="J238" s="526" t="str">
        <f ca="1">IF(G238="","",SUMPRODUCT(LOOKUP(MID(SUBSTITUTE(UPPER(TRIM(CLEAN(SUBSTITUTE(SUBSTITUTE(G238,"ٔ",""),"ـ","ء"))))," ",""),ROW(INDIRECT("1:"&amp;LEN(SUBSTITUTE(UPPER(TRIM(CLEAN(SUBSTITUTE(SUBSTITUTE(G238,"ٔ",""),"ـ","ء"))))," ","")))),1),Gematria!$C$3:$C$40,Gematria!$D$3:$D$40)))</f>
        <v/>
      </c>
    </row>
    <row r="239" spans="1:10" x14ac:dyDescent="0.25">
      <c r="A239" s="2">
        <v>238</v>
      </c>
      <c r="B239" s="2">
        <v>2</v>
      </c>
      <c r="C239" s="2">
        <v>230</v>
      </c>
      <c r="D239" s="11"/>
      <c r="E2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9" s="524" t="str">
        <f t="shared" si="11"/>
        <v/>
      </c>
      <c r="H239" s="525">
        <f t="shared" si="12"/>
        <v>0</v>
      </c>
      <c r="I239" s="526">
        <f t="shared" si="13"/>
        <v>1</v>
      </c>
      <c r="J239" s="526" t="str">
        <f ca="1">IF(G239="","",SUMPRODUCT(LOOKUP(MID(SUBSTITUTE(UPPER(TRIM(CLEAN(SUBSTITUTE(SUBSTITUTE(G239,"ٔ",""),"ـ","ء"))))," ",""),ROW(INDIRECT("1:"&amp;LEN(SUBSTITUTE(UPPER(TRIM(CLEAN(SUBSTITUTE(SUBSTITUTE(G239,"ٔ",""),"ـ","ء"))))," ","")))),1),Gematria!$C$3:$C$40,Gematria!$D$3:$D$40)))</f>
        <v/>
      </c>
    </row>
    <row r="240" spans="1:10" x14ac:dyDescent="0.25">
      <c r="A240" s="2">
        <v>239</v>
      </c>
      <c r="B240" s="2">
        <v>2</v>
      </c>
      <c r="C240" s="2">
        <v>231</v>
      </c>
      <c r="D240" s="11"/>
      <c r="E2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0" s="524" t="str">
        <f t="shared" si="11"/>
        <v/>
      </c>
      <c r="H240" s="525">
        <f t="shared" si="12"/>
        <v>0</v>
      </c>
      <c r="I240" s="526">
        <f t="shared" si="13"/>
        <v>1</v>
      </c>
      <c r="J240" s="526" t="str">
        <f ca="1">IF(G240="","",SUMPRODUCT(LOOKUP(MID(SUBSTITUTE(UPPER(TRIM(CLEAN(SUBSTITUTE(SUBSTITUTE(G240,"ٔ",""),"ـ","ء"))))," ",""),ROW(INDIRECT("1:"&amp;LEN(SUBSTITUTE(UPPER(TRIM(CLEAN(SUBSTITUTE(SUBSTITUTE(G240,"ٔ",""),"ـ","ء"))))," ","")))),1),Gematria!$C$3:$C$40,Gematria!$D$3:$D$40)))</f>
        <v/>
      </c>
    </row>
    <row r="241" spans="1:10" x14ac:dyDescent="0.25">
      <c r="A241" s="2">
        <v>240</v>
      </c>
      <c r="B241" s="2">
        <v>2</v>
      </c>
      <c r="C241" s="2">
        <v>232</v>
      </c>
      <c r="D241" s="11"/>
      <c r="E2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1" s="524" t="str">
        <f t="shared" si="11"/>
        <v/>
      </c>
      <c r="H241" s="525">
        <f t="shared" si="12"/>
        <v>0</v>
      </c>
      <c r="I241" s="526">
        <f t="shared" si="13"/>
        <v>1</v>
      </c>
      <c r="J241" s="526" t="str">
        <f ca="1">IF(G241="","",SUMPRODUCT(LOOKUP(MID(SUBSTITUTE(UPPER(TRIM(CLEAN(SUBSTITUTE(SUBSTITUTE(G241,"ٔ",""),"ـ","ء"))))," ",""),ROW(INDIRECT("1:"&amp;LEN(SUBSTITUTE(UPPER(TRIM(CLEAN(SUBSTITUTE(SUBSTITUTE(G241,"ٔ",""),"ـ","ء"))))," ","")))),1),Gematria!$C$3:$C$40,Gematria!$D$3:$D$40)))</f>
        <v/>
      </c>
    </row>
    <row r="242" spans="1:10" x14ac:dyDescent="0.25">
      <c r="A242" s="2">
        <v>241</v>
      </c>
      <c r="B242" s="2">
        <v>2</v>
      </c>
      <c r="C242" s="2">
        <v>233</v>
      </c>
      <c r="D242" s="11"/>
      <c r="E2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2" s="524" t="str">
        <f t="shared" si="11"/>
        <v/>
      </c>
      <c r="H242" s="525">
        <f t="shared" si="12"/>
        <v>0</v>
      </c>
      <c r="I242" s="526">
        <f t="shared" si="13"/>
        <v>1</v>
      </c>
      <c r="J242" s="526" t="str">
        <f ca="1">IF(G242="","",SUMPRODUCT(LOOKUP(MID(SUBSTITUTE(UPPER(TRIM(CLEAN(SUBSTITUTE(SUBSTITUTE(G242,"ٔ",""),"ـ","ء"))))," ",""),ROW(INDIRECT("1:"&amp;LEN(SUBSTITUTE(UPPER(TRIM(CLEAN(SUBSTITUTE(SUBSTITUTE(G242,"ٔ",""),"ـ","ء"))))," ","")))),1),Gematria!$C$3:$C$40,Gematria!$D$3:$D$40)))</f>
        <v/>
      </c>
    </row>
    <row r="243" spans="1:10" x14ac:dyDescent="0.25">
      <c r="A243" s="2">
        <v>242</v>
      </c>
      <c r="B243" s="2">
        <v>2</v>
      </c>
      <c r="C243" s="2">
        <v>234</v>
      </c>
      <c r="D243" s="11"/>
      <c r="E2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3" s="524" t="str">
        <f t="shared" si="11"/>
        <v/>
      </c>
      <c r="H243" s="525">
        <f t="shared" si="12"/>
        <v>0</v>
      </c>
      <c r="I243" s="526">
        <f t="shared" si="13"/>
        <v>1</v>
      </c>
      <c r="J243" s="526" t="str">
        <f ca="1">IF(G243="","",SUMPRODUCT(LOOKUP(MID(SUBSTITUTE(UPPER(TRIM(CLEAN(SUBSTITUTE(SUBSTITUTE(G243,"ٔ",""),"ـ","ء"))))," ",""),ROW(INDIRECT("1:"&amp;LEN(SUBSTITUTE(UPPER(TRIM(CLEAN(SUBSTITUTE(SUBSTITUTE(G243,"ٔ",""),"ـ","ء"))))," ","")))),1),Gematria!$C$3:$C$40,Gematria!$D$3:$D$40)))</f>
        <v/>
      </c>
    </row>
    <row r="244" spans="1:10" x14ac:dyDescent="0.25">
      <c r="A244" s="2">
        <v>243</v>
      </c>
      <c r="B244" s="2">
        <v>2</v>
      </c>
      <c r="C244" s="2">
        <v>235</v>
      </c>
      <c r="D244" s="11"/>
      <c r="E2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4" s="524" t="str">
        <f t="shared" si="11"/>
        <v/>
      </c>
      <c r="H244" s="525">
        <f t="shared" si="12"/>
        <v>0</v>
      </c>
      <c r="I244" s="526">
        <f t="shared" si="13"/>
        <v>1</v>
      </c>
      <c r="J244" s="526" t="str">
        <f ca="1">IF(G244="","",SUMPRODUCT(LOOKUP(MID(SUBSTITUTE(UPPER(TRIM(CLEAN(SUBSTITUTE(SUBSTITUTE(G244,"ٔ",""),"ـ","ء"))))," ",""),ROW(INDIRECT("1:"&amp;LEN(SUBSTITUTE(UPPER(TRIM(CLEAN(SUBSTITUTE(SUBSTITUTE(G244,"ٔ",""),"ـ","ء"))))," ","")))),1),Gematria!$C$3:$C$40,Gematria!$D$3:$D$40)))</f>
        <v/>
      </c>
    </row>
    <row r="245" spans="1:10" x14ac:dyDescent="0.25">
      <c r="A245" s="2">
        <v>244</v>
      </c>
      <c r="B245" s="2">
        <v>2</v>
      </c>
      <c r="C245" s="2">
        <v>236</v>
      </c>
      <c r="D245" s="11"/>
      <c r="E2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5" s="524" t="str">
        <f t="shared" si="11"/>
        <v/>
      </c>
      <c r="H245" s="525">
        <f t="shared" si="12"/>
        <v>0</v>
      </c>
      <c r="I245" s="526">
        <f t="shared" si="13"/>
        <v>1</v>
      </c>
      <c r="J245" s="526" t="str">
        <f ca="1">IF(G245="","",SUMPRODUCT(LOOKUP(MID(SUBSTITUTE(UPPER(TRIM(CLEAN(SUBSTITUTE(SUBSTITUTE(G245,"ٔ",""),"ـ","ء"))))," ",""),ROW(INDIRECT("1:"&amp;LEN(SUBSTITUTE(UPPER(TRIM(CLEAN(SUBSTITUTE(SUBSTITUTE(G245,"ٔ",""),"ـ","ء"))))," ","")))),1),Gematria!$C$3:$C$40,Gematria!$D$3:$D$40)))</f>
        <v/>
      </c>
    </row>
    <row r="246" spans="1:10" x14ac:dyDescent="0.25">
      <c r="A246" s="2">
        <v>245</v>
      </c>
      <c r="B246" s="2">
        <v>2</v>
      </c>
      <c r="C246" s="2">
        <v>237</v>
      </c>
      <c r="D246" s="11"/>
      <c r="E2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6" s="524" t="str">
        <f t="shared" si="11"/>
        <v/>
      </c>
      <c r="H246" s="525">
        <f t="shared" si="12"/>
        <v>0</v>
      </c>
      <c r="I246" s="526">
        <f t="shared" si="13"/>
        <v>1</v>
      </c>
      <c r="J246" s="526" t="str">
        <f ca="1">IF(G246="","",SUMPRODUCT(LOOKUP(MID(SUBSTITUTE(UPPER(TRIM(CLEAN(SUBSTITUTE(SUBSTITUTE(G246,"ٔ",""),"ـ","ء"))))," ",""),ROW(INDIRECT("1:"&amp;LEN(SUBSTITUTE(UPPER(TRIM(CLEAN(SUBSTITUTE(SUBSTITUTE(G246,"ٔ",""),"ـ","ء"))))," ","")))),1),Gematria!$C$3:$C$40,Gematria!$D$3:$D$40)))</f>
        <v/>
      </c>
    </row>
    <row r="247" spans="1:10" x14ac:dyDescent="0.25">
      <c r="A247" s="2">
        <v>246</v>
      </c>
      <c r="B247" s="2">
        <v>2</v>
      </c>
      <c r="C247" s="2">
        <v>238</v>
      </c>
      <c r="D247" s="11"/>
      <c r="E2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7" s="524" t="str">
        <f t="shared" si="11"/>
        <v/>
      </c>
      <c r="H247" s="525">
        <f t="shared" si="12"/>
        <v>0</v>
      </c>
      <c r="I247" s="526">
        <f t="shared" si="13"/>
        <v>1</v>
      </c>
      <c r="J247" s="526" t="str">
        <f ca="1">IF(G247="","",SUMPRODUCT(LOOKUP(MID(SUBSTITUTE(UPPER(TRIM(CLEAN(SUBSTITUTE(SUBSTITUTE(G247,"ٔ",""),"ـ","ء"))))," ",""),ROW(INDIRECT("1:"&amp;LEN(SUBSTITUTE(UPPER(TRIM(CLEAN(SUBSTITUTE(SUBSTITUTE(G247,"ٔ",""),"ـ","ء"))))," ","")))),1),Gematria!$C$3:$C$40,Gematria!$D$3:$D$40)))</f>
        <v/>
      </c>
    </row>
    <row r="248" spans="1:10" x14ac:dyDescent="0.25">
      <c r="A248" s="2">
        <v>247</v>
      </c>
      <c r="B248" s="2">
        <v>2</v>
      </c>
      <c r="C248" s="2">
        <v>239</v>
      </c>
      <c r="D248" s="11"/>
      <c r="E2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8" s="524" t="str">
        <f t="shared" si="11"/>
        <v/>
      </c>
      <c r="H248" s="525">
        <f t="shared" si="12"/>
        <v>0</v>
      </c>
      <c r="I248" s="526">
        <f t="shared" si="13"/>
        <v>1</v>
      </c>
      <c r="J248" s="526" t="str">
        <f ca="1">IF(G248="","",SUMPRODUCT(LOOKUP(MID(SUBSTITUTE(UPPER(TRIM(CLEAN(SUBSTITUTE(SUBSTITUTE(G248,"ٔ",""),"ـ","ء"))))," ",""),ROW(INDIRECT("1:"&amp;LEN(SUBSTITUTE(UPPER(TRIM(CLEAN(SUBSTITUTE(SUBSTITUTE(G248,"ٔ",""),"ـ","ء"))))," ","")))),1),Gematria!$C$3:$C$40,Gematria!$D$3:$D$40)))</f>
        <v/>
      </c>
    </row>
    <row r="249" spans="1:10" x14ac:dyDescent="0.25">
      <c r="A249" s="2">
        <v>248</v>
      </c>
      <c r="B249" s="2">
        <v>2</v>
      </c>
      <c r="C249" s="2">
        <v>240</v>
      </c>
      <c r="D249" s="11"/>
      <c r="E2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9" s="524" t="str">
        <f t="shared" si="11"/>
        <v/>
      </c>
      <c r="H249" s="525">
        <f t="shared" si="12"/>
        <v>0</v>
      </c>
      <c r="I249" s="526">
        <f t="shared" si="13"/>
        <v>1</v>
      </c>
      <c r="J249" s="526" t="str">
        <f ca="1">IF(G249="","",SUMPRODUCT(LOOKUP(MID(SUBSTITUTE(UPPER(TRIM(CLEAN(SUBSTITUTE(SUBSTITUTE(G249,"ٔ",""),"ـ","ء"))))," ",""),ROW(INDIRECT("1:"&amp;LEN(SUBSTITUTE(UPPER(TRIM(CLEAN(SUBSTITUTE(SUBSTITUTE(G249,"ٔ",""),"ـ","ء"))))," ","")))),1),Gematria!$C$3:$C$40,Gematria!$D$3:$D$40)))</f>
        <v/>
      </c>
    </row>
    <row r="250" spans="1:10" x14ac:dyDescent="0.25">
      <c r="A250" s="2">
        <v>249</v>
      </c>
      <c r="B250" s="2">
        <v>2</v>
      </c>
      <c r="C250" s="2">
        <v>241</v>
      </c>
      <c r="D250" s="11"/>
      <c r="E2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0" s="524" t="str">
        <f t="shared" si="11"/>
        <v/>
      </c>
      <c r="H250" s="525">
        <f t="shared" si="12"/>
        <v>0</v>
      </c>
      <c r="I250" s="526">
        <f t="shared" si="13"/>
        <v>1</v>
      </c>
      <c r="J250" s="526" t="str">
        <f ca="1">IF(G250="","",SUMPRODUCT(LOOKUP(MID(SUBSTITUTE(UPPER(TRIM(CLEAN(SUBSTITUTE(SUBSTITUTE(G250,"ٔ",""),"ـ","ء"))))," ",""),ROW(INDIRECT("1:"&amp;LEN(SUBSTITUTE(UPPER(TRIM(CLEAN(SUBSTITUTE(SUBSTITUTE(G250,"ٔ",""),"ـ","ء"))))," ","")))),1),Gematria!$C$3:$C$40,Gematria!$D$3:$D$40)))</f>
        <v/>
      </c>
    </row>
    <row r="251" spans="1:10" x14ac:dyDescent="0.25">
      <c r="A251" s="2">
        <v>250</v>
      </c>
      <c r="B251" s="2">
        <v>2</v>
      </c>
      <c r="C251" s="2">
        <v>242</v>
      </c>
      <c r="D251" s="11"/>
      <c r="E2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1" s="524" t="str">
        <f t="shared" si="11"/>
        <v/>
      </c>
      <c r="H251" s="525">
        <f t="shared" si="12"/>
        <v>0</v>
      </c>
      <c r="I251" s="526">
        <f t="shared" si="13"/>
        <v>1</v>
      </c>
      <c r="J251" s="526" t="str">
        <f ca="1">IF(G251="","",SUMPRODUCT(LOOKUP(MID(SUBSTITUTE(UPPER(TRIM(CLEAN(SUBSTITUTE(SUBSTITUTE(G251,"ٔ",""),"ـ","ء"))))," ",""),ROW(INDIRECT("1:"&amp;LEN(SUBSTITUTE(UPPER(TRIM(CLEAN(SUBSTITUTE(SUBSTITUTE(G251,"ٔ",""),"ـ","ء"))))," ","")))),1),Gematria!$C$3:$C$40,Gematria!$D$3:$D$40)))</f>
        <v/>
      </c>
    </row>
    <row r="252" spans="1:10" x14ac:dyDescent="0.25">
      <c r="A252" s="2">
        <v>251</v>
      </c>
      <c r="B252" s="2">
        <v>2</v>
      </c>
      <c r="C252" s="2">
        <v>243</v>
      </c>
      <c r="D252" s="11"/>
      <c r="E2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2" s="524" t="str">
        <f t="shared" si="11"/>
        <v/>
      </c>
      <c r="H252" s="525">
        <f t="shared" si="12"/>
        <v>0</v>
      </c>
      <c r="I252" s="526">
        <f t="shared" si="13"/>
        <v>1</v>
      </c>
      <c r="J252" s="526" t="str">
        <f ca="1">IF(G252="","",SUMPRODUCT(LOOKUP(MID(SUBSTITUTE(UPPER(TRIM(CLEAN(SUBSTITUTE(SUBSTITUTE(G252,"ٔ",""),"ـ","ء"))))," ",""),ROW(INDIRECT("1:"&amp;LEN(SUBSTITUTE(UPPER(TRIM(CLEAN(SUBSTITUTE(SUBSTITUTE(G252,"ٔ",""),"ـ","ء"))))," ","")))),1),Gematria!$C$3:$C$40,Gematria!$D$3:$D$40)))</f>
        <v/>
      </c>
    </row>
    <row r="253" spans="1:10" x14ac:dyDescent="0.25">
      <c r="A253" s="2">
        <v>252</v>
      </c>
      <c r="B253" s="2">
        <v>2</v>
      </c>
      <c r="C253" s="2">
        <v>244</v>
      </c>
      <c r="D253" s="11"/>
      <c r="E2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3" s="524" t="str">
        <f t="shared" si="11"/>
        <v/>
      </c>
      <c r="H253" s="525">
        <f t="shared" si="12"/>
        <v>0</v>
      </c>
      <c r="I253" s="526">
        <f t="shared" si="13"/>
        <v>1</v>
      </c>
      <c r="J253" s="526" t="str">
        <f ca="1">IF(G253="","",SUMPRODUCT(LOOKUP(MID(SUBSTITUTE(UPPER(TRIM(CLEAN(SUBSTITUTE(SUBSTITUTE(G253,"ٔ",""),"ـ","ء"))))," ",""),ROW(INDIRECT("1:"&amp;LEN(SUBSTITUTE(UPPER(TRIM(CLEAN(SUBSTITUTE(SUBSTITUTE(G253,"ٔ",""),"ـ","ء"))))," ","")))),1),Gematria!$C$3:$C$40,Gematria!$D$3:$D$40)))</f>
        <v/>
      </c>
    </row>
    <row r="254" spans="1:10" x14ac:dyDescent="0.25">
      <c r="A254" s="2">
        <v>253</v>
      </c>
      <c r="B254" s="2">
        <v>2</v>
      </c>
      <c r="C254" s="2">
        <v>245</v>
      </c>
      <c r="D254" s="11"/>
      <c r="E2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4" s="524" t="str">
        <f t="shared" si="11"/>
        <v/>
      </c>
      <c r="H254" s="525">
        <f t="shared" si="12"/>
        <v>0</v>
      </c>
      <c r="I254" s="526">
        <f t="shared" si="13"/>
        <v>1</v>
      </c>
      <c r="J254" s="526" t="str">
        <f ca="1">IF(G254="","",SUMPRODUCT(LOOKUP(MID(SUBSTITUTE(UPPER(TRIM(CLEAN(SUBSTITUTE(SUBSTITUTE(G254,"ٔ",""),"ـ","ء"))))," ",""),ROW(INDIRECT("1:"&amp;LEN(SUBSTITUTE(UPPER(TRIM(CLEAN(SUBSTITUTE(SUBSTITUTE(G254,"ٔ",""),"ـ","ء"))))," ","")))),1),Gematria!$C$3:$C$40,Gematria!$D$3:$D$40)))</f>
        <v/>
      </c>
    </row>
    <row r="255" spans="1:10" x14ac:dyDescent="0.25">
      <c r="A255" s="2">
        <v>254</v>
      </c>
      <c r="B255" s="2">
        <v>2</v>
      </c>
      <c r="C255" s="2">
        <v>246</v>
      </c>
      <c r="D255" s="11"/>
      <c r="E2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5" s="524" t="str">
        <f t="shared" si="11"/>
        <v/>
      </c>
      <c r="H255" s="525">
        <f t="shared" si="12"/>
        <v>0</v>
      </c>
      <c r="I255" s="526">
        <f t="shared" si="13"/>
        <v>1</v>
      </c>
      <c r="J255" s="526" t="str">
        <f ca="1">IF(G255="","",SUMPRODUCT(LOOKUP(MID(SUBSTITUTE(UPPER(TRIM(CLEAN(SUBSTITUTE(SUBSTITUTE(G255,"ٔ",""),"ـ","ء"))))," ",""),ROW(INDIRECT("1:"&amp;LEN(SUBSTITUTE(UPPER(TRIM(CLEAN(SUBSTITUTE(SUBSTITUTE(G255,"ٔ",""),"ـ","ء"))))," ","")))),1),Gematria!$C$3:$C$40,Gematria!$D$3:$D$40)))</f>
        <v/>
      </c>
    </row>
    <row r="256" spans="1:10" x14ac:dyDescent="0.25">
      <c r="A256" s="2">
        <v>255</v>
      </c>
      <c r="B256" s="2">
        <v>2</v>
      </c>
      <c r="C256" s="2">
        <v>247</v>
      </c>
      <c r="D256" s="11"/>
      <c r="E2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6" s="524" t="str">
        <f t="shared" si="11"/>
        <v/>
      </c>
      <c r="H256" s="525">
        <f t="shared" si="12"/>
        <v>0</v>
      </c>
      <c r="I256" s="526">
        <f t="shared" si="13"/>
        <v>1</v>
      </c>
      <c r="J256" s="526" t="str">
        <f ca="1">IF(G256="","",SUMPRODUCT(LOOKUP(MID(SUBSTITUTE(UPPER(TRIM(CLEAN(SUBSTITUTE(SUBSTITUTE(G256,"ٔ",""),"ـ","ء"))))," ",""),ROW(INDIRECT("1:"&amp;LEN(SUBSTITUTE(UPPER(TRIM(CLEAN(SUBSTITUTE(SUBSTITUTE(G256,"ٔ",""),"ـ","ء"))))," ","")))),1),Gematria!$C$3:$C$40,Gematria!$D$3:$D$40)))</f>
        <v/>
      </c>
    </row>
    <row r="257" spans="1:10" x14ac:dyDescent="0.25">
      <c r="A257" s="2">
        <v>256</v>
      </c>
      <c r="B257" s="2">
        <v>2</v>
      </c>
      <c r="C257" s="2">
        <v>248</v>
      </c>
      <c r="D257" s="11"/>
      <c r="E2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7" s="524" t="str">
        <f t="shared" si="11"/>
        <v/>
      </c>
      <c r="H257" s="525">
        <f t="shared" si="12"/>
        <v>0</v>
      </c>
      <c r="I257" s="526">
        <f t="shared" si="13"/>
        <v>1</v>
      </c>
      <c r="J257" s="526" t="str">
        <f ca="1">IF(G257="","",SUMPRODUCT(LOOKUP(MID(SUBSTITUTE(UPPER(TRIM(CLEAN(SUBSTITUTE(SUBSTITUTE(G257,"ٔ",""),"ـ","ء"))))," ",""),ROW(INDIRECT("1:"&amp;LEN(SUBSTITUTE(UPPER(TRIM(CLEAN(SUBSTITUTE(SUBSTITUTE(G257,"ٔ",""),"ـ","ء"))))," ","")))),1),Gematria!$C$3:$C$40,Gematria!$D$3:$D$40)))</f>
        <v/>
      </c>
    </row>
    <row r="258" spans="1:10" x14ac:dyDescent="0.25">
      <c r="A258" s="2">
        <v>257</v>
      </c>
      <c r="B258" s="2">
        <v>2</v>
      </c>
      <c r="C258" s="2">
        <v>249</v>
      </c>
      <c r="D258" s="11"/>
      <c r="E2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8" s="524" t="str">
        <f t="shared" si="11"/>
        <v/>
      </c>
      <c r="H258" s="525">
        <f t="shared" si="12"/>
        <v>0</v>
      </c>
      <c r="I258" s="526">
        <f t="shared" si="13"/>
        <v>1</v>
      </c>
      <c r="J258" s="526" t="str">
        <f ca="1">IF(G258="","",SUMPRODUCT(LOOKUP(MID(SUBSTITUTE(UPPER(TRIM(CLEAN(SUBSTITUTE(SUBSTITUTE(G258,"ٔ",""),"ـ","ء"))))," ",""),ROW(INDIRECT("1:"&amp;LEN(SUBSTITUTE(UPPER(TRIM(CLEAN(SUBSTITUTE(SUBSTITUTE(G258,"ٔ",""),"ـ","ء"))))," ","")))),1),Gematria!$C$3:$C$40,Gematria!$D$3:$D$40)))</f>
        <v/>
      </c>
    </row>
    <row r="259" spans="1:10" x14ac:dyDescent="0.25">
      <c r="A259" s="2">
        <v>258</v>
      </c>
      <c r="B259" s="2">
        <v>2</v>
      </c>
      <c r="C259" s="2">
        <v>250</v>
      </c>
      <c r="D259" s="11"/>
      <c r="E2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9" s="524" t="str">
        <f t="shared" ref="G259:G322" si="14">TRIM(CLEAN(SUBSTITUTE(F259,"ٔ","")))</f>
        <v/>
      </c>
      <c r="H259" s="525">
        <f t="shared" ref="H259:H322" si="15">LEN(SUBSTITUTE(G259," ",""))</f>
        <v>0</v>
      </c>
      <c r="I259" s="526">
        <f t="shared" si="13"/>
        <v>1</v>
      </c>
      <c r="J259" s="526" t="str">
        <f ca="1">IF(G259="","",SUMPRODUCT(LOOKUP(MID(SUBSTITUTE(UPPER(TRIM(CLEAN(SUBSTITUTE(SUBSTITUTE(G259,"ٔ",""),"ـ","ء"))))," ",""),ROW(INDIRECT("1:"&amp;LEN(SUBSTITUTE(UPPER(TRIM(CLEAN(SUBSTITUTE(SUBSTITUTE(G259,"ٔ",""),"ـ","ء"))))," ","")))),1),Gematria!$C$3:$C$40,Gematria!$D$3:$D$40)))</f>
        <v/>
      </c>
    </row>
    <row r="260" spans="1:10" x14ac:dyDescent="0.25">
      <c r="A260" s="2">
        <v>259</v>
      </c>
      <c r="B260" s="2">
        <v>2</v>
      </c>
      <c r="C260" s="2">
        <v>251</v>
      </c>
      <c r="D260" s="11"/>
      <c r="E2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0" s="524" t="str">
        <f t="shared" si="14"/>
        <v/>
      </c>
      <c r="H260" s="525">
        <f t="shared" si="15"/>
        <v>0</v>
      </c>
      <c r="I260" s="526">
        <f t="shared" si="13"/>
        <v>1</v>
      </c>
      <c r="J260" s="526" t="str">
        <f ca="1">IF(G260="","",SUMPRODUCT(LOOKUP(MID(SUBSTITUTE(UPPER(TRIM(CLEAN(SUBSTITUTE(SUBSTITUTE(G260,"ٔ",""),"ـ","ء"))))," ",""),ROW(INDIRECT("1:"&amp;LEN(SUBSTITUTE(UPPER(TRIM(CLEAN(SUBSTITUTE(SUBSTITUTE(G260,"ٔ",""),"ـ","ء"))))," ","")))),1),Gematria!$C$3:$C$40,Gematria!$D$3:$D$40)))</f>
        <v/>
      </c>
    </row>
    <row r="261" spans="1:10" x14ac:dyDescent="0.25">
      <c r="A261" s="2">
        <v>260</v>
      </c>
      <c r="B261" s="2">
        <v>2</v>
      </c>
      <c r="C261" s="2">
        <v>252</v>
      </c>
      <c r="D261" s="11"/>
      <c r="E2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1" s="524" t="str">
        <f t="shared" si="14"/>
        <v/>
      </c>
      <c r="H261" s="525">
        <f t="shared" si="15"/>
        <v>0</v>
      </c>
      <c r="I261" s="526">
        <f t="shared" si="13"/>
        <v>1</v>
      </c>
      <c r="J261" s="526" t="str">
        <f ca="1">IF(G261="","",SUMPRODUCT(LOOKUP(MID(SUBSTITUTE(UPPER(TRIM(CLEAN(SUBSTITUTE(SUBSTITUTE(G261,"ٔ",""),"ـ","ء"))))," ",""),ROW(INDIRECT("1:"&amp;LEN(SUBSTITUTE(UPPER(TRIM(CLEAN(SUBSTITUTE(SUBSTITUTE(G261,"ٔ",""),"ـ","ء"))))," ","")))),1),Gematria!$C$3:$C$40,Gematria!$D$3:$D$40)))</f>
        <v/>
      </c>
    </row>
    <row r="262" spans="1:10" x14ac:dyDescent="0.25">
      <c r="A262" s="2">
        <v>261</v>
      </c>
      <c r="B262" s="2">
        <v>2</v>
      </c>
      <c r="C262" s="2">
        <v>253</v>
      </c>
      <c r="D262" s="11"/>
      <c r="E2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2" s="524" t="str">
        <f t="shared" si="14"/>
        <v/>
      </c>
      <c r="H262" s="525">
        <f t="shared" si="15"/>
        <v>0</v>
      </c>
      <c r="I262" s="526">
        <f t="shared" si="13"/>
        <v>1</v>
      </c>
      <c r="J262" s="526" t="str">
        <f ca="1">IF(G262="","",SUMPRODUCT(LOOKUP(MID(SUBSTITUTE(UPPER(TRIM(CLEAN(SUBSTITUTE(SUBSTITUTE(G262,"ٔ",""),"ـ","ء"))))," ",""),ROW(INDIRECT("1:"&amp;LEN(SUBSTITUTE(UPPER(TRIM(CLEAN(SUBSTITUTE(SUBSTITUTE(G262,"ٔ",""),"ـ","ء"))))," ","")))),1),Gematria!$C$3:$C$40,Gematria!$D$3:$D$40)))</f>
        <v/>
      </c>
    </row>
    <row r="263" spans="1:10" x14ac:dyDescent="0.25">
      <c r="A263" s="2">
        <v>262</v>
      </c>
      <c r="B263" s="2">
        <v>2</v>
      </c>
      <c r="C263" s="2">
        <v>254</v>
      </c>
      <c r="D263" s="11"/>
      <c r="E2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3" s="524" t="str">
        <f t="shared" si="14"/>
        <v/>
      </c>
      <c r="H263" s="525">
        <f t="shared" si="15"/>
        <v>0</v>
      </c>
      <c r="I263" s="526">
        <f t="shared" si="13"/>
        <v>1</v>
      </c>
      <c r="J263" s="526" t="str">
        <f ca="1">IF(G263="","",SUMPRODUCT(LOOKUP(MID(SUBSTITUTE(UPPER(TRIM(CLEAN(SUBSTITUTE(SUBSTITUTE(G263,"ٔ",""),"ـ","ء"))))," ",""),ROW(INDIRECT("1:"&amp;LEN(SUBSTITUTE(UPPER(TRIM(CLEAN(SUBSTITUTE(SUBSTITUTE(G263,"ٔ",""),"ـ","ء"))))," ","")))),1),Gematria!$C$3:$C$40,Gematria!$D$3:$D$40)))</f>
        <v/>
      </c>
    </row>
    <row r="264" spans="1:10" x14ac:dyDescent="0.25">
      <c r="A264" s="2">
        <v>263</v>
      </c>
      <c r="B264" s="2">
        <v>2</v>
      </c>
      <c r="C264" s="2">
        <v>255</v>
      </c>
      <c r="D264" s="11"/>
      <c r="E2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4" s="524" t="str">
        <f t="shared" si="14"/>
        <v/>
      </c>
      <c r="H264" s="525">
        <f t="shared" si="15"/>
        <v>0</v>
      </c>
      <c r="I264" s="526">
        <f t="shared" si="13"/>
        <v>1</v>
      </c>
      <c r="J264" s="526" t="str">
        <f ca="1">IF(G264="","",SUMPRODUCT(LOOKUP(MID(SUBSTITUTE(UPPER(TRIM(CLEAN(SUBSTITUTE(SUBSTITUTE(G264,"ٔ",""),"ـ","ء"))))," ",""),ROW(INDIRECT("1:"&amp;LEN(SUBSTITUTE(UPPER(TRIM(CLEAN(SUBSTITUTE(SUBSTITUTE(G264,"ٔ",""),"ـ","ء"))))," ","")))),1),Gematria!$C$3:$C$40,Gematria!$D$3:$D$40)))</f>
        <v/>
      </c>
    </row>
    <row r="265" spans="1:10" x14ac:dyDescent="0.25">
      <c r="A265" s="2">
        <v>264</v>
      </c>
      <c r="B265" s="2">
        <v>2</v>
      </c>
      <c r="C265" s="2">
        <v>256</v>
      </c>
      <c r="D265" s="11"/>
      <c r="E2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5" s="524" t="str">
        <f t="shared" si="14"/>
        <v/>
      </c>
      <c r="H265" s="525">
        <f t="shared" si="15"/>
        <v>0</v>
      </c>
      <c r="I265" s="526">
        <f t="shared" si="13"/>
        <v>1</v>
      </c>
      <c r="J265" s="526" t="str">
        <f ca="1">IF(G265="","",SUMPRODUCT(LOOKUP(MID(SUBSTITUTE(UPPER(TRIM(CLEAN(SUBSTITUTE(SUBSTITUTE(G265,"ٔ",""),"ـ","ء"))))," ",""),ROW(INDIRECT("1:"&amp;LEN(SUBSTITUTE(UPPER(TRIM(CLEAN(SUBSTITUTE(SUBSTITUTE(G265,"ٔ",""),"ـ","ء"))))," ","")))),1),Gematria!$C$3:$C$40,Gematria!$D$3:$D$40)))</f>
        <v/>
      </c>
    </row>
    <row r="266" spans="1:10" x14ac:dyDescent="0.25">
      <c r="A266" s="2">
        <v>265</v>
      </c>
      <c r="B266" s="2">
        <v>2</v>
      </c>
      <c r="C266" s="2">
        <v>257</v>
      </c>
      <c r="D266" s="11"/>
      <c r="E2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6" s="524" t="str">
        <f t="shared" si="14"/>
        <v/>
      </c>
      <c r="H266" s="525">
        <f t="shared" si="15"/>
        <v>0</v>
      </c>
      <c r="I266" s="526">
        <f t="shared" si="13"/>
        <v>1</v>
      </c>
      <c r="J266" s="526" t="str">
        <f ca="1">IF(G266="","",SUMPRODUCT(LOOKUP(MID(SUBSTITUTE(UPPER(TRIM(CLEAN(SUBSTITUTE(SUBSTITUTE(G266,"ٔ",""),"ـ","ء"))))," ",""),ROW(INDIRECT("1:"&amp;LEN(SUBSTITUTE(UPPER(TRIM(CLEAN(SUBSTITUTE(SUBSTITUTE(G266,"ٔ",""),"ـ","ء"))))," ","")))),1),Gematria!$C$3:$C$40,Gematria!$D$3:$D$40)))</f>
        <v/>
      </c>
    </row>
    <row r="267" spans="1:10" x14ac:dyDescent="0.25">
      <c r="A267" s="2">
        <v>266</v>
      </c>
      <c r="B267" s="2">
        <v>2</v>
      </c>
      <c r="C267" s="2">
        <v>258</v>
      </c>
      <c r="D267" s="11"/>
      <c r="E2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7" s="524" t="str">
        <f t="shared" si="14"/>
        <v/>
      </c>
      <c r="H267" s="525">
        <f t="shared" si="15"/>
        <v>0</v>
      </c>
      <c r="I267" s="526">
        <f t="shared" si="13"/>
        <v>1</v>
      </c>
      <c r="J267" s="526" t="str">
        <f ca="1">IF(G267="","",SUMPRODUCT(LOOKUP(MID(SUBSTITUTE(UPPER(TRIM(CLEAN(SUBSTITUTE(SUBSTITUTE(G267,"ٔ",""),"ـ","ء"))))," ",""),ROW(INDIRECT("1:"&amp;LEN(SUBSTITUTE(UPPER(TRIM(CLEAN(SUBSTITUTE(SUBSTITUTE(G267,"ٔ",""),"ـ","ء"))))," ","")))),1),Gematria!$C$3:$C$40,Gematria!$D$3:$D$40)))</f>
        <v/>
      </c>
    </row>
    <row r="268" spans="1:10" x14ac:dyDescent="0.25">
      <c r="A268" s="2">
        <v>267</v>
      </c>
      <c r="B268" s="2">
        <v>2</v>
      </c>
      <c r="C268" s="2">
        <v>259</v>
      </c>
      <c r="D268" s="11"/>
      <c r="E2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8" s="524" t="str">
        <f t="shared" si="14"/>
        <v/>
      </c>
      <c r="H268" s="525">
        <f t="shared" si="15"/>
        <v>0</v>
      </c>
      <c r="I268" s="526">
        <f t="shared" si="13"/>
        <v>1</v>
      </c>
      <c r="J268" s="526" t="str">
        <f ca="1">IF(G268="","",SUMPRODUCT(LOOKUP(MID(SUBSTITUTE(UPPER(TRIM(CLEAN(SUBSTITUTE(SUBSTITUTE(G268,"ٔ",""),"ـ","ء"))))," ",""),ROW(INDIRECT("1:"&amp;LEN(SUBSTITUTE(UPPER(TRIM(CLEAN(SUBSTITUTE(SUBSTITUTE(G268,"ٔ",""),"ـ","ء"))))," ","")))),1),Gematria!$C$3:$C$40,Gematria!$D$3:$D$40)))</f>
        <v/>
      </c>
    </row>
    <row r="269" spans="1:10" x14ac:dyDescent="0.25">
      <c r="A269" s="2">
        <v>268</v>
      </c>
      <c r="B269" s="2">
        <v>2</v>
      </c>
      <c r="C269" s="2">
        <v>260</v>
      </c>
      <c r="D269" s="11"/>
      <c r="E2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9" s="524" t="str">
        <f t="shared" si="14"/>
        <v/>
      </c>
      <c r="H269" s="525">
        <f t="shared" si="15"/>
        <v>0</v>
      </c>
      <c r="I269" s="526">
        <f t="shared" si="13"/>
        <v>1</v>
      </c>
      <c r="J269" s="526" t="str">
        <f ca="1">IF(G269="","",SUMPRODUCT(LOOKUP(MID(SUBSTITUTE(UPPER(TRIM(CLEAN(SUBSTITUTE(SUBSTITUTE(G269,"ٔ",""),"ـ","ء"))))," ",""),ROW(INDIRECT("1:"&amp;LEN(SUBSTITUTE(UPPER(TRIM(CLEAN(SUBSTITUTE(SUBSTITUTE(G269,"ٔ",""),"ـ","ء"))))," ","")))),1),Gematria!$C$3:$C$40,Gematria!$D$3:$D$40)))</f>
        <v/>
      </c>
    </row>
    <row r="270" spans="1:10" x14ac:dyDescent="0.25">
      <c r="A270" s="2">
        <v>269</v>
      </c>
      <c r="B270" s="2">
        <v>2</v>
      </c>
      <c r="C270" s="2">
        <v>261</v>
      </c>
      <c r="D270" s="11"/>
      <c r="E2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0" s="524" t="str">
        <f t="shared" si="14"/>
        <v/>
      </c>
      <c r="H270" s="525">
        <f t="shared" si="15"/>
        <v>0</v>
      </c>
      <c r="I270" s="526">
        <f t="shared" si="13"/>
        <v>1</v>
      </c>
      <c r="J270" s="526" t="str">
        <f ca="1">IF(G270="","",SUMPRODUCT(LOOKUP(MID(SUBSTITUTE(UPPER(TRIM(CLEAN(SUBSTITUTE(SUBSTITUTE(G270,"ٔ",""),"ـ","ء"))))," ",""),ROW(INDIRECT("1:"&amp;LEN(SUBSTITUTE(UPPER(TRIM(CLEAN(SUBSTITUTE(SUBSTITUTE(G270,"ٔ",""),"ـ","ء"))))," ","")))),1),Gematria!$C$3:$C$40,Gematria!$D$3:$D$40)))</f>
        <v/>
      </c>
    </row>
    <row r="271" spans="1:10" x14ac:dyDescent="0.25">
      <c r="A271" s="2">
        <v>270</v>
      </c>
      <c r="B271" s="2">
        <v>2</v>
      </c>
      <c r="C271" s="2">
        <v>262</v>
      </c>
      <c r="D271" s="11"/>
      <c r="E2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1" s="524" t="str">
        <f t="shared" si="14"/>
        <v/>
      </c>
      <c r="H271" s="525">
        <f t="shared" si="15"/>
        <v>0</v>
      </c>
      <c r="I271" s="526">
        <f t="shared" si="13"/>
        <v>1</v>
      </c>
      <c r="J271" s="526" t="str">
        <f ca="1">IF(G271="","",SUMPRODUCT(LOOKUP(MID(SUBSTITUTE(UPPER(TRIM(CLEAN(SUBSTITUTE(SUBSTITUTE(G271,"ٔ",""),"ـ","ء"))))," ",""),ROW(INDIRECT("1:"&amp;LEN(SUBSTITUTE(UPPER(TRIM(CLEAN(SUBSTITUTE(SUBSTITUTE(G271,"ٔ",""),"ـ","ء"))))," ","")))),1),Gematria!$C$3:$C$40,Gematria!$D$3:$D$40)))</f>
        <v/>
      </c>
    </row>
    <row r="272" spans="1:10" x14ac:dyDescent="0.25">
      <c r="A272" s="2">
        <v>271</v>
      </c>
      <c r="B272" s="2">
        <v>2</v>
      </c>
      <c r="C272" s="2">
        <v>263</v>
      </c>
      <c r="D272" s="11"/>
      <c r="E2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2" s="524" t="str">
        <f t="shared" si="14"/>
        <v/>
      </c>
      <c r="H272" s="525">
        <f t="shared" si="15"/>
        <v>0</v>
      </c>
      <c r="I272" s="526">
        <f t="shared" si="13"/>
        <v>1</v>
      </c>
      <c r="J272" s="526" t="str">
        <f ca="1">IF(G272="","",SUMPRODUCT(LOOKUP(MID(SUBSTITUTE(UPPER(TRIM(CLEAN(SUBSTITUTE(SUBSTITUTE(G272,"ٔ",""),"ـ","ء"))))," ",""),ROW(INDIRECT("1:"&amp;LEN(SUBSTITUTE(UPPER(TRIM(CLEAN(SUBSTITUTE(SUBSTITUTE(G272,"ٔ",""),"ـ","ء"))))," ","")))),1),Gematria!$C$3:$C$40,Gematria!$D$3:$D$40)))</f>
        <v/>
      </c>
    </row>
    <row r="273" spans="1:10" x14ac:dyDescent="0.25">
      <c r="A273" s="2">
        <v>272</v>
      </c>
      <c r="B273" s="2">
        <v>2</v>
      </c>
      <c r="C273" s="2">
        <v>264</v>
      </c>
      <c r="D273" s="11"/>
      <c r="E2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3" s="524" t="str">
        <f t="shared" si="14"/>
        <v/>
      </c>
      <c r="H273" s="525">
        <f t="shared" si="15"/>
        <v>0</v>
      </c>
      <c r="I273" s="526">
        <f t="shared" si="13"/>
        <v>1</v>
      </c>
      <c r="J273" s="526" t="str">
        <f ca="1">IF(G273="","",SUMPRODUCT(LOOKUP(MID(SUBSTITUTE(UPPER(TRIM(CLEAN(SUBSTITUTE(SUBSTITUTE(G273,"ٔ",""),"ـ","ء"))))," ",""),ROW(INDIRECT("1:"&amp;LEN(SUBSTITUTE(UPPER(TRIM(CLEAN(SUBSTITUTE(SUBSTITUTE(G273,"ٔ",""),"ـ","ء"))))," ","")))),1),Gematria!$C$3:$C$40,Gematria!$D$3:$D$40)))</f>
        <v/>
      </c>
    </row>
    <row r="274" spans="1:10" x14ac:dyDescent="0.25">
      <c r="A274" s="2">
        <v>273</v>
      </c>
      <c r="B274" s="2">
        <v>2</v>
      </c>
      <c r="C274" s="2">
        <v>265</v>
      </c>
      <c r="D274" s="11"/>
      <c r="E2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4" s="524" t="str">
        <f t="shared" si="14"/>
        <v/>
      </c>
      <c r="H274" s="525">
        <f t="shared" si="15"/>
        <v>0</v>
      </c>
      <c r="I274" s="526">
        <f t="shared" si="13"/>
        <v>1</v>
      </c>
      <c r="J274" s="526" t="str">
        <f ca="1">IF(G274="","",SUMPRODUCT(LOOKUP(MID(SUBSTITUTE(UPPER(TRIM(CLEAN(SUBSTITUTE(SUBSTITUTE(G274,"ٔ",""),"ـ","ء"))))," ",""),ROW(INDIRECT("1:"&amp;LEN(SUBSTITUTE(UPPER(TRIM(CLEAN(SUBSTITUTE(SUBSTITUTE(G274,"ٔ",""),"ـ","ء"))))," ","")))),1),Gematria!$C$3:$C$40,Gematria!$D$3:$D$40)))</f>
        <v/>
      </c>
    </row>
    <row r="275" spans="1:10" x14ac:dyDescent="0.25">
      <c r="A275" s="2">
        <v>274</v>
      </c>
      <c r="B275" s="2">
        <v>2</v>
      </c>
      <c r="C275" s="2">
        <v>266</v>
      </c>
      <c r="D275" s="11"/>
      <c r="E2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5" s="524" t="str">
        <f t="shared" si="14"/>
        <v/>
      </c>
      <c r="H275" s="525">
        <f t="shared" si="15"/>
        <v>0</v>
      </c>
      <c r="I275" s="526">
        <f t="shared" ref="I275:I338" si="16">LEN(TRIM(G275))-H275+1</f>
        <v>1</v>
      </c>
      <c r="J275" s="526" t="str">
        <f ca="1">IF(G275="","",SUMPRODUCT(LOOKUP(MID(SUBSTITUTE(UPPER(TRIM(CLEAN(SUBSTITUTE(SUBSTITUTE(G275,"ٔ",""),"ـ","ء"))))," ",""),ROW(INDIRECT("1:"&amp;LEN(SUBSTITUTE(UPPER(TRIM(CLEAN(SUBSTITUTE(SUBSTITUTE(G275,"ٔ",""),"ـ","ء"))))," ","")))),1),Gematria!$C$3:$C$40,Gematria!$D$3:$D$40)))</f>
        <v/>
      </c>
    </row>
    <row r="276" spans="1:10" x14ac:dyDescent="0.25">
      <c r="A276" s="2">
        <v>275</v>
      </c>
      <c r="B276" s="2">
        <v>2</v>
      </c>
      <c r="C276" s="2">
        <v>267</v>
      </c>
      <c r="D276" s="11"/>
      <c r="E2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6" s="524" t="str">
        <f t="shared" si="14"/>
        <v/>
      </c>
      <c r="H276" s="525">
        <f t="shared" si="15"/>
        <v>0</v>
      </c>
      <c r="I276" s="526">
        <f t="shared" si="16"/>
        <v>1</v>
      </c>
      <c r="J276" s="526" t="str">
        <f ca="1">IF(G276="","",SUMPRODUCT(LOOKUP(MID(SUBSTITUTE(UPPER(TRIM(CLEAN(SUBSTITUTE(SUBSTITUTE(G276,"ٔ",""),"ـ","ء"))))," ",""),ROW(INDIRECT("1:"&amp;LEN(SUBSTITUTE(UPPER(TRIM(CLEAN(SUBSTITUTE(SUBSTITUTE(G276,"ٔ",""),"ـ","ء"))))," ","")))),1),Gematria!$C$3:$C$40,Gematria!$D$3:$D$40)))</f>
        <v/>
      </c>
    </row>
    <row r="277" spans="1:10" x14ac:dyDescent="0.25">
      <c r="A277" s="2">
        <v>276</v>
      </c>
      <c r="B277" s="2">
        <v>2</v>
      </c>
      <c r="C277" s="2">
        <v>268</v>
      </c>
      <c r="D277" s="11"/>
      <c r="E2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7" s="524" t="str">
        <f t="shared" si="14"/>
        <v/>
      </c>
      <c r="H277" s="525">
        <f t="shared" si="15"/>
        <v>0</v>
      </c>
      <c r="I277" s="526">
        <f t="shared" si="16"/>
        <v>1</v>
      </c>
      <c r="J277" s="526" t="str">
        <f ca="1">IF(G277="","",SUMPRODUCT(LOOKUP(MID(SUBSTITUTE(UPPER(TRIM(CLEAN(SUBSTITUTE(SUBSTITUTE(G277,"ٔ",""),"ـ","ء"))))," ",""),ROW(INDIRECT("1:"&amp;LEN(SUBSTITUTE(UPPER(TRIM(CLEAN(SUBSTITUTE(SUBSTITUTE(G277,"ٔ",""),"ـ","ء"))))," ","")))),1),Gematria!$C$3:$C$40,Gematria!$D$3:$D$40)))</f>
        <v/>
      </c>
    </row>
    <row r="278" spans="1:10" x14ac:dyDescent="0.25">
      <c r="A278" s="2">
        <v>277</v>
      </c>
      <c r="B278" s="2">
        <v>2</v>
      </c>
      <c r="C278" s="2">
        <v>269</v>
      </c>
      <c r="D278" s="11"/>
      <c r="E2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8" s="524" t="str">
        <f t="shared" si="14"/>
        <v/>
      </c>
      <c r="H278" s="525">
        <f t="shared" si="15"/>
        <v>0</v>
      </c>
      <c r="I278" s="526">
        <f t="shared" si="16"/>
        <v>1</v>
      </c>
      <c r="J278" s="526" t="str">
        <f ca="1">IF(G278="","",SUMPRODUCT(LOOKUP(MID(SUBSTITUTE(UPPER(TRIM(CLEAN(SUBSTITUTE(SUBSTITUTE(G278,"ٔ",""),"ـ","ء"))))," ",""),ROW(INDIRECT("1:"&amp;LEN(SUBSTITUTE(UPPER(TRIM(CLEAN(SUBSTITUTE(SUBSTITUTE(G278,"ٔ",""),"ـ","ء"))))," ","")))),1),Gematria!$C$3:$C$40,Gematria!$D$3:$D$40)))</f>
        <v/>
      </c>
    </row>
    <row r="279" spans="1:10" x14ac:dyDescent="0.25">
      <c r="A279" s="2">
        <v>278</v>
      </c>
      <c r="B279" s="2">
        <v>2</v>
      </c>
      <c r="C279" s="2">
        <v>270</v>
      </c>
      <c r="D279" s="11"/>
      <c r="E2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9" s="524" t="str">
        <f t="shared" si="14"/>
        <v/>
      </c>
      <c r="H279" s="525">
        <f t="shared" si="15"/>
        <v>0</v>
      </c>
      <c r="I279" s="526">
        <f t="shared" si="16"/>
        <v>1</v>
      </c>
      <c r="J279" s="526" t="str">
        <f ca="1">IF(G279="","",SUMPRODUCT(LOOKUP(MID(SUBSTITUTE(UPPER(TRIM(CLEAN(SUBSTITUTE(SUBSTITUTE(G279,"ٔ",""),"ـ","ء"))))," ",""),ROW(INDIRECT("1:"&amp;LEN(SUBSTITUTE(UPPER(TRIM(CLEAN(SUBSTITUTE(SUBSTITUTE(G279,"ٔ",""),"ـ","ء"))))," ","")))),1),Gematria!$C$3:$C$40,Gematria!$D$3:$D$40)))</f>
        <v/>
      </c>
    </row>
    <row r="280" spans="1:10" x14ac:dyDescent="0.25">
      <c r="A280" s="2">
        <v>279</v>
      </c>
      <c r="B280" s="2">
        <v>2</v>
      </c>
      <c r="C280" s="2">
        <v>271</v>
      </c>
      <c r="D280" s="11"/>
      <c r="E2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0" s="524" t="str">
        <f t="shared" si="14"/>
        <v/>
      </c>
      <c r="H280" s="525">
        <f t="shared" si="15"/>
        <v>0</v>
      </c>
      <c r="I280" s="526">
        <f t="shared" si="16"/>
        <v>1</v>
      </c>
      <c r="J280" s="526" t="str">
        <f ca="1">IF(G280="","",SUMPRODUCT(LOOKUP(MID(SUBSTITUTE(UPPER(TRIM(CLEAN(SUBSTITUTE(SUBSTITUTE(G280,"ٔ",""),"ـ","ء"))))," ",""),ROW(INDIRECT("1:"&amp;LEN(SUBSTITUTE(UPPER(TRIM(CLEAN(SUBSTITUTE(SUBSTITUTE(G280,"ٔ",""),"ـ","ء"))))," ","")))),1),Gematria!$C$3:$C$40,Gematria!$D$3:$D$40)))</f>
        <v/>
      </c>
    </row>
    <row r="281" spans="1:10" x14ac:dyDescent="0.25">
      <c r="A281" s="2">
        <v>280</v>
      </c>
      <c r="B281" s="2">
        <v>2</v>
      </c>
      <c r="C281" s="2">
        <v>272</v>
      </c>
      <c r="D281" s="11"/>
      <c r="E2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1" s="524" t="str">
        <f t="shared" si="14"/>
        <v/>
      </c>
      <c r="H281" s="525">
        <f t="shared" si="15"/>
        <v>0</v>
      </c>
      <c r="I281" s="526">
        <f t="shared" si="16"/>
        <v>1</v>
      </c>
      <c r="J281" s="526" t="str">
        <f ca="1">IF(G281="","",SUMPRODUCT(LOOKUP(MID(SUBSTITUTE(UPPER(TRIM(CLEAN(SUBSTITUTE(SUBSTITUTE(G281,"ٔ",""),"ـ","ء"))))," ",""),ROW(INDIRECT("1:"&amp;LEN(SUBSTITUTE(UPPER(TRIM(CLEAN(SUBSTITUTE(SUBSTITUTE(G281,"ٔ",""),"ـ","ء"))))," ","")))),1),Gematria!$C$3:$C$40,Gematria!$D$3:$D$40)))</f>
        <v/>
      </c>
    </row>
    <row r="282" spans="1:10" x14ac:dyDescent="0.25">
      <c r="A282" s="2">
        <v>281</v>
      </c>
      <c r="B282" s="2">
        <v>2</v>
      </c>
      <c r="C282" s="2">
        <v>273</v>
      </c>
      <c r="D282" s="11"/>
      <c r="E2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2" s="524" t="str">
        <f t="shared" si="14"/>
        <v/>
      </c>
      <c r="H282" s="525">
        <f t="shared" si="15"/>
        <v>0</v>
      </c>
      <c r="I282" s="526">
        <f t="shared" si="16"/>
        <v>1</v>
      </c>
      <c r="J282" s="526" t="str">
        <f ca="1">IF(G282="","",SUMPRODUCT(LOOKUP(MID(SUBSTITUTE(UPPER(TRIM(CLEAN(SUBSTITUTE(SUBSTITUTE(G282,"ٔ",""),"ـ","ء"))))," ",""),ROW(INDIRECT("1:"&amp;LEN(SUBSTITUTE(UPPER(TRIM(CLEAN(SUBSTITUTE(SUBSTITUTE(G282,"ٔ",""),"ـ","ء"))))," ","")))),1),Gematria!$C$3:$C$40,Gematria!$D$3:$D$40)))</f>
        <v/>
      </c>
    </row>
    <row r="283" spans="1:10" x14ac:dyDescent="0.25">
      <c r="A283" s="2">
        <v>282</v>
      </c>
      <c r="B283" s="2">
        <v>2</v>
      </c>
      <c r="C283" s="2">
        <v>274</v>
      </c>
      <c r="D283" s="11"/>
      <c r="E2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3" s="524" t="str">
        <f t="shared" si="14"/>
        <v/>
      </c>
      <c r="H283" s="525">
        <f t="shared" si="15"/>
        <v>0</v>
      </c>
      <c r="I283" s="526">
        <f t="shared" si="16"/>
        <v>1</v>
      </c>
      <c r="J283" s="526" t="str">
        <f ca="1">IF(G283="","",SUMPRODUCT(LOOKUP(MID(SUBSTITUTE(UPPER(TRIM(CLEAN(SUBSTITUTE(SUBSTITUTE(G283,"ٔ",""),"ـ","ء"))))," ",""),ROW(INDIRECT("1:"&amp;LEN(SUBSTITUTE(UPPER(TRIM(CLEAN(SUBSTITUTE(SUBSTITUTE(G283,"ٔ",""),"ـ","ء"))))," ","")))),1),Gematria!$C$3:$C$40,Gematria!$D$3:$D$40)))</f>
        <v/>
      </c>
    </row>
    <row r="284" spans="1:10" x14ac:dyDescent="0.25">
      <c r="A284" s="2">
        <v>283</v>
      </c>
      <c r="B284" s="2">
        <v>2</v>
      </c>
      <c r="C284" s="2">
        <v>275</v>
      </c>
      <c r="D284" s="11"/>
      <c r="E2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4" s="524" t="str">
        <f t="shared" si="14"/>
        <v/>
      </c>
      <c r="H284" s="525">
        <f t="shared" si="15"/>
        <v>0</v>
      </c>
      <c r="I284" s="526">
        <f t="shared" si="16"/>
        <v>1</v>
      </c>
      <c r="J284" s="526" t="str">
        <f ca="1">IF(G284="","",SUMPRODUCT(LOOKUP(MID(SUBSTITUTE(UPPER(TRIM(CLEAN(SUBSTITUTE(SUBSTITUTE(G284,"ٔ",""),"ـ","ء"))))," ",""),ROW(INDIRECT("1:"&amp;LEN(SUBSTITUTE(UPPER(TRIM(CLEAN(SUBSTITUTE(SUBSTITUTE(G284,"ٔ",""),"ـ","ء"))))," ","")))),1),Gematria!$C$3:$C$40,Gematria!$D$3:$D$40)))</f>
        <v/>
      </c>
    </row>
    <row r="285" spans="1:10" x14ac:dyDescent="0.25">
      <c r="A285" s="2">
        <v>284</v>
      </c>
      <c r="B285" s="2">
        <v>2</v>
      </c>
      <c r="C285" s="2">
        <v>276</v>
      </c>
      <c r="D285" s="11"/>
      <c r="E2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5" s="524" t="str">
        <f t="shared" si="14"/>
        <v/>
      </c>
      <c r="H285" s="525">
        <f t="shared" si="15"/>
        <v>0</v>
      </c>
      <c r="I285" s="526">
        <f t="shared" si="16"/>
        <v>1</v>
      </c>
      <c r="J285" s="526" t="str">
        <f ca="1">IF(G285="","",SUMPRODUCT(LOOKUP(MID(SUBSTITUTE(UPPER(TRIM(CLEAN(SUBSTITUTE(SUBSTITUTE(G285,"ٔ",""),"ـ","ء"))))," ",""),ROW(INDIRECT("1:"&amp;LEN(SUBSTITUTE(UPPER(TRIM(CLEAN(SUBSTITUTE(SUBSTITUTE(G285,"ٔ",""),"ـ","ء"))))," ","")))),1),Gematria!$C$3:$C$40,Gematria!$D$3:$D$40)))</f>
        <v/>
      </c>
    </row>
    <row r="286" spans="1:10" x14ac:dyDescent="0.25">
      <c r="A286" s="2">
        <v>285</v>
      </c>
      <c r="B286" s="2">
        <v>2</v>
      </c>
      <c r="C286" s="2">
        <v>277</v>
      </c>
      <c r="D286" s="11"/>
      <c r="E2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6" s="524" t="str">
        <f t="shared" si="14"/>
        <v/>
      </c>
      <c r="H286" s="525">
        <f t="shared" si="15"/>
        <v>0</v>
      </c>
      <c r="I286" s="526">
        <f t="shared" si="16"/>
        <v>1</v>
      </c>
      <c r="J286" s="526" t="str">
        <f ca="1">IF(G286="","",SUMPRODUCT(LOOKUP(MID(SUBSTITUTE(UPPER(TRIM(CLEAN(SUBSTITUTE(SUBSTITUTE(G286,"ٔ",""),"ـ","ء"))))," ",""),ROW(INDIRECT("1:"&amp;LEN(SUBSTITUTE(UPPER(TRIM(CLEAN(SUBSTITUTE(SUBSTITUTE(G286,"ٔ",""),"ـ","ء"))))," ","")))),1),Gematria!$C$3:$C$40,Gematria!$D$3:$D$40)))</f>
        <v/>
      </c>
    </row>
    <row r="287" spans="1:10" x14ac:dyDescent="0.25">
      <c r="A287" s="2">
        <v>286</v>
      </c>
      <c r="B287" s="2">
        <v>2</v>
      </c>
      <c r="C287" s="2">
        <v>278</v>
      </c>
      <c r="D287" s="11"/>
      <c r="E2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7" s="524" t="str">
        <f t="shared" si="14"/>
        <v/>
      </c>
      <c r="H287" s="525">
        <f t="shared" si="15"/>
        <v>0</v>
      </c>
      <c r="I287" s="526">
        <f t="shared" si="16"/>
        <v>1</v>
      </c>
      <c r="J287" s="526" t="str">
        <f ca="1">IF(G287="","",SUMPRODUCT(LOOKUP(MID(SUBSTITUTE(UPPER(TRIM(CLEAN(SUBSTITUTE(SUBSTITUTE(G287,"ٔ",""),"ـ","ء"))))," ",""),ROW(INDIRECT("1:"&amp;LEN(SUBSTITUTE(UPPER(TRIM(CLEAN(SUBSTITUTE(SUBSTITUTE(G287,"ٔ",""),"ـ","ء"))))," ","")))),1),Gematria!$C$3:$C$40,Gematria!$D$3:$D$40)))</f>
        <v/>
      </c>
    </row>
    <row r="288" spans="1:10" x14ac:dyDescent="0.25">
      <c r="A288" s="2">
        <v>287</v>
      </c>
      <c r="B288" s="2">
        <v>2</v>
      </c>
      <c r="C288" s="2">
        <v>279</v>
      </c>
      <c r="D288" s="11"/>
      <c r="E2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8" s="524" t="str">
        <f t="shared" si="14"/>
        <v/>
      </c>
      <c r="H288" s="525">
        <f t="shared" si="15"/>
        <v>0</v>
      </c>
      <c r="I288" s="526">
        <f t="shared" si="16"/>
        <v>1</v>
      </c>
      <c r="J288" s="526" t="str">
        <f ca="1">IF(G288="","",SUMPRODUCT(LOOKUP(MID(SUBSTITUTE(UPPER(TRIM(CLEAN(SUBSTITUTE(SUBSTITUTE(G288,"ٔ",""),"ـ","ء"))))," ",""),ROW(INDIRECT("1:"&amp;LEN(SUBSTITUTE(UPPER(TRIM(CLEAN(SUBSTITUTE(SUBSTITUTE(G288,"ٔ",""),"ـ","ء"))))," ","")))),1),Gematria!$C$3:$C$40,Gematria!$D$3:$D$40)))</f>
        <v/>
      </c>
    </row>
    <row r="289" spans="1:10" x14ac:dyDescent="0.25">
      <c r="A289" s="2">
        <v>288</v>
      </c>
      <c r="B289" s="2">
        <v>2</v>
      </c>
      <c r="C289" s="2">
        <v>280</v>
      </c>
      <c r="D289" s="11"/>
      <c r="E2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9" s="524" t="str">
        <f t="shared" si="14"/>
        <v/>
      </c>
      <c r="H289" s="525">
        <f t="shared" si="15"/>
        <v>0</v>
      </c>
      <c r="I289" s="526">
        <f t="shared" si="16"/>
        <v>1</v>
      </c>
      <c r="J289" s="526" t="str">
        <f ca="1">IF(G289="","",SUMPRODUCT(LOOKUP(MID(SUBSTITUTE(UPPER(TRIM(CLEAN(SUBSTITUTE(SUBSTITUTE(G289,"ٔ",""),"ـ","ء"))))," ",""),ROW(INDIRECT("1:"&amp;LEN(SUBSTITUTE(UPPER(TRIM(CLEAN(SUBSTITUTE(SUBSTITUTE(G289,"ٔ",""),"ـ","ء"))))," ","")))),1),Gematria!$C$3:$C$40,Gematria!$D$3:$D$40)))</f>
        <v/>
      </c>
    </row>
    <row r="290" spans="1:10" x14ac:dyDescent="0.25">
      <c r="A290" s="2">
        <v>289</v>
      </c>
      <c r="B290" s="2">
        <v>2</v>
      </c>
      <c r="C290" s="2">
        <v>281</v>
      </c>
      <c r="D290" s="11"/>
      <c r="E2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0" s="524" t="str">
        <f t="shared" si="14"/>
        <v/>
      </c>
      <c r="H290" s="525">
        <f t="shared" si="15"/>
        <v>0</v>
      </c>
      <c r="I290" s="526">
        <f t="shared" si="16"/>
        <v>1</v>
      </c>
      <c r="J290" s="526" t="str">
        <f ca="1">IF(G290="","",SUMPRODUCT(LOOKUP(MID(SUBSTITUTE(UPPER(TRIM(CLEAN(SUBSTITUTE(SUBSTITUTE(G290,"ٔ",""),"ـ","ء"))))," ",""),ROW(INDIRECT("1:"&amp;LEN(SUBSTITUTE(UPPER(TRIM(CLEAN(SUBSTITUTE(SUBSTITUTE(G290,"ٔ",""),"ـ","ء"))))," ","")))),1),Gematria!$C$3:$C$40,Gematria!$D$3:$D$40)))</f>
        <v/>
      </c>
    </row>
    <row r="291" spans="1:10" x14ac:dyDescent="0.25">
      <c r="A291" s="2">
        <v>290</v>
      </c>
      <c r="B291" s="2">
        <v>2</v>
      </c>
      <c r="C291" s="2">
        <v>282</v>
      </c>
      <c r="D291" s="11"/>
      <c r="E2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1" s="524" t="str">
        <f t="shared" si="14"/>
        <v/>
      </c>
      <c r="H291" s="525">
        <f t="shared" si="15"/>
        <v>0</v>
      </c>
      <c r="I291" s="526">
        <f t="shared" si="16"/>
        <v>1</v>
      </c>
      <c r="J291" s="526" t="str">
        <f ca="1">IF(G291="","",SUMPRODUCT(LOOKUP(MID(SUBSTITUTE(UPPER(TRIM(CLEAN(SUBSTITUTE(SUBSTITUTE(G291,"ٔ",""),"ـ","ء"))))," ",""),ROW(INDIRECT("1:"&amp;LEN(SUBSTITUTE(UPPER(TRIM(CLEAN(SUBSTITUTE(SUBSTITUTE(G291,"ٔ",""),"ـ","ء"))))," ","")))),1),Gematria!$C$3:$C$40,Gematria!$D$3:$D$40)))</f>
        <v/>
      </c>
    </row>
    <row r="292" spans="1:10" x14ac:dyDescent="0.25">
      <c r="A292" s="2">
        <v>291</v>
      </c>
      <c r="B292" s="2">
        <v>2</v>
      </c>
      <c r="C292" s="2">
        <v>283</v>
      </c>
      <c r="D292" s="11"/>
      <c r="E2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2" s="524" t="str">
        <f t="shared" si="14"/>
        <v/>
      </c>
      <c r="H292" s="525">
        <f t="shared" si="15"/>
        <v>0</v>
      </c>
      <c r="I292" s="526">
        <f t="shared" si="16"/>
        <v>1</v>
      </c>
      <c r="J292" s="526" t="str">
        <f ca="1">IF(G292="","",SUMPRODUCT(LOOKUP(MID(SUBSTITUTE(UPPER(TRIM(CLEAN(SUBSTITUTE(SUBSTITUTE(G292,"ٔ",""),"ـ","ء"))))," ",""),ROW(INDIRECT("1:"&amp;LEN(SUBSTITUTE(UPPER(TRIM(CLEAN(SUBSTITUTE(SUBSTITUTE(G292,"ٔ",""),"ـ","ء"))))," ","")))),1),Gematria!$C$3:$C$40,Gematria!$D$3:$D$40)))</f>
        <v/>
      </c>
    </row>
    <row r="293" spans="1:10" x14ac:dyDescent="0.25">
      <c r="A293" s="2">
        <v>292</v>
      </c>
      <c r="B293" s="2">
        <v>2</v>
      </c>
      <c r="C293" s="2">
        <v>284</v>
      </c>
      <c r="D293" s="11"/>
      <c r="E2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3" s="524" t="str">
        <f t="shared" si="14"/>
        <v/>
      </c>
      <c r="H293" s="525">
        <f t="shared" si="15"/>
        <v>0</v>
      </c>
      <c r="I293" s="526">
        <f t="shared" si="16"/>
        <v>1</v>
      </c>
      <c r="J293" s="526" t="str">
        <f ca="1">IF(G293="","",SUMPRODUCT(LOOKUP(MID(SUBSTITUTE(UPPER(TRIM(CLEAN(SUBSTITUTE(SUBSTITUTE(G293,"ٔ",""),"ـ","ء"))))," ",""),ROW(INDIRECT("1:"&amp;LEN(SUBSTITUTE(UPPER(TRIM(CLEAN(SUBSTITUTE(SUBSTITUTE(G293,"ٔ",""),"ـ","ء"))))," ","")))),1),Gematria!$C$3:$C$40,Gematria!$D$3:$D$40)))</f>
        <v/>
      </c>
    </row>
    <row r="294" spans="1:10" x14ac:dyDescent="0.25">
      <c r="A294" s="2">
        <v>293</v>
      </c>
      <c r="B294" s="2">
        <v>2</v>
      </c>
      <c r="C294" s="2">
        <v>285</v>
      </c>
      <c r="D294" s="11"/>
      <c r="E2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4" s="524" t="str">
        <f t="shared" si="14"/>
        <v/>
      </c>
      <c r="H294" s="525">
        <f t="shared" si="15"/>
        <v>0</v>
      </c>
      <c r="I294" s="526">
        <f t="shared" si="16"/>
        <v>1</v>
      </c>
      <c r="J294" s="526" t="str">
        <f ca="1">IF(G294="","",SUMPRODUCT(LOOKUP(MID(SUBSTITUTE(UPPER(TRIM(CLEAN(SUBSTITUTE(SUBSTITUTE(G294,"ٔ",""),"ـ","ء"))))," ",""),ROW(INDIRECT("1:"&amp;LEN(SUBSTITUTE(UPPER(TRIM(CLEAN(SUBSTITUTE(SUBSTITUTE(G294,"ٔ",""),"ـ","ء"))))," ","")))),1),Gematria!$C$3:$C$40,Gematria!$D$3:$D$40)))</f>
        <v/>
      </c>
    </row>
    <row r="295" spans="1:10" x14ac:dyDescent="0.25">
      <c r="A295" s="2">
        <v>294</v>
      </c>
      <c r="B295" s="2">
        <v>2</v>
      </c>
      <c r="C295" s="2">
        <v>286</v>
      </c>
      <c r="D295" s="11"/>
      <c r="E2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5" s="524" t="str">
        <f t="shared" si="14"/>
        <v/>
      </c>
      <c r="H295" s="525">
        <f t="shared" si="15"/>
        <v>0</v>
      </c>
      <c r="I295" s="526">
        <f t="shared" si="16"/>
        <v>1</v>
      </c>
      <c r="J295" s="526" t="str">
        <f ca="1">IF(G295="","",SUMPRODUCT(LOOKUP(MID(SUBSTITUTE(UPPER(TRIM(CLEAN(SUBSTITUTE(SUBSTITUTE(G295,"ٔ",""),"ـ","ء"))))," ",""),ROW(INDIRECT("1:"&amp;LEN(SUBSTITUTE(UPPER(TRIM(CLEAN(SUBSTITUTE(SUBSTITUTE(G295,"ٔ",""),"ـ","ء"))))," ","")))),1),Gematria!$C$3:$C$40,Gematria!$D$3:$D$40)))</f>
        <v/>
      </c>
    </row>
    <row r="296" spans="1:10" x14ac:dyDescent="0.25">
      <c r="A296" s="2">
        <v>295</v>
      </c>
      <c r="B296" s="2">
        <v>3</v>
      </c>
      <c r="C296" s="2">
        <v>0</v>
      </c>
      <c r="D296" s="11"/>
      <c r="E2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6" s="524" t="str">
        <f t="shared" si="14"/>
        <v/>
      </c>
      <c r="H296" s="525">
        <f t="shared" si="15"/>
        <v>0</v>
      </c>
      <c r="I296" s="526">
        <f t="shared" si="16"/>
        <v>1</v>
      </c>
      <c r="J296" s="526" t="str">
        <f ca="1">IF(G296="","",SUMPRODUCT(LOOKUP(MID(SUBSTITUTE(UPPER(TRIM(CLEAN(SUBSTITUTE(SUBSTITUTE(G296,"ٔ",""),"ـ","ء"))))," ",""),ROW(INDIRECT("1:"&amp;LEN(SUBSTITUTE(UPPER(TRIM(CLEAN(SUBSTITUTE(SUBSTITUTE(G296,"ٔ",""),"ـ","ء"))))," ","")))),1),Gematria!$C$3:$C$40,Gematria!$D$3:$D$40)))</f>
        <v/>
      </c>
    </row>
    <row r="297" spans="1:10" x14ac:dyDescent="0.25">
      <c r="A297" s="2">
        <v>296</v>
      </c>
      <c r="B297" s="2">
        <v>3</v>
      </c>
      <c r="C297" s="2">
        <v>1</v>
      </c>
      <c r="D297" s="11"/>
      <c r="E2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7" s="524" t="str">
        <f t="shared" si="14"/>
        <v/>
      </c>
      <c r="H297" s="525">
        <f t="shared" si="15"/>
        <v>0</v>
      </c>
      <c r="I297" s="526">
        <f t="shared" si="16"/>
        <v>1</v>
      </c>
      <c r="J297" s="526" t="str">
        <f ca="1">IF(G297="","",SUMPRODUCT(LOOKUP(MID(SUBSTITUTE(UPPER(TRIM(CLEAN(SUBSTITUTE(SUBSTITUTE(G297,"ٔ",""),"ـ","ء"))))," ",""),ROW(INDIRECT("1:"&amp;LEN(SUBSTITUTE(UPPER(TRIM(CLEAN(SUBSTITUTE(SUBSTITUTE(G297,"ٔ",""),"ـ","ء"))))," ","")))),1),Gematria!$C$3:$C$40,Gematria!$D$3:$D$40)))</f>
        <v/>
      </c>
    </row>
    <row r="298" spans="1:10" x14ac:dyDescent="0.25">
      <c r="A298" s="2">
        <v>297</v>
      </c>
      <c r="B298" s="2">
        <v>3</v>
      </c>
      <c r="C298" s="2">
        <v>2</v>
      </c>
      <c r="D298" s="11"/>
      <c r="E2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8" s="524" t="str">
        <f t="shared" si="14"/>
        <v/>
      </c>
      <c r="H298" s="525">
        <f t="shared" si="15"/>
        <v>0</v>
      </c>
      <c r="I298" s="526">
        <f t="shared" si="16"/>
        <v>1</v>
      </c>
      <c r="J298" s="526" t="str">
        <f ca="1">IF(G298="","",SUMPRODUCT(LOOKUP(MID(SUBSTITUTE(UPPER(TRIM(CLEAN(SUBSTITUTE(SUBSTITUTE(G298,"ٔ",""),"ـ","ء"))))," ",""),ROW(INDIRECT("1:"&amp;LEN(SUBSTITUTE(UPPER(TRIM(CLEAN(SUBSTITUTE(SUBSTITUTE(G298,"ٔ",""),"ـ","ء"))))," ","")))),1),Gematria!$C$3:$C$40,Gematria!$D$3:$D$40)))</f>
        <v/>
      </c>
    </row>
    <row r="299" spans="1:10" x14ac:dyDescent="0.25">
      <c r="A299" s="2">
        <v>298</v>
      </c>
      <c r="B299" s="2">
        <v>3</v>
      </c>
      <c r="C299" s="2">
        <v>3</v>
      </c>
      <c r="D299" s="11"/>
      <c r="E2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9" s="524" t="str">
        <f t="shared" si="14"/>
        <v/>
      </c>
      <c r="H299" s="525">
        <f t="shared" si="15"/>
        <v>0</v>
      </c>
      <c r="I299" s="526">
        <f t="shared" si="16"/>
        <v>1</v>
      </c>
      <c r="J299" s="526" t="str">
        <f ca="1">IF(G299="","",SUMPRODUCT(LOOKUP(MID(SUBSTITUTE(UPPER(TRIM(CLEAN(SUBSTITUTE(SUBSTITUTE(G299,"ٔ",""),"ـ","ء"))))," ",""),ROW(INDIRECT("1:"&amp;LEN(SUBSTITUTE(UPPER(TRIM(CLEAN(SUBSTITUTE(SUBSTITUTE(G299,"ٔ",""),"ـ","ء"))))," ","")))),1),Gematria!$C$3:$C$40,Gematria!$D$3:$D$40)))</f>
        <v/>
      </c>
    </row>
    <row r="300" spans="1:10" x14ac:dyDescent="0.25">
      <c r="A300" s="2">
        <v>299</v>
      </c>
      <c r="B300" s="2">
        <v>3</v>
      </c>
      <c r="C300" s="2">
        <v>4</v>
      </c>
      <c r="D300" s="11"/>
      <c r="E3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0" s="524" t="str">
        <f t="shared" si="14"/>
        <v/>
      </c>
      <c r="H300" s="525">
        <f t="shared" si="15"/>
        <v>0</v>
      </c>
      <c r="I300" s="526">
        <f t="shared" si="16"/>
        <v>1</v>
      </c>
      <c r="J300" s="526" t="str">
        <f ca="1">IF(G300="","",SUMPRODUCT(LOOKUP(MID(SUBSTITUTE(UPPER(TRIM(CLEAN(SUBSTITUTE(SUBSTITUTE(G300,"ٔ",""),"ـ","ء"))))," ",""),ROW(INDIRECT("1:"&amp;LEN(SUBSTITUTE(UPPER(TRIM(CLEAN(SUBSTITUTE(SUBSTITUTE(G300,"ٔ",""),"ـ","ء"))))," ","")))),1),Gematria!$C$3:$C$40,Gematria!$D$3:$D$40)))</f>
        <v/>
      </c>
    </row>
    <row r="301" spans="1:10" x14ac:dyDescent="0.25">
      <c r="A301" s="2">
        <v>300</v>
      </c>
      <c r="B301" s="2">
        <v>3</v>
      </c>
      <c r="C301" s="2">
        <v>5</v>
      </c>
      <c r="D301" s="11"/>
      <c r="E3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1" s="524" t="str">
        <f t="shared" si="14"/>
        <v/>
      </c>
      <c r="H301" s="525">
        <f t="shared" si="15"/>
        <v>0</v>
      </c>
      <c r="I301" s="526">
        <f t="shared" si="16"/>
        <v>1</v>
      </c>
      <c r="J301" s="526" t="str">
        <f ca="1">IF(G301="","",SUMPRODUCT(LOOKUP(MID(SUBSTITUTE(UPPER(TRIM(CLEAN(SUBSTITUTE(SUBSTITUTE(G301,"ٔ",""),"ـ","ء"))))," ",""),ROW(INDIRECT("1:"&amp;LEN(SUBSTITUTE(UPPER(TRIM(CLEAN(SUBSTITUTE(SUBSTITUTE(G301,"ٔ",""),"ـ","ء"))))," ","")))),1),Gematria!$C$3:$C$40,Gematria!$D$3:$D$40)))</f>
        <v/>
      </c>
    </row>
    <row r="302" spans="1:10" x14ac:dyDescent="0.25">
      <c r="A302" s="2">
        <v>301</v>
      </c>
      <c r="B302" s="2">
        <v>3</v>
      </c>
      <c r="C302" s="2">
        <v>6</v>
      </c>
      <c r="D302" s="11"/>
      <c r="E3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2" s="524" t="str">
        <f t="shared" si="14"/>
        <v/>
      </c>
      <c r="H302" s="525">
        <f t="shared" si="15"/>
        <v>0</v>
      </c>
      <c r="I302" s="526">
        <f t="shared" si="16"/>
        <v>1</v>
      </c>
      <c r="J302" s="526" t="str">
        <f ca="1">IF(G302="","",SUMPRODUCT(LOOKUP(MID(SUBSTITUTE(UPPER(TRIM(CLEAN(SUBSTITUTE(SUBSTITUTE(G302,"ٔ",""),"ـ","ء"))))," ",""),ROW(INDIRECT("1:"&amp;LEN(SUBSTITUTE(UPPER(TRIM(CLEAN(SUBSTITUTE(SUBSTITUTE(G302,"ٔ",""),"ـ","ء"))))," ","")))),1),Gematria!$C$3:$C$40,Gematria!$D$3:$D$40)))</f>
        <v/>
      </c>
    </row>
    <row r="303" spans="1:10" x14ac:dyDescent="0.25">
      <c r="A303" s="2">
        <v>302</v>
      </c>
      <c r="B303" s="2">
        <v>3</v>
      </c>
      <c r="C303" s="2">
        <v>7</v>
      </c>
      <c r="D303" s="11"/>
      <c r="E3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3" s="524" t="str">
        <f t="shared" si="14"/>
        <v/>
      </c>
      <c r="H303" s="525">
        <f t="shared" si="15"/>
        <v>0</v>
      </c>
      <c r="I303" s="526">
        <f t="shared" si="16"/>
        <v>1</v>
      </c>
      <c r="J303" s="526" t="str">
        <f ca="1">IF(G303="","",SUMPRODUCT(LOOKUP(MID(SUBSTITUTE(UPPER(TRIM(CLEAN(SUBSTITUTE(SUBSTITUTE(G303,"ٔ",""),"ـ","ء"))))," ",""),ROW(INDIRECT("1:"&amp;LEN(SUBSTITUTE(UPPER(TRIM(CLEAN(SUBSTITUTE(SUBSTITUTE(G303,"ٔ",""),"ـ","ء"))))," ","")))),1),Gematria!$C$3:$C$40,Gematria!$D$3:$D$40)))</f>
        <v/>
      </c>
    </row>
    <row r="304" spans="1:10" x14ac:dyDescent="0.25">
      <c r="A304" s="2">
        <v>303</v>
      </c>
      <c r="B304" s="2">
        <v>3</v>
      </c>
      <c r="C304" s="2">
        <v>8</v>
      </c>
      <c r="D304" s="11"/>
      <c r="E3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4" s="524" t="str">
        <f t="shared" si="14"/>
        <v/>
      </c>
      <c r="H304" s="525">
        <f t="shared" si="15"/>
        <v>0</v>
      </c>
      <c r="I304" s="526">
        <f t="shared" si="16"/>
        <v>1</v>
      </c>
      <c r="J304" s="526" t="str">
        <f ca="1">IF(G304="","",SUMPRODUCT(LOOKUP(MID(SUBSTITUTE(UPPER(TRIM(CLEAN(SUBSTITUTE(SUBSTITUTE(G304,"ٔ",""),"ـ","ء"))))," ",""),ROW(INDIRECT("1:"&amp;LEN(SUBSTITUTE(UPPER(TRIM(CLEAN(SUBSTITUTE(SUBSTITUTE(G304,"ٔ",""),"ـ","ء"))))," ","")))),1),Gematria!$C$3:$C$40,Gematria!$D$3:$D$40)))</f>
        <v/>
      </c>
    </row>
    <row r="305" spans="1:10" x14ac:dyDescent="0.25">
      <c r="A305" s="2">
        <v>304</v>
      </c>
      <c r="B305" s="2">
        <v>3</v>
      </c>
      <c r="C305" s="2">
        <v>9</v>
      </c>
      <c r="D305" s="11"/>
      <c r="E3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5" s="524" t="str">
        <f t="shared" si="14"/>
        <v/>
      </c>
      <c r="H305" s="525">
        <f t="shared" si="15"/>
        <v>0</v>
      </c>
      <c r="I305" s="526">
        <f t="shared" si="16"/>
        <v>1</v>
      </c>
      <c r="J305" s="526" t="str">
        <f ca="1">IF(G305="","",SUMPRODUCT(LOOKUP(MID(SUBSTITUTE(UPPER(TRIM(CLEAN(SUBSTITUTE(SUBSTITUTE(G305,"ٔ",""),"ـ","ء"))))," ",""),ROW(INDIRECT("1:"&amp;LEN(SUBSTITUTE(UPPER(TRIM(CLEAN(SUBSTITUTE(SUBSTITUTE(G305,"ٔ",""),"ـ","ء"))))," ","")))),1),Gematria!$C$3:$C$40,Gematria!$D$3:$D$40)))</f>
        <v/>
      </c>
    </row>
    <row r="306" spans="1:10" x14ac:dyDescent="0.25">
      <c r="A306" s="2">
        <v>305</v>
      </c>
      <c r="B306" s="2">
        <v>3</v>
      </c>
      <c r="C306" s="2">
        <v>10</v>
      </c>
      <c r="D306" s="11"/>
      <c r="E3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6" s="524" t="str">
        <f t="shared" si="14"/>
        <v/>
      </c>
      <c r="H306" s="525">
        <f t="shared" si="15"/>
        <v>0</v>
      </c>
      <c r="I306" s="526">
        <f t="shared" si="16"/>
        <v>1</v>
      </c>
      <c r="J306" s="526" t="str">
        <f ca="1">IF(G306="","",SUMPRODUCT(LOOKUP(MID(SUBSTITUTE(UPPER(TRIM(CLEAN(SUBSTITUTE(SUBSTITUTE(G306,"ٔ",""),"ـ","ء"))))," ",""),ROW(INDIRECT("1:"&amp;LEN(SUBSTITUTE(UPPER(TRIM(CLEAN(SUBSTITUTE(SUBSTITUTE(G306,"ٔ",""),"ـ","ء"))))," ","")))),1),Gematria!$C$3:$C$40,Gematria!$D$3:$D$40)))</f>
        <v/>
      </c>
    </row>
    <row r="307" spans="1:10" x14ac:dyDescent="0.25">
      <c r="A307" s="2">
        <v>306</v>
      </c>
      <c r="B307" s="2">
        <v>3</v>
      </c>
      <c r="C307" s="2">
        <v>11</v>
      </c>
      <c r="D307" s="11"/>
      <c r="E3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7" s="524" t="str">
        <f t="shared" si="14"/>
        <v/>
      </c>
      <c r="H307" s="525">
        <f t="shared" si="15"/>
        <v>0</v>
      </c>
      <c r="I307" s="526">
        <f t="shared" si="16"/>
        <v>1</v>
      </c>
      <c r="J307" s="526" t="str">
        <f ca="1">IF(G307="","",SUMPRODUCT(LOOKUP(MID(SUBSTITUTE(UPPER(TRIM(CLEAN(SUBSTITUTE(SUBSTITUTE(G307,"ٔ",""),"ـ","ء"))))," ",""),ROW(INDIRECT("1:"&amp;LEN(SUBSTITUTE(UPPER(TRIM(CLEAN(SUBSTITUTE(SUBSTITUTE(G307,"ٔ",""),"ـ","ء"))))," ","")))),1),Gematria!$C$3:$C$40,Gematria!$D$3:$D$40)))</f>
        <v/>
      </c>
    </row>
    <row r="308" spans="1:10" x14ac:dyDescent="0.25">
      <c r="A308" s="2">
        <v>307</v>
      </c>
      <c r="B308" s="2">
        <v>3</v>
      </c>
      <c r="C308" s="2">
        <v>12</v>
      </c>
      <c r="D308" s="11"/>
      <c r="E3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8" s="524" t="str">
        <f t="shared" si="14"/>
        <v/>
      </c>
      <c r="H308" s="525">
        <f t="shared" si="15"/>
        <v>0</v>
      </c>
      <c r="I308" s="526">
        <f t="shared" si="16"/>
        <v>1</v>
      </c>
      <c r="J308" s="526" t="str">
        <f ca="1">IF(G308="","",SUMPRODUCT(LOOKUP(MID(SUBSTITUTE(UPPER(TRIM(CLEAN(SUBSTITUTE(SUBSTITUTE(G308,"ٔ",""),"ـ","ء"))))," ",""),ROW(INDIRECT("1:"&amp;LEN(SUBSTITUTE(UPPER(TRIM(CLEAN(SUBSTITUTE(SUBSTITUTE(G308,"ٔ",""),"ـ","ء"))))," ","")))),1),Gematria!$C$3:$C$40,Gematria!$D$3:$D$40)))</f>
        <v/>
      </c>
    </row>
    <row r="309" spans="1:10" x14ac:dyDescent="0.25">
      <c r="A309" s="2">
        <v>308</v>
      </c>
      <c r="B309" s="2">
        <v>3</v>
      </c>
      <c r="C309" s="2">
        <v>13</v>
      </c>
      <c r="D309" s="11"/>
      <c r="E3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9" s="524" t="str">
        <f t="shared" si="14"/>
        <v/>
      </c>
      <c r="H309" s="525">
        <f t="shared" si="15"/>
        <v>0</v>
      </c>
      <c r="I309" s="526">
        <f t="shared" si="16"/>
        <v>1</v>
      </c>
      <c r="J309" s="526" t="str">
        <f ca="1">IF(G309="","",SUMPRODUCT(LOOKUP(MID(SUBSTITUTE(UPPER(TRIM(CLEAN(SUBSTITUTE(SUBSTITUTE(G309,"ٔ",""),"ـ","ء"))))," ",""),ROW(INDIRECT("1:"&amp;LEN(SUBSTITUTE(UPPER(TRIM(CLEAN(SUBSTITUTE(SUBSTITUTE(G309,"ٔ",""),"ـ","ء"))))," ","")))),1),Gematria!$C$3:$C$40,Gematria!$D$3:$D$40)))</f>
        <v/>
      </c>
    </row>
    <row r="310" spans="1:10" x14ac:dyDescent="0.25">
      <c r="A310" s="2">
        <v>309</v>
      </c>
      <c r="B310" s="2">
        <v>3</v>
      </c>
      <c r="C310" s="2">
        <v>14</v>
      </c>
      <c r="D310" s="11"/>
      <c r="E3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0" s="524" t="str">
        <f t="shared" si="14"/>
        <v/>
      </c>
      <c r="H310" s="525">
        <f t="shared" si="15"/>
        <v>0</v>
      </c>
      <c r="I310" s="526">
        <f t="shared" si="16"/>
        <v>1</v>
      </c>
      <c r="J310" s="526" t="str">
        <f ca="1">IF(G310="","",SUMPRODUCT(LOOKUP(MID(SUBSTITUTE(UPPER(TRIM(CLEAN(SUBSTITUTE(SUBSTITUTE(G310,"ٔ",""),"ـ","ء"))))," ",""),ROW(INDIRECT("1:"&amp;LEN(SUBSTITUTE(UPPER(TRIM(CLEAN(SUBSTITUTE(SUBSTITUTE(G310,"ٔ",""),"ـ","ء"))))," ","")))),1),Gematria!$C$3:$C$40,Gematria!$D$3:$D$40)))</f>
        <v/>
      </c>
    </row>
    <row r="311" spans="1:10" x14ac:dyDescent="0.25">
      <c r="A311" s="2">
        <v>310</v>
      </c>
      <c r="B311" s="2">
        <v>3</v>
      </c>
      <c r="C311" s="2">
        <v>15</v>
      </c>
      <c r="D311" s="11"/>
      <c r="E3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1" s="524" t="str">
        <f t="shared" si="14"/>
        <v/>
      </c>
      <c r="H311" s="525">
        <f t="shared" si="15"/>
        <v>0</v>
      </c>
      <c r="I311" s="526">
        <f t="shared" si="16"/>
        <v>1</v>
      </c>
      <c r="J311" s="526" t="str">
        <f ca="1">IF(G311="","",SUMPRODUCT(LOOKUP(MID(SUBSTITUTE(UPPER(TRIM(CLEAN(SUBSTITUTE(SUBSTITUTE(G311,"ٔ",""),"ـ","ء"))))," ",""),ROW(INDIRECT("1:"&amp;LEN(SUBSTITUTE(UPPER(TRIM(CLEAN(SUBSTITUTE(SUBSTITUTE(G311,"ٔ",""),"ـ","ء"))))," ","")))),1),Gematria!$C$3:$C$40,Gematria!$D$3:$D$40)))</f>
        <v/>
      </c>
    </row>
    <row r="312" spans="1:10" x14ac:dyDescent="0.25">
      <c r="A312" s="2">
        <v>311</v>
      </c>
      <c r="B312" s="2">
        <v>3</v>
      </c>
      <c r="C312" s="2">
        <v>16</v>
      </c>
      <c r="D312" s="11"/>
      <c r="E3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2" s="524" t="str">
        <f t="shared" si="14"/>
        <v/>
      </c>
      <c r="H312" s="525">
        <f t="shared" si="15"/>
        <v>0</v>
      </c>
      <c r="I312" s="526">
        <f t="shared" si="16"/>
        <v>1</v>
      </c>
      <c r="J312" s="526" t="str">
        <f ca="1">IF(G312="","",SUMPRODUCT(LOOKUP(MID(SUBSTITUTE(UPPER(TRIM(CLEAN(SUBSTITUTE(SUBSTITUTE(G312,"ٔ",""),"ـ","ء"))))," ",""),ROW(INDIRECT("1:"&amp;LEN(SUBSTITUTE(UPPER(TRIM(CLEAN(SUBSTITUTE(SUBSTITUTE(G312,"ٔ",""),"ـ","ء"))))," ","")))),1),Gematria!$C$3:$C$40,Gematria!$D$3:$D$40)))</f>
        <v/>
      </c>
    </row>
    <row r="313" spans="1:10" x14ac:dyDescent="0.25">
      <c r="A313" s="2">
        <v>312</v>
      </c>
      <c r="B313" s="2">
        <v>3</v>
      </c>
      <c r="C313" s="2">
        <v>17</v>
      </c>
      <c r="D313" s="11"/>
      <c r="E3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3" s="524" t="str">
        <f t="shared" si="14"/>
        <v/>
      </c>
      <c r="H313" s="525">
        <f t="shared" si="15"/>
        <v>0</v>
      </c>
      <c r="I313" s="526">
        <f t="shared" si="16"/>
        <v>1</v>
      </c>
      <c r="J313" s="526" t="str">
        <f ca="1">IF(G313="","",SUMPRODUCT(LOOKUP(MID(SUBSTITUTE(UPPER(TRIM(CLEAN(SUBSTITUTE(SUBSTITUTE(G313,"ٔ",""),"ـ","ء"))))," ",""),ROW(INDIRECT("1:"&amp;LEN(SUBSTITUTE(UPPER(TRIM(CLEAN(SUBSTITUTE(SUBSTITUTE(G313,"ٔ",""),"ـ","ء"))))," ","")))),1),Gematria!$C$3:$C$40,Gematria!$D$3:$D$40)))</f>
        <v/>
      </c>
    </row>
    <row r="314" spans="1:10" x14ac:dyDescent="0.25">
      <c r="A314" s="2">
        <v>313</v>
      </c>
      <c r="B314" s="2">
        <v>3</v>
      </c>
      <c r="C314" s="2">
        <v>18</v>
      </c>
      <c r="D314" s="11"/>
      <c r="E3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4" s="524" t="str">
        <f t="shared" si="14"/>
        <v/>
      </c>
      <c r="H314" s="525">
        <f t="shared" si="15"/>
        <v>0</v>
      </c>
      <c r="I314" s="526">
        <f t="shared" si="16"/>
        <v>1</v>
      </c>
      <c r="J314" s="526" t="str">
        <f ca="1">IF(G314="","",SUMPRODUCT(LOOKUP(MID(SUBSTITUTE(UPPER(TRIM(CLEAN(SUBSTITUTE(SUBSTITUTE(G314,"ٔ",""),"ـ","ء"))))," ",""),ROW(INDIRECT("1:"&amp;LEN(SUBSTITUTE(UPPER(TRIM(CLEAN(SUBSTITUTE(SUBSTITUTE(G314,"ٔ",""),"ـ","ء"))))," ","")))),1),Gematria!$C$3:$C$40,Gematria!$D$3:$D$40)))</f>
        <v/>
      </c>
    </row>
    <row r="315" spans="1:10" x14ac:dyDescent="0.25">
      <c r="A315" s="2">
        <v>314</v>
      </c>
      <c r="B315" s="2">
        <v>3</v>
      </c>
      <c r="C315" s="2">
        <v>19</v>
      </c>
      <c r="D315" s="11"/>
      <c r="E3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5" s="524" t="str">
        <f t="shared" si="14"/>
        <v/>
      </c>
      <c r="H315" s="525">
        <f t="shared" si="15"/>
        <v>0</v>
      </c>
      <c r="I315" s="526">
        <f t="shared" si="16"/>
        <v>1</v>
      </c>
      <c r="J315" s="526" t="str">
        <f ca="1">IF(G315="","",SUMPRODUCT(LOOKUP(MID(SUBSTITUTE(UPPER(TRIM(CLEAN(SUBSTITUTE(SUBSTITUTE(G315,"ٔ",""),"ـ","ء"))))," ",""),ROW(INDIRECT("1:"&amp;LEN(SUBSTITUTE(UPPER(TRIM(CLEAN(SUBSTITUTE(SUBSTITUTE(G315,"ٔ",""),"ـ","ء"))))," ","")))),1),Gematria!$C$3:$C$40,Gematria!$D$3:$D$40)))</f>
        <v/>
      </c>
    </row>
    <row r="316" spans="1:10" x14ac:dyDescent="0.25">
      <c r="A316" s="2">
        <v>315</v>
      </c>
      <c r="B316" s="2">
        <v>3</v>
      </c>
      <c r="C316" s="2">
        <v>20</v>
      </c>
      <c r="D316" s="11"/>
      <c r="E3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6" s="524" t="str">
        <f t="shared" si="14"/>
        <v/>
      </c>
      <c r="H316" s="525">
        <f t="shared" si="15"/>
        <v>0</v>
      </c>
      <c r="I316" s="526">
        <f t="shared" si="16"/>
        <v>1</v>
      </c>
      <c r="J316" s="526" t="str">
        <f ca="1">IF(G316="","",SUMPRODUCT(LOOKUP(MID(SUBSTITUTE(UPPER(TRIM(CLEAN(SUBSTITUTE(SUBSTITUTE(G316,"ٔ",""),"ـ","ء"))))," ",""),ROW(INDIRECT("1:"&amp;LEN(SUBSTITUTE(UPPER(TRIM(CLEAN(SUBSTITUTE(SUBSTITUTE(G316,"ٔ",""),"ـ","ء"))))," ","")))),1),Gematria!$C$3:$C$40,Gematria!$D$3:$D$40)))</f>
        <v/>
      </c>
    </row>
    <row r="317" spans="1:10" x14ac:dyDescent="0.25">
      <c r="A317" s="2">
        <v>316</v>
      </c>
      <c r="B317" s="2">
        <v>3</v>
      </c>
      <c r="C317" s="2">
        <v>21</v>
      </c>
      <c r="D317" s="11"/>
      <c r="E3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7" s="524" t="str">
        <f t="shared" si="14"/>
        <v/>
      </c>
      <c r="H317" s="525">
        <f t="shared" si="15"/>
        <v>0</v>
      </c>
      <c r="I317" s="526">
        <f t="shared" si="16"/>
        <v>1</v>
      </c>
      <c r="J317" s="526" t="str">
        <f ca="1">IF(G317="","",SUMPRODUCT(LOOKUP(MID(SUBSTITUTE(UPPER(TRIM(CLEAN(SUBSTITUTE(SUBSTITUTE(G317,"ٔ",""),"ـ","ء"))))," ",""),ROW(INDIRECT("1:"&amp;LEN(SUBSTITUTE(UPPER(TRIM(CLEAN(SUBSTITUTE(SUBSTITUTE(G317,"ٔ",""),"ـ","ء"))))," ","")))),1),Gematria!$C$3:$C$40,Gematria!$D$3:$D$40)))</f>
        <v/>
      </c>
    </row>
    <row r="318" spans="1:10" x14ac:dyDescent="0.25">
      <c r="A318" s="2">
        <v>317</v>
      </c>
      <c r="B318" s="2">
        <v>3</v>
      </c>
      <c r="C318" s="2">
        <v>22</v>
      </c>
      <c r="D318" s="11"/>
      <c r="E3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8" s="524" t="str">
        <f t="shared" si="14"/>
        <v/>
      </c>
      <c r="H318" s="525">
        <f t="shared" si="15"/>
        <v>0</v>
      </c>
      <c r="I318" s="526">
        <f t="shared" si="16"/>
        <v>1</v>
      </c>
      <c r="J318" s="526" t="str">
        <f ca="1">IF(G318="","",SUMPRODUCT(LOOKUP(MID(SUBSTITUTE(UPPER(TRIM(CLEAN(SUBSTITUTE(SUBSTITUTE(G318,"ٔ",""),"ـ","ء"))))," ",""),ROW(INDIRECT("1:"&amp;LEN(SUBSTITUTE(UPPER(TRIM(CLEAN(SUBSTITUTE(SUBSTITUTE(G318,"ٔ",""),"ـ","ء"))))," ","")))),1),Gematria!$C$3:$C$40,Gematria!$D$3:$D$40)))</f>
        <v/>
      </c>
    </row>
    <row r="319" spans="1:10" x14ac:dyDescent="0.25">
      <c r="A319" s="2">
        <v>318</v>
      </c>
      <c r="B319" s="2">
        <v>3</v>
      </c>
      <c r="C319" s="2">
        <v>23</v>
      </c>
      <c r="D319" s="11"/>
      <c r="E3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9" s="524" t="str">
        <f t="shared" si="14"/>
        <v/>
      </c>
      <c r="H319" s="525">
        <f t="shared" si="15"/>
        <v>0</v>
      </c>
      <c r="I319" s="526">
        <f t="shared" si="16"/>
        <v>1</v>
      </c>
      <c r="J319" s="526" t="str">
        <f ca="1">IF(G319="","",SUMPRODUCT(LOOKUP(MID(SUBSTITUTE(UPPER(TRIM(CLEAN(SUBSTITUTE(SUBSTITUTE(G319,"ٔ",""),"ـ","ء"))))," ",""),ROW(INDIRECT("1:"&amp;LEN(SUBSTITUTE(UPPER(TRIM(CLEAN(SUBSTITUTE(SUBSTITUTE(G319,"ٔ",""),"ـ","ء"))))," ","")))),1),Gematria!$C$3:$C$40,Gematria!$D$3:$D$40)))</f>
        <v/>
      </c>
    </row>
    <row r="320" spans="1:10" x14ac:dyDescent="0.25">
      <c r="A320" s="2">
        <v>319</v>
      </c>
      <c r="B320" s="2">
        <v>3</v>
      </c>
      <c r="C320" s="2">
        <v>24</v>
      </c>
      <c r="D320" s="11"/>
      <c r="E3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0" s="524" t="str">
        <f t="shared" si="14"/>
        <v/>
      </c>
      <c r="H320" s="525">
        <f t="shared" si="15"/>
        <v>0</v>
      </c>
      <c r="I320" s="526">
        <f t="shared" si="16"/>
        <v>1</v>
      </c>
      <c r="J320" s="526" t="str">
        <f ca="1">IF(G320="","",SUMPRODUCT(LOOKUP(MID(SUBSTITUTE(UPPER(TRIM(CLEAN(SUBSTITUTE(SUBSTITUTE(G320,"ٔ",""),"ـ","ء"))))," ",""),ROW(INDIRECT("1:"&amp;LEN(SUBSTITUTE(UPPER(TRIM(CLEAN(SUBSTITUTE(SUBSTITUTE(G320,"ٔ",""),"ـ","ء"))))," ","")))),1),Gematria!$C$3:$C$40,Gematria!$D$3:$D$40)))</f>
        <v/>
      </c>
    </row>
    <row r="321" spans="1:10" x14ac:dyDescent="0.25">
      <c r="A321" s="2">
        <v>320</v>
      </c>
      <c r="B321" s="2">
        <v>3</v>
      </c>
      <c r="C321" s="2">
        <v>25</v>
      </c>
      <c r="D321" s="11"/>
      <c r="E3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1" s="524" t="str">
        <f t="shared" si="14"/>
        <v/>
      </c>
      <c r="H321" s="525">
        <f t="shared" si="15"/>
        <v>0</v>
      </c>
      <c r="I321" s="526">
        <f t="shared" si="16"/>
        <v>1</v>
      </c>
      <c r="J321" s="526" t="str">
        <f ca="1">IF(G321="","",SUMPRODUCT(LOOKUP(MID(SUBSTITUTE(UPPER(TRIM(CLEAN(SUBSTITUTE(SUBSTITUTE(G321,"ٔ",""),"ـ","ء"))))," ",""),ROW(INDIRECT("1:"&amp;LEN(SUBSTITUTE(UPPER(TRIM(CLEAN(SUBSTITUTE(SUBSTITUTE(G321,"ٔ",""),"ـ","ء"))))," ","")))),1),Gematria!$C$3:$C$40,Gematria!$D$3:$D$40)))</f>
        <v/>
      </c>
    </row>
    <row r="322" spans="1:10" x14ac:dyDescent="0.25">
      <c r="A322" s="2">
        <v>321</v>
      </c>
      <c r="B322" s="2">
        <v>3</v>
      </c>
      <c r="C322" s="2">
        <v>26</v>
      </c>
      <c r="D322" s="11"/>
      <c r="E3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2" s="524" t="str">
        <f t="shared" si="14"/>
        <v/>
      </c>
      <c r="H322" s="525">
        <f t="shared" si="15"/>
        <v>0</v>
      </c>
      <c r="I322" s="526">
        <f t="shared" si="16"/>
        <v>1</v>
      </c>
      <c r="J322" s="526" t="str">
        <f ca="1">IF(G322="","",SUMPRODUCT(LOOKUP(MID(SUBSTITUTE(UPPER(TRIM(CLEAN(SUBSTITUTE(SUBSTITUTE(G322,"ٔ",""),"ـ","ء"))))," ",""),ROW(INDIRECT("1:"&amp;LEN(SUBSTITUTE(UPPER(TRIM(CLEAN(SUBSTITUTE(SUBSTITUTE(G322,"ٔ",""),"ـ","ء"))))," ","")))),1),Gematria!$C$3:$C$40,Gematria!$D$3:$D$40)))</f>
        <v/>
      </c>
    </row>
    <row r="323" spans="1:10" x14ac:dyDescent="0.25">
      <c r="A323" s="2">
        <v>322</v>
      </c>
      <c r="B323" s="2">
        <v>3</v>
      </c>
      <c r="C323" s="2">
        <v>27</v>
      </c>
      <c r="D323" s="11"/>
      <c r="E3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3" s="524" t="str">
        <f t="shared" ref="G323:G386" si="17">TRIM(CLEAN(SUBSTITUTE(F323,"ٔ","")))</f>
        <v/>
      </c>
      <c r="H323" s="525">
        <f t="shared" ref="H323:H386" si="18">LEN(SUBSTITUTE(G323," ",""))</f>
        <v>0</v>
      </c>
      <c r="I323" s="526">
        <f t="shared" si="16"/>
        <v>1</v>
      </c>
      <c r="J323" s="526" t="str">
        <f ca="1">IF(G323="","",SUMPRODUCT(LOOKUP(MID(SUBSTITUTE(UPPER(TRIM(CLEAN(SUBSTITUTE(SUBSTITUTE(G323,"ٔ",""),"ـ","ء"))))," ",""),ROW(INDIRECT("1:"&amp;LEN(SUBSTITUTE(UPPER(TRIM(CLEAN(SUBSTITUTE(SUBSTITUTE(G323,"ٔ",""),"ـ","ء"))))," ","")))),1),Gematria!$C$3:$C$40,Gematria!$D$3:$D$40)))</f>
        <v/>
      </c>
    </row>
    <row r="324" spans="1:10" x14ac:dyDescent="0.25">
      <c r="A324" s="2">
        <v>323</v>
      </c>
      <c r="B324" s="2">
        <v>3</v>
      </c>
      <c r="C324" s="2">
        <v>28</v>
      </c>
      <c r="D324" s="11"/>
      <c r="E3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4" s="524" t="str">
        <f t="shared" si="17"/>
        <v/>
      </c>
      <c r="H324" s="525">
        <f t="shared" si="18"/>
        <v>0</v>
      </c>
      <c r="I324" s="526">
        <f t="shared" si="16"/>
        <v>1</v>
      </c>
      <c r="J324" s="526" t="str">
        <f ca="1">IF(G324="","",SUMPRODUCT(LOOKUP(MID(SUBSTITUTE(UPPER(TRIM(CLEAN(SUBSTITUTE(SUBSTITUTE(G324,"ٔ",""),"ـ","ء"))))," ",""),ROW(INDIRECT("1:"&amp;LEN(SUBSTITUTE(UPPER(TRIM(CLEAN(SUBSTITUTE(SUBSTITUTE(G324,"ٔ",""),"ـ","ء"))))," ","")))),1),Gematria!$C$3:$C$40,Gematria!$D$3:$D$40)))</f>
        <v/>
      </c>
    </row>
    <row r="325" spans="1:10" x14ac:dyDescent="0.25">
      <c r="A325" s="2">
        <v>324</v>
      </c>
      <c r="B325" s="2">
        <v>3</v>
      </c>
      <c r="C325" s="2">
        <v>29</v>
      </c>
      <c r="D325" s="11"/>
      <c r="E3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5" s="524" t="str">
        <f t="shared" si="17"/>
        <v/>
      </c>
      <c r="H325" s="525">
        <f t="shared" si="18"/>
        <v>0</v>
      </c>
      <c r="I325" s="526">
        <f t="shared" si="16"/>
        <v>1</v>
      </c>
      <c r="J325" s="526" t="str">
        <f ca="1">IF(G325="","",SUMPRODUCT(LOOKUP(MID(SUBSTITUTE(UPPER(TRIM(CLEAN(SUBSTITUTE(SUBSTITUTE(G325,"ٔ",""),"ـ","ء"))))," ",""),ROW(INDIRECT("1:"&amp;LEN(SUBSTITUTE(UPPER(TRIM(CLEAN(SUBSTITUTE(SUBSTITUTE(G325,"ٔ",""),"ـ","ء"))))," ","")))),1),Gematria!$C$3:$C$40,Gematria!$D$3:$D$40)))</f>
        <v/>
      </c>
    </row>
    <row r="326" spans="1:10" x14ac:dyDescent="0.25">
      <c r="A326" s="2">
        <v>325</v>
      </c>
      <c r="B326" s="2">
        <v>3</v>
      </c>
      <c r="C326" s="2">
        <v>30</v>
      </c>
      <c r="D326" s="11"/>
      <c r="E3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6" s="524" t="str">
        <f t="shared" si="17"/>
        <v/>
      </c>
      <c r="H326" s="525">
        <f t="shared" si="18"/>
        <v>0</v>
      </c>
      <c r="I326" s="526">
        <f t="shared" si="16"/>
        <v>1</v>
      </c>
      <c r="J326" s="526" t="str">
        <f ca="1">IF(G326="","",SUMPRODUCT(LOOKUP(MID(SUBSTITUTE(UPPER(TRIM(CLEAN(SUBSTITUTE(SUBSTITUTE(G326,"ٔ",""),"ـ","ء"))))," ",""),ROW(INDIRECT("1:"&amp;LEN(SUBSTITUTE(UPPER(TRIM(CLEAN(SUBSTITUTE(SUBSTITUTE(G326,"ٔ",""),"ـ","ء"))))," ","")))),1),Gematria!$C$3:$C$40,Gematria!$D$3:$D$40)))</f>
        <v/>
      </c>
    </row>
    <row r="327" spans="1:10" x14ac:dyDescent="0.25">
      <c r="A327" s="2">
        <v>326</v>
      </c>
      <c r="B327" s="2">
        <v>3</v>
      </c>
      <c r="C327" s="2">
        <v>31</v>
      </c>
      <c r="D327" s="11"/>
      <c r="E3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7" s="524" t="str">
        <f t="shared" si="17"/>
        <v/>
      </c>
      <c r="H327" s="525">
        <f t="shared" si="18"/>
        <v>0</v>
      </c>
      <c r="I327" s="526">
        <f t="shared" si="16"/>
        <v>1</v>
      </c>
      <c r="J327" s="526" t="str">
        <f ca="1">IF(G327="","",SUMPRODUCT(LOOKUP(MID(SUBSTITUTE(UPPER(TRIM(CLEAN(SUBSTITUTE(SUBSTITUTE(G327,"ٔ",""),"ـ","ء"))))," ",""),ROW(INDIRECT("1:"&amp;LEN(SUBSTITUTE(UPPER(TRIM(CLEAN(SUBSTITUTE(SUBSTITUTE(G327,"ٔ",""),"ـ","ء"))))," ","")))),1),Gematria!$C$3:$C$40,Gematria!$D$3:$D$40)))</f>
        <v/>
      </c>
    </row>
    <row r="328" spans="1:10" x14ac:dyDescent="0.25">
      <c r="A328" s="2">
        <v>327</v>
      </c>
      <c r="B328" s="2">
        <v>3</v>
      </c>
      <c r="C328" s="2">
        <v>32</v>
      </c>
      <c r="D328" s="11"/>
      <c r="E3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8" s="524" t="str">
        <f t="shared" si="17"/>
        <v/>
      </c>
      <c r="H328" s="525">
        <f t="shared" si="18"/>
        <v>0</v>
      </c>
      <c r="I328" s="526">
        <f t="shared" si="16"/>
        <v>1</v>
      </c>
      <c r="J328" s="526" t="str">
        <f ca="1">IF(G328="","",SUMPRODUCT(LOOKUP(MID(SUBSTITUTE(UPPER(TRIM(CLEAN(SUBSTITUTE(SUBSTITUTE(G328,"ٔ",""),"ـ","ء"))))," ",""),ROW(INDIRECT("1:"&amp;LEN(SUBSTITUTE(UPPER(TRIM(CLEAN(SUBSTITUTE(SUBSTITUTE(G328,"ٔ",""),"ـ","ء"))))," ","")))),1),Gematria!$C$3:$C$40,Gematria!$D$3:$D$40)))</f>
        <v/>
      </c>
    </row>
    <row r="329" spans="1:10" x14ac:dyDescent="0.25">
      <c r="A329" s="2">
        <v>328</v>
      </c>
      <c r="B329" s="2">
        <v>3</v>
      </c>
      <c r="C329" s="2">
        <v>33</v>
      </c>
      <c r="D329" s="11"/>
      <c r="E3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9" s="524" t="str">
        <f t="shared" si="17"/>
        <v/>
      </c>
      <c r="H329" s="525">
        <f t="shared" si="18"/>
        <v>0</v>
      </c>
      <c r="I329" s="526">
        <f t="shared" si="16"/>
        <v>1</v>
      </c>
      <c r="J329" s="526" t="str">
        <f ca="1">IF(G329="","",SUMPRODUCT(LOOKUP(MID(SUBSTITUTE(UPPER(TRIM(CLEAN(SUBSTITUTE(SUBSTITUTE(G329,"ٔ",""),"ـ","ء"))))," ",""),ROW(INDIRECT("1:"&amp;LEN(SUBSTITUTE(UPPER(TRIM(CLEAN(SUBSTITUTE(SUBSTITUTE(G329,"ٔ",""),"ـ","ء"))))," ","")))),1),Gematria!$C$3:$C$40,Gematria!$D$3:$D$40)))</f>
        <v/>
      </c>
    </row>
    <row r="330" spans="1:10" x14ac:dyDescent="0.25">
      <c r="A330" s="2">
        <v>329</v>
      </c>
      <c r="B330" s="2">
        <v>3</v>
      </c>
      <c r="C330" s="2">
        <v>34</v>
      </c>
      <c r="D330" s="11"/>
      <c r="E3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0" s="524" t="str">
        <f t="shared" si="17"/>
        <v/>
      </c>
      <c r="H330" s="525">
        <f t="shared" si="18"/>
        <v>0</v>
      </c>
      <c r="I330" s="526">
        <f t="shared" si="16"/>
        <v>1</v>
      </c>
      <c r="J330" s="526" t="str">
        <f ca="1">IF(G330="","",SUMPRODUCT(LOOKUP(MID(SUBSTITUTE(UPPER(TRIM(CLEAN(SUBSTITUTE(SUBSTITUTE(G330,"ٔ",""),"ـ","ء"))))," ",""),ROW(INDIRECT("1:"&amp;LEN(SUBSTITUTE(UPPER(TRIM(CLEAN(SUBSTITUTE(SUBSTITUTE(G330,"ٔ",""),"ـ","ء"))))," ","")))),1),Gematria!$C$3:$C$40,Gematria!$D$3:$D$40)))</f>
        <v/>
      </c>
    </row>
    <row r="331" spans="1:10" x14ac:dyDescent="0.25">
      <c r="A331" s="2">
        <v>330</v>
      </c>
      <c r="B331" s="2">
        <v>3</v>
      </c>
      <c r="C331" s="2">
        <v>35</v>
      </c>
      <c r="D331" s="11"/>
      <c r="E3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1" s="524" t="str">
        <f t="shared" si="17"/>
        <v/>
      </c>
      <c r="H331" s="525">
        <f t="shared" si="18"/>
        <v>0</v>
      </c>
      <c r="I331" s="526">
        <f t="shared" si="16"/>
        <v>1</v>
      </c>
      <c r="J331" s="526" t="str">
        <f ca="1">IF(G331="","",SUMPRODUCT(LOOKUP(MID(SUBSTITUTE(UPPER(TRIM(CLEAN(SUBSTITUTE(SUBSTITUTE(G331,"ٔ",""),"ـ","ء"))))," ",""),ROW(INDIRECT("1:"&amp;LEN(SUBSTITUTE(UPPER(TRIM(CLEAN(SUBSTITUTE(SUBSTITUTE(G331,"ٔ",""),"ـ","ء"))))," ","")))),1),Gematria!$C$3:$C$40,Gematria!$D$3:$D$40)))</f>
        <v/>
      </c>
    </row>
    <row r="332" spans="1:10" x14ac:dyDescent="0.25">
      <c r="A332" s="2">
        <v>331</v>
      </c>
      <c r="B332" s="2">
        <v>3</v>
      </c>
      <c r="C332" s="2">
        <v>36</v>
      </c>
      <c r="D332" s="11"/>
      <c r="E3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2" s="524" t="str">
        <f t="shared" si="17"/>
        <v/>
      </c>
      <c r="H332" s="525">
        <f t="shared" si="18"/>
        <v>0</v>
      </c>
      <c r="I332" s="526">
        <f t="shared" si="16"/>
        <v>1</v>
      </c>
      <c r="J332" s="526" t="str">
        <f ca="1">IF(G332="","",SUMPRODUCT(LOOKUP(MID(SUBSTITUTE(UPPER(TRIM(CLEAN(SUBSTITUTE(SUBSTITUTE(G332,"ٔ",""),"ـ","ء"))))," ",""),ROW(INDIRECT("1:"&amp;LEN(SUBSTITUTE(UPPER(TRIM(CLEAN(SUBSTITUTE(SUBSTITUTE(G332,"ٔ",""),"ـ","ء"))))," ","")))),1),Gematria!$C$3:$C$40,Gematria!$D$3:$D$40)))</f>
        <v/>
      </c>
    </row>
    <row r="333" spans="1:10" x14ac:dyDescent="0.25">
      <c r="A333" s="2">
        <v>332</v>
      </c>
      <c r="B333" s="2">
        <v>3</v>
      </c>
      <c r="C333" s="2">
        <v>37</v>
      </c>
      <c r="D333" s="11"/>
      <c r="E3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3" s="524" t="str">
        <f t="shared" si="17"/>
        <v/>
      </c>
      <c r="H333" s="525">
        <f t="shared" si="18"/>
        <v>0</v>
      </c>
      <c r="I333" s="526">
        <f t="shared" si="16"/>
        <v>1</v>
      </c>
      <c r="J333" s="526" t="str">
        <f ca="1">IF(G333="","",SUMPRODUCT(LOOKUP(MID(SUBSTITUTE(UPPER(TRIM(CLEAN(SUBSTITUTE(SUBSTITUTE(G333,"ٔ",""),"ـ","ء"))))," ",""),ROW(INDIRECT("1:"&amp;LEN(SUBSTITUTE(UPPER(TRIM(CLEAN(SUBSTITUTE(SUBSTITUTE(G333,"ٔ",""),"ـ","ء"))))," ","")))),1),Gematria!$C$3:$C$40,Gematria!$D$3:$D$40)))</f>
        <v/>
      </c>
    </row>
    <row r="334" spans="1:10" x14ac:dyDescent="0.25">
      <c r="A334" s="2">
        <v>333</v>
      </c>
      <c r="B334" s="2">
        <v>3</v>
      </c>
      <c r="C334" s="2">
        <v>38</v>
      </c>
      <c r="D334" s="11"/>
      <c r="E3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4" s="524" t="str">
        <f t="shared" si="17"/>
        <v/>
      </c>
      <c r="H334" s="525">
        <f t="shared" si="18"/>
        <v>0</v>
      </c>
      <c r="I334" s="526">
        <f t="shared" si="16"/>
        <v>1</v>
      </c>
      <c r="J334" s="526" t="str">
        <f ca="1">IF(G334="","",SUMPRODUCT(LOOKUP(MID(SUBSTITUTE(UPPER(TRIM(CLEAN(SUBSTITUTE(SUBSTITUTE(G334,"ٔ",""),"ـ","ء"))))," ",""),ROW(INDIRECT("1:"&amp;LEN(SUBSTITUTE(UPPER(TRIM(CLEAN(SUBSTITUTE(SUBSTITUTE(G334,"ٔ",""),"ـ","ء"))))," ","")))),1),Gematria!$C$3:$C$40,Gematria!$D$3:$D$40)))</f>
        <v/>
      </c>
    </row>
    <row r="335" spans="1:10" x14ac:dyDescent="0.25">
      <c r="A335" s="2">
        <v>334</v>
      </c>
      <c r="B335" s="2">
        <v>3</v>
      </c>
      <c r="C335" s="2">
        <v>39</v>
      </c>
      <c r="D335" s="11"/>
      <c r="E3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5" s="524" t="str">
        <f t="shared" si="17"/>
        <v/>
      </c>
      <c r="H335" s="525">
        <f t="shared" si="18"/>
        <v>0</v>
      </c>
      <c r="I335" s="526">
        <f t="shared" si="16"/>
        <v>1</v>
      </c>
      <c r="J335" s="526" t="str">
        <f ca="1">IF(G335="","",SUMPRODUCT(LOOKUP(MID(SUBSTITUTE(UPPER(TRIM(CLEAN(SUBSTITUTE(SUBSTITUTE(G335,"ٔ",""),"ـ","ء"))))," ",""),ROW(INDIRECT("1:"&amp;LEN(SUBSTITUTE(UPPER(TRIM(CLEAN(SUBSTITUTE(SUBSTITUTE(G335,"ٔ",""),"ـ","ء"))))," ","")))),1),Gematria!$C$3:$C$40,Gematria!$D$3:$D$40)))</f>
        <v/>
      </c>
    </row>
    <row r="336" spans="1:10" x14ac:dyDescent="0.25">
      <c r="A336" s="2">
        <v>335</v>
      </c>
      <c r="B336" s="2">
        <v>3</v>
      </c>
      <c r="C336" s="2">
        <v>40</v>
      </c>
      <c r="D336" s="11"/>
      <c r="E3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6" s="524" t="str">
        <f t="shared" si="17"/>
        <v/>
      </c>
      <c r="H336" s="525">
        <f t="shared" si="18"/>
        <v>0</v>
      </c>
      <c r="I336" s="526">
        <f t="shared" si="16"/>
        <v>1</v>
      </c>
      <c r="J336" s="526" t="str">
        <f ca="1">IF(G336="","",SUMPRODUCT(LOOKUP(MID(SUBSTITUTE(UPPER(TRIM(CLEAN(SUBSTITUTE(SUBSTITUTE(G336,"ٔ",""),"ـ","ء"))))," ",""),ROW(INDIRECT("1:"&amp;LEN(SUBSTITUTE(UPPER(TRIM(CLEAN(SUBSTITUTE(SUBSTITUTE(G336,"ٔ",""),"ـ","ء"))))," ","")))),1),Gematria!$C$3:$C$40,Gematria!$D$3:$D$40)))</f>
        <v/>
      </c>
    </row>
    <row r="337" spans="1:10" x14ac:dyDescent="0.25">
      <c r="A337" s="2">
        <v>336</v>
      </c>
      <c r="B337" s="2">
        <v>3</v>
      </c>
      <c r="C337" s="2">
        <v>41</v>
      </c>
      <c r="D337" s="11"/>
      <c r="E3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7" s="524" t="str">
        <f t="shared" si="17"/>
        <v/>
      </c>
      <c r="H337" s="525">
        <f t="shared" si="18"/>
        <v>0</v>
      </c>
      <c r="I337" s="526">
        <f t="shared" si="16"/>
        <v>1</v>
      </c>
      <c r="J337" s="526" t="str">
        <f ca="1">IF(G337="","",SUMPRODUCT(LOOKUP(MID(SUBSTITUTE(UPPER(TRIM(CLEAN(SUBSTITUTE(SUBSTITUTE(G337,"ٔ",""),"ـ","ء"))))," ",""),ROW(INDIRECT("1:"&amp;LEN(SUBSTITUTE(UPPER(TRIM(CLEAN(SUBSTITUTE(SUBSTITUTE(G337,"ٔ",""),"ـ","ء"))))," ","")))),1),Gematria!$C$3:$C$40,Gematria!$D$3:$D$40)))</f>
        <v/>
      </c>
    </row>
    <row r="338" spans="1:10" x14ac:dyDescent="0.25">
      <c r="A338" s="2">
        <v>337</v>
      </c>
      <c r="B338" s="2">
        <v>3</v>
      </c>
      <c r="C338" s="2">
        <v>42</v>
      </c>
      <c r="D338" s="11"/>
      <c r="E3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8" s="524" t="str">
        <f t="shared" si="17"/>
        <v/>
      </c>
      <c r="H338" s="525">
        <f t="shared" si="18"/>
        <v>0</v>
      </c>
      <c r="I338" s="526">
        <f t="shared" si="16"/>
        <v>1</v>
      </c>
      <c r="J338" s="526" t="str">
        <f ca="1">IF(G338="","",SUMPRODUCT(LOOKUP(MID(SUBSTITUTE(UPPER(TRIM(CLEAN(SUBSTITUTE(SUBSTITUTE(G338,"ٔ",""),"ـ","ء"))))," ",""),ROW(INDIRECT("1:"&amp;LEN(SUBSTITUTE(UPPER(TRIM(CLEAN(SUBSTITUTE(SUBSTITUTE(G338,"ٔ",""),"ـ","ء"))))," ","")))),1),Gematria!$C$3:$C$40,Gematria!$D$3:$D$40)))</f>
        <v/>
      </c>
    </row>
    <row r="339" spans="1:10" x14ac:dyDescent="0.25">
      <c r="A339" s="2">
        <v>338</v>
      </c>
      <c r="B339" s="2">
        <v>3</v>
      </c>
      <c r="C339" s="2">
        <v>43</v>
      </c>
      <c r="D339" s="11"/>
      <c r="E3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9" s="524" t="str">
        <f t="shared" si="17"/>
        <v/>
      </c>
      <c r="H339" s="525">
        <f t="shared" si="18"/>
        <v>0</v>
      </c>
      <c r="I339" s="526">
        <f t="shared" ref="I339:I402" si="19">LEN(TRIM(G339))-H339+1</f>
        <v>1</v>
      </c>
      <c r="J339" s="526" t="str">
        <f ca="1">IF(G339="","",SUMPRODUCT(LOOKUP(MID(SUBSTITUTE(UPPER(TRIM(CLEAN(SUBSTITUTE(SUBSTITUTE(G339,"ٔ",""),"ـ","ء"))))," ",""),ROW(INDIRECT("1:"&amp;LEN(SUBSTITUTE(UPPER(TRIM(CLEAN(SUBSTITUTE(SUBSTITUTE(G339,"ٔ",""),"ـ","ء"))))," ","")))),1),Gematria!$C$3:$C$40,Gematria!$D$3:$D$40)))</f>
        <v/>
      </c>
    </row>
    <row r="340" spans="1:10" x14ac:dyDescent="0.25">
      <c r="A340" s="2">
        <v>339</v>
      </c>
      <c r="B340" s="2">
        <v>3</v>
      </c>
      <c r="C340" s="2">
        <v>44</v>
      </c>
      <c r="D340" s="11"/>
      <c r="E3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0" s="524" t="str">
        <f t="shared" si="17"/>
        <v/>
      </c>
      <c r="H340" s="525">
        <f t="shared" si="18"/>
        <v>0</v>
      </c>
      <c r="I340" s="526">
        <f t="shared" si="19"/>
        <v>1</v>
      </c>
      <c r="J340" s="526" t="str">
        <f ca="1">IF(G340="","",SUMPRODUCT(LOOKUP(MID(SUBSTITUTE(UPPER(TRIM(CLEAN(SUBSTITUTE(SUBSTITUTE(G340,"ٔ",""),"ـ","ء"))))," ",""),ROW(INDIRECT("1:"&amp;LEN(SUBSTITUTE(UPPER(TRIM(CLEAN(SUBSTITUTE(SUBSTITUTE(G340,"ٔ",""),"ـ","ء"))))," ","")))),1),Gematria!$C$3:$C$40,Gematria!$D$3:$D$40)))</f>
        <v/>
      </c>
    </row>
    <row r="341" spans="1:10" x14ac:dyDescent="0.25">
      <c r="A341" s="2">
        <v>340</v>
      </c>
      <c r="B341" s="2">
        <v>3</v>
      </c>
      <c r="C341" s="2">
        <v>45</v>
      </c>
      <c r="D341" s="11"/>
      <c r="E3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1" s="524" t="str">
        <f t="shared" si="17"/>
        <v/>
      </c>
      <c r="H341" s="525">
        <f t="shared" si="18"/>
        <v>0</v>
      </c>
      <c r="I341" s="526">
        <f t="shared" si="19"/>
        <v>1</v>
      </c>
      <c r="J341" s="526" t="str">
        <f ca="1">IF(G341="","",SUMPRODUCT(LOOKUP(MID(SUBSTITUTE(UPPER(TRIM(CLEAN(SUBSTITUTE(SUBSTITUTE(G341,"ٔ",""),"ـ","ء"))))," ",""),ROW(INDIRECT("1:"&amp;LEN(SUBSTITUTE(UPPER(TRIM(CLEAN(SUBSTITUTE(SUBSTITUTE(G341,"ٔ",""),"ـ","ء"))))," ","")))),1),Gematria!$C$3:$C$40,Gematria!$D$3:$D$40)))</f>
        <v/>
      </c>
    </row>
    <row r="342" spans="1:10" x14ac:dyDescent="0.25">
      <c r="A342" s="2">
        <v>341</v>
      </c>
      <c r="B342" s="2">
        <v>3</v>
      </c>
      <c r="C342" s="2">
        <v>46</v>
      </c>
      <c r="D342" s="11"/>
      <c r="E3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2" s="524" t="str">
        <f t="shared" si="17"/>
        <v/>
      </c>
      <c r="H342" s="525">
        <f t="shared" si="18"/>
        <v>0</v>
      </c>
      <c r="I342" s="526">
        <f t="shared" si="19"/>
        <v>1</v>
      </c>
      <c r="J342" s="526" t="str">
        <f ca="1">IF(G342="","",SUMPRODUCT(LOOKUP(MID(SUBSTITUTE(UPPER(TRIM(CLEAN(SUBSTITUTE(SUBSTITUTE(G342,"ٔ",""),"ـ","ء"))))," ",""),ROW(INDIRECT("1:"&amp;LEN(SUBSTITUTE(UPPER(TRIM(CLEAN(SUBSTITUTE(SUBSTITUTE(G342,"ٔ",""),"ـ","ء"))))," ","")))),1),Gematria!$C$3:$C$40,Gematria!$D$3:$D$40)))</f>
        <v/>
      </c>
    </row>
    <row r="343" spans="1:10" x14ac:dyDescent="0.25">
      <c r="A343" s="2">
        <v>342</v>
      </c>
      <c r="B343" s="2">
        <v>3</v>
      </c>
      <c r="C343" s="2">
        <v>47</v>
      </c>
      <c r="D343" s="11"/>
      <c r="E3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3" s="524" t="str">
        <f t="shared" si="17"/>
        <v/>
      </c>
      <c r="H343" s="525">
        <f t="shared" si="18"/>
        <v>0</v>
      </c>
      <c r="I343" s="526">
        <f t="shared" si="19"/>
        <v>1</v>
      </c>
      <c r="J343" s="526" t="str">
        <f ca="1">IF(G343="","",SUMPRODUCT(LOOKUP(MID(SUBSTITUTE(UPPER(TRIM(CLEAN(SUBSTITUTE(SUBSTITUTE(G343,"ٔ",""),"ـ","ء"))))," ",""),ROW(INDIRECT("1:"&amp;LEN(SUBSTITUTE(UPPER(TRIM(CLEAN(SUBSTITUTE(SUBSTITUTE(G343,"ٔ",""),"ـ","ء"))))," ","")))),1),Gematria!$C$3:$C$40,Gematria!$D$3:$D$40)))</f>
        <v/>
      </c>
    </row>
    <row r="344" spans="1:10" x14ac:dyDescent="0.25">
      <c r="A344" s="2">
        <v>343</v>
      </c>
      <c r="B344" s="2">
        <v>3</v>
      </c>
      <c r="C344" s="2">
        <v>48</v>
      </c>
      <c r="D344" s="11"/>
      <c r="E3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4" s="524" t="str">
        <f t="shared" si="17"/>
        <v/>
      </c>
      <c r="H344" s="525">
        <f t="shared" si="18"/>
        <v>0</v>
      </c>
      <c r="I344" s="526">
        <f t="shared" si="19"/>
        <v>1</v>
      </c>
      <c r="J344" s="526" t="str">
        <f ca="1">IF(G344="","",SUMPRODUCT(LOOKUP(MID(SUBSTITUTE(UPPER(TRIM(CLEAN(SUBSTITUTE(SUBSTITUTE(G344,"ٔ",""),"ـ","ء"))))," ",""),ROW(INDIRECT("1:"&amp;LEN(SUBSTITUTE(UPPER(TRIM(CLEAN(SUBSTITUTE(SUBSTITUTE(G344,"ٔ",""),"ـ","ء"))))," ","")))),1),Gematria!$C$3:$C$40,Gematria!$D$3:$D$40)))</f>
        <v/>
      </c>
    </row>
    <row r="345" spans="1:10" x14ac:dyDescent="0.25">
      <c r="A345" s="2">
        <v>344</v>
      </c>
      <c r="B345" s="2">
        <v>3</v>
      </c>
      <c r="C345" s="2">
        <v>49</v>
      </c>
      <c r="D345" s="11"/>
      <c r="E3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5" s="524" t="str">
        <f t="shared" si="17"/>
        <v/>
      </c>
      <c r="H345" s="525">
        <f t="shared" si="18"/>
        <v>0</v>
      </c>
      <c r="I345" s="526">
        <f t="shared" si="19"/>
        <v>1</v>
      </c>
      <c r="J345" s="526" t="str">
        <f ca="1">IF(G345="","",SUMPRODUCT(LOOKUP(MID(SUBSTITUTE(UPPER(TRIM(CLEAN(SUBSTITUTE(SUBSTITUTE(G345,"ٔ",""),"ـ","ء"))))," ",""),ROW(INDIRECT("1:"&amp;LEN(SUBSTITUTE(UPPER(TRIM(CLEAN(SUBSTITUTE(SUBSTITUTE(G345,"ٔ",""),"ـ","ء"))))," ","")))),1),Gematria!$C$3:$C$40,Gematria!$D$3:$D$40)))</f>
        <v/>
      </c>
    </row>
    <row r="346" spans="1:10" x14ac:dyDescent="0.25">
      <c r="A346" s="2">
        <v>345</v>
      </c>
      <c r="B346" s="2">
        <v>3</v>
      </c>
      <c r="C346" s="2">
        <v>50</v>
      </c>
      <c r="D346" s="11"/>
      <c r="E3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6" s="524" t="str">
        <f t="shared" si="17"/>
        <v/>
      </c>
      <c r="H346" s="525">
        <f t="shared" si="18"/>
        <v>0</v>
      </c>
      <c r="I346" s="526">
        <f t="shared" si="19"/>
        <v>1</v>
      </c>
      <c r="J346" s="526" t="str">
        <f ca="1">IF(G346="","",SUMPRODUCT(LOOKUP(MID(SUBSTITUTE(UPPER(TRIM(CLEAN(SUBSTITUTE(SUBSTITUTE(G346,"ٔ",""),"ـ","ء"))))," ",""),ROW(INDIRECT("1:"&amp;LEN(SUBSTITUTE(UPPER(TRIM(CLEAN(SUBSTITUTE(SUBSTITUTE(G346,"ٔ",""),"ـ","ء"))))," ","")))),1),Gematria!$C$3:$C$40,Gematria!$D$3:$D$40)))</f>
        <v/>
      </c>
    </row>
    <row r="347" spans="1:10" x14ac:dyDescent="0.25">
      <c r="A347" s="2">
        <v>346</v>
      </c>
      <c r="B347" s="2">
        <v>3</v>
      </c>
      <c r="C347" s="2">
        <v>51</v>
      </c>
      <c r="D347" s="11"/>
      <c r="E3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7" s="524" t="str">
        <f t="shared" si="17"/>
        <v/>
      </c>
      <c r="H347" s="525">
        <f t="shared" si="18"/>
        <v>0</v>
      </c>
      <c r="I347" s="526">
        <f t="shared" si="19"/>
        <v>1</v>
      </c>
      <c r="J347" s="526" t="str">
        <f ca="1">IF(G347="","",SUMPRODUCT(LOOKUP(MID(SUBSTITUTE(UPPER(TRIM(CLEAN(SUBSTITUTE(SUBSTITUTE(G347,"ٔ",""),"ـ","ء"))))," ",""),ROW(INDIRECT("1:"&amp;LEN(SUBSTITUTE(UPPER(TRIM(CLEAN(SUBSTITUTE(SUBSTITUTE(G347,"ٔ",""),"ـ","ء"))))," ","")))),1),Gematria!$C$3:$C$40,Gematria!$D$3:$D$40)))</f>
        <v/>
      </c>
    </row>
    <row r="348" spans="1:10" x14ac:dyDescent="0.25">
      <c r="A348" s="2">
        <v>347</v>
      </c>
      <c r="B348" s="2">
        <v>3</v>
      </c>
      <c r="C348" s="2">
        <v>52</v>
      </c>
      <c r="D348" s="11"/>
      <c r="E3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8" s="524" t="str">
        <f t="shared" si="17"/>
        <v/>
      </c>
      <c r="H348" s="525">
        <f t="shared" si="18"/>
        <v>0</v>
      </c>
      <c r="I348" s="526">
        <f t="shared" si="19"/>
        <v>1</v>
      </c>
      <c r="J348" s="526" t="str">
        <f ca="1">IF(G348="","",SUMPRODUCT(LOOKUP(MID(SUBSTITUTE(UPPER(TRIM(CLEAN(SUBSTITUTE(SUBSTITUTE(G348,"ٔ",""),"ـ","ء"))))," ",""),ROW(INDIRECT("1:"&amp;LEN(SUBSTITUTE(UPPER(TRIM(CLEAN(SUBSTITUTE(SUBSTITUTE(G348,"ٔ",""),"ـ","ء"))))," ","")))),1),Gematria!$C$3:$C$40,Gematria!$D$3:$D$40)))</f>
        <v/>
      </c>
    </row>
    <row r="349" spans="1:10" x14ac:dyDescent="0.25">
      <c r="A349" s="2">
        <v>348</v>
      </c>
      <c r="B349" s="2">
        <v>3</v>
      </c>
      <c r="C349" s="2">
        <v>53</v>
      </c>
      <c r="D349" s="11"/>
      <c r="E3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9" s="524" t="str">
        <f t="shared" si="17"/>
        <v/>
      </c>
      <c r="H349" s="525">
        <f t="shared" si="18"/>
        <v>0</v>
      </c>
      <c r="I349" s="526">
        <f t="shared" si="19"/>
        <v>1</v>
      </c>
      <c r="J349" s="526" t="str">
        <f ca="1">IF(G349="","",SUMPRODUCT(LOOKUP(MID(SUBSTITUTE(UPPER(TRIM(CLEAN(SUBSTITUTE(SUBSTITUTE(G349,"ٔ",""),"ـ","ء"))))," ",""),ROW(INDIRECT("1:"&amp;LEN(SUBSTITUTE(UPPER(TRIM(CLEAN(SUBSTITUTE(SUBSTITUTE(G349,"ٔ",""),"ـ","ء"))))," ","")))),1),Gematria!$C$3:$C$40,Gematria!$D$3:$D$40)))</f>
        <v/>
      </c>
    </row>
    <row r="350" spans="1:10" x14ac:dyDescent="0.25">
      <c r="A350" s="2">
        <v>349</v>
      </c>
      <c r="B350" s="2">
        <v>3</v>
      </c>
      <c r="C350" s="2">
        <v>54</v>
      </c>
      <c r="D350" s="11"/>
      <c r="E3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0" s="524" t="str">
        <f t="shared" si="17"/>
        <v/>
      </c>
      <c r="H350" s="525">
        <f t="shared" si="18"/>
        <v>0</v>
      </c>
      <c r="I350" s="526">
        <f t="shared" si="19"/>
        <v>1</v>
      </c>
      <c r="J350" s="526" t="str">
        <f ca="1">IF(G350="","",SUMPRODUCT(LOOKUP(MID(SUBSTITUTE(UPPER(TRIM(CLEAN(SUBSTITUTE(SUBSTITUTE(G350,"ٔ",""),"ـ","ء"))))," ",""),ROW(INDIRECT("1:"&amp;LEN(SUBSTITUTE(UPPER(TRIM(CLEAN(SUBSTITUTE(SUBSTITUTE(G350,"ٔ",""),"ـ","ء"))))," ","")))),1),Gematria!$C$3:$C$40,Gematria!$D$3:$D$40)))</f>
        <v/>
      </c>
    </row>
    <row r="351" spans="1:10" x14ac:dyDescent="0.25">
      <c r="A351" s="2">
        <v>350</v>
      </c>
      <c r="B351" s="2">
        <v>3</v>
      </c>
      <c r="C351" s="2">
        <v>55</v>
      </c>
      <c r="D351" s="11"/>
      <c r="E3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1" s="524" t="str">
        <f t="shared" si="17"/>
        <v/>
      </c>
      <c r="H351" s="525">
        <f t="shared" si="18"/>
        <v>0</v>
      </c>
      <c r="I351" s="526">
        <f t="shared" si="19"/>
        <v>1</v>
      </c>
      <c r="J351" s="526" t="str">
        <f ca="1">IF(G351="","",SUMPRODUCT(LOOKUP(MID(SUBSTITUTE(UPPER(TRIM(CLEAN(SUBSTITUTE(SUBSTITUTE(G351,"ٔ",""),"ـ","ء"))))," ",""),ROW(INDIRECT("1:"&amp;LEN(SUBSTITUTE(UPPER(TRIM(CLEAN(SUBSTITUTE(SUBSTITUTE(G351,"ٔ",""),"ـ","ء"))))," ","")))),1),Gematria!$C$3:$C$40,Gematria!$D$3:$D$40)))</f>
        <v/>
      </c>
    </row>
    <row r="352" spans="1:10" x14ac:dyDescent="0.25">
      <c r="A352" s="2">
        <v>351</v>
      </c>
      <c r="B352" s="2">
        <v>3</v>
      </c>
      <c r="C352" s="2">
        <v>56</v>
      </c>
      <c r="D352" s="11"/>
      <c r="E3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2" s="524" t="str">
        <f t="shared" si="17"/>
        <v/>
      </c>
      <c r="H352" s="525">
        <f t="shared" si="18"/>
        <v>0</v>
      </c>
      <c r="I352" s="526">
        <f t="shared" si="19"/>
        <v>1</v>
      </c>
      <c r="J352" s="526" t="str">
        <f ca="1">IF(G352="","",SUMPRODUCT(LOOKUP(MID(SUBSTITUTE(UPPER(TRIM(CLEAN(SUBSTITUTE(SUBSTITUTE(G352,"ٔ",""),"ـ","ء"))))," ",""),ROW(INDIRECT("1:"&amp;LEN(SUBSTITUTE(UPPER(TRIM(CLEAN(SUBSTITUTE(SUBSTITUTE(G352,"ٔ",""),"ـ","ء"))))," ","")))),1),Gematria!$C$3:$C$40,Gematria!$D$3:$D$40)))</f>
        <v/>
      </c>
    </row>
    <row r="353" spans="1:10" x14ac:dyDescent="0.25">
      <c r="A353" s="2">
        <v>352</v>
      </c>
      <c r="B353" s="2">
        <v>3</v>
      </c>
      <c r="C353" s="2">
        <v>57</v>
      </c>
      <c r="D353" s="11"/>
      <c r="E3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3" s="524" t="str">
        <f t="shared" si="17"/>
        <v/>
      </c>
      <c r="H353" s="525">
        <f t="shared" si="18"/>
        <v>0</v>
      </c>
      <c r="I353" s="526">
        <f t="shared" si="19"/>
        <v>1</v>
      </c>
      <c r="J353" s="526" t="str">
        <f ca="1">IF(G353="","",SUMPRODUCT(LOOKUP(MID(SUBSTITUTE(UPPER(TRIM(CLEAN(SUBSTITUTE(SUBSTITUTE(G353,"ٔ",""),"ـ","ء"))))," ",""),ROW(INDIRECT("1:"&amp;LEN(SUBSTITUTE(UPPER(TRIM(CLEAN(SUBSTITUTE(SUBSTITUTE(G353,"ٔ",""),"ـ","ء"))))," ","")))),1),Gematria!$C$3:$C$40,Gematria!$D$3:$D$40)))</f>
        <v/>
      </c>
    </row>
    <row r="354" spans="1:10" x14ac:dyDescent="0.25">
      <c r="A354" s="2">
        <v>353</v>
      </c>
      <c r="B354" s="2">
        <v>3</v>
      </c>
      <c r="C354" s="2">
        <v>58</v>
      </c>
      <c r="D354" s="11"/>
      <c r="E3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4" s="524" t="str">
        <f t="shared" si="17"/>
        <v/>
      </c>
      <c r="H354" s="525">
        <f t="shared" si="18"/>
        <v>0</v>
      </c>
      <c r="I354" s="526">
        <f t="shared" si="19"/>
        <v>1</v>
      </c>
      <c r="J354" s="526" t="str">
        <f ca="1">IF(G354="","",SUMPRODUCT(LOOKUP(MID(SUBSTITUTE(UPPER(TRIM(CLEAN(SUBSTITUTE(SUBSTITUTE(G354,"ٔ",""),"ـ","ء"))))," ",""),ROW(INDIRECT("1:"&amp;LEN(SUBSTITUTE(UPPER(TRIM(CLEAN(SUBSTITUTE(SUBSTITUTE(G354,"ٔ",""),"ـ","ء"))))," ","")))),1),Gematria!$C$3:$C$40,Gematria!$D$3:$D$40)))</f>
        <v/>
      </c>
    </row>
    <row r="355" spans="1:10" x14ac:dyDescent="0.25">
      <c r="A355" s="2">
        <v>354</v>
      </c>
      <c r="B355" s="2">
        <v>3</v>
      </c>
      <c r="C355" s="2">
        <v>59</v>
      </c>
      <c r="D355" s="11"/>
      <c r="E3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5" s="524" t="str">
        <f t="shared" si="17"/>
        <v/>
      </c>
      <c r="H355" s="525">
        <f t="shared" si="18"/>
        <v>0</v>
      </c>
      <c r="I355" s="526">
        <f t="shared" si="19"/>
        <v>1</v>
      </c>
      <c r="J355" s="526" t="str">
        <f ca="1">IF(G355="","",SUMPRODUCT(LOOKUP(MID(SUBSTITUTE(UPPER(TRIM(CLEAN(SUBSTITUTE(SUBSTITUTE(G355,"ٔ",""),"ـ","ء"))))," ",""),ROW(INDIRECT("1:"&amp;LEN(SUBSTITUTE(UPPER(TRIM(CLEAN(SUBSTITUTE(SUBSTITUTE(G355,"ٔ",""),"ـ","ء"))))," ","")))),1),Gematria!$C$3:$C$40,Gematria!$D$3:$D$40)))</f>
        <v/>
      </c>
    </row>
    <row r="356" spans="1:10" x14ac:dyDescent="0.25">
      <c r="A356" s="2">
        <v>355</v>
      </c>
      <c r="B356" s="2">
        <v>3</v>
      </c>
      <c r="C356" s="2">
        <v>60</v>
      </c>
      <c r="D356" s="11"/>
      <c r="E3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6" s="524" t="str">
        <f t="shared" si="17"/>
        <v/>
      </c>
      <c r="H356" s="525">
        <f t="shared" si="18"/>
        <v>0</v>
      </c>
      <c r="I356" s="526">
        <f t="shared" si="19"/>
        <v>1</v>
      </c>
      <c r="J356" s="526" t="str">
        <f ca="1">IF(G356="","",SUMPRODUCT(LOOKUP(MID(SUBSTITUTE(UPPER(TRIM(CLEAN(SUBSTITUTE(SUBSTITUTE(G356,"ٔ",""),"ـ","ء"))))," ",""),ROW(INDIRECT("1:"&amp;LEN(SUBSTITUTE(UPPER(TRIM(CLEAN(SUBSTITUTE(SUBSTITUTE(G356,"ٔ",""),"ـ","ء"))))," ","")))),1),Gematria!$C$3:$C$40,Gematria!$D$3:$D$40)))</f>
        <v/>
      </c>
    </row>
    <row r="357" spans="1:10" x14ac:dyDescent="0.25">
      <c r="A357" s="2">
        <v>356</v>
      </c>
      <c r="B357" s="2">
        <v>3</v>
      </c>
      <c r="C357" s="2">
        <v>61</v>
      </c>
      <c r="D357" s="11"/>
      <c r="E3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7" s="524" t="str">
        <f t="shared" si="17"/>
        <v/>
      </c>
      <c r="H357" s="525">
        <f t="shared" si="18"/>
        <v>0</v>
      </c>
      <c r="I357" s="526">
        <f t="shared" si="19"/>
        <v>1</v>
      </c>
      <c r="J357" s="526" t="str">
        <f ca="1">IF(G357="","",SUMPRODUCT(LOOKUP(MID(SUBSTITUTE(UPPER(TRIM(CLEAN(SUBSTITUTE(SUBSTITUTE(G357,"ٔ",""),"ـ","ء"))))," ",""),ROW(INDIRECT("1:"&amp;LEN(SUBSTITUTE(UPPER(TRIM(CLEAN(SUBSTITUTE(SUBSTITUTE(G357,"ٔ",""),"ـ","ء"))))," ","")))),1),Gematria!$C$3:$C$40,Gematria!$D$3:$D$40)))</f>
        <v/>
      </c>
    </row>
    <row r="358" spans="1:10" x14ac:dyDescent="0.25">
      <c r="A358" s="2">
        <v>357</v>
      </c>
      <c r="B358" s="2">
        <v>3</v>
      </c>
      <c r="C358" s="2">
        <v>62</v>
      </c>
      <c r="D358" s="11"/>
      <c r="E3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8" s="524" t="str">
        <f t="shared" si="17"/>
        <v/>
      </c>
      <c r="H358" s="525">
        <f t="shared" si="18"/>
        <v>0</v>
      </c>
      <c r="I358" s="526">
        <f t="shared" si="19"/>
        <v>1</v>
      </c>
      <c r="J358" s="526" t="str">
        <f ca="1">IF(G358="","",SUMPRODUCT(LOOKUP(MID(SUBSTITUTE(UPPER(TRIM(CLEAN(SUBSTITUTE(SUBSTITUTE(G358,"ٔ",""),"ـ","ء"))))," ",""),ROW(INDIRECT("1:"&amp;LEN(SUBSTITUTE(UPPER(TRIM(CLEAN(SUBSTITUTE(SUBSTITUTE(G358,"ٔ",""),"ـ","ء"))))," ","")))),1),Gematria!$C$3:$C$40,Gematria!$D$3:$D$40)))</f>
        <v/>
      </c>
    </row>
    <row r="359" spans="1:10" x14ac:dyDescent="0.25">
      <c r="A359" s="2">
        <v>358</v>
      </c>
      <c r="B359" s="2">
        <v>3</v>
      </c>
      <c r="C359" s="2">
        <v>63</v>
      </c>
      <c r="D359" s="11"/>
      <c r="E3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9" s="524" t="str">
        <f t="shared" si="17"/>
        <v/>
      </c>
      <c r="H359" s="525">
        <f t="shared" si="18"/>
        <v>0</v>
      </c>
      <c r="I359" s="526">
        <f t="shared" si="19"/>
        <v>1</v>
      </c>
      <c r="J359" s="526" t="str">
        <f ca="1">IF(G359="","",SUMPRODUCT(LOOKUP(MID(SUBSTITUTE(UPPER(TRIM(CLEAN(SUBSTITUTE(SUBSTITUTE(G359,"ٔ",""),"ـ","ء"))))," ",""),ROW(INDIRECT("1:"&amp;LEN(SUBSTITUTE(UPPER(TRIM(CLEAN(SUBSTITUTE(SUBSTITUTE(G359,"ٔ",""),"ـ","ء"))))," ","")))),1),Gematria!$C$3:$C$40,Gematria!$D$3:$D$40)))</f>
        <v/>
      </c>
    </row>
    <row r="360" spans="1:10" x14ac:dyDescent="0.25">
      <c r="A360" s="2">
        <v>359</v>
      </c>
      <c r="B360" s="2">
        <v>3</v>
      </c>
      <c r="C360" s="2">
        <v>64</v>
      </c>
      <c r="D360" s="11"/>
      <c r="E3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0" s="524" t="str">
        <f t="shared" si="17"/>
        <v/>
      </c>
      <c r="H360" s="525">
        <f t="shared" si="18"/>
        <v>0</v>
      </c>
      <c r="I360" s="526">
        <f t="shared" si="19"/>
        <v>1</v>
      </c>
      <c r="J360" s="526" t="str">
        <f ca="1">IF(G360="","",SUMPRODUCT(LOOKUP(MID(SUBSTITUTE(UPPER(TRIM(CLEAN(SUBSTITUTE(SUBSTITUTE(G360,"ٔ",""),"ـ","ء"))))," ",""),ROW(INDIRECT("1:"&amp;LEN(SUBSTITUTE(UPPER(TRIM(CLEAN(SUBSTITUTE(SUBSTITUTE(G360,"ٔ",""),"ـ","ء"))))," ","")))),1),Gematria!$C$3:$C$40,Gematria!$D$3:$D$40)))</f>
        <v/>
      </c>
    </row>
    <row r="361" spans="1:10" x14ac:dyDescent="0.25">
      <c r="A361" s="2">
        <v>360</v>
      </c>
      <c r="B361" s="2">
        <v>3</v>
      </c>
      <c r="C361" s="2">
        <v>65</v>
      </c>
      <c r="D361" s="11"/>
      <c r="E3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1" s="524" t="str">
        <f t="shared" si="17"/>
        <v/>
      </c>
      <c r="H361" s="525">
        <f t="shared" si="18"/>
        <v>0</v>
      </c>
      <c r="I361" s="526">
        <f t="shared" si="19"/>
        <v>1</v>
      </c>
      <c r="J361" s="526" t="str">
        <f ca="1">IF(G361="","",SUMPRODUCT(LOOKUP(MID(SUBSTITUTE(UPPER(TRIM(CLEAN(SUBSTITUTE(SUBSTITUTE(G361,"ٔ",""),"ـ","ء"))))," ",""),ROW(INDIRECT("1:"&amp;LEN(SUBSTITUTE(UPPER(TRIM(CLEAN(SUBSTITUTE(SUBSTITUTE(G361,"ٔ",""),"ـ","ء"))))," ","")))),1),Gematria!$C$3:$C$40,Gematria!$D$3:$D$40)))</f>
        <v/>
      </c>
    </row>
    <row r="362" spans="1:10" x14ac:dyDescent="0.25">
      <c r="A362" s="2">
        <v>361</v>
      </c>
      <c r="B362" s="2">
        <v>3</v>
      </c>
      <c r="C362" s="2">
        <v>66</v>
      </c>
      <c r="D362" s="11"/>
      <c r="E3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2" s="524" t="str">
        <f t="shared" si="17"/>
        <v/>
      </c>
      <c r="H362" s="525">
        <f t="shared" si="18"/>
        <v>0</v>
      </c>
      <c r="I362" s="526">
        <f t="shared" si="19"/>
        <v>1</v>
      </c>
      <c r="J362" s="526" t="str">
        <f ca="1">IF(G362="","",SUMPRODUCT(LOOKUP(MID(SUBSTITUTE(UPPER(TRIM(CLEAN(SUBSTITUTE(SUBSTITUTE(G362,"ٔ",""),"ـ","ء"))))," ",""),ROW(INDIRECT("1:"&amp;LEN(SUBSTITUTE(UPPER(TRIM(CLEAN(SUBSTITUTE(SUBSTITUTE(G362,"ٔ",""),"ـ","ء"))))," ","")))),1),Gematria!$C$3:$C$40,Gematria!$D$3:$D$40)))</f>
        <v/>
      </c>
    </row>
    <row r="363" spans="1:10" x14ac:dyDescent="0.25">
      <c r="A363" s="2">
        <v>362</v>
      </c>
      <c r="B363" s="2">
        <v>3</v>
      </c>
      <c r="C363" s="2">
        <v>67</v>
      </c>
      <c r="D363" s="11"/>
      <c r="E3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3" s="524" t="str">
        <f t="shared" si="17"/>
        <v/>
      </c>
      <c r="H363" s="525">
        <f t="shared" si="18"/>
        <v>0</v>
      </c>
      <c r="I363" s="526">
        <f t="shared" si="19"/>
        <v>1</v>
      </c>
      <c r="J363" s="526" t="str">
        <f ca="1">IF(G363="","",SUMPRODUCT(LOOKUP(MID(SUBSTITUTE(UPPER(TRIM(CLEAN(SUBSTITUTE(SUBSTITUTE(G363,"ٔ",""),"ـ","ء"))))," ",""),ROW(INDIRECT("1:"&amp;LEN(SUBSTITUTE(UPPER(TRIM(CLEAN(SUBSTITUTE(SUBSTITUTE(G363,"ٔ",""),"ـ","ء"))))," ","")))),1),Gematria!$C$3:$C$40,Gematria!$D$3:$D$40)))</f>
        <v/>
      </c>
    </row>
    <row r="364" spans="1:10" x14ac:dyDescent="0.25">
      <c r="A364" s="2">
        <v>363</v>
      </c>
      <c r="B364" s="2">
        <v>3</v>
      </c>
      <c r="C364" s="2">
        <v>68</v>
      </c>
      <c r="D364" s="11"/>
      <c r="E3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4" s="524" t="str">
        <f t="shared" si="17"/>
        <v/>
      </c>
      <c r="H364" s="525">
        <f t="shared" si="18"/>
        <v>0</v>
      </c>
      <c r="I364" s="526">
        <f t="shared" si="19"/>
        <v>1</v>
      </c>
      <c r="J364" s="526" t="str">
        <f ca="1">IF(G364="","",SUMPRODUCT(LOOKUP(MID(SUBSTITUTE(UPPER(TRIM(CLEAN(SUBSTITUTE(SUBSTITUTE(G364,"ٔ",""),"ـ","ء"))))," ",""),ROW(INDIRECT("1:"&amp;LEN(SUBSTITUTE(UPPER(TRIM(CLEAN(SUBSTITUTE(SUBSTITUTE(G364,"ٔ",""),"ـ","ء"))))," ","")))),1),Gematria!$C$3:$C$40,Gematria!$D$3:$D$40)))</f>
        <v/>
      </c>
    </row>
    <row r="365" spans="1:10" x14ac:dyDescent="0.25">
      <c r="A365" s="2">
        <v>364</v>
      </c>
      <c r="B365" s="2">
        <v>3</v>
      </c>
      <c r="C365" s="2">
        <v>69</v>
      </c>
      <c r="D365" s="11"/>
      <c r="E3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5" s="524" t="str">
        <f t="shared" si="17"/>
        <v/>
      </c>
      <c r="H365" s="525">
        <f t="shared" si="18"/>
        <v>0</v>
      </c>
      <c r="I365" s="526">
        <f t="shared" si="19"/>
        <v>1</v>
      </c>
      <c r="J365" s="526" t="str">
        <f ca="1">IF(G365="","",SUMPRODUCT(LOOKUP(MID(SUBSTITUTE(UPPER(TRIM(CLEAN(SUBSTITUTE(SUBSTITUTE(G365,"ٔ",""),"ـ","ء"))))," ",""),ROW(INDIRECT("1:"&amp;LEN(SUBSTITUTE(UPPER(TRIM(CLEAN(SUBSTITUTE(SUBSTITUTE(G365,"ٔ",""),"ـ","ء"))))," ","")))),1),Gematria!$C$3:$C$40,Gematria!$D$3:$D$40)))</f>
        <v/>
      </c>
    </row>
    <row r="366" spans="1:10" x14ac:dyDescent="0.25">
      <c r="A366" s="2">
        <v>365</v>
      </c>
      <c r="B366" s="2">
        <v>3</v>
      </c>
      <c r="C366" s="2">
        <v>70</v>
      </c>
      <c r="D366" s="11"/>
      <c r="E3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6" s="524" t="str">
        <f t="shared" si="17"/>
        <v/>
      </c>
      <c r="H366" s="525">
        <f t="shared" si="18"/>
        <v>0</v>
      </c>
      <c r="I366" s="526">
        <f t="shared" si="19"/>
        <v>1</v>
      </c>
      <c r="J366" s="526" t="str">
        <f ca="1">IF(G366="","",SUMPRODUCT(LOOKUP(MID(SUBSTITUTE(UPPER(TRIM(CLEAN(SUBSTITUTE(SUBSTITUTE(G366,"ٔ",""),"ـ","ء"))))," ",""),ROW(INDIRECT("1:"&amp;LEN(SUBSTITUTE(UPPER(TRIM(CLEAN(SUBSTITUTE(SUBSTITUTE(G366,"ٔ",""),"ـ","ء"))))," ","")))),1),Gematria!$C$3:$C$40,Gematria!$D$3:$D$40)))</f>
        <v/>
      </c>
    </row>
    <row r="367" spans="1:10" x14ac:dyDescent="0.25">
      <c r="A367" s="2">
        <v>366</v>
      </c>
      <c r="B367" s="2">
        <v>3</v>
      </c>
      <c r="C367" s="2">
        <v>71</v>
      </c>
      <c r="D367" s="11"/>
      <c r="E3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7" s="524" t="str">
        <f t="shared" si="17"/>
        <v/>
      </c>
      <c r="H367" s="525">
        <f t="shared" si="18"/>
        <v>0</v>
      </c>
      <c r="I367" s="526">
        <f t="shared" si="19"/>
        <v>1</v>
      </c>
      <c r="J367" s="526" t="str">
        <f ca="1">IF(G367="","",SUMPRODUCT(LOOKUP(MID(SUBSTITUTE(UPPER(TRIM(CLEAN(SUBSTITUTE(SUBSTITUTE(G367,"ٔ",""),"ـ","ء"))))," ",""),ROW(INDIRECT("1:"&amp;LEN(SUBSTITUTE(UPPER(TRIM(CLEAN(SUBSTITUTE(SUBSTITUTE(G367,"ٔ",""),"ـ","ء"))))," ","")))),1),Gematria!$C$3:$C$40,Gematria!$D$3:$D$40)))</f>
        <v/>
      </c>
    </row>
    <row r="368" spans="1:10" x14ac:dyDescent="0.25">
      <c r="A368" s="2">
        <v>367</v>
      </c>
      <c r="B368" s="2">
        <v>3</v>
      </c>
      <c r="C368" s="2">
        <v>72</v>
      </c>
      <c r="D368" s="11"/>
      <c r="E3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8" s="524" t="str">
        <f t="shared" si="17"/>
        <v/>
      </c>
      <c r="H368" s="525">
        <f t="shared" si="18"/>
        <v>0</v>
      </c>
      <c r="I368" s="526">
        <f t="shared" si="19"/>
        <v>1</v>
      </c>
      <c r="J368" s="526" t="str">
        <f ca="1">IF(G368="","",SUMPRODUCT(LOOKUP(MID(SUBSTITUTE(UPPER(TRIM(CLEAN(SUBSTITUTE(SUBSTITUTE(G368,"ٔ",""),"ـ","ء"))))," ",""),ROW(INDIRECT("1:"&amp;LEN(SUBSTITUTE(UPPER(TRIM(CLEAN(SUBSTITUTE(SUBSTITUTE(G368,"ٔ",""),"ـ","ء"))))," ","")))),1),Gematria!$C$3:$C$40,Gematria!$D$3:$D$40)))</f>
        <v/>
      </c>
    </row>
    <row r="369" spans="1:10" x14ac:dyDescent="0.25">
      <c r="A369" s="2">
        <v>368</v>
      </c>
      <c r="B369" s="2">
        <v>3</v>
      </c>
      <c r="C369" s="2">
        <v>73</v>
      </c>
      <c r="D369" s="11"/>
      <c r="E3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9" s="524" t="str">
        <f t="shared" si="17"/>
        <v/>
      </c>
      <c r="H369" s="525">
        <f t="shared" si="18"/>
        <v>0</v>
      </c>
      <c r="I369" s="526">
        <f t="shared" si="19"/>
        <v>1</v>
      </c>
      <c r="J369" s="526" t="str">
        <f ca="1">IF(G369="","",SUMPRODUCT(LOOKUP(MID(SUBSTITUTE(UPPER(TRIM(CLEAN(SUBSTITUTE(SUBSTITUTE(G369,"ٔ",""),"ـ","ء"))))," ",""),ROW(INDIRECT("1:"&amp;LEN(SUBSTITUTE(UPPER(TRIM(CLEAN(SUBSTITUTE(SUBSTITUTE(G369,"ٔ",""),"ـ","ء"))))," ","")))),1),Gematria!$C$3:$C$40,Gematria!$D$3:$D$40)))</f>
        <v/>
      </c>
    </row>
    <row r="370" spans="1:10" x14ac:dyDescent="0.25">
      <c r="A370" s="2">
        <v>369</v>
      </c>
      <c r="B370" s="2">
        <v>3</v>
      </c>
      <c r="C370" s="2">
        <v>74</v>
      </c>
      <c r="D370" s="11"/>
      <c r="E3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0" s="524" t="str">
        <f t="shared" si="17"/>
        <v/>
      </c>
      <c r="H370" s="525">
        <f t="shared" si="18"/>
        <v>0</v>
      </c>
      <c r="I370" s="526">
        <f t="shared" si="19"/>
        <v>1</v>
      </c>
      <c r="J370" s="526" t="str">
        <f ca="1">IF(G370="","",SUMPRODUCT(LOOKUP(MID(SUBSTITUTE(UPPER(TRIM(CLEAN(SUBSTITUTE(SUBSTITUTE(G370,"ٔ",""),"ـ","ء"))))," ",""),ROW(INDIRECT("1:"&amp;LEN(SUBSTITUTE(UPPER(TRIM(CLEAN(SUBSTITUTE(SUBSTITUTE(G370,"ٔ",""),"ـ","ء"))))," ","")))),1),Gematria!$C$3:$C$40,Gematria!$D$3:$D$40)))</f>
        <v/>
      </c>
    </row>
    <row r="371" spans="1:10" x14ac:dyDescent="0.25">
      <c r="A371" s="2">
        <v>370</v>
      </c>
      <c r="B371" s="2">
        <v>3</v>
      </c>
      <c r="C371" s="2">
        <v>75</v>
      </c>
      <c r="D371" s="11"/>
      <c r="E3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1" s="524" t="str">
        <f t="shared" si="17"/>
        <v/>
      </c>
      <c r="H371" s="525">
        <f t="shared" si="18"/>
        <v>0</v>
      </c>
      <c r="I371" s="526">
        <f t="shared" si="19"/>
        <v>1</v>
      </c>
      <c r="J371" s="526" t="str">
        <f ca="1">IF(G371="","",SUMPRODUCT(LOOKUP(MID(SUBSTITUTE(UPPER(TRIM(CLEAN(SUBSTITUTE(SUBSTITUTE(G371,"ٔ",""),"ـ","ء"))))," ",""),ROW(INDIRECT("1:"&amp;LEN(SUBSTITUTE(UPPER(TRIM(CLEAN(SUBSTITUTE(SUBSTITUTE(G371,"ٔ",""),"ـ","ء"))))," ","")))),1),Gematria!$C$3:$C$40,Gematria!$D$3:$D$40)))</f>
        <v/>
      </c>
    </row>
    <row r="372" spans="1:10" x14ac:dyDescent="0.25">
      <c r="A372" s="2">
        <v>371</v>
      </c>
      <c r="B372" s="2">
        <v>3</v>
      </c>
      <c r="C372" s="2">
        <v>76</v>
      </c>
      <c r="D372" s="11"/>
      <c r="E3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2" s="524" t="str">
        <f t="shared" si="17"/>
        <v/>
      </c>
      <c r="H372" s="525">
        <f t="shared" si="18"/>
        <v>0</v>
      </c>
      <c r="I372" s="526">
        <f t="shared" si="19"/>
        <v>1</v>
      </c>
      <c r="J372" s="526" t="str">
        <f ca="1">IF(G372="","",SUMPRODUCT(LOOKUP(MID(SUBSTITUTE(UPPER(TRIM(CLEAN(SUBSTITUTE(SUBSTITUTE(G372,"ٔ",""),"ـ","ء"))))," ",""),ROW(INDIRECT("1:"&amp;LEN(SUBSTITUTE(UPPER(TRIM(CLEAN(SUBSTITUTE(SUBSTITUTE(G372,"ٔ",""),"ـ","ء"))))," ","")))),1),Gematria!$C$3:$C$40,Gematria!$D$3:$D$40)))</f>
        <v/>
      </c>
    </row>
    <row r="373" spans="1:10" x14ac:dyDescent="0.25">
      <c r="A373" s="2">
        <v>372</v>
      </c>
      <c r="B373" s="2">
        <v>3</v>
      </c>
      <c r="C373" s="2">
        <v>77</v>
      </c>
      <c r="D373" s="11"/>
      <c r="E3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3" s="524" t="str">
        <f t="shared" si="17"/>
        <v/>
      </c>
      <c r="H373" s="525">
        <f t="shared" si="18"/>
        <v>0</v>
      </c>
      <c r="I373" s="526">
        <f t="shared" si="19"/>
        <v>1</v>
      </c>
      <c r="J373" s="526" t="str">
        <f ca="1">IF(G373="","",SUMPRODUCT(LOOKUP(MID(SUBSTITUTE(UPPER(TRIM(CLEAN(SUBSTITUTE(SUBSTITUTE(G373,"ٔ",""),"ـ","ء"))))," ",""),ROW(INDIRECT("1:"&amp;LEN(SUBSTITUTE(UPPER(TRIM(CLEAN(SUBSTITUTE(SUBSTITUTE(G373,"ٔ",""),"ـ","ء"))))," ","")))),1),Gematria!$C$3:$C$40,Gematria!$D$3:$D$40)))</f>
        <v/>
      </c>
    </row>
    <row r="374" spans="1:10" x14ac:dyDescent="0.25">
      <c r="A374" s="2">
        <v>373</v>
      </c>
      <c r="B374" s="2">
        <v>3</v>
      </c>
      <c r="C374" s="2">
        <v>78</v>
      </c>
      <c r="D374" s="11"/>
      <c r="E3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4" s="524" t="str">
        <f t="shared" si="17"/>
        <v/>
      </c>
      <c r="H374" s="525">
        <f t="shared" si="18"/>
        <v>0</v>
      </c>
      <c r="I374" s="526">
        <f t="shared" si="19"/>
        <v>1</v>
      </c>
      <c r="J374" s="526" t="str">
        <f ca="1">IF(G374="","",SUMPRODUCT(LOOKUP(MID(SUBSTITUTE(UPPER(TRIM(CLEAN(SUBSTITUTE(SUBSTITUTE(G374,"ٔ",""),"ـ","ء"))))," ",""),ROW(INDIRECT("1:"&amp;LEN(SUBSTITUTE(UPPER(TRIM(CLEAN(SUBSTITUTE(SUBSTITUTE(G374,"ٔ",""),"ـ","ء"))))," ","")))),1),Gematria!$C$3:$C$40,Gematria!$D$3:$D$40)))</f>
        <v/>
      </c>
    </row>
    <row r="375" spans="1:10" x14ac:dyDescent="0.25">
      <c r="A375" s="2">
        <v>374</v>
      </c>
      <c r="B375" s="2">
        <v>3</v>
      </c>
      <c r="C375" s="2">
        <v>79</v>
      </c>
      <c r="D375" s="11"/>
      <c r="E3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5" s="524" t="str">
        <f t="shared" si="17"/>
        <v/>
      </c>
      <c r="H375" s="525">
        <f t="shared" si="18"/>
        <v>0</v>
      </c>
      <c r="I375" s="526">
        <f t="shared" si="19"/>
        <v>1</v>
      </c>
      <c r="J375" s="526" t="str">
        <f ca="1">IF(G375="","",SUMPRODUCT(LOOKUP(MID(SUBSTITUTE(UPPER(TRIM(CLEAN(SUBSTITUTE(SUBSTITUTE(G375,"ٔ",""),"ـ","ء"))))," ",""),ROW(INDIRECT("1:"&amp;LEN(SUBSTITUTE(UPPER(TRIM(CLEAN(SUBSTITUTE(SUBSTITUTE(G375,"ٔ",""),"ـ","ء"))))," ","")))),1),Gematria!$C$3:$C$40,Gematria!$D$3:$D$40)))</f>
        <v/>
      </c>
    </row>
    <row r="376" spans="1:10" x14ac:dyDescent="0.25">
      <c r="A376" s="2">
        <v>375</v>
      </c>
      <c r="B376" s="2">
        <v>3</v>
      </c>
      <c r="C376" s="2">
        <v>80</v>
      </c>
      <c r="D376" s="11"/>
      <c r="E3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6" s="524" t="str">
        <f t="shared" si="17"/>
        <v/>
      </c>
      <c r="H376" s="525">
        <f t="shared" si="18"/>
        <v>0</v>
      </c>
      <c r="I376" s="526">
        <f t="shared" si="19"/>
        <v>1</v>
      </c>
      <c r="J376" s="526" t="str">
        <f ca="1">IF(G376="","",SUMPRODUCT(LOOKUP(MID(SUBSTITUTE(UPPER(TRIM(CLEAN(SUBSTITUTE(SUBSTITUTE(G376,"ٔ",""),"ـ","ء"))))," ",""),ROW(INDIRECT("1:"&amp;LEN(SUBSTITUTE(UPPER(TRIM(CLEAN(SUBSTITUTE(SUBSTITUTE(G376,"ٔ",""),"ـ","ء"))))," ","")))),1),Gematria!$C$3:$C$40,Gematria!$D$3:$D$40)))</f>
        <v/>
      </c>
    </row>
    <row r="377" spans="1:10" x14ac:dyDescent="0.25">
      <c r="A377" s="2">
        <v>376</v>
      </c>
      <c r="B377" s="2">
        <v>3</v>
      </c>
      <c r="C377" s="2">
        <v>81</v>
      </c>
      <c r="D377" s="11"/>
      <c r="E3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7" s="524" t="str">
        <f t="shared" si="17"/>
        <v/>
      </c>
      <c r="H377" s="525">
        <f t="shared" si="18"/>
        <v>0</v>
      </c>
      <c r="I377" s="526">
        <f t="shared" si="19"/>
        <v>1</v>
      </c>
      <c r="J377" s="526" t="str">
        <f ca="1">IF(G377="","",SUMPRODUCT(LOOKUP(MID(SUBSTITUTE(UPPER(TRIM(CLEAN(SUBSTITUTE(SUBSTITUTE(G377,"ٔ",""),"ـ","ء"))))," ",""),ROW(INDIRECT("1:"&amp;LEN(SUBSTITUTE(UPPER(TRIM(CLEAN(SUBSTITUTE(SUBSTITUTE(G377,"ٔ",""),"ـ","ء"))))," ","")))),1),Gematria!$C$3:$C$40,Gematria!$D$3:$D$40)))</f>
        <v/>
      </c>
    </row>
    <row r="378" spans="1:10" x14ac:dyDescent="0.25">
      <c r="A378" s="2">
        <v>377</v>
      </c>
      <c r="B378" s="2">
        <v>3</v>
      </c>
      <c r="C378" s="2">
        <v>82</v>
      </c>
      <c r="D378" s="11"/>
      <c r="E3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8" s="524" t="str">
        <f t="shared" si="17"/>
        <v/>
      </c>
      <c r="H378" s="525">
        <f t="shared" si="18"/>
        <v>0</v>
      </c>
      <c r="I378" s="526">
        <f t="shared" si="19"/>
        <v>1</v>
      </c>
      <c r="J378" s="526" t="str">
        <f ca="1">IF(G378="","",SUMPRODUCT(LOOKUP(MID(SUBSTITUTE(UPPER(TRIM(CLEAN(SUBSTITUTE(SUBSTITUTE(G378,"ٔ",""),"ـ","ء"))))," ",""),ROW(INDIRECT("1:"&amp;LEN(SUBSTITUTE(UPPER(TRIM(CLEAN(SUBSTITUTE(SUBSTITUTE(G378,"ٔ",""),"ـ","ء"))))," ","")))),1),Gematria!$C$3:$C$40,Gematria!$D$3:$D$40)))</f>
        <v/>
      </c>
    </row>
    <row r="379" spans="1:10" x14ac:dyDescent="0.25">
      <c r="A379" s="2">
        <v>378</v>
      </c>
      <c r="B379" s="2">
        <v>3</v>
      </c>
      <c r="C379" s="2">
        <v>83</v>
      </c>
      <c r="D379" s="11"/>
      <c r="E3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9" s="524" t="str">
        <f t="shared" si="17"/>
        <v/>
      </c>
      <c r="H379" s="525">
        <f t="shared" si="18"/>
        <v>0</v>
      </c>
      <c r="I379" s="526">
        <f t="shared" si="19"/>
        <v>1</v>
      </c>
      <c r="J379" s="526" t="str">
        <f ca="1">IF(G379="","",SUMPRODUCT(LOOKUP(MID(SUBSTITUTE(UPPER(TRIM(CLEAN(SUBSTITUTE(SUBSTITUTE(G379,"ٔ",""),"ـ","ء"))))," ",""),ROW(INDIRECT("1:"&amp;LEN(SUBSTITUTE(UPPER(TRIM(CLEAN(SUBSTITUTE(SUBSTITUTE(G379,"ٔ",""),"ـ","ء"))))," ","")))),1),Gematria!$C$3:$C$40,Gematria!$D$3:$D$40)))</f>
        <v/>
      </c>
    </row>
    <row r="380" spans="1:10" x14ac:dyDescent="0.25">
      <c r="A380" s="2">
        <v>379</v>
      </c>
      <c r="B380" s="2">
        <v>3</v>
      </c>
      <c r="C380" s="2">
        <v>84</v>
      </c>
      <c r="D380" s="11"/>
      <c r="E3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0" s="524" t="str">
        <f t="shared" si="17"/>
        <v/>
      </c>
      <c r="H380" s="525">
        <f t="shared" si="18"/>
        <v>0</v>
      </c>
      <c r="I380" s="526">
        <f t="shared" si="19"/>
        <v>1</v>
      </c>
      <c r="J380" s="526" t="str">
        <f ca="1">IF(G380="","",SUMPRODUCT(LOOKUP(MID(SUBSTITUTE(UPPER(TRIM(CLEAN(SUBSTITUTE(SUBSTITUTE(G380,"ٔ",""),"ـ","ء"))))," ",""),ROW(INDIRECT("1:"&amp;LEN(SUBSTITUTE(UPPER(TRIM(CLEAN(SUBSTITUTE(SUBSTITUTE(G380,"ٔ",""),"ـ","ء"))))," ","")))),1),Gematria!$C$3:$C$40,Gematria!$D$3:$D$40)))</f>
        <v/>
      </c>
    </row>
    <row r="381" spans="1:10" x14ac:dyDescent="0.25">
      <c r="A381" s="2">
        <v>380</v>
      </c>
      <c r="B381" s="2">
        <v>3</v>
      </c>
      <c r="C381" s="2">
        <v>85</v>
      </c>
      <c r="D381" s="11"/>
      <c r="E3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1" s="524" t="str">
        <f t="shared" si="17"/>
        <v/>
      </c>
      <c r="H381" s="525">
        <f t="shared" si="18"/>
        <v>0</v>
      </c>
      <c r="I381" s="526">
        <f t="shared" si="19"/>
        <v>1</v>
      </c>
      <c r="J381" s="526" t="str">
        <f ca="1">IF(G381="","",SUMPRODUCT(LOOKUP(MID(SUBSTITUTE(UPPER(TRIM(CLEAN(SUBSTITUTE(SUBSTITUTE(G381,"ٔ",""),"ـ","ء"))))," ",""),ROW(INDIRECT("1:"&amp;LEN(SUBSTITUTE(UPPER(TRIM(CLEAN(SUBSTITUTE(SUBSTITUTE(G381,"ٔ",""),"ـ","ء"))))," ","")))),1),Gematria!$C$3:$C$40,Gematria!$D$3:$D$40)))</f>
        <v/>
      </c>
    </row>
    <row r="382" spans="1:10" x14ac:dyDescent="0.25">
      <c r="A382" s="2">
        <v>381</v>
      </c>
      <c r="B382" s="2">
        <v>3</v>
      </c>
      <c r="C382" s="2">
        <v>86</v>
      </c>
      <c r="D382" s="11"/>
      <c r="E3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2" s="524" t="str">
        <f t="shared" si="17"/>
        <v/>
      </c>
      <c r="H382" s="525">
        <f t="shared" si="18"/>
        <v>0</v>
      </c>
      <c r="I382" s="526">
        <f t="shared" si="19"/>
        <v>1</v>
      </c>
      <c r="J382" s="526" t="str">
        <f ca="1">IF(G382="","",SUMPRODUCT(LOOKUP(MID(SUBSTITUTE(UPPER(TRIM(CLEAN(SUBSTITUTE(SUBSTITUTE(G382,"ٔ",""),"ـ","ء"))))," ",""),ROW(INDIRECT("1:"&amp;LEN(SUBSTITUTE(UPPER(TRIM(CLEAN(SUBSTITUTE(SUBSTITUTE(G382,"ٔ",""),"ـ","ء"))))," ","")))),1),Gematria!$C$3:$C$40,Gematria!$D$3:$D$40)))</f>
        <v/>
      </c>
    </row>
    <row r="383" spans="1:10" x14ac:dyDescent="0.25">
      <c r="A383" s="2">
        <v>382</v>
      </c>
      <c r="B383" s="2">
        <v>3</v>
      </c>
      <c r="C383" s="2">
        <v>87</v>
      </c>
      <c r="D383" s="11"/>
      <c r="E3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3" s="524" t="str">
        <f t="shared" si="17"/>
        <v/>
      </c>
      <c r="H383" s="525">
        <f t="shared" si="18"/>
        <v>0</v>
      </c>
      <c r="I383" s="526">
        <f t="shared" si="19"/>
        <v>1</v>
      </c>
      <c r="J383" s="526" t="str">
        <f ca="1">IF(G383="","",SUMPRODUCT(LOOKUP(MID(SUBSTITUTE(UPPER(TRIM(CLEAN(SUBSTITUTE(SUBSTITUTE(G383,"ٔ",""),"ـ","ء"))))," ",""),ROW(INDIRECT("1:"&amp;LEN(SUBSTITUTE(UPPER(TRIM(CLEAN(SUBSTITUTE(SUBSTITUTE(G383,"ٔ",""),"ـ","ء"))))," ","")))),1),Gematria!$C$3:$C$40,Gematria!$D$3:$D$40)))</f>
        <v/>
      </c>
    </row>
    <row r="384" spans="1:10" x14ac:dyDescent="0.25">
      <c r="A384" s="2">
        <v>383</v>
      </c>
      <c r="B384" s="2">
        <v>3</v>
      </c>
      <c r="C384" s="2">
        <v>88</v>
      </c>
      <c r="D384" s="11"/>
      <c r="E3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4" s="524" t="str">
        <f t="shared" si="17"/>
        <v/>
      </c>
      <c r="H384" s="525">
        <f t="shared" si="18"/>
        <v>0</v>
      </c>
      <c r="I384" s="526">
        <f t="shared" si="19"/>
        <v>1</v>
      </c>
      <c r="J384" s="526" t="str">
        <f ca="1">IF(G384="","",SUMPRODUCT(LOOKUP(MID(SUBSTITUTE(UPPER(TRIM(CLEAN(SUBSTITUTE(SUBSTITUTE(G384,"ٔ",""),"ـ","ء"))))," ",""),ROW(INDIRECT("1:"&amp;LEN(SUBSTITUTE(UPPER(TRIM(CLEAN(SUBSTITUTE(SUBSTITUTE(G384,"ٔ",""),"ـ","ء"))))," ","")))),1),Gematria!$C$3:$C$40,Gematria!$D$3:$D$40)))</f>
        <v/>
      </c>
    </row>
    <row r="385" spans="1:10" x14ac:dyDescent="0.25">
      <c r="A385" s="2">
        <v>384</v>
      </c>
      <c r="B385" s="2">
        <v>3</v>
      </c>
      <c r="C385" s="2">
        <v>89</v>
      </c>
      <c r="D385" s="11"/>
      <c r="E3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5" s="524" t="str">
        <f t="shared" si="17"/>
        <v/>
      </c>
      <c r="H385" s="525">
        <f t="shared" si="18"/>
        <v>0</v>
      </c>
      <c r="I385" s="526">
        <f t="shared" si="19"/>
        <v>1</v>
      </c>
      <c r="J385" s="526" t="str">
        <f ca="1">IF(G385="","",SUMPRODUCT(LOOKUP(MID(SUBSTITUTE(UPPER(TRIM(CLEAN(SUBSTITUTE(SUBSTITUTE(G385,"ٔ",""),"ـ","ء"))))," ",""),ROW(INDIRECT("1:"&amp;LEN(SUBSTITUTE(UPPER(TRIM(CLEAN(SUBSTITUTE(SUBSTITUTE(G385,"ٔ",""),"ـ","ء"))))," ","")))),1),Gematria!$C$3:$C$40,Gematria!$D$3:$D$40)))</f>
        <v/>
      </c>
    </row>
    <row r="386" spans="1:10" x14ac:dyDescent="0.25">
      <c r="A386" s="2">
        <v>385</v>
      </c>
      <c r="B386" s="2">
        <v>3</v>
      </c>
      <c r="C386" s="2">
        <v>90</v>
      </c>
      <c r="D386" s="11"/>
      <c r="E3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6" s="524" t="str">
        <f t="shared" si="17"/>
        <v/>
      </c>
      <c r="H386" s="525">
        <f t="shared" si="18"/>
        <v>0</v>
      </c>
      <c r="I386" s="526">
        <f t="shared" si="19"/>
        <v>1</v>
      </c>
      <c r="J386" s="526" t="str">
        <f ca="1">IF(G386="","",SUMPRODUCT(LOOKUP(MID(SUBSTITUTE(UPPER(TRIM(CLEAN(SUBSTITUTE(SUBSTITUTE(G386,"ٔ",""),"ـ","ء"))))," ",""),ROW(INDIRECT("1:"&amp;LEN(SUBSTITUTE(UPPER(TRIM(CLEAN(SUBSTITUTE(SUBSTITUTE(G386,"ٔ",""),"ـ","ء"))))," ","")))),1),Gematria!$C$3:$C$40,Gematria!$D$3:$D$40)))</f>
        <v/>
      </c>
    </row>
    <row r="387" spans="1:10" x14ac:dyDescent="0.25">
      <c r="A387" s="2">
        <v>386</v>
      </c>
      <c r="B387" s="2">
        <v>3</v>
      </c>
      <c r="C387" s="2">
        <v>91</v>
      </c>
      <c r="D387" s="11"/>
      <c r="E3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7" s="524" t="str">
        <f t="shared" ref="G387:G450" si="20">TRIM(CLEAN(SUBSTITUTE(F387,"ٔ","")))</f>
        <v/>
      </c>
      <c r="H387" s="525">
        <f t="shared" ref="H387:H450" si="21">LEN(SUBSTITUTE(G387," ",""))</f>
        <v>0</v>
      </c>
      <c r="I387" s="526">
        <f t="shared" si="19"/>
        <v>1</v>
      </c>
      <c r="J387" s="526" t="str">
        <f ca="1">IF(G387="","",SUMPRODUCT(LOOKUP(MID(SUBSTITUTE(UPPER(TRIM(CLEAN(SUBSTITUTE(SUBSTITUTE(G387,"ٔ",""),"ـ","ء"))))," ",""),ROW(INDIRECT("1:"&amp;LEN(SUBSTITUTE(UPPER(TRIM(CLEAN(SUBSTITUTE(SUBSTITUTE(G387,"ٔ",""),"ـ","ء"))))," ","")))),1),Gematria!$C$3:$C$40,Gematria!$D$3:$D$40)))</f>
        <v/>
      </c>
    </row>
    <row r="388" spans="1:10" x14ac:dyDescent="0.25">
      <c r="A388" s="2">
        <v>387</v>
      </c>
      <c r="B388" s="2">
        <v>3</v>
      </c>
      <c r="C388" s="2">
        <v>92</v>
      </c>
      <c r="D388" s="11"/>
      <c r="E3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8" s="524" t="str">
        <f t="shared" si="20"/>
        <v/>
      </c>
      <c r="H388" s="525">
        <f t="shared" si="21"/>
        <v>0</v>
      </c>
      <c r="I388" s="526">
        <f t="shared" si="19"/>
        <v>1</v>
      </c>
      <c r="J388" s="526" t="str">
        <f ca="1">IF(G388="","",SUMPRODUCT(LOOKUP(MID(SUBSTITUTE(UPPER(TRIM(CLEAN(SUBSTITUTE(SUBSTITUTE(G388,"ٔ",""),"ـ","ء"))))," ",""),ROW(INDIRECT("1:"&amp;LEN(SUBSTITUTE(UPPER(TRIM(CLEAN(SUBSTITUTE(SUBSTITUTE(G388,"ٔ",""),"ـ","ء"))))," ","")))),1),Gematria!$C$3:$C$40,Gematria!$D$3:$D$40)))</f>
        <v/>
      </c>
    </row>
    <row r="389" spans="1:10" x14ac:dyDescent="0.25">
      <c r="A389" s="2">
        <v>388</v>
      </c>
      <c r="B389" s="2">
        <v>3</v>
      </c>
      <c r="C389" s="2">
        <v>93</v>
      </c>
      <c r="D389" s="11"/>
      <c r="E3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9" s="524" t="str">
        <f t="shared" si="20"/>
        <v/>
      </c>
      <c r="H389" s="525">
        <f t="shared" si="21"/>
        <v>0</v>
      </c>
      <c r="I389" s="526">
        <f t="shared" si="19"/>
        <v>1</v>
      </c>
      <c r="J389" s="526" t="str">
        <f ca="1">IF(G389="","",SUMPRODUCT(LOOKUP(MID(SUBSTITUTE(UPPER(TRIM(CLEAN(SUBSTITUTE(SUBSTITUTE(G389,"ٔ",""),"ـ","ء"))))," ",""),ROW(INDIRECT("1:"&amp;LEN(SUBSTITUTE(UPPER(TRIM(CLEAN(SUBSTITUTE(SUBSTITUTE(G389,"ٔ",""),"ـ","ء"))))," ","")))),1),Gematria!$C$3:$C$40,Gematria!$D$3:$D$40)))</f>
        <v/>
      </c>
    </row>
    <row r="390" spans="1:10" x14ac:dyDescent="0.25">
      <c r="A390" s="2">
        <v>389</v>
      </c>
      <c r="B390" s="2">
        <v>3</v>
      </c>
      <c r="C390" s="2">
        <v>94</v>
      </c>
      <c r="D390" s="11"/>
      <c r="E3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0" s="524" t="str">
        <f t="shared" si="20"/>
        <v/>
      </c>
      <c r="H390" s="525">
        <f t="shared" si="21"/>
        <v>0</v>
      </c>
      <c r="I390" s="526">
        <f t="shared" si="19"/>
        <v>1</v>
      </c>
      <c r="J390" s="526" t="str">
        <f ca="1">IF(G390="","",SUMPRODUCT(LOOKUP(MID(SUBSTITUTE(UPPER(TRIM(CLEAN(SUBSTITUTE(SUBSTITUTE(G390,"ٔ",""),"ـ","ء"))))," ",""),ROW(INDIRECT("1:"&amp;LEN(SUBSTITUTE(UPPER(TRIM(CLEAN(SUBSTITUTE(SUBSTITUTE(G390,"ٔ",""),"ـ","ء"))))," ","")))),1),Gematria!$C$3:$C$40,Gematria!$D$3:$D$40)))</f>
        <v/>
      </c>
    </row>
    <row r="391" spans="1:10" x14ac:dyDescent="0.25">
      <c r="A391" s="2">
        <v>390</v>
      </c>
      <c r="B391" s="2">
        <v>3</v>
      </c>
      <c r="C391" s="2">
        <v>95</v>
      </c>
      <c r="D391" s="11"/>
      <c r="E3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1" s="524" t="str">
        <f t="shared" si="20"/>
        <v/>
      </c>
      <c r="H391" s="525">
        <f t="shared" si="21"/>
        <v>0</v>
      </c>
      <c r="I391" s="526">
        <f t="shared" si="19"/>
        <v>1</v>
      </c>
      <c r="J391" s="526" t="str">
        <f ca="1">IF(G391="","",SUMPRODUCT(LOOKUP(MID(SUBSTITUTE(UPPER(TRIM(CLEAN(SUBSTITUTE(SUBSTITUTE(G391,"ٔ",""),"ـ","ء"))))," ",""),ROW(INDIRECT("1:"&amp;LEN(SUBSTITUTE(UPPER(TRIM(CLEAN(SUBSTITUTE(SUBSTITUTE(G391,"ٔ",""),"ـ","ء"))))," ","")))),1),Gematria!$C$3:$C$40,Gematria!$D$3:$D$40)))</f>
        <v/>
      </c>
    </row>
    <row r="392" spans="1:10" x14ac:dyDescent="0.25">
      <c r="A392" s="2">
        <v>391</v>
      </c>
      <c r="B392" s="2">
        <v>3</v>
      </c>
      <c r="C392" s="2">
        <v>96</v>
      </c>
      <c r="D392" s="11"/>
      <c r="E3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2" s="524" t="str">
        <f t="shared" si="20"/>
        <v/>
      </c>
      <c r="H392" s="525">
        <f t="shared" si="21"/>
        <v>0</v>
      </c>
      <c r="I392" s="526">
        <f t="shared" si="19"/>
        <v>1</v>
      </c>
      <c r="J392" s="526" t="str">
        <f ca="1">IF(G392="","",SUMPRODUCT(LOOKUP(MID(SUBSTITUTE(UPPER(TRIM(CLEAN(SUBSTITUTE(SUBSTITUTE(G392,"ٔ",""),"ـ","ء"))))," ",""),ROW(INDIRECT("1:"&amp;LEN(SUBSTITUTE(UPPER(TRIM(CLEAN(SUBSTITUTE(SUBSTITUTE(G392,"ٔ",""),"ـ","ء"))))," ","")))),1),Gematria!$C$3:$C$40,Gematria!$D$3:$D$40)))</f>
        <v/>
      </c>
    </row>
    <row r="393" spans="1:10" x14ac:dyDescent="0.25">
      <c r="A393" s="2">
        <v>392</v>
      </c>
      <c r="B393" s="2">
        <v>3</v>
      </c>
      <c r="C393" s="2">
        <v>97</v>
      </c>
      <c r="D393" s="11"/>
      <c r="E3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3" s="524" t="str">
        <f t="shared" si="20"/>
        <v/>
      </c>
      <c r="H393" s="525">
        <f t="shared" si="21"/>
        <v>0</v>
      </c>
      <c r="I393" s="526">
        <f t="shared" si="19"/>
        <v>1</v>
      </c>
      <c r="J393" s="526" t="str">
        <f ca="1">IF(G393="","",SUMPRODUCT(LOOKUP(MID(SUBSTITUTE(UPPER(TRIM(CLEAN(SUBSTITUTE(SUBSTITUTE(G393,"ٔ",""),"ـ","ء"))))," ",""),ROW(INDIRECT("1:"&amp;LEN(SUBSTITUTE(UPPER(TRIM(CLEAN(SUBSTITUTE(SUBSTITUTE(G393,"ٔ",""),"ـ","ء"))))," ","")))),1),Gematria!$C$3:$C$40,Gematria!$D$3:$D$40)))</f>
        <v/>
      </c>
    </row>
    <row r="394" spans="1:10" x14ac:dyDescent="0.25">
      <c r="A394" s="2">
        <v>393</v>
      </c>
      <c r="B394" s="2">
        <v>3</v>
      </c>
      <c r="C394" s="2">
        <v>98</v>
      </c>
      <c r="D394" s="11"/>
      <c r="E3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4" s="524" t="str">
        <f t="shared" si="20"/>
        <v/>
      </c>
      <c r="H394" s="525">
        <f t="shared" si="21"/>
        <v>0</v>
      </c>
      <c r="I394" s="526">
        <f t="shared" si="19"/>
        <v>1</v>
      </c>
      <c r="J394" s="526" t="str">
        <f ca="1">IF(G394="","",SUMPRODUCT(LOOKUP(MID(SUBSTITUTE(UPPER(TRIM(CLEAN(SUBSTITUTE(SUBSTITUTE(G394,"ٔ",""),"ـ","ء"))))," ",""),ROW(INDIRECT("1:"&amp;LEN(SUBSTITUTE(UPPER(TRIM(CLEAN(SUBSTITUTE(SUBSTITUTE(G394,"ٔ",""),"ـ","ء"))))," ","")))),1),Gematria!$C$3:$C$40,Gematria!$D$3:$D$40)))</f>
        <v/>
      </c>
    </row>
    <row r="395" spans="1:10" x14ac:dyDescent="0.25">
      <c r="A395" s="2">
        <v>394</v>
      </c>
      <c r="B395" s="2">
        <v>3</v>
      </c>
      <c r="C395" s="2">
        <v>99</v>
      </c>
      <c r="D395" s="11"/>
      <c r="E3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5" s="524" t="str">
        <f t="shared" si="20"/>
        <v/>
      </c>
      <c r="H395" s="525">
        <f t="shared" si="21"/>
        <v>0</v>
      </c>
      <c r="I395" s="526">
        <f t="shared" si="19"/>
        <v>1</v>
      </c>
      <c r="J395" s="526" t="str">
        <f ca="1">IF(G395="","",SUMPRODUCT(LOOKUP(MID(SUBSTITUTE(UPPER(TRIM(CLEAN(SUBSTITUTE(SUBSTITUTE(G395,"ٔ",""),"ـ","ء"))))," ",""),ROW(INDIRECT("1:"&amp;LEN(SUBSTITUTE(UPPER(TRIM(CLEAN(SUBSTITUTE(SUBSTITUTE(G395,"ٔ",""),"ـ","ء"))))," ","")))),1),Gematria!$C$3:$C$40,Gematria!$D$3:$D$40)))</f>
        <v/>
      </c>
    </row>
    <row r="396" spans="1:10" x14ac:dyDescent="0.25">
      <c r="A396" s="2">
        <v>395</v>
      </c>
      <c r="B396" s="2">
        <v>3</v>
      </c>
      <c r="C396" s="2">
        <v>100</v>
      </c>
      <c r="D396" s="11"/>
      <c r="E3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6" s="524" t="str">
        <f t="shared" si="20"/>
        <v/>
      </c>
      <c r="H396" s="525">
        <f t="shared" si="21"/>
        <v>0</v>
      </c>
      <c r="I396" s="526">
        <f t="shared" si="19"/>
        <v>1</v>
      </c>
      <c r="J396" s="526" t="str">
        <f ca="1">IF(G396="","",SUMPRODUCT(LOOKUP(MID(SUBSTITUTE(UPPER(TRIM(CLEAN(SUBSTITUTE(SUBSTITUTE(G396,"ٔ",""),"ـ","ء"))))," ",""),ROW(INDIRECT("1:"&amp;LEN(SUBSTITUTE(UPPER(TRIM(CLEAN(SUBSTITUTE(SUBSTITUTE(G396,"ٔ",""),"ـ","ء"))))," ","")))),1),Gematria!$C$3:$C$40,Gematria!$D$3:$D$40)))</f>
        <v/>
      </c>
    </row>
    <row r="397" spans="1:10" x14ac:dyDescent="0.25">
      <c r="A397" s="2">
        <v>396</v>
      </c>
      <c r="B397" s="2">
        <v>3</v>
      </c>
      <c r="C397" s="2">
        <v>101</v>
      </c>
      <c r="D397" s="11"/>
      <c r="E3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7" s="524" t="str">
        <f t="shared" si="20"/>
        <v/>
      </c>
      <c r="H397" s="525">
        <f t="shared" si="21"/>
        <v>0</v>
      </c>
      <c r="I397" s="526">
        <f t="shared" si="19"/>
        <v>1</v>
      </c>
      <c r="J397" s="526" t="str">
        <f ca="1">IF(G397="","",SUMPRODUCT(LOOKUP(MID(SUBSTITUTE(UPPER(TRIM(CLEAN(SUBSTITUTE(SUBSTITUTE(G397,"ٔ",""),"ـ","ء"))))," ",""),ROW(INDIRECT("1:"&amp;LEN(SUBSTITUTE(UPPER(TRIM(CLEAN(SUBSTITUTE(SUBSTITUTE(G397,"ٔ",""),"ـ","ء"))))," ","")))),1),Gematria!$C$3:$C$40,Gematria!$D$3:$D$40)))</f>
        <v/>
      </c>
    </row>
    <row r="398" spans="1:10" x14ac:dyDescent="0.25">
      <c r="A398" s="2">
        <v>397</v>
      </c>
      <c r="B398" s="2">
        <v>3</v>
      </c>
      <c r="C398" s="2">
        <v>102</v>
      </c>
      <c r="D398" s="11"/>
      <c r="E3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8" s="524" t="str">
        <f t="shared" si="20"/>
        <v/>
      </c>
      <c r="H398" s="525">
        <f t="shared" si="21"/>
        <v>0</v>
      </c>
      <c r="I398" s="526">
        <f t="shared" si="19"/>
        <v>1</v>
      </c>
      <c r="J398" s="526" t="str">
        <f ca="1">IF(G398="","",SUMPRODUCT(LOOKUP(MID(SUBSTITUTE(UPPER(TRIM(CLEAN(SUBSTITUTE(SUBSTITUTE(G398,"ٔ",""),"ـ","ء"))))," ",""),ROW(INDIRECT("1:"&amp;LEN(SUBSTITUTE(UPPER(TRIM(CLEAN(SUBSTITUTE(SUBSTITUTE(G398,"ٔ",""),"ـ","ء"))))," ","")))),1),Gematria!$C$3:$C$40,Gematria!$D$3:$D$40)))</f>
        <v/>
      </c>
    </row>
    <row r="399" spans="1:10" x14ac:dyDescent="0.25">
      <c r="A399" s="2">
        <v>398</v>
      </c>
      <c r="B399" s="2">
        <v>3</v>
      </c>
      <c r="C399" s="2">
        <v>103</v>
      </c>
      <c r="D399" s="11"/>
      <c r="E3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9" s="524" t="str">
        <f t="shared" si="20"/>
        <v/>
      </c>
      <c r="H399" s="525">
        <f t="shared" si="21"/>
        <v>0</v>
      </c>
      <c r="I399" s="526">
        <f t="shared" si="19"/>
        <v>1</v>
      </c>
      <c r="J399" s="526" t="str">
        <f ca="1">IF(G399="","",SUMPRODUCT(LOOKUP(MID(SUBSTITUTE(UPPER(TRIM(CLEAN(SUBSTITUTE(SUBSTITUTE(G399,"ٔ",""),"ـ","ء"))))," ",""),ROW(INDIRECT("1:"&amp;LEN(SUBSTITUTE(UPPER(TRIM(CLEAN(SUBSTITUTE(SUBSTITUTE(G399,"ٔ",""),"ـ","ء"))))," ","")))),1),Gematria!$C$3:$C$40,Gematria!$D$3:$D$40)))</f>
        <v/>
      </c>
    </row>
    <row r="400" spans="1:10" x14ac:dyDescent="0.25">
      <c r="A400" s="2">
        <v>399</v>
      </c>
      <c r="B400" s="2">
        <v>3</v>
      </c>
      <c r="C400" s="2">
        <v>104</v>
      </c>
      <c r="D400" s="11"/>
      <c r="E4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0" s="524" t="str">
        <f t="shared" si="20"/>
        <v/>
      </c>
      <c r="H400" s="525">
        <f t="shared" si="21"/>
        <v>0</v>
      </c>
      <c r="I400" s="526">
        <f t="shared" si="19"/>
        <v>1</v>
      </c>
      <c r="J400" s="526" t="str">
        <f ca="1">IF(G400="","",SUMPRODUCT(LOOKUP(MID(SUBSTITUTE(UPPER(TRIM(CLEAN(SUBSTITUTE(SUBSTITUTE(G400,"ٔ",""),"ـ","ء"))))," ",""),ROW(INDIRECT("1:"&amp;LEN(SUBSTITUTE(UPPER(TRIM(CLEAN(SUBSTITUTE(SUBSTITUTE(G400,"ٔ",""),"ـ","ء"))))," ","")))),1),Gematria!$C$3:$C$40,Gematria!$D$3:$D$40)))</f>
        <v/>
      </c>
    </row>
    <row r="401" spans="1:10" x14ac:dyDescent="0.25">
      <c r="A401" s="2">
        <v>400</v>
      </c>
      <c r="B401" s="2">
        <v>3</v>
      </c>
      <c r="C401" s="2">
        <v>105</v>
      </c>
      <c r="D401" s="11"/>
      <c r="E4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1" s="524" t="str">
        <f t="shared" si="20"/>
        <v/>
      </c>
      <c r="H401" s="525">
        <f t="shared" si="21"/>
        <v>0</v>
      </c>
      <c r="I401" s="526">
        <f t="shared" si="19"/>
        <v>1</v>
      </c>
      <c r="J401" s="526" t="str">
        <f ca="1">IF(G401="","",SUMPRODUCT(LOOKUP(MID(SUBSTITUTE(UPPER(TRIM(CLEAN(SUBSTITUTE(SUBSTITUTE(G401,"ٔ",""),"ـ","ء"))))," ",""),ROW(INDIRECT("1:"&amp;LEN(SUBSTITUTE(UPPER(TRIM(CLEAN(SUBSTITUTE(SUBSTITUTE(G401,"ٔ",""),"ـ","ء"))))," ","")))),1),Gematria!$C$3:$C$40,Gematria!$D$3:$D$40)))</f>
        <v/>
      </c>
    </row>
    <row r="402" spans="1:10" x14ac:dyDescent="0.25">
      <c r="A402" s="2">
        <v>401</v>
      </c>
      <c r="B402" s="2">
        <v>3</v>
      </c>
      <c r="C402" s="2">
        <v>106</v>
      </c>
      <c r="D402" s="11"/>
      <c r="E4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2" s="524" t="str">
        <f t="shared" si="20"/>
        <v/>
      </c>
      <c r="H402" s="525">
        <f t="shared" si="21"/>
        <v>0</v>
      </c>
      <c r="I402" s="526">
        <f t="shared" si="19"/>
        <v>1</v>
      </c>
      <c r="J402" s="526" t="str">
        <f ca="1">IF(G402="","",SUMPRODUCT(LOOKUP(MID(SUBSTITUTE(UPPER(TRIM(CLEAN(SUBSTITUTE(SUBSTITUTE(G402,"ٔ",""),"ـ","ء"))))," ",""),ROW(INDIRECT("1:"&amp;LEN(SUBSTITUTE(UPPER(TRIM(CLEAN(SUBSTITUTE(SUBSTITUTE(G402,"ٔ",""),"ـ","ء"))))," ","")))),1),Gematria!$C$3:$C$40,Gematria!$D$3:$D$40)))</f>
        <v/>
      </c>
    </row>
    <row r="403" spans="1:10" x14ac:dyDescent="0.25">
      <c r="A403" s="2">
        <v>402</v>
      </c>
      <c r="B403" s="2">
        <v>3</v>
      </c>
      <c r="C403" s="2">
        <v>107</v>
      </c>
      <c r="D403" s="11"/>
      <c r="E4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3" s="524" t="str">
        <f t="shared" si="20"/>
        <v/>
      </c>
      <c r="H403" s="525">
        <f t="shared" si="21"/>
        <v>0</v>
      </c>
      <c r="I403" s="526">
        <f t="shared" ref="I403:I466" si="22">LEN(TRIM(G403))-H403+1</f>
        <v>1</v>
      </c>
      <c r="J403" s="526" t="str">
        <f ca="1">IF(G403="","",SUMPRODUCT(LOOKUP(MID(SUBSTITUTE(UPPER(TRIM(CLEAN(SUBSTITUTE(SUBSTITUTE(G403,"ٔ",""),"ـ","ء"))))," ",""),ROW(INDIRECT("1:"&amp;LEN(SUBSTITUTE(UPPER(TRIM(CLEAN(SUBSTITUTE(SUBSTITUTE(G403,"ٔ",""),"ـ","ء"))))," ","")))),1),Gematria!$C$3:$C$40,Gematria!$D$3:$D$40)))</f>
        <v/>
      </c>
    </row>
    <row r="404" spans="1:10" x14ac:dyDescent="0.25">
      <c r="A404" s="2">
        <v>403</v>
      </c>
      <c r="B404" s="2">
        <v>3</v>
      </c>
      <c r="C404" s="2">
        <v>108</v>
      </c>
      <c r="D404" s="11"/>
      <c r="E4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4" s="524" t="str">
        <f t="shared" si="20"/>
        <v/>
      </c>
      <c r="H404" s="525">
        <f t="shared" si="21"/>
        <v>0</v>
      </c>
      <c r="I404" s="526">
        <f t="shared" si="22"/>
        <v>1</v>
      </c>
      <c r="J404" s="526" t="str">
        <f ca="1">IF(G404="","",SUMPRODUCT(LOOKUP(MID(SUBSTITUTE(UPPER(TRIM(CLEAN(SUBSTITUTE(SUBSTITUTE(G404,"ٔ",""),"ـ","ء"))))," ",""),ROW(INDIRECT("1:"&amp;LEN(SUBSTITUTE(UPPER(TRIM(CLEAN(SUBSTITUTE(SUBSTITUTE(G404,"ٔ",""),"ـ","ء"))))," ","")))),1),Gematria!$C$3:$C$40,Gematria!$D$3:$D$40)))</f>
        <v/>
      </c>
    </row>
    <row r="405" spans="1:10" x14ac:dyDescent="0.25">
      <c r="A405" s="2">
        <v>404</v>
      </c>
      <c r="B405" s="2">
        <v>3</v>
      </c>
      <c r="C405" s="2">
        <v>109</v>
      </c>
      <c r="D405" s="11"/>
      <c r="E4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5" s="524" t="str">
        <f t="shared" si="20"/>
        <v/>
      </c>
      <c r="H405" s="525">
        <f t="shared" si="21"/>
        <v>0</v>
      </c>
      <c r="I405" s="526">
        <f t="shared" si="22"/>
        <v>1</v>
      </c>
      <c r="J405" s="526" t="str">
        <f ca="1">IF(G405="","",SUMPRODUCT(LOOKUP(MID(SUBSTITUTE(UPPER(TRIM(CLEAN(SUBSTITUTE(SUBSTITUTE(G405,"ٔ",""),"ـ","ء"))))," ",""),ROW(INDIRECT("1:"&amp;LEN(SUBSTITUTE(UPPER(TRIM(CLEAN(SUBSTITUTE(SUBSTITUTE(G405,"ٔ",""),"ـ","ء"))))," ","")))),1),Gematria!$C$3:$C$40,Gematria!$D$3:$D$40)))</f>
        <v/>
      </c>
    </row>
    <row r="406" spans="1:10" x14ac:dyDescent="0.25">
      <c r="A406" s="2">
        <v>405</v>
      </c>
      <c r="B406" s="2">
        <v>3</v>
      </c>
      <c r="C406" s="2">
        <v>110</v>
      </c>
      <c r="D406" s="11"/>
      <c r="E4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6" s="524" t="str">
        <f t="shared" si="20"/>
        <v/>
      </c>
      <c r="H406" s="525">
        <f t="shared" si="21"/>
        <v>0</v>
      </c>
      <c r="I406" s="526">
        <f t="shared" si="22"/>
        <v>1</v>
      </c>
      <c r="J406" s="526" t="str">
        <f ca="1">IF(G406="","",SUMPRODUCT(LOOKUP(MID(SUBSTITUTE(UPPER(TRIM(CLEAN(SUBSTITUTE(SUBSTITUTE(G406,"ٔ",""),"ـ","ء"))))," ",""),ROW(INDIRECT("1:"&amp;LEN(SUBSTITUTE(UPPER(TRIM(CLEAN(SUBSTITUTE(SUBSTITUTE(G406,"ٔ",""),"ـ","ء"))))," ","")))),1),Gematria!$C$3:$C$40,Gematria!$D$3:$D$40)))</f>
        <v/>
      </c>
    </row>
    <row r="407" spans="1:10" x14ac:dyDescent="0.25">
      <c r="A407" s="2">
        <v>406</v>
      </c>
      <c r="B407" s="2">
        <v>3</v>
      </c>
      <c r="C407" s="2">
        <v>111</v>
      </c>
      <c r="D407" s="11"/>
      <c r="E4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7" s="524" t="str">
        <f t="shared" si="20"/>
        <v/>
      </c>
      <c r="H407" s="525">
        <f t="shared" si="21"/>
        <v>0</v>
      </c>
      <c r="I407" s="526">
        <f t="shared" si="22"/>
        <v>1</v>
      </c>
      <c r="J407" s="526" t="str">
        <f ca="1">IF(G407="","",SUMPRODUCT(LOOKUP(MID(SUBSTITUTE(UPPER(TRIM(CLEAN(SUBSTITUTE(SUBSTITUTE(G407,"ٔ",""),"ـ","ء"))))," ",""),ROW(INDIRECT("1:"&amp;LEN(SUBSTITUTE(UPPER(TRIM(CLEAN(SUBSTITUTE(SUBSTITUTE(G407,"ٔ",""),"ـ","ء"))))," ","")))),1),Gematria!$C$3:$C$40,Gematria!$D$3:$D$40)))</f>
        <v/>
      </c>
    </row>
    <row r="408" spans="1:10" x14ac:dyDescent="0.25">
      <c r="A408" s="2">
        <v>407</v>
      </c>
      <c r="B408" s="2">
        <v>3</v>
      </c>
      <c r="C408" s="2">
        <v>112</v>
      </c>
      <c r="D408" s="11"/>
      <c r="E4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8" s="524" t="str">
        <f t="shared" si="20"/>
        <v/>
      </c>
      <c r="H408" s="525">
        <f t="shared" si="21"/>
        <v>0</v>
      </c>
      <c r="I408" s="526">
        <f t="shared" si="22"/>
        <v>1</v>
      </c>
      <c r="J408" s="526" t="str">
        <f ca="1">IF(G408="","",SUMPRODUCT(LOOKUP(MID(SUBSTITUTE(UPPER(TRIM(CLEAN(SUBSTITUTE(SUBSTITUTE(G408,"ٔ",""),"ـ","ء"))))," ",""),ROW(INDIRECT("1:"&amp;LEN(SUBSTITUTE(UPPER(TRIM(CLEAN(SUBSTITUTE(SUBSTITUTE(G408,"ٔ",""),"ـ","ء"))))," ","")))),1),Gematria!$C$3:$C$40,Gematria!$D$3:$D$40)))</f>
        <v/>
      </c>
    </row>
    <row r="409" spans="1:10" x14ac:dyDescent="0.25">
      <c r="A409" s="2">
        <v>408</v>
      </c>
      <c r="B409" s="2">
        <v>3</v>
      </c>
      <c r="C409" s="2">
        <v>113</v>
      </c>
      <c r="D409" s="11"/>
      <c r="E4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9" s="524" t="str">
        <f t="shared" si="20"/>
        <v/>
      </c>
      <c r="H409" s="525">
        <f t="shared" si="21"/>
        <v>0</v>
      </c>
      <c r="I409" s="526">
        <f t="shared" si="22"/>
        <v>1</v>
      </c>
      <c r="J409" s="526" t="str">
        <f ca="1">IF(G409="","",SUMPRODUCT(LOOKUP(MID(SUBSTITUTE(UPPER(TRIM(CLEAN(SUBSTITUTE(SUBSTITUTE(G409,"ٔ",""),"ـ","ء"))))," ",""),ROW(INDIRECT("1:"&amp;LEN(SUBSTITUTE(UPPER(TRIM(CLEAN(SUBSTITUTE(SUBSTITUTE(G409,"ٔ",""),"ـ","ء"))))," ","")))),1),Gematria!$C$3:$C$40,Gematria!$D$3:$D$40)))</f>
        <v/>
      </c>
    </row>
    <row r="410" spans="1:10" x14ac:dyDescent="0.25">
      <c r="A410" s="2">
        <v>409</v>
      </c>
      <c r="B410" s="2">
        <v>3</v>
      </c>
      <c r="C410" s="2">
        <v>114</v>
      </c>
      <c r="D410" s="11"/>
      <c r="E4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0" s="524" t="str">
        <f t="shared" si="20"/>
        <v/>
      </c>
      <c r="H410" s="525">
        <f t="shared" si="21"/>
        <v>0</v>
      </c>
      <c r="I410" s="526">
        <f t="shared" si="22"/>
        <v>1</v>
      </c>
      <c r="J410" s="526" t="str">
        <f ca="1">IF(G410="","",SUMPRODUCT(LOOKUP(MID(SUBSTITUTE(UPPER(TRIM(CLEAN(SUBSTITUTE(SUBSTITUTE(G410,"ٔ",""),"ـ","ء"))))," ",""),ROW(INDIRECT("1:"&amp;LEN(SUBSTITUTE(UPPER(TRIM(CLEAN(SUBSTITUTE(SUBSTITUTE(G410,"ٔ",""),"ـ","ء"))))," ","")))),1),Gematria!$C$3:$C$40,Gematria!$D$3:$D$40)))</f>
        <v/>
      </c>
    </row>
    <row r="411" spans="1:10" x14ac:dyDescent="0.25">
      <c r="A411" s="2">
        <v>410</v>
      </c>
      <c r="B411" s="2">
        <v>3</v>
      </c>
      <c r="C411" s="2">
        <v>115</v>
      </c>
      <c r="D411" s="11"/>
      <c r="E4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1" s="524" t="str">
        <f t="shared" si="20"/>
        <v/>
      </c>
      <c r="H411" s="525">
        <f t="shared" si="21"/>
        <v>0</v>
      </c>
      <c r="I411" s="526">
        <f t="shared" si="22"/>
        <v>1</v>
      </c>
      <c r="J411" s="526" t="str">
        <f ca="1">IF(G411="","",SUMPRODUCT(LOOKUP(MID(SUBSTITUTE(UPPER(TRIM(CLEAN(SUBSTITUTE(SUBSTITUTE(G411,"ٔ",""),"ـ","ء"))))," ",""),ROW(INDIRECT("1:"&amp;LEN(SUBSTITUTE(UPPER(TRIM(CLEAN(SUBSTITUTE(SUBSTITUTE(G411,"ٔ",""),"ـ","ء"))))," ","")))),1),Gematria!$C$3:$C$40,Gematria!$D$3:$D$40)))</f>
        <v/>
      </c>
    </row>
    <row r="412" spans="1:10" x14ac:dyDescent="0.25">
      <c r="A412" s="2">
        <v>411</v>
      </c>
      <c r="B412" s="2">
        <v>3</v>
      </c>
      <c r="C412" s="2">
        <v>116</v>
      </c>
      <c r="D412" s="11"/>
      <c r="E4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2" s="524" t="str">
        <f t="shared" si="20"/>
        <v/>
      </c>
      <c r="H412" s="525">
        <f t="shared" si="21"/>
        <v>0</v>
      </c>
      <c r="I412" s="526">
        <f t="shared" si="22"/>
        <v>1</v>
      </c>
      <c r="J412" s="526" t="str">
        <f ca="1">IF(G412="","",SUMPRODUCT(LOOKUP(MID(SUBSTITUTE(UPPER(TRIM(CLEAN(SUBSTITUTE(SUBSTITUTE(G412,"ٔ",""),"ـ","ء"))))," ",""),ROW(INDIRECT("1:"&amp;LEN(SUBSTITUTE(UPPER(TRIM(CLEAN(SUBSTITUTE(SUBSTITUTE(G412,"ٔ",""),"ـ","ء"))))," ","")))),1),Gematria!$C$3:$C$40,Gematria!$D$3:$D$40)))</f>
        <v/>
      </c>
    </row>
    <row r="413" spans="1:10" x14ac:dyDescent="0.25">
      <c r="A413" s="2">
        <v>412</v>
      </c>
      <c r="B413" s="2">
        <v>3</v>
      </c>
      <c r="C413" s="2">
        <v>117</v>
      </c>
      <c r="D413" s="11"/>
      <c r="E4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3" s="524" t="str">
        <f t="shared" si="20"/>
        <v/>
      </c>
      <c r="H413" s="525">
        <f t="shared" si="21"/>
        <v>0</v>
      </c>
      <c r="I413" s="526">
        <f t="shared" si="22"/>
        <v>1</v>
      </c>
      <c r="J413" s="526" t="str">
        <f ca="1">IF(G413="","",SUMPRODUCT(LOOKUP(MID(SUBSTITUTE(UPPER(TRIM(CLEAN(SUBSTITUTE(SUBSTITUTE(G413,"ٔ",""),"ـ","ء"))))," ",""),ROW(INDIRECT("1:"&amp;LEN(SUBSTITUTE(UPPER(TRIM(CLEAN(SUBSTITUTE(SUBSTITUTE(G413,"ٔ",""),"ـ","ء"))))," ","")))),1),Gematria!$C$3:$C$40,Gematria!$D$3:$D$40)))</f>
        <v/>
      </c>
    </row>
    <row r="414" spans="1:10" x14ac:dyDescent="0.25">
      <c r="A414" s="2">
        <v>413</v>
      </c>
      <c r="B414" s="2">
        <v>3</v>
      </c>
      <c r="C414" s="2">
        <v>118</v>
      </c>
      <c r="D414" s="11"/>
      <c r="E4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4" s="524" t="str">
        <f t="shared" si="20"/>
        <v/>
      </c>
      <c r="H414" s="525">
        <f t="shared" si="21"/>
        <v>0</v>
      </c>
      <c r="I414" s="526">
        <f t="shared" si="22"/>
        <v>1</v>
      </c>
      <c r="J414" s="526" t="str">
        <f ca="1">IF(G414="","",SUMPRODUCT(LOOKUP(MID(SUBSTITUTE(UPPER(TRIM(CLEAN(SUBSTITUTE(SUBSTITUTE(G414,"ٔ",""),"ـ","ء"))))," ",""),ROW(INDIRECT("1:"&amp;LEN(SUBSTITUTE(UPPER(TRIM(CLEAN(SUBSTITUTE(SUBSTITUTE(G414,"ٔ",""),"ـ","ء"))))," ","")))),1),Gematria!$C$3:$C$40,Gematria!$D$3:$D$40)))</f>
        <v/>
      </c>
    </row>
    <row r="415" spans="1:10" x14ac:dyDescent="0.25">
      <c r="A415" s="2">
        <v>414</v>
      </c>
      <c r="B415" s="2">
        <v>3</v>
      </c>
      <c r="C415" s="2">
        <v>119</v>
      </c>
      <c r="D415" s="11"/>
      <c r="E4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5" s="524" t="str">
        <f t="shared" si="20"/>
        <v/>
      </c>
      <c r="H415" s="525">
        <f t="shared" si="21"/>
        <v>0</v>
      </c>
      <c r="I415" s="526">
        <f t="shared" si="22"/>
        <v>1</v>
      </c>
      <c r="J415" s="526" t="str">
        <f ca="1">IF(G415="","",SUMPRODUCT(LOOKUP(MID(SUBSTITUTE(UPPER(TRIM(CLEAN(SUBSTITUTE(SUBSTITUTE(G415,"ٔ",""),"ـ","ء"))))," ",""),ROW(INDIRECT("1:"&amp;LEN(SUBSTITUTE(UPPER(TRIM(CLEAN(SUBSTITUTE(SUBSTITUTE(G415,"ٔ",""),"ـ","ء"))))," ","")))),1),Gematria!$C$3:$C$40,Gematria!$D$3:$D$40)))</f>
        <v/>
      </c>
    </row>
    <row r="416" spans="1:10" x14ac:dyDescent="0.25">
      <c r="A416" s="2">
        <v>415</v>
      </c>
      <c r="B416" s="2">
        <v>3</v>
      </c>
      <c r="C416" s="2">
        <v>120</v>
      </c>
      <c r="D416" s="11"/>
      <c r="E4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6" s="524" t="str">
        <f t="shared" si="20"/>
        <v/>
      </c>
      <c r="H416" s="525">
        <f t="shared" si="21"/>
        <v>0</v>
      </c>
      <c r="I416" s="526">
        <f t="shared" si="22"/>
        <v>1</v>
      </c>
      <c r="J416" s="526" t="str">
        <f ca="1">IF(G416="","",SUMPRODUCT(LOOKUP(MID(SUBSTITUTE(UPPER(TRIM(CLEAN(SUBSTITUTE(SUBSTITUTE(G416,"ٔ",""),"ـ","ء"))))," ",""),ROW(INDIRECT("1:"&amp;LEN(SUBSTITUTE(UPPER(TRIM(CLEAN(SUBSTITUTE(SUBSTITUTE(G416,"ٔ",""),"ـ","ء"))))," ","")))),1),Gematria!$C$3:$C$40,Gematria!$D$3:$D$40)))</f>
        <v/>
      </c>
    </row>
    <row r="417" spans="1:10" x14ac:dyDescent="0.25">
      <c r="A417" s="2">
        <v>416</v>
      </c>
      <c r="B417" s="2">
        <v>3</v>
      </c>
      <c r="C417" s="2">
        <v>121</v>
      </c>
      <c r="D417" s="11"/>
      <c r="E4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7" s="524" t="str">
        <f t="shared" si="20"/>
        <v/>
      </c>
      <c r="H417" s="525">
        <f t="shared" si="21"/>
        <v>0</v>
      </c>
      <c r="I417" s="526">
        <f t="shared" si="22"/>
        <v>1</v>
      </c>
      <c r="J417" s="526" t="str">
        <f ca="1">IF(G417="","",SUMPRODUCT(LOOKUP(MID(SUBSTITUTE(UPPER(TRIM(CLEAN(SUBSTITUTE(SUBSTITUTE(G417,"ٔ",""),"ـ","ء"))))," ",""),ROW(INDIRECT("1:"&amp;LEN(SUBSTITUTE(UPPER(TRIM(CLEAN(SUBSTITUTE(SUBSTITUTE(G417,"ٔ",""),"ـ","ء"))))," ","")))),1),Gematria!$C$3:$C$40,Gematria!$D$3:$D$40)))</f>
        <v/>
      </c>
    </row>
    <row r="418" spans="1:10" x14ac:dyDescent="0.25">
      <c r="A418" s="2">
        <v>417</v>
      </c>
      <c r="B418" s="2">
        <v>3</v>
      </c>
      <c r="C418" s="2">
        <v>122</v>
      </c>
      <c r="D418" s="11"/>
      <c r="E4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8" s="524" t="str">
        <f t="shared" si="20"/>
        <v/>
      </c>
      <c r="H418" s="525">
        <f t="shared" si="21"/>
        <v>0</v>
      </c>
      <c r="I418" s="526">
        <f t="shared" si="22"/>
        <v>1</v>
      </c>
      <c r="J418" s="526" t="str">
        <f ca="1">IF(G418="","",SUMPRODUCT(LOOKUP(MID(SUBSTITUTE(UPPER(TRIM(CLEAN(SUBSTITUTE(SUBSTITUTE(G418,"ٔ",""),"ـ","ء"))))," ",""),ROW(INDIRECT("1:"&amp;LEN(SUBSTITUTE(UPPER(TRIM(CLEAN(SUBSTITUTE(SUBSTITUTE(G418,"ٔ",""),"ـ","ء"))))," ","")))),1),Gematria!$C$3:$C$40,Gematria!$D$3:$D$40)))</f>
        <v/>
      </c>
    </row>
    <row r="419" spans="1:10" x14ac:dyDescent="0.25">
      <c r="A419" s="2">
        <v>418</v>
      </c>
      <c r="B419" s="2">
        <v>3</v>
      </c>
      <c r="C419" s="2">
        <v>123</v>
      </c>
      <c r="D419" s="11"/>
      <c r="E4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9" s="524" t="str">
        <f t="shared" si="20"/>
        <v/>
      </c>
      <c r="H419" s="525">
        <f t="shared" si="21"/>
        <v>0</v>
      </c>
      <c r="I419" s="526">
        <f t="shared" si="22"/>
        <v>1</v>
      </c>
      <c r="J419" s="526" t="str">
        <f ca="1">IF(G419="","",SUMPRODUCT(LOOKUP(MID(SUBSTITUTE(UPPER(TRIM(CLEAN(SUBSTITUTE(SUBSTITUTE(G419,"ٔ",""),"ـ","ء"))))," ",""),ROW(INDIRECT("1:"&amp;LEN(SUBSTITUTE(UPPER(TRIM(CLEAN(SUBSTITUTE(SUBSTITUTE(G419,"ٔ",""),"ـ","ء"))))," ","")))),1),Gematria!$C$3:$C$40,Gematria!$D$3:$D$40)))</f>
        <v/>
      </c>
    </row>
    <row r="420" spans="1:10" x14ac:dyDescent="0.25">
      <c r="A420" s="2">
        <v>419</v>
      </c>
      <c r="B420" s="2">
        <v>3</v>
      </c>
      <c r="C420" s="2">
        <v>124</v>
      </c>
      <c r="D420" s="11"/>
      <c r="E4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0" s="524" t="str">
        <f t="shared" si="20"/>
        <v/>
      </c>
      <c r="H420" s="525">
        <f t="shared" si="21"/>
        <v>0</v>
      </c>
      <c r="I420" s="526">
        <f t="shared" si="22"/>
        <v>1</v>
      </c>
      <c r="J420" s="526" t="str">
        <f ca="1">IF(G420="","",SUMPRODUCT(LOOKUP(MID(SUBSTITUTE(UPPER(TRIM(CLEAN(SUBSTITUTE(SUBSTITUTE(G420,"ٔ",""),"ـ","ء"))))," ",""),ROW(INDIRECT("1:"&amp;LEN(SUBSTITUTE(UPPER(TRIM(CLEAN(SUBSTITUTE(SUBSTITUTE(G420,"ٔ",""),"ـ","ء"))))," ","")))),1),Gematria!$C$3:$C$40,Gematria!$D$3:$D$40)))</f>
        <v/>
      </c>
    </row>
    <row r="421" spans="1:10" x14ac:dyDescent="0.25">
      <c r="A421" s="2">
        <v>420</v>
      </c>
      <c r="B421" s="2">
        <v>3</v>
      </c>
      <c r="C421" s="2">
        <v>125</v>
      </c>
      <c r="D421" s="11"/>
      <c r="E4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1" s="524" t="str">
        <f t="shared" si="20"/>
        <v/>
      </c>
      <c r="H421" s="525">
        <f t="shared" si="21"/>
        <v>0</v>
      </c>
      <c r="I421" s="526">
        <f t="shared" si="22"/>
        <v>1</v>
      </c>
      <c r="J421" s="526" t="str">
        <f ca="1">IF(G421="","",SUMPRODUCT(LOOKUP(MID(SUBSTITUTE(UPPER(TRIM(CLEAN(SUBSTITUTE(SUBSTITUTE(G421,"ٔ",""),"ـ","ء"))))," ",""),ROW(INDIRECT("1:"&amp;LEN(SUBSTITUTE(UPPER(TRIM(CLEAN(SUBSTITUTE(SUBSTITUTE(G421,"ٔ",""),"ـ","ء"))))," ","")))),1),Gematria!$C$3:$C$40,Gematria!$D$3:$D$40)))</f>
        <v/>
      </c>
    </row>
    <row r="422" spans="1:10" x14ac:dyDescent="0.25">
      <c r="A422" s="2">
        <v>421</v>
      </c>
      <c r="B422" s="2">
        <v>3</v>
      </c>
      <c r="C422" s="2">
        <v>126</v>
      </c>
      <c r="D422" s="11"/>
      <c r="E4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2" s="524" t="str">
        <f t="shared" si="20"/>
        <v/>
      </c>
      <c r="H422" s="525">
        <f t="shared" si="21"/>
        <v>0</v>
      </c>
      <c r="I422" s="526">
        <f t="shared" si="22"/>
        <v>1</v>
      </c>
      <c r="J422" s="526" t="str">
        <f ca="1">IF(G422="","",SUMPRODUCT(LOOKUP(MID(SUBSTITUTE(UPPER(TRIM(CLEAN(SUBSTITUTE(SUBSTITUTE(G422,"ٔ",""),"ـ","ء"))))," ",""),ROW(INDIRECT("1:"&amp;LEN(SUBSTITUTE(UPPER(TRIM(CLEAN(SUBSTITUTE(SUBSTITUTE(G422,"ٔ",""),"ـ","ء"))))," ","")))),1),Gematria!$C$3:$C$40,Gematria!$D$3:$D$40)))</f>
        <v/>
      </c>
    </row>
    <row r="423" spans="1:10" x14ac:dyDescent="0.25">
      <c r="A423" s="2">
        <v>422</v>
      </c>
      <c r="B423" s="2">
        <v>3</v>
      </c>
      <c r="C423" s="2">
        <v>127</v>
      </c>
      <c r="D423" s="11"/>
      <c r="E4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3" s="524" t="str">
        <f t="shared" si="20"/>
        <v/>
      </c>
      <c r="H423" s="525">
        <f t="shared" si="21"/>
        <v>0</v>
      </c>
      <c r="I423" s="526">
        <f t="shared" si="22"/>
        <v>1</v>
      </c>
      <c r="J423" s="526" t="str">
        <f ca="1">IF(G423="","",SUMPRODUCT(LOOKUP(MID(SUBSTITUTE(UPPER(TRIM(CLEAN(SUBSTITUTE(SUBSTITUTE(G423,"ٔ",""),"ـ","ء"))))," ",""),ROW(INDIRECT("1:"&amp;LEN(SUBSTITUTE(UPPER(TRIM(CLEAN(SUBSTITUTE(SUBSTITUTE(G423,"ٔ",""),"ـ","ء"))))," ","")))),1),Gematria!$C$3:$C$40,Gematria!$D$3:$D$40)))</f>
        <v/>
      </c>
    </row>
    <row r="424" spans="1:10" x14ac:dyDescent="0.25">
      <c r="A424" s="2">
        <v>423</v>
      </c>
      <c r="B424" s="2">
        <v>3</v>
      </c>
      <c r="C424" s="2">
        <v>128</v>
      </c>
      <c r="D424" s="11"/>
      <c r="E4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4" s="524" t="str">
        <f t="shared" si="20"/>
        <v/>
      </c>
      <c r="H424" s="525">
        <f t="shared" si="21"/>
        <v>0</v>
      </c>
      <c r="I424" s="526">
        <f t="shared" si="22"/>
        <v>1</v>
      </c>
      <c r="J424" s="526" t="str">
        <f ca="1">IF(G424="","",SUMPRODUCT(LOOKUP(MID(SUBSTITUTE(UPPER(TRIM(CLEAN(SUBSTITUTE(SUBSTITUTE(G424,"ٔ",""),"ـ","ء"))))," ",""),ROW(INDIRECT("1:"&amp;LEN(SUBSTITUTE(UPPER(TRIM(CLEAN(SUBSTITUTE(SUBSTITUTE(G424,"ٔ",""),"ـ","ء"))))," ","")))),1),Gematria!$C$3:$C$40,Gematria!$D$3:$D$40)))</f>
        <v/>
      </c>
    </row>
    <row r="425" spans="1:10" x14ac:dyDescent="0.25">
      <c r="A425" s="2">
        <v>424</v>
      </c>
      <c r="B425" s="2">
        <v>3</v>
      </c>
      <c r="C425" s="2">
        <v>129</v>
      </c>
      <c r="D425" s="11"/>
      <c r="E4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5" s="524" t="str">
        <f t="shared" si="20"/>
        <v/>
      </c>
      <c r="H425" s="525">
        <f t="shared" si="21"/>
        <v>0</v>
      </c>
      <c r="I425" s="526">
        <f t="shared" si="22"/>
        <v>1</v>
      </c>
      <c r="J425" s="526" t="str">
        <f ca="1">IF(G425="","",SUMPRODUCT(LOOKUP(MID(SUBSTITUTE(UPPER(TRIM(CLEAN(SUBSTITUTE(SUBSTITUTE(G425,"ٔ",""),"ـ","ء"))))," ",""),ROW(INDIRECT("1:"&amp;LEN(SUBSTITUTE(UPPER(TRIM(CLEAN(SUBSTITUTE(SUBSTITUTE(G425,"ٔ",""),"ـ","ء"))))," ","")))),1),Gematria!$C$3:$C$40,Gematria!$D$3:$D$40)))</f>
        <v/>
      </c>
    </row>
    <row r="426" spans="1:10" x14ac:dyDescent="0.25">
      <c r="A426" s="2">
        <v>425</v>
      </c>
      <c r="B426" s="2">
        <v>3</v>
      </c>
      <c r="C426" s="2">
        <v>130</v>
      </c>
      <c r="D426" s="11"/>
      <c r="E4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6" s="524" t="str">
        <f t="shared" si="20"/>
        <v/>
      </c>
      <c r="H426" s="525">
        <f t="shared" si="21"/>
        <v>0</v>
      </c>
      <c r="I426" s="526">
        <f t="shared" si="22"/>
        <v>1</v>
      </c>
      <c r="J426" s="526" t="str">
        <f ca="1">IF(G426="","",SUMPRODUCT(LOOKUP(MID(SUBSTITUTE(UPPER(TRIM(CLEAN(SUBSTITUTE(SUBSTITUTE(G426,"ٔ",""),"ـ","ء"))))," ",""),ROW(INDIRECT("1:"&amp;LEN(SUBSTITUTE(UPPER(TRIM(CLEAN(SUBSTITUTE(SUBSTITUTE(G426,"ٔ",""),"ـ","ء"))))," ","")))),1),Gematria!$C$3:$C$40,Gematria!$D$3:$D$40)))</f>
        <v/>
      </c>
    </row>
    <row r="427" spans="1:10" x14ac:dyDescent="0.25">
      <c r="A427" s="2">
        <v>426</v>
      </c>
      <c r="B427" s="2">
        <v>3</v>
      </c>
      <c r="C427" s="2">
        <v>131</v>
      </c>
      <c r="D427" s="11"/>
      <c r="E4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7" s="524" t="str">
        <f t="shared" si="20"/>
        <v/>
      </c>
      <c r="H427" s="525">
        <f t="shared" si="21"/>
        <v>0</v>
      </c>
      <c r="I427" s="526">
        <f t="shared" si="22"/>
        <v>1</v>
      </c>
      <c r="J427" s="526" t="str">
        <f ca="1">IF(G427="","",SUMPRODUCT(LOOKUP(MID(SUBSTITUTE(UPPER(TRIM(CLEAN(SUBSTITUTE(SUBSTITUTE(G427,"ٔ",""),"ـ","ء"))))," ",""),ROW(INDIRECT("1:"&amp;LEN(SUBSTITUTE(UPPER(TRIM(CLEAN(SUBSTITUTE(SUBSTITUTE(G427,"ٔ",""),"ـ","ء"))))," ","")))),1),Gematria!$C$3:$C$40,Gematria!$D$3:$D$40)))</f>
        <v/>
      </c>
    </row>
    <row r="428" spans="1:10" x14ac:dyDescent="0.25">
      <c r="A428" s="2">
        <v>427</v>
      </c>
      <c r="B428" s="2">
        <v>3</v>
      </c>
      <c r="C428" s="2">
        <v>132</v>
      </c>
      <c r="D428" s="11"/>
      <c r="E4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8" s="524" t="str">
        <f t="shared" si="20"/>
        <v/>
      </c>
      <c r="H428" s="525">
        <f t="shared" si="21"/>
        <v>0</v>
      </c>
      <c r="I428" s="526">
        <f t="shared" si="22"/>
        <v>1</v>
      </c>
      <c r="J428" s="526" t="str">
        <f ca="1">IF(G428="","",SUMPRODUCT(LOOKUP(MID(SUBSTITUTE(UPPER(TRIM(CLEAN(SUBSTITUTE(SUBSTITUTE(G428,"ٔ",""),"ـ","ء"))))," ",""),ROW(INDIRECT("1:"&amp;LEN(SUBSTITUTE(UPPER(TRIM(CLEAN(SUBSTITUTE(SUBSTITUTE(G428,"ٔ",""),"ـ","ء"))))," ","")))),1),Gematria!$C$3:$C$40,Gematria!$D$3:$D$40)))</f>
        <v/>
      </c>
    </row>
    <row r="429" spans="1:10" x14ac:dyDescent="0.25">
      <c r="A429" s="2">
        <v>428</v>
      </c>
      <c r="B429" s="2">
        <v>3</v>
      </c>
      <c r="C429" s="2">
        <v>133</v>
      </c>
      <c r="D429" s="11"/>
      <c r="E4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9" s="524" t="str">
        <f t="shared" si="20"/>
        <v/>
      </c>
      <c r="H429" s="525">
        <f t="shared" si="21"/>
        <v>0</v>
      </c>
      <c r="I429" s="526">
        <f t="shared" si="22"/>
        <v>1</v>
      </c>
      <c r="J429" s="526" t="str">
        <f ca="1">IF(G429="","",SUMPRODUCT(LOOKUP(MID(SUBSTITUTE(UPPER(TRIM(CLEAN(SUBSTITUTE(SUBSTITUTE(G429,"ٔ",""),"ـ","ء"))))," ",""),ROW(INDIRECT("1:"&amp;LEN(SUBSTITUTE(UPPER(TRIM(CLEAN(SUBSTITUTE(SUBSTITUTE(G429,"ٔ",""),"ـ","ء"))))," ","")))),1),Gematria!$C$3:$C$40,Gematria!$D$3:$D$40)))</f>
        <v/>
      </c>
    </row>
    <row r="430" spans="1:10" x14ac:dyDescent="0.25">
      <c r="A430" s="2">
        <v>429</v>
      </c>
      <c r="B430" s="2">
        <v>3</v>
      </c>
      <c r="C430" s="2">
        <v>134</v>
      </c>
      <c r="D430" s="11"/>
      <c r="E4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0" s="524" t="str">
        <f t="shared" si="20"/>
        <v/>
      </c>
      <c r="H430" s="525">
        <f t="shared" si="21"/>
        <v>0</v>
      </c>
      <c r="I430" s="526">
        <f t="shared" si="22"/>
        <v>1</v>
      </c>
      <c r="J430" s="526" t="str">
        <f ca="1">IF(G430="","",SUMPRODUCT(LOOKUP(MID(SUBSTITUTE(UPPER(TRIM(CLEAN(SUBSTITUTE(SUBSTITUTE(G430,"ٔ",""),"ـ","ء"))))," ",""),ROW(INDIRECT("1:"&amp;LEN(SUBSTITUTE(UPPER(TRIM(CLEAN(SUBSTITUTE(SUBSTITUTE(G430,"ٔ",""),"ـ","ء"))))," ","")))),1),Gematria!$C$3:$C$40,Gematria!$D$3:$D$40)))</f>
        <v/>
      </c>
    </row>
    <row r="431" spans="1:10" x14ac:dyDescent="0.25">
      <c r="A431" s="2">
        <v>430</v>
      </c>
      <c r="B431" s="2">
        <v>3</v>
      </c>
      <c r="C431" s="2">
        <v>135</v>
      </c>
      <c r="D431" s="11"/>
      <c r="E4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1" s="524" t="str">
        <f t="shared" si="20"/>
        <v/>
      </c>
      <c r="H431" s="525">
        <f t="shared" si="21"/>
        <v>0</v>
      </c>
      <c r="I431" s="526">
        <f t="shared" si="22"/>
        <v>1</v>
      </c>
      <c r="J431" s="526" t="str">
        <f ca="1">IF(G431="","",SUMPRODUCT(LOOKUP(MID(SUBSTITUTE(UPPER(TRIM(CLEAN(SUBSTITUTE(SUBSTITUTE(G431,"ٔ",""),"ـ","ء"))))," ",""),ROW(INDIRECT("1:"&amp;LEN(SUBSTITUTE(UPPER(TRIM(CLEAN(SUBSTITUTE(SUBSTITUTE(G431,"ٔ",""),"ـ","ء"))))," ","")))),1),Gematria!$C$3:$C$40,Gematria!$D$3:$D$40)))</f>
        <v/>
      </c>
    </row>
    <row r="432" spans="1:10" x14ac:dyDescent="0.25">
      <c r="A432" s="2">
        <v>431</v>
      </c>
      <c r="B432" s="2">
        <v>3</v>
      </c>
      <c r="C432" s="2">
        <v>136</v>
      </c>
      <c r="D432" s="11"/>
      <c r="E4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2" s="524" t="str">
        <f t="shared" si="20"/>
        <v/>
      </c>
      <c r="H432" s="525">
        <f t="shared" si="21"/>
        <v>0</v>
      </c>
      <c r="I432" s="526">
        <f t="shared" si="22"/>
        <v>1</v>
      </c>
      <c r="J432" s="526" t="str">
        <f ca="1">IF(G432="","",SUMPRODUCT(LOOKUP(MID(SUBSTITUTE(UPPER(TRIM(CLEAN(SUBSTITUTE(SUBSTITUTE(G432,"ٔ",""),"ـ","ء"))))," ",""),ROW(INDIRECT("1:"&amp;LEN(SUBSTITUTE(UPPER(TRIM(CLEAN(SUBSTITUTE(SUBSTITUTE(G432,"ٔ",""),"ـ","ء"))))," ","")))),1),Gematria!$C$3:$C$40,Gematria!$D$3:$D$40)))</f>
        <v/>
      </c>
    </row>
    <row r="433" spans="1:10" x14ac:dyDescent="0.25">
      <c r="A433" s="2">
        <v>432</v>
      </c>
      <c r="B433" s="2">
        <v>3</v>
      </c>
      <c r="C433" s="2">
        <v>137</v>
      </c>
      <c r="D433" s="11"/>
      <c r="E4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3" s="524" t="str">
        <f t="shared" si="20"/>
        <v/>
      </c>
      <c r="H433" s="525">
        <f t="shared" si="21"/>
        <v>0</v>
      </c>
      <c r="I433" s="526">
        <f t="shared" si="22"/>
        <v>1</v>
      </c>
      <c r="J433" s="526" t="str">
        <f ca="1">IF(G433="","",SUMPRODUCT(LOOKUP(MID(SUBSTITUTE(UPPER(TRIM(CLEAN(SUBSTITUTE(SUBSTITUTE(G433,"ٔ",""),"ـ","ء"))))," ",""),ROW(INDIRECT("1:"&amp;LEN(SUBSTITUTE(UPPER(TRIM(CLEAN(SUBSTITUTE(SUBSTITUTE(G433,"ٔ",""),"ـ","ء"))))," ","")))),1),Gematria!$C$3:$C$40,Gematria!$D$3:$D$40)))</f>
        <v/>
      </c>
    </row>
    <row r="434" spans="1:10" x14ac:dyDescent="0.25">
      <c r="A434" s="2">
        <v>433</v>
      </c>
      <c r="B434" s="2">
        <v>3</v>
      </c>
      <c r="C434" s="2">
        <v>138</v>
      </c>
      <c r="D434" s="11"/>
      <c r="E4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4" s="524" t="str">
        <f t="shared" si="20"/>
        <v/>
      </c>
      <c r="H434" s="525">
        <f t="shared" si="21"/>
        <v>0</v>
      </c>
      <c r="I434" s="526">
        <f t="shared" si="22"/>
        <v>1</v>
      </c>
      <c r="J434" s="526" t="str">
        <f ca="1">IF(G434="","",SUMPRODUCT(LOOKUP(MID(SUBSTITUTE(UPPER(TRIM(CLEAN(SUBSTITUTE(SUBSTITUTE(G434,"ٔ",""),"ـ","ء"))))," ",""),ROW(INDIRECT("1:"&amp;LEN(SUBSTITUTE(UPPER(TRIM(CLEAN(SUBSTITUTE(SUBSTITUTE(G434,"ٔ",""),"ـ","ء"))))," ","")))),1),Gematria!$C$3:$C$40,Gematria!$D$3:$D$40)))</f>
        <v/>
      </c>
    </row>
    <row r="435" spans="1:10" x14ac:dyDescent="0.25">
      <c r="A435" s="2">
        <v>434</v>
      </c>
      <c r="B435" s="2">
        <v>3</v>
      </c>
      <c r="C435" s="2">
        <v>139</v>
      </c>
      <c r="D435" s="11"/>
      <c r="E4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5" s="524" t="str">
        <f t="shared" si="20"/>
        <v/>
      </c>
      <c r="H435" s="525">
        <f t="shared" si="21"/>
        <v>0</v>
      </c>
      <c r="I435" s="526">
        <f t="shared" si="22"/>
        <v>1</v>
      </c>
      <c r="J435" s="526" t="str">
        <f ca="1">IF(G435="","",SUMPRODUCT(LOOKUP(MID(SUBSTITUTE(UPPER(TRIM(CLEAN(SUBSTITUTE(SUBSTITUTE(G435,"ٔ",""),"ـ","ء"))))," ",""),ROW(INDIRECT("1:"&amp;LEN(SUBSTITUTE(UPPER(TRIM(CLEAN(SUBSTITUTE(SUBSTITUTE(G435,"ٔ",""),"ـ","ء"))))," ","")))),1),Gematria!$C$3:$C$40,Gematria!$D$3:$D$40)))</f>
        <v/>
      </c>
    </row>
    <row r="436" spans="1:10" x14ac:dyDescent="0.25">
      <c r="A436" s="2">
        <v>435</v>
      </c>
      <c r="B436" s="2">
        <v>3</v>
      </c>
      <c r="C436" s="2">
        <v>140</v>
      </c>
      <c r="D436" s="11"/>
      <c r="E4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6" s="524" t="str">
        <f t="shared" si="20"/>
        <v/>
      </c>
      <c r="H436" s="525">
        <f t="shared" si="21"/>
        <v>0</v>
      </c>
      <c r="I436" s="526">
        <f t="shared" si="22"/>
        <v>1</v>
      </c>
      <c r="J436" s="526" t="str">
        <f ca="1">IF(G436="","",SUMPRODUCT(LOOKUP(MID(SUBSTITUTE(UPPER(TRIM(CLEAN(SUBSTITUTE(SUBSTITUTE(G436,"ٔ",""),"ـ","ء"))))," ",""),ROW(INDIRECT("1:"&amp;LEN(SUBSTITUTE(UPPER(TRIM(CLEAN(SUBSTITUTE(SUBSTITUTE(G436,"ٔ",""),"ـ","ء"))))," ","")))),1),Gematria!$C$3:$C$40,Gematria!$D$3:$D$40)))</f>
        <v/>
      </c>
    </row>
    <row r="437" spans="1:10" x14ac:dyDescent="0.25">
      <c r="A437" s="2">
        <v>436</v>
      </c>
      <c r="B437" s="2">
        <v>3</v>
      </c>
      <c r="C437" s="2">
        <v>141</v>
      </c>
      <c r="D437" s="11"/>
      <c r="E4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7" s="524" t="str">
        <f t="shared" si="20"/>
        <v/>
      </c>
      <c r="H437" s="525">
        <f t="shared" si="21"/>
        <v>0</v>
      </c>
      <c r="I437" s="526">
        <f t="shared" si="22"/>
        <v>1</v>
      </c>
      <c r="J437" s="526" t="str">
        <f ca="1">IF(G437="","",SUMPRODUCT(LOOKUP(MID(SUBSTITUTE(UPPER(TRIM(CLEAN(SUBSTITUTE(SUBSTITUTE(G437,"ٔ",""),"ـ","ء"))))," ",""),ROW(INDIRECT("1:"&amp;LEN(SUBSTITUTE(UPPER(TRIM(CLEAN(SUBSTITUTE(SUBSTITUTE(G437,"ٔ",""),"ـ","ء"))))," ","")))),1),Gematria!$C$3:$C$40,Gematria!$D$3:$D$40)))</f>
        <v/>
      </c>
    </row>
    <row r="438" spans="1:10" x14ac:dyDescent="0.25">
      <c r="A438" s="2">
        <v>437</v>
      </c>
      <c r="B438" s="2">
        <v>3</v>
      </c>
      <c r="C438" s="2">
        <v>142</v>
      </c>
      <c r="D438" s="11"/>
      <c r="E4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8" s="524" t="str">
        <f t="shared" si="20"/>
        <v/>
      </c>
      <c r="H438" s="525">
        <f t="shared" si="21"/>
        <v>0</v>
      </c>
      <c r="I438" s="526">
        <f t="shared" si="22"/>
        <v>1</v>
      </c>
      <c r="J438" s="526" t="str">
        <f ca="1">IF(G438="","",SUMPRODUCT(LOOKUP(MID(SUBSTITUTE(UPPER(TRIM(CLEAN(SUBSTITUTE(SUBSTITUTE(G438,"ٔ",""),"ـ","ء"))))," ",""),ROW(INDIRECT("1:"&amp;LEN(SUBSTITUTE(UPPER(TRIM(CLEAN(SUBSTITUTE(SUBSTITUTE(G438,"ٔ",""),"ـ","ء"))))," ","")))),1),Gematria!$C$3:$C$40,Gematria!$D$3:$D$40)))</f>
        <v/>
      </c>
    </row>
    <row r="439" spans="1:10" x14ac:dyDescent="0.25">
      <c r="A439" s="2">
        <v>438</v>
      </c>
      <c r="B439" s="2">
        <v>3</v>
      </c>
      <c r="C439" s="2">
        <v>143</v>
      </c>
      <c r="D439" s="11"/>
      <c r="E4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9" s="524" t="str">
        <f t="shared" si="20"/>
        <v/>
      </c>
      <c r="H439" s="525">
        <f t="shared" si="21"/>
        <v>0</v>
      </c>
      <c r="I439" s="526">
        <f t="shared" si="22"/>
        <v>1</v>
      </c>
      <c r="J439" s="526" t="str">
        <f ca="1">IF(G439="","",SUMPRODUCT(LOOKUP(MID(SUBSTITUTE(UPPER(TRIM(CLEAN(SUBSTITUTE(SUBSTITUTE(G439,"ٔ",""),"ـ","ء"))))," ",""),ROW(INDIRECT("1:"&amp;LEN(SUBSTITUTE(UPPER(TRIM(CLEAN(SUBSTITUTE(SUBSTITUTE(G439,"ٔ",""),"ـ","ء"))))," ","")))),1),Gematria!$C$3:$C$40,Gematria!$D$3:$D$40)))</f>
        <v/>
      </c>
    </row>
    <row r="440" spans="1:10" x14ac:dyDescent="0.25">
      <c r="A440" s="2">
        <v>439</v>
      </c>
      <c r="B440" s="2">
        <v>3</v>
      </c>
      <c r="C440" s="2">
        <v>144</v>
      </c>
      <c r="D440" s="11"/>
      <c r="E4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0" s="524" t="str">
        <f t="shared" si="20"/>
        <v/>
      </c>
      <c r="H440" s="525">
        <f t="shared" si="21"/>
        <v>0</v>
      </c>
      <c r="I440" s="526">
        <f t="shared" si="22"/>
        <v>1</v>
      </c>
      <c r="J440" s="526" t="str">
        <f ca="1">IF(G440="","",SUMPRODUCT(LOOKUP(MID(SUBSTITUTE(UPPER(TRIM(CLEAN(SUBSTITUTE(SUBSTITUTE(G440,"ٔ",""),"ـ","ء"))))," ",""),ROW(INDIRECT("1:"&amp;LEN(SUBSTITUTE(UPPER(TRIM(CLEAN(SUBSTITUTE(SUBSTITUTE(G440,"ٔ",""),"ـ","ء"))))," ","")))),1),Gematria!$C$3:$C$40,Gematria!$D$3:$D$40)))</f>
        <v/>
      </c>
    </row>
    <row r="441" spans="1:10" x14ac:dyDescent="0.25">
      <c r="A441" s="2">
        <v>440</v>
      </c>
      <c r="B441" s="2">
        <v>3</v>
      </c>
      <c r="C441" s="2">
        <v>145</v>
      </c>
      <c r="D441" s="11"/>
      <c r="E4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1" s="524" t="str">
        <f t="shared" si="20"/>
        <v/>
      </c>
      <c r="H441" s="525">
        <f t="shared" si="21"/>
        <v>0</v>
      </c>
      <c r="I441" s="526">
        <f t="shared" si="22"/>
        <v>1</v>
      </c>
      <c r="J441" s="526" t="str">
        <f ca="1">IF(G441="","",SUMPRODUCT(LOOKUP(MID(SUBSTITUTE(UPPER(TRIM(CLEAN(SUBSTITUTE(SUBSTITUTE(G441,"ٔ",""),"ـ","ء"))))," ",""),ROW(INDIRECT("1:"&amp;LEN(SUBSTITUTE(UPPER(TRIM(CLEAN(SUBSTITUTE(SUBSTITUTE(G441,"ٔ",""),"ـ","ء"))))," ","")))),1),Gematria!$C$3:$C$40,Gematria!$D$3:$D$40)))</f>
        <v/>
      </c>
    </row>
    <row r="442" spans="1:10" x14ac:dyDescent="0.25">
      <c r="A442" s="2">
        <v>441</v>
      </c>
      <c r="B442" s="2">
        <v>3</v>
      </c>
      <c r="C442" s="2">
        <v>146</v>
      </c>
      <c r="D442" s="11"/>
      <c r="E4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2" s="524" t="str">
        <f t="shared" si="20"/>
        <v/>
      </c>
      <c r="H442" s="525">
        <f t="shared" si="21"/>
        <v>0</v>
      </c>
      <c r="I442" s="526">
        <f t="shared" si="22"/>
        <v>1</v>
      </c>
      <c r="J442" s="526" t="str">
        <f ca="1">IF(G442="","",SUMPRODUCT(LOOKUP(MID(SUBSTITUTE(UPPER(TRIM(CLEAN(SUBSTITUTE(SUBSTITUTE(G442,"ٔ",""),"ـ","ء"))))," ",""),ROW(INDIRECT("1:"&amp;LEN(SUBSTITUTE(UPPER(TRIM(CLEAN(SUBSTITUTE(SUBSTITUTE(G442,"ٔ",""),"ـ","ء"))))," ","")))),1),Gematria!$C$3:$C$40,Gematria!$D$3:$D$40)))</f>
        <v/>
      </c>
    </row>
    <row r="443" spans="1:10" x14ac:dyDescent="0.25">
      <c r="A443" s="2">
        <v>442</v>
      </c>
      <c r="B443" s="2">
        <v>3</v>
      </c>
      <c r="C443" s="2">
        <v>147</v>
      </c>
      <c r="D443" s="11"/>
      <c r="E4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3" s="524" t="str">
        <f t="shared" si="20"/>
        <v/>
      </c>
      <c r="H443" s="525">
        <f t="shared" si="21"/>
        <v>0</v>
      </c>
      <c r="I443" s="526">
        <f t="shared" si="22"/>
        <v>1</v>
      </c>
      <c r="J443" s="526" t="str">
        <f ca="1">IF(G443="","",SUMPRODUCT(LOOKUP(MID(SUBSTITUTE(UPPER(TRIM(CLEAN(SUBSTITUTE(SUBSTITUTE(G443,"ٔ",""),"ـ","ء"))))," ",""),ROW(INDIRECT("1:"&amp;LEN(SUBSTITUTE(UPPER(TRIM(CLEAN(SUBSTITUTE(SUBSTITUTE(G443,"ٔ",""),"ـ","ء"))))," ","")))),1),Gematria!$C$3:$C$40,Gematria!$D$3:$D$40)))</f>
        <v/>
      </c>
    </row>
    <row r="444" spans="1:10" x14ac:dyDescent="0.25">
      <c r="A444" s="2">
        <v>443</v>
      </c>
      <c r="B444" s="2">
        <v>3</v>
      </c>
      <c r="C444" s="2">
        <v>148</v>
      </c>
      <c r="D444" s="11"/>
      <c r="E4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4" s="524" t="str">
        <f t="shared" si="20"/>
        <v/>
      </c>
      <c r="H444" s="525">
        <f t="shared" si="21"/>
        <v>0</v>
      </c>
      <c r="I444" s="526">
        <f t="shared" si="22"/>
        <v>1</v>
      </c>
      <c r="J444" s="526" t="str">
        <f ca="1">IF(G444="","",SUMPRODUCT(LOOKUP(MID(SUBSTITUTE(UPPER(TRIM(CLEAN(SUBSTITUTE(SUBSTITUTE(G444,"ٔ",""),"ـ","ء"))))," ",""),ROW(INDIRECT("1:"&amp;LEN(SUBSTITUTE(UPPER(TRIM(CLEAN(SUBSTITUTE(SUBSTITUTE(G444,"ٔ",""),"ـ","ء"))))," ","")))),1),Gematria!$C$3:$C$40,Gematria!$D$3:$D$40)))</f>
        <v/>
      </c>
    </row>
    <row r="445" spans="1:10" x14ac:dyDescent="0.25">
      <c r="A445" s="2">
        <v>444</v>
      </c>
      <c r="B445" s="2">
        <v>3</v>
      </c>
      <c r="C445" s="2">
        <v>149</v>
      </c>
      <c r="D445" s="11"/>
      <c r="E4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5" s="524" t="str">
        <f t="shared" si="20"/>
        <v/>
      </c>
      <c r="H445" s="525">
        <f t="shared" si="21"/>
        <v>0</v>
      </c>
      <c r="I445" s="526">
        <f t="shared" si="22"/>
        <v>1</v>
      </c>
      <c r="J445" s="526" t="str">
        <f ca="1">IF(G445="","",SUMPRODUCT(LOOKUP(MID(SUBSTITUTE(UPPER(TRIM(CLEAN(SUBSTITUTE(SUBSTITUTE(G445,"ٔ",""),"ـ","ء"))))," ",""),ROW(INDIRECT("1:"&amp;LEN(SUBSTITUTE(UPPER(TRIM(CLEAN(SUBSTITUTE(SUBSTITUTE(G445,"ٔ",""),"ـ","ء"))))," ","")))),1),Gematria!$C$3:$C$40,Gematria!$D$3:$D$40)))</f>
        <v/>
      </c>
    </row>
    <row r="446" spans="1:10" x14ac:dyDescent="0.25">
      <c r="A446" s="2">
        <v>445</v>
      </c>
      <c r="B446" s="2">
        <v>3</v>
      </c>
      <c r="C446" s="2">
        <v>150</v>
      </c>
      <c r="D446" s="11"/>
      <c r="E4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6" s="524" t="str">
        <f t="shared" si="20"/>
        <v/>
      </c>
      <c r="H446" s="525">
        <f t="shared" si="21"/>
        <v>0</v>
      </c>
      <c r="I446" s="526">
        <f t="shared" si="22"/>
        <v>1</v>
      </c>
      <c r="J446" s="526" t="str">
        <f ca="1">IF(G446="","",SUMPRODUCT(LOOKUP(MID(SUBSTITUTE(UPPER(TRIM(CLEAN(SUBSTITUTE(SUBSTITUTE(G446,"ٔ",""),"ـ","ء"))))," ",""),ROW(INDIRECT("1:"&amp;LEN(SUBSTITUTE(UPPER(TRIM(CLEAN(SUBSTITUTE(SUBSTITUTE(G446,"ٔ",""),"ـ","ء"))))," ","")))),1),Gematria!$C$3:$C$40,Gematria!$D$3:$D$40)))</f>
        <v/>
      </c>
    </row>
    <row r="447" spans="1:10" x14ac:dyDescent="0.25">
      <c r="A447" s="2">
        <v>446</v>
      </c>
      <c r="B447" s="2">
        <v>3</v>
      </c>
      <c r="C447" s="2">
        <v>151</v>
      </c>
      <c r="D447" s="11"/>
      <c r="E4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7" s="524" t="str">
        <f t="shared" si="20"/>
        <v/>
      </c>
      <c r="H447" s="525">
        <f t="shared" si="21"/>
        <v>0</v>
      </c>
      <c r="I447" s="526">
        <f t="shared" si="22"/>
        <v>1</v>
      </c>
      <c r="J447" s="526" t="str">
        <f ca="1">IF(G447="","",SUMPRODUCT(LOOKUP(MID(SUBSTITUTE(UPPER(TRIM(CLEAN(SUBSTITUTE(SUBSTITUTE(G447,"ٔ",""),"ـ","ء"))))," ",""),ROW(INDIRECT("1:"&amp;LEN(SUBSTITUTE(UPPER(TRIM(CLEAN(SUBSTITUTE(SUBSTITUTE(G447,"ٔ",""),"ـ","ء"))))," ","")))),1),Gematria!$C$3:$C$40,Gematria!$D$3:$D$40)))</f>
        <v/>
      </c>
    </row>
    <row r="448" spans="1:10" x14ac:dyDescent="0.25">
      <c r="A448" s="2">
        <v>447</v>
      </c>
      <c r="B448" s="2">
        <v>3</v>
      </c>
      <c r="C448" s="2">
        <v>152</v>
      </c>
      <c r="D448" s="11"/>
      <c r="E4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8" s="524" t="str">
        <f t="shared" si="20"/>
        <v/>
      </c>
      <c r="H448" s="525">
        <f t="shared" si="21"/>
        <v>0</v>
      </c>
      <c r="I448" s="526">
        <f t="shared" si="22"/>
        <v>1</v>
      </c>
      <c r="J448" s="526" t="str">
        <f ca="1">IF(G448="","",SUMPRODUCT(LOOKUP(MID(SUBSTITUTE(UPPER(TRIM(CLEAN(SUBSTITUTE(SUBSTITUTE(G448,"ٔ",""),"ـ","ء"))))," ",""),ROW(INDIRECT("1:"&amp;LEN(SUBSTITUTE(UPPER(TRIM(CLEAN(SUBSTITUTE(SUBSTITUTE(G448,"ٔ",""),"ـ","ء"))))," ","")))),1),Gematria!$C$3:$C$40,Gematria!$D$3:$D$40)))</f>
        <v/>
      </c>
    </row>
    <row r="449" spans="1:10" x14ac:dyDescent="0.25">
      <c r="A449" s="2">
        <v>448</v>
      </c>
      <c r="B449" s="2">
        <v>3</v>
      </c>
      <c r="C449" s="2">
        <v>153</v>
      </c>
      <c r="D449" s="11"/>
      <c r="E4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9" s="524" t="str">
        <f t="shared" si="20"/>
        <v/>
      </c>
      <c r="H449" s="525">
        <f t="shared" si="21"/>
        <v>0</v>
      </c>
      <c r="I449" s="526">
        <f t="shared" si="22"/>
        <v>1</v>
      </c>
      <c r="J449" s="526" t="str">
        <f ca="1">IF(G449="","",SUMPRODUCT(LOOKUP(MID(SUBSTITUTE(UPPER(TRIM(CLEAN(SUBSTITUTE(SUBSTITUTE(G449,"ٔ",""),"ـ","ء"))))," ",""),ROW(INDIRECT("1:"&amp;LEN(SUBSTITUTE(UPPER(TRIM(CLEAN(SUBSTITUTE(SUBSTITUTE(G449,"ٔ",""),"ـ","ء"))))," ","")))),1),Gematria!$C$3:$C$40,Gematria!$D$3:$D$40)))</f>
        <v/>
      </c>
    </row>
    <row r="450" spans="1:10" x14ac:dyDescent="0.25">
      <c r="A450" s="2">
        <v>449</v>
      </c>
      <c r="B450" s="2">
        <v>3</v>
      </c>
      <c r="C450" s="2">
        <v>154</v>
      </c>
      <c r="D450" s="11"/>
      <c r="E4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0" s="524" t="str">
        <f t="shared" si="20"/>
        <v/>
      </c>
      <c r="H450" s="525">
        <f t="shared" si="21"/>
        <v>0</v>
      </c>
      <c r="I450" s="526">
        <f t="shared" si="22"/>
        <v>1</v>
      </c>
      <c r="J450" s="526" t="str">
        <f ca="1">IF(G450="","",SUMPRODUCT(LOOKUP(MID(SUBSTITUTE(UPPER(TRIM(CLEAN(SUBSTITUTE(SUBSTITUTE(G450,"ٔ",""),"ـ","ء"))))," ",""),ROW(INDIRECT("1:"&amp;LEN(SUBSTITUTE(UPPER(TRIM(CLEAN(SUBSTITUTE(SUBSTITUTE(G450,"ٔ",""),"ـ","ء"))))," ","")))),1),Gematria!$C$3:$C$40,Gematria!$D$3:$D$40)))</f>
        <v/>
      </c>
    </row>
    <row r="451" spans="1:10" x14ac:dyDescent="0.25">
      <c r="A451" s="2">
        <v>450</v>
      </c>
      <c r="B451" s="2">
        <v>3</v>
      </c>
      <c r="C451" s="2">
        <v>155</v>
      </c>
      <c r="D451" s="11"/>
      <c r="E4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1" s="524" t="str">
        <f t="shared" ref="G451:G514" si="23">TRIM(CLEAN(SUBSTITUTE(F451,"ٔ","")))</f>
        <v/>
      </c>
      <c r="H451" s="525">
        <f t="shared" ref="H451:H514" si="24">LEN(SUBSTITUTE(G451," ",""))</f>
        <v>0</v>
      </c>
      <c r="I451" s="526">
        <f t="shared" si="22"/>
        <v>1</v>
      </c>
      <c r="J451" s="526" t="str">
        <f ca="1">IF(G451="","",SUMPRODUCT(LOOKUP(MID(SUBSTITUTE(UPPER(TRIM(CLEAN(SUBSTITUTE(SUBSTITUTE(G451,"ٔ",""),"ـ","ء"))))," ",""),ROW(INDIRECT("1:"&amp;LEN(SUBSTITUTE(UPPER(TRIM(CLEAN(SUBSTITUTE(SUBSTITUTE(G451,"ٔ",""),"ـ","ء"))))," ","")))),1),Gematria!$C$3:$C$40,Gematria!$D$3:$D$40)))</f>
        <v/>
      </c>
    </row>
    <row r="452" spans="1:10" x14ac:dyDescent="0.25">
      <c r="A452" s="2">
        <v>451</v>
      </c>
      <c r="B452" s="2">
        <v>3</v>
      </c>
      <c r="C452" s="2">
        <v>156</v>
      </c>
      <c r="D452" s="11"/>
      <c r="E4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2" s="524" t="str">
        <f t="shared" si="23"/>
        <v/>
      </c>
      <c r="H452" s="525">
        <f t="shared" si="24"/>
        <v>0</v>
      </c>
      <c r="I452" s="526">
        <f t="shared" si="22"/>
        <v>1</v>
      </c>
      <c r="J452" s="526" t="str">
        <f ca="1">IF(G452="","",SUMPRODUCT(LOOKUP(MID(SUBSTITUTE(UPPER(TRIM(CLEAN(SUBSTITUTE(SUBSTITUTE(G452,"ٔ",""),"ـ","ء"))))," ",""),ROW(INDIRECT("1:"&amp;LEN(SUBSTITUTE(UPPER(TRIM(CLEAN(SUBSTITUTE(SUBSTITUTE(G452,"ٔ",""),"ـ","ء"))))," ","")))),1),Gematria!$C$3:$C$40,Gematria!$D$3:$D$40)))</f>
        <v/>
      </c>
    </row>
    <row r="453" spans="1:10" x14ac:dyDescent="0.25">
      <c r="A453" s="2">
        <v>452</v>
      </c>
      <c r="B453" s="2">
        <v>3</v>
      </c>
      <c r="C453" s="2">
        <v>157</v>
      </c>
      <c r="D453" s="11"/>
      <c r="E4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3" s="524" t="str">
        <f t="shared" si="23"/>
        <v/>
      </c>
      <c r="H453" s="525">
        <f t="shared" si="24"/>
        <v>0</v>
      </c>
      <c r="I453" s="526">
        <f t="shared" si="22"/>
        <v>1</v>
      </c>
      <c r="J453" s="526" t="str">
        <f ca="1">IF(G453="","",SUMPRODUCT(LOOKUP(MID(SUBSTITUTE(UPPER(TRIM(CLEAN(SUBSTITUTE(SUBSTITUTE(G453,"ٔ",""),"ـ","ء"))))," ",""),ROW(INDIRECT("1:"&amp;LEN(SUBSTITUTE(UPPER(TRIM(CLEAN(SUBSTITUTE(SUBSTITUTE(G453,"ٔ",""),"ـ","ء"))))," ","")))),1),Gematria!$C$3:$C$40,Gematria!$D$3:$D$40)))</f>
        <v/>
      </c>
    </row>
    <row r="454" spans="1:10" x14ac:dyDescent="0.25">
      <c r="A454" s="2">
        <v>453</v>
      </c>
      <c r="B454" s="2">
        <v>3</v>
      </c>
      <c r="C454" s="2">
        <v>158</v>
      </c>
      <c r="D454" s="11"/>
      <c r="E4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4" s="524" t="str">
        <f t="shared" si="23"/>
        <v/>
      </c>
      <c r="H454" s="525">
        <f t="shared" si="24"/>
        <v>0</v>
      </c>
      <c r="I454" s="526">
        <f t="shared" si="22"/>
        <v>1</v>
      </c>
      <c r="J454" s="526" t="str">
        <f ca="1">IF(G454="","",SUMPRODUCT(LOOKUP(MID(SUBSTITUTE(UPPER(TRIM(CLEAN(SUBSTITUTE(SUBSTITUTE(G454,"ٔ",""),"ـ","ء"))))," ",""),ROW(INDIRECT("1:"&amp;LEN(SUBSTITUTE(UPPER(TRIM(CLEAN(SUBSTITUTE(SUBSTITUTE(G454,"ٔ",""),"ـ","ء"))))," ","")))),1),Gematria!$C$3:$C$40,Gematria!$D$3:$D$40)))</f>
        <v/>
      </c>
    </row>
    <row r="455" spans="1:10" x14ac:dyDescent="0.25">
      <c r="A455" s="2">
        <v>454</v>
      </c>
      <c r="B455" s="2">
        <v>3</v>
      </c>
      <c r="C455" s="2">
        <v>159</v>
      </c>
      <c r="D455" s="11"/>
      <c r="E4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5" s="524" t="str">
        <f t="shared" si="23"/>
        <v/>
      </c>
      <c r="H455" s="525">
        <f t="shared" si="24"/>
        <v>0</v>
      </c>
      <c r="I455" s="526">
        <f t="shared" si="22"/>
        <v>1</v>
      </c>
      <c r="J455" s="526" t="str">
        <f ca="1">IF(G455="","",SUMPRODUCT(LOOKUP(MID(SUBSTITUTE(UPPER(TRIM(CLEAN(SUBSTITUTE(SUBSTITUTE(G455,"ٔ",""),"ـ","ء"))))," ",""),ROW(INDIRECT("1:"&amp;LEN(SUBSTITUTE(UPPER(TRIM(CLEAN(SUBSTITUTE(SUBSTITUTE(G455,"ٔ",""),"ـ","ء"))))," ","")))),1),Gematria!$C$3:$C$40,Gematria!$D$3:$D$40)))</f>
        <v/>
      </c>
    </row>
    <row r="456" spans="1:10" x14ac:dyDescent="0.25">
      <c r="A456" s="2">
        <v>455</v>
      </c>
      <c r="B456" s="2">
        <v>3</v>
      </c>
      <c r="C456" s="2">
        <v>160</v>
      </c>
      <c r="D456" s="11"/>
      <c r="E4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6" s="524" t="str">
        <f t="shared" si="23"/>
        <v/>
      </c>
      <c r="H456" s="525">
        <f t="shared" si="24"/>
        <v>0</v>
      </c>
      <c r="I456" s="526">
        <f t="shared" si="22"/>
        <v>1</v>
      </c>
      <c r="J456" s="526" t="str">
        <f ca="1">IF(G456="","",SUMPRODUCT(LOOKUP(MID(SUBSTITUTE(UPPER(TRIM(CLEAN(SUBSTITUTE(SUBSTITUTE(G456,"ٔ",""),"ـ","ء"))))," ",""),ROW(INDIRECT("1:"&amp;LEN(SUBSTITUTE(UPPER(TRIM(CLEAN(SUBSTITUTE(SUBSTITUTE(G456,"ٔ",""),"ـ","ء"))))," ","")))),1),Gematria!$C$3:$C$40,Gematria!$D$3:$D$40)))</f>
        <v/>
      </c>
    </row>
    <row r="457" spans="1:10" x14ac:dyDescent="0.25">
      <c r="A457" s="2">
        <v>456</v>
      </c>
      <c r="B457" s="2">
        <v>3</v>
      </c>
      <c r="C457" s="2">
        <v>161</v>
      </c>
      <c r="D457" s="11"/>
      <c r="E4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7" s="524" t="str">
        <f t="shared" si="23"/>
        <v/>
      </c>
      <c r="H457" s="525">
        <f t="shared" si="24"/>
        <v>0</v>
      </c>
      <c r="I457" s="526">
        <f t="shared" si="22"/>
        <v>1</v>
      </c>
      <c r="J457" s="526" t="str">
        <f ca="1">IF(G457="","",SUMPRODUCT(LOOKUP(MID(SUBSTITUTE(UPPER(TRIM(CLEAN(SUBSTITUTE(SUBSTITUTE(G457,"ٔ",""),"ـ","ء"))))," ",""),ROW(INDIRECT("1:"&amp;LEN(SUBSTITUTE(UPPER(TRIM(CLEAN(SUBSTITUTE(SUBSTITUTE(G457,"ٔ",""),"ـ","ء"))))," ","")))),1),Gematria!$C$3:$C$40,Gematria!$D$3:$D$40)))</f>
        <v/>
      </c>
    </row>
    <row r="458" spans="1:10" x14ac:dyDescent="0.25">
      <c r="A458" s="2">
        <v>457</v>
      </c>
      <c r="B458" s="2">
        <v>3</v>
      </c>
      <c r="C458" s="2">
        <v>162</v>
      </c>
      <c r="D458" s="11"/>
      <c r="E4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8" s="524" t="str">
        <f t="shared" si="23"/>
        <v/>
      </c>
      <c r="H458" s="525">
        <f t="shared" si="24"/>
        <v>0</v>
      </c>
      <c r="I458" s="526">
        <f t="shared" si="22"/>
        <v>1</v>
      </c>
      <c r="J458" s="526" t="str">
        <f ca="1">IF(G458="","",SUMPRODUCT(LOOKUP(MID(SUBSTITUTE(UPPER(TRIM(CLEAN(SUBSTITUTE(SUBSTITUTE(G458,"ٔ",""),"ـ","ء"))))," ",""),ROW(INDIRECT("1:"&amp;LEN(SUBSTITUTE(UPPER(TRIM(CLEAN(SUBSTITUTE(SUBSTITUTE(G458,"ٔ",""),"ـ","ء"))))," ","")))),1),Gematria!$C$3:$C$40,Gematria!$D$3:$D$40)))</f>
        <v/>
      </c>
    </row>
    <row r="459" spans="1:10" x14ac:dyDescent="0.25">
      <c r="A459" s="2">
        <v>458</v>
      </c>
      <c r="B459" s="2">
        <v>3</v>
      </c>
      <c r="C459" s="2">
        <v>163</v>
      </c>
      <c r="D459" s="11"/>
      <c r="E4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9" s="524" t="str">
        <f t="shared" si="23"/>
        <v/>
      </c>
      <c r="H459" s="525">
        <f t="shared" si="24"/>
        <v>0</v>
      </c>
      <c r="I459" s="526">
        <f t="shared" si="22"/>
        <v>1</v>
      </c>
      <c r="J459" s="526" t="str">
        <f ca="1">IF(G459="","",SUMPRODUCT(LOOKUP(MID(SUBSTITUTE(UPPER(TRIM(CLEAN(SUBSTITUTE(SUBSTITUTE(G459,"ٔ",""),"ـ","ء"))))," ",""),ROW(INDIRECT("1:"&amp;LEN(SUBSTITUTE(UPPER(TRIM(CLEAN(SUBSTITUTE(SUBSTITUTE(G459,"ٔ",""),"ـ","ء"))))," ","")))),1),Gematria!$C$3:$C$40,Gematria!$D$3:$D$40)))</f>
        <v/>
      </c>
    </row>
    <row r="460" spans="1:10" x14ac:dyDescent="0.25">
      <c r="A460" s="2">
        <v>459</v>
      </c>
      <c r="B460" s="2">
        <v>3</v>
      </c>
      <c r="C460" s="2">
        <v>164</v>
      </c>
      <c r="D460" s="11"/>
      <c r="E4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0" s="524" t="str">
        <f t="shared" si="23"/>
        <v/>
      </c>
      <c r="H460" s="525">
        <f t="shared" si="24"/>
        <v>0</v>
      </c>
      <c r="I460" s="526">
        <f t="shared" si="22"/>
        <v>1</v>
      </c>
      <c r="J460" s="526" t="str">
        <f ca="1">IF(G460="","",SUMPRODUCT(LOOKUP(MID(SUBSTITUTE(UPPER(TRIM(CLEAN(SUBSTITUTE(SUBSTITUTE(G460,"ٔ",""),"ـ","ء"))))," ",""),ROW(INDIRECT("1:"&amp;LEN(SUBSTITUTE(UPPER(TRIM(CLEAN(SUBSTITUTE(SUBSTITUTE(G460,"ٔ",""),"ـ","ء"))))," ","")))),1),Gematria!$C$3:$C$40,Gematria!$D$3:$D$40)))</f>
        <v/>
      </c>
    </row>
    <row r="461" spans="1:10" x14ac:dyDescent="0.25">
      <c r="A461" s="2">
        <v>460</v>
      </c>
      <c r="B461" s="2">
        <v>3</v>
      </c>
      <c r="C461" s="2">
        <v>165</v>
      </c>
      <c r="D461" s="11"/>
      <c r="E4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1" s="524" t="str">
        <f t="shared" si="23"/>
        <v/>
      </c>
      <c r="H461" s="525">
        <f t="shared" si="24"/>
        <v>0</v>
      </c>
      <c r="I461" s="526">
        <f t="shared" si="22"/>
        <v>1</v>
      </c>
      <c r="J461" s="526" t="str">
        <f ca="1">IF(G461="","",SUMPRODUCT(LOOKUP(MID(SUBSTITUTE(UPPER(TRIM(CLEAN(SUBSTITUTE(SUBSTITUTE(G461,"ٔ",""),"ـ","ء"))))," ",""),ROW(INDIRECT("1:"&amp;LEN(SUBSTITUTE(UPPER(TRIM(CLEAN(SUBSTITUTE(SUBSTITUTE(G461,"ٔ",""),"ـ","ء"))))," ","")))),1),Gematria!$C$3:$C$40,Gematria!$D$3:$D$40)))</f>
        <v/>
      </c>
    </row>
    <row r="462" spans="1:10" x14ac:dyDescent="0.25">
      <c r="A462" s="2">
        <v>461</v>
      </c>
      <c r="B462" s="2">
        <v>3</v>
      </c>
      <c r="C462" s="2">
        <v>166</v>
      </c>
      <c r="D462" s="11"/>
      <c r="E4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2" s="524" t="str">
        <f t="shared" si="23"/>
        <v/>
      </c>
      <c r="H462" s="525">
        <f t="shared" si="24"/>
        <v>0</v>
      </c>
      <c r="I462" s="526">
        <f t="shared" si="22"/>
        <v>1</v>
      </c>
      <c r="J462" s="526" t="str">
        <f ca="1">IF(G462="","",SUMPRODUCT(LOOKUP(MID(SUBSTITUTE(UPPER(TRIM(CLEAN(SUBSTITUTE(SUBSTITUTE(G462,"ٔ",""),"ـ","ء"))))," ",""),ROW(INDIRECT("1:"&amp;LEN(SUBSTITUTE(UPPER(TRIM(CLEAN(SUBSTITUTE(SUBSTITUTE(G462,"ٔ",""),"ـ","ء"))))," ","")))),1),Gematria!$C$3:$C$40,Gematria!$D$3:$D$40)))</f>
        <v/>
      </c>
    </row>
    <row r="463" spans="1:10" x14ac:dyDescent="0.25">
      <c r="A463" s="2">
        <v>462</v>
      </c>
      <c r="B463" s="2">
        <v>3</v>
      </c>
      <c r="C463" s="2">
        <v>167</v>
      </c>
      <c r="D463" s="11"/>
      <c r="E4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3" s="524" t="str">
        <f t="shared" si="23"/>
        <v/>
      </c>
      <c r="H463" s="525">
        <f t="shared" si="24"/>
        <v>0</v>
      </c>
      <c r="I463" s="526">
        <f t="shared" si="22"/>
        <v>1</v>
      </c>
      <c r="J463" s="526" t="str">
        <f ca="1">IF(G463="","",SUMPRODUCT(LOOKUP(MID(SUBSTITUTE(UPPER(TRIM(CLEAN(SUBSTITUTE(SUBSTITUTE(G463,"ٔ",""),"ـ","ء"))))," ",""),ROW(INDIRECT("1:"&amp;LEN(SUBSTITUTE(UPPER(TRIM(CLEAN(SUBSTITUTE(SUBSTITUTE(G463,"ٔ",""),"ـ","ء"))))," ","")))),1),Gematria!$C$3:$C$40,Gematria!$D$3:$D$40)))</f>
        <v/>
      </c>
    </row>
    <row r="464" spans="1:10" x14ac:dyDescent="0.25">
      <c r="A464" s="2">
        <v>463</v>
      </c>
      <c r="B464" s="2">
        <v>3</v>
      </c>
      <c r="C464" s="2">
        <v>168</v>
      </c>
      <c r="D464" s="11"/>
      <c r="E4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4" s="524" t="str">
        <f t="shared" si="23"/>
        <v/>
      </c>
      <c r="H464" s="525">
        <f t="shared" si="24"/>
        <v>0</v>
      </c>
      <c r="I464" s="526">
        <f t="shared" si="22"/>
        <v>1</v>
      </c>
      <c r="J464" s="526" t="str">
        <f ca="1">IF(G464="","",SUMPRODUCT(LOOKUP(MID(SUBSTITUTE(UPPER(TRIM(CLEAN(SUBSTITUTE(SUBSTITUTE(G464,"ٔ",""),"ـ","ء"))))," ",""),ROW(INDIRECT("1:"&amp;LEN(SUBSTITUTE(UPPER(TRIM(CLEAN(SUBSTITUTE(SUBSTITUTE(G464,"ٔ",""),"ـ","ء"))))," ","")))),1),Gematria!$C$3:$C$40,Gematria!$D$3:$D$40)))</f>
        <v/>
      </c>
    </row>
    <row r="465" spans="1:10" x14ac:dyDescent="0.25">
      <c r="A465" s="2">
        <v>464</v>
      </c>
      <c r="B465" s="2">
        <v>3</v>
      </c>
      <c r="C465" s="2">
        <v>169</v>
      </c>
      <c r="D465" s="11"/>
      <c r="E4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5" s="524" t="str">
        <f t="shared" si="23"/>
        <v/>
      </c>
      <c r="H465" s="525">
        <f t="shared" si="24"/>
        <v>0</v>
      </c>
      <c r="I465" s="526">
        <f t="shared" si="22"/>
        <v>1</v>
      </c>
      <c r="J465" s="526" t="str">
        <f ca="1">IF(G465="","",SUMPRODUCT(LOOKUP(MID(SUBSTITUTE(UPPER(TRIM(CLEAN(SUBSTITUTE(SUBSTITUTE(G465,"ٔ",""),"ـ","ء"))))," ",""),ROW(INDIRECT("1:"&amp;LEN(SUBSTITUTE(UPPER(TRIM(CLEAN(SUBSTITUTE(SUBSTITUTE(G465,"ٔ",""),"ـ","ء"))))," ","")))),1),Gematria!$C$3:$C$40,Gematria!$D$3:$D$40)))</f>
        <v/>
      </c>
    </row>
    <row r="466" spans="1:10" x14ac:dyDescent="0.25">
      <c r="A466" s="2">
        <v>465</v>
      </c>
      <c r="B466" s="2">
        <v>3</v>
      </c>
      <c r="C466" s="2">
        <v>170</v>
      </c>
      <c r="D466" s="11"/>
      <c r="E4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6" s="524" t="str">
        <f t="shared" si="23"/>
        <v/>
      </c>
      <c r="H466" s="525">
        <f t="shared" si="24"/>
        <v>0</v>
      </c>
      <c r="I466" s="526">
        <f t="shared" si="22"/>
        <v>1</v>
      </c>
      <c r="J466" s="526" t="str">
        <f ca="1">IF(G466="","",SUMPRODUCT(LOOKUP(MID(SUBSTITUTE(UPPER(TRIM(CLEAN(SUBSTITUTE(SUBSTITUTE(G466,"ٔ",""),"ـ","ء"))))," ",""),ROW(INDIRECT("1:"&amp;LEN(SUBSTITUTE(UPPER(TRIM(CLEAN(SUBSTITUTE(SUBSTITUTE(G466,"ٔ",""),"ـ","ء"))))," ","")))),1),Gematria!$C$3:$C$40,Gematria!$D$3:$D$40)))</f>
        <v/>
      </c>
    </row>
    <row r="467" spans="1:10" x14ac:dyDescent="0.25">
      <c r="A467" s="2">
        <v>466</v>
      </c>
      <c r="B467" s="2">
        <v>3</v>
      </c>
      <c r="C467" s="2">
        <v>171</v>
      </c>
      <c r="D467" s="11"/>
      <c r="E4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7" s="524" t="str">
        <f t="shared" si="23"/>
        <v/>
      </c>
      <c r="H467" s="525">
        <f t="shared" si="24"/>
        <v>0</v>
      </c>
      <c r="I467" s="526">
        <f t="shared" ref="I467:I530" si="25">LEN(TRIM(G467))-H467+1</f>
        <v>1</v>
      </c>
      <c r="J467" s="526" t="str">
        <f ca="1">IF(G467="","",SUMPRODUCT(LOOKUP(MID(SUBSTITUTE(UPPER(TRIM(CLEAN(SUBSTITUTE(SUBSTITUTE(G467,"ٔ",""),"ـ","ء"))))," ",""),ROW(INDIRECT("1:"&amp;LEN(SUBSTITUTE(UPPER(TRIM(CLEAN(SUBSTITUTE(SUBSTITUTE(G467,"ٔ",""),"ـ","ء"))))," ","")))),1),Gematria!$C$3:$C$40,Gematria!$D$3:$D$40)))</f>
        <v/>
      </c>
    </row>
    <row r="468" spans="1:10" x14ac:dyDescent="0.25">
      <c r="A468" s="2">
        <v>467</v>
      </c>
      <c r="B468" s="2">
        <v>3</v>
      </c>
      <c r="C468" s="2">
        <v>172</v>
      </c>
      <c r="D468" s="11"/>
      <c r="E4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8" s="524" t="str">
        <f t="shared" si="23"/>
        <v/>
      </c>
      <c r="H468" s="525">
        <f t="shared" si="24"/>
        <v>0</v>
      </c>
      <c r="I468" s="526">
        <f t="shared" si="25"/>
        <v>1</v>
      </c>
      <c r="J468" s="526" t="str">
        <f ca="1">IF(G468="","",SUMPRODUCT(LOOKUP(MID(SUBSTITUTE(UPPER(TRIM(CLEAN(SUBSTITUTE(SUBSTITUTE(G468,"ٔ",""),"ـ","ء"))))," ",""),ROW(INDIRECT("1:"&amp;LEN(SUBSTITUTE(UPPER(TRIM(CLEAN(SUBSTITUTE(SUBSTITUTE(G468,"ٔ",""),"ـ","ء"))))," ","")))),1),Gematria!$C$3:$C$40,Gematria!$D$3:$D$40)))</f>
        <v/>
      </c>
    </row>
    <row r="469" spans="1:10" x14ac:dyDescent="0.25">
      <c r="A469" s="2">
        <v>468</v>
      </c>
      <c r="B469" s="2">
        <v>3</v>
      </c>
      <c r="C469" s="2">
        <v>173</v>
      </c>
      <c r="D469" s="11"/>
      <c r="E4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9" s="524" t="str">
        <f t="shared" si="23"/>
        <v/>
      </c>
      <c r="H469" s="525">
        <f t="shared" si="24"/>
        <v>0</v>
      </c>
      <c r="I469" s="526">
        <f t="shared" si="25"/>
        <v>1</v>
      </c>
      <c r="J469" s="526" t="str">
        <f ca="1">IF(G469="","",SUMPRODUCT(LOOKUP(MID(SUBSTITUTE(UPPER(TRIM(CLEAN(SUBSTITUTE(SUBSTITUTE(G469,"ٔ",""),"ـ","ء"))))," ",""),ROW(INDIRECT("1:"&amp;LEN(SUBSTITUTE(UPPER(TRIM(CLEAN(SUBSTITUTE(SUBSTITUTE(G469,"ٔ",""),"ـ","ء"))))," ","")))),1),Gematria!$C$3:$C$40,Gematria!$D$3:$D$40)))</f>
        <v/>
      </c>
    </row>
    <row r="470" spans="1:10" x14ac:dyDescent="0.25">
      <c r="A470" s="2">
        <v>469</v>
      </c>
      <c r="B470" s="2">
        <v>3</v>
      </c>
      <c r="C470" s="2">
        <v>174</v>
      </c>
      <c r="D470" s="11"/>
      <c r="E4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0" s="524" t="str">
        <f t="shared" si="23"/>
        <v/>
      </c>
      <c r="H470" s="525">
        <f t="shared" si="24"/>
        <v>0</v>
      </c>
      <c r="I470" s="526">
        <f t="shared" si="25"/>
        <v>1</v>
      </c>
      <c r="J470" s="526" t="str">
        <f ca="1">IF(G470="","",SUMPRODUCT(LOOKUP(MID(SUBSTITUTE(UPPER(TRIM(CLEAN(SUBSTITUTE(SUBSTITUTE(G470,"ٔ",""),"ـ","ء"))))," ",""),ROW(INDIRECT("1:"&amp;LEN(SUBSTITUTE(UPPER(TRIM(CLEAN(SUBSTITUTE(SUBSTITUTE(G470,"ٔ",""),"ـ","ء"))))," ","")))),1),Gematria!$C$3:$C$40,Gematria!$D$3:$D$40)))</f>
        <v/>
      </c>
    </row>
    <row r="471" spans="1:10" x14ac:dyDescent="0.25">
      <c r="A471" s="2">
        <v>470</v>
      </c>
      <c r="B471" s="2">
        <v>3</v>
      </c>
      <c r="C471" s="2">
        <v>175</v>
      </c>
      <c r="D471" s="11"/>
      <c r="E4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1" s="524" t="str">
        <f t="shared" si="23"/>
        <v/>
      </c>
      <c r="H471" s="525">
        <f t="shared" si="24"/>
        <v>0</v>
      </c>
      <c r="I471" s="526">
        <f t="shared" si="25"/>
        <v>1</v>
      </c>
      <c r="J471" s="526" t="str">
        <f ca="1">IF(G471="","",SUMPRODUCT(LOOKUP(MID(SUBSTITUTE(UPPER(TRIM(CLEAN(SUBSTITUTE(SUBSTITUTE(G471,"ٔ",""),"ـ","ء"))))," ",""),ROW(INDIRECT("1:"&amp;LEN(SUBSTITUTE(UPPER(TRIM(CLEAN(SUBSTITUTE(SUBSTITUTE(G471,"ٔ",""),"ـ","ء"))))," ","")))),1),Gematria!$C$3:$C$40,Gematria!$D$3:$D$40)))</f>
        <v/>
      </c>
    </row>
    <row r="472" spans="1:10" x14ac:dyDescent="0.25">
      <c r="A472" s="2">
        <v>471</v>
      </c>
      <c r="B472" s="2">
        <v>3</v>
      </c>
      <c r="C472" s="2">
        <v>176</v>
      </c>
      <c r="D472" s="11"/>
      <c r="E4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2" s="524" t="str">
        <f t="shared" si="23"/>
        <v/>
      </c>
      <c r="H472" s="525">
        <f t="shared" si="24"/>
        <v>0</v>
      </c>
      <c r="I472" s="526">
        <f t="shared" si="25"/>
        <v>1</v>
      </c>
      <c r="J472" s="526" t="str">
        <f ca="1">IF(G472="","",SUMPRODUCT(LOOKUP(MID(SUBSTITUTE(UPPER(TRIM(CLEAN(SUBSTITUTE(SUBSTITUTE(G472,"ٔ",""),"ـ","ء"))))," ",""),ROW(INDIRECT("1:"&amp;LEN(SUBSTITUTE(UPPER(TRIM(CLEAN(SUBSTITUTE(SUBSTITUTE(G472,"ٔ",""),"ـ","ء"))))," ","")))),1),Gematria!$C$3:$C$40,Gematria!$D$3:$D$40)))</f>
        <v/>
      </c>
    </row>
    <row r="473" spans="1:10" x14ac:dyDescent="0.25">
      <c r="A473" s="2">
        <v>472</v>
      </c>
      <c r="B473" s="2">
        <v>3</v>
      </c>
      <c r="C473" s="2">
        <v>177</v>
      </c>
      <c r="D473" s="11"/>
      <c r="E4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3" s="524" t="str">
        <f t="shared" si="23"/>
        <v/>
      </c>
      <c r="H473" s="525">
        <f t="shared" si="24"/>
        <v>0</v>
      </c>
      <c r="I473" s="526">
        <f t="shared" si="25"/>
        <v>1</v>
      </c>
      <c r="J473" s="526" t="str">
        <f ca="1">IF(G473="","",SUMPRODUCT(LOOKUP(MID(SUBSTITUTE(UPPER(TRIM(CLEAN(SUBSTITUTE(SUBSTITUTE(G473,"ٔ",""),"ـ","ء"))))," ",""),ROW(INDIRECT("1:"&amp;LEN(SUBSTITUTE(UPPER(TRIM(CLEAN(SUBSTITUTE(SUBSTITUTE(G473,"ٔ",""),"ـ","ء"))))," ","")))),1),Gematria!$C$3:$C$40,Gematria!$D$3:$D$40)))</f>
        <v/>
      </c>
    </row>
    <row r="474" spans="1:10" x14ac:dyDescent="0.25">
      <c r="A474" s="2">
        <v>473</v>
      </c>
      <c r="B474" s="2">
        <v>3</v>
      </c>
      <c r="C474" s="2">
        <v>178</v>
      </c>
      <c r="D474" s="11"/>
      <c r="E4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4" s="524" t="str">
        <f t="shared" si="23"/>
        <v/>
      </c>
      <c r="H474" s="525">
        <f t="shared" si="24"/>
        <v>0</v>
      </c>
      <c r="I474" s="526">
        <f t="shared" si="25"/>
        <v>1</v>
      </c>
      <c r="J474" s="526" t="str">
        <f ca="1">IF(G474="","",SUMPRODUCT(LOOKUP(MID(SUBSTITUTE(UPPER(TRIM(CLEAN(SUBSTITUTE(SUBSTITUTE(G474,"ٔ",""),"ـ","ء"))))," ",""),ROW(INDIRECT("1:"&amp;LEN(SUBSTITUTE(UPPER(TRIM(CLEAN(SUBSTITUTE(SUBSTITUTE(G474,"ٔ",""),"ـ","ء"))))," ","")))),1),Gematria!$C$3:$C$40,Gematria!$D$3:$D$40)))</f>
        <v/>
      </c>
    </row>
    <row r="475" spans="1:10" x14ac:dyDescent="0.25">
      <c r="A475" s="2">
        <v>474</v>
      </c>
      <c r="B475" s="2">
        <v>3</v>
      </c>
      <c r="C475" s="2">
        <v>179</v>
      </c>
      <c r="D475" s="11"/>
      <c r="E4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5" s="524" t="str">
        <f t="shared" si="23"/>
        <v/>
      </c>
      <c r="H475" s="525">
        <f t="shared" si="24"/>
        <v>0</v>
      </c>
      <c r="I475" s="526">
        <f t="shared" si="25"/>
        <v>1</v>
      </c>
      <c r="J475" s="526" t="str">
        <f ca="1">IF(G475="","",SUMPRODUCT(LOOKUP(MID(SUBSTITUTE(UPPER(TRIM(CLEAN(SUBSTITUTE(SUBSTITUTE(G475,"ٔ",""),"ـ","ء"))))," ",""),ROW(INDIRECT("1:"&amp;LEN(SUBSTITUTE(UPPER(TRIM(CLEAN(SUBSTITUTE(SUBSTITUTE(G475,"ٔ",""),"ـ","ء"))))," ","")))),1),Gematria!$C$3:$C$40,Gematria!$D$3:$D$40)))</f>
        <v/>
      </c>
    </row>
    <row r="476" spans="1:10" x14ac:dyDescent="0.25">
      <c r="A476" s="2">
        <v>475</v>
      </c>
      <c r="B476" s="2">
        <v>3</v>
      </c>
      <c r="C476" s="2">
        <v>180</v>
      </c>
      <c r="D476" s="11"/>
      <c r="E4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6" s="524" t="str">
        <f t="shared" si="23"/>
        <v/>
      </c>
      <c r="H476" s="525">
        <f t="shared" si="24"/>
        <v>0</v>
      </c>
      <c r="I476" s="526">
        <f t="shared" si="25"/>
        <v>1</v>
      </c>
      <c r="J476" s="526" t="str">
        <f ca="1">IF(G476="","",SUMPRODUCT(LOOKUP(MID(SUBSTITUTE(UPPER(TRIM(CLEAN(SUBSTITUTE(SUBSTITUTE(G476,"ٔ",""),"ـ","ء"))))," ",""),ROW(INDIRECT("1:"&amp;LEN(SUBSTITUTE(UPPER(TRIM(CLEAN(SUBSTITUTE(SUBSTITUTE(G476,"ٔ",""),"ـ","ء"))))," ","")))),1),Gematria!$C$3:$C$40,Gematria!$D$3:$D$40)))</f>
        <v/>
      </c>
    </row>
    <row r="477" spans="1:10" x14ac:dyDescent="0.25">
      <c r="A477" s="2">
        <v>476</v>
      </c>
      <c r="B477" s="2">
        <v>3</v>
      </c>
      <c r="C477" s="2">
        <v>181</v>
      </c>
      <c r="D477" s="11"/>
      <c r="E4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7" s="524" t="str">
        <f t="shared" si="23"/>
        <v/>
      </c>
      <c r="H477" s="525">
        <f t="shared" si="24"/>
        <v>0</v>
      </c>
      <c r="I477" s="526">
        <f t="shared" si="25"/>
        <v>1</v>
      </c>
      <c r="J477" s="526" t="str">
        <f ca="1">IF(G477="","",SUMPRODUCT(LOOKUP(MID(SUBSTITUTE(UPPER(TRIM(CLEAN(SUBSTITUTE(SUBSTITUTE(G477,"ٔ",""),"ـ","ء"))))," ",""),ROW(INDIRECT("1:"&amp;LEN(SUBSTITUTE(UPPER(TRIM(CLEAN(SUBSTITUTE(SUBSTITUTE(G477,"ٔ",""),"ـ","ء"))))," ","")))),1),Gematria!$C$3:$C$40,Gematria!$D$3:$D$40)))</f>
        <v/>
      </c>
    </row>
    <row r="478" spans="1:10" x14ac:dyDescent="0.25">
      <c r="A478" s="2">
        <v>477</v>
      </c>
      <c r="B478" s="2">
        <v>3</v>
      </c>
      <c r="C478" s="2">
        <v>182</v>
      </c>
      <c r="D478" s="11"/>
      <c r="E4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8" s="524" t="str">
        <f t="shared" si="23"/>
        <v/>
      </c>
      <c r="H478" s="525">
        <f t="shared" si="24"/>
        <v>0</v>
      </c>
      <c r="I478" s="526">
        <f t="shared" si="25"/>
        <v>1</v>
      </c>
      <c r="J478" s="526" t="str">
        <f ca="1">IF(G478="","",SUMPRODUCT(LOOKUP(MID(SUBSTITUTE(UPPER(TRIM(CLEAN(SUBSTITUTE(SUBSTITUTE(G478,"ٔ",""),"ـ","ء"))))," ",""),ROW(INDIRECT("1:"&amp;LEN(SUBSTITUTE(UPPER(TRIM(CLEAN(SUBSTITUTE(SUBSTITUTE(G478,"ٔ",""),"ـ","ء"))))," ","")))),1),Gematria!$C$3:$C$40,Gematria!$D$3:$D$40)))</f>
        <v/>
      </c>
    </row>
    <row r="479" spans="1:10" x14ac:dyDescent="0.25">
      <c r="A479" s="2">
        <v>478</v>
      </c>
      <c r="B479" s="2">
        <v>3</v>
      </c>
      <c r="C479" s="2">
        <v>183</v>
      </c>
      <c r="D479" s="11"/>
      <c r="E4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9" s="524" t="str">
        <f t="shared" si="23"/>
        <v/>
      </c>
      <c r="H479" s="525">
        <f t="shared" si="24"/>
        <v>0</v>
      </c>
      <c r="I479" s="526">
        <f t="shared" si="25"/>
        <v>1</v>
      </c>
      <c r="J479" s="526" t="str">
        <f ca="1">IF(G479="","",SUMPRODUCT(LOOKUP(MID(SUBSTITUTE(UPPER(TRIM(CLEAN(SUBSTITUTE(SUBSTITUTE(G479,"ٔ",""),"ـ","ء"))))," ",""),ROW(INDIRECT("1:"&amp;LEN(SUBSTITUTE(UPPER(TRIM(CLEAN(SUBSTITUTE(SUBSTITUTE(G479,"ٔ",""),"ـ","ء"))))," ","")))),1),Gematria!$C$3:$C$40,Gematria!$D$3:$D$40)))</f>
        <v/>
      </c>
    </row>
    <row r="480" spans="1:10" x14ac:dyDescent="0.25">
      <c r="A480" s="2">
        <v>479</v>
      </c>
      <c r="B480" s="2">
        <v>3</v>
      </c>
      <c r="C480" s="2">
        <v>184</v>
      </c>
      <c r="D480" s="11"/>
      <c r="E4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0" s="524" t="str">
        <f t="shared" si="23"/>
        <v/>
      </c>
      <c r="H480" s="525">
        <f t="shared" si="24"/>
        <v>0</v>
      </c>
      <c r="I480" s="526">
        <f t="shared" si="25"/>
        <v>1</v>
      </c>
      <c r="J480" s="526" t="str">
        <f ca="1">IF(G480="","",SUMPRODUCT(LOOKUP(MID(SUBSTITUTE(UPPER(TRIM(CLEAN(SUBSTITUTE(SUBSTITUTE(G480,"ٔ",""),"ـ","ء"))))," ",""),ROW(INDIRECT("1:"&amp;LEN(SUBSTITUTE(UPPER(TRIM(CLEAN(SUBSTITUTE(SUBSTITUTE(G480,"ٔ",""),"ـ","ء"))))," ","")))),1),Gematria!$C$3:$C$40,Gematria!$D$3:$D$40)))</f>
        <v/>
      </c>
    </row>
    <row r="481" spans="1:10" x14ac:dyDescent="0.25">
      <c r="A481" s="2">
        <v>480</v>
      </c>
      <c r="B481" s="2">
        <v>3</v>
      </c>
      <c r="C481" s="2">
        <v>185</v>
      </c>
      <c r="D481" s="11"/>
      <c r="E4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1" s="524" t="str">
        <f t="shared" si="23"/>
        <v/>
      </c>
      <c r="H481" s="525">
        <f t="shared" si="24"/>
        <v>0</v>
      </c>
      <c r="I481" s="526">
        <f t="shared" si="25"/>
        <v>1</v>
      </c>
      <c r="J481" s="526" t="str">
        <f ca="1">IF(G481="","",SUMPRODUCT(LOOKUP(MID(SUBSTITUTE(UPPER(TRIM(CLEAN(SUBSTITUTE(SUBSTITUTE(G481,"ٔ",""),"ـ","ء"))))," ",""),ROW(INDIRECT("1:"&amp;LEN(SUBSTITUTE(UPPER(TRIM(CLEAN(SUBSTITUTE(SUBSTITUTE(G481,"ٔ",""),"ـ","ء"))))," ","")))),1),Gematria!$C$3:$C$40,Gematria!$D$3:$D$40)))</f>
        <v/>
      </c>
    </row>
    <row r="482" spans="1:10" x14ac:dyDescent="0.25">
      <c r="A482" s="2">
        <v>481</v>
      </c>
      <c r="B482" s="2">
        <v>3</v>
      </c>
      <c r="C482" s="2">
        <v>186</v>
      </c>
      <c r="D482" s="11"/>
      <c r="E4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2" s="524" t="str">
        <f t="shared" si="23"/>
        <v/>
      </c>
      <c r="H482" s="525">
        <f t="shared" si="24"/>
        <v>0</v>
      </c>
      <c r="I482" s="526">
        <f t="shared" si="25"/>
        <v>1</v>
      </c>
      <c r="J482" s="526" t="str">
        <f ca="1">IF(G482="","",SUMPRODUCT(LOOKUP(MID(SUBSTITUTE(UPPER(TRIM(CLEAN(SUBSTITUTE(SUBSTITUTE(G482,"ٔ",""),"ـ","ء"))))," ",""),ROW(INDIRECT("1:"&amp;LEN(SUBSTITUTE(UPPER(TRIM(CLEAN(SUBSTITUTE(SUBSTITUTE(G482,"ٔ",""),"ـ","ء"))))," ","")))),1),Gematria!$C$3:$C$40,Gematria!$D$3:$D$40)))</f>
        <v/>
      </c>
    </row>
    <row r="483" spans="1:10" x14ac:dyDescent="0.25">
      <c r="A483" s="2">
        <v>482</v>
      </c>
      <c r="B483" s="2">
        <v>3</v>
      </c>
      <c r="C483" s="2">
        <v>187</v>
      </c>
      <c r="D483" s="11"/>
      <c r="E4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3" s="524" t="str">
        <f t="shared" si="23"/>
        <v/>
      </c>
      <c r="H483" s="525">
        <f t="shared" si="24"/>
        <v>0</v>
      </c>
      <c r="I483" s="526">
        <f t="shared" si="25"/>
        <v>1</v>
      </c>
      <c r="J483" s="526" t="str">
        <f ca="1">IF(G483="","",SUMPRODUCT(LOOKUP(MID(SUBSTITUTE(UPPER(TRIM(CLEAN(SUBSTITUTE(SUBSTITUTE(G483,"ٔ",""),"ـ","ء"))))," ",""),ROW(INDIRECT("1:"&amp;LEN(SUBSTITUTE(UPPER(TRIM(CLEAN(SUBSTITUTE(SUBSTITUTE(G483,"ٔ",""),"ـ","ء"))))," ","")))),1),Gematria!$C$3:$C$40,Gematria!$D$3:$D$40)))</f>
        <v/>
      </c>
    </row>
    <row r="484" spans="1:10" x14ac:dyDescent="0.25">
      <c r="A484" s="2">
        <v>483</v>
      </c>
      <c r="B484" s="2">
        <v>3</v>
      </c>
      <c r="C484" s="2">
        <v>188</v>
      </c>
      <c r="D484" s="11"/>
      <c r="E4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4" s="524" t="str">
        <f t="shared" si="23"/>
        <v/>
      </c>
      <c r="H484" s="525">
        <f t="shared" si="24"/>
        <v>0</v>
      </c>
      <c r="I484" s="526">
        <f t="shared" si="25"/>
        <v>1</v>
      </c>
      <c r="J484" s="526" t="str">
        <f ca="1">IF(G484="","",SUMPRODUCT(LOOKUP(MID(SUBSTITUTE(UPPER(TRIM(CLEAN(SUBSTITUTE(SUBSTITUTE(G484,"ٔ",""),"ـ","ء"))))," ",""),ROW(INDIRECT("1:"&amp;LEN(SUBSTITUTE(UPPER(TRIM(CLEAN(SUBSTITUTE(SUBSTITUTE(G484,"ٔ",""),"ـ","ء"))))," ","")))),1),Gematria!$C$3:$C$40,Gematria!$D$3:$D$40)))</f>
        <v/>
      </c>
    </row>
    <row r="485" spans="1:10" x14ac:dyDescent="0.25">
      <c r="A485" s="2">
        <v>484</v>
      </c>
      <c r="B485" s="2">
        <v>3</v>
      </c>
      <c r="C485" s="2">
        <v>189</v>
      </c>
      <c r="D485" s="11"/>
      <c r="E4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5" s="524" t="str">
        <f t="shared" si="23"/>
        <v/>
      </c>
      <c r="H485" s="525">
        <f t="shared" si="24"/>
        <v>0</v>
      </c>
      <c r="I485" s="526">
        <f t="shared" si="25"/>
        <v>1</v>
      </c>
      <c r="J485" s="526" t="str">
        <f ca="1">IF(G485="","",SUMPRODUCT(LOOKUP(MID(SUBSTITUTE(UPPER(TRIM(CLEAN(SUBSTITUTE(SUBSTITUTE(G485,"ٔ",""),"ـ","ء"))))," ",""),ROW(INDIRECT("1:"&amp;LEN(SUBSTITUTE(UPPER(TRIM(CLEAN(SUBSTITUTE(SUBSTITUTE(G485,"ٔ",""),"ـ","ء"))))," ","")))),1),Gematria!$C$3:$C$40,Gematria!$D$3:$D$40)))</f>
        <v/>
      </c>
    </row>
    <row r="486" spans="1:10" x14ac:dyDescent="0.25">
      <c r="A486" s="2">
        <v>485</v>
      </c>
      <c r="B486" s="2">
        <v>3</v>
      </c>
      <c r="C486" s="2">
        <v>190</v>
      </c>
      <c r="D486" s="11"/>
      <c r="E4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6" s="524" t="str">
        <f t="shared" si="23"/>
        <v/>
      </c>
      <c r="H486" s="525">
        <f t="shared" si="24"/>
        <v>0</v>
      </c>
      <c r="I486" s="526">
        <f t="shared" si="25"/>
        <v>1</v>
      </c>
      <c r="J486" s="526" t="str">
        <f ca="1">IF(G486="","",SUMPRODUCT(LOOKUP(MID(SUBSTITUTE(UPPER(TRIM(CLEAN(SUBSTITUTE(SUBSTITUTE(G486,"ٔ",""),"ـ","ء"))))," ",""),ROW(INDIRECT("1:"&amp;LEN(SUBSTITUTE(UPPER(TRIM(CLEAN(SUBSTITUTE(SUBSTITUTE(G486,"ٔ",""),"ـ","ء"))))," ","")))),1),Gematria!$C$3:$C$40,Gematria!$D$3:$D$40)))</f>
        <v/>
      </c>
    </row>
    <row r="487" spans="1:10" x14ac:dyDescent="0.25">
      <c r="A487" s="2">
        <v>486</v>
      </c>
      <c r="B487" s="2">
        <v>3</v>
      </c>
      <c r="C487" s="2">
        <v>191</v>
      </c>
      <c r="D487" s="11"/>
      <c r="E4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7" s="524" t="str">
        <f t="shared" si="23"/>
        <v/>
      </c>
      <c r="H487" s="525">
        <f t="shared" si="24"/>
        <v>0</v>
      </c>
      <c r="I487" s="526">
        <f t="shared" si="25"/>
        <v>1</v>
      </c>
      <c r="J487" s="526" t="str">
        <f ca="1">IF(G487="","",SUMPRODUCT(LOOKUP(MID(SUBSTITUTE(UPPER(TRIM(CLEAN(SUBSTITUTE(SUBSTITUTE(G487,"ٔ",""),"ـ","ء"))))," ",""),ROW(INDIRECT("1:"&amp;LEN(SUBSTITUTE(UPPER(TRIM(CLEAN(SUBSTITUTE(SUBSTITUTE(G487,"ٔ",""),"ـ","ء"))))," ","")))),1),Gematria!$C$3:$C$40,Gematria!$D$3:$D$40)))</f>
        <v/>
      </c>
    </row>
    <row r="488" spans="1:10" x14ac:dyDescent="0.25">
      <c r="A488" s="2">
        <v>487</v>
      </c>
      <c r="B488" s="2">
        <v>3</v>
      </c>
      <c r="C488" s="2">
        <v>192</v>
      </c>
      <c r="D488" s="11"/>
      <c r="E4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8" s="524" t="str">
        <f t="shared" si="23"/>
        <v/>
      </c>
      <c r="H488" s="525">
        <f t="shared" si="24"/>
        <v>0</v>
      </c>
      <c r="I488" s="526">
        <f t="shared" si="25"/>
        <v>1</v>
      </c>
      <c r="J488" s="526" t="str">
        <f ca="1">IF(G488="","",SUMPRODUCT(LOOKUP(MID(SUBSTITUTE(UPPER(TRIM(CLEAN(SUBSTITUTE(SUBSTITUTE(G488,"ٔ",""),"ـ","ء"))))," ",""),ROW(INDIRECT("1:"&amp;LEN(SUBSTITUTE(UPPER(TRIM(CLEAN(SUBSTITUTE(SUBSTITUTE(G488,"ٔ",""),"ـ","ء"))))," ","")))),1),Gematria!$C$3:$C$40,Gematria!$D$3:$D$40)))</f>
        <v/>
      </c>
    </row>
    <row r="489" spans="1:10" x14ac:dyDescent="0.25">
      <c r="A489" s="2">
        <v>488</v>
      </c>
      <c r="B489" s="2">
        <v>3</v>
      </c>
      <c r="C489" s="2">
        <v>193</v>
      </c>
      <c r="D489" s="11"/>
      <c r="E4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9" s="524" t="str">
        <f t="shared" si="23"/>
        <v/>
      </c>
      <c r="H489" s="525">
        <f t="shared" si="24"/>
        <v>0</v>
      </c>
      <c r="I489" s="526">
        <f t="shared" si="25"/>
        <v>1</v>
      </c>
      <c r="J489" s="526" t="str">
        <f ca="1">IF(G489="","",SUMPRODUCT(LOOKUP(MID(SUBSTITUTE(UPPER(TRIM(CLEAN(SUBSTITUTE(SUBSTITUTE(G489,"ٔ",""),"ـ","ء"))))," ",""),ROW(INDIRECT("1:"&amp;LEN(SUBSTITUTE(UPPER(TRIM(CLEAN(SUBSTITUTE(SUBSTITUTE(G489,"ٔ",""),"ـ","ء"))))," ","")))),1),Gematria!$C$3:$C$40,Gematria!$D$3:$D$40)))</f>
        <v/>
      </c>
    </row>
    <row r="490" spans="1:10" x14ac:dyDescent="0.25">
      <c r="A490" s="2">
        <v>489</v>
      </c>
      <c r="B490" s="2">
        <v>3</v>
      </c>
      <c r="C490" s="2">
        <v>194</v>
      </c>
      <c r="D490" s="11"/>
      <c r="E4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0" s="524" t="str">
        <f t="shared" si="23"/>
        <v/>
      </c>
      <c r="H490" s="525">
        <f t="shared" si="24"/>
        <v>0</v>
      </c>
      <c r="I490" s="526">
        <f t="shared" si="25"/>
        <v>1</v>
      </c>
      <c r="J490" s="526" t="str">
        <f ca="1">IF(G490="","",SUMPRODUCT(LOOKUP(MID(SUBSTITUTE(UPPER(TRIM(CLEAN(SUBSTITUTE(SUBSTITUTE(G490,"ٔ",""),"ـ","ء"))))," ",""),ROW(INDIRECT("1:"&amp;LEN(SUBSTITUTE(UPPER(TRIM(CLEAN(SUBSTITUTE(SUBSTITUTE(G490,"ٔ",""),"ـ","ء"))))," ","")))),1),Gematria!$C$3:$C$40,Gematria!$D$3:$D$40)))</f>
        <v/>
      </c>
    </row>
    <row r="491" spans="1:10" x14ac:dyDescent="0.25">
      <c r="A491" s="2">
        <v>490</v>
      </c>
      <c r="B491" s="2">
        <v>3</v>
      </c>
      <c r="C491" s="2">
        <v>195</v>
      </c>
      <c r="D491" s="11"/>
      <c r="E4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1" s="524" t="str">
        <f t="shared" si="23"/>
        <v/>
      </c>
      <c r="H491" s="525">
        <f t="shared" si="24"/>
        <v>0</v>
      </c>
      <c r="I491" s="526">
        <f t="shared" si="25"/>
        <v>1</v>
      </c>
      <c r="J491" s="526" t="str">
        <f ca="1">IF(G491="","",SUMPRODUCT(LOOKUP(MID(SUBSTITUTE(UPPER(TRIM(CLEAN(SUBSTITUTE(SUBSTITUTE(G491,"ٔ",""),"ـ","ء"))))," ",""),ROW(INDIRECT("1:"&amp;LEN(SUBSTITUTE(UPPER(TRIM(CLEAN(SUBSTITUTE(SUBSTITUTE(G491,"ٔ",""),"ـ","ء"))))," ","")))),1),Gematria!$C$3:$C$40,Gematria!$D$3:$D$40)))</f>
        <v/>
      </c>
    </row>
    <row r="492" spans="1:10" x14ac:dyDescent="0.25">
      <c r="A492" s="2">
        <v>491</v>
      </c>
      <c r="B492" s="2">
        <v>3</v>
      </c>
      <c r="C492" s="2">
        <v>196</v>
      </c>
      <c r="D492" s="11"/>
      <c r="E4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2" s="524" t="str">
        <f t="shared" si="23"/>
        <v/>
      </c>
      <c r="H492" s="525">
        <f t="shared" si="24"/>
        <v>0</v>
      </c>
      <c r="I492" s="526">
        <f t="shared" si="25"/>
        <v>1</v>
      </c>
      <c r="J492" s="526" t="str">
        <f ca="1">IF(G492="","",SUMPRODUCT(LOOKUP(MID(SUBSTITUTE(UPPER(TRIM(CLEAN(SUBSTITUTE(SUBSTITUTE(G492,"ٔ",""),"ـ","ء"))))," ",""),ROW(INDIRECT("1:"&amp;LEN(SUBSTITUTE(UPPER(TRIM(CLEAN(SUBSTITUTE(SUBSTITUTE(G492,"ٔ",""),"ـ","ء"))))," ","")))),1),Gematria!$C$3:$C$40,Gematria!$D$3:$D$40)))</f>
        <v/>
      </c>
    </row>
    <row r="493" spans="1:10" x14ac:dyDescent="0.25">
      <c r="A493" s="2">
        <v>492</v>
      </c>
      <c r="B493" s="2">
        <v>3</v>
      </c>
      <c r="C493" s="2">
        <v>197</v>
      </c>
      <c r="D493" s="11"/>
      <c r="E4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3" s="524" t="str">
        <f t="shared" si="23"/>
        <v/>
      </c>
      <c r="H493" s="525">
        <f t="shared" si="24"/>
        <v>0</v>
      </c>
      <c r="I493" s="526">
        <f t="shared" si="25"/>
        <v>1</v>
      </c>
      <c r="J493" s="526" t="str">
        <f ca="1">IF(G493="","",SUMPRODUCT(LOOKUP(MID(SUBSTITUTE(UPPER(TRIM(CLEAN(SUBSTITUTE(SUBSTITUTE(G493,"ٔ",""),"ـ","ء"))))," ",""),ROW(INDIRECT("1:"&amp;LEN(SUBSTITUTE(UPPER(TRIM(CLEAN(SUBSTITUTE(SUBSTITUTE(G493,"ٔ",""),"ـ","ء"))))," ","")))),1),Gematria!$C$3:$C$40,Gematria!$D$3:$D$40)))</f>
        <v/>
      </c>
    </row>
    <row r="494" spans="1:10" x14ac:dyDescent="0.25">
      <c r="A494" s="2">
        <v>493</v>
      </c>
      <c r="B494" s="2">
        <v>3</v>
      </c>
      <c r="C494" s="2">
        <v>198</v>
      </c>
      <c r="D494" s="11"/>
      <c r="E4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4" s="524" t="str">
        <f t="shared" si="23"/>
        <v/>
      </c>
      <c r="H494" s="525">
        <f t="shared" si="24"/>
        <v>0</v>
      </c>
      <c r="I494" s="526">
        <f t="shared" si="25"/>
        <v>1</v>
      </c>
      <c r="J494" s="526" t="str">
        <f ca="1">IF(G494="","",SUMPRODUCT(LOOKUP(MID(SUBSTITUTE(UPPER(TRIM(CLEAN(SUBSTITUTE(SUBSTITUTE(G494,"ٔ",""),"ـ","ء"))))," ",""),ROW(INDIRECT("1:"&amp;LEN(SUBSTITUTE(UPPER(TRIM(CLEAN(SUBSTITUTE(SUBSTITUTE(G494,"ٔ",""),"ـ","ء"))))," ","")))),1),Gematria!$C$3:$C$40,Gematria!$D$3:$D$40)))</f>
        <v/>
      </c>
    </row>
    <row r="495" spans="1:10" x14ac:dyDescent="0.25">
      <c r="A495" s="2">
        <v>494</v>
      </c>
      <c r="B495" s="2">
        <v>3</v>
      </c>
      <c r="C495" s="2">
        <v>199</v>
      </c>
      <c r="D495" s="11"/>
      <c r="E4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5" s="524" t="str">
        <f t="shared" si="23"/>
        <v/>
      </c>
      <c r="H495" s="525">
        <f t="shared" si="24"/>
        <v>0</v>
      </c>
      <c r="I495" s="526">
        <f t="shared" si="25"/>
        <v>1</v>
      </c>
      <c r="J495" s="526" t="str">
        <f ca="1">IF(G495="","",SUMPRODUCT(LOOKUP(MID(SUBSTITUTE(UPPER(TRIM(CLEAN(SUBSTITUTE(SUBSTITUTE(G495,"ٔ",""),"ـ","ء"))))," ",""),ROW(INDIRECT("1:"&amp;LEN(SUBSTITUTE(UPPER(TRIM(CLEAN(SUBSTITUTE(SUBSTITUTE(G495,"ٔ",""),"ـ","ء"))))," ","")))),1),Gematria!$C$3:$C$40,Gematria!$D$3:$D$40)))</f>
        <v/>
      </c>
    </row>
    <row r="496" spans="1:10" x14ac:dyDescent="0.25">
      <c r="A496" s="2">
        <v>495</v>
      </c>
      <c r="B496" s="2">
        <v>3</v>
      </c>
      <c r="C496" s="2">
        <v>200</v>
      </c>
      <c r="D496" s="11"/>
      <c r="E4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6" s="524" t="str">
        <f t="shared" si="23"/>
        <v/>
      </c>
      <c r="H496" s="525">
        <f t="shared" si="24"/>
        <v>0</v>
      </c>
      <c r="I496" s="526">
        <f t="shared" si="25"/>
        <v>1</v>
      </c>
      <c r="J496" s="526" t="str">
        <f ca="1">IF(G496="","",SUMPRODUCT(LOOKUP(MID(SUBSTITUTE(UPPER(TRIM(CLEAN(SUBSTITUTE(SUBSTITUTE(G496,"ٔ",""),"ـ","ء"))))," ",""),ROW(INDIRECT("1:"&amp;LEN(SUBSTITUTE(UPPER(TRIM(CLEAN(SUBSTITUTE(SUBSTITUTE(G496,"ٔ",""),"ـ","ء"))))," ","")))),1),Gematria!$C$3:$C$40,Gematria!$D$3:$D$40)))</f>
        <v/>
      </c>
    </row>
    <row r="497" spans="1:10" x14ac:dyDescent="0.25">
      <c r="A497" s="2">
        <v>496</v>
      </c>
      <c r="B497" s="2">
        <v>4</v>
      </c>
      <c r="C497" s="2">
        <v>0</v>
      </c>
      <c r="D497" s="11"/>
      <c r="E4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7" s="524" t="str">
        <f t="shared" si="23"/>
        <v/>
      </c>
      <c r="H497" s="525">
        <f t="shared" si="24"/>
        <v>0</v>
      </c>
      <c r="I497" s="526">
        <f t="shared" si="25"/>
        <v>1</v>
      </c>
      <c r="J497" s="526" t="str">
        <f ca="1">IF(G497="","",SUMPRODUCT(LOOKUP(MID(SUBSTITUTE(UPPER(TRIM(CLEAN(SUBSTITUTE(SUBSTITUTE(G497,"ٔ",""),"ـ","ء"))))," ",""),ROW(INDIRECT("1:"&amp;LEN(SUBSTITUTE(UPPER(TRIM(CLEAN(SUBSTITUTE(SUBSTITUTE(G497,"ٔ",""),"ـ","ء"))))," ","")))),1),Gematria!$C$3:$C$40,Gematria!$D$3:$D$40)))</f>
        <v/>
      </c>
    </row>
    <row r="498" spans="1:10" x14ac:dyDescent="0.25">
      <c r="A498" s="2">
        <v>497</v>
      </c>
      <c r="B498" s="2">
        <v>4</v>
      </c>
      <c r="C498" s="2">
        <v>1</v>
      </c>
      <c r="D498" s="11"/>
      <c r="E4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8" s="524" t="str">
        <f t="shared" si="23"/>
        <v/>
      </c>
      <c r="H498" s="525">
        <f t="shared" si="24"/>
        <v>0</v>
      </c>
      <c r="I498" s="526">
        <f t="shared" si="25"/>
        <v>1</v>
      </c>
      <c r="J498" s="526" t="str">
        <f ca="1">IF(G498="","",SUMPRODUCT(LOOKUP(MID(SUBSTITUTE(UPPER(TRIM(CLEAN(SUBSTITUTE(SUBSTITUTE(G498,"ٔ",""),"ـ","ء"))))," ",""),ROW(INDIRECT("1:"&amp;LEN(SUBSTITUTE(UPPER(TRIM(CLEAN(SUBSTITUTE(SUBSTITUTE(G498,"ٔ",""),"ـ","ء"))))," ","")))),1),Gematria!$C$3:$C$40,Gematria!$D$3:$D$40)))</f>
        <v/>
      </c>
    </row>
    <row r="499" spans="1:10" x14ac:dyDescent="0.25">
      <c r="A499" s="2">
        <v>498</v>
      </c>
      <c r="B499" s="2">
        <v>4</v>
      </c>
      <c r="C499" s="2">
        <v>2</v>
      </c>
      <c r="D499" s="11"/>
      <c r="E4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9" s="524" t="str">
        <f t="shared" si="23"/>
        <v/>
      </c>
      <c r="H499" s="525">
        <f t="shared" si="24"/>
        <v>0</v>
      </c>
      <c r="I499" s="526">
        <f t="shared" si="25"/>
        <v>1</v>
      </c>
      <c r="J499" s="526" t="str">
        <f ca="1">IF(G499="","",SUMPRODUCT(LOOKUP(MID(SUBSTITUTE(UPPER(TRIM(CLEAN(SUBSTITUTE(SUBSTITUTE(G499,"ٔ",""),"ـ","ء"))))," ",""),ROW(INDIRECT("1:"&amp;LEN(SUBSTITUTE(UPPER(TRIM(CLEAN(SUBSTITUTE(SUBSTITUTE(G499,"ٔ",""),"ـ","ء"))))," ","")))),1),Gematria!$C$3:$C$40,Gematria!$D$3:$D$40)))</f>
        <v/>
      </c>
    </row>
    <row r="500" spans="1:10" x14ac:dyDescent="0.25">
      <c r="A500" s="2">
        <v>499</v>
      </c>
      <c r="B500" s="2">
        <v>4</v>
      </c>
      <c r="C500" s="2">
        <v>3</v>
      </c>
      <c r="D500" s="11"/>
      <c r="E5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0" s="524" t="str">
        <f t="shared" si="23"/>
        <v/>
      </c>
      <c r="H500" s="525">
        <f t="shared" si="24"/>
        <v>0</v>
      </c>
      <c r="I500" s="526">
        <f t="shared" si="25"/>
        <v>1</v>
      </c>
      <c r="J500" s="526" t="str">
        <f ca="1">IF(G500="","",SUMPRODUCT(LOOKUP(MID(SUBSTITUTE(UPPER(TRIM(CLEAN(SUBSTITUTE(SUBSTITUTE(G500,"ٔ",""),"ـ","ء"))))," ",""),ROW(INDIRECT("1:"&amp;LEN(SUBSTITUTE(UPPER(TRIM(CLEAN(SUBSTITUTE(SUBSTITUTE(G500,"ٔ",""),"ـ","ء"))))," ","")))),1),Gematria!$C$3:$C$40,Gematria!$D$3:$D$40)))</f>
        <v/>
      </c>
    </row>
    <row r="501" spans="1:10" x14ac:dyDescent="0.25">
      <c r="A501" s="2">
        <v>500</v>
      </c>
      <c r="B501" s="2">
        <v>4</v>
      </c>
      <c r="C501" s="2">
        <v>4</v>
      </c>
      <c r="D501" s="11"/>
      <c r="E5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1" s="524" t="str">
        <f t="shared" si="23"/>
        <v/>
      </c>
      <c r="H501" s="525">
        <f t="shared" si="24"/>
        <v>0</v>
      </c>
      <c r="I501" s="526">
        <f t="shared" si="25"/>
        <v>1</v>
      </c>
      <c r="J501" s="526" t="str">
        <f ca="1">IF(G501="","",SUMPRODUCT(LOOKUP(MID(SUBSTITUTE(UPPER(TRIM(CLEAN(SUBSTITUTE(SUBSTITUTE(G501,"ٔ",""),"ـ","ء"))))," ",""),ROW(INDIRECT("1:"&amp;LEN(SUBSTITUTE(UPPER(TRIM(CLEAN(SUBSTITUTE(SUBSTITUTE(G501,"ٔ",""),"ـ","ء"))))," ","")))),1),Gematria!$C$3:$C$40,Gematria!$D$3:$D$40)))</f>
        <v/>
      </c>
    </row>
    <row r="502" spans="1:10" x14ac:dyDescent="0.25">
      <c r="A502" s="2">
        <v>501</v>
      </c>
      <c r="B502" s="2">
        <v>4</v>
      </c>
      <c r="C502" s="2">
        <v>5</v>
      </c>
      <c r="D502" s="11"/>
      <c r="E5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2" s="524" t="str">
        <f t="shared" si="23"/>
        <v/>
      </c>
      <c r="H502" s="525">
        <f t="shared" si="24"/>
        <v>0</v>
      </c>
      <c r="I502" s="526">
        <f t="shared" si="25"/>
        <v>1</v>
      </c>
      <c r="J502" s="526" t="str">
        <f ca="1">IF(G502="","",SUMPRODUCT(LOOKUP(MID(SUBSTITUTE(UPPER(TRIM(CLEAN(SUBSTITUTE(SUBSTITUTE(G502,"ٔ",""),"ـ","ء"))))," ",""),ROW(INDIRECT("1:"&amp;LEN(SUBSTITUTE(UPPER(TRIM(CLEAN(SUBSTITUTE(SUBSTITUTE(G502,"ٔ",""),"ـ","ء"))))," ","")))),1),Gematria!$C$3:$C$40,Gematria!$D$3:$D$40)))</f>
        <v/>
      </c>
    </row>
    <row r="503" spans="1:10" x14ac:dyDescent="0.25">
      <c r="A503" s="2">
        <v>502</v>
      </c>
      <c r="B503" s="2">
        <v>4</v>
      </c>
      <c r="C503" s="2">
        <v>6</v>
      </c>
      <c r="D503" s="11"/>
      <c r="E5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3" s="524" t="str">
        <f t="shared" si="23"/>
        <v/>
      </c>
      <c r="H503" s="525">
        <f t="shared" si="24"/>
        <v>0</v>
      </c>
      <c r="I503" s="526">
        <f t="shared" si="25"/>
        <v>1</v>
      </c>
      <c r="J503" s="526" t="str">
        <f ca="1">IF(G503="","",SUMPRODUCT(LOOKUP(MID(SUBSTITUTE(UPPER(TRIM(CLEAN(SUBSTITUTE(SUBSTITUTE(G503,"ٔ",""),"ـ","ء"))))," ",""),ROW(INDIRECT("1:"&amp;LEN(SUBSTITUTE(UPPER(TRIM(CLEAN(SUBSTITUTE(SUBSTITUTE(G503,"ٔ",""),"ـ","ء"))))," ","")))),1),Gematria!$C$3:$C$40,Gematria!$D$3:$D$40)))</f>
        <v/>
      </c>
    </row>
    <row r="504" spans="1:10" x14ac:dyDescent="0.25">
      <c r="A504" s="2">
        <v>503</v>
      </c>
      <c r="B504" s="2">
        <v>4</v>
      </c>
      <c r="C504" s="2">
        <v>7</v>
      </c>
      <c r="D504" s="11"/>
      <c r="E5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4" s="524" t="str">
        <f t="shared" si="23"/>
        <v/>
      </c>
      <c r="H504" s="525">
        <f t="shared" si="24"/>
        <v>0</v>
      </c>
      <c r="I504" s="526">
        <f t="shared" si="25"/>
        <v>1</v>
      </c>
      <c r="J504" s="526" t="str">
        <f ca="1">IF(G504="","",SUMPRODUCT(LOOKUP(MID(SUBSTITUTE(UPPER(TRIM(CLEAN(SUBSTITUTE(SUBSTITUTE(G504,"ٔ",""),"ـ","ء"))))," ",""),ROW(INDIRECT("1:"&amp;LEN(SUBSTITUTE(UPPER(TRIM(CLEAN(SUBSTITUTE(SUBSTITUTE(G504,"ٔ",""),"ـ","ء"))))," ","")))),1),Gematria!$C$3:$C$40,Gematria!$D$3:$D$40)))</f>
        <v/>
      </c>
    </row>
    <row r="505" spans="1:10" x14ac:dyDescent="0.25">
      <c r="A505" s="2">
        <v>504</v>
      </c>
      <c r="B505" s="2">
        <v>4</v>
      </c>
      <c r="C505" s="2">
        <v>8</v>
      </c>
      <c r="D505" s="11"/>
      <c r="E5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5" s="524" t="str">
        <f t="shared" si="23"/>
        <v/>
      </c>
      <c r="H505" s="525">
        <f t="shared" si="24"/>
        <v>0</v>
      </c>
      <c r="I505" s="526">
        <f t="shared" si="25"/>
        <v>1</v>
      </c>
      <c r="J505" s="526" t="str">
        <f ca="1">IF(G505="","",SUMPRODUCT(LOOKUP(MID(SUBSTITUTE(UPPER(TRIM(CLEAN(SUBSTITUTE(SUBSTITUTE(G505,"ٔ",""),"ـ","ء"))))," ",""),ROW(INDIRECT("1:"&amp;LEN(SUBSTITUTE(UPPER(TRIM(CLEAN(SUBSTITUTE(SUBSTITUTE(G505,"ٔ",""),"ـ","ء"))))," ","")))),1),Gematria!$C$3:$C$40,Gematria!$D$3:$D$40)))</f>
        <v/>
      </c>
    </row>
    <row r="506" spans="1:10" x14ac:dyDescent="0.25">
      <c r="A506" s="2">
        <v>505</v>
      </c>
      <c r="B506" s="2">
        <v>4</v>
      </c>
      <c r="C506" s="2">
        <v>9</v>
      </c>
      <c r="D506" s="11"/>
      <c r="E5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6" s="524" t="str">
        <f t="shared" si="23"/>
        <v/>
      </c>
      <c r="H506" s="525">
        <f t="shared" si="24"/>
        <v>0</v>
      </c>
      <c r="I506" s="526">
        <f t="shared" si="25"/>
        <v>1</v>
      </c>
      <c r="J506" s="526" t="str">
        <f ca="1">IF(G506="","",SUMPRODUCT(LOOKUP(MID(SUBSTITUTE(UPPER(TRIM(CLEAN(SUBSTITUTE(SUBSTITUTE(G506,"ٔ",""),"ـ","ء"))))," ",""),ROW(INDIRECT("1:"&amp;LEN(SUBSTITUTE(UPPER(TRIM(CLEAN(SUBSTITUTE(SUBSTITUTE(G506,"ٔ",""),"ـ","ء"))))," ","")))),1),Gematria!$C$3:$C$40,Gematria!$D$3:$D$40)))</f>
        <v/>
      </c>
    </row>
    <row r="507" spans="1:10" x14ac:dyDescent="0.25">
      <c r="A507" s="2">
        <v>506</v>
      </c>
      <c r="B507" s="2">
        <v>4</v>
      </c>
      <c r="C507" s="2">
        <v>10</v>
      </c>
      <c r="D507" s="11"/>
      <c r="E5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7" s="524" t="str">
        <f t="shared" si="23"/>
        <v/>
      </c>
      <c r="H507" s="525">
        <f t="shared" si="24"/>
        <v>0</v>
      </c>
      <c r="I507" s="526">
        <f t="shared" si="25"/>
        <v>1</v>
      </c>
      <c r="J507" s="526" t="str">
        <f ca="1">IF(G507="","",SUMPRODUCT(LOOKUP(MID(SUBSTITUTE(UPPER(TRIM(CLEAN(SUBSTITUTE(SUBSTITUTE(G507,"ٔ",""),"ـ","ء"))))," ",""),ROW(INDIRECT("1:"&amp;LEN(SUBSTITUTE(UPPER(TRIM(CLEAN(SUBSTITUTE(SUBSTITUTE(G507,"ٔ",""),"ـ","ء"))))," ","")))),1),Gematria!$C$3:$C$40,Gematria!$D$3:$D$40)))</f>
        <v/>
      </c>
    </row>
    <row r="508" spans="1:10" x14ac:dyDescent="0.25">
      <c r="A508" s="2">
        <v>507</v>
      </c>
      <c r="B508" s="2">
        <v>4</v>
      </c>
      <c r="C508" s="2">
        <v>11</v>
      </c>
      <c r="D508" s="11"/>
      <c r="E5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8" s="524" t="str">
        <f t="shared" si="23"/>
        <v/>
      </c>
      <c r="H508" s="525">
        <f t="shared" si="24"/>
        <v>0</v>
      </c>
      <c r="I508" s="526">
        <f t="shared" si="25"/>
        <v>1</v>
      </c>
      <c r="J508" s="526" t="str">
        <f ca="1">IF(G508="","",SUMPRODUCT(LOOKUP(MID(SUBSTITUTE(UPPER(TRIM(CLEAN(SUBSTITUTE(SUBSTITUTE(G508,"ٔ",""),"ـ","ء"))))," ",""),ROW(INDIRECT("1:"&amp;LEN(SUBSTITUTE(UPPER(TRIM(CLEAN(SUBSTITUTE(SUBSTITUTE(G508,"ٔ",""),"ـ","ء"))))," ","")))),1),Gematria!$C$3:$C$40,Gematria!$D$3:$D$40)))</f>
        <v/>
      </c>
    </row>
    <row r="509" spans="1:10" x14ac:dyDescent="0.25">
      <c r="A509" s="2">
        <v>508</v>
      </c>
      <c r="B509" s="2">
        <v>4</v>
      </c>
      <c r="C509" s="2">
        <v>12</v>
      </c>
      <c r="D509" s="11"/>
      <c r="E5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9" s="524" t="str">
        <f t="shared" si="23"/>
        <v/>
      </c>
      <c r="H509" s="525">
        <f t="shared" si="24"/>
        <v>0</v>
      </c>
      <c r="I509" s="526">
        <f t="shared" si="25"/>
        <v>1</v>
      </c>
      <c r="J509" s="526" t="str">
        <f ca="1">IF(G509="","",SUMPRODUCT(LOOKUP(MID(SUBSTITUTE(UPPER(TRIM(CLEAN(SUBSTITUTE(SUBSTITUTE(G509,"ٔ",""),"ـ","ء"))))," ",""),ROW(INDIRECT("1:"&amp;LEN(SUBSTITUTE(UPPER(TRIM(CLEAN(SUBSTITUTE(SUBSTITUTE(G509,"ٔ",""),"ـ","ء"))))," ","")))),1),Gematria!$C$3:$C$40,Gematria!$D$3:$D$40)))</f>
        <v/>
      </c>
    </row>
    <row r="510" spans="1:10" x14ac:dyDescent="0.25">
      <c r="A510" s="2">
        <v>509</v>
      </c>
      <c r="B510" s="2">
        <v>4</v>
      </c>
      <c r="C510" s="2">
        <v>13</v>
      </c>
      <c r="D510" s="11"/>
      <c r="E5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0" s="524" t="str">
        <f t="shared" si="23"/>
        <v/>
      </c>
      <c r="H510" s="525">
        <f t="shared" si="24"/>
        <v>0</v>
      </c>
      <c r="I510" s="526">
        <f t="shared" si="25"/>
        <v>1</v>
      </c>
      <c r="J510" s="526" t="str">
        <f ca="1">IF(G510="","",SUMPRODUCT(LOOKUP(MID(SUBSTITUTE(UPPER(TRIM(CLEAN(SUBSTITUTE(SUBSTITUTE(G510,"ٔ",""),"ـ","ء"))))," ",""),ROW(INDIRECT("1:"&amp;LEN(SUBSTITUTE(UPPER(TRIM(CLEAN(SUBSTITUTE(SUBSTITUTE(G510,"ٔ",""),"ـ","ء"))))," ","")))),1),Gematria!$C$3:$C$40,Gematria!$D$3:$D$40)))</f>
        <v/>
      </c>
    </row>
    <row r="511" spans="1:10" x14ac:dyDescent="0.25">
      <c r="A511" s="2">
        <v>510</v>
      </c>
      <c r="B511" s="2">
        <v>4</v>
      </c>
      <c r="C511" s="2">
        <v>14</v>
      </c>
      <c r="D511" s="11"/>
      <c r="E5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1" s="524" t="str">
        <f t="shared" si="23"/>
        <v/>
      </c>
      <c r="H511" s="525">
        <f t="shared" si="24"/>
        <v>0</v>
      </c>
      <c r="I511" s="526">
        <f t="shared" si="25"/>
        <v>1</v>
      </c>
      <c r="J511" s="526" t="str">
        <f ca="1">IF(G511="","",SUMPRODUCT(LOOKUP(MID(SUBSTITUTE(UPPER(TRIM(CLEAN(SUBSTITUTE(SUBSTITUTE(G511,"ٔ",""),"ـ","ء"))))," ",""),ROW(INDIRECT("1:"&amp;LEN(SUBSTITUTE(UPPER(TRIM(CLEAN(SUBSTITUTE(SUBSTITUTE(G511,"ٔ",""),"ـ","ء"))))," ","")))),1),Gematria!$C$3:$C$40,Gematria!$D$3:$D$40)))</f>
        <v/>
      </c>
    </row>
    <row r="512" spans="1:10" x14ac:dyDescent="0.25">
      <c r="A512" s="2">
        <v>511</v>
      </c>
      <c r="B512" s="2">
        <v>4</v>
      </c>
      <c r="C512" s="2">
        <v>15</v>
      </c>
      <c r="D512" s="11"/>
      <c r="E5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2" s="524" t="str">
        <f t="shared" si="23"/>
        <v/>
      </c>
      <c r="H512" s="525">
        <f t="shared" si="24"/>
        <v>0</v>
      </c>
      <c r="I512" s="526">
        <f t="shared" si="25"/>
        <v>1</v>
      </c>
      <c r="J512" s="526" t="str">
        <f ca="1">IF(G512="","",SUMPRODUCT(LOOKUP(MID(SUBSTITUTE(UPPER(TRIM(CLEAN(SUBSTITUTE(SUBSTITUTE(G512,"ٔ",""),"ـ","ء"))))," ",""),ROW(INDIRECT("1:"&amp;LEN(SUBSTITUTE(UPPER(TRIM(CLEAN(SUBSTITUTE(SUBSTITUTE(G512,"ٔ",""),"ـ","ء"))))," ","")))),1),Gematria!$C$3:$C$40,Gematria!$D$3:$D$40)))</f>
        <v/>
      </c>
    </row>
    <row r="513" spans="1:10" x14ac:dyDescent="0.25">
      <c r="A513" s="2">
        <v>512</v>
      </c>
      <c r="B513" s="2">
        <v>4</v>
      </c>
      <c r="C513" s="2">
        <v>16</v>
      </c>
      <c r="D513" s="11"/>
      <c r="E5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3" s="524" t="str">
        <f t="shared" si="23"/>
        <v/>
      </c>
      <c r="H513" s="525">
        <f t="shared" si="24"/>
        <v>0</v>
      </c>
      <c r="I513" s="526">
        <f t="shared" si="25"/>
        <v>1</v>
      </c>
      <c r="J513" s="526" t="str">
        <f ca="1">IF(G513="","",SUMPRODUCT(LOOKUP(MID(SUBSTITUTE(UPPER(TRIM(CLEAN(SUBSTITUTE(SUBSTITUTE(G513,"ٔ",""),"ـ","ء"))))," ",""),ROW(INDIRECT("1:"&amp;LEN(SUBSTITUTE(UPPER(TRIM(CLEAN(SUBSTITUTE(SUBSTITUTE(G513,"ٔ",""),"ـ","ء"))))," ","")))),1),Gematria!$C$3:$C$40,Gematria!$D$3:$D$40)))</f>
        <v/>
      </c>
    </row>
    <row r="514" spans="1:10" x14ac:dyDescent="0.25">
      <c r="A514" s="2">
        <v>513</v>
      </c>
      <c r="B514" s="2">
        <v>4</v>
      </c>
      <c r="C514" s="2">
        <v>17</v>
      </c>
      <c r="D514" s="11"/>
      <c r="E5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4" s="524" t="str">
        <f t="shared" si="23"/>
        <v/>
      </c>
      <c r="H514" s="525">
        <f t="shared" si="24"/>
        <v>0</v>
      </c>
      <c r="I514" s="526">
        <f t="shared" si="25"/>
        <v>1</v>
      </c>
      <c r="J514" s="526" t="str">
        <f ca="1">IF(G514="","",SUMPRODUCT(LOOKUP(MID(SUBSTITUTE(UPPER(TRIM(CLEAN(SUBSTITUTE(SUBSTITUTE(G514,"ٔ",""),"ـ","ء"))))," ",""),ROW(INDIRECT("1:"&amp;LEN(SUBSTITUTE(UPPER(TRIM(CLEAN(SUBSTITUTE(SUBSTITUTE(G514,"ٔ",""),"ـ","ء"))))," ","")))),1),Gematria!$C$3:$C$40,Gematria!$D$3:$D$40)))</f>
        <v/>
      </c>
    </row>
    <row r="515" spans="1:10" x14ac:dyDescent="0.25">
      <c r="A515" s="2">
        <v>514</v>
      </c>
      <c r="B515" s="2">
        <v>4</v>
      </c>
      <c r="C515" s="2">
        <v>18</v>
      </c>
      <c r="D515" s="11"/>
      <c r="E5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5" s="524" t="str">
        <f t="shared" ref="G515:G578" si="26">TRIM(CLEAN(SUBSTITUTE(F515,"ٔ","")))</f>
        <v/>
      </c>
      <c r="H515" s="525">
        <f t="shared" ref="H515:H578" si="27">LEN(SUBSTITUTE(G515," ",""))</f>
        <v>0</v>
      </c>
      <c r="I515" s="526">
        <f t="shared" si="25"/>
        <v>1</v>
      </c>
      <c r="J515" s="526" t="str">
        <f ca="1">IF(G515="","",SUMPRODUCT(LOOKUP(MID(SUBSTITUTE(UPPER(TRIM(CLEAN(SUBSTITUTE(SUBSTITUTE(G515,"ٔ",""),"ـ","ء"))))," ",""),ROW(INDIRECT("1:"&amp;LEN(SUBSTITUTE(UPPER(TRIM(CLEAN(SUBSTITUTE(SUBSTITUTE(G515,"ٔ",""),"ـ","ء"))))," ","")))),1),Gematria!$C$3:$C$40,Gematria!$D$3:$D$40)))</f>
        <v/>
      </c>
    </row>
    <row r="516" spans="1:10" x14ac:dyDescent="0.25">
      <c r="A516" s="2">
        <v>515</v>
      </c>
      <c r="B516" s="2">
        <v>4</v>
      </c>
      <c r="C516" s="2">
        <v>19</v>
      </c>
      <c r="D516" s="11"/>
      <c r="E5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6" s="524" t="str">
        <f t="shared" si="26"/>
        <v/>
      </c>
      <c r="H516" s="525">
        <f t="shared" si="27"/>
        <v>0</v>
      </c>
      <c r="I516" s="526">
        <f t="shared" si="25"/>
        <v>1</v>
      </c>
      <c r="J516" s="526" t="str">
        <f ca="1">IF(G516="","",SUMPRODUCT(LOOKUP(MID(SUBSTITUTE(UPPER(TRIM(CLEAN(SUBSTITUTE(SUBSTITUTE(G516,"ٔ",""),"ـ","ء"))))," ",""),ROW(INDIRECT("1:"&amp;LEN(SUBSTITUTE(UPPER(TRIM(CLEAN(SUBSTITUTE(SUBSTITUTE(G516,"ٔ",""),"ـ","ء"))))," ","")))),1),Gematria!$C$3:$C$40,Gematria!$D$3:$D$40)))</f>
        <v/>
      </c>
    </row>
    <row r="517" spans="1:10" x14ac:dyDescent="0.25">
      <c r="A517" s="2">
        <v>516</v>
      </c>
      <c r="B517" s="2">
        <v>4</v>
      </c>
      <c r="C517" s="2">
        <v>20</v>
      </c>
      <c r="D517" s="11"/>
      <c r="E5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7" s="524" t="str">
        <f t="shared" si="26"/>
        <v/>
      </c>
      <c r="H517" s="525">
        <f t="shared" si="27"/>
        <v>0</v>
      </c>
      <c r="I517" s="526">
        <f t="shared" si="25"/>
        <v>1</v>
      </c>
      <c r="J517" s="526" t="str">
        <f ca="1">IF(G517="","",SUMPRODUCT(LOOKUP(MID(SUBSTITUTE(UPPER(TRIM(CLEAN(SUBSTITUTE(SUBSTITUTE(G517,"ٔ",""),"ـ","ء"))))," ",""),ROW(INDIRECT("1:"&amp;LEN(SUBSTITUTE(UPPER(TRIM(CLEAN(SUBSTITUTE(SUBSTITUTE(G517,"ٔ",""),"ـ","ء"))))," ","")))),1),Gematria!$C$3:$C$40,Gematria!$D$3:$D$40)))</f>
        <v/>
      </c>
    </row>
    <row r="518" spans="1:10" x14ac:dyDescent="0.25">
      <c r="A518" s="2">
        <v>517</v>
      </c>
      <c r="B518" s="2">
        <v>4</v>
      </c>
      <c r="C518" s="2">
        <v>21</v>
      </c>
      <c r="D518" s="11"/>
      <c r="E5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8" s="524" t="str">
        <f t="shared" si="26"/>
        <v/>
      </c>
      <c r="H518" s="525">
        <f t="shared" si="27"/>
        <v>0</v>
      </c>
      <c r="I518" s="526">
        <f t="shared" si="25"/>
        <v>1</v>
      </c>
      <c r="J518" s="526" t="str">
        <f ca="1">IF(G518="","",SUMPRODUCT(LOOKUP(MID(SUBSTITUTE(UPPER(TRIM(CLEAN(SUBSTITUTE(SUBSTITUTE(G518,"ٔ",""),"ـ","ء"))))," ",""),ROW(INDIRECT("1:"&amp;LEN(SUBSTITUTE(UPPER(TRIM(CLEAN(SUBSTITUTE(SUBSTITUTE(G518,"ٔ",""),"ـ","ء"))))," ","")))),1),Gematria!$C$3:$C$40,Gematria!$D$3:$D$40)))</f>
        <v/>
      </c>
    </row>
    <row r="519" spans="1:10" x14ac:dyDescent="0.25">
      <c r="A519" s="2">
        <v>518</v>
      </c>
      <c r="B519" s="2">
        <v>4</v>
      </c>
      <c r="C519" s="2">
        <v>22</v>
      </c>
      <c r="D519" s="11"/>
      <c r="E5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9" s="524" t="str">
        <f t="shared" si="26"/>
        <v/>
      </c>
      <c r="H519" s="525">
        <f t="shared" si="27"/>
        <v>0</v>
      </c>
      <c r="I519" s="526">
        <f t="shared" si="25"/>
        <v>1</v>
      </c>
      <c r="J519" s="526" t="str">
        <f ca="1">IF(G519="","",SUMPRODUCT(LOOKUP(MID(SUBSTITUTE(UPPER(TRIM(CLEAN(SUBSTITUTE(SUBSTITUTE(G519,"ٔ",""),"ـ","ء"))))," ",""),ROW(INDIRECT("1:"&amp;LEN(SUBSTITUTE(UPPER(TRIM(CLEAN(SUBSTITUTE(SUBSTITUTE(G519,"ٔ",""),"ـ","ء"))))," ","")))),1),Gematria!$C$3:$C$40,Gematria!$D$3:$D$40)))</f>
        <v/>
      </c>
    </row>
    <row r="520" spans="1:10" x14ac:dyDescent="0.25">
      <c r="A520" s="2">
        <v>519</v>
      </c>
      <c r="B520" s="2">
        <v>4</v>
      </c>
      <c r="C520" s="2">
        <v>23</v>
      </c>
      <c r="D520" s="11"/>
      <c r="E5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0" s="524" t="str">
        <f t="shared" si="26"/>
        <v/>
      </c>
      <c r="H520" s="525">
        <f t="shared" si="27"/>
        <v>0</v>
      </c>
      <c r="I520" s="526">
        <f t="shared" si="25"/>
        <v>1</v>
      </c>
      <c r="J520" s="526" t="str">
        <f ca="1">IF(G520="","",SUMPRODUCT(LOOKUP(MID(SUBSTITUTE(UPPER(TRIM(CLEAN(SUBSTITUTE(SUBSTITUTE(G520,"ٔ",""),"ـ","ء"))))," ",""),ROW(INDIRECT("1:"&amp;LEN(SUBSTITUTE(UPPER(TRIM(CLEAN(SUBSTITUTE(SUBSTITUTE(G520,"ٔ",""),"ـ","ء"))))," ","")))),1),Gematria!$C$3:$C$40,Gematria!$D$3:$D$40)))</f>
        <v/>
      </c>
    </row>
    <row r="521" spans="1:10" x14ac:dyDescent="0.25">
      <c r="A521" s="2">
        <v>520</v>
      </c>
      <c r="B521" s="2">
        <v>4</v>
      </c>
      <c r="C521" s="2">
        <v>24</v>
      </c>
      <c r="D521" s="11"/>
      <c r="E5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1" s="524" t="str">
        <f t="shared" si="26"/>
        <v/>
      </c>
      <c r="H521" s="525">
        <f t="shared" si="27"/>
        <v>0</v>
      </c>
      <c r="I521" s="526">
        <f t="shared" si="25"/>
        <v>1</v>
      </c>
      <c r="J521" s="526" t="str">
        <f ca="1">IF(G521="","",SUMPRODUCT(LOOKUP(MID(SUBSTITUTE(UPPER(TRIM(CLEAN(SUBSTITUTE(SUBSTITUTE(G521,"ٔ",""),"ـ","ء"))))," ",""),ROW(INDIRECT("1:"&amp;LEN(SUBSTITUTE(UPPER(TRIM(CLEAN(SUBSTITUTE(SUBSTITUTE(G521,"ٔ",""),"ـ","ء"))))," ","")))),1),Gematria!$C$3:$C$40,Gematria!$D$3:$D$40)))</f>
        <v/>
      </c>
    </row>
    <row r="522" spans="1:10" x14ac:dyDescent="0.25">
      <c r="A522" s="2">
        <v>521</v>
      </c>
      <c r="B522" s="2">
        <v>4</v>
      </c>
      <c r="C522" s="2">
        <v>25</v>
      </c>
      <c r="D522" s="11"/>
      <c r="E5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2" s="524" t="str">
        <f t="shared" si="26"/>
        <v/>
      </c>
      <c r="H522" s="525">
        <f t="shared" si="27"/>
        <v>0</v>
      </c>
      <c r="I522" s="526">
        <f t="shared" si="25"/>
        <v>1</v>
      </c>
      <c r="J522" s="526" t="str">
        <f ca="1">IF(G522="","",SUMPRODUCT(LOOKUP(MID(SUBSTITUTE(UPPER(TRIM(CLEAN(SUBSTITUTE(SUBSTITUTE(G522,"ٔ",""),"ـ","ء"))))," ",""),ROW(INDIRECT("1:"&amp;LEN(SUBSTITUTE(UPPER(TRIM(CLEAN(SUBSTITUTE(SUBSTITUTE(G522,"ٔ",""),"ـ","ء"))))," ","")))),1),Gematria!$C$3:$C$40,Gematria!$D$3:$D$40)))</f>
        <v/>
      </c>
    </row>
    <row r="523" spans="1:10" x14ac:dyDescent="0.25">
      <c r="A523" s="2">
        <v>522</v>
      </c>
      <c r="B523" s="2">
        <v>4</v>
      </c>
      <c r="C523" s="2">
        <v>26</v>
      </c>
      <c r="D523" s="11"/>
      <c r="E5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3" s="524" t="str">
        <f t="shared" si="26"/>
        <v/>
      </c>
      <c r="H523" s="525">
        <f t="shared" si="27"/>
        <v>0</v>
      </c>
      <c r="I523" s="526">
        <f t="shared" si="25"/>
        <v>1</v>
      </c>
      <c r="J523" s="526" t="str">
        <f ca="1">IF(G523="","",SUMPRODUCT(LOOKUP(MID(SUBSTITUTE(UPPER(TRIM(CLEAN(SUBSTITUTE(SUBSTITUTE(G523,"ٔ",""),"ـ","ء"))))," ",""),ROW(INDIRECT("1:"&amp;LEN(SUBSTITUTE(UPPER(TRIM(CLEAN(SUBSTITUTE(SUBSTITUTE(G523,"ٔ",""),"ـ","ء"))))," ","")))),1),Gematria!$C$3:$C$40,Gematria!$D$3:$D$40)))</f>
        <v/>
      </c>
    </row>
    <row r="524" spans="1:10" x14ac:dyDescent="0.25">
      <c r="A524" s="2">
        <v>523</v>
      </c>
      <c r="B524" s="2">
        <v>4</v>
      </c>
      <c r="C524" s="2">
        <v>27</v>
      </c>
      <c r="D524" s="11"/>
      <c r="E5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4" s="524" t="str">
        <f t="shared" si="26"/>
        <v/>
      </c>
      <c r="H524" s="525">
        <f t="shared" si="27"/>
        <v>0</v>
      </c>
      <c r="I524" s="526">
        <f t="shared" si="25"/>
        <v>1</v>
      </c>
      <c r="J524" s="526" t="str">
        <f ca="1">IF(G524="","",SUMPRODUCT(LOOKUP(MID(SUBSTITUTE(UPPER(TRIM(CLEAN(SUBSTITUTE(SUBSTITUTE(G524,"ٔ",""),"ـ","ء"))))," ",""),ROW(INDIRECT("1:"&amp;LEN(SUBSTITUTE(UPPER(TRIM(CLEAN(SUBSTITUTE(SUBSTITUTE(G524,"ٔ",""),"ـ","ء"))))," ","")))),1),Gematria!$C$3:$C$40,Gematria!$D$3:$D$40)))</f>
        <v/>
      </c>
    </row>
    <row r="525" spans="1:10" x14ac:dyDescent="0.25">
      <c r="A525" s="2">
        <v>524</v>
      </c>
      <c r="B525" s="2">
        <v>4</v>
      </c>
      <c r="C525" s="2">
        <v>28</v>
      </c>
      <c r="D525" s="11"/>
      <c r="E5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5" s="524" t="str">
        <f t="shared" si="26"/>
        <v/>
      </c>
      <c r="H525" s="525">
        <f t="shared" si="27"/>
        <v>0</v>
      </c>
      <c r="I525" s="526">
        <f t="shared" si="25"/>
        <v>1</v>
      </c>
      <c r="J525" s="526" t="str">
        <f ca="1">IF(G525="","",SUMPRODUCT(LOOKUP(MID(SUBSTITUTE(UPPER(TRIM(CLEAN(SUBSTITUTE(SUBSTITUTE(G525,"ٔ",""),"ـ","ء"))))," ",""),ROW(INDIRECT("1:"&amp;LEN(SUBSTITUTE(UPPER(TRIM(CLEAN(SUBSTITUTE(SUBSTITUTE(G525,"ٔ",""),"ـ","ء"))))," ","")))),1),Gematria!$C$3:$C$40,Gematria!$D$3:$D$40)))</f>
        <v/>
      </c>
    </row>
    <row r="526" spans="1:10" x14ac:dyDescent="0.25">
      <c r="A526" s="2">
        <v>525</v>
      </c>
      <c r="B526" s="2">
        <v>4</v>
      </c>
      <c r="C526" s="2">
        <v>29</v>
      </c>
      <c r="D526" s="11"/>
      <c r="E5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6" s="524" t="str">
        <f t="shared" si="26"/>
        <v/>
      </c>
      <c r="H526" s="525">
        <f t="shared" si="27"/>
        <v>0</v>
      </c>
      <c r="I526" s="526">
        <f t="shared" si="25"/>
        <v>1</v>
      </c>
      <c r="J526" s="526" t="str">
        <f ca="1">IF(G526="","",SUMPRODUCT(LOOKUP(MID(SUBSTITUTE(UPPER(TRIM(CLEAN(SUBSTITUTE(SUBSTITUTE(G526,"ٔ",""),"ـ","ء"))))," ",""),ROW(INDIRECT("1:"&amp;LEN(SUBSTITUTE(UPPER(TRIM(CLEAN(SUBSTITUTE(SUBSTITUTE(G526,"ٔ",""),"ـ","ء"))))," ","")))),1),Gematria!$C$3:$C$40,Gematria!$D$3:$D$40)))</f>
        <v/>
      </c>
    </row>
    <row r="527" spans="1:10" x14ac:dyDescent="0.25">
      <c r="A527" s="2">
        <v>526</v>
      </c>
      <c r="B527" s="2">
        <v>4</v>
      </c>
      <c r="C527" s="2">
        <v>30</v>
      </c>
      <c r="D527" s="11"/>
      <c r="E5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7" s="524" t="str">
        <f t="shared" si="26"/>
        <v/>
      </c>
      <c r="H527" s="525">
        <f t="shared" si="27"/>
        <v>0</v>
      </c>
      <c r="I527" s="526">
        <f t="shared" si="25"/>
        <v>1</v>
      </c>
      <c r="J527" s="526" t="str">
        <f ca="1">IF(G527="","",SUMPRODUCT(LOOKUP(MID(SUBSTITUTE(UPPER(TRIM(CLEAN(SUBSTITUTE(SUBSTITUTE(G527,"ٔ",""),"ـ","ء"))))," ",""),ROW(INDIRECT("1:"&amp;LEN(SUBSTITUTE(UPPER(TRIM(CLEAN(SUBSTITUTE(SUBSTITUTE(G527,"ٔ",""),"ـ","ء"))))," ","")))),1),Gematria!$C$3:$C$40,Gematria!$D$3:$D$40)))</f>
        <v/>
      </c>
    </row>
    <row r="528" spans="1:10" x14ac:dyDescent="0.25">
      <c r="A528" s="2">
        <v>527</v>
      </c>
      <c r="B528" s="2">
        <v>4</v>
      </c>
      <c r="C528" s="2">
        <v>31</v>
      </c>
      <c r="D528" s="11"/>
      <c r="E5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8" s="524" t="str">
        <f t="shared" si="26"/>
        <v/>
      </c>
      <c r="H528" s="525">
        <f t="shared" si="27"/>
        <v>0</v>
      </c>
      <c r="I528" s="526">
        <f t="shared" si="25"/>
        <v>1</v>
      </c>
      <c r="J528" s="526" t="str">
        <f ca="1">IF(G528="","",SUMPRODUCT(LOOKUP(MID(SUBSTITUTE(UPPER(TRIM(CLEAN(SUBSTITUTE(SUBSTITUTE(G528,"ٔ",""),"ـ","ء"))))," ",""),ROW(INDIRECT("1:"&amp;LEN(SUBSTITUTE(UPPER(TRIM(CLEAN(SUBSTITUTE(SUBSTITUTE(G528,"ٔ",""),"ـ","ء"))))," ","")))),1),Gematria!$C$3:$C$40,Gematria!$D$3:$D$40)))</f>
        <v/>
      </c>
    </row>
    <row r="529" spans="1:10" x14ac:dyDescent="0.25">
      <c r="A529" s="2">
        <v>528</v>
      </c>
      <c r="B529" s="2">
        <v>4</v>
      </c>
      <c r="C529" s="2">
        <v>32</v>
      </c>
      <c r="D529" s="11"/>
      <c r="E5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9" s="524" t="str">
        <f t="shared" si="26"/>
        <v/>
      </c>
      <c r="H529" s="525">
        <f t="shared" si="27"/>
        <v>0</v>
      </c>
      <c r="I529" s="526">
        <f t="shared" si="25"/>
        <v>1</v>
      </c>
      <c r="J529" s="526" t="str">
        <f ca="1">IF(G529="","",SUMPRODUCT(LOOKUP(MID(SUBSTITUTE(UPPER(TRIM(CLEAN(SUBSTITUTE(SUBSTITUTE(G529,"ٔ",""),"ـ","ء"))))," ",""),ROW(INDIRECT("1:"&amp;LEN(SUBSTITUTE(UPPER(TRIM(CLEAN(SUBSTITUTE(SUBSTITUTE(G529,"ٔ",""),"ـ","ء"))))," ","")))),1),Gematria!$C$3:$C$40,Gematria!$D$3:$D$40)))</f>
        <v/>
      </c>
    </row>
    <row r="530" spans="1:10" x14ac:dyDescent="0.25">
      <c r="A530" s="2">
        <v>529</v>
      </c>
      <c r="B530" s="2">
        <v>4</v>
      </c>
      <c r="C530" s="2">
        <v>33</v>
      </c>
      <c r="D530" s="11"/>
      <c r="E5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0" s="524" t="str">
        <f t="shared" si="26"/>
        <v/>
      </c>
      <c r="H530" s="525">
        <f t="shared" si="27"/>
        <v>0</v>
      </c>
      <c r="I530" s="526">
        <f t="shared" si="25"/>
        <v>1</v>
      </c>
      <c r="J530" s="526" t="str">
        <f ca="1">IF(G530="","",SUMPRODUCT(LOOKUP(MID(SUBSTITUTE(UPPER(TRIM(CLEAN(SUBSTITUTE(SUBSTITUTE(G530,"ٔ",""),"ـ","ء"))))," ",""),ROW(INDIRECT("1:"&amp;LEN(SUBSTITUTE(UPPER(TRIM(CLEAN(SUBSTITUTE(SUBSTITUTE(G530,"ٔ",""),"ـ","ء"))))," ","")))),1),Gematria!$C$3:$C$40,Gematria!$D$3:$D$40)))</f>
        <v/>
      </c>
    </row>
    <row r="531" spans="1:10" x14ac:dyDescent="0.25">
      <c r="A531" s="2">
        <v>530</v>
      </c>
      <c r="B531" s="2">
        <v>4</v>
      </c>
      <c r="C531" s="2">
        <v>34</v>
      </c>
      <c r="D531" s="11"/>
      <c r="E5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1" s="524" t="str">
        <f t="shared" si="26"/>
        <v/>
      </c>
      <c r="H531" s="525">
        <f t="shared" si="27"/>
        <v>0</v>
      </c>
      <c r="I531" s="526">
        <f t="shared" ref="I531:I594" si="28">LEN(TRIM(G531))-H531+1</f>
        <v>1</v>
      </c>
      <c r="J531" s="526" t="str">
        <f ca="1">IF(G531="","",SUMPRODUCT(LOOKUP(MID(SUBSTITUTE(UPPER(TRIM(CLEAN(SUBSTITUTE(SUBSTITUTE(G531,"ٔ",""),"ـ","ء"))))," ",""),ROW(INDIRECT("1:"&amp;LEN(SUBSTITUTE(UPPER(TRIM(CLEAN(SUBSTITUTE(SUBSTITUTE(G531,"ٔ",""),"ـ","ء"))))," ","")))),1),Gematria!$C$3:$C$40,Gematria!$D$3:$D$40)))</f>
        <v/>
      </c>
    </row>
    <row r="532" spans="1:10" x14ac:dyDescent="0.25">
      <c r="A532" s="2">
        <v>531</v>
      </c>
      <c r="B532" s="2">
        <v>4</v>
      </c>
      <c r="C532" s="2">
        <v>35</v>
      </c>
      <c r="D532" s="11"/>
      <c r="E5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2" s="524" t="str">
        <f t="shared" si="26"/>
        <v/>
      </c>
      <c r="H532" s="525">
        <f t="shared" si="27"/>
        <v>0</v>
      </c>
      <c r="I532" s="526">
        <f t="shared" si="28"/>
        <v>1</v>
      </c>
      <c r="J532" s="526" t="str">
        <f ca="1">IF(G532="","",SUMPRODUCT(LOOKUP(MID(SUBSTITUTE(UPPER(TRIM(CLEAN(SUBSTITUTE(SUBSTITUTE(G532,"ٔ",""),"ـ","ء"))))," ",""),ROW(INDIRECT("1:"&amp;LEN(SUBSTITUTE(UPPER(TRIM(CLEAN(SUBSTITUTE(SUBSTITUTE(G532,"ٔ",""),"ـ","ء"))))," ","")))),1),Gematria!$C$3:$C$40,Gematria!$D$3:$D$40)))</f>
        <v/>
      </c>
    </row>
    <row r="533" spans="1:10" x14ac:dyDescent="0.25">
      <c r="A533" s="2">
        <v>532</v>
      </c>
      <c r="B533" s="2">
        <v>4</v>
      </c>
      <c r="C533" s="2">
        <v>36</v>
      </c>
      <c r="D533" s="11"/>
      <c r="E5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3" s="524" t="str">
        <f t="shared" si="26"/>
        <v/>
      </c>
      <c r="H533" s="525">
        <f t="shared" si="27"/>
        <v>0</v>
      </c>
      <c r="I533" s="526">
        <f t="shared" si="28"/>
        <v>1</v>
      </c>
      <c r="J533" s="526" t="str">
        <f ca="1">IF(G533="","",SUMPRODUCT(LOOKUP(MID(SUBSTITUTE(UPPER(TRIM(CLEAN(SUBSTITUTE(SUBSTITUTE(G533,"ٔ",""),"ـ","ء"))))," ",""),ROW(INDIRECT("1:"&amp;LEN(SUBSTITUTE(UPPER(TRIM(CLEAN(SUBSTITUTE(SUBSTITUTE(G533,"ٔ",""),"ـ","ء"))))," ","")))),1),Gematria!$C$3:$C$40,Gematria!$D$3:$D$40)))</f>
        <v/>
      </c>
    </row>
    <row r="534" spans="1:10" x14ac:dyDescent="0.25">
      <c r="A534" s="2">
        <v>533</v>
      </c>
      <c r="B534" s="2">
        <v>4</v>
      </c>
      <c r="C534" s="2">
        <v>37</v>
      </c>
      <c r="D534" s="11"/>
      <c r="E5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4" s="524" t="str">
        <f t="shared" si="26"/>
        <v/>
      </c>
      <c r="H534" s="525">
        <f t="shared" si="27"/>
        <v>0</v>
      </c>
      <c r="I534" s="526">
        <f t="shared" si="28"/>
        <v>1</v>
      </c>
      <c r="J534" s="526" t="str">
        <f ca="1">IF(G534="","",SUMPRODUCT(LOOKUP(MID(SUBSTITUTE(UPPER(TRIM(CLEAN(SUBSTITUTE(SUBSTITUTE(G534,"ٔ",""),"ـ","ء"))))," ",""),ROW(INDIRECT("1:"&amp;LEN(SUBSTITUTE(UPPER(TRIM(CLEAN(SUBSTITUTE(SUBSTITUTE(G534,"ٔ",""),"ـ","ء"))))," ","")))),1),Gematria!$C$3:$C$40,Gematria!$D$3:$D$40)))</f>
        <v/>
      </c>
    </row>
    <row r="535" spans="1:10" x14ac:dyDescent="0.25">
      <c r="A535" s="2">
        <v>534</v>
      </c>
      <c r="B535" s="2">
        <v>4</v>
      </c>
      <c r="C535" s="2">
        <v>38</v>
      </c>
      <c r="D535" s="11"/>
      <c r="E5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5" s="524" t="str">
        <f t="shared" si="26"/>
        <v/>
      </c>
      <c r="H535" s="525">
        <f t="shared" si="27"/>
        <v>0</v>
      </c>
      <c r="I535" s="526">
        <f t="shared" si="28"/>
        <v>1</v>
      </c>
      <c r="J535" s="526" t="str">
        <f ca="1">IF(G535="","",SUMPRODUCT(LOOKUP(MID(SUBSTITUTE(UPPER(TRIM(CLEAN(SUBSTITUTE(SUBSTITUTE(G535,"ٔ",""),"ـ","ء"))))," ",""),ROW(INDIRECT("1:"&amp;LEN(SUBSTITUTE(UPPER(TRIM(CLEAN(SUBSTITUTE(SUBSTITUTE(G535,"ٔ",""),"ـ","ء"))))," ","")))),1),Gematria!$C$3:$C$40,Gematria!$D$3:$D$40)))</f>
        <v/>
      </c>
    </row>
    <row r="536" spans="1:10" x14ac:dyDescent="0.25">
      <c r="A536" s="2">
        <v>535</v>
      </c>
      <c r="B536" s="2">
        <v>4</v>
      </c>
      <c r="C536" s="2">
        <v>39</v>
      </c>
      <c r="D536" s="11"/>
      <c r="E5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6" s="524" t="str">
        <f t="shared" si="26"/>
        <v/>
      </c>
      <c r="H536" s="525">
        <f t="shared" si="27"/>
        <v>0</v>
      </c>
      <c r="I536" s="526">
        <f t="shared" si="28"/>
        <v>1</v>
      </c>
      <c r="J536" s="526" t="str">
        <f ca="1">IF(G536="","",SUMPRODUCT(LOOKUP(MID(SUBSTITUTE(UPPER(TRIM(CLEAN(SUBSTITUTE(SUBSTITUTE(G536,"ٔ",""),"ـ","ء"))))," ",""),ROW(INDIRECT("1:"&amp;LEN(SUBSTITUTE(UPPER(TRIM(CLEAN(SUBSTITUTE(SUBSTITUTE(G536,"ٔ",""),"ـ","ء"))))," ","")))),1),Gematria!$C$3:$C$40,Gematria!$D$3:$D$40)))</f>
        <v/>
      </c>
    </row>
    <row r="537" spans="1:10" x14ac:dyDescent="0.25">
      <c r="A537" s="2">
        <v>536</v>
      </c>
      <c r="B537" s="2">
        <v>4</v>
      </c>
      <c r="C537" s="2">
        <v>40</v>
      </c>
      <c r="D537" s="11"/>
      <c r="E5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7" s="524" t="str">
        <f t="shared" si="26"/>
        <v/>
      </c>
      <c r="H537" s="525">
        <f t="shared" si="27"/>
        <v>0</v>
      </c>
      <c r="I537" s="526">
        <f t="shared" si="28"/>
        <v>1</v>
      </c>
      <c r="J537" s="526" t="str">
        <f ca="1">IF(G537="","",SUMPRODUCT(LOOKUP(MID(SUBSTITUTE(UPPER(TRIM(CLEAN(SUBSTITUTE(SUBSTITUTE(G537,"ٔ",""),"ـ","ء"))))," ",""),ROW(INDIRECT("1:"&amp;LEN(SUBSTITUTE(UPPER(TRIM(CLEAN(SUBSTITUTE(SUBSTITUTE(G537,"ٔ",""),"ـ","ء"))))," ","")))),1),Gematria!$C$3:$C$40,Gematria!$D$3:$D$40)))</f>
        <v/>
      </c>
    </row>
    <row r="538" spans="1:10" x14ac:dyDescent="0.25">
      <c r="A538" s="2">
        <v>537</v>
      </c>
      <c r="B538" s="2">
        <v>4</v>
      </c>
      <c r="C538" s="2">
        <v>41</v>
      </c>
      <c r="D538" s="11"/>
      <c r="E5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8" s="524" t="str">
        <f t="shared" si="26"/>
        <v/>
      </c>
      <c r="H538" s="525">
        <f t="shared" si="27"/>
        <v>0</v>
      </c>
      <c r="I538" s="526">
        <f t="shared" si="28"/>
        <v>1</v>
      </c>
      <c r="J538" s="526" t="str">
        <f ca="1">IF(G538="","",SUMPRODUCT(LOOKUP(MID(SUBSTITUTE(UPPER(TRIM(CLEAN(SUBSTITUTE(SUBSTITUTE(G538,"ٔ",""),"ـ","ء"))))," ",""),ROW(INDIRECT("1:"&amp;LEN(SUBSTITUTE(UPPER(TRIM(CLEAN(SUBSTITUTE(SUBSTITUTE(G538,"ٔ",""),"ـ","ء"))))," ","")))),1),Gematria!$C$3:$C$40,Gematria!$D$3:$D$40)))</f>
        <v/>
      </c>
    </row>
    <row r="539" spans="1:10" x14ac:dyDescent="0.25">
      <c r="A539" s="2">
        <v>538</v>
      </c>
      <c r="B539" s="2">
        <v>4</v>
      </c>
      <c r="C539" s="2">
        <v>42</v>
      </c>
      <c r="D539" s="11"/>
      <c r="E5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9" s="524" t="str">
        <f t="shared" si="26"/>
        <v/>
      </c>
      <c r="H539" s="525">
        <f t="shared" si="27"/>
        <v>0</v>
      </c>
      <c r="I539" s="526">
        <f t="shared" si="28"/>
        <v>1</v>
      </c>
      <c r="J539" s="526" t="str">
        <f ca="1">IF(G539="","",SUMPRODUCT(LOOKUP(MID(SUBSTITUTE(UPPER(TRIM(CLEAN(SUBSTITUTE(SUBSTITUTE(G539,"ٔ",""),"ـ","ء"))))," ",""),ROW(INDIRECT("1:"&amp;LEN(SUBSTITUTE(UPPER(TRIM(CLEAN(SUBSTITUTE(SUBSTITUTE(G539,"ٔ",""),"ـ","ء"))))," ","")))),1),Gematria!$C$3:$C$40,Gematria!$D$3:$D$40)))</f>
        <v/>
      </c>
    </row>
    <row r="540" spans="1:10" x14ac:dyDescent="0.25">
      <c r="A540" s="2">
        <v>539</v>
      </c>
      <c r="B540" s="2">
        <v>4</v>
      </c>
      <c r="C540" s="2">
        <v>43</v>
      </c>
      <c r="D540" s="11"/>
      <c r="E5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0" s="524" t="str">
        <f t="shared" si="26"/>
        <v/>
      </c>
      <c r="H540" s="525">
        <f t="shared" si="27"/>
        <v>0</v>
      </c>
      <c r="I540" s="526">
        <f t="shared" si="28"/>
        <v>1</v>
      </c>
      <c r="J540" s="526" t="str">
        <f ca="1">IF(G540="","",SUMPRODUCT(LOOKUP(MID(SUBSTITUTE(UPPER(TRIM(CLEAN(SUBSTITUTE(SUBSTITUTE(G540,"ٔ",""),"ـ","ء"))))," ",""),ROW(INDIRECT("1:"&amp;LEN(SUBSTITUTE(UPPER(TRIM(CLEAN(SUBSTITUTE(SUBSTITUTE(G540,"ٔ",""),"ـ","ء"))))," ","")))),1),Gematria!$C$3:$C$40,Gematria!$D$3:$D$40)))</f>
        <v/>
      </c>
    </row>
    <row r="541" spans="1:10" x14ac:dyDescent="0.25">
      <c r="A541" s="2">
        <v>540</v>
      </c>
      <c r="B541" s="2">
        <v>4</v>
      </c>
      <c r="C541" s="2">
        <v>44</v>
      </c>
      <c r="D541" s="11"/>
      <c r="E5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1" s="524" t="str">
        <f t="shared" si="26"/>
        <v/>
      </c>
      <c r="H541" s="525">
        <f t="shared" si="27"/>
        <v>0</v>
      </c>
      <c r="I541" s="526">
        <f t="shared" si="28"/>
        <v>1</v>
      </c>
      <c r="J541" s="526" t="str">
        <f ca="1">IF(G541="","",SUMPRODUCT(LOOKUP(MID(SUBSTITUTE(UPPER(TRIM(CLEAN(SUBSTITUTE(SUBSTITUTE(G541,"ٔ",""),"ـ","ء"))))," ",""),ROW(INDIRECT("1:"&amp;LEN(SUBSTITUTE(UPPER(TRIM(CLEAN(SUBSTITUTE(SUBSTITUTE(G541,"ٔ",""),"ـ","ء"))))," ","")))),1),Gematria!$C$3:$C$40,Gematria!$D$3:$D$40)))</f>
        <v/>
      </c>
    </row>
    <row r="542" spans="1:10" x14ac:dyDescent="0.25">
      <c r="A542" s="2">
        <v>541</v>
      </c>
      <c r="B542" s="2">
        <v>4</v>
      </c>
      <c r="C542" s="2">
        <v>45</v>
      </c>
      <c r="D542" s="11"/>
      <c r="E5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2" s="524" t="str">
        <f t="shared" si="26"/>
        <v/>
      </c>
      <c r="H542" s="525">
        <f t="shared" si="27"/>
        <v>0</v>
      </c>
      <c r="I542" s="526">
        <f t="shared" si="28"/>
        <v>1</v>
      </c>
      <c r="J542" s="526" t="str">
        <f ca="1">IF(G542="","",SUMPRODUCT(LOOKUP(MID(SUBSTITUTE(UPPER(TRIM(CLEAN(SUBSTITUTE(SUBSTITUTE(G542,"ٔ",""),"ـ","ء"))))," ",""),ROW(INDIRECT("1:"&amp;LEN(SUBSTITUTE(UPPER(TRIM(CLEAN(SUBSTITUTE(SUBSTITUTE(G542,"ٔ",""),"ـ","ء"))))," ","")))),1),Gematria!$C$3:$C$40,Gematria!$D$3:$D$40)))</f>
        <v/>
      </c>
    </row>
    <row r="543" spans="1:10" x14ac:dyDescent="0.25">
      <c r="A543" s="2">
        <v>542</v>
      </c>
      <c r="B543" s="2">
        <v>4</v>
      </c>
      <c r="C543" s="2">
        <v>46</v>
      </c>
      <c r="D543" s="11"/>
      <c r="E5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3" s="524" t="str">
        <f t="shared" si="26"/>
        <v/>
      </c>
      <c r="H543" s="525">
        <f t="shared" si="27"/>
        <v>0</v>
      </c>
      <c r="I543" s="526">
        <f t="shared" si="28"/>
        <v>1</v>
      </c>
      <c r="J543" s="526" t="str">
        <f ca="1">IF(G543="","",SUMPRODUCT(LOOKUP(MID(SUBSTITUTE(UPPER(TRIM(CLEAN(SUBSTITUTE(SUBSTITUTE(G543,"ٔ",""),"ـ","ء"))))," ",""),ROW(INDIRECT("1:"&amp;LEN(SUBSTITUTE(UPPER(TRIM(CLEAN(SUBSTITUTE(SUBSTITUTE(G543,"ٔ",""),"ـ","ء"))))," ","")))),1),Gematria!$C$3:$C$40,Gematria!$D$3:$D$40)))</f>
        <v/>
      </c>
    </row>
    <row r="544" spans="1:10" x14ac:dyDescent="0.25">
      <c r="A544" s="2">
        <v>543</v>
      </c>
      <c r="B544" s="2">
        <v>4</v>
      </c>
      <c r="C544" s="2">
        <v>47</v>
      </c>
      <c r="D544" s="11"/>
      <c r="E5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4" s="524" t="str">
        <f t="shared" si="26"/>
        <v/>
      </c>
      <c r="H544" s="525">
        <f t="shared" si="27"/>
        <v>0</v>
      </c>
      <c r="I544" s="526">
        <f t="shared" si="28"/>
        <v>1</v>
      </c>
      <c r="J544" s="526" t="str">
        <f ca="1">IF(G544="","",SUMPRODUCT(LOOKUP(MID(SUBSTITUTE(UPPER(TRIM(CLEAN(SUBSTITUTE(SUBSTITUTE(G544,"ٔ",""),"ـ","ء"))))," ",""),ROW(INDIRECT("1:"&amp;LEN(SUBSTITUTE(UPPER(TRIM(CLEAN(SUBSTITUTE(SUBSTITUTE(G544,"ٔ",""),"ـ","ء"))))," ","")))),1),Gematria!$C$3:$C$40,Gematria!$D$3:$D$40)))</f>
        <v/>
      </c>
    </row>
    <row r="545" spans="1:10" x14ac:dyDescent="0.25">
      <c r="A545" s="2">
        <v>544</v>
      </c>
      <c r="B545" s="2">
        <v>4</v>
      </c>
      <c r="C545" s="2">
        <v>48</v>
      </c>
      <c r="D545" s="11"/>
      <c r="E5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5" s="524" t="str">
        <f t="shared" si="26"/>
        <v/>
      </c>
      <c r="H545" s="525">
        <f t="shared" si="27"/>
        <v>0</v>
      </c>
      <c r="I545" s="526">
        <f t="shared" si="28"/>
        <v>1</v>
      </c>
      <c r="J545" s="526" t="str">
        <f ca="1">IF(G545="","",SUMPRODUCT(LOOKUP(MID(SUBSTITUTE(UPPER(TRIM(CLEAN(SUBSTITUTE(SUBSTITUTE(G545,"ٔ",""),"ـ","ء"))))," ",""),ROW(INDIRECT("1:"&amp;LEN(SUBSTITUTE(UPPER(TRIM(CLEAN(SUBSTITUTE(SUBSTITUTE(G545,"ٔ",""),"ـ","ء"))))," ","")))),1),Gematria!$C$3:$C$40,Gematria!$D$3:$D$40)))</f>
        <v/>
      </c>
    </row>
    <row r="546" spans="1:10" x14ac:dyDescent="0.25">
      <c r="A546" s="2">
        <v>545</v>
      </c>
      <c r="B546" s="2">
        <v>4</v>
      </c>
      <c r="C546" s="2">
        <v>49</v>
      </c>
      <c r="D546" s="11"/>
      <c r="E5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6" s="524" t="str">
        <f t="shared" si="26"/>
        <v/>
      </c>
      <c r="H546" s="525">
        <f t="shared" si="27"/>
        <v>0</v>
      </c>
      <c r="I546" s="526">
        <f t="shared" si="28"/>
        <v>1</v>
      </c>
      <c r="J546" s="526" t="str">
        <f ca="1">IF(G546="","",SUMPRODUCT(LOOKUP(MID(SUBSTITUTE(UPPER(TRIM(CLEAN(SUBSTITUTE(SUBSTITUTE(G546,"ٔ",""),"ـ","ء"))))," ",""),ROW(INDIRECT("1:"&amp;LEN(SUBSTITUTE(UPPER(TRIM(CLEAN(SUBSTITUTE(SUBSTITUTE(G546,"ٔ",""),"ـ","ء"))))," ","")))),1),Gematria!$C$3:$C$40,Gematria!$D$3:$D$40)))</f>
        <v/>
      </c>
    </row>
    <row r="547" spans="1:10" x14ac:dyDescent="0.25">
      <c r="A547" s="2">
        <v>546</v>
      </c>
      <c r="B547" s="2">
        <v>4</v>
      </c>
      <c r="C547" s="2">
        <v>50</v>
      </c>
      <c r="D547" s="11"/>
      <c r="E5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7" s="524" t="str">
        <f t="shared" si="26"/>
        <v/>
      </c>
      <c r="H547" s="525">
        <f t="shared" si="27"/>
        <v>0</v>
      </c>
      <c r="I547" s="526">
        <f t="shared" si="28"/>
        <v>1</v>
      </c>
      <c r="J547" s="526" t="str">
        <f ca="1">IF(G547="","",SUMPRODUCT(LOOKUP(MID(SUBSTITUTE(UPPER(TRIM(CLEAN(SUBSTITUTE(SUBSTITUTE(G547,"ٔ",""),"ـ","ء"))))," ",""),ROW(INDIRECT("1:"&amp;LEN(SUBSTITUTE(UPPER(TRIM(CLEAN(SUBSTITUTE(SUBSTITUTE(G547,"ٔ",""),"ـ","ء"))))," ","")))),1),Gematria!$C$3:$C$40,Gematria!$D$3:$D$40)))</f>
        <v/>
      </c>
    </row>
    <row r="548" spans="1:10" x14ac:dyDescent="0.25">
      <c r="A548" s="2">
        <v>547</v>
      </c>
      <c r="B548" s="2">
        <v>4</v>
      </c>
      <c r="C548" s="2">
        <v>51</v>
      </c>
      <c r="D548" s="11"/>
      <c r="E5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8" s="524" t="str">
        <f t="shared" si="26"/>
        <v/>
      </c>
      <c r="H548" s="525">
        <f t="shared" si="27"/>
        <v>0</v>
      </c>
      <c r="I548" s="526">
        <f t="shared" si="28"/>
        <v>1</v>
      </c>
      <c r="J548" s="526" t="str">
        <f ca="1">IF(G548="","",SUMPRODUCT(LOOKUP(MID(SUBSTITUTE(UPPER(TRIM(CLEAN(SUBSTITUTE(SUBSTITUTE(G548,"ٔ",""),"ـ","ء"))))," ",""),ROW(INDIRECT("1:"&amp;LEN(SUBSTITUTE(UPPER(TRIM(CLEAN(SUBSTITUTE(SUBSTITUTE(G548,"ٔ",""),"ـ","ء"))))," ","")))),1),Gematria!$C$3:$C$40,Gematria!$D$3:$D$40)))</f>
        <v/>
      </c>
    </row>
    <row r="549" spans="1:10" x14ac:dyDescent="0.25">
      <c r="A549" s="2">
        <v>548</v>
      </c>
      <c r="B549" s="2">
        <v>4</v>
      </c>
      <c r="C549" s="2">
        <v>52</v>
      </c>
      <c r="D549" s="11"/>
      <c r="E5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9" s="524" t="str">
        <f t="shared" si="26"/>
        <v/>
      </c>
      <c r="H549" s="525">
        <f t="shared" si="27"/>
        <v>0</v>
      </c>
      <c r="I549" s="526">
        <f t="shared" si="28"/>
        <v>1</v>
      </c>
      <c r="J549" s="526" t="str">
        <f ca="1">IF(G549="","",SUMPRODUCT(LOOKUP(MID(SUBSTITUTE(UPPER(TRIM(CLEAN(SUBSTITUTE(SUBSTITUTE(G549,"ٔ",""),"ـ","ء"))))," ",""),ROW(INDIRECT("1:"&amp;LEN(SUBSTITUTE(UPPER(TRIM(CLEAN(SUBSTITUTE(SUBSTITUTE(G549,"ٔ",""),"ـ","ء"))))," ","")))),1),Gematria!$C$3:$C$40,Gematria!$D$3:$D$40)))</f>
        <v/>
      </c>
    </row>
    <row r="550" spans="1:10" x14ac:dyDescent="0.25">
      <c r="A550" s="2">
        <v>549</v>
      </c>
      <c r="B550" s="2">
        <v>4</v>
      </c>
      <c r="C550" s="2">
        <v>53</v>
      </c>
      <c r="D550" s="11"/>
      <c r="E5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0" s="524" t="str">
        <f t="shared" si="26"/>
        <v/>
      </c>
      <c r="H550" s="525">
        <f t="shared" si="27"/>
        <v>0</v>
      </c>
      <c r="I550" s="526">
        <f t="shared" si="28"/>
        <v>1</v>
      </c>
      <c r="J550" s="526" t="str">
        <f ca="1">IF(G550="","",SUMPRODUCT(LOOKUP(MID(SUBSTITUTE(UPPER(TRIM(CLEAN(SUBSTITUTE(SUBSTITUTE(G550,"ٔ",""),"ـ","ء"))))," ",""),ROW(INDIRECT("1:"&amp;LEN(SUBSTITUTE(UPPER(TRIM(CLEAN(SUBSTITUTE(SUBSTITUTE(G550,"ٔ",""),"ـ","ء"))))," ","")))),1),Gematria!$C$3:$C$40,Gematria!$D$3:$D$40)))</f>
        <v/>
      </c>
    </row>
    <row r="551" spans="1:10" x14ac:dyDescent="0.25">
      <c r="A551" s="2">
        <v>550</v>
      </c>
      <c r="B551" s="2">
        <v>4</v>
      </c>
      <c r="C551" s="2">
        <v>54</v>
      </c>
      <c r="D551" s="11"/>
      <c r="E5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1" s="524" t="str">
        <f t="shared" si="26"/>
        <v/>
      </c>
      <c r="H551" s="525">
        <f t="shared" si="27"/>
        <v>0</v>
      </c>
      <c r="I551" s="526">
        <f t="shared" si="28"/>
        <v>1</v>
      </c>
      <c r="J551" s="526" t="str">
        <f ca="1">IF(G551="","",SUMPRODUCT(LOOKUP(MID(SUBSTITUTE(UPPER(TRIM(CLEAN(SUBSTITUTE(SUBSTITUTE(G551,"ٔ",""),"ـ","ء"))))," ",""),ROW(INDIRECT("1:"&amp;LEN(SUBSTITUTE(UPPER(TRIM(CLEAN(SUBSTITUTE(SUBSTITUTE(G551,"ٔ",""),"ـ","ء"))))," ","")))),1),Gematria!$C$3:$C$40,Gematria!$D$3:$D$40)))</f>
        <v/>
      </c>
    </row>
    <row r="552" spans="1:10" x14ac:dyDescent="0.25">
      <c r="A552" s="2">
        <v>551</v>
      </c>
      <c r="B552" s="2">
        <v>4</v>
      </c>
      <c r="C552" s="2">
        <v>55</v>
      </c>
      <c r="D552" s="11"/>
      <c r="E5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2" s="524" t="str">
        <f t="shared" si="26"/>
        <v/>
      </c>
      <c r="H552" s="525">
        <f t="shared" si="27"/>
        <v>0</v>
      </c>
      <c r="I552" s="526">
        <f t="shared" si="28"/>
        <v>1</v>
      </c>
      <c r="J552" s="526" t="str">
        <f ca="1">IF(G552="","",SUMPRODUCT(LOOKUP(MID(SUBSTITUTE(UPPER(TRIM(CLEAN(SUBSTITUTE(SUBSTITUTE(G552,"ٔ",""),"ـ","ء"))))," ",""),ROW(INDIRECT("1:"&amp;LEN(SUBSTITUTE(UPPER(TRIM(CLEAN(SUBSTITUTE(SUBSTITUTE(G552,"ٔ",""),"ـ","ء"))))," ","")))),1),Gematria!$C$3:$C$40,Gematria!$D$3:$D$40)))</f>
        <v/>
      </c>
    </row>
    <row r="553" spans="1:10" x14ac:dyDescent="0.25">
      <c r="A553" s="2">
        <v>552</v>
      </c>
      <c r="B553" s="2">
        <v>4</v>
      </c>
      <c r="C553" s="2">
        <v>56</v>
      </c>
      <c r="D553" s="11"/>
      <c r="E5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3" s="524" t="str">
        <f t="shared" si="26"/>
        <v/>
      </c>
      <c r="H553" s="525">
        <f t="shared" si="27"/>
        <v>0</v>
      </c>
      <c r="I553" s="526">
        <f t="shared" si="28"/>
        <v>1</v>
      </c>
      <c r="J553" s="526" t="str">
        <f ca="1">IF(G553="","",SUMPRODUCT(LOOKUP(MID(SUBSTITUTE(UPPER(TRIM(CLEAN(SUBSTITUTE(SUBSTITUTE(G553,"ٔ",""),"ـ","ء"))))," ",""),ROW(INDIRECT("1:"&amp;LEN(SUBSTITUTE(UPPER(TRIM(CLEAN(SUBSTITUTE(SUBSTITUTE(G553,"ٔ",""),"ـ","ء"))))," ","")))),1),Gematria!$C$3:$C$40,Gematria!$D$3:$D$40)))</f>
        <v/>
      </c>
    </row>
    <row r="554" spans="1:10" x14ac:dyDescent="0.25">
      <c r="A554" s="2">
        <v>553</v>
      </c>
      <c r="B554" s="2">
        <v>4</v>
      </c>
      <c r="C554" s="2">
        <v>57</v>
      </c>
      <c r="D554" s="11"/>
      <c r="E5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4" s="524" t="str">
        <f t="shared" si="26"/>
        <v/>
      </c>
      <c r="H554" s="525">
        <f t="shared" si="27"/>
        <v>0</v>
      </c>
      <c r="I554" s="526">
        <f t="shared" si="28"/>
        <v>1</v>
      </c>
      <c r="J554" s="526" t="str">
        <f ca="1">IF(G554="","",SUMPRODUCT(LOOKUP(MID(SUBSTITUTE(UPPER(TRIM(CLEAN(SUBSTITUTE(SUBSTITUTE(G554,"ٔ",""),"ـ","ء"))))," ",""),ROW(INDIRECT("1:"&amp;LEN(SUBSTITUTE(UPPER(TRIM(CLEAN(SUBSTITUTE(SUBSTITUTE(G554,"ٔ",""),"ـ","ء"))))," ","")))),1),Gematria!$C$3:$C$40,Gematria!$D$3:$D$40)))</f>
        <v/>
      </c>
    </row>
    <row r="555" spans="1:10" x14ac:dyDescent="0.25">
      <c r="A555" s="2">
        <v>554</v>
      </c>
      <c r="B555" s="2">
        <v>4</v>
      </c>
      <c r="C555" s="2">
        <v>58</v>
      </c>
      <c r="D555" s="11"/>
      <c r="E5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5" s="524" t="str">
        <f t="shared" si="26"/>
        <v/>
      </c>
      <c r="H555" s="525">
        <f t="shared" si="27"/>
        <v>0</v>
      </c>
      <c r="I555" s="526">
        <f t="shared" si="28"/>
        <v>1</v>
      </c>
      <c r="J555" s="526" t="str">
        <f ca="1">IF(G555="","",SUMPRODUCT(LOOKUP(MID(SUBSTITUTE(UPPER(TRIM(CLEAN(SUBSTITUTE(SUBSTITUTE(G555,"ٔ",""),"ـ","ء"))))," ",""),ROW(INDIRECT("1:"&amp;LEN(SUBSTITUTE(UPPER(TRIM(CLEAN(SUBSTITUTE(SUBSTITUTE(G555,"ٔ",""),"ـ","ء"))))," ","")))),1),Gematria!$C$3:$C$40,Gematria!$D$3:$D$40)))</f>
        <v/>
      </c>
    </row>
    <row r="556" spans="1:10" x14ac:dyDescent="0.25">
      <c r="A556" s="2">
        <v>555</v>
      </c>
      <c r="B556" s="2">
        <v>4</v>
      </c>
      <c r="C556" s="2">
        <v>59</v>
      </c>
      <c r="D556" s="11"/>
      <c r="E5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6" s="524" t="str">
        <f t="shared" si="26"/>
        <v/>
      </c>
      <c r="H556" s="525">
        <f t="shared" si="27"/>
        <v>0</v>
      </c>
      <c r="I556" s="526">
        <f t="shared" si="28"/>
        <v>1</v>
      </c>
      <c r="J556" s="526" t="str">
        <f ca="1">IF(G556="","",SUMPRODUCT(LOOKUP(MID(SUBSTITUTE(UPPER(TRIM(CLEAN(SUBSTITUTE(SUBSTITUTE(G556,"ٔ",""),"ـ","ء"))))," ",""),ROW(INDIRECT("1:"&amp;LEN(SUBSTITUTE(UPPER(TRIM(CLEAN(SUBSTITUTE(SUBSTITUTE(G556,"ٔ",""),"ـ","ء"))))," ","")))),1),Gematria!$C$3:$C$40,Gematria!$D$3:$D$40)))</f>
        <v/>
      </c>
    </row>
    <row r="557" spans="1:10" x14ac:dyDescent="0.25">
      <c r="A557" s="2">
        <v>556</v>
      </c>
      <c r="B557" s="2">
        <v>4</v>
      </c>
      <c r="C557" s="2">
        <v>60</v>
      </c>
      <c r="D557" s="11"/>
      <c r="E5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7" s="524" t="str">
        <f t="shared" si="26"/>
        <v/>
      </c>
      <c r="H557" s="525">
        <f t="shared" si="27"/>
        <v>0</v>
      </c>
      <c r="I557" s="526">
        <f t="shared" si="28"/>
        <v>1</v>
      </c>
      <c r="J557" s="526" t="str">
        <f ca="1">IF(G557="","",SUMPRODUCT(LOOKUP(MID(SUBSTITUTE(UPPER(TRIM(CLEAN(SUBSTITUTE(SUBSTITUTE(G557,"ٔ",""),"ـ","ء"))))," ",""),ROW(INDIRECT("1:"&amp;LEN(SUBSTITUTE(UPPER(TRIM(CLEAN(SUBSTITUTE(SUBSTITUTE(G557,"ٔ",""),"ـ","ء"))))," ","")))),1),Gematria!$C$3:$C$40,Gematria!$D$3:$D$40)))</f>
        <v/>
      </c>
    </row>
    <row r="558" spans="1:10" x14ac:dyDescent="0.25">
      <c r="A558" s="2">
        <v>557</v>
      </c>
      <c r="B558" s="2">
        <v>4</v>
      </c>
      <c r="C558" s="2">
        <v>61</v>
      </c>
      <c r="D558" s="11"/>
      <c r="E5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8" s="524" t="str">
        <f t="shared" si="26"/>
        <v/>
      </c>
      <c r="H558" s="525">
        <f t="shared" si="27"/>
        <v>0</v>
      </c>
      <c r="I558" s="526">
        <f t="shared" si="28"/>
        <v>1</v>
      </c>
      <c r="J558" s="526" t="str">
        <f ca="1">IF(G558="","",SUMPRODUCT(LOOKUP(MID(SUBSTITUTE(UPPER(TRIM(CLEAN(SUBSTITUTE(SUBSTITUTE(G558,"ٔ",""),"ـ","ء"))))," ",""),ROW(INDIRECT("1:"&amp;LEN(SUBSTITUTE(UPPER(TRIM(CLEAN(SUBSTITUTE(SUBSTITUTE(G558,"ٔ",""),"ـ","ء"))))," ","")))),1),Gematria!$C$3:$C$40,Gematria!$D$3:$D$40)))</f>
        <v/>
      </c>
    </row>
    <row r="559" spans="1:10" x14ac:dyDescent="0.25">
      <c r="A559" s="2">
        <v>558</v>
      </c>
      <c r="B559" s="2">
        <v>4</v>
      </c>
      <c r="C559" s="2">
        <v>62</v>
      </c>
      <c r="D559" s="11"/>
      <c r="E5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9" s="524" t="str">
        <f t="shared" si="26"/>
        <v/>
      </c>
      <c r="H559" s="525">
        <f t="shared" si="27"/>
        <v>0</v>
      </c>
      <c r="I559" s="526">
        <f t="shared" si="28"/>
        <v>1</v>
      </c>
      <c r="J559" s="526" t="str">
        <f ca="1">IF(G559="","",SUMPRODUCT(LOOKUP(MID(SUBSTITUTE(UPPER(TRIM(CLEAN(SUBSTITUTE(SUBSTITUTE(G559,"ٔ",""),"ـ","ء"))))," ",""),ROW(INDIRECT("1:"&amp;LEN(SUBSTITUTE(UPPER(TRIM(CLEAN(SUBSTITUTE(SUBSTITUTE(G559,"ٔ",""),"ـ","ء"))))," ","")))),1),Gematria!$C$3:$C$40,Gematria!$D$3:$D$40)))</f>
        <v/>
      </c>
    </row>
    <row r="560" spans="1:10" x14ac:dyDescent="0.25">
      <c r="A560" s="2">
        <v>559</v>
      </c>
      <c r="B560" s="2">
        <v>4</v>
      </c>
      <c r="C560" s="2">
        <v>63</v>
      </c>
      <c r="D560" s="11"/>
      <c r="E5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0" s="524" t="str">
        <f t="shared" si="26"/>
        <v/>
      </c>
      <c r="H560" s="525">
        <f t="shared" si="27"/>
        <v>0</v>
      </c>
      <c r="I560" s="526">
        <f t="shared" si="28"/>
        <v>1</v>
      </c>
      <c r="J560" s="526" t="str">
        <f ca="1">IF(G560="","",SUMPRODUCT(LOOKUP(MID(SUBSTITUTE(UPPER(TRIM(CLEAN(SUBSTITUTE(SUBSTITUTE(G560,"ٔ",""),"ـ","ء"))))," ",""),ROW(INDIRECT("1:"&amp;LEN(SUBSTITUTE(UPPER(TRIM(CLEAN(SUBSTITUTE(SUBSTITUTE(G560,"ٔ",""),"ـ","ء"))))," ","")))),1),Gematria!$C$3:$C$40,Gematria!$D$3:$D$40)))</f>
        <v/>
      </c>
    </row>
    <row r="561" spans="1:10" x14ac:dyDescent="0.25">
      <c r="A561" s="2">
        <v>560</v>
      </c>
      <c r="B561" s="2">
        <v>4</v>
      </c>
      <c r="C561" s="2">
        <v>64</v>
      </c>
      <c r="D561" s="11"/>
      <c r="E5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1" s="524" t="str">
        <f t="shared" si="26"/>
        <v/>
      </c>
      <c r="H561" s="525">
        <f t="shared" si="27"/>
        <v>0</v>
      </c>
      <c r="I561" s="526">
        <f t="shared" si="28"/>
        <v>1</v>
      </c>
      <c r="J561" s="526" t="str">
        <f ca="1">IF(G561="","",SUMPRODUCT(LOOKUP(MID(SUBSTITUTE(UPPER(TRIM(CLEAN(SUBSTITUTE(SUBSTITUTE(G561,"ٔ",""),"ـ","ء"))))," ",""),ROW(INDIRECT("1:"&amp;LEN(SUBSTITUTE(UPPER(TRIM(CLEAN(SUBSTITUTE(SUBSTITUTE(G561,"ٔ",""),"ـ","ء"))))," ","")))),1),Gematria!$C$3:$C$40,Gematria!$D$3:$D$40)))</f>
        <v/>
      </c>
    </row>
    <row r="562" spans="1:10" x14ac:dyDescent="0.25">
      <c r="A562" s="2">
        <v>561</v>
      </c>
      <c r="B562" s="2">
        <v>4</v>
      </c>
      <c r="C562" s="2">
        <v>65</v>
      </c>
      <c r="D562" s="11"/>
      <c r="E5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2" s="524" t="str">
        <f t="shared" si="26"/>
        <v/>
      </c>
      <c r="H562" s="525">
        <f t="shared" si="27"/>
        <v>0</v>
      </c>
      <c r="I562" s="526">
        <f t="shared" si="28"/>
        <v>1</v>
      </c>
      <c r="J562" s="526" t="str">
        <f ca="1">IF(G562="","",SUMPRODUCT(LOOKUP(MID(SUBSTITUTE(UPPER(TRIM(CLEAN(SUBSTITUTE(SUBSTITUTE(G562,"ٔ",""),"ـ","ء"))))," ",""),ROW(INDIRECT("1:"&amp;LEN(SUBSTITUTE(UPPER(TRIM(CLEAN(SUBSTITUTE(SUBSTITUTE(G562,"ٔ",""),"ـ","ء"))))," ","")))),1),Gematria!$C$3:$C$40,Gematria!$D$3:$D$40)))</f>
        <v/>
      </c>
    </row>
    <row r="563" spans="1:10" x14ac:dyDescent="0.25">
      <c r="A563" s="2">
        <v>562</v>
      </c>
      <c r="B563" s="2">
        <v>4</v>
      </c>
      <c r="C563" s="2">
        <v>66</v>
      </c>
      <c r="D563" s="11"/>
      <c r="E5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3" s="524" t="str">
        <f t="shared" si="26"/>
        <v/>
      </c>
      <c r="H563" s="525">
        <f t="shared" si="27"/>
        <v>0</v>
      </c>
      <c r="I563" s="526">
        <f t="shared" si="28"/>
        <v>1</v>
      </c>
      <c r="J563" s="526" t="str">
        <f ca="1">IF(G563="","",SUMPRODUCT(LOOKUP(MID(SUBSTITUTE(UPPER(TRIM(CLEAN(SUBSTITUTE(SUBSTITUTE(G563,"ٔ",""),"ـ","ء"))))," ",""),ROW(INDIRECT("1:"&amp;LEN(SUBSTITUTE(UPPER(TRIM(CLEAN(SUBSTITUTE(SUBSTITUTE(G563,"ٔ",""),"ـ","ء"))))," ","")))),1),Gematria!$C$3:$C$40,Gematria!$D$3:$D$40)))</f>
        <v/>
      </c>
    </row>
    <row r="564" spans="1:10" x14ac:dyDescent="0.25">
      <c r="A564" s="2">
        <v>563</v>
      </c>
      <c r="B564" s="2">
        <v>4</v>
      </c>
      <c r="C564" s="2">
        <v>67</v>
      </c>
      <c r="D564" s="11"/>
      <c r="E5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4" s="524" t="str">
        <f t="shared" si="26"/>
        <v/>
      </c>
      <c r="H564" s="525">
        <f t="shared" si="27"/>
        <v>0</v>
      </c>
      <c r="I564" s="526">
        <f t="shared" si="28"/>
        <v>1</v>
      </c>
      <c r="J564" s="526" t="str">
        <f ca="1">IF(G564="","",SUMPRODUCT(LOOKUP(MID(SUBSTITUTE(UPPER(TRIM(CLEAN(SUBSTITUTE(SUBSTITUTE(G564,"ٔ",""),"ـ","ء"))))," ",""),ROW(INDIRECT("1:"&amp;LEN(SUBSTITUTE(UPPER(TRIM(CLEAN(SUBSTITUTE(SUBSTITUTE(G564,"ٔ",""),"ـ","ء"))))," ","")))),1),Gematria!$C$3:$C$40,Gematria!$D$3:$D$40)))</f>
        <v/>
      </c>
    </row>
    <row r="565" spans="1:10" x14ac:dyDescent="0.25">
      <c r="A565" s="2">
        <v>564</v>
      </c>
      <c r="B565" s="2">
        <v>4</v>
      </c>
      <c r="C565" s="2">
        <v>68</v>
      </c>
      <c r="D565" s="11"/>
      <c r="E5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5" s="524" t="str">
        <f t="shared" si="26"/>
        <v/>
      </c>
      <c r="H565" s="525">
        <f t="shared" si="27"/>
        <v>0</v>
      </c>
      <c r="I565" s="526">
        <f t="shared" si="28"/>
        <v>1</v>
      </c>
      <c r="J565" s="526" t="str">
        <f ca="1">IF(G565="","",SUMPRODUCT(LOOKUP(MID(SUBSTITUTE(UPPER(TRIM(CLEAN(SUBSTITUTE(SUBSTITUTE(G565,"ٔ",""),"ـ","ء"))))," ",""),ROW(INDIRECT("1:"&amp;LEN(SUBSTITUTE(UPPER(TRIM(CLEAN(SUBSTITUTE(SUBSTITUTE(G565,"ٔ",""),"ـ","ء"))))," ","")))),1),Gematria!$C$3:$C$40,Gematria!$D$3:$D$40)))</f>
        <v/>
      </c>
    </row>
    <row r="566" spans="1:10" x14ac:dyDescent="0.25">
      <c r="A566" s="2">
        <v>565</v>
      </c>
      <c r="B566" s="2">
        <v>4</v>
      </c>
      <c r="C566" s="2">
        <v>69</v>
      </c>
      <c r="D566" s="11"/>
      <c r="E5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6" s="524" t="str">
        <f t="shared" si="26"/>
        <v/>
      </c>
      <c r="H566" s="525">
        <f t="shared" si="27"/>
        <v>0</v>
      </c>
      <c r="I566" s="526">
        <f t="shared" si="28"/>
        <v>1</v>
      </c>
      <c r="J566" s="526" t="str">
        <f ca="1">IF(G566="","",SUMPRODUCT(LOOKUP(MID(SUBSTITUTE(UPPER(TRIM(CLEAN(SUBSTITUTE(SUBSTITUTE(G566,"ٔ",""),"ـ","ء"))))," ",""),ROW(INDIRECT("1:"&amp;LEN(SUBSTITUTE(UPPER(TRIM(CLEAN(SUBSTITUTE(SUBSTITUTE(G566,"ٔ",""),"ـ","ء"))))," ","")))),1),Gematria!$C$3:$C$40,Gematria!$D$3:$D$40)))</f>
        <v/>
      </c>
    </row>
    <row r="567" spans="1:10" x14ac:dyDescent="0.25">
      <c r="A567" s="2">
        <v>566</v>
      </c>
      <c r="B567" s="2">
        <v>4</v>
      </c>
      <c r="C567" s="2">
        <v>70</v>
      </c>
      <c r="D567" s="11"/>
      <c r="E5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7" s="524" t="str">
        <f t="shared" si="26"/>
        <v/>
      </c>
      <c r="H567" s="525">
        <f t="shared" si="27"/>
        <v>0</v>
      </c>
      <c r="I567" s="526">
        <f t="shared" si="28"/>
        <v>1</v>
      </c>
      <c r="J567" s="526" t="str">
        <f ca="1">IF(G567="","",SUMPRODUCT(LOOKUP(MID(SUBSTITUTE(UPPER(TRIM(CLEAN(SUBSTITUTE(SUBSTITUTE(G567,"ٔ",""),"ـ","ء"))))," ",""),ROW(INDIRECT("1:"&amp;LEN(SUBSTITUTE(UPPER(TRIM(CLEAN(SUBSTITUTE(SUBSTITUTE(G567,"ٔ",""),"ـ","ء"))))," ","")))),1),Gematria!$C$3:$C$40,Gematria!$D$3:$D$40)))</f>
        <v/>
      </c>
    </row>
    <row r="568" spans="1:10" x14ac:dyDescent="0.25">
      <c r="A568" s="2">
        <v>567</v>
      </c>
      <c r="B568" s="2">
        <v>4</v>
      </c>
      <c r="C568" s="2">
        <v>71</v>
      </c>
      <c r="D568" s="11"/>
      <c r="E5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8" s="524" t="str">
        <f t="shared" si="26"/>
        <v/>
      </c>
      <c r="H568" s="525">
        <f t="shared" si="27"/>
        <v>0</v>
      </c>
      <c r="I568" s="526">
        <f t="shared" si="28"/>
        <v>1</v>
      </c>
      <c r="J568" s="526" t="str">
        <f ca="1">IF(G568="","",SUMPRODUCT(LOOKUP(MID(SUBSTITUTE(UPPER(TRIM(CLEAN(SUBSTITUTE(SUBSTITUTE(G568,"ٔ",""),"ـ","ء"))))," ",""),ROW(INDIRECT("1:"&amp;LEN(SUBSTITUTE(UPPER(TRIM(CLEAN(SUBSTITUTE(SUBSTITUTE(G568,"ٔ",""),"ـ","ء"))))," ","")))),1),Gematria!$C$3:$C$40,Gematria!$D$3:$D$40)))</f>
        <v/>
      </c>
    </row>
    <row r="569" spans="1:10" x14ac:dyDescent="0.25">
      <c r="A569" s="2">
        <v>568</v>
      </c>
      <c r="B569" s="2">
        <v>4</v>
      </c>
      <c r="C569" s="2">
        <v>72</v>
      </c>
      <c r="D569" s="11"/>
      <c r="E5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9" s="524" t="str">
        <f t="shared" si="26"/>
        <v/>
      </c>
      <c r="H569" s="525">
        <f t="shared" si="27"/>
        <v>0</v>
      </c>
      <c r="I569" s="526">
        <f t="shared" si="28"/>
        <v>1</v>
      </c>
      <c r="J569" s="526" t="str">
        <f ca="1">IF(G569="","",SUMPRODUCT(LOOKUP(MID(SUBSTITUTE(UPPER(TRIM(CLEAN(SUBSTITUTE(SUBSTITUTE(G569,"ٔ",""),"ـ","ء"))))," ",""),ROW(INDIRECT("1:"&amp;LEN(SUBSTITUTE(UPPER(TRIM(CLEAN(SUBSTITUTE(SUBSTITUTE(G569,"ٔ",""),"ـ","ء"))))," ","")))),1),Gematria!$C$3:$C$40,Gematria!$D$3:$D$40)))</f>
        <v/>
      </c>
    </row>
    <row r="570" spans="1:10" x14ac:dyDescent="0.25">
      <c r="A570" s="2">
        <v>569</v>
      </c>
      <c r="B570" s="2">
        <v>4</v>
      </c>
      <c r="C570" s="2">
        <v>73</v>
      </c>
      <c r="D570" s="11"/>
      <c r="E5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0" s="524" t="str">
        <f t="shared" si="26"/>
        <v/>
      </c>
      <c r="H570" s="525">
        <f t="shared" si="27"/>
        <v>0</v>
      </c>
      <c r="I570" s="526">
        <f t="shared" si="28"/>
        <v>1</v>
      </c>
      <c r="J570" s="526" t="str">
        <f ca="1">IF(G570="","",SUMPRODUCT(LOOKUP(MID(SUBSTITUTE(UPPER(TRIM(CLEAN(SUBSTITUTE(SUBSTITUTE(G570,"ٔ",""),"ـ","ء"))))," ",""),ROW(INDIRECT("1:"&amp;LEN(SUBSTITUTE(UPPER(TRIM(CLEAN(SUBSTITUTE(SUBSTITUTE(G570,"ٔ",""),"ـ","ء"))))," ","")))),1),Gematria!$C$3:$C$40,Gematria!$D$3:$D$40)))</f>
        <v/>
      </c>
    </row>
    <row r="571" spans="1:10" x14ac:dyDescent="0.25">
      <c r="A571" s="2">
        <v>570</v>
      </c>
      <c r="B571" s="2">
        <v>4</v>
      </c>
      <c r="C571" s="2">
        <v>74</v>
      </c>
      <c r="D571" s="11"/>
      <c r="E5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1" s="524" t="str">
        <f t="shared" si="26"/>
        <v/>
      </c>
      <c r="H571" s="525">
        <f t="shared" si="27"/>
        <v>0</v>
      </c>
      <c r="I571" s="526">
        <f t="shared" si="28"/>
        <v>1</v>
      </c>
      <c r="J571" s="526" t="str">
        <f ca="1">IF(G571="","",SUMPRODUCT(LOOKUP(MID(SUBSTITUTE(UPPER(TRIM(CLEAN(SUBSTITUTE(SUBSTITUTE(G571,"ٔ",""),"ـ","ء"))))," ",""),ROW(INDIRECT("1:"&amp;LEN(SUBSTITUTE(UPPER(TRIM(CLEAN(SUBSTITUTE(SUBSTITUTE(G571,"ٔ",""),"ـ","ء"))))," ","")))),1),Gematria!$C$3:$C$40,Gematria!$D$3:$D$40)))</f>
        <v/>
      </c>
    </row>
    <row r="572" spans="1:10" x14ac:dyDescent="0.25">
      <c r="A572" s="2">
        <v>571</v>
      </c>
      <c r="B572" s="2">
        <v>4</v>
      </c>
      <c r="C572" s="2">
        <v>75</v>
      </c>
      <c r="D572" s="11"/>
      <c r="E5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2" s="524" t="str">
        <f t="shared" si="26"/>
        <v/>
      </c>
      <c r="H572" s="525">
        <f t="shared" si="27"/>
        <v>0</v>
      </c>
      <c r="I572" s="526">
        <f t="shared" si="28"/>
        <v>1</v>
      </c>
      <c r="J572" s="526" t="str">
        <f ca="1">IF(G572="","",SUMPRODUCT(LOOKUP(MID(SUBSTITUTE(UPPER(TRIM(CLEAN(SUBSTITUTE(SUBSTITUTE(G572,"ٔ",""),"ـ","ء"))))," ",""),ROW(INDIRECT("1:"&amp;LEN(SUBSTITUTE(UPPER(TRIM(CLEAN(SUBSTITUTE(SUBSTITUTE(G572,"ٔ",""),"ـ","ء"))))," ","")))),1),Gematria!$C$3:$C$40,Gematria!$D$3:$D$40)))</f>
        <v/>
      </c>
    </row>
    <row r="573" spans="1:10" x14ac:dyDescent="0.25">
      <c r="A573" s="2">
        <v>572</v>
      </c>
      <c r="B573" s="2">
        <v>4</v>
      </c>
      <c r="C573" s="2">
        <v>76</v>
      </c>
      <c r="D573" s="11"/>
      <c r="E5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3" s="524" t="str">
        <f t="shared" si="26"/>
        <v/>
      </c>
      <c r="H573" s="525">
        <f t="shared" si="27"/>
        <v>0</v>
      </c>
      <c r="I573" s="526">
        <f t="shared" si="28"/>
        <v>1</v>
      </c>
      <c r="J573" s="526" t="str">
        <f ca="1">IF(G573="","",SUMPRODUCT(LOOKUP(MID(SUBSTITUTE(UPPER(TRIM(CLEAN(SUBSTITUTE(SUBSTITUTE(G573,"ٔ",""),"ـ","ء"))))," ",""),ROW(INDIRECT("1:"&amp;LEN(SUBSTITUTE(UPPER(TRIM(CLEAN(SUBSTITUTE(SUBSTITUTE(G573,"ٔ",""),"ـ","ء"))))," ","")))),1),Gematria!$C$3:$C$40,Gematria!$D$3:$D$40)))</f>
        <v/>
      </c>
    </row>
    <row r="574" spans="1:10" x14ac:dyDescent="0.25">
      <c r="A574" s="2">
        <v>573</v>
      </c>
      <c r="B574" s="2">
        <v>4</v>
      </c>
      <c r="C574" s="2">
        <v>77</v>
      </c>
      <c r="D574" s="11"/>
      <c r="E5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4" s="524" t="str">
        <f t="shared" si="26"/>
        <v/>
      </c>
      <c r="H574" s="525">
        <f t="shared" si="27"/>
        <v>0</v>
      </c>
      <c r="I574" s="526">
        <f t="shared" si="28"/>
        <v>1</v>
      </c>
      <c r="J574" s="526" t="str">
        <f ca="1">IF(G574="","",SUMPRODUCT(LOOKUP(MID(SUBSTITUTE(UPPER(TRIM(CLEAN(SUBSTITUTE(SUBSTITUTE(G574,"ٔ",""),"ـ","ء"))))," ",""),ROW(INDIRECT("1:"&amp;LEN(SUBSTITUTE(UPPER(TRIM(CLEAN(SUBSTITUTE(SUBSTITUTE(G574,"ٔ",""),"ـ","ء"))))," ","")))),1),Gematria!$C$3:$C$40,Gematria!$D$3:$D$40)))</f>
        <v/>
      </c>
    </row>
    <row r="575" spans="1:10" x14ac:dyDescent="0.25">
      <c r="A575" s="2">
        <v>574</v>
      </c>
      <c r="B575" s="2">
        <v>4</v>
      </c>
      <c r="C575" s="2">
        <v>78</v>
      </c>
      <c r="D575" s="11"/>
      <c r="E5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5" s="524" t="str">
        <f t="shared" si="26"/>
        <v/>
      </c>
      <c r="H575" s="525">
        <f t="shared" si="27"/>
        <v>0</v>
      </c>
      <c r="I575" s="526">
        <f t="shared" si="28"/>
        <v>1</v>
      </c>
      <c r="J575" s="526" t="str">
        <f ca="1">IF(G575="","",SUMPRODUCT(LOOKUP(MID(SUBSTITUTE(UPPER(TRIM(CLEAN(SUBSTITUTE(SUBSTITUTE(G575,"ٔ",""),"ـ","ء"))))," ",""),ROW(INDIRECT("1:"&amp;LEN(SUBSTITUTE(UPPER(TRIM(CLEAN(SUBSTITUTE(SUBSTITUTE(G575,"ٔ",""),"ـ","ء"))))," ","")))),1),Gematria!$C$3:$C$40,Gematria!$D$3:$D$40)))</f>
        <v/>
      </c>
    </row>
    <row r="576" spans="1:10" x14ac:dyDescent="0.25">
      <c r="A576" s="2">
        <v>575</v>
      </c>
      <c r="B576" s="2">
        <v>4</v>
      </c>
      <c r="C576" s="2">
        <v>79</v>
      </c>
      <c r="D576" s="11"/>
      <c r="E5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6" s="524" t="str">
        <f t="shared" si="26"/>
        <v/>
      </c>
      <c r="H576" s="525">
        <f t="shared" si="27"/>
        <v>0</v>
      </c>
      <c r="I576" s="526">
        <f t="shared" si="28"/>
        <v>1</v>
      </c>
      <c r="J576" s="526" t="str">
        <f ca="1">IF(G576="","",SUMPRODUCT(LOOKUP(MID(SUBSTITUTE(UPPER(TRIM(CLEAN(SUBSTITUTE(SUBSTITUTE(G576,"ٔ",""),"ـ","ء"))))," ",""),ROW(INDIRECT("1:"&amp;LEN(SUBSTITUTE(UPPER(TRIM(CLEAN(SUBSTITUTE(SUBSTITUTE(G576,"ٔ",""),"ـ","ء"))))," ","")))),1),Gematria!$C$3:$C$40,Gematria!$D$3:$D$40)))</f>
        <v/>
      </c>
    </row>
    <row r="577" spans="1:10" x14ac:dyDescent="0.25">
      <c r="A577" s="2">
        <v>576</v>
      </c>
      <c r="B577" s="2">
        <v>4</v>
      </c>
      <c r="C577" s="2">
        <v>80</v>
      </c>
      <c r="D577" s="11"/>
      <c r="E5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7" s="524" t="str">
        <f t="shared" si="26"/>
        <v/>
      </c>
      <c r="H577" s="525">
        <f t="shared" si="27"/>
        <v>0</v>
      </c>
      <c r="I577" s="526">
        <f t="shared" si="28"/>
        <v>1</v>
      </c>
      <c r="J577" s="526" t="str">
        <f ca="1">IF(G577="","",SUMPRODUCT(LOOKUP(MID(SUBSTITUTE(UPPER(TRIM(CLEAN(SUBSTITUTE(SUBSTITUTE(G577,"ٔ",""),"ـ","ء"))))," ",""),ROW(INDIRECT("1:"&amp;LEN(SUBSTITUTE(UPPER(TRIM(CLEAN(SUBSTITUTE(SUBSTITUTE(G577,"ٔ",""),"ـ","ء"))))," ","")))),1),Gematria!$C$3:$C$40,Gematria!$D$3:$D$40)))</f>
        <v/>
      </c>
    </row>
    <row r="578" spans="1:10" x14ac:dyDescent="0.25">
      <c r="A578" s="2">
        <v>577</v>
      </c>
      <c r="B578" s="2">
        <v>4</v>
      </c>
      <c r="C578" s="2">
        <v>81</v>
      </c>
      <c r="D578" s="11"/>
      <c r="E5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8" s="524" t="str">
        <f t="shared" si="26"/>
        <v/>
      </c>
      <c r="H578" s="525">
        <f t="shared" si="27"/>
        <v>0</v>
      </c>
      <c r="I578" s="526">
        <f t="shared" si="28"/>
        <v>1</v>
      </c>
      <c r="J578" s="526" t="str">
        <f ca="1">IF(G578="","",SUMPRODUCT(LOOKUP(MID(SUBSTITUTE(UPPER(TRIM(CLEAN(SUBSTITUTE(SUBSTITUTE(G578,"ٔ",""),"ـ","ء"))))," ",""),ROW(INDIRECT("1:"&amp;LEN(SUBSTITUTE(UPPER(TRIM(CLEAN(SUBSTITUTE(SUBSTITUTE(G578,"ٔ",""),"ـ","ء"))))," ","")))),1),Gematria!$C$3:$C$40,Gematria!$D$3:$D$40)))</f>
        <v/>
      </c>
    </row>
    <row r="579" spans="1:10" x14ac:dyDescent="0.25">
      <c r="A579" s="2">
        <v>578</v>
      </c>
      <c r="B579" s="2">
        <v>4</v>
      </c>
      <c r="C579" s="2">
        <v>82</v>
      </c>
      <c r="D579" s="11"/>
      <c r="E5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9" s="524" t="str">
        <f t="shared" ref="G579:G642" si="29">TRIM(CLEAN(SUBSTITUTE(F579,"ٔ","")))</f>
        <v/>
      </c>
      <c r="H579" s="525">
        <f t="shared" ref="H579:H642" si="30">LEN(SUBSTITUTE(G579," ",""))</f>
        <v>0</v>
      </c>
      <c r="I579" s="526">
        <f t="shared" si="28"/>
        <v>1</v>
      </c>
      <c r="J579" s="526" t="str">
        <f ca="1">IF(G579="","",SUMPRODUCT(LOOKUP(MID(SUBSTITUTE(UPPER(TRIM(CLEAN(SUBSTITUTE(SUBSTITUTE(G579,"ٔ",""),"ـ","ء"))))," ",""),ROW(INDIRECT("1:"&amp;LEN(SUBSTITUTE(UPPER(TRIM(CLEAN(SUBSTITUTE(SUBSTITUTE(G579,"ٔ",""),"ـ","ء"))))," ","")))),1),Gematria!$C$3:$C$40,Gematria!$D$3:$D$40)))</f>
        <v/>
      </c>
    </row>
    <row r="580" spans="1:10" x14ac:dyDescent="0.25">
      <c r="A580" s="2">
        <v>579</v>
      </c>
      <c r="B580" s="2">
        <v>4</v>
      </c>
      <c r="C580" s="2">
        <v>83</v>
      </c>
      <c r="D580" s="11"/>
      <c r="E5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0" s="524" t="str">
        <f t="shared" si="29"/>
        <v/>
      </c>
      <c r="H580" s="525">
        <f t="shared" si="30"/>
        <v>0</v>
      </c>
      <c r="I580" s="526">
        <f t="shared" si="28"/>
        <v>1</v>
      </c>
      <c r="J580" s="526" t="str">
        <f ca="1">IF(G580="","",SUMPRODUCT(LOOKUP(MID(SUBSTITUTE(UPPER(TRIM(CLEAN(SUBSTITUTE(SUBSTITUTE(G580,"ٔ",""),"ـ","ء"))))," ",""),ROW(INDIRECT("1:"&amp;LEN(SUBSTITUTE(UPPER(TRIM(CLEAN(SUBSTITUTE(SUBSTITUTE(G580,"ٔ",""),"ـ","ء"))))," ","")))),1),Gematria!$C$3:$C$40,Gematria!$D$3:$D$40)))</f>
        <v/>
      </c>
    </row>
    <row r="581" spans="1:10" x14ac:dyDescent="0.25">
      <c r="A581" s="2">
        <v>580</v>
      </c>
      <c r="B581" s="2">
        <v>4</v>
      </c>
      <c r="C581" s="2">
        <v>84</v>
      </c>
      <c r="D581" s="11"/>
      <c r="E5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1" s="524" t="str">
        <f t="shared" si="29"/>
        <v/>
      </c>
      <c r="H581" s="525">
        <f t="shared" si="30"/>
        <v>0</v>
      </c>
      <c r="I581" s="526">
        <f t="shared" si="28"/>
        <v>1</v>
      </c>
      <c r="J581" s="526" t="str">
        <f ca="1">IF(G581="","",SUMPRODUCT(LOOKUP(MID(SUBSTITUTE(UPPER(TRIM(CLEAN(SUBSTITUTE(SUBSTITUTE(G581,"ٔ",""),"ـ","ء"))))," ",""),ROW(INDIRECT("1:"&amp;LEN(SUBSTITUTE(UPPER(TRIM(CLEAN(SUBSTITUTE(SUBSTITUTE(G581,"ٔ",""),"ـ","ء"))))," ","")))),1),Gematria!$C$3:$C$40,Gematria!$D$3:$D$40)))</f>
        <v/>
      </c>
    </row>
    <row r="582" spans="1:10" x14ac:dyDescent="0.25">
      <c r="A582" s="2">
        <v>581</v>
      </c>
      <c r="B582" s="2">
        <v>4</v>
      </c>
      <c r="C582" s="2">
        <v>85</v>
      </c>
      <c r="D582" s="11"/>
      <c r="E5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2" s="524" t="str">
        <f t="shared" si="29"/>
        <v/>
      </c>
      <c r="H582" s="525">
        <f t="shared" si="30"/>
        <v>0</v>
      </c>
      <c r="I582" s="526">
        <f t="shared" si="28"/>
        <v>1</v>
      </c>
      <c r="J582" s="526" t="str">
        <f ca="1">IF(G582="","",SUMPRODUCT(LOOKUP(MID(SUBSTITUTE(UPPER(TRIM(CLEAN(SUBSTITUTE(SUBSTITUTE(G582,"ٔ",""),"ـ","ء"))))," ",""),ROW(INDIRECT("1:"&amp;LEN(SUBSTITUTE(UPPER(TRIM(CLEAN(SUBSTITUTE(SUBSTITUTE(G582,"ٔ",""),"ـ","ء"))))," ","")))),1),Gematria!$C$3:$C$40,Gematria!$D$3:$D$40)))</f>
        <v/>
      </c>
    </row>
    <row r="583" spans="1:10" x14ac:dyDescent="0.25">
      <c r="A583" s="2">
        <v>582</v>
      </c>
      <c r="B583" s="2">
        <v>4</v>
      </c>
      <c r="C583" s="2">
        <v>86</v>
      </c>
      <c r="D583" s="11"/>
      <c r="E5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3" s="524" t="str">
        <f t="shared" si="29"/>
        <v/>
      </c>
      <c r="H583" s="525">
        <f t="shared" si="30"/>
        <v>0</v>
      </c>
      <c r="I583" s="526">
        <f t="shared" si="28"/>
        <v>1</v>
      </c>
      <c r="J583" s="526" t="str">
        <f ca="1">IF(G583="","",SUMPRODUCT(LOOKUP(MID(SUBSTITUTE(UPPER(TRIM(CLEAN(SUBSTITUTE(SUBSTITUTE(G583,"ٔ",""),"ـ","ء"))))," ",""),ROW(INDIRECT("1:"&amp;LEN(SUBSTITUTE(UPPER(TRIM(CLEAN(SUBSTITUTE(SUBSTITUTE(G583,"ٔ",""),"ـ","ء"))))," ","")))),1),Gematria!$C$3:$C$40,Gematria!$D$3:$D$40)))</f>
        <v/>
      </c>
    </row>
    <row r="584" spans="1:10" x14ac:dyDescent="0.25">
      <c r="A584" s="2">
        <v>583</v>
      </c>
      <c r="B584" s="2">
        <v>4</v>
      </c>
      <c r="C584" s="2">
        <v>87</v>
      </c>
      <c r="D584" s="11"/>
      <c r="E5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4" s="524" t="str">
        <f t="shared" si="29"/>
        <v/>
      </c>
      <c r="H584" s="525">
        <f t="shared" si="30"/>
        <v>0</v>
      </c>
      <c r="I584" s="526">
        <f t="shared" si="28"/>
        <v>1</v>
      </c>
      <c r="J584" s="526" t="str">
        <f ca="1">IF(G584="","",SUMPRODUCT(LOOKUP(MID(SUBSTITUTE(UPPER(TRIM(CLEAN(SUBSTITUTE(SUBSTITUTE(G584,"ٔ",""),"ـ","ء"))))," ",""),ROW(INDIRECT("1:"&amp;LEN(SUBSTITUTE(UPPER(TRIM(CLEAN(SUBSTITUTE(SUBSTITUTE(G584,"ٔ",""),"ـ","ء"))))," ","")))),1),Gematria!$C$3:$C$40,Gematria!$D$3:$D$40)))</f>
        <v/>
      </c>
    </row>
    <row r="585" spans="1:10" x14ac:dyDescent="0.25">
      <c r="A585" s="2">
        <v>584</v>
      </c>
      <c r="B585" s="2">
        <v>4</v>
      </c>
      <c r="C585" s="2">
        <v>88</v>
      </c>
      <c r="D585" s="11"/>
      <c r="E5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5" s="524" t="str">
        <f t="shared" si="29"/>
        <v/>
      </c>
      <c r="H585" s="525">
        <f t="shared" si="30"/>
        <v>0</v>
      </c>
      <c r="I585" s="526">
        <f t="shared" si="28"/>
        <v>1</v>
      </c>
      <c r="J585" s="526" t="str">
        <f ca="1">IF(G585="","",SUMPRODUCT(LOOKUP(MID(SUBSTITUTE(UPPER(TRIM(CLEAN(SUBSTITUTE(SUBSTITUTE(G585,"ٔ",""),"ـ","ء"))))," ",""),ROW(INDIRECT("1:"&amp;LEN(SUBSTITUTE(UPPER(TRIM(CLEAN(SUBSTITUTE(SUBSTITUTE(G585,"ٔ",""),"ـ","ء"))))," ","")))),1),Gematria!$C$3:$C$40,Gematria!$D$3:$D$40)))</f>
        <v/>
      </c>
    </row>
    <row r="586" spans="1:10" x14ac:dyDescent="0.25">
      <c r="A586" s="2">
        <v>585</v>
      </c>
      <c r="B586" s="2">
        <v>4</v>
      </c>
      <c r="C586" s="2">
        <v>89</v>
      </c>
      <c r="D586" s="11"/>
      <c r="E5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6" s="524" t="str">
        <f t="shared" si="29"/>
        <v/>
      </c>
      <c r="H586" s="525">
        <f t="shared" si="30"/>
        <v>0</v>
      </c>
      <c r="I586" s="526">
        <f t="shared" si="28"/>
        <v>1</v>
      </c>
      <c r="J586" s="526" t="str">
        <f ca="1">IF(G586="","",SUMPRODUCT(LOOKUP(MID(SUBSTITUTE(UPPER(TRIM(CLEAN(SUBSTITUTE(SUBSTITUTE(G586,"ٔ",""),"ـ","ء"))))," ",""),ROW(INDIRECT("1:"&amp;LEN(SUBSTITUTE(UPPER(TRIM(CLEAN(SUBSTITUTE(SUBSTITUTE(G586,"ٔ",""),"ـ","ء"))))," ","")))),1),Gematria!$C$3:$C$40,Gematria!$D$3:$D$40)))</f>
        <v/>
      </c>
    </row>
    <row r="587" spans="1:10" x14ac:dyDescent="0.25">
      <c r="A587" s="2">
        <v>586</v>
      </c>
      <c r="B587" s="2">
        <v>4</v>
      </c>
      <c r="C587" s="2">
        <v>90</v>
      </c>
      <c r="D587" s="11"/>
      <c r="E5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7" s="524" t="str">
        <f t="shared" si="29"/>
        <v/>
      </c>
      <c r="H587" s="525">
        <f t="shared" si="30"/>
        <v>0</v>
      </c>
      <c r="I587" s="526">
        <f t="shared" si="28"/>
        <v>1</v>
      </c>
      <c r="J587" s="526" t="str">
        <f ca="1">IF(G587="","",SUMPRODUCT(LOOKUP(MID(SUBSTITUTE(UPPER(TRIM(CLEAN(SUBSTITUTE(SUBSTITUTE(G587,"ٔ",""),"ـ","ء"))))," ",""),ROW(INDIRECT("1:"&amp;LEN(SUBSTITUTE(UPPER(TRIM(CLEAN(SUBSTITUTE(SUBSTITUTE(G587,"ٔ",""),"ـ","ء"))))," ","")))),1),Gematria!$C$3:$C$40,Gematria!$D$3:$D$40)))</f>
        <v/>
      </c>
    </row>
    <row r="588" spans="1:10" x14ac:dyDescent="0.25">
      <c r="A588" s="2">
        <v>587</v>
      </c>
      <c r="B588" s="2">
        <v>4</v>
      </c>
      <c r="C588" s="2">
        <v>91</v>
      </c>
      <c r="D588" s="11"/>
      <c r="E5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8" s="524" t="str">
        <f t="shared" si="29"/>
        <v/>
      </c>
      <c r="H588" s="525">
        <f t="shared" si="30"/>
        <v>0</v>
      </c>
      <c r="I588" s="526">
        <f t="shared" si="28"/>
        <v>1</v>
      </c>
      <c r="J588" s="526" t="str">
        <f ca="1">IF(G588="","",SUMPRODUCT(LOOKUP(MID(SUBSTITUTE(UPPER(TRIM(CLEAN(SUBSTITUTE(SUBSTITUTE(G588,"ٔ",""),"ـ","ء"))))," ",""),ROW(INDIRECT("1:"&amp;LEN(SUBSTITUTE(UPPER(TRIM(CLEAN(SUBSTITUTE(SUBSTITUTE(G588,"ٔ",""),"ـ","ء"))))," ","")))),1),Gematria!$C$3:$C$40,Gematria!$D$3:$D$40)))</f>
        <v/>
      </c>
    </row>
    <row r="589" spans="1:10" x14ac:dyDescent="0.25">
      <c r="A589" s="2">
        <v>588</v>
      </c>
      <c r="B589" s="2">
        <v>4</v>
      </c>
      <c r="C589" s="2">
        <v>92</v>
      </c>
      <c r="D589" s="11"/>
      <c r="E5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9" s="524" t="str">
        <f t="shared" si="29"/>
        <v/>
      </c>
      <c r="H589" s="525">
        <f t="shared" si="30"/>
        <v>0</v>
      </c>
      <c r="I589" s="526">
        <f t="shared" si="28"/>
        <v>1</v>
      </c>
      <c r="J589" s="526" t="str">
        <f ca="1">IF(G589="","",SUMPRODUCT(LOOKUP(MID(SUBSTITUTE(UPPER(TRIM(CLEAN(SUBSTITUTE(SUBSTITUTE(G589,"ٔ",""),"ـ","ء"))))," ",""),ROW(INDIRECT("1:"&amp;LEN(SUBSTITUTE(UPPER(TRIM(CLEAN(SUBSTITUTE(SUBSTITUTE(G589,"ٔ",""),"ـ","ء"))))," ","")))),1),Gematria!$C$3:$C$40,Gematria!$D$3:$D$40)))</f>
        <v/>
      </c>
    </row>
    <row r="590" spans="1:10" x14ac:dyDescent="0.25">
      <c r="A590" s="2">
        <v>589</v>
      </c>
      <c r="B590" s="2">
        <v>4</v>
      </c>
      <c r="C590" s="2">
        <v>93</v>
      </c>
      <c r="D590" s="11"/>
      <c r="E5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0" s="524" t="str">
        <f t="shared" si="29"/>
        <v/>
      </c>
      <c r="H590" s="525">
        <f t="shared" si="30"/>
        <v>0</v>
      </c>
      <c r="I590" s="526">
        <f t="shared" si="28"/>
        <v>1</v>
      </c>
      <c r="J590" s="526" t="str">
        <f ca="1">IF(G590="","",SUMPRODUCT(LOOKUP(MID(SUBSTITUTE(UPPER(TRIM(CLEAN(SUBSTITUTE(SUBSTITUTE(G590,"ٔ",""),"ـ","ء"))))," ",""),ROW(INDIRECT("1:"&amp;LEN(SUBSTITUTE(UPPER(TRIM(CLEAN(SUBSTITUTE(SUBSTITUTE(G590,"ٔ",""),"ـ","ء"))))," ","")))),1),Gematria!$C$3:$C$40,Gematria!$D$3:$D$40)))</f>
        <v/>
      </c>
    </row>
    <row r="591" spans="1:10" x14ac:dyDescent="0.25">
      <c r="A591" s="2">
        <v>590</v>
      </c>
      <c r="B591" s="2">
        <v>4</v>
      </c>
      <c r="C591" s="2">
        <v>94</v>
      </c>
      <c r="D591" s="11"/>
      <c r="E5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1" s="524" t="str">
        <f t="shared" si="29"/>
        <v/>
      </c>
      <c r="H591" s="525">
        <f t="shared" si="30"/>
        <v>0</v>
      </c>
      <c r="I591" s="526">
        <f t="shared" si="28"/>
        <v>1</v>
      </c>
      <c r="J591" s="526" t="str">
        <f ca="1">IF(G591="","",SUMPRODUCT(LOOKUP(MID(SUBSTITUTE(UPPER(TRIM(CLEAN(SUBSTITUTE(SUBSTITUTE(G591,"ٔ",""),"ـ","ء"))))," ",""),ROW(INDIRECT("1:"&amp;LEN(SUBSTITUTE(UPPER(TRIM(CLEAN(SUBSTITUTE(SUBSTITUTE(G591,"ٔ",""),"ـ","ء"))))," ","")))),1),Gematria!$C$3:$C$40,Gematria!$D$3:$D$40)))</f>
        <v/>
      </c>
    </row>
    <row r="592" spans="1:10" x14ac:dyDescent="0.25">
      <c r="A592" s="2">
        <v>591</v>
      </c>
      <c r="B592" s="2">
        <v>4</v>
      </c>
      <c r="C592" s="2">
        <v>95</v>
      </c>
      <c r="D592" s="11"/>
      <c r="E5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2" s="524" t="str">
        <f t="shared" si="29"/>
        <v/>
      </c>
      <c r="H592" s="525">
        <f t="shared" si="30"/>
        <v>0</v>
      </c>
      <c r="I592" s="526">
        <f t="shared" si="28"/>
        <v>1</v>
      </c>
      <c r="J592" s="526" t="str">
        <f ca="1">IF(G592="","",SUMPRODUCT(LOOKUP(MID(SUBSTITUTE(UPPER(TRIM(CLEAN(SUBSTITUTE(SUBSTITUTE(G592,"ٔ",""),"ـ","ء"))))," ",""),ROW(INDIRECT("1:"&amp;LEN(SUBSTITUTE(UPPER(TRIM(CLEAN(SUBSTITUTE(SUBSTITUTE(G592,"ٔ",""),"ـ","ء"))))," ","")))),1),Gematria!$C$3:$C$40,Gematria!$D$3:$D$40)))</f>
        <v/>
      </c>
    </row>
    <row r="593" spans="1:10" x14ac:dyDescent="0.25">
      <c r="A593" s="2">
        <v>592</v>
      </c>
      <c r="B593" s="2">
        <v>4</v>
      </c>
      <c r="C593" s="2">
        <v>96</v>
      </c>
      <c r="D593" s="11"/>
      <c r="E5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3" s="524" t="str">
        <f t="shared" si="29"/>
        <v/>
      </c>
      <c r="H593" s="525">
        <f t="shared" si="30"/>
        <v>0</v>
      </c>
      <c r="I593" s="526">
        <f t="shared" si="28"/>
        <v>1</v>
      </c>
      <c r="J593" s="526" t="str">
        <f ca="1">IF(G593="","",SUMPRODUCT(LOOKUP(MID(SUBSTITUTE(UPPER(TRIM(CLEAN(SUBSTITUTE(SUBSTITUTE(G593,"ٔ",""),"ـ","ء"))))," ",""),ROW(INDIRECT("1:"&amp;LEN(SUBSTITUTE(UPPER(TRIM(CLEAN(SUBSTITUTE(SUBSTITUTE(G593,"ٔ",""),"ـ","ء"))))," ","")))),1),Gematria!$C$3:$C$40,Gematria!$D$3:$D$40)))</f>
        <v/>
      </c>
    </row>
    <row r="594" spans="1:10" x14ac:dyDescent="0.25">
      <c r="A594" s="2">
        <v>593</v>
      </c>
      <c r="B594" s="2">
        <v>4</v>
      </c>
      <c r="C594" s="2">
        <v>97</v>
      </c>
      <c r="D594" s="11"/>
      <c r="E5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4" s="524" t="str">
        <f t="shared" si="29"/>
        <v/>
      </c>
      <c r="H594" s="525">
        <f t="shared" si="30"/>
        <v>0</v>
      </c>
      <c r="I594" s="526">
        <f t="shared" si="28"/>
        <v>1</v>
      </c>
      <c r="J594" s="526" t="str">
        <f ca="1">IF(G594="","",SUMPRODUCT(LOOKUP(MID(SUBSTITUTE(UPPER(TRIM(CLEAN(SUBSTITUTE(SUBSTITUTE(G594,"ٔ",""),"ـ","ء"))))," ",""),ROW(INDIRECT("1:"&amp;LEN(SUBSTITUTE(UPPER(TRIM(CLEAN(SUBSTITUTE(SUBSTITUTE(G594,"ٔ",""),"ـ","ء"))))," ","")))),1),Gematria!$C$3:$C$40,Gematria!$D$3:$D$40)))</f>
        <v/>
      </c>
    </row>
    <row r="595" spans="1:10" x14ac:dyDescent="0.25">
      <c r="A595" s="2">
        <v>594</v>
      </c>
      <c r="B595" s="2">
        <v>4</v>
      </c>
      <c r="C595" s="2">
        <v>98</v>
      </c>
      <c r="D595" s="11"/>
      <c r="E5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5" s="524" t="str">
        <f t="shared" si="29"/>
        <v/>
      </c>
      <c r="H595" s="525">
        <f t="shared" si="30"/>
        <v>0</v>
      </c>
      <c r="I595" s="526">
        <f t="shared" ref="I595:I658" si="31">LEN(TRIM(G595))-H595+1</f>
        <v>1</v>
      </c>
      <c r="J595" s="526" t="str">
        <f ca="1">IF(G595="","",SUMPRODUCT(LOOKUP(MID(SUBSTITUTE(UPPER(TRIM(CLEAN(SUBSTITUTE(SUBSTITUTE(G595,"ٔ",""),"ـ","ء"))))," ",""),ROW(INDIRECT("1:"&amp;LEN(SUBSTITUTE(UPPER(TRIM(CLEAN(SUBSTITUTE(SUBSTITUTE(G595,"ٔ",""),"ـ","ء"))))," ","")))),1),Gematria!$C$3:$C$40,Gematria!$D$3:$D$40)))</f>
        <v/>
      </c>
    </row>
    <row r="596" spans="1:10" x14ac:dyDescent="0.25">
      <c r="A596" s="2">
        <v>595</v>
      </c>
      <c r="B596" s="2">
        <v>4</v>
      </c>
      <c r="C596" s="2">
        <v>99</v>
      </c>
      <c r="D596" s="11"/>
      <c r="E5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6" s="524" t="str">
        <f t="shared" si="29"/>
        <v/>
      </c>
      <c r="H596" s="525">
        <f t="shared" si="30"/>
        <v>0</v>
      </c>
      <c r="I596" s="526">
        <f t="shared" si="31"/>
        <v>1</v>
      </c>
      <c r="J596" s="526" t="str">
        <f ca="1">IF(G596="","",SUMPRODUCT(LOOKUP(MID(SUBSTITUTE(UPPER(TRIM(CLEAN(SUBSTITUTE(SUBSTITUTE(G596,"ٔ",""),"ـ","ء"))))," ",""),ROW(INDIRECT("1:"&amp;LEN(SUBSTITUTE(UPPER(TRIM(CLEAN(SUBSTITUTE(SUBSTITUTE(G596,"ٔ",""),"ـ","ء"))))," ","")))),1),Gematria!$C$3:$C$40,Gematria!$D$3:$D$40)))</f>
        <v/>
      </c>
    </row>
    <row r="597" spans="1:10" x14ac:dyDescent="0.25">
      <c r="A597" s="2">
        <v>596</v>
      </c>
      <c r="B597" s="2">
        <v>4</v>
      </c>
      <c r="C597" s="2">
        <v>100</v>
      </c>
      <c r="D597" s="11"/>
      <c r="E5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7" s="524" t="str">
        <f t="shared" si="29"/>
        <v/>
      </c>
      <c r="H597" s="525">
        <f t="shared" si="30"/>
        <v>0</v>
      </c>
      <c r="I597" s="526">
        <f t="shared" si="31"/>
        <v>1</v>
      </c>
      <c r="J597" s="526" t="str">
        <f ca="1">IF(G597="","",SUMPRODUCT(LOOKUP(MID(SUBSTITUTE(UPPER(TRIM(CLEAN(SUBSTITUTE(SUBSTITUTE(G597,"ٔ",""),"ـ","ء"))))," ",""),ROW(INDIRECT("1:"&amp;LEN(SUBSTITUTE(UPPER(TRIM(CLEAN(SUBSTITUTE(SUBSTITUTE(G597,"ٔ",""),"ـ","ء"))))," ","")))),1),Gematria!$C$3:$C$40,Gematria!$D$3:$D$40)))</f>
        <v/>
      </c>
    </row>
    <row r="598" spans="1:10" x14ac:dyDescent="0.25">
      <c r="A598" s="2">
        <v>597</v>
      </c>
      <c r="B598" s="2">
        <v>4</v>
      </c>
      <c r="C598" s="2">
        <v>101</v>
      </c>
      <c r="D598" s="11"/>
      <c r="E5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8" s="524" t="str">
        <f t="shared" si="29"/>
        <v/>
      </c>
      <c r="H598" s="525">
        <f t="shared" si="30"/>
        <v>0</v>
      </c>
      <c r="I598" s="526">
        <f t="shared" si="31"/>
        <v>1</v>
      </c>
      <c r="J598" s="526" t="str">
        <f ca="1">IF(G598="","",SUMPRODUCT(LOOKUP(MID(SUBSTITUTE(UPPER(TRIM(CLEAN(SUBSTITUTE(SUBSTITUTE(G598,"ٔ",""),"ـ","ء"))))," ",""),ROW(INDIRECT("1:"&amp;LEN(SUBSTITUTE(UPPER(TRIM(CLEAN(SUBSTITUTE(SUBSTITUTE(G598,"ٔ",""),"ـ","ء"))))," ","")))),1),Gematria!$C$3:$C$40,Gematria!$D$3:$D$40)))</f>
        <v/>
      </c>
    </row>
    <row r="599" spans="1:10" x14ac:dyDescent="0.25">
      <c r="A599" s="2">
        <v>598</v>
      </c>
      <c r="B599" s="2">
        <v>4</v>
      </c>
      <c r="C599" s="2">
        <v>102</v>
      </c>
      <c r="D599" s="11"/>
      <c r="E5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9" s="524" t="str">
        <f t="shared" si="29"/>
        <v/>
      </c>
      <c r="H599" s="525">
        <f t="shared" si="30"/>
        <v>0</v>
      </c>
      <c r="I599" s="526">
        <f t="shared" si="31"/>
        <v>1</v>
      </c>
      <c r="J599" s="526" t="str">
        <f ca="1">IF(G599="","",SUMPRODUCT(LOOKUP(MID(SUBSTITUTE(UPPER(TRIM(CLEAN(SUBSTITUTE(SUBSTITUTE(G599,"ٔ",""),"ـ","ء"))))," ",""),ROW(INDIRECT("1:"&amp;LEN(SUBSTITUTE(UPPER(TRIM(CLEAN(SUBSTITUTE(SUBSTITUTE(G599,"ٔ",""),"ـ","ء"))))," ","")))),1),Gematria!$C$3:$C$40,Gematria!$D$3:$D$40)))</f>
        <v/>
      </c>
    </row>
    <row r="600" spans="1:10" x14ac:dyDescent="0.25">
      <c r="A600" s="2">
        <v>599</v>
      </c>
      <c r="B600" s="2">
        <v>4</v>
      </c>
      <c r="C600" s="2">
        <v>103</v>
      </c>
      <c r="D600" s="11"/>
      <c r="E6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0" s="524" t="str">
        <f t="shared" si="29"/>
        <v/>
      </c>
      <c r="H600" s="525">
        <f t="shared" si="30"/>
        <v>0</v>
      </c>
      <c r="I600" s="526">
        <f t="shared" si="31"/>
        <v>1</v>
      </c>
      <c r="J600" s="526" t="str">
        <f ca="1">IF(G600="","",SUMPRODUCT(LOOKUP(MID(SUBSTITUTE(UPPER(TRIM(CLEAN(SUBSTITUTE(SUBSTITUTE(G600,"ٔ",""),"ـ","ء"))))," ",""),ROW(INDIRECT("1:"&amp;LEN(SUBSTITUTE(UPPER(TRIM(CLEAN(SUBSTITUTE(SUBSTITUTE(G600,"ٔ",""),"ـ","ء"))))," ","")))),1),Gematria!$C$3:$C$40,Gematria!$D$3:$D$40)))</f>
        <v/>
      </c>
    </row>
    <row r="601" spans="1:10" x14ac:dyDescent="0.25">
      <c r="A601" s="2">
        <v>600</v>
      </c>
      <c r="B601" s="2">
        <v>4</v>
      </c>
      <c r="C601" s="2">
        <v>104</v>
      </c>
      <c r="D601" s="11"/>
      <c r="E6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1" s="524" t="str">
        <f t="shared" si="29"/>
        <v/>
      </c>
      <c r="H601" s="525">
        <f t="shared" si="30"/>
        <v>0</v>
      </c>
      <c r="I601" s="526">
        <f t="shared" si="31"/>
        <v>1</v>
      </c>
      <c r="J601" s="526" t="str">
        <f ca="1">IF(G601="","",SUMPRODUCT(LOOKUP(MID(SUBSTITUTE(UPPER(TRIM(CLEAN(SUBSTITUTE(SUBSTITUTE(G601,"ٔ",""),"ـ","ء"))))," ",""),ROW(INDIRECT("1:"&amp;LEN(SUBSTITUTE(UPPER(TRIM(CLEAN(SUBSTITUTE(SUBSTITUTE(G601,"ٔ",""),"ـ","ء"))))," ","")))),1),Gematria!$C$3:$C$40,Gematria!$D$3:$D$40)))</f>
        <v/>
      </c>
    </row>
    <row r="602" spans="1:10" x14ac:dyDescent="0.25">
      <c r="A602" s="2">
        <v>601</v>
      </c>
      <c r="B602" s="2">
        <v>4</v>
      </c>
      <c r="C602" s="2">
        <v>105</v>
      </c>
      <c r="D602" s="11"/>
      <c r="E6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2" s="524" t="str">
        <f t="shared" si="29"/>
        <v/>
      </c>
      <c r="H602" s="525">
        <f t="shared" si="30"/>
        <v>0</v>
      </c>
      <c r="I602" s="526">
        <f t="shared" si="31"/>
        <v>1</v>
      </c>
      <c r="J602" s="526" t="str">
        <f ca="1">IF(G602="","",SUMPRODUCT(LOOKUP(MID(SUBSTITUTE(UPPER(TRIM(CLEAN(SUBSTITUTE(SUBSTITUTE(G602,"ٔ",""),"ـ","ء"))))," ",""),ROW(INDIRECT("1:"&amp;LEN(SUBSTITUTE(UPPER(TRIM(CLEAN(SUBSTITUTE(SUBSTITUTE(G602,"ٔ",""),"ـ","ء"))))," ","")))),1),Gematria!$C$3:$C$40,Gematria!$D$3:$D$40)))</f>
        <v/>
      </c>
    </row>
    <row r="603" spans="1:10" x14ac:dyDescent="0.25">
      <c r="A603" s="2">
        <v>602</v>
      </c>
      <c r="B603" s="2">
        <v>4</v>
      </c>
      <c r="C603" s="2">
        <v>106</v>
      </c>
      <c r="D603" s="11"/>
      <c r="E6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3" s="524" t="str">
        <f t="shared" si="29"/>
        <v/>
      </c>
      <c r="H603" s="525">
        <f t="shared" si="30"/>
        <v>0</v>
      </c>
      <c r="I603" s="526">
        <f t="shared" si="31"/>
        <v>1</v>
      </c>
      <c r="J603" s="526" t="str">
        <f ca="1">IF(G603="","",SUMPRODUCT(LOOKUP(MID(SUBSTITUTE(UPPER(TRIM(CLEAN(SUBSTITUTE(SUBSTITUTE(G603,"ٔ",""),"ـ","ء"))))," ",""),ROW(INDIRECT("1:"&amp;LEN(SUBSTITUTE(UPPER(TRIM(CLEAN(SUBSTITUTE(SUBSTITUTE(G603,"ٔ",""),"ـ","ء"))))," ","")))),1),Gematria!$C$3:$C$40,Gematria!$D$3:$D$40)))</f>
        <v/>
      </c>
    </row>
    <row r="604" spans="1:10" x14ac:dyDescent="0.25">
      <c r="A604" s="2">
        <v>603</v>
      </c>
      <c r="B604" s="2">
        <v>4</v>
      </c>
      <c r="C604" s="2">
        <v>107</v>
      </c>
      <c r="D604" s="11"/>
      <c r="E6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4" s="524" t="str">
        <f t="shared" si="29"/>
        <v/>
      </c>
      <c r="H604" s="525">
        <f t="shared" si="30"/>
        <v>0</v>
      </c>
      <c r="I604" s="526">
        <f t="shared" si="31"/>
        <v>1</v>
      </c>
      <c r="J604" s="526" t="str">
        <f ca="1">IF(G604="","",SUMPRODUCT(LOOKUP(MID(SUBSTITUTE(UPPER(TRIM(CLEAN(SUBSTITUTE(SUBSTITUTE(G604,"ٔ",""),"ـ","ء"))))," ",""),ROW(INDIRECT("1:"&amp;LEN(SUBSTITUTE(UPPER(TRIM(CLEAN(SUBSTITUTE(SUBSTITUTE(G604,"ٔ",""),"ـ","ء"))))," ","")))),1),Gematria!$C$3:$C$40,Gematria!$D$3:$D$40)))</f>
        <v/>
      </c>
    </row>
    <row r="605" spans="1:10" x14ac:dyDescent="0.25">
      <c r="A605" s="2">
        <v>604</v>
      </c>
      <c r="B605" s="2">
        <v>4</v>
      </c>
      <c r="C605" s="2">
        <v>108</v>
      </c>
      <c r="D605" s="11"/>
      <c r="E6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5" s="524" t="str">
        <f t="shared" si="29"/>
        <v/>
      </c>
      <c r="H605" s="525">
        <f t="shared" si="30"/>
        <v>0</v>
      </c>
      <c r="I605" s="526">
        <f t="shared" si="31"/>
        <v>1</v>
      </c>
      <c r="J605" s="526" t="str">
        <f ca="1">IF(G605="","",SUMPRODUCT(LOOKUP(MID(SUBSTITUTE(UPPER(TRIM(CLEAN(SUBSTITUTE(SUBSTITUTE(G605,"ٔ",""),"ـ","ء"))))," ",""),ROW(INDIRECT("1:"&amp;LEN(SUBSTITUTE(UPPER(TRIM(CLEAN(SUBSTITUTE(SUBSTITUTE(G605,"ٔ",""),"ـ","ء"))))," ","")))),1),Gematria!$C$3:$C$40,Gematria!$D$3:$D$40)))</f>
        <v/>
      </c>
    </row>
    <row r="606" spans="1:10" x14ac:dyDescent="0.25">
      <c r="A606" s="2">
        <v>605</v>
      </c>
      <c r="B606" s="2">
        <v>4</v>
      </c>
      <c r="C606" s="2">
        <v>109</v>
      </c>
      <c r="D606" s="11"/>
      <c r="E6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6" s="524" t="str">
        <f t="shared" si="29"/>
        <v/>
      </c>
      <c r="H606" s="525">
        <f t="shared" si="30"/>
        <v>0</v>
      </c>
      <c r="I606" s="526">
        <f t="shared" si="31"/>
        <v>1</v>
      </c>
      <c r="J606" s="526" t="str">
        <f ca="1">IF(G606="","",SUMPRODUCT(LOOKUP(MID(SUBSTITUTE(UPPER(TRIM(CLEAN(SUBSTITUTE(SUBSTITUTE(G606,"ٔ",""),"ـ","ء"))))," ",""),ROW(INDIRECT("1:"&amp;LEN(SUBSTITUTE(UPPER(TRIM(CLEAN(SUBSTITUTE(SUBSTITUTE(G606,"ٔ",""),"ـ","ء"))))," ","")))),1),Gematria!$C$3:$C$40,Gematria!$D$3:$D$40)))</f>
        <v/>
      </c>
    </row>
    <row r="607" spans="1:10" x14ac:dyDescent="0.25">
      <c r="A607" s="2">
        <v>606</v>
      </c>
      <c r="B607" s="2">
        <v>4</v>
      </c>
      <c r="C607" s="2">
        <v>110</v>
      </c>
      <c r="D607" s="11"/>
      <c r="E6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7" s="524" t="str">
        <f t="shared" si="29"/>
        <v/>
      </c>
      <c r="H607" s="525">
        <f t="shared" si="30"/>
        <v>0</v>
      </c>
      <c r="I607" s="526">
        <f t="shared" si="31"/>
        <v>1</v>
      </c>
      <c r="J607" s="526" t="str">
        <f ca="1">IF(G607="","",SUMPRODUCT(LOOKUP(MID(SUBSTITUTE(UPPER(TRIM(CLEAN(SUBSTITUTE(SUBSTITUTE(G607,"ٔ",""),"ـ","ء"))))," ",""),ROW(INDIRECT("1:"&amp;LEN(SUBSTITUTE(UPPER(TRIM(CLEAN(SUBSTITUTE(SUBSTITUTE(G607,"ٔ",""),"ـ","ء"))))," ","")))),1),Gematria!$C$3:$C$40,Gematria!$D$3:$D$40)))</f>
        <v/>
      </c>
    </row>
    <row r="608" spans="1:10" x14ac:dyDescent="0.25">
      <c r="A608" s="2">
        <v>607</v>
      </c>
      <c r="B608" s="2">
        <v>4</v>
      </c>
      <c r="C608" s="2">
        <v>111</v>
      </c>
      <c r="D608" s="11"/>
      <c r="E6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8" s="524" t="str">
        <f t="shared" si="29"/>
        <v/>
      </c>
      <c r="H608" s="525">
        <f t="shared" si="30"/>
        <v>0</v>
      </c>
      <c r="I608" s="526">
        <f t="shared" si="31"/>
        <v>1</v>
      </c>
      <c r="J608" s="526" t="str">
        <f ca="1">IF(G608="","",SUMPRODUCT(LOOKUP(MID(SUBSTITUTE(UPPER(TRIM(CLEAN(SUBSTITUTE(SUBSTITUTE(G608,"ٔ",""),"ـ","ء"))))," ",""),ROW(INDIRECT("1:"&amp;LEN(SUBSTITUTE(UPPER(TRIM(CLEAN(SUBSTITUTE(SUBSTITUTE(G608,"ٔ",""),"ـ","ء"))))," ","")))),1),Gematria!$C$3:$C$40,Gematria!$D$3:$D$40)))</f>
        <v/>
      </c>
    </row>
    <row r="609" spans="1:10" x14ac:dyDescent="0.25">
      <c r="A609" s="2">
        <v>608</v>
      </c>
      <c r="B609" s="2">
        <v>4</v>
      </c>
      <c r="C609" s="2">
        <v>112</v>
      </c>
      <c r="D609" s="11"/>
      <c r="E6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9" s="524" t="str">
        <f t="shared" si="29"/>
        <v/>
      </c>
      <c r="H609" s="525">
        <f t="shared" si="30"/>
        <v>0</v>
      </c>
      <c r="I609" s="526">
        <f t="shared" si="31"/>
        <v>1</v>
      </c>
      <c r="J609" s="526" t="str">
        <f ca="1">IF(G609="","",SUMPRODUCT(LOOKUP(MID(SUBSTITUTE(UPPER(TRIM(CLEAN(SUBSTITUTE(SUBSTITUTE(G609,"ٔ",""),"ـ","ء"))))," ",""),ROW(INDIRECT("1:"&amp;LEN(SUBSTITUTE(UPPER(TRIM(CLEAN(SUBSTITUTE(SUBSTITUTE(G609,"ٔ",""),"ـ","ء"))))," ","")))),1),Gematria!$C$3:$C$40,Gematria!$D$3:$D$40)))</f>
        <v/>
      </c>
    </row>
    <row r="610" spans="1:10" x14ac:dyDescent="0.25">
      <c r="A610" s="2">
        <v>609</v>
      </c>
      <c r="B610" s="2">
        <v>4</v>
      </c>
      <c r="C610" s="2">
        <v>113</v>
      </c>
      <c r="D610" s="11"/>
      <c r="E6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0" s="524" t="str">
        <f t="shared" si="29"/>
        <v/>
      </c>
      <c r="H610" s="525">
        <f t="shared" si="30"/>
        <v>0</v>
      </c>
      <c r="I610" s="526">
        <f t="shared" si="31"/>
        <v>1</v>
      </c>
      <c r="J610" s="526" t="str">
        <f ca="1">IF(G610="","",SUMPRODUCT(LOOKUP(MID(SUBSTITUTE(UPPER(TRIM(CLEAN(SUBSTITUTE(SUBSTITUTE(G610,"ٔ",""),"ـ","ء"))))," ",""),ROW(INDIRECT("1:"&amp;LEN(SUBSTITUTE(UPPER(TRIM(CLEAN(SUBSTITUTE(SUBSTITUTE(G610,"ٔ",""),"ـ","ء"))))," ","")))),1),Gematria!$C$3:$C$40,Gematria!$D$3:$D$40)))</f>
        <v/>
      </c>
    </row>
    <row r="611" spans="1:10" x14ac:dyDescent="0.25">
      <c r="A611" s="2">
        <v>610</v>
      </c>
      <c r="B611" s="2">
        <v>4</v>
      </c>
      <c r="C611" s="2">
        <v>114</v>
      </c>
      <c r="D611" s="11"/>
      <c r="E6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1" s="524" t="str">
        <f t="shared" si="29"/>
        <v/>
      </c>
      <c r="H611" s="525">
        <f t="shared" si="30"/>
        <v>0</v>
      </c>
      <c r="I611" s="526">
        <f t="shared" si="31"/>
        <v>1</v>
      </c>
      <c r="J611" s="526" t="str">
        <f ca="1">IF(G611="","",SUMPRODUCT(LOOKUP(MID(SUBSTITUTE(UPPER(TRIM(CLEAN(SUBSTITUTE(SUBSTITUTE(G611,"ٔ",""),"ـ","ء"))))," ",""),ROW(INDIRECT("1:"&amp;LEN(SUBSTITUTE(UPPER(TRIM(CLEAN(SUBSTITUTE(SUBSTITUTE(G611,"ٔ",""),"ـ","ء"))))," ","")))),1),Gematria!$C$3:$C$40,Gematria!$D$3:$D$40)))</f>
        <v/>
      </c>
    </row>
    <row r="612" spans="1:10" x14ac:dyDescent="0.25">
      <c r="A612" s="2">
        <v>611</v>
      </c>
      <c r="B612" s="2">
        <v>4</v>
      </c>
      <c r="C612" s="2">
        <v>115</v>
      </c>
      <c r="D612" s="11"/>
      <c r="E6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2" s="524" t="str">
        <f t="shared" si="29"/>
        <v/>
      </c>
      <c r="H612" s="525">
        <f t="shared" si="30"/>
        <v>0</v>
      </c>
      <c r="I612" s="526">
        <f t="shared" si="31"/>
        <v>1</v>
      </c>
      <c r="J612" s="526" t="str">
        <f ca="1">IF(G612="","",SUMPRODUCT(LOOKUP(MID(SUBSTITUTE(UPPER(TRIM(CLEAN(SUBSTITUTE(SUBSTITUTE(G612,"ٔ",""),"ـ","ء"))))," ",""),ROW(INDIRECT("1:"&amp;LEN(SUBSTITUTE(UPPER(TRIM(CLEAN(SUBSTITUTE(SUBSTITUTE(G612,"ٔ",""),"ـ","ء"))))," ","")))),1),Gematria!$C$3:$C$40,Gematria!$D$3:$D$40)))</f>
        <v/>
      </c>
    </row>
    <row r="613" spans="1:10" x14ac:dyDescent="0.25">
      <c r="A613" s="2">
        <v>612</v>
      </c>
      <c r="B613" s="2">
        <v>4</v>
      </c>
      <c r="C613" s="2">
        <v>116</v>
      </c>
      <c r="D613" s="11"/>
      <c r="E6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3" s="524" t="str">
        <f t="shared" si="29"/>
        <v/>
      </c>
      <c r="H613" s="525">
        <f t="shared" si="30"/>
        <v>0</v>
      </c>
      <c r="I613" s="526">
        <f t="shared" si="31"/>
        <v>1</v>
      </c>
      <c r="J613" s="526" t="str">
        <f ca="1">IF(G613="","",SUMPRODUCT(LOOKUP(MID(SUBSTITUTE(UPPER(TRIM(CLEAN(SUBSTITUTE(SUBSTITUTE(G613,"ٔ",""),"ـ","ء"))))," ",""),ROW(INDIRECT("1:"&amp;LEN(SUBSTITUTE(UPPER(TRIM(CLEAN(SUBSTITUTE(SUBSTITUTE(G613,"ٔ",""),"ـ","ء"))))," ","")))),1),Gematria!$C$3:$C$40,Gematria!$D$3:$D$40)))</f>
        <v/>
      </c>
    </row>
    <row r="614" spans="1:10" x14ac:dyDescent="0.25">
      <c r="A614" s="2">
        <v>613</v>
      </c>
      <c r="B614" s="2">
        <v>4</v>
      </c>
      <c r="C614" s="2">
        <v>117</v>
      </c>
      <c r="D614" s="11"/>
      <c r="E6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4" s="524" t="str">
        <f t="shared" si="29"/>
        <v/>
      </c>
      <c r="H614" s="525">
        <f t="shared" si="30"/>
        <v>0</v>
      </c>
      <c r="I614" s="526">
        <f t="shared" si="31"/>
        <v>1</v>
      </c>
      <c r="J614" s="526" t="str">
        <f ca="1">IF(G614="","",SUMPRODUCT(LOOKUP(MID(SUBSTITUTE(UPPER(TRIM(CLEAN(SUBSTITUTE(SUBSTITUTE(G614,"ٔ",""),"ـ","ء"))))," ",""),ROW(INDIRECT("1:"&amp;LEN(SUBSTITUTE(UPPER(TRIM(CLEAN(SUBSTITUTE(SUBSTITUTE(G614,"ٔ",""),"ـ","ء"))))," ","")))),1),Gematria!$C$3:$C$40,Gematria!$D$3:$D$40)))</f>
        <v/>
      </c>
    </row>
    <row r="615" spans="1:10" x14ac:dyDescent="0.25">
      <c r="A615" s="2">
        <v>614</v>
      </c>
      <c r="B615" s="2">
        <v>4</v>
      </c>
      <c r="C615" s="2">
        <v>118</v>
      </c>
      <c r="D615" s="11"/>
      <c r="E6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5" s="524" t="str">
        <f t="shared" si="29"/>
        <v/>
      </c>
      <c r="H615" s="525">
        <f t="shared" si="30"/>
        <v>0</v>
      </c>
      <c r="I615" s="526">
        <f t="shared" si="31"/>
        <v>1</v>
      </c>
      <c r="J615" s="526" t="str">
        <f ca="1">IF(G615="","",SUMPRODUCT(LOOKUP(MID(SUBSTITUTE(UPPER(TRIM(CLEAN(SUBSTITUTE(SUBSTITUTE(G615,"ٔ",""),"ـ","ء"))))," ",""),ROW(INDIRECT("1:"&amp;LEN(SUBSTITUTE(UPPER(TRIM(CLEAN(SUBSTITUTE(SUBSTITUTE(G615,"ٔ",""),"ـ","ء"))))," ","")))),1),Gematria!$C$3:$C$40,Gematria!$D$3:$D$40)))</f>
        <v/>
      </c>
    </row>
    <row r="616" spans="1:10" x14ac:dyDescent="0.25">
      <c r="A616" s="2">
        <v>615</v>
      </c>
      <c r="B616" s="2">
        <v>4</v>
      </c>
      <c r="C616" s="2">
        <v>119</v>
      </c>
      <c r="D616" s="11"/>
      <c r="E6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6" s="524" t="str">
        <f t="shared" si="29"/>
        <v/>
      </c>
      <c r="H616" s="525">
        <f t="shared" si="30"/>
        <v>0</v>
      </c>
      <c r="I616" s="526">
        <f t="shared" si="31"/>
        <v>1</v>
      </c>
      <c r="J616" s="526" t="str">
        <f ca="1">IF(G616="","",SUMPRODUCT(LOOKUP(MID(SUBSTITUTE(UPPER(TRIM(CLEAN(SUBSTITUTE(SUBSTITUTE(G616,"ٔ",""),"ـ","ء"))))," ",""),ROW(INDIRECT("1:"&amp;LEN(SUBSTITUTE(UPPER(TRIM(CLEAN(SUBSTITUTE(SUBSTITUTE(G616,"ٔ",""),"ـ","ء"))))," ","")))),1),Gematria!$C$3:$C$40,Gematria!$D$3:$D$40)))</f>
        <v/>
      </c>
    </row>
    <row r="617" spans="1:10" x14ac:dyDescent="0.25">
      <c r="A617" s="2">
        <v>616</v>
      </c>
      <c r="B617" s="2">
        <v>4</v>
      </c>
      <c r="C617" s="2">
        <v>120</v>
      </c>
      <c r="D617" s="11"/>
      <c r="E6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7" s="524" t="str">
        <f t="shared" si="29"/>
        <v/>
      </c>
      <c r="H617" s="525">
        <f t="shared" si="30"/>
        <v>0</v>
      </c>
      <c r="I617" s="526">
        <f t="shared" si="31"/>
        <v>1</v>
      </c>
      <c r="J617" s="526" t="str">
        <f ca="1">IF(G617="","",SUMPRODUCT(LOOKUP(MID(SUBSTITUTE(UPPER(TRIM(CLEAN(SUBSTITUTE(SUBSTITUTE(G617,"ٔ",""),"ـ","ء"))))," ",""),ROW(INDIRECT("1:"&amp;LEN(SUBSTITUTE(UPPER(TRIM(CLEAN(SUBSTITUTE(SUBSTITUTE(G617,"ٔ",""),"ـ","ء"))))," ","")))),1),Gematria!$C$3:$C$40,Gematria!$D$3:$D$40)))</f>
        <v/>
      </c>
    </row>
    <row r="618" spans="1:10" x14ac:dyDescent="0.25">
      <c r="A618" s="2">
        <v>617</v>
      </c>
      <c r="B618" s="2">
        <v>4</v>
      </c>
      <c r="C618" s="2">
        <v>121</v>
      </c>
      <c r="D618" s="11"/>
      <c r="E6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8" s="524" t="str">
        <f t="shared" si="29"/>
        <v/>
      </c>
      <c r="H618" s="525">
        <f t="shared" si="30"/>
        <v>0</v>
      </c>
      <c r="I618" s="526">
        <f t="shared" si="31"/>
        <v>1</v>
      </c>
      <c r="J618" s="526" t="str">
        <f ca="1">IF(G618="","",SUMPRODUCT(LOOKUP(MID(SUBSTITUTE(UPPER(TRIM(CLEAN(SUBSTITUTE(SUBSTITUTE(G618,"ٔ",""),"ـ","ء"))))," ",""),ROW(INDIRECT("1:"&amp;LEN(SUBSTITUTE(UPPER(TRIM(CLEAN(SUBSTITUTE(SUBSTITUTE(G618,"ٔ",""),"ـ","ء"))))," ","")))),1),Gematria!$C$3:$C$40,Gematria!$D$3:$D$40)))</f>
        <v/>
      </c>
    </row>
    <row r="619" spans="1:10" x14ac:dyDescent="0.25">
      <c r="A619" s="2">
        <v>618</v>
      </c>
      <c r="B619" s="2">
        <v>4</v>
      </c>
      <c r="C619" s="2">
        <v>122</v>
      </c>
      <c r="D619" s="11"/>
      <c r="E6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9" s="524" t="str">
        <f t="shared" si="29"/>
        <v/>
      </c>
      <c r="H619" s="525">
        <f t="shared" si="30"/>
        <v>0</v>
      </c>
      <c r="I619" s="526">
        <f t="shared" si="31"/>
        <v>1</v>
      </c>
      <c r="J619" s="526" t="str">
        <f ca="1">IF(G619="","",SUMPRODUCT(LOOKUP(MID(SUBSTITUTE(UPPER(TRIM(CLEAN(SUBSTITUTE(SUBSTITUTE(G619,"ٔ",""),"ـ","ء"))))," ",""),ROW(INDIRECT("1:"&amp;LEN(SUBSTITUTE(UPPER(TRIM(CLEAN(SUBSTITUTE(SUBSTITUTE(G619,"ٔ",""),"ـ","ء"))))," ","")))),1),Gematria!$C$3:$C$40,Gematria!$D$3:$D$40)))</f>
        <v/>
      </c>
    </row>
    <row r="620" spans="1:10" x14ac:dyDescent="0.25">
      <c r="A620" s="2">
        <v>619</v>
      </c>
      <c r="B620" s="2">
        <v>4</v>
      </c>
      <c r="C620" s="2">
        <v>123</v>
      </c>
      <c r="D620" s="11"/>
      <c r="E6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0" s="524" t="str">
        <f t="shared" si="29"/>
        <v/>
      </c>
      <c r="H620" s="525">
        <f t="shared" si="30"/>
        <v>0</v>
      </c>
      <c r="I620" s="526">
        <f t="shared" si="31"/>
        <v>1</v>
      </c>
      <c r="J620" s="526" t="str">
        <f ca="1">IF(G620="","",SUMPRODUCT(LOOKUP(MID(SUBSTITUTE(UPPER(TRIM(CLEAN(SUBSTITUTE(SUBSTITUTE(G620,"ٔ",""),"ـ","ء"))))," ",""),ROW(INDIRECT("1:"&amp;LEN(SUBSTITUTE(UPPER(TRIM(CLEAN(SUBSTITUTE(SUBSTITUTE(G620,"ٔ",""),"ـ","ء"))))," ","")))),1),Gematria!$C$3:$C$40,Gematria!$D$3:$D$40)))</f>
        <v/>
      </c>
    </row>
    <row r="621" spans="1:10" x14ac:dyDescent="0.25">
      <c r="A621" s="2">
        <v>620</v>
      </c>
      <c r="B621" s="2">
        <v>4</v>
      </c>
      <c r="C621" s="2">
        <v>124</v>
      </c>
      <c r="D621" s="11"/>
      <c r="E6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1" s="524" t="str">
        <f t="shared" si="29"/>
        <v/>
      </c>
      <c r="H621" s="525">
        <f t="shared" si="30"/>
        <v>0</v>
      </c>
      <c r="I621" s="526">
        <f t="shared" si="31"/>
        <v>1</v>
      </c>
      <c r="J621" s="526" t="str">
        <f ca="1">IF(G621="","",SUMPRODUCT(LOOKUP(MID(SUBSTITUTE(UPPER(TRIM(CLEAN(SUBSTITUTE(SUBSTITUTE(G621,"ٔ",""),"ـ","ء"))))," ",""),ROW(INDIRECT("1:"&amp;LEN(SUBSTITUTE(UPPER(TRIM(CLEAN(SUBSTITUTE(SUBSTITUTE(G621,"ٔ",""),"ـ","ء"))))," ","")))),1),Gematria!$C$3:$C$40,Gematria!$D$3:$D$40)))</f>
        <v/>
      </c>
    </row>
    <row r="622" spans="1:10" x14ac:dyDescent="0.25">
      <c r="A622" s="2">
        <v>621</v>
      </c>
      <c r="B622" s="2">
        <v>4</v>
      </c>
      <c r="C622" s="2">
        <v>125</v>
      </c>
      <c r="D622" s="11"/>
      <c r="E6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2" s="524" t="str">
        <f t="shared" si="29"/>
        <v/>
      </c>
      <c r="H622" s="525">
        <f t="shared" si="30"/>
        <v>0</v>
      </c>
      <c r="I622" s="526">
        <f t="shared" si="31"/>
        <v>1</v>
      </c>
      <c r="J622" s="526" t="str">
        <f ca="1">IF(G622="","",SUMPRODUCT(LOOKUP(MID(SUBSTITUTE(UPPER(TRIM(CLEAN(SUBSTITUTE(SUBSTITUTE(G622,"ٔ",""),"ـ","ء"))))," ",""),ROW(INDIRECT("1:"&amp;LEN(SUBSTITUTE(UPPER(TRIM(CLEAN(SUBSTITUTE(SUBSTITUTE(G622,"ٔ",""),"ـ","ء"))))," ","")))),1),Gematria!$C$3:$C$40,Gematria!$D$3:$D$40)))</f>
        <v/>
      </c>
    </row>
    <row r="623" spans="1:10" x14ac:dyDescent="0.25">
      <c r="A623" s="2">
        <v>622</v>
      </c>
      <c r="B623" s="2">
        <v>4</v>
      </c>
      <c r="C623" s="2">
        <v>126</v>
      </c>
      <c r="D623" s="11"/>
      <c r="E6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3" s="524" t="str">
        <f t="shared" si="29"/>
        <v/>
      </c>
      <c r="H623" s="525">
        <f t="shared" si="30"/>
        <v>0</v>
      </c>
      <c r="I623" s="526">
        <f t="shared" si="31"/>
        <v>1</v>
      </c>
      <c r="J623" s="526" t="str">
        <f ca="1">IF(G623="","",SUMPRODUCT(LOOKUP(MID(SUBSTITUTE(UPPER(TRIM(CLEAN(SUBSTITUTE(SUBSTITUTE(G623,"ٔ",""),"ـ","ء"))))," ",""),ROW(INDIRECT("1:"&amp;LEN(SUBSTITUTE(UPPER(TRIM(CLEAN(SUBSTITUTE(SUBSTITUTE(G623,"ٔ",""),"ـ","ء"))))," ","")))),1),Gematria!$C$3:$C$40,Gematria!$D$3:$D$40)))</f>
        <v/>
      </c>
    </row>
    <row r="624" spans="1:10" x14ac:dyDescent="0.25">
      <c r="A624" s="2">
        <v>623</v>
      </c>
      <c r="B624" s="2">
        <v>4</v>
      </c>
      <c r="C624" s="2">
        <v>127</v>
      </c>
      <c r="D624" s="11"/>
      <c r="E6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4" s="524" t="str">
        <f t="shared" si="29"/>
        <v/>
      </c>
      <c r="H624" s="525">
        <f t="shared" si="30"/>
        <v>0</v>
      </c>
      <c r="I624" s="526">
        <f t="shared" si="31"/>
        <v>1</v>
      </c>
      <c r="J624" s="526" t="str">
        <f ca="1">IF(G624="","",SUMPRODUCT(LOOKUP(MID(SUBSTITUTE(UPPER(TRIM(CLEAN(SUBSTITUTE(SUBSTITUTE(G624,"ٔ",""),"ـ","ء"))))," ",""),ROW(INDIRECT("1:"&amp;LEN(SUBSTITUTE(UPPER(TRIM(CLEAN(SUBSTITUTE(SUBSTITUTE(G624,"ٔ",""),"ـ","ء"))))," ","")))),1),Gematria!$C$3:$C$40,Gematria!$D$3:$D$40)))</f>
        <v/>
      </c>
    </row>
    <row r="625" spans="1:10" x14ac:dyDescent="0.25">
      <c r="A625" s="2">
        <v>624</v>
      </c>
      <c r="B625" s="2">
        <v>4</v>
      </c>
      <c r="C625" s="2">
        <v>128</v>
      </c>
      <c r="D625" s="11"/>
      <c r="E6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5" s="524" t="str">
        <f t="shared" si="29"/>
        <v/>
      </c>
      <c r="H625" s="525">
        <f t="shared" si="30"/>
        <v>0</v>
      </c>
      <c r="I625" s="526">
        <f t="shared" si="31"/>
        <v>1</v>
      </c>
      <c r="J625" s="526" t="str">
        <f ca="1">IF(G625="","",SUMPRODUCT(LOOKUP(MID(SUBSTITUTE(UPPER(TRIM(CLEAN(SUBSTITUTE(SUBSTITUTE(G625,"ٔ",""),"ـ","ء"))))," ",""),ROW(INDIRECT("1:"&amp;LEN(SUBSTITUTE(UPPER(TRIM(CLEAN(SUBSTITUTE(SUBSTITUTE(G625,"ٔ",""),"ـ","ء"))))," ","")))),1),Gematria!$C$3:$C$40,Gematria!$D$3:$D$40)))</f>
        <v/>
      </c>
    </row>
    <row r="626" spans="1:10" x14ac:dyDescent="0.25">
      <c r="A626" s="2">
        <v>625</v>
      </c>
      <c r="B626" s="2">
        <v>4</v>
      </c>
      <c r="C626" s="2">
        <v>129</v>
      </c>
      <c r="D626" s="11"/>
      <c r="E6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6" s="524" t="str">
        <f t="shared" si="29"/>
        <v/>
      </c>
      <c r="H626" s="525">
        <f t="shared" si="30"/>
        <v>0</v>
      </c>
      <c r="I626" s="526">
        <f t="shared" si="31"/>
        <v>1</v>
      </c>
      <c r="J626" s="526" t="str">
        <f ca="1">IF(G626="","",SUMPRODUCT(LOOKUP(MID(SUBSTITUTE(UPPER(TRIM(CLEAN(SUBSTITUTE(SUBSTITUTE(G626,"ٔ",""),"ـ","ء"))))," ",""),ROW(INDIRECT("1:"&amp;LEN(SUBSTITUTE(UPPER(TRIM(CLEAN(SUBSTITUTE(SUBSTITUTE(G626,"ٔ",""),"ـ","ء"))))," ","")))),1),Gematria!$C$3:$C$40,Gematria!$D$3:$D$40)))</f>
        <v/>
      </c>
    </row>
    <row r="627" spans="1:10" x14ac:dyDescent="0.25">
      <c r="A627" s="2">
        <v>626</v>
      </c>
      <c r="B627" s="2">
        <v>4</v>
      </c>
      <c r="C627" s="2">
        <v>130</v>
      </c>
      <c r="D627" s="11"/>
      <c r="E6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7" s="524" t="str">
        <f t="shared" si="29"/>
        <v/>
      </c>
      <c r="H627" s="525">
        <f t="shared" si="30"/>
        <v>0</v>
      </c>
      <c r="I627" s="526">
        <f t="shared" si="31"/>
        <v>1</v>
      </c>
      <c r="J627" s="526" t="str">
        <f ca="1">IF(G627="","",SUMPRODUCT(LOOKUP(MID(SUBSTITUTE(UPPER(TRIM(CLEAN(SUBSTITUTE(SUBSTITUTE(G627,"ٔ",""),"ـ","ء"))))," ",""),ROW(INDIRECT("1:"&amp;LEN(SUBSTITUTE(UPPER(TRIM(CLEAN(SUBSTITUTE(SUBSTITUTE(G627,"ٔ",""),"ـ","ء"))))," ","")))),1),Gematria!$C$3:$C$40,Gematria!$D$3:$D$40)))</f>
        <v/>
      </c>
    </row>
    <row r="628" spans="1:10" x14ac:dyDescent="0.25">
      <c r="A628" s="2">
        <v>627</v>
      </c>
      <c r="B628" s="2">
        <v>4</v>
      </c>
      <c r="C628" s="2">
        <v>131</v>
      </c>
      <c r="D628" s="11"/>
      <c r="E6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8" s="524" t="str">
        <f t="shared" si="29"/>
        <v/>
      </c>
      <c r="H628" s="525">
        <f t="shared" si="30"/>
        <v>0</v>
      </c>
      <c r="I628" s="526">
        <f t="shared" si="31"/>
        <v>1</v>
      </c>
      <c r="J628" s="526" t="str">
        <f ca="1">IF(G628="","",SUMPRODUCT(LOOKUP(MID(SUBSTITUTE(UPPER(TRIM(CLEAN(SUBSTITUTE(SUBSTITUTE(G628,"ٔ",""),"ـ","ء"))))," ",""),ROW(INDIRECT("1:"&amp;LEN(SUBSTITUTE(UPPER(TRIM(CLEAN(SUBSTITUTE(SUBSTITUTE(G628,"ٔ",""),"ـ","ء"))))," ","")))),1),Gematria!$C$3:$C$40,Gematria!$D$3:$D$40)))</f>
        <v/>
      </c>
    </row>
    <row r="629" spans="1:10" x14ac:dyDescent="0.25">
      <c r="A629" s="2">
        <v>628</v>
      </c>
      <c r="B629" s="2">
        <v>4</v>
      </c>
      <c r="C629" s="2">
        <v>132</v>
      </c>
      <c r="D629" s="11"/>
      <c r="E6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9" s="524" t="str">
        <f t="shared" si="29"/>
        <v/>
      </c>
      <c r="H629" s="525">
        <f t="shared" si="30"/>
        <v>0</v>
      </c>
      <c r="I629" s="526">
        <f t="shared" si="31"/>
        <v>1</v>
      </c>
      <c r="J629" s="526" t="str">
        <f ca="1">IF(G629="","",SUMPRODUCT(LOOKUP(MID(SUBSTITUTE(UPPER(TRIM(CLEAN(SUBSTITUTE(SUBSTITUTE(G629,"ٔ",""),"ـ","ء"))))," ",""),ROW(INDIRECT("1:"&amp;LEN(SUBSTITUTE(UPPER(TRIM(CLEAN(SUBSTITUTE(SUBSTITUTE(G629,"ٔ",""),"ـ","ء"))))," ","")))),1),Gematria!$C$3:$C$40,Gematria!$D$3:$D$40)))</f>
        <v/>
      </c>
    </row>
    <row r="630" spans="1:10" x14ac:dyDescent="0.25">
      <c r="A630" s="2">
        <v>629</v>
      </c>
      <c r="B630" s="2">
        <v>4</v>
      </c>
      <c r="C630" s="2">
        <v>133</v>
      </c>
      <c r="D630" s="11"/>
      <c r="E6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0" s="524" t="str">
        <f t="shared" si="29"/>
        <v/>
      </c>
      <c r="H630" s="525">
        <f t="shared" si="30"/>
        <v>0</v>
      </c>
      <c r="I630" s="526">
        <f t="shared" si="31"/>
        <v>1</v>
      </c>
      <c r="J630" s="526" t="str">
        <f ca="1">IF(G630="","",SUMPRODUCT(LOOKUP(MID(SUBSTITUTE(UPPER(TRIM(CLEAN(SUBSTITUTE(SUBSTITUTE(G630,"ٔ",""),"ـ","ء"))))," ",""),ROW(INDIRECT("1:"&amp;LEN(SUBSTITUTE(UPPER(TRIM(CLEAN(SUBSTITUTE(SUBSTITUTE(G630,"ٔ",""),"ـ","ء"))))," ","")))),1),Gematria!$C$3:$C$40,Gematria!$D$3:$D$40)))</f>
        <v/>
      </c>
    </row>
    <row r="631" spans="1:10" x14ac:dyDescent="0.25">
      <c r="A631" s="2">
        <v>630</v>
      </c>
      <c r="B631" s="2">
        <v>4</v>
      </c>
      <c r="C631" s="2">
        <v>134</v>
      </c>
      <c r="D631" s="11"/>
      <c r="E6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1" s="524" t="str">
        <f t="shared" si="29"/>
        <v/>
      </c>
      <c r="H631" s="525">
        <f t="shared" si="30"/>
        <v>0</v>
      </c>
      <c r="I631" s="526">
        <f t="shared" si="31"/>
        <v>1</v>
      </c>
      <c r="J631" s="526" t="str">
        <f ca="1">IF(G631="","",SUMPRODUCT(LOOKUP(MID(SUBSTITUTE(UPPER(TRIM(CLEAN(SUBSTITUTE(SUBSTITUTE(G631,"ٔ",""),"ـ","ء"))))," ",""),ROW(INDIRECT("1:"&amp;LEN(SUBSTITUTE(UPPER(TRIM(CLEAN(SUBSTITUTE(SUBSTITUTE(G631,"ٔ",""),"ـ","ء"))))," ","")))),1),Gematria!$C$3:$C$40,Gematria!$D$3:$D$40)))</f>
        <v/>
      </c>
    </row>
    <row r="632" spans="1:10" x14ac:dyDescent="0.25">
      <c r="A632" s="2">
        <v>631</v>
      </c>
      <c r="B632" s="2">
        <v>4</v>
      </c>
      <c r="C632" s="2">
        <v>135</v>
      </c>
      <c r="D632" s="11"/>
      <c r="E6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2" s="524" t="str">
        <f t="shared" si="29"/>
        <v/>
      </c>
      <c r="H632" s="525">
        <f t="shared" si="30"/>
        <v>0</v>
      </c>
      <c r="I632" s="526">
        <f t="shared" si="31"/>
        <v>1</v>
      </c>
      <c r="J632" s="526" t="str">
        <f ca="1">IF(G632="","",SUMPRODUCT(LOOKUP(MID(SUBSTITUTE(UPPER(TRIM(CLEAN(SUBSTITUTE(SUBSTITUTE(G632,"ٔ",""),"ـ","ء"))))," ",""),ROW(INDIRECT("1:"&amp;LEN(SUBSTITUTE(UPPER(TRIM(CLEAN(SUBSTITUTE(SUBSTITUTE(G632,"ٔ",""),"ـ","ء"))))," ","")))),1),Gematria!$C$3:$C$40,Gematria!$D$3:$D$40)))</f>
        <v/>
      </c>
    </row>
    <row r="633" spans="1:10" x14ac:dyDescent="0.25">
      <c r="A633" s="2">
        <v>632</v>
      </c>
      <c r="B633" s="2">
        <v>4</v>
      </c>
      <c r="C633" s="2">
        <v>136</v>
      </c>
      <c r="D633" s="11"/>
      <c r="E6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3" s="524" t="str">
        <f t="shared" si="29"/>
        <v/>
      </c>
      <c r="H633" s="525">
        <f t="shared" si="30"/>
        <v>0</v>
      </c>
      <c r="I633" s="526">
        <f t="shared" si="31"/>
        <v>1</v>
      </c>
      <c r="J633" s="526" t="str">
        <f ca="1">IF(G633="","",SUMPRODUCT(LOOKUP(MID(SUBSTITUTE(UPPER(TRIM(CLEAN(SUBSTITUTE(SUBSTITUTE(G633,"ٔ",""),"ـ","ء"))))," ",""),ROW(INDIRECT("1:"&amp;LEN(SUBSTITUTE(UPPER(TRIM(CLEAN(SUBSTITUTE(SUBSTITUTE(G633,"ٔ",""),"ـ","ء"))))," ","")))),1),Gematria!$C$3:$C$40,Gematria!$D$3:$D$40)))</f>
        <v/>
      </c>
    </row>
    <row r="634" spans="1:10" x14ac:dyDescent="0.25">
      <c r="A634" s="2">
        <v>633</v>
      </c>
      <c r="B634" s="2">
        <v>4</v>
      </c>
      <c r="C634" s="2">
        <v>137</v>
      </c>
      <c r="D634" s="11"/>
      <c r="E6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4" s="524" t="str">
        <f t="shared" si="29"/>
        <v/>
      </c>
      <c r="H634" s="525">
        <f t="shared" si="30"/>
        <v>0</v>
      </c>
      <c r="I634" s="526">
        <f t="shared" si="31"/>
        <v>1</v>
      </c>
      <c r="J634" s="526" t="str">
        <f ca="1">IF(G634="","",SUMPRODUCT(LOOKUP(MID(SUBSTITUTE(UPPER(TRIM(CLEAN(SUBSTITUTE(SUBSTITUTE(G634,"ٔ",""),"ـ","ء"))))," ",""),ROW(INDIRECT("1:"&amp;LEN(SUBSTITUTE(UPPER(TRIM(CLEAN(SUBSTITUTE(SUBSTITUTE(G634,"ٔ",""),"ـ","ء"))))," ","")))),1),Gematria!$C$3:$C$40,Gematria!$D$3:$D$40)))</f>
        <v/>
      </c>
    </row>
    <row r="635" spans="1:10" x14ac:dyDescent="0.25">
      <c r="A635" s="2">
        <v>634</v>
      </c>
      <c r="B635" s="2">
        <v>4</v>
      </c>
      <c r="C635" s="2">
        <v>138</v>
      </c>
      <c r="D635" s="11"/>
      <c r="E6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5" s="524" t="str">
        <f t="shared" si="29"/>
        <v/>
      </c>
      <c r="H635" s="525">
        <f t="shared" si="30"/>
        <v>0</v>
      </c>
      <c r="I635" s="526">
        <f t="shared" si="31"/>
        <v>1</v>
      </c>
      <c r="J635" s="526" t="str">
        <f ca="1">IF(G635="","",SUMPRODUCT(LOOKUP(MID(SUBSTITUTE(UPPER(TRIM(CLEAN(SUBSTITUTE(SUBSTITUTE(G635,"ٔ",""),"ـ","ء"))))," ",""),ROW(INDIRECT("1:"&amp;LEN(SUBSTITUTE(UPPER(TRIM(CLEAN(SUBSTITUTE(SUBSTITUTE(G635,"ٔ",""),"ـ","ء"))))," ","")))),1),Gematria!$C$3:$C$40,Gematria!$D$3:$D$40)))</f>
        <v/>
      </c>
    </row>
    <row r="636" spans="1:10" x14ac:dyDescent="0.25">
      <c r="A636" s="2">
        <v>635</v>
      </c>
      <c r="B636" s="2">
        <v>4</v>
      </c>
      <c r="C636" s="2">
        <v>139</v>
      </c>
      <c r="D636" s="11"/>
      <c r="E6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6" s="524" t="str">
        <f t="shared" si="29"/>
        <v/>
      </c>
      <c r="H636" s="525">
        <f t="shared" si="30"/>
        <v>0</v>
      </c>
      <c r="I636" s="526">
        <f t="shared" si="31"/>
        <v>1</v>
      </c>
      <c r="J636" s="526" t="str">
        <f ca="1">IF(G636="","",SUMPRODUCT(LOOKUP(MID(SUBSTITUTE(UPPER(TRIM(CLEAN(SUBSTITUTE(SUBSTITUTE(G636,"ٔ",""),"ـ","ء"))))," ",""),ROW(INDIRECT("1:"&amp;LEN(SUBSTITUTE(UPPER(TRIM(CLEAN(SUBSTITUTE(SUBSTITUTE(G636,"ٔ",""),"ـ","ء"))))," ","")))),1),Gematria!$C$3:$C$40,Gematria!$D$3:$D$40)))</f>
        <v/>
      </c>
    </row>
    <row r="637" spans="1:10" x14ac:dyDescent="0.25">
      <c r="A637" s="2">
        <v>636</v>
      </c>
      <c r="B637" s="2">
        <v>4</v>
      </c>
      <c r="C637" s="2">
        <v>140</v>
      </c>
      <c r="D637" s="11"/>
      <c r="E6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7" s="524" t="str">
        <f t="shared" si="29"/>
        <v/>
      </c>
      <c r="H637" s="525">
        <f t="shared" si="30"/>
        <v>0</v>
      </c>
      <c r="I637" s="526">
        <f t="shared" si="31"/>
        <v>1</v>
      </c>
      <c r="J637" s="526" t="str">
        <f ca="1">IF(G637="","",SUMPRODUCT(LOOKUP(MID(SUBSTITUTE(UPPER(TRIM(CLEAN(SUBSTITUTE(SUBSTITUTE(G637,"ٔ",""),"ـ","ء"))))," ",""),ROW(INDIRECT("1:"&amp;LEN(SUBSTITUTE(UPPER(TRIM(CLEAN(SUBSTITUTE(SUBSTITUTE(G637,"ٔ",""),"ـ","ء"))))," ","")))),1),Gematria!$C$3:$C$40,Gematria!$D$3:$D$40)))</f>
        <v/>
      </c>
    </row>
    <row r="638" spans="1:10" x14ac:dyDescent="0.25">
      <c r="A638" s="2">
        <v>637</v>
      </c>
      <c r="B638" s="2">
        <v>4</v>
      </c>
      <c r="C638" s="2">
        <v>141</v>
      </c>
      <c r="D638" s="11"/>
      <c r="E6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8" s="524" t="str">
        <f t="shared" si="29"/>
        <v/>
      </c>
      <c r="H638" s="525">
        <f t="shared" si="30"/>
        <v>0</v>
      </c>
      <c r="I638" s="526">
        <f t="shared" si="31"/>
        <v>1</v>
      </c>
      <c r="J638" s="526" t="str">
        <f ca="1">IF(G638="","",SUMPRODUCT(LOOKUP(MID(SUBSTITUTE(UPPER(TRIM(CLEAN(SUBSTITUTE(SUBSTITUTE(G638,"ٔ",""),"ـ","ء"))))," ",""),ROW(INDIRECT("1:"&amp;LEN(SUBSTITUTE(UPPER(TRIM(CLEAN(SUBSTITUTE(SUBSTITUTE(G638,"ٔ",""),"ـ","ء"))))," ","")))),1),Gematria!$C$3:$C$40,Gematria!$D$3:$D$40)))</f>
        <v/>
      </c>
    </row>
    <row r="639" spans="1:10" x14ac:dyDescent="0.25">
      <c r="A639" s="2">
        <v>638</v>
      </c>
      <c r="B639" s="2">
        <v>4</v>
      </c>
      <c r="C639" s="2">
        <v>142</v>
      </c>
      <c r="D639" s="11"/>
      <c r="E6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9" s="524" t="str">
        <f t="shared" si="29"/>
        <v/>
      </c>
      <c r="H639" s="525">
        <f t="shared" si="30"/>
        <v>0</v>
      </c>
      <c r="I639" s="526">
        <f t="shared" si="31"/>
        <v>1</v>
      </c>
      <c r="J639" s="526" t="str">
        <f ca="1">IF(G639="","",SUMPRODUCT(LOOKUP(MID(SUBSTITUTE(UPPER(TRIM(CLEAN(SUBSTITUTE(SUBSTITUTE(G639,"ٔ",""),"ـ","ء"))))," ",""),ROW(INDIRECT("1:"&amp;LEN(SUBSTITUTE(UPPER(TRIM(CLEAN(SUBSTITUTE(SUBSTITUTE(G639,"ٔ",""),"ـ","ء"))))," ","")))),1),Gematria!$C$3:$C$40,Gematria!$D$3:$D$40)))</f>
        <v/>
      </c>
    </row>
    <row r="640" spans="1:10" x14ac:dyDescent="0.25">
      <c r="A640" s="2">
        <v>639</v>
      </c>
      <c r="B640" s="2">
        <v>4</v>
      </c>
      <c r="C640" s="2">
        <v>143</v>
      </c>
      <c r="D640" s="11"/>
      <c r="E6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40" s="524" t="str">
        <f t="shared" si="29"/>
        <v/>
      </c>
      <c r="H640" s="525">
        <f t="shared" si="30"/>
        <v>0</v>
      </c>
      <c r="I640" s="526">
        <f t="shared" si="31"/>
        <v>1</v>
      </c>
      <c r="J640" s="526" t="str">
        <f ca="1">IF(G640="","",SUMPRODUCT(LOOKUP(MID(SUBSTITUTE(UPPER(TRIM(CLEAN(SUBSTITUTE(SUBSTITUTE(G640,"ٔ",""),"ـ","ء"))))," ",""),ROW(INDIRECT("1:"&amp;LEN(SUBSTITUTE(UPPER(TRIM(CLEAN(SUBSTITUTE(SUBSTITUTE(G640,"ٔ",""),"ـ","ء"))))," ","")))),1),Gematria!$C$3:$C$40,Gematria!$D$3:$D$40)))</f>
        <v/>
      </c>
    </row>
    <row r="641" spans="1:10" x14ac:dyDescent="0.25">
      <c r="A641" s="2">
        <v>640</v>
      </c>
      <c r="B641" s="2">
        <v>4</v>
      </c>
      <c r="C641" s="2">
        <v>144</v>
      </c>
      <c r="D641" s="11"/>
      <c r="E6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41" s="524" t="str">
        <f t="shared" si="29"/>
        <v/>
      </c>
      <c r="H641" s="525">
        <f t="shared" si="30"/>
        <v>0</v>
      </c>
      <c r="I641" s="526">
        <f t="shared" si="31"/>
        <v>1</v>
      </c>
      <c r="J641" s="526" t="str">
        <f ca="1">IF(G641="","",SUMPRODUCT(LOOKUP(MID(SUBSTITUTE(UPPER(TRIM(CLEAN(SUBSTITUTE(SUBSTITUTE(G641,"ٔ",""),"ـ","ء"))))," ",""),ROW(INDIRECT("1:"&amp;LEN(SUBSTITUTE(UPPER(TRIM(CLEAN(SUBSTITUTE(SUBSTITUTE(G641,"ٔ",""),"ـ","ء"))))," ","")))),1),Gematria!$C$3:$C$40,Gematria!$D$3:$D$40)))</f>
        <v/>
      </c>
    </row>
    <row r="642" spans="1:10" x14ac:dyDescent="0.25">
      <c r="A642" s="2">
        <v>641</v>
      </c>
      <c r="B642" s="2">
        <v>4</v>
      </c>
      <c r="C642" s="2">
        <v>145</v>
      </c>
      <c r="D642" s="11"/>
      <c r="E6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42" s="524" t="str">
        <f t="shared" si="29"/>
        <v/>
      </c>
      <c r="H642" s="525">
        <f t="shared" si="30"/>
        <v>0</v>
      </c>
      <c r="I642" s="526">
        <f t="shared" si="31"/>
        <v>1</v>
      </c>
      <c r="J642" s="526" t="str">
        <f ca="1">IF(G642="","",SUMPRODUCT(LOOKUP(MID(SUBSTITUTE(UPPER(TRIM(CLEAN(SUBSTITUTE(SUBSTITUTE(G642,"ٔ",""),"ـ","ء"))))," ",""),ROW(INDIRECT("1:"&amp;LEN(SUBSTITUTE(UPPER(TRIM(CLEAN(SUBSTITUTE(SUBSTITUTE(G642,"ٔ",""),"ـ","ء"))))," ","")))),1),Gematria!$C$3:$C$40,Gematria!$D$3:$D$40)))</f>
        <v/>
      </c>
    </row>
    <row r="643" spans="1:10" x14ac:dyDescent="0.25">
      <c r="A643" s="2">
        <v>642</v>
      </c>
      <c r="B643" s="2">
        <v>4</v>
      </c>
      <c r="C643" s="2">
        <v>146</v>
      </c>
      <c r="D643" s="11"/>
      <c r="E6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43" s="524" t="str">
        <f t="shared" ref="G643:G706" si="32">TRIM(CLEAN(SUBSTITUTE(F643,"ٔ","")))</f>
        <v/>
      </c>
      <c r="H643" s="525">
        <f t="shared" ref="H643:H706" si="33">LEN(SUBSTITUTE(G643," ",""))</f>
        <v>0</v>
      </c>
      <c r="I643" s="526">
        <f t="shared" si="31"/>
        <v>1</v>
      </c>
      <c r="J643" s="526" t="str">
        <f ca="1">IF(G643="","",SUMPRODUCT(LOOKUP(MID(SUBSTITUTE(UPPER(TRIM(CLEAN(SUBSTITUTE(SUBSTITUTE(G643,"ٔ",""),"ـ","ء"))))," ",""),ROW(INDIRECT("1:"&amp;LEN(SUBSTITUTE(UPPER(TRIM(CLEAN(SUBSTITUTE(SUBSTITUTE(G643,"ٔ",""),"ـ","ء"))))," ","")))),1),Gematria!$C$3:$C$40,Gematria!$D$3:$D$40)))</f>
        <v/>
      </c>
    </row>
    <row r="644" spans="1:10" x14ac:dyDescent="0.25">
      <c r="A644" s="2">
        <v>643</v>
      </c>
      <c r="B644" s="2">
        <v>4</v>
      </c>
      <c r="C644" s="2">
        <v>147</v>
      </c>
      <c r="D644" s="11"/>
      <c r="E6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44" s="524" t="str">
        <f t="shared" si="32"/>
        <v/>
      </c>
      <c r="H644" s="525">
        <f t="shared" si="33"/>
        <v>0</v>
      </c>
      <c r="I644" s="526">
        <f t="shared" si="31"/>
        <v>1</v>
      </c>
      <c r="J644" s="526" t="str">
        <f ca="1">IF(G644="","",SUMPRODUCT(LOOKUP(MID(SUBSTITUTE(UPPER(TRIM(CLEAN(SUBSTITUTE(SUBSTITUTE(G644,"ٔ",""),"ـ","ء"))))," ",""),ROW(INDIRECT("1:"&amp;LEN(SUBSTITUTE(UPPER(TRIM(CLEAN(SUBSTITUTE(SUBSTITUTE(G644,"ٔ",""),"ـ","ء"))))," ","")))),1),Gematria!$C$3:$C$40,Gematria!$D$3:$D$40)))</f>
        <v/>
      </c>
    </row>
    <row r="645" spans="1:10" x14ac:dyDescent="0.25">
      <c r="A645" s="2">
        <v>644</v>
      </c>
      <c r="B645" s="2">
        <v>4</v>
      </c>
      <c r="C645" s="2">
        <v>148</v>
      </c>
      <c r="D645" s="11"/>
      <c r="E6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45" s="524" t="str">
        <f t="shared" si="32"/>
        <v/>
      </c>
      <c r="H645" s="525">
        <f t="shared" si="33"/>
        <v>0</v>
      </c>
      <c r="I645" s="526">
        <f t="shared" si="31"/>
        <v>1</v>
      </c>
      <c r="J645" s="526" t="str">
        <f ca="1">IF(G645="","",SUMPRODUCT(LOOKUP(MID(SUBSTITUTE(UPPER(TRIM(CLEAN(SUBSTITUTE(SUBSTITUTE(G645,"ٔ",""),"ـ","ء"))))," ",""),ROW(INDIRECT("1:"&amp;LEN(SUBSTITUTE(UPPER(TRIM(CLEAN(SUBSTITUTE(SUBSTITUTE(G645,"ٔ",""),"ـ","ء"))))," ","")))),1),Gematria!$C$3:$C$40,Gematria!$D$3:$D$40)))</f>
        <v/>
      </c>
    </row>
    <row r="646" spans="1:10" x14ac:dyDescent="0.25">
      <c r="A646" s="2">
        <v>645</v>
      </c>
      <c r="B646" s="2">
        <v>4</v>
      </c>
      <c r="C646" s="2">
        <v>149</v>
      </c>
      <c r="D646" s="11"/>
      <c r="E6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46" s="524" t="str">
        <f t="shared" si="32"/>
        <v/>
      </c>
      <c r="H646" s="525">
        <f t="shared" si="33"/>
        <v>0</v>
      </c>
      <c r="I646" s="526">
        <f t="shared" si="31"/>
        <v>1</v>
      </c>
      <c r="J646" s="526" t="str">
        <f ca="1">IF(G646="","",SUMPRODUCT(LOOKUP(MID(SUBSTITUTE(UPPER(TRIM(CLEAN(SUBSTITUTE(SUBSTITUTE(G646,"ٔ",""),"ـ","ء"))))," ",""),ROW(INDIRECT("1:"&amp;LEN(SUBSTITUTE(UPPER(TRIM(CLEAN(SUBSTITUTE(SUBSTITUTE(G646,"ٔ",""),"ـ","ء"))))," ","")))),1),Gematria!$C$3:$C$40,Gematria!$D$3:$D$40)))</f>
        <v/>
      </c>
    </row>
    <row r="647" spans="1:10" x14ac:dyDescent="0.25">
      <c r="A647" s="2">
        <v>646</v>
      </c>
      <c r="B647" s="2">
        <v>4</v>
      </c>
      <c r="C647" s="2">
        <v>150</v>
      </c>
      <c r="D647" s="11"/>
      <c r="E6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47" s="524" t="str">
        <f t="shared" si="32"/>
        <v/>
      </c>
      <c r="H647" s="525">
        <f t="shared" si="33"/>
        <v>0</v>
      </c>
      <c r="I647" s="526">
        <f t="shared" si="31"/>
        <v>1</v>
      </c>
      <c r="J647" s="526" t="str">
        <f ca="1">IF(G647="","",SUMPRODUCT(LOOKUP(MID(SUBSTITUTE(UPPER(TRIM(CLEAN(SUBSTITUTE(SUBSTITUTE(G647,"ٔ",""),"ـ","ء"))))," ",""),ROW(INDIRECT("1:"&amp;LEN(SUBSTITUTE(UPPER(TRIM(CLEAN(SUBSTITUTE(SUBSTITUTE(G647,"ٔ",""),"ـ","ء"))))," ","")))),1),Gematria!$C$3:$C$40,Gematria!$D$3:$D$40)))</f>
        <v/>
      </c>
    </row>
    <row r="648" spans="1:10" x14ac:dyDescent="0.25">
      <c r="A648" s="2">
        <v>647</v>
      </c>
      <c r="B648" s="2">
        <v>4</v>
      </c>
      <c r="C648" s="2">
        <v>151</v>
      </c>
      <c r="D648" s="11"/>
      <c r="E6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48" s="524" t="str">
        <f t="shared" si="32"/>
        <v/>
      </c>
      <c r="H648" s="525">
        <f t="shared" si="33"/>
        <v>0</v>
      </c>
      <c r="I648" s="526">
        <f t="shared" si="31"/>
        <v>1</v>
      </c>
      <c r="J648" s="526" t="str">
        <f ca="1">IF(G648="","",SUMPRODUCT(LOOKUP(MID(SUBSTITUTE(UPPER(TRIM(CLEAN(SUBSTITUTE(SUBSTITUTE(G648,"ٔ",""),"ـ","ء"))))," ",""),ROW(INDIRECT("1:"&amp;LEN(SUBSTITUTE(UPPER(TRIM(CLEAN(SUBSTITUTE(SUBSTITUTE(G648,"ٔ",""),"ـ","ء"))))," ","")))),1),Gematria!$C$3:$C$40,Gematria!$D$3:$D$40)))</f>
        <v/>
      </c>
    </row>
    <row r="649" spans="1:10" x14ac:dyDescent="0.25">
      <c r="A649" s="2">
        <v>648</v>
      </c>
      <c r="B649" s="2">
        <v>4</v>
      </c>
      <c r="C649" s="2">
        <v>152</v>
      </c>
      <c r="D649" s="11"/>
      <c r="E6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49" s="524" t="str">
        <f t="shared" si="32"/>
        <v/>
      </c>
      <c r="H649" s="525">
        <f t="shared" si="33"/>
        <v>0</v>
      </c>
      <c r="I649" s="526">
        <f t="shared" si="31"/>
        <v>1</v>
      </c>
      <c r="J649" s="526" t="str">
        <f ca="1">IF(G649="","",SUMPRODUCT(LOOKUP(MID(SUBSTITUTE(UPPER(TRIM(CLEAN(SUBSTITUTE(SUBSTITUTE(G649,"ٔ",""),"ـ","ء"))))," ",""),ROW(INDIRECT("1:"&amp;LEN(SUBSTITUTE(UPPER(TRIM(CLEAN(SUBSTITUTE(SUBSTITUTE(G649,"ٔ",""),"ـ","ء"))))," ","")))),1),Gematria!$C$3:$C$40,Gematria!$D$3:$D$40)))</f>
        <v/>
      </c>
    </row>
    <row r="650" spans="1:10" x14ac:dyDescent="0.25">
      <c r="A650" s="2">
        <v>649</v>
      </c>
      <c r="B650" s="2">
        <v>4</v>
      </c>
      <c r="C650" s="2">
        <v>153</v>
      </c>
      <c r="D650" s="11"/>
      <c r="E6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50" s="524" t="str">
        <f t="shared" si="32"/>
        <v/>
      </c>
      <c r="H650" s="525">
        <f t="shared" si="33"/>
        <v>0</v>
      </c>
      <c r="I650" s="526">
        <f t="shared" si="31"/>
        <v>1</v>
      </c>
      <c r="J650" s="526" t="str">
        <f ca="1">IF(G650="","",SUMPRODUCT(LOOKUP(MID(SUBSTITUTE(UPPER(TRIM(CLEAN(SUBSTITUTE(SUBSTITUTE(G650,"ٔ",""),"ـ","ء"))))," ",""),ROW(INDIRECT("1:"&amp;LEN(SUBSTITUTE(UPPER(TRIM(CLEAN(SUBSTITUTE(SUBSTITUTE(G650,"ٔ",""),"ـ","ء"))))," ","")))),1),Gematria!$C$3:$C$40,Gematria!$D$3:$D$40)))</f>
        <v/>
      </c>
    </row>
    <row r="651" spans="1:10" x14ac:dyDescent="0.25">
      <c r="A651" s="2">
        <v>650</v>
      </c>
      <c r="B651" s="2">
        <v>4</v>
      </c>
      <c r="C651" s="2">
        <v>154</v>
      </c>
      <c r="D651" s="11"/>
      <c r="E6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51" s="524" t="str">
        <f t="shared" si="32"/>
        <v/>
      </c>
      <c r="H651" s="525">
        <f t="shared" si="33"/>
        <v>0</v>
      </c>
      <c r="I651" s="526">
        <f t="shared" si="31"/>
        <v>1</v>
      </c>
      <c r="J651" s="526" t="str">
        <f ca="1">IF(G651="","",SUMPRODUCT(LOOKUP(MID(SUBSTITUTE(UPPER(TRIM(CLEAN(SUBSTITUTE(SUBSTITUTE(G651,"ٔ",""),"ـ","ء"))))," ",""),ROW(INDIRECT("1:"&amp;LEN(SUBSTITUTE(UPPER(TRIM(CLEAN(SUBSTITUTE(SUBSTITUTE(G651,"ٔ",""),"ـ","ء"))))," ","")))),1),Gematria!$C$3:$C$40,Gematria!$D$3:$D$40)))</f>
        <v/>
      </c>
    </row>
    <row r="652" spans="1:10" x14ac:dyDescent="0.25">
      <c r="A652" s="2">
        <v>651</v>
      </c>
      <c r="B652" s="2">
        <v>4</v>
      </c>
      <c r="C652" s="2">
        <v>155</v>
      </c>
      <c r="D652" s="11"/>
      <c r="E6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52" s="524" t="str">
        <f t="shared" si="32"/>
        <v/>
      </c>
      <c r="H652" s="525">
        <f t="shared" si="33"/>
        <v>0</v>
      </c>
      <c r="I652" s="526">
        <f t="shared" si="31"/>
        <v>1</v>
      </c>
      <c r="J652" s="526" t="str">
        <f ca="1">IF(G652="","",SUMPRODUCT(LOOKUP(MID(SUBSTITUTE(UPPER(TRIM(CLEAN(SUBSTITUTE(SUBSTITUTE(G652,"ٔ",""),"ـ","ء"))))," ",""),ROW(INDIRECT("1:"&amp;LEN(SUBSTITUTE(UPPER(TRIM(CLEAN(SUBSTITUTE(SUBSTITUTE(G652,"ٔ",""),"ـ","ء"))))," ","")))),1),Gematria!$C$3:$C$40,Gematria!$D$3:$D$40)))</f>
        <v/>
      </c>
    </row>
    <row r="653" spans="1:10" x14ac:dyDescent="0.25">
      <c r="A653" s="2">
        <v>652</v>
      </c>
      <c r="B653" s="2">
        <v>4</v>
      </c>
      <c r="C653" s="2">
        <v>156</v>
      </c>
      <c r="D653" s="11"/>
      <c r="E6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53" s="524" t="str">
        <f t="shared" si="32"/>
        <v/>
      </c>
      <c r="H653" s="525">
        <f t="shared" si="33"/>
        <v>0</v>
      </c>
      <c r="I653" s="526">
        <f t="shared" si="31"/>
        <v>1</v>
      </c>
      <c r="J653" s="526" t="str">
        <f ca="1">IF(G653="","",SUMPRODUCT(LOOKUP(MID(SUBSTITUTE(UPPER(TRIM(CLEAN(SUBSTITUTE(SUBSTITUTE(G653,"ٔ",""),"ـ","ء"))))," ",""),ROW(INDIRECT("1:"&amp;LEN(SUBSTITUTE(UPPER(TRIM(CLEAN(SUBSTITUTE(SUBSTITUTE(G653,"ٔ",""),"ـ","ء"))))," ","")))),1),Gematria!$C$3:$C$40,Gematria!$D$3:$D$40)))</f>
        <v/>
      </c>
    </row>
    <row r="654" spans="1:10" x14ac:dyDescent="0.25">
      <c r="A654" s="2">
        <v>653</v>
      </c>
      <c r="B654" s="2">
        <v>4</v>
      </c>
      <c r="C654" s="2">
        <v>157</v>
      </c>
      <c r="D654" s="11"/>
      <c r="E6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54" s="524" t="str">
        <f t="shared" si="32"/>
        <v/>
      </c>
      <c r="H654" s="525">
        <f t="shared" si="33"/>
        <v>0</v>
      </c>
      <c r="I654" s="526">
        <f t="shared" si="31"/>
        <v>1</v>
      </c>
      <c r="J654" s="526" t="str">
        <f ca="1">IF(G654="","",SUMPRODUCT(LOOKUP(MID(SUBSTITUTE(UPPER(TRIM(CLEAN(SUBSTITUTE(SUBSTITUTE(G654,"ٔ",""),"ـ","ء"))))," ",""),ROW(INDIRECT("1:"&amp;LEN(SUBSTITUTE(UPPER(TRIM(CLEAN(SUBSTITUTE(SUBSTITUTE(G654,"ٔ",""),"ـ","ء"))))," ","")))),1),Gematria!$C$3:$C$40,Gematria!$D$3:$D$40)))</f>
        <v/>
      </c>
    </row>
    <row r="655" spans="1:10" x14ac:dyDescent="0.25">
      <c r="A655" s="2">
        <v>654</v>
      </c>
      <c r="B655" s="2">
        <v>4</v>
      </c>
      <c r="C655" s="2">
        <v>158</v>
      </c>
      <c r="D655" s="11"/>
      <c r="E6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55" s="524" t="str">
        <f t="shared" si="32"/>
        <v/>
      </c>
      <c r="H655" s="525">
        <f t="shared" si="33"/>
        <v>0</v>
      </c>
      <c r="I655" s="526">
        <f t="shared" si="31"/>
        <v>1</v>
      </c>
      <c r="J655" s="526" t="str">
        <f ca="1">IF(G655="","",SUMPRODUCT(LOOKUP(MID(SUBSTITUTE(UPPER(TRIM(CLEAN(SUBSTITUTE(SUBSTITUTE(G655,"ٔ",""),"ـ","ء"))))," ",""),ROW(INDIRECT("1:"&amp;LEN(SUBSTITUTE(UPPER(TRIM(CLEAN(SUBSTITUTE(SUBSTITUTE(G655,"ٔ",""),"ـ","ء"))))," ","")))),1),Gematria!$C$3:$C$40,Gematria!$D$3:$D$40)))</f>
        <v/>
      </c>
    </row>
    <row r="656" spans="1:10" x14ac:dyDescent="0.25">
      <c r="A656" s="2">
        <v>655</v>
      </c>
      <c r="B656" s="2">
        <v>4</v>
      </c>
      <c r="C656" s="2">
        <v>159</v>
      </c>
      <c r="D656" s="11"/>
      <c r="E6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56" s="524" t="str">
        <f t="shared" si="32"/>
        <v/>
      </c>
      <c r="H656" s="525">
        <f t="shared" si="33"/>
        <v>0</v>
      </c>
      <c r="I656" s="526">
        <f t="shared" si="31"/>
        <v>1</v>
      </c>
      <c r="J656" s="526" t="str">
        <f ca="1">IF(G656="","",SUMPRODUCT(LOOKUP(MID(SUBSTITUTE(UPPER(TRIM(CLEAN(SUBSTITUTE(SUBSTITUTE(G656,"ٔ",""),"ـ","ء"))))," ",""),ROW(INDIRECT("1:"&amp;LEN(SUBSTITUTE(UPPER(TRIM(CLEAN(SUBSTITUTE(SUBSTITUTE(G656,"ٔ",""),"ـ","ء"))))," ","")))),1),Gematria!$C$3:$C$40,Gematria!$D$3:$D$40)))</f>
        <v/>
      </c>
    </row>
    <row r="657" spans="1:10" x14ac:dyDescent="0.25">
      <c r="A657" s="2">
        <v>656</v>
      </c>
      <c r="B657" s="2">
        <v>4</v>
      </c>
      <c r="C657" s="2">
        <v>160</v>
      </c>
      <c r="D657" s="11"/>
      <c r="E6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57" s="524" t="str">
        <f t="shared" si="32"/>
        <v/>
      </c>
      <c r="H657" s="525">
        <f t="shared" si="33"/>
        <v>0</v>
      </c>
      <c r="I657" s="526">
        <f t="shared" si="31"/>
        <v>1</v>
      </c>
      <c r="J657" s="526" t="str">
        <f ca="1">IF(G657="","",SUMPRODUCT(LOOKUP(MID(SUBSTITUTE(UPPER(TRIM(CLEAN(SUBSTITUTE(SUBSTITUTE(G657,"ٔ",""),"ـ","ء"))))," ",""),ROW(INDIRECT("1:"&amp;LEN(SUBSTITUTE(UPPER(TRIM(CLEAN(SUBSTITUTE(SUBSTITUTE(G657,"ٔ",""),"ـ","ء"))))," ","")))),1),Gematria!$C$3:$C$40,Gematria!$D$3:$D$40)))</f>
        <v/>
      </c>
    </row>
    <row r="658" spans="1:10" x14ac:dyDescent="0.25">
      <c r="A658" s="2">
        <v>657</v>
      </c>
      <c r="B658" s="2">
        <v>4</v>
      </c>
      <c r="C658" s="2">
        <v>161</v>
      </c>
      <c r="D658" s="11"/>
      <c r="E6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58" s="524" t="str">
        <f t="shared" si="32"/>
        <v/>
      </c>
      <c r="H658" s="525">
        <f t="shared" si="33"/>
        <v>0</v>
      </c>
      <c r="I658" s="526">
        <f t="shared" si="31"/>
        <v>1</v>
      </c>
      <c r="J658" s="526" t="str">
        <f ca="1">IF(G658="","",SUMPRODUCT(LOOKUP(MID(SUBSTITUTE(UPPER(TRIM(CLEAN(SUBSTITUTE(SUBSTITUTE(G658,"ٔ",""),"ـ","ء"))))," ",""),ROW(INDIRECT("1:"&amp;LEN(SUBSTITUTE(UPPER(TRIM(CLEAN(SUBSTITUTE(SUBSTITUTE(G658,"ٔ",""),"ـ","ء"))))," ","")))),1),Gematria!$C$3:$C$40,Gematria!$D$3:$D$40)))</f>
        <v/>
      </c>
    </row>
    <row r="659" spans="1:10" x14ac:dyDescent="0.25">
      <c r="A659" s="2">
        <v>658</v>
      </c>
      <c r="B659" s="2">
        <v>4</v>
      </c>
      <c r="C659" s="2">
        <v>162</v>
      </c>
      <c r="D659" s="11"/>
      <c r="E6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59" s="524" t="str">
        <f t="shared" si="32"/>
        <v/>
      </c>
      <c r="H659" s="525">
        <f t="shared" si="33"/>
        <v>0</v>
      </c>
      <c r="I659" s="526">
        <f t="shared" ref="I659:I722" si="34">LEN(TRIM(G659))-H659+1</f>
        <v>1</v>
      </c>
      <c r="J659" s="526" t="str">
        <f ca="1">IF(G659="","",SUMPRODUCT(LOOKUP(MID(SUBSTITUTE(UPPER(TRIM(CLEAN(SUBSTITUTE(SUBSTITUTE(G659,"ٔ",""),"ـ","ء"))))," ",""),ROW(INDIRECT("1:"&amp;LEN(SUBSTITUTE(UPPER(TRIM(CLEAN(SUBSTITUTE(SUBSTITUTE(G659,"ٔ",""),"ـ","ء"))))," ","")))),1),Gematria!$C$3:$C$40,Gematria!$D$3:$D$40)))</f>
        <v/>
      </c>
    </row>
    <row r="660" spans="1:10" x14ac:dyDescent="0.25">
      <c r="A660" s="2">
        <v>659</v>
      </c>
      <c r="B660" s="2">
        <v>4</v>
      </c>
      <c r="C660" s="2">
        <v>163</v>
      </c>
      <c r="D660" s="11"/>
      <c r="E6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60" s="524" t="str">
        <f t="shared" si="32"/>
        <v/>
      </c>
      <c r="H660" s="525">
        <f t="shared" si="33"/>
        <v>0</v>
      </c>
      <c r="I660" s="526">
        <f t="shared" si="34"/>
        <v>1</v>
      </c>
      <c r="J660" s="526" t="str">
        <f ca="1">IF(G660="","",SUMPRODUCT(LOOKUP(MID(SUBSTITUTE(UPPER(TRIM(CLEAN(SUBSTITUTE(SUBSTITUTE(G660,"ٔ",""),"ـ","ء"))))," ",""),ROW(INDIRECT("1:"&amp;LEN(SUBSTITUTE(UPPER(TRIM(CLEAN(SUBSTITUTE(SUBSTITUTE(G660,"ٔ",""),"ـ","ء"))))," ","")))),1),Gematria!$C$3:$C$40,Gematria!$D$3:$D$40)))</f>
        <v/>
      </c>
    </row>
    <row r="661" spans="1:10" x14ac:dyDescent="0.25">
      <c r="A661" s="2">
        <v>660</v>
      </c>
      <c r="B661" s="2">
        <v>4</v>
      </c>
      <c r="C661" s="2">
        <v>164</v>
      </c>
      <c r="D661" s="11"/>
      <c r="E6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61" s="524" t="str">
        <f t="shared" si="32"/>
        <v/>
      </c>
      <c r="H661" s="525">
        <f t="shared" si="33"/>
        <v>0</v>
      </c>
      <c r="I661" s="526">
        <f t="shared" si="34"/>
        <v>1</v>
      </c>
      <c r="J661" s="526" t="str">
        <f ca="1">IF(G661="","",SUMPRODUCT(LOOKUP(MID(SUBSTITUTE(UPPER(TRIM(CLEAN(SUBSTITUTE(SUBSTITUTE(G661,"ٔ",""),"ـ","ء"))))," ",""),ROW(INDIRECT("1:"&amp;LEN(SUBSTITUTE(UPPER(TRIM(CLEAN(SUBSTITUTE(SUBSTITUTE(G661,"ٔ",""),"ـ","ء"))))," ","")))),1),Gematria!$C$3:$C$40,Gematria!$D$3:$D$40)))</f>
        <v/>
      </c>
    </row>
    <row r="662" spans="1:10" x14ac:dyDescent="0.25">
      <c r="A662" s="2">
        <v>661</v>
      </c>
      <c r="B662" s="2">
        <v>4</v>
      </c>
      <c r="C662" s="2">
        <v>165</v>
      </c>
      <c r="D662" s="11"/>
      <c r="E6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62" s="524" t="str">
        <f t="shared" si="32"/>
        <v/>
      </c>
      <c r="H662" s="525">
        <f t="shared" si="33"/>
        <v>0</v>
      </c>
      <c r="I662" s="526">
        <f t="shared" si="34"/>
        <v>1</v>
      </c>
      <c r="J662" s="526" t="str">
        <f ca="1">IF(G662="","",SUMPRODUCT(LOOKUP(MID(SUBSTITUTE(UPPER(TRIM(CLEAN(SUBSTITUTE(SUBSTITUTE(G662,"ٔ",""),"ـ","ء"))))," ",""),ROW(INDIRECT("1:"&amp;LEN(SUBSTITUTE(UPPER(TRIM(CLEAN(SUBSTITUTE(SUBSTITUTE(G662,"ٔ",""),"ـ","ء"))))," ","")))),1),Gematria!$C$3:$C$40,Gematria!$D$3:$D$40)))</f>
        <v/>
      </c>
    </row>
    <row r="663" spans="1:10" x14ac:dyDescent="0.25">
      <c r="A663" s="2">
        <v>662</v>
      </c>
      <c r="B663" s="2">
        <v>4</v>
      </c>
      <c r="C663" s="2">
        <v>166</v>
      </c>
      <c r="D663" s="11"/>
      <c r="E6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63" s="524" t="str">
        <f t="shared" si="32"/>
        <v/>
      </c>
      <c r="H663" s="525">
        <f t="shared" si="33"/>
        <v>0</v>
      </c>
      <c r="I663" s="526">
        <f t="shared" si="34"/>
        <v>1</v>
      </c>
      <c r="J663" s="526" t="str">
        <f ca="1">IF(G663="","",SUMPRODUCT(LOOKUP(MID(SUBSTITUTE(UPPER(TRIM(CLEAN(SUBSTITUTE(SUBSTITUTE(G663,"ٔ",""),"ـ","ء"))))," ",""),ROW(INDIRECT("1:"&amp;LEN(SUBSTITUTE(UPPER(TRIM(CLEAN(SUBSTITUTE(SUBSTITUTE(G663,"ٔ",""),"ـ","ء"))))," ","")))),1),Gematria!$C$3:$C$40,Gematria!$D$3:$D$40)))</f>
        <v/>
      </c>
    </row>
    <row r="664" spans="1:10" x14ac:dyDescent="0.25">
      <c r="A664" s="2">
        <v>663</v>
      </c>
      <c r="B664" s="2">
        <v>4</v>
      </c>
      <c r="C664" s="2">
        <v>167</v>
      </c>
      <c r="D664" s="11"/>
      <c r="E6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64" s="524" t="str">
        <f t="shared" si="32"/>
        <v/>
      </c>
      <c r="H664" s="525">
        <f t="shared" si="33"/>
        <v>0</v>
      </c>
      <c r="I664" s="526">
        <f t="shared" si="34"/>
        <v>1</v>
      </c>
      <c r="J664" s="526" t="str">
        <f ca="1">IF(G664="","",SUMPRODUCT(LOOKUP(MID(SUBSTITUTE(UPPER(TRIM(CLEAN(SUBSTITUTE(SUBSTITUTE(G664,"ٔ",""),"ـ","ء"))))," ",""),ROW(INDIRECT("1:"&amp;LEN(SUBSTITUTE(UPPER(TRIM(CLEAN(SUBSTITUTE(SUBSTITUTE(G664,"ٔ",""),"ـ","ء"))))," ","")))),1),Gematria!$C$3:$C$40,Gematria!$D$3:$D$40)))</f>
        <v/>
      </c>
    </row>
    <row r="665" spans="1:10" x14ac:dyDescent="0.25">
      <c r="A665" s="2">
        <v>664</v>
      </c>
      <c r="B665" s="2">
        <v>4</v>
      </c>
      <c r="C665" s="2">
        <v>168</v>
      </c>
      <c r="D665" s="11"/>
      <c r="E6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65" s="524" t="str">
        <f t="shared" si="32"/>
        <v/>
      </c>
      <c r="H665" s="525">
        <f t="shared" si="33"/>
        <v>0</v>
      </c>
      <c r="I665" s="526">
        <f t="shared" si="34"/>
        <v>1</v>
      </c>
      <c r="J665" s="526" t="str">
        <f ca="1">IF(G665="","",SUMPRODUCT(LOOKUP(MID(SUBSTITUTE(UPPER(TRIM(CLEAN(SUBSTITUTE(SUBSTITUTE(G665,"ٔ",""),"ـ","ء"))))," ",""),ROW(INDIRECT("1:"&amp;LEN(SUBSTITUTE(UPPER(TRIM(CLEAN(SUBSTITUTE(SUBSTITUTE(G665,"ٔ",""),"ـ","ء"))))," ","")))),1),Gematria!$C$3:$C$40,Gematria!$D$3:$D$40)))</f>
        <v/>
      </c>
    </row>
    <row r="666" spans="1:10" x14ac:dyDescent="0.25">
      <c r="A666" s="2">
        <v>665</v>
      </c>
      <c r="B666" s="2">
        <v>4</v>
      </c>
      <c r="C666" s="2">
        <v>169</v>
      </c>
      <c r="D666" s="11"/>
      <c r="E6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66" s="524" t="str">
        <f t="shared" si="32"/>
        <v/>
      </c>
      <c r="H666" s="525">
        <f t="shared" si="33"/>
        <v>0</v>
      </c>
      <c r="I666" s="526">
        <f t="shared" si="34"/>
        <v>1</v>
      </c>
      <c r="J666" s="526" t="str">
        <f ca="1">IF(G666="","",SUMPRODUCT(LOOKUP(MID(SUBSTITUTE(UPPER(TRIM(CLEAN(SUBSTITUTE(SUBSTITUTE(G666,"ٔ",""),"ـ","ء"))))," ",""),ROW(INDIRECT("1:"&amp;LEN(SUBSTITUTE(UPPER(TRIM(CLEAN(SUBSTITUTE(SUBSTITUTE(G666,"ٔ",""),"ـ","ء"))))," ","")))),1),Gematria!$C$3:$C$40,Gematria!$D$3:$D$40)))</f>
        <v/>
      </c>
    </row>
    <row r="667" spans="1:10" x14ac:dyDescent="0.25">
      <c r="A667" s="2">
        <v>666</v>
      </c>
      <c r="B667" s="2">
        <v>4</v>
      </c>
      <c r="C667" s="2">
        <v>170</v>
      </c>
      <c r="D667" s="11"/>
      <c r="E6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67" s="524" t="str">
        <f t="shared" si="32"/>
        <v/>
      </c>
      <c r="H667" s="525">
        <f t="shared" si="33"/>
        <v>0</v>
      </c>
      <c r="I667" s="526">
        <f t="shared" si="34"/>
        <v>1</v>
      </c>
      <c r="J667" s="526" t="str">
        <f ca="1">IF(G667="","",SUMPRODUCT(LOOKUP(MID(SUBSTITUTE(UPPER(TRIM(CLEAN(SUBSTITUTE(SUBSTITUTE(G667,"ٔ",""),"ـ","ء"))))," ",""),ROW(INDIRECT("1:"&amp;LEN(SUBSTITUTE(UPPER(TRIM(CLEAN(SUBSTITUTE(SUBSTITUTE(G667,"ٔ",""),"ـ","ء"))))," ","")))),1),Gematria!$C$3:$C$40,Gematria!$D$3:$D$40)))</f>
        <v/>
      </c>
    </row>
    <row r="668" spans="1:10" x14ac:dyDescent="0.25">
      <c r="A668" s="2">
        <v>667</v>
      </c>
      <c r="B668" s="2">
        <v>4</v>
      </c>
      <c r="C668" s="2">
        <v>171</v>
      </c>
      <c r="D668" s="11"/>
      <c r="E6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68" s="524" t="str">
        <f t="shared" si="32"/>
        <v/>
      </c>
      <c r="H668" s="525">
        <f t="shared" si="33"/>
        <v>0</v>
      </c>
      <c r="I668" s="526">
        <f t="shared" si="34"/>
        <v>1</v>
      </c>
      <c r="J668" s="526" t="str">
        <f ca="1">IF(G668="","",SUMPRODUCT(LOOKUP(MID(SUBSTITUTE(UPPER(TRIM(CLEAN(SUBSTITUTE(SUBSTITUTE(G668,"ٔ",""),"ـ","ء"))))," ",""),ROW(INDIRECT("1:"&amp;LEN(SUBSTITUTE(UPPER(TRIM(CLEAN(SUBSTITUTE(SUBSTITUTE(G668,"ٔ",""),"ـ","ء"))))," ","")))),1),Gematria!$C$3:$C$40,Gematria!$D$3:$D$40)))</f>
        <v/>
      </c>
    </row>
    <row r="669" spans="1:10" x14ac:dyDescent="0.25">
      <c r="A669" s="2">
        <v>668</v>
      </c>
      <c r="B669" s="2">
        <v>4</v>
      </c>
      <c r="C669" s="2">
        <v>172</v>
      </c>
      <c r="D669" s="11"/>
      <c r="E6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69" s="524" t="str">
        <f t="shared" si="32"/>
        <v/>
      </c>
      <c r="H669" s="525">
        <f t="shared" si="33"/>
        <v>0</v>
      </c>
      <c r="I669" s="526">
        <f t="shared" si="34"/>
        <v>1</v>
      </c>
      <c r="J669" s="526" t="str">
        <f ca="1">IF(G669="","",SUMPRODUCT(LOOKUP(MID(SUBSTITUTE(UPPER(TRIM(CLEAN(SUBSTITUTE(SUBSTITUTE(G669,"ٔ",""),"ـ","ء"))))," ",""),ROW(INDIRECT("1:"&amp;LEN(SUBSTITUTE(UPPER(TRIM(CLEAN(SUBSTITUTE(SUBSTITUTE(G669,"ٔ",""),"ـ","ء"))))," ","")))),1),Gematria!$C$3:$C$40,Gematria!$D$3:$D$40)))</f>
        <v/>
      </c>
    </row>
    <row r="670" spans="1:10" x14ac:dyDescent="0.25">
      <c r="A670" s="2">
        <v>669</v>
      </c>
      <c r="B670" s="2">
        <v>4</v>
      </c>
      <c r="C670" s="2">
        <v>173</v>
      </c>
      <c r="D670" s="11"/>
      <c r="E6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70" s="524" t="str">
        <f t="shared" si="32"/>
        <v/>
      </c>
      <c r="H670" s="525">
        <f t="shared" si="33"/>
        <v>0</v>
      </c>
      <c r="I670" s="526">
        <f t="shared" si="34"/>
        <v>1</v>
      </c>
      <c r="J670" s="526" t="str">
        <f ca="1">IF(G670="","",SUMPRODUCT(LOOKUP(MID(SUBSTITUTE(UPPER(TRIM(CLEAN(SUBSTITUTE(SUBSTITUTE(G670,"ٔ",""),"ـ","ء"))))," ",""),ROW(INDIRECT("1:"&amp;LEN(SUBSTITUTE(UPPER(TRIM(CLEAN(SUBSTITUTE(SUBSTITUTE(G670,"ٔ",""),"ـ","ء"))))," ","")))),1),Gematria!$C$3:$C$40,Gematria!$D$3:$D$40)))</f>
        <v/>
      </c>
    </row>
    <row r="671" spans="1:10" x14ac:dyDescent="0.25">
      <c r="A671" s="2">
        <v>670</v>
      </c>
      <c r="B671" s="2">
        <v>4</v>
      </c>
      <c r="C671" s="2">
        <v>174</v>
      </c>
      <c r="D671" s="11"/>
      <c r="E6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71" s="524" t="str">
        <f t="shared" si="32"/>
        <v/>
      </c>
      <c r="H671" s="525">
        <f t="shared" si="33"/>
        <v>0</v>
      </c>
      <c r="I671" s="526">
        <f t="shared" si="34"/>
        <v>1</v>
      </c>
      <c r="J671" s="526" t="str">
        <f ca="1">IF(G671="","",SUMPRODUCT(LOOKUP(MID(SUBSTITUTE(UPPER(TRIM(CLEAN(SUBSTITUTE(SUBSTITUTE(G671,"ٔ",""),"ـ","ء"))))," ",""),ROW(INDIRECT("1:"&amp;LEN(SUBSTITUTE(UPPER(TRIM(CLEAN(SUBSTITUTE(SUBSTITUTE(G671,"ٔ",""),"ـ","ء"))))," ","")))),1),Gematria!$C$3:$C$40,Gematria!$D$3:$D$40)))</f>
        <v/>
      </c>
    </row>
    <row r="672" spans="1:10" x14ac:dyDescent="0.25">
      <c r="A672" s="2">
        <v>671</v>
      </c>
      <c r="B672" s="2">
        <v>4</v>
      </c>
      <c r="C672" s="2">
        <v>175</v>
      </c>
      <c r="D672" s="11"/>
      <c r="E6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72" s="524" t="str">
        <f t="shared" si="32"/>
        <v/>
      </c>
      <c r="H672" s="525">
        <f t="shared" si="33"/>
        <v>0</v>
      </c>
      <c r="I672" s="526">
        <f t="shared" si="34"/>
        <v>1</v>
      </c>
      <c r="J672" s="526" t="str">
        <f ca="1">IF(G672="","",SUMPRODUCT(LOOKUP(MID(SUBSTITUTE(UPPER(TRIM(CLEAN(SUBSTITUTE(SUBSTITUTE(G672,"ٔ",""),"ـ","ء"))))," ",""),ROW(INDIRECT("1:"&amp;LEN(SUBSTITUTE(UPPER(TRIM(CLEAN(SUBSTITUTE(SUBSTITUTE(G672,"ٔ",""),"ـ","ء"))))," ","")))),1),Gematria!$C$3:$C$40,Gematria!$D$3:$D$40)))</f>
        <v/>
      </c>
    </row>
    <row r="673" spans="1:10" x14ac:dyDescent="0.25">
      <c r="A673" s="2">
        <v>672</v>
      </c>
      <c r="B673" s="2">
        <v>4</v>
      </c>
      <c r="C673" s="2">
        <v>176</v>
      </c>
      <c r="D673" s="11"/>
      <c r="E6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73" s="524" t="str">
        <f t="shared" si="32"/>
        <v/>
      </c>
      <c r="H673" s="525">
        <f t="shared" si="33"/>
        <v>0</v>
      </c>
      <c r="I673" s="526">
        <f t="shared" si="34"/>
        <v>1</v>
      </c>
      <c r="J673" s="526" t="str">
        <f ca="1">IF(G673="","",SUMPRODUCT(LOOKUP(MID(SUBSTITUTE(UPPER(TRIM(CLEAN(SUBSTITUTE(SUBSTITUTE(G673,"ٔ",""),"ـ","ء"))))," ",""),ROW(INDIRECT("1:"&amp;LEN(SUBSTITUTE(UPPER(TRIM(CLEAN(SUBSTITUTE(SUBSTITUTE(G673,"ٔ",""),"ـ","ء"))))," ","")))),1),Gematria!$C$3:$C$40,Gematria!$D$3:$D$40)))</f>
        <v/>
      </c>
    </row>
    <row r="674" spans="1:10" x14ac:dyDescent="0.25">
      <c r="A674" s="2">
        <v>673</v>
      </c>
      <c r="B674" s="2">
        <v>5</v>
      </c>
      <c r="C674" s="2">
        <v>0</v>
      </c>
      <c r="D674" s="11"/>
      <c r="E6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74" s="524" t="str">
        <f t="shared" si="32"/>
        <v/>
      </c>
      <c r="H674" s="525">
        <f t="shared" si="33"/>
        <v>0</v>
      </c>
      <c r="I674" s="526">
        <f t="shared" si="34"/>
        <v>1</v>
      </c>
      <c r="J674" s="526" t="str">
        <f ca="1">IF(G674="","",SUMPRODUCT(LOOKUP(MID(SUBSTITUTE(UPPER(TRIM(CLEAN(SUBSTITUTE(SUBSTITUTE(G674,"ٔ",""),"ـ","ء"))))," ",""),ROW(INDIRECT("1:"&amp;LEN(SUBSTITUTE(UPPER(TRIM(CLEAN(SUBSTITUTE(SUBSTITUTE(G674,"ٔ",""),"ـ","ء"))))," ","")))),1),Gematria!$C$3:$C$40,Gematria!$D$3:$D$40)))</f>
        <v/>
      </c>
    </row>
    <row r="675" spans="1:10" x14ac:dyDescent="0.25">
      <c r="A675" s="2">
        <v>674</v>
      </c>
      <c r="B675" s="2">
        <v>5</v>
      </c>
      <c r="C675" s="2">
        <v>1</v>
      </c>
      <c r="D675" s="11"/>
      <c r="E6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75" s="524" t="str">
        <f t="shared" si="32"/>
        <v/>
      </c>
      <c r="H675" s="525">
        <f t="shared" si="33"/>
        <v>0</v>
      </c>
      <c r="I675" s="526">
        <f t="shared" si="34"/>
        <v>1</v>
      </c>
      <c r="J675" s="526" t="str">
        <f ca="1">IF(G675="","",SUMPRODUCT(LOOKUP(MID(SUBSTITUTE(UPPER(TRIM(CLEAN(SUBSTITUTE(SUBSTITUTE(G675,"ٔ",""),"ـ","ء"))))," ",""),ROW(INDIRECT("1:"&amp;LEN(SUBSTITUTE(UPPER(TRIM(CLEAN(SUBSTITUTE(SUBSTITUTE(G675,"ٔ",""),"ـ","ء"))))," ","")))),1),Gematria!$C$3:$C$40,Gematria!$D$3:$D$40)))</f>
        <v/>
      </c>
    </row>
    <row r="676" spans="1:10" x14ac:dyDescent="0.25">
      <c r="A676" s="2">
        <v>675</v>
      </c>
      <c r="B676" s="2">
        <v>5</v>
      </c>
      <c r="C676" s="2">
        <v>2</v>
      </c>
      <c r="D676" s="11"/>
      <c r="E6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76" s="524" t="str">
        <f t="shared" si="32"/>
        <v/>
      </c>
      <c r="H676" s="525">
        <f t="shared" si="33"/>
        <v>0</v>
      </c>
      <c r="I676" s="526">
        <f t="shared" si="34"/>
        <v>1</v>
      </c>
      <c r="J676" s="526" t="str">
        <f ca="1">IF(G676="","",SUMPRODUCT(LOOKUP(MID(SUBSTITUTE(UPPER(TRIM(CLEAN(SUBSTITUTE(SUBSTITUTE(G676,"ٔ",""),"ـ","ء"))))," ",""),ROW(INDIRECT("1:"&amp;LEN(SUBSTITUTE(UPPER(TRIM(CLEAN(SUBSTITUTE(SUBSTITUTE(G676,"ٔ",""),"ـ","ء"))))," ","")))),1),Gematria!$C$3:$C$40,Gematria!$D$3:$D$40)))</f>
        <v/>
      </c>
    </row>
    <row r="677" spans="1:10" x14ac:dyDescent="0.25">
      <c r="A677" s="2">
        <v>676</v>
      </c>
      <c r="B677" s="2">
        <v>5</v>
      </c>
      <c r="C677" s="2">
        <v>3</v>
      </c>
      <c r="D677" s="11"/>
      <c r="E6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77" s="524" t="str">
        <f t="shared" si="32"/>
        <v/>
      </c>
      <c r="H677" s="525">
        <f t="shared" si="33"/>
        <v>0</v>
      </c>
      <c r="I677" s="526">
        <f t="shared" si="34"/>
        <v>1</v>
      </c>
      <c r="J677" s="526" t="str">
        <f ca="1">IF(G677="","",SUMPRODUCT(LOOKUP(MID(SUBSTITUTE(UPPER(TRIM(CLEAN(SUBSTITUTE(SUBSTITUTE(G677,"ٔ",""),"ـ","ء"))))," ",""),ROW(INDIRECT("1:"&amp;LEN(SUBSTITUTE(UPPER(TRIM(CLEAN(SUBSTITUTE(SUBSTITUTE(G677,"ٔ",""),"ـ","ء"))))," ","")))),1),Gematria!$C$3:$C$40,Gematria!$D$3:$D$40)))</f>
        <v/>
      </c>
    </row>
    <row r="678" spans="1:10" x14ac:dyDescent="0.25">
      <c r="A678" s="2">
        <v>677</v>
      </c>
      <c r="B678" s="2">
        <v>5</v>
      </c>
      <c r="C678" s="2">
        <v>4</v>
      </c>
      <c r="D678" s="11"/>
      <c r="E6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78" s="524" t="str">
        <f t="shared" si="32"/>
        <v/>
      </c>
      <c r="H678" s="525">
        <f t="shared" si="33"/>
        <v>0</v>
      </c>
      <c r="I678" s="526">
        <f t="shared" si="34"/>
        <v>1</v>
      </c>
      <c r="J678" s="526" t="str">
        <f ca="1">IF(G678="","",SUMPRODUCT(LOOKUP(MID(SUBSTITUTE(UPPER(TRIM(CLEAN(SUBSTITUTE(SUBSTITUTE(G678,"ٔ",""),"ـ","ء"))))," ",""),ROW(INDIRECT("1:"&amp;LEN(SUBSTITUTE(UPPER(TRIM(CLEAN(SUBSTITUTE(SUBSTITUTE(G678,"ٔ",""),"ـ","ء"))))," ","")))),1),Gematria!$C$3:$C$40,Gematria!$D$3:$D$40)))</f>
        <v/>
      </c>
    </row>
    <row r="679" spans="1:10" x14ac:dyDescent="0.25">
      <c r="A679" s="2">
        <v>678</v>
      </c>
      <c r="B679" s="2">
        <v>5</v>
      </c>
      <c r="C679" s="2">
        <v>5</v>
      </c>
      <c r="D679" s="11"/>
      <c r="E6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79" s="524" t="str">
        <f t="shared" si="32"/>
        <v/>
      </c>
      <c r="H679" s="525">
        <f t="shared" si="33"/>
        <v>0</v>
      </c>
      <c r="I679" s="526">
        <f t="shared" si="34"/>
        <v>1</v>
      </c>
      <c r="J679" s="526" t="str">
        <f ca="1">IF(G679="","",SUMPRODUCT(LOOKUP(MID(SUBSTITUTE(UPPER(TRIM(CLEAN(SUBSTITUTE(SUBSTITUTE(G679,"ٔ",""),"ـ","ء"))))," ",""),ROW(INDIRECT("1:"&amp;LEN(SUBSTITUTE(UPPER(TRIM(CLEAN(SUBSTITUTE(SUBSTITUTE(G679,"ٔ",""),"ـ","ء"))))," ","")))),1),Gematria!$C$3:$C$40,Gematria!$D$3:$D$40)))</f>
        <v/>
      </c>
    </row>
    <row r="680" spans="1:10" x14ac:dyDescent="0.25">
      <c r="A680" s="2">
        <v>679</v>
      </c>
      <c r="B680" s="2">
        <v>5</v>
      </c>
      <c r="C680" s="2">
        <v>6</v>
      </c>
      <c r="D680" s="11"/>
      <c r="E6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80" s="524" t="str">
        <f t="shared" si="32"/>
        <v/>
      </c>
      <c r="H680" s="525">
        <f t="shared" si="33"/>
        <v>0</v>
      </c>
      <c r="I680" s="526">
        <f t="shared" si="34"/>
        <v>1</v>
      </c>
      <c r="J680" s="526" t="str">
        <f ca="1">IF(G680="","",SUMPRODUCT(LOOKUP(MID(SUBSTITUTE(UPPER(TRIM(CLEAN(SUBSTITUTE(SUBSTITUTE(G680,"ٔ",""),"ـ","ء"))))," ",""),ROW(INDIRECT("1:"&amp;LEN(SUBSTITUTE(UPPER(TRIM(CLEAN(SUBSTITUTE(SUBSTITUTE(G680,"ٔ",""),"ـ","ء"))))," ","")))),1),Gematria!$C$3:$C$40,Gematria!$D$3:$D$40)))</f>
        <v/>
      </c>
    </row>
    <row r="681" spans="1:10" x14ac:dyDescent="0.25">
      <c r="A681" s="2">
        <v>680</v>
      </c>
      <c r="B681" s="2">
        <v>5</v>
      </c>
      <c r="C681" s="2">
        <v>7</v>
      </c>
      <c r="D681" s="11"/>
      <c r="E6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81" s="524" t="str">
        <f t="shared" si="32"/>
        <v/>
      </c>
      <c r="H681" s="525">
        <f t="shared" si="33"/>
        <v>0</v>
      </c>
      <c r="I681" s="526">
        <f t="shared" si="34"/>
        <v>1</v>
      </c>
      <c r="J681" s="526" t="str">
        <f ca="1">IF(G681="","",SUMPRODUCT(LOOKUP(MID(SUBSTITUTE(UPPER(TRIM(CLEAN(SUBSTITUTE(SUBSTITUTE(G681,"ٔ",""),"ـ","ء"))))," ",""),ROW(INDIRECT("1:"&amp;LEN(SUBSTITUTE(UPPER(TRIM(CLEAN(SUBSTITUTE(SUBSTITUTE(G681,"ٔ",""),"ـ","ء"))))," ","")))),1),Gematria!$C$3:$C$40,Gematria!$D$3:$D$40)))</f>
        <v/>
      </c>
    </row>
    <row r="682" spans="1:10" x14ac:dyDescent="0.25">
      <c r="A682" s="2">
        <v>681</v>
      </c>
      <c r="B682" s="2">
        <v>5</v>
      </c>
      <c r="C682" s="2">
        <v>8</v>
      </c>
      <c r="D682" s="11"/>
      <c r="E6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82" s="524" t="str">
        <f t="shared" si="32"/>
        <v/>
      </c>
      <c r="H682" s="525">
        <f t="shared" si="33"/>
        <v>0</v>
      </c>
      <c r="I682" s="526">
        <f t="shared" si="34"/>
        <v>1</v>
      </c>
      <c r="J682" s="526" t="str">
        <f ca="1">IF(G682="","",SUMPRODUCT(LOOKUP(MID(SUBSTITUTE(UPPER(TRIM(CLEAN(SUBSTITUTE(SUBSTITUTE(G682,"ٔ",""),"ـ","ء"))))," ",""),ROW(INDIRECT("1:"&amp;LEN(SUBSTITUTE(UPPER(TRIM(CLEAN(SUBSTITUTE(SUBSTITUTE(G682,"ٔ",""),"ـ","ء"))))," ","")))),1),Gematria!$C$3:$C$40,Gematria!$D$3:$D$40)))</f>
        <v/>
      </c>
    </row>
    <row r="683" spans="1:10" x14ac:dyDescent="0.25">
      <c r="A683" s="2">
        <v>682</v>
      </c>
      <c r="B683" s="2">
        <v>5</v>
      </c>
      <c r="C683" s="2">
        <v>9</v>
      </c>
      <c r="D683" s="11"/>
      <c r="E6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83" s="524" t="str">
        <f t="shared" si="32"/>
        <v/>
      </c>
      <c r="H683" s="525">
        <f t="shared" si="33"/>
        <v>0</v>
      </c>
      <c r="I683" s="526">
        <f t="shared" si="34"/>
        <v>1</v>
      </c>
      <c r="J683" s="526" t="str">
        <f ca="1">IF(G683="","",SUMPRODUCT(LOOKUP(MID(SUBSTITUTE(UPPER(TRIM(CLEAN(SUBSTITUTE(SUBSTITUTE(G683,"ٔ",""),"ـ","ء"))))," ",""),ROW(INDIRECT("1:"&amp;LEN(SUBSTITUTE(UPPER(TRIM(CLEAN(SUBSTITUTE(SUBSTITUTE(G683,"ٔ",""),"ـ","ء"))))," ","")))),1),Gematria!$C$3:$C$40,Gematria!$D$3:$D$40)))</f>
        <v/>
      </c>
    </row>
    <row r="684" spans="1:10" x14ac:dyDescent="0.25">
      <c r="A684" s="2">
        <v>683</v>
      </c>
      <c r="B684" s="2">
        <v>5</v>
      </c>
      <c r="C684" s="2">
        <v>10</v>
      </c>
      <c r="D684" s="11"/>
      <c r="E6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84" s="524" t="str">
        <f t="shared" si="32"/>
        <v/>
      </c>
      <c r="H684" s="525">
        <f t="shared" si="33"/>
        <v>0</v>
      </c>
      <c r="I684" s="526">
        <f t="shared" si="34"/>
        <v>1</v>
      </c>
      <c r="J684" s="526" t="str">
        <f ca="1">IF(G684="","",SUMPRODUCT(LOOKUP(MID(SUBSTITUTE(UPPER(TRIM(CLEAN(SUBSTITUTE(SUBSTITUTE(G684,"ٔ",""),"ـ","ء"))))," ",""),ROW(INDIRECT("1:"&amp;LEN(SUBSTITUTE(UPPER(TRIM(CLEAN(SUBSTITUTE(SUBSTITUTE(G684,"ٔ",""),"ـ","ء"))))," ","")))),1),Gematria!$C$3:$C$40,Gematria!$D$3:$D$40)))</f>
        <v/>
      </c>
    </row>
    <row r="685" spans="1:10" x14ac:dyDescent="0.25">
      <c r="A685" s="2">
        <v>684</v>
      </c>
      <c r="B685" s="2">
        <v>5</v>
      </c>
      <c r="C685" s="2">
        <v>11</v>
      </c>
      <c r="D685" s="11"/>
      <c r="E6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85" s="524" t="str">
        <f t="shared" si="32"/>
        <v/>
      </c>
      <c r="H685" s="525">
        <f t="shared" si="33"/>
        <v>0</v>
      </c>
      <c r="I685" s="526">
        <f t="shared" si="34"/>
        <v>1</v>
      </c>
      <c r="J685" s="526" t="str">
        <f ca="1">IF(G685="","",SUMPRODUCT(LOOKUP(MID(SUBSTITUTE(UPPER(TRIM(CLEAN(SUBSTITUTE(SUBSTITUTE(G685,"ٔ",""),"ـ","ء"))))," ",""),ROW(INDIRECT("1:"&amp;LEN(SUBSTITUTE(UPPER(TRIM(CLEAN(SUBSTITUTE(SUBSTITUTE(G685,"ٔ",""),"ـ","ء"))))," ","")))),1),Gematria!$C$3:$C$40,Gematria!$D$3:$D$40)))</f>
        <v/>
      </c>
    </row>
    <row r="686" spans="1:10" x14ac:dyDescent="0.25">
      <c r="A686" s="2">
        <v>685</v>
      </c>
      <c r="B686" s="2">
        <v>5</v>
      </c>
      <c r="C686" s="2">
        <v>12</v>
      </c>
      <c r="D686" s="11"/>
      <c r="E6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86" s="524" t="str">
        <f t="shared" si="32"/>
        <v/>
      </c>
      <c r="H686" s="525">
        <f t="shared" si="33"/>
        <v>0</v>
      </c>
      <c r="I686" s="526">
        <f t="shared" si="34"/>
        <v>1</v>
      </c>
      <c r="J686" s="526" t="str">
        <f ca="1">IF(G686="","",SUMPRODUCT(LOOKUP(MID(SUBSTITUTE(UPPER(TRIM(CLEAN(SUBSTITUTE(SUBSTITUTE(G686,"ٔ",""),"ـ","ء"))))," ",""),ROW(INDIRECT("1:"&amp;LEN(SUBSTITUTE(UPPER(TRIM(CLEAN(SUBSTITUTE(SUBSTITUTE(G686,"ٔ",""),"ـ","ء"))))," ","")))),1),Gematria!$C$3:$C$40,Gematria!$D$3:$D$40)))</f>
        <v/>
      </c>
    </row>
    <row r="687" spans="1:10" x14ac:dyDescent="0.25">
      <c r="A687" s="2">
        <v>686</v>
      </c>
      <c r="B687" s="2">
        <v>5</v>
      </c>
      <c r="C687" s="2">
        <v>13</v>
      </c>
      <c r="D687" s="11"/>
      <c r="E6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87" s="524" t="str">
        <f t="shared" si="32"/>
        <v/>
      </c>
      <c r="H687" s="525">
        <f t="shared" si="33"/>
        <v>0</v>
      </c>
      <c r="I687" s="526">
        <f t="shared" si="34"/>
        <v>1</v>
      </c>
      <c r="J687" s="526" t="str">
        <f ca="1">IF(G687="","",SUMPRODUCT(LOOKUP(MID(SUBSTITUTE(UPPER(TRIM(CLEAN(SUBSTITUTE(SUBSTITUTE(G687,"ٔ",""),"ـ","ء"))))," ",""),ROW(INDIRECT("1:"&amp;LEN(SUBSTITUTE(UPPER(TRIM(CLEAN(SUBSTITUTE(SUBSTITUTE(G687,"ٔ",""),"ـ","ء"))))," ","")))),1),Gematria!$C$3:$C$40,Gematria!$D$3:$D$40)))</f>
        <v/>
      </c>
    </row>
    <row r="688" spans="1:10" x14ac:dyDescent="0.25">
      <c r="A688" s="2">
        <v>687</v>
      </c>
      <c r="B688" s="2">
        <v>5</v>
      </c>
      <c r="C688" s="2">
        <v>14</v>
      </c>
      <c r="D688" s="11"/>
      <c r="E6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88" s="524" t="str">
        <f t="shared" si="32"/>
        <v/>
      </c>
      <c r="H688" s="525">
        <f t="shared" si="33"/>
        <v>0</v>
      </c>
      <c r="I688" s="526">
        <f t="shared" si="34"/>
        <v>1</v>
      </c>
      <c r="J688" s="526" t="str">
        <f ca="1">IF(G688="","",SUMPRODUCT(LOOKUP(MID(SUBSTITUTE(UPPER(TRIM(CLEAN(SUBSTITUTE(SUBSTITUTE(G688,"ٔ",""),"ـ","ء"))))," ",""),ROW(INDIRECT("1:"&amp;LEN(SUBSTITUTE(UPPER(TRIM(CLEAN(SUBSTITUTE(SUBSTITUTE(G688,"ٔ",""),"ـ","ء"))))," ","")))),1),Gematria!$C$3:$C$40,Gematria!$D$3:$D$40)))</f>
        <v/>
      </c>
    </row>
    <row r="689" spans="1:10" x14ac:dyDescent="0.25">
      <c r="A689" s="2">
        <v>688</v>
      </c>
      <c r="B689" s="2">
        <v>5</v>
      </c>
      <c r="C689" s="2">
        <v>15</v>
      </c>
      <c r="D689" s="11"/>
      <c r="E6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89" s="524" t="str">
        <f t="shared" si="32"/>
        <v/>
      </c>
      <c r="H689" s="525">
        <f t="shared" si="33"/>
        <v>0</v>
      </c>
      <c r="I689" s="526">
        <f t="shared" si="34"/>
        <v>1</v>
      </c>
      <c r="J689" s="526" t="str">
        <f ca="1">IF(G689="","",SUMPRODUCT(LOOKUP(MID(SUBSTITUTE(UPPER(TRIM(CLEAN(SUBSTITUTE(SUBSTITUTE(G689,"ٔ",""),"ـ","ء"))))," ",""),ROW(INDIRECT("1:"&amp;LEN(SUBSTITUTE(UPPER(TRIM(CLEAN(SUBSTITUTE(SUBSTITUTE(G689,"ٔ",""),"ـ","ء"))))," ","")))),1),Gematria!$C$3:$C$40,Gematria!$D$3:$D$40)))</f>
        <v/>
      </c>
    </row>
    <row r="690" spans="1:10" x14ac:dyDescent="0.25">
      <c r="A690" s="2">
        <v>689</v>
      </c>
      <c r="B690" s="2">
        <v>5</v>
      </c>
      <c r="C690" s="2">
        <v>16</v>
      </c>
      <c r="D690" s="11"/>
      <c r="E6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90" s="524" t="str">
        <f t="shared" si="32"/>
        <v/>
      </c>
      <c r="H690" s="525">
        <f t="shared" si="33"/>
        <v>0</v>
      </c>
      <c r="I690" s="526">
        <f t="shared" si="34"/>
        <v>1</v>
      </c>
      <c r="J690" s="526" t="str">
        <f ca="1">IF(G690="","",SUMPRODUCT(LOOKUP(MID(SUBSTITUTE(UPPER(TRIM(CLEAN(SUBSTITUTE(SUBSTITUTE(G690,"ٔ",""),"ـ","ء"))))," ",""),ROW(INDIRECT("1:"&amp;LEN(SUBSTITUTE(UPPER(TRIM(CLEAN(SUBSTITUTE(SUBSTITUTE(G690,"ٔ",""),"ـ","ء"))))," ","")))),1),Gematria!$C$3:$C$40,Gematria!$D$3:$D$40)))</f>
        <v/>
      </c>
    </row>
    <row r="691" spans="1:10" x14ac:dyDescent="0.25">
      <c r="A691" s="2">
        <v>690</v>
      </c>
      <c r="B691" s="2">
        <v>5</v>
      </c>
      <c r="C691" s="2">
        <v>17</v>
      </c>
      <c r="D691" s="11"/>
      <c r="E6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91" s="524" t="str">
        <f t="shared" si="32"/>
        <v/>
      </c>
      <c r="H691" s="525">
        <f t="shared" si="33"/>
        <v>0</v>
      </c>
      <c r="I691" s="526">
        <f t="shared" si="34"/>
        <v>1</v>
      </c>
      <c r="J691" s="526" t="str">
        <f ca="1">IF(G691="","",SUMPRODUCT(LOOKUP(MID(SUBSTITUTE(UPPER(TRIM(CLEAN(SUBSTITUTE(SUBSTITUTE(G691,"ٔ",""),"ـ","ء"))))," ",""),ROW(INDIRECT("1:"&amp;LEN(SUBSTITUTE(UPPER(TRIM(CLEAN(SUBSTITUTE(SUBSTITUTE(G691,"ٔ",""),"ـ","ء"))))," ","")))),1),Gematria!$C$3:$C$40,Gematria!$D$3:$D$40)))</f>
        <v/>
      </c>
    </row>
    <row r="692" spans="1:10" x14ac:dyDescent="0.25">
      <c r="A692" s="2">
        <v>691</v>
      </c>
      <c r="B692" s="2">
        <v>5</v>
      </c>
      <c r="C692" s="2">
        <v>18</v>
      </c>
      <c r="D692" s="11"/>
      <c r="E6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92" s="524" t="str">
        <f t="shared" si="32"/>
        <v/>
      </c>
      <c r="H692" s="525">
        <f t="shared" si="33"/>
        <v>0</v>
      </c>
      <c r="I692" s="526">
        <f t="shared" si="34"/>
        <v>1</v>
      </c>
      <c r="J692" s="526" t="str">
        <f ca="1">IF(G692="","",SUMPRODUCT(LOOKUP(MID(SUBSTITUTE(UPPER(TRIM(CLEAN(SUBSTITUTE(SUBSTITUTE(G692,"ٔ",""),"ـ","ء"))))," ",""),ROW(INDIRECT("1:"&amp;LEN(SUBSTITUTE(UPPER(TRIM(CLEAN(SUBSTITUTE(SUBSTITUTE(G692,"ٔ",""),"ـ","ء"))))," ","")))),1),Gematria!$C$3:$C$40,Gematria!$D$3:$D$40)))</f>
        <v/>
      </c>
    </row>
    <row r="693" spans="1:10" x14ac:dyDescent="0.25">
      <c r="A693" s="2">
        <v>692</v>
      </c>
      <c r="B693" s="2">
        <v>5</v>
      </c>
      <c r="C693" s="2">
        <v>19</v>
      </c>
      <c r="D693" s="11"/>
      <c r="E6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93" s="524" t="str">
        <f t="shared" si="32"/>
        <v/>
      </c>
      <c r="H693" s="525">
        <f t="shared" si="33"/>
        <v>0</v>
      </c>
      <c r="I693" s="526">
        <f t="shared" si="34"/>
        <v>1</v>
      </c>
      <c r="J693" s="526" t="str">
        <f ca="1">IF(G693="","",SUMPRODUCT(LOOKUP(MID(SUBSTITUTE(UPPER(TRIM(CLEAN(SUBSTITUTE(SUBSTITUTE(G693,"ٔ",""),"ـ","ء"))))," ",""),ROW(INDIRECT("1:"&amp;LEN(SUBSTITUTE(UPPER(TRIM(CLEAN(SUBSTITUTE(SUBSTITUTE(G693,"ٔ",""),"ـ","ء"))))," ","")))),1),Gematria!$C$3:$C$40,Gematria!$D$3:$D$40)))</f>
        <v/>
      </c>
    </row>
    <row r="694" spans="1:10" x14ac:dyDescent="0.25">
      <c r="A694" s="2">
        <v>693</v>
      </c>
      <c r="B694" s="2">
        <v>5</v>
      </c>
      <c r="C694" s="2">
        <v>20</v>
      </c>
      <c r="D694" s="11"/>
      <c r="E6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94" s="524" t="str">
        <f t="shared" si="32"/>
        <v/>
      </c>
      <c r="H694" s="525">
        <f t="shared" si="33"/>
        <v>0</v>
      </c>
      <c r="I694" s="526">
        <f t="shared" si="34"/>
        <v>1</v>
      </c>
      <c r="J694" s="526" t="str">
        <f ca="1">IF(G694="","",SUMPRODUCT(LOOKUP(MID(SUBSTITUTE(UPPER(TRIM(CLEAN(SUBSTITUTE(SUBSTITUTE(G694,"ٔ",""),"ـ","ء"))))," ",""),ROW(INDIRECT("1:"&amp;LEN(SUBSTITUTE(UPPER(TRIM(CLEAN(SUBSTITUTE(SUBSTITUTE(G694,"ٔ",""),"ـ","ء"))))," ","")))),1),Gematria!$C$3:$C$40,Gematria!$D$3:$D$40)))</f>
        <v/>
      </c>
    </row>
    <row r="695" spans="1:10" x14ac:dyDescent="0.25">
      <c r="A695" s="2">
        <v>694</v>
      </c>
      <c r="B695" s="2">
        <v>5</v>
      </c>
      <c r="C695" s="2">
        <v>21</v>
      </c>
      <c r="D695" s="11"/>
      <c r="E6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95" s="524" t="str">
        <f t="shared" si="32"/>
        <v/>
      </c>
      <c r="H695" s="525">
        <f t="shared" si="33"/>
        <v>0</v>
      </c>
      <c r="I695" s="526">
        <f t="shared" si="34"/>
        <v>1</v>
      </c>
      <c r="J695" s="526" t="str">
        <f ca="1">IF(G695="","",SUMPRODUCT(LOOKUP(MID(SUBSTITUTE(UPPER(TRIM(CLEAN(SUBSTITUTE(SUBSTITUTE(G695,"ٔ",""),"ـ","ء"))))," ",""),ROW(INDIRECT("1:"&amp;LEN(SUBSTITUTE(UPPER(TRIM(CLEAN(SUBSTITUTE(SUBSTITUTE(G695,"ٔ",""),"ـ","ء"))))," ","")))),1),Gematria!$C$3:$C$40,Gematria!$D$3:$D$40)))</f>
        <v/>
      </c>
    </row>
    <row r="696" spans="1:10" x14ac:dyDescent="0.25">
      <c r="A696" s="2">
        <v>695</v>
      </c>
      <c r="B696" s="2">
        <v>5</v>
      </c>
      <c r="C696" s="2">
        <v>22</v>
      </c>
      <c r="D696" s="11"/>
      <c r="E6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96" s="524" t="str">
        <f t="shared" si="32"/>
        <v/>
      </c>
      <c r="H696" s="525">
        <f t="shared" si="33"/>
        <v>0</v>
      </c>
      <c r="I696" s="526">
        <f t="shared" si="34"/>
        <v>1</v>
      </c>
      <c r="J696" s="526" t="str">
        <f ca="1">IF(G696="","",SUMPRODUCT(LOOKUP(MID(SUBSTITUTE(UPPER(TRIM(CLEAN(SUBSTITUTE(SUBSTITUTE(G696,"ٔ",""),"ـ","ء"))))," ",""),ROW(INDIRECT("1:"&amp;LEN(SUBSTITUTE(UPPER(TRIM(CLEAN(SUBSTITUTE(SUBSTITUTE(G696,"ٔ",""),"ـ","ء"))))," ","")))),1),Gematria!$C$3:$C$40,Gematria!$D$3:$D$40)))</f>
        <v/>
      </c>
    </row>
    <row r="697" spans="1:10" x14ac:dyDescent="0.25">
      <c r="A697" s="2">
        <v>696</v>
      </c>
      <c r="B697" s="2">
        <v>5</v>
      </c>
      <c r="C697" s="2">
        <v>23</v>
      </c>
      <c r="D697" s="11"/>
      <c r="E6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97" s="524" t="str">
        <f t="shared" si="32"/>
        <v/>
      </c>
      <c r="H697" s="525">
        <f t="shared" si="33"/>
        <v>0</v>
      </c>
      <c r="I697" s="526">
        <f t="shared" si="34"/>
        <v>1</v>
      </c>
      <c r="J697" s="526" t="str">
        <f ca="1">IF(G697="","",SUMPRODUCT(LOOKUP(MID(SUBSTITUTE(UPPER(TRIM(CLEAN(SUBSTITUTE(SUBSTITUTE(G697,"ٔ",""),"ـ","ء"))))," ",""),ROW(INDIRECT("1:"&amp;LEN(SUBSTITUTE(UPPER(TRIM(CLEAN(SUBSTITUTE(SUBSTITUTE(G697,"ٔ",""),"ـ","ء"))))," ","")))),1),Gematria!$C$3:$C$40,Gematria!$D$3:$D$40)))</f>
        <v/>
      </c>
    </row>
    <row r="698" spans="1:10" x14ac:dyDescent="0.25">
      <c r="A698" s="2">
        <v>697</v>
      </c>
      <c r="B698" s="2">
        <v>5</v>
      </c>
      <c r="C698" s="2">
        <v>24</v>
      </c>
      <c r="D698" s="11"/>
      <c r="E6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98" s="524" t="str">
        <f t="shared" si="32"/>
        <v/>
      </c>
      <c r="H698" s="525">
        <f t="shared" si="33"/>
        <v>0</v>
      </c>
      <c r="I698" s="526">
        <f t="shared" si="34"/>
        <v>1</v>
      </c>
      <c r="J698" s="526" t="str">
        <f ca="1">IF(G698="","",SUMPRODUCT(LOOKUP(MID(SUBSTITUTE(UPPER(TRIM(CLEAN(SUBSTITUTE(SUBSTITUTE(G698,"ٔ",""),"ـ","ء"))))," ",""),ROW(INDIRECT("1:"&amp;LEN(SUBSTITUTE(UPPER(TRIM(CLEAN(SUBSTITUTE(SUBSTITUTE(G698,"ٔ",""),"ـ","ء"))))," ","")))),1),Gematria!$C$3:$C$40,Gematria!$D$3:$D$40)))</f>
        <v/>
      </c>
    </row>
    <row r="699" spans="1:10" x14ac:dyDescent="0.25">
      <c r="A699" s="2">
        <v>698</v>
      </c>
      <c r="B699" s="2">
        <v>5</v>
      </c>
      <c r="C699" s="2">
        <v>25</v>
      </c>
      <c r="D699" s="11"/>
      <c r="E6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99" s="524" t="str">
        <f t="shared" si="32"/>
        <v/>
      </c>
      <c r="H699" s="525">
        <f t="shared" si="33"/>
        <v>0</v>
      </c>
      <c r="I699" s="526">
        <f t="shared" si="34"/>
        <v>1</v>
      </c>
      <c r="J699" s="526" t="str">
        <f ca="1">IF(G699="","",SUMPRODUCT(LOOKUP(MID(SUBSTITUTE(UPPER(TRIM(CLEAN(SUBSTITUTE(SUBSTITUTE(G699,"ٔ",""),"ـ","ء"))))," ",""),ROW(INDIRECT("1:"&amp;LEN(SUBSTITUTE(UPPER(TRIM(CLEAN(SUBSTITUTE(SUBSTITUTE(G699,"ٔ",""),"ـ","ء"))))," ","")))),1),Gematria!$C$3:$C$40,Gematria!$D$3:$D$40)))</f>
        <v/>
      </c>
    </row>
    <row r="700" spans="1:10" x14ac:dyDescent="0.25">
      <c r="A700" s="2">
        <v>699</v>
      </c>
      <c r="B700" s="2">
        <v>5</v>
      </c>
      <c r="C700" s="2">
        <v>26</v>
      </c>
      <c r="D700" s="11"/>
      <c r="E7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00" s="524" t="str">
        <f t="shared" si="32"/>
        <v/>
      </c>
      <c r="H700" s="525">
        <f t="shared" si="33"/>
        <v>0</v>
      </c>
      <c r="I700" s="526">
        <f t="shared" si="34"/>
        <v>1</v>
      </c>
      <c r="J700" s="526" t="str">
        <f ca="1">IF(G700="","",SUMPRODUCT(LOOKUP(MID(SUBSTITUTE(UPPER(TRIM(CLEAN(SUBSTITUTE(SUBSTITUTE(G700,"ٔ",""),"ـ","ء"))))," ",""),ROW(INDIRECT("1:"&amp;LEN(SUBSTITUTE(UPPER(TRIM(CLEAN(SUBSTITUTE(SUBSTITUTE(G700,"ٔ",""),"ـ","ء"))))," ","")))),1),Gematria!$C$3:$C$40,Gematria!$D$3:$D$40)))</f>
        <v/>
      </c>
    </row>
    <row r="701" spans="1:10" x14ac:dyDescent="0.25">
      <c r="A701" s="2">
        <v>700</v>
      </c>
      <c r="B701" s="2">
        <v>5</v>
      </c>
      <c r="C701" s="2">
        <v>27</v>
      </c>
      <c r="D701" s="11"/>
      <c r="E7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01" s="524" t="str">
        <f t="shared" si="32"/>
        <v/>
      </c>
      <c r="H701" s="525">
        <f t="shared" si="33"/>
        <v>0</v>
      </c>
      <c r="I701" s="526">
        <f t="shared" si="34"/>
        <v>1</v>
      </c>
      <c r="J701" s="526" t="str">
        <f ca="1">IF(G701="","",SUMPRODUCT(LOOKUP(MID(SUBSTITUTE(UPPER(TRIM(CLEAN(SUBSTITUTE(SUBSTITUTE(G701,"ٔ",""),"ـ","ء"))))," ",""),ROW(INDIRECT("1:"&amp;LEN(SUBSTITUTE(UPPER(TRIM(CLEAN(SUBSTITUTE(SUBSTITUTE(G701,"ٔ",""),"ـ","ء"))))," ","")))),1),Gematria!$C$3:$C$40,Gematria!$D$3:$D$40)))</f>
        <v/>
      </c>
    </row>
    <row r="702" spans="1:10" x14ac:dyDescent="0.25">
      <c r="A702" s="2">
        <v>701</v>
      </c>
      <c r="B702" s="2">
        <v>5</v>
      </c>
      <c r="C702" s="2">
        <v>28</v>
      </c>
      <c r="D702" s="11"/>
      <c r="E7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02" s="524" t="str">
        <f t="shared" si="32"/>
        <v/>
      </c>
      <c r="H702" s="525">
        <f t="shared" si="33"/>
        <v>0</v>
      </c>
      <c r="I702" s="526">
        <f t="shared" si="34"/>
        <v>1</v>
      </c>
      <c r="J702" s="526" t="str">
        <f ca="1">IF(G702="","",SUMPRODUCT(LOOKUP(MID(SUBSTITUTE(UPPER(TRIM(CLEAN(SUBSTITUTE(SUBSTITUTE(G702,"ٔ",""),"ـ","ء"))))," ",""),ROW(INDIRECT("1:"&amp;LEN(SUBSTITUTE(UPPER(TRIM(CLEAN(SUBSTITUTE(SUBSTITUTE(G702,"ٔ",""),"ـ","ء"))))," ","")))),1),Gematria!$C$3:$C$40,Gematria!$D$3:$D$40)))</f>
        <v/>
      </c>
    </row>
    <row r="703" spans="1:10" x14ac:dyDescent="0.25">
      <c r="A703" s="2">
        <v>702</v>
      </c>
      <c r="B703" s="2">
        <v>5</v>
      </c>
      <c r="C703" s="2">
        <v>29</v>
      </c>
      <c r="D703" s="11"/>
      <c r="E7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03" s="524" t="str">
        <f t="shared" si="32"/>
        <v/>
      </c>
      <c r="H703" s="525">
        <f t="shared" si="33"/>
        <v>0</v>
      </c>
      <c r="I703" s="526">
        <f t="shared" si="34"/>
        <v>1</v>
      </c>
      <c r="J703" s="526" t="str">
        <f ca="1">IF(G703="","",SUMPRODUCT(LOOKUP(MID(SUBSTITUTE(UPPER(TRIM(CLEAN(SUBSTITUTE(SUBSTITUTE(G703,"ٔ",""),"ـ","ء"))))," ",""),ROW(INDIRECT("1:"&amp;LEN(SUBSTITUTE(UPPER(TRIM(CLEAN(SUBSTITUTE(SUBSTITUTE(G703,"ٔ",""),"ـ","ء"))))," ","")))),1),Gematria!$C$3:$C$40,Gematria!$D$3:$D$40)))</f>
        <v/>
      </c>
    </row>
    <row r="704" spans="1:10" x14ac:dyDescent="0.25">
      <c r="A704" s="2">
        <v>703</v>
      </c>
      <c r="B704" s="2">
        <v>5</v>
      </c>
      <c r="C704" s="2">
        <v>30</v>
      </c>
      <c r="D704" s="11"/>
      <c r="E7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04" s="524" t="str">
        <f t="shared" si="32"/>
        <v/>
      </c>
      <c r="H704" s="525">
        <f t="shared" si="33"/>
        <v>0</v>
      </c>
      <c r="I704" s="526">
        <f t="shared" si="34"/>
        <v>1</v>
      </c>
      <c r="J704" s="526" t="str">
        <f ca="1">IF(G704="","",SUMPRODUCT(LOOKUP(MID(SUBSTITUTE(UPPER(TRIM(CLEAN(SUBSTITUTE(SUBSTITUTE(G704,"ٔ",""),"ـ","ء"))))," ",""),ROW(INDIRECT("1:"&amp;LEN(SUBSTITUTE(UPPER(TRIM(CLEAN(SUBSTITUTE(SUBSTITUTE(G704,"ٔ",""),"ـ","ء"))))," ","")))),1),Gematria!$C$3:$C$40,Gematria!$D$3:$D$40)))</f>
        <v/>
      </c>
    </row>
    <row r="705" spans="1:10" x14ac:dyDescent="0.25">
      <c r="A705" s="2">
        <v>704</v>
      </c>
      <c r="B705" s="2">
        <v>5</v>
      </c>
      <c r="C705" s="2">
        <v>31</v>
      </c>
      <c r="D705" s="11"/>
      <c r="E7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05" s="524" t="str">
        <f t="shared" si="32"/>
        <v/>
      </c>
      <c r="H705" s="525">
        <f t="shared" si="33"/>
        <v>0</v>
      </c>
      <c r="I705" s="526">
        <f t="shared" si="34"/>
        <v>1</v>
      </c>
      <c r="J705" s="526" t="str">
        <f ca="1">IF(G705="","",SUMPRODUCT(LOOKUP(MID(SUBSTITUTE(UPPER(TRIM(CLEAN(SUBSTITUTE(SUBSTITUTE(G705,"ٔ",""),"ـ","ء"))))," ",""),ROW(INDIRECT("1:"&amp;LEN(SUBSTITUTE(UPPER(TRIM(CLEAN(SUBSTITUTE(SUBSTITUTE(G705,"ٔ",""),"ـ","ء"))))," ","")))),1),Gematria!$C$3:$C$40,Gematria!$D$3:$D$40)))</f>
        <v/>
      </c>
    </row>
    <row r="706" spans="1:10" x14ac:dyDescent="0.25">
      <c r="A706" s="2">
        <v>705</v>
      </c>
      <c r="B706" s="2">
        <v>5</v>
      </c>
      <c r="C706" s="2">
        <v>32</v>
      </c>
      <c r="D706" s="11"/>
      <c r="E7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06" s="524" t="str">
        <f t="shared" si="32"/>
        <v/>
      </c>
      <c r="H706" s="525">
        <f t="shared" si="33"/>
        <v>0</v>
      </c>
      <c r="I706" s="526">
        <f t="shared" si="34"/>
        <v>1</v>
      </c>
      <c r="J706" s="526" t="str">
        <f ca="1">IF(G706="","",SUMPRODUCT(LOOKUP(MID(SUBSTITUTE(UPPER(TRIM(CLEAN(SUBSTITUTE(SUBSTITUTE(G706,"ٔ",""),"ـ","ء"))))," ",""),ROW(INDIRECT("1:"&amp;LEN(SUBSTITUTE(UPPER(TRIM(CLEAN(SUBSTITUTE(SUBSTITUTE(G706,"ٔ",""),"ـ","ء"))))," ","")))),1),Gematria!$C$3:$C$40,Gematria!$D$3:$D$40)))</f>
        <v/>
      </c>
    </row>
    <row r="707" spans="1:10" x14ac:dyDescent="0.25">
      <c r="A707" s="2">
        <v>706</v>
      </c>
      <c r="B707" s="2">
        <v>5</v>
      </c>
      <c r="C707" s="2">
        <v>33</v>
      </c>
      <c r="D707" s="11"/>
      <c r="E7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07" s="524" t="str">
        <f t="shared" ref="G707:G770" si="35">TRIM(CLEAN(SUBSTITUTE(F707,"ٔ","")))</f>
        <v/>
      </c>
      <c r="H707" s="525">
        <f t="shared" ref="H707:H770" si="36">LEN(SUBSTITUTE(G707," ",""))</f>
        <v>0</v>
      </c>
      <c r="I707" s="526">
        <f t="shared" si="34"/>
        <v>1</v>
      </c>
      <c r="J707" s="526" t="str">
        <f ca="1">IF(G707="","",SUMPRODUCT(LOOKUP(MID(SUBSTITUTE(UPPER(TRIM(CLEAN(SUBSTITUTE(SUBSTITUTE(G707,"ٔ",""),"ـ","ء"))))," ",""),ROW(INDIRECT("1:"&amp;LEN(SUBSTITUTE(UPPER(TRIM(CLEAN(SUBSTITUTE(SUBSTITUTE(G707,"ٔ",""),"ـ","ء"))))," ","")))),1),Gematria!$C$3:$C$40,Gematria!$D$3:$D$40)))</f>
        <v/>
      </c>
    </row>
    <row r="708" spans="1:10" x14ac:dyDescent="0.25">
      <c r="A708" s="2">
        <v>707</v>
      </c>
      <c r="B708" s="2">
        <v>5</v>
      </c>
      <c r="C708" s="2">
        <v>34</v>
      </c>
      <c r="D708" s="11"/>
      <c r="E7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08" s="524" t="str">
        <f t="shared" si="35"/>
        <v/>
      </c>
      <c r="H708" s="525">
        <f t="shared" si="36"/>
        <v>0</v>
      </c>
      <c r="I708" s="526">
        <f t="shared" si="34"/>
        <v>1</v>
      </c>
      <c r="J708" s="526" t="str">
        <f ca="1">IF(G708="","",SUMPRODUCT(LOOKUP(MID(SUBSTITUTE(UPPER(TRIM(CLEAN(SUBSTITUTE(SUBSTITUTE(G708,"ٔ",""),"ـ","ء"))))," ",""),ROW(INDIRECT("1:"&amp;LEN(SUBSTITUTE(UPPER(TRIM(CLEAN(SUBSTITUTE(SUBSTITUTE(G708,"ٔ",""),"ـ","ء"))))," ","")))),1),Gematria!$C$3:$C$40,Gematria!$D$3:$D$40)))</f>
        <v/>
      </c>
    </row>
    <row r="709" spans="1:10" x14ac:dyDescent="0.25">
      <c r="A709" s="2">
        <v>708</v>
      </c>
      <c r="B709" s="2">
        <v>5</v>
      </c>
      <c r="C709" s="2">
        <v>35</v>
      </c>
      <c r="D709" s="11"/>
      <c r="E7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09" s="524" t="str">
        <f t="shared" si="35"/>
        <v/>
      </c>
      <c r="H709" s="525">
        <f t="shared" si="36"/>
        <v>0</v>
      </c>
      <c r="I709" s="526">
        <f t="shared" si="34"/>
        <v>1</v>
      </c>
      <c r="J709" s="526" t="str">
        <f ca="1">IF(G709="","",SUMPRODUCT(LOOKUP(MID(SUBSTITUTE(UPPER(TRIM(CLEAN(SUBSTITUTE(SUBSTITUTE(G709,"ٔ",""),"ـ","ء"))))," ",""),ROW(INDIRECT("1:"&amp;LEN(SUBSTITUTE(UPPER(TRIM(CLEAN(SUBSTITUTE(SUBSTITUTE(G709,"ٔ",""),"ـ","ء"))))," ","")))),1),Gematria!$C$3:$C$40,Gematria!$D$3:$D$40)))</f>
        <v/>
      </c>
    </row>
    <row r="710" spans="1:10" x14ac:dyDescent="0.25">
      <c r="A710" s="2">
        <v>709</v>
      </c>
      <c r="B710" s="2">
        <v>5</v>
      </c>
      <c r="C710" s="2">
        <v>36</v>
      </c>
      <c r="D710" s="11"/>
      <c r="E7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10" s="524" t="str">
        <f t="shared" si="35"/>
        <v/>
      </c>
      <c r="H710" s="525">
        <f t="shared" si="36"/>
        <v>0</v>
      </c>
      <c r="I710" s="526">
        <f t="shared" si="34"/>
        <v>1</v>
      </c>
      <c r="J710" s="526" t="str">
        <f ca="1">IF(G710="","",SUMPRODUCT(LOOKUP(MID(SUBSTITUTE(UPPER(TRIM(CLEAN(SUBSTITUTE(SUBSTITUTE(G710,"ٔ",""),"ـ","ء"))))," ",""),ROW(INDIRECT("1:"&amp;LEN(SUBSTITUTE(UPPER(TRIM(CLEAN(SUBSTITUTE(SUBSTITUTE(G710,"ٔ",""),"ـ","ء"))))," ","")))),1),Gematria!$C$3:$C$40,Gematria!$D$3:$D$40)))</f>
        <v/>
      </c>
    </row>
    <row r="711" spans="1:10" x14ac:dyDescent="0.25">
      <c r="A711" s="2">
        <v>710</v>
      </c>
      <c r="B711" s="2">
        <v>5</v>
      </c>
      <c r="C711" s="2">
        <v>37</v>
      </c>
      <c r="D711" s="11"/>
      <c r="E7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11" s="524" t="str">
        <f t="shared" si="35"/>
        <v/>
      </c>
      <c r="H711" s="525">
        <f t="shared" si="36"/>
        <v>0</v>
      </c>
      <c r="I711" s="526">
        <f t="shared" si="34"/>
        <v>1</v>
      </c>
      <c r="J711" s="526" t="str">
        <f ca="1">IF(G711="","",SUMPRODUCT(LOOKUP(MID(SUBSTITUTE(UPPER(TRIM(CLEAN(SUBSTITUTE(SUBSTITUTE(G711,"ٔ",""),"ـ","ء"))))," ",""),ROW(INDIRECT("1:"&amp;LEN(SUBSTITUTE(UPPER(TRIM(CLEAN(SUBSTITUTE(SUBSTITUTE(G711,"ٔ",""),"ـ","ء"))))," ","")))),1),Gematria!$C$3:$C$40,Gematria!$D$3:$D$40)))</f>
        <v/>
      </c>
    </row>
    <row r="712" spans="1:10" x14ac:dyDescent="0.25">
      <c r="A712" s="2">
        <v>711</v>
      </c>
      <c r="B712" s="2">
        <v>5</v>
      </c>
      <c r="C712" s="2">
        <v>38</v>
      </c>
      <c r="D712" s="11"/>
      <c r="E7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12" s="524" t="str">
        <f t="shared" si="35"/>
        <v/>
      </c>
      <c r="H712" s="525">
        <f t="shared" si="36"/>
        <v>0</v>
      </c>
      <c r="I712" s="526">
        <f t="shared" si="34"/>
        <v>1</v>
      </c>
      <c r="J712" s="526" t="str">
        <f ca="1">IF(G712="","",SUMPRODUCT(LOOKUP(MID(SUBSTITUTE(UPPER(TRIM(CLEAN(SUBSTITUTE(SUBSTITUTE(G712,"ٔ",""),"ـ","ء"))))," ",""),ROW(INDIRECT("1:"&amp;LEN(SUBSTITUTE(UPPER(TRIM(CLEAN(SUBSTITUTE(SUBSTITUTE(G712,"ٔ",""),"ـ","ء"))))," ","")))),1),Gematria!$C$3:$C$40,Gematria!$D$3:$D$40)))</f>
        <v/>
      </c>
    </row>
    <row r="713" spans="1:10" x14ac:dyDescent="0.25">
      <c r="A713" s="2">
        <v>712</v>
      </c>
      <c r="B713" s="2">
        <v>5</v>
      </c>
      <c r="C713" s="2">
        <v>39</v>
      </c>
      <c r="D713" s="11"/>
      <c r="E7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13" s="524" t="str">
        <f t="shared" si="35"/>
        <v/>
      </c>
      <c r="H713" s="525">
        <f t="shared" si="36"/>
        <v>0</v>
      </c>
      <c r="I713" s="526">
        <f t="shared" si="34"/>
        <v>1</v>
      </c>
      <c r="J713" s="526" t="str">
        <f ca="1">IF(G713="","",SUMPRODUCT(LOOKUP(MID(SUBSTITUTE(UPPER(TRIM(CLEAN(SUBSTITUTE(SUBSTITUTE(G713,"ٔ",""),"ـ","ء"))))," ",""),ROW(INDIRECT("1:"&amp;LEN(SUBSTITUTE(UPPER(TRIM(CLEAN(SUBSTITUTE(SUBSTITUTE(G713,"ٔ",""),"ـ","ء"))))," ","")))),1),Gematria!$C$3:$C$40,Gematria!$D$3:$D$40)))</f>
        <v/>
      </c>
    </row>
    <row r="714" spans="1:10" x14ac:dyDescent="0.25">
      <c r="A714" s="2">
        <v>713</v>
      </c>
      <c r="B714" s="2">
        <v>5</v>
      </c>
      <c r="C714" s="2">
        <v>40</v>
      </c>
      <c r="D714" s="11"/>
      <c r="E7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14" s="524" t="str">
        <f t="shared" si="35"/>
        <v/>
      </c>
      <c r="H714" s="525">
        <f t="shared" si="36"/>
        <v>0</v>
      </c>
      <c r="I714" s="526">
        <f t="shared" si="34"/>
        <v>1</v>
      </c>
      <c r="J714" s="526" t="str">
        <f ca="1">IF(G714="","",SUMPRODUCT(LOOKUP(MID(SUBSTITUTE(UPPER(TRIM(CLEAN(SUBSTITUTE(SUBSTITUTE(G714,"ٔ",""),"ـ","ء"))))," ",""),ROW(INDIRECT("1:"&amp;LEN(SUBSTITUTE(UPPER(TRIM(CLEAN(SUBSTITUTE(SUBSTITUTE(G714,"ٔ",""),"ـ","ء"))))," ","")))),1),Gematria!$C$3:$C$40,Gematria!$D$3:$D$40)))</f>
        <v/>
      </c>
    </row>
    <row r="715" spans="1:10" x14ac:dyDescent="0.25">
      <c r="A715" s="2">
        <v>714</v>
      </c>
      <c r="B715" s="2">
        <v>5</v>
      </c>
      <c r="C715" s="2">
        <v>41</v>
      </c>
      <c r="D715" s="11"/>
      <c r="E7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15" s="524" t="str">
        <f t="shared" si="35"/>
        <v/>
      </c>
      <c r="H715" s="525">
        <f t="shared" si="36"/>
        <v>0</v>
      </c>
      <c r="I715" s="526">
        <f t="shared" si="34"/>
        <v>1</v>
      </c>
      <c r="J715" s="526" t="str">
        <f ca="1">IF(G715="","",SUMPRODUCT(LOOKUP(MID(SUBSTITUTE(UPPER(TRIM(CLEAN(SUBSTITUTE(SUBSTITUTE(G715,"ٔ",""),"ـ","ء"))))," ",""),ROW(INDIRECT("1:"&amp;LEN(SUBSTITUTE(UPPER(TRIM(CLEAN(SUBSTITUTE(SUBSTITUTE(G715,"ٔ",""),"ـ","ء"))))," ","")))),1),Gematria!$C$3:$C$40,Gematria!$D$3:$D$40)))</f>
        <v/>
      </c>
    </row>
    <row r="716" spans="1:10" x14ac:dyDescent="0.25">
      <c r="A716" s="2">
        <v>715</v>
      </c>
      <c r="B716" s="2">
        <v>5</v>
      </c>
      <c r="C716" s="2">
        <v>42</v>
      </c>
      <c r="D716" s="11"/>
      <c r="E7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16" s="524" t="str">
        <f t="shared" si="35"/>
        <v/>
      </c>
      <c r="H716" s="525">
        <f t="shared" si="36"/>
        <v>0</v>
      </c>
      <c r="I716" s="526">
        <f t="shared" si="34"/>
        <v>1</v>
      </c>
      <c r="J716" s="526" t="str">
        <f ca="1">IF(G716="","",SUMPRODUCT(LOOKUP(MID(SUBSTITUTE(UPPER(TRIM(CLEAN(SUBSTITUTE(SUBSTITUTE(G716,"ٔ",""),"ـ","ء"))))," ",""),ROW(INDIRECT("1:"&amp;LEN(SUBSTITUTE(UPPER(TRIM(CLEAN(SUBSTITUTE(SUBSTITUTE(G716,"ٔ",""),"ـ","ء"))))," ","")))),1),Gematria!$C$3:$C$40,Gematria!$D$3:$D$40)))</f>
        <v/>
      </c>
    </row>
    <row r="717" spans="1:10" x14ac:dyDescent="0.25">
      <c r="A717" s="2">
        <v>716</v>
      </c>
      <c r="B717" s="2">
        <v>5</v>
      </c>
      <c r="C717" s="2">
        <v>43</v>
      </c>
      <c r="D717" s="11"/>
      <c r="E7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17" s="524" t="str">
        <f t="shared" si="35"/>
        <v/>
      </c>
      <c r="H717" s="525">
        <f t="shared" si="36"/>
        <v>0</v>
      </c>
      <c r="I717" s="526">
        <f t="shared" si="34"/>
        <v>1</v>
      </c>
      <c r="J717" s="526" t="str">
        <f ca="1">IF(G717="","",SUMPRODUCT(LOOKUP(MID(SUBSTITUTE(UPPER(TRIM(CLEAN(SUBSTITUTE(SUBSTITUTE(G717,"ٔ",""),"ـ","ء"))))," ",""),ROW(INDIRECT("1:"&amp;LEN(SUBSTITUTE(UPPER(TRIM(CLEAN(SUBSTITUTE(SUBSTITUTE(G717,"ٔ",""),"ـ","ء"))))," ","")))),1),Gematria!$C$3:$C$40,Gematria!$D$3:$D$40)))</f>
        <v/>
      </c>
    </row>
    <row r="718" spans="1:10" x14ac:dyDescent="0.25">
      <c r="A718" s="2">
        <v>717</v>
      </c>
      <c r="B718" s="2">
        <v>5</v>
      </c>
      <c r="C718" s="2">
        <v>44</v>
      </c>
      <c r="D718" s="11"/>
      <c r="E7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18" s="524" t="str">
        <f t="shared" si="35"/>
        <v/>
      </c>
      <c r="H718" s="525">
        <f t="shared" si="36"/>
        <v>0</v>
      </c>
      <c r="I718" s="526">
        <f t="shared" si="34"/>
        <v>1</v>
      </c>
      <c r="J718" s="526" t="str">
        <f ca="1">IF(G718="","",SUMPRODUCT(LOOKUP(MID(SUBSTITUTE(UPPER(TRIM(CLEAN(SUBSTITUTE(SUBSTITUTE(G718,"ٔ",""),"ـ","ء"))))," ",""),ROW(INDIRECT("1:"&amp;LEN(SUBSTITUTE(UPPER(TRIM(CLEAN(SUBSTITUTE(SUBSTITUTE(G718,"ٔ",""),"ـ","ء"))))," ","")))),1),Gematria!$C$3:$C$40,Gematria!$D$3:$D$40)))</f>
        <v/>
      </c>
    </row>
    <row r="719" spans="1:10" x14ac:dyDescent="0.25">
      <c r="A719" s="2">
        <v>718</v>
      </c>
      <c r="B719" s="2">
        <v>5</v>
      </c>
      <c r="C719" s="2">
        <v>45</v>
      </c>
      <c r="D719" s="11"/>
      <c r="E7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19" s="524" t="str">
        <f t="shared" si="35"/>
        <v/>
      </c>
      <c r="H719" s="525">
        <f t="shared" si="36"/>
        <v>0</v>
      </c>
      <c r="I719" s="526">
        <f t="shared" si="34"/>
        <v>1</v>
      </c>
      <c r="J719" s="526" t="str">
        <f ca="1">IF(G719="","",SUMPRODUCT(LOOKUP(MID(SUBSTITUTE(UPPER(TRIM(CLEAN(SUBSTITUTE(SUBSTITUTE(G719,"ٔ",""),"ـ","ء"))))," ",""),ROW(INDIRECT("1:"&amp;LEN(SUBSTITUTE(UPPER(TRIM(CLEAN(SUBSTITUTE(SUBSTITUTE(G719,"ٔ",""),"ـ","ء"))))," ","")))),1),Gematria!$C$3:$C$40,Gematria!$D$3:$D$40)))</f>
        <v/>
      </c>
    </row>
    <row r="720" spans="1:10" x14ac:dyDescent="0.25">
      <c r="A720" s="2">
        <v>719</v>
      </c>
      <c r="B720" s="2">
        <v>5</v>
      </c>
      <c r="C720" s="2">
        <v>46</v>
      </c>
      <c r="D720" s="11"/>
      <c r="E7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20" s="524" t="str">
        <f t="shared" si="35"/>
        <v/>
      </c>
      <c r="H720" s="525">
        <f t="shared" si="36"/>
        <v>0</v>
      </c>
      <c r="I720" s="526">
        <f t="shared" si="34"/>
        <v>1</v>
      </c>
      <c r="J720" s="526" t="str">
        <f ca="1">IF(G720="","",SUMPRODUCT(LOOKUP(MID(SUBSTITUTE(UPPER(TRIM(CLEAN(SUBSTITUTE(SUBSTITUTE(G720,"ٔ",""),"ـ","ء"))))," ",""),ROW(INDIRECT("1:"&amp;LEN(SUBSTITUTE(UPPER(TRIM(CLEAN(SUBSTITUTE(SUBSTITUTE(G720,"ٔ",""),"ـ","ء"))))," ","")))),1),Gematria!$C$3:$C$40,Gematria!$D$3:$D$40)))</f>
        <v/>
      </c>
    </row>
    <row r="721" spans="1:10" x14ac:dyDescent="0.25">
      <c r="A721" s="2">
        <v>720</v>
      </c>
      <c r="B721" s="2">
        <v>5</v>
      </c>
      <c r="C721" s="2">
        <v>47</v>
      </c>
      <c r="D721" s="11"/>
      <c r="E7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21" s="524" t="str">
        <f t="shared" si="35"/>
        <v/>
      </c>
      <c r="H721" s="525">
        <f t="shared" si="36"/>
        <v>0</v>
      </c>
      <c r="I721" s="526">
        <f t="shared" si="34"/>
        <v>1</v>
      </c>
      <c r="J721" s="526" t="str">
        <f ca="1">IF(G721="","",SUMPRODUCT(LOOKUP(MID(SUBSTITUTE(UPPER(TRIM(CLEAN(SUBSTITUTE(SUBSTITUTE(G721,"ٔ",""),"ـ","ء"))))," ",""),ROW(INDIRECT("1:"&amp;LEN(SUBSTITUTE(UPPER(TRIM(CLEAN(SUBSTITUTE(SUBSTITUTE(G721,"ٔ",""),"ـ","ء"))))," ","")))),1),Gematria!$C$3:$C$40,Gematria!$D$3:$D$40)))</f>
        <v/>
      </c>
    </row>
    <row r="722" spans="1:10" x14ac:dyDescent="0.25">
      <c r="A722" s="2">
        <v>721</v>
      </c>
      <c r="B722" s="2">
        <v>5</v>
      </c>
      <c r="C722" s="2">
        <v>48</v>
      </c>
      <c r="D722" s="11"/>
      <c r="E7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22" s="524" t="str">
        <f t="shared" si="35"/>
        <v/>
      </c>
      <c r="H722" s="525">
        <f t="shared" si="36"/>
        <v>0</v>
      </c>
      <c r="I722" s="526">
        <f t="shared" si="34"/>
        <v>1</v>
      </c>
      <c r="J722" s="526" t="str">
        <f ca="1">IF(G722="","",SUMPRODUCT(LOOKUP(MID(SUBSTITUTE(UPPER(TRIM(CLEAN(SUBSTITUTE(SUBSTITUTE(G722,"ٔ",""),"ـ","ء"))))," ",""),ROW(INDIRECT("1:"&amp;LEN(SUBSTITUTE(UPPER(TRIM(CLEAN(SUBSTITUTE(SUBSTITUTE(G722,"ٔ",""),"ـ","ء"))))," ","")))),1),Gematria!$C$3:$C$40,Gematria!$D$3:$D$40)))</f>
        <v/>
      </c>
    </row>
    <row r="723" spans="1:10" x14ac:dyDescent="0.25">
      <c r="A723" s="2">
        <v>722</v>
      </c>
      <c r="B723" s="2">
        <v>5</v>
      </c>
      <c r="C723" s="2">
        <v>49</v>
      </c>
      <c r="D723" s="11"/>
      <c r="E7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23" s="524" t="str">
        <f t="shared" si="35"/>
        <v/>
      </c>
      <c r="H723" s="525">
        <f t="shared" si="36"/>
        <v>0</v>
      </c>
      <c r="I723" s="526">
        <f t="shared" ref="I723:I786" si="37">LEN(TRIM(G723))-H723+1</f>
        <v>1</v>
      </c>
      <c r="J723" s="526" t="str">
        <f ca="1">IF(G723="","",SUMPRODUCT(LOOKUP(MID(SUBSTITUTE(UPPER(TRIM(CLEAN(SUBSTITUTE(SUBSTITUTE(G723,"ٔ",""),"ـ","ء"))))," ",""),ROW(INDIRECT("1:"&amp;LEN(SUBSTITUTE(UPPER(TRIM(CLEAN(SUBSTITUTE(SUBSTITUTE(G723,"ٔ",""),"ـ","ء"))))," ","")))),1),Gematria!$C$3:$C$40,Gematria!$D$3:$D$40)))</f>
        <v/>
      </c>
    </row>
    <row r="724" spans="1:10" x14ac:dyDescent="0.25">
      <c r="A724" s="2">
        <v>723</v>
      </c>
      <c r="B724" s="2">
        <v>5</v>
      </c>
      <c r="C724" s="2">
        <v>50</v>
      </c>
      <c r="D724" s="11"/>
      <c r="E7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24" s="524" t="str">
        <f t="shared" si="35"/>
        <v/>
      </c>
      <c r="H724" s="525">
        <f t="shared" si="36"/>
        <v>0</v>
      </c>
      <c r="I724" s="526">
        <f t="shared" si="37"/>
        <v>1</v>
      </c>
      <c r="J724" s="526" t="str">
        <f ca="1">IF(G724="","",SUMPRODUCT(LOOKUP(MID(SUBSTITUTE(UPPER(TRIM(CLEAN(SUBSTITUTE(SUBSTITUTE(G724,"ٔ",""),"ـ","ء"))))," ",""),ROW(INDIRECT("1:"&amp;LEN(SUBSTITUTE(UPPER(TRIM(CLEAN(SUBSTITUTE(SUBSTITUTE(G724,"ٔ",""),"ـ","ء"))))," ","")))),1),Gematria!$C$3:$C$40,Gematria!$D$3:$D$40)))</f>
        <v/>
      </c>
    </row>
    <row r="725" spans="1:10" x14ac:dyDescent="0.25">
      <c r="A725" s="2">
        <v>724</v>
      </c>
      <c r="B725" s="2">
        <v>5</v>
      </c>
      <c r="C725" s="2">
        <v>51</v>
      </c>
      <c r="D725" s="11"/>
      <c r="E7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25" s="524" t="str">
        <f t="shared" si="35"/>
        <v/>
      </c>
      <c r="H725" s="525">
        <f t="shared" si="36"/>
        <v>0</v>
      </c>
      <c r="I725" s="526">
        <f t="shared" si="37"/>
        <v>1</v>
      </c>
      <c r="J725" s="526" t="str">
        <f ca="1">IF(G725="","",SUMPRODUCT(LOOKUP(MID(SUBSTITUTE(UPPER(TRIM(CLEAN(SUBSTITUTE(SUBSTITUTE(G725,"ٔ",""),"ـ","ء"))))," ",""),ROW(INDIRECT("1:"&amp;LEN(SUBSTITUTE(UPPER(TRIM(CLEAN(SUBSTITUTE(SUBSTITUTE(G725,"ٔ",""),"ـ","ء"))))," ","")))),1),Gematria!$C$3:$C$40,Gematria!$D$3:$D$40)))</f>
        <v/>
      </c>
    </row>
    <row r="726" spans="1:10" x14ac:dyDescent="0.25">
      <c r="A726" s="2">
        <v>725</v>
      </c>
      <c r="B726" s="2">
        <v>5</v>
      </c>
      <c r="C726" s="2">
        <v>52</v>
      </c>
      <c r="D726" s="11"/>
      <c r="E7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26" s="524" t="str">
        <f t="shared" si="35"/>
        <v/>
      </c>
      <c r="H726" s="525">
        <f t="shared" si="36"/>
        <v>0</v>
      </c>
      <c r="I726" s="526">
        <f t="shared" si="37"/>
        <v>1</v>
      </c>
      <c r="J726" s="526" t="str">
        <f ca="1">IF(G726="","",SUMPRODUCT(LOOKUP(MID(SUBSTITUTE(UPPER(TRIM(CLEAN(SUBSTITUTE(SUBSTITUTE(G726,"ٔ",""),"ـ","ء"))))," ",""),ROW(INDIRECT("1:"&amp;LEN(SUBSTITUTE(UPPER(TRIM(CLEAN(SUBSTITUTE(SUBSTITUTE(G726,"ٔ",""),"ـ","ء"))))," ","")))),1),Gematria!$C$3:$C$40,Gematria!$D$3:$D$40)))</f>
        <v/>
      </c>
    </row>
    <row r="727" spans="1:10" x14ac:dyDescent="0.25">
      <c r="A727" s="2">
        <v>726</v>
      </c>
      <c r="B727" s="2">
        <v>5</v>
      </c>
      <c r="C727" s="2">
        <v>53</v>
      </c>
      <c r="D727" s="11"/>
      <c r="E7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27" s="524" t="str">
        <f t="shared" si="35"/>
        <v/>
      </c>
      <c r="H727" s="525">
        <f t="shared" si="36"/>
        <v>0</v>
      </c>
      <c r="I727" s="526">
        <f t="shared" si="37"/>
        <v>1</v>
      </c>
      <c r="J727" s="526" t="str">
        <f ca="1">IF(G727="","",SUMPRODUCT(LOOKUP(MID(SUBSTITUTE(UPPER(TRIM(CLEAN(SUBSTITUTE(SUBSTITUTE(G727,"ٔ",""),"ـ","ء"))))," ",""),ROW(INDIRECT("1:"&amp;LEN(SUBSTITUTE(UPPER(TRIM(CLEAN(SUBSTITUTE(SUBSTITUTE(G727,"ٔ",""),"ـ","ء"))))," ","")))),1),Gematria!$C$3:$C$40,Gematria!$D$3:$D$40)))</f>
        <v/>
      </c>
    </row>
    <row r="728" spans="1:10" x14ac:dyDescent="0.25">
      <c r="A728" s="2">
        <v>727</v>
      </c>
      <c r="B728" s="2">
        <v>5</v>
      </c>
      <c r="C728" s="2">
        <v>54</v>
      </c>
      <c r="D728" s="11"/>
      <c r="E7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28" s="524" t="str">
        <f t="shared" si="35"/>
        <v/>
      </c>
      <c r="H728" s="525">
        <f t="shared" si="36"/>
        <v>0</v>
      </c>
      <c r="I728" s="526">
        <f t="shared" si="37"/>
        <v>1</v>
      </c>
      <c r="J728" s="526" t="str">
        <f ca="1">IF(G728="","",SUMPRODUCT(LOOKUP(MID(SUBSTITUTE(UPPER(TRIM(CLEAN(SUBSTITUTE(SUBSTITUTE(G728,"ٔ",""),"ـ","ء"))))," ",""),ROW(INDIRECT("1:"&amp;LEN(SUBSTITUTE(UPPER(TRIM(CLEAN(SUBSTITUTE(SUBSTITUTE(G728,"ٔ",""),"ـ","ء"))))," ","")))),1),Gematria!$C$3:$C$40,Gematria!$D$3:$D$40)))</f>
        <v/>
      </c>
    </row>
    <row r="729" spans="1:10" x14ac:dyDescent="0.25">
      <c r="A729" s="2">
        <v>728</v>
      </c>
      <c r="B729" s="2">
        <v>5</v>
      </c>
      <c r="C729" s="2">
        <v>55</v>
      </c>
      <c r="D729" s="11"/>
      <c r="E7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29" s="524" t="str">
        <f t="shared" si="35"/>
        <v/>
      </c>
      <c r="H729" s="525">
        <f t="shared" si="36"/>
        <v>0</v>
      </c>
      <c r="I729" s="526">
        <f t="shared" si="37"/>
        <v>1</v>
      </c>
      <c r="J729" s="526" t="str">
        <f ca="1">IF(G729="","",SUMPRODUCT(LOOKUP(MID(SUBSTITUTE(UPPER(TRIM(CLEAN(SUBSTITUTE(SUBSTITUTE(G729,"ٔ",""),"ـ","ء"))))," ",""),ROW(INDIRECT("1:"&amp;LEN(SUBSTITUTE(UPPER(TRIM(CLEAN(SUBSTITUTE(SUBSTITUTE(G729,"ٔ",""),"ـ","ء"))))," ","")))),1),Gematria!$C$3:$C$40,Gematria!$D$3:$D$40)))</f>
        <v/>
      </c>
    </row>
    <row r="730" spans="1:10" x14ac:dyDescent="0.25">
      <c r="A730" s="2">
        <v>729</v>
      </c>
      <c r="B730" s="2">
        <v>5</v>
      </c>
      <c r="C730" s="2">
        <v>56</v>
      </c>
      <c r="D730" s="11"/>
      <c r="E7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30" s="524" t="str">
        <f t="shared" si="35"/>
        <v/>
      </c>
      <c r="H730" s="525">
        <f t="shared" si="36"/>
        <v>0</v>
      </c>
      <c r="I730" s="526">
        <f t="shared" si="37"/>
        <v>1</v>
      </c>
      <c r="J730" s="526" t="str">
        <f ca="1">IF(G730="","",SUMPRODUCT(LOOKUP(MID(SUBSTITUTE(UPPER(TRIM(CLEAN(SUBSTITUTE(SUBSTITUTE(G730,"ٔ",""),"ـ","ء"))))," ",""),ROW(INDIRECT("1:"&amp;LEN(SUBSTITUTE(UPPER(TRIM(CLEAN(SUBSTITUTE(SUBSTITUTE(G730,"ٔ",""),"ـ","ء"))))," ","")))),1),Gematria!$C$3:$C$40,Gematria!$D$3:$D$40)))</f>
        <v/>
      </c>
    </row>
    <row r="731" spans="1:10" x14ac:dyDescent="0.25">
      <c r="A731" s="2">
        <v>730</v>
      </c>
      <c r="B731" s="2">
        <v>5</v>
      </c>
      <c r="C731" s="2">
        <v>57</v>
      </c>
      <c r="D731" s="11"/>
      <c r="E7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31" s="524" t="str">
        <f t="shared" si="35"/>
        <v/>
      </c>
      <c r="H731" s="525">
        <f t="shared" si="36"/>
        <v>0</v>
      </c>
      <c r="I731" s="526">
        <f t="shared" si="37"/>
        <v>1</v>
      </c>
      <c r="J731" s="526" t="str">
        <f ca="1">IF(G731="","",SUMPRODUCT(LOOKUP(MID(SUBSTITUTE(UPPER(TRIM(CLEAN(SUBSTITUTE(SUBSTITUTE(G731,"ٔ",""),"ـ","ء"))))," ",""),ROW(INDIRECT("1:"&amp;LEN(SUBSTITUTE(UPPER(TRIM(CLEAN(SUBSTITUTE(SUBSTITUTE(G731,"ٔ",""),"ـ","ء"))))," ","")))),1),Gematria!$C$3:$C$40,Gematria!$D$3:$D$40)))</f>
        <v/>
      </c>
    </row>
    <row r="732" spans="1:10" x14ac:dyDescent="0.25">
      <c r="A732" s="2">
        <v>731</v>
      </c>
      <c r="B732" s="2">
        <v>5</v>
      </c>
      <c r="C732" s="2">
        <v>58</v>
      </c>
      <c r="D732" s="11"/>
      <c r="E7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32" s="524" t="str">
        <f t="shared" si="35"/>
        <v/>
      </c>
      <c r="H732" s="525">
        <f t="shared" si="36"/>
        <v>0</v>
      </c>
      <c r="I732" s="526">
        <f t="shared" si="37"/>
        <v>1</v>
      </c>
      <c r="J732" s="526" t="str">
        <f ca="1">IF(G732="","",SUMPRODUCT(LOOKUP(MID(SUBSTITUTE(UPPER(TRIM(CLEAN(SUBSTITUTE(SUBSTITUTE(G732,"ٔ",""),"ـ","ء"))))," ",""),ROW(INDIRECT("1:"&amp;LEN(SUBSTITUTE(UPPER(TRIM(CLEAN(SUBSTITUTE(SUBSTITUTE(G732,"ٔ",""),"ـ","ء"))))," ","")))),1),Gematria!$C$3:$C$40,Gematria!$D$3:$D$40)))</f>
        <v/>
      </c>
    </row>
    <row r="733" spans="1:10" x14ac:dyDescent="0.25">
      <c r="A733" s="2">
        <v>732</v>
      </c>
      <c r="B733" s="2">
        <v>5</v>
      </c>
      <c r="C733" s="2">
        <v>59</v>
      </c>
      <c r="D733" s="11"/>
      <c r="E7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33" s="524" t="str">
        <f t="shared" si="35"/>
        <v/>
      </c>
      <c r="H733" s="525">
        <f t="shared" si="36"/>
        <v>0</v>
      </c>
      <c r="I733" s="526">
        <f t="shared" si="37"/>
        <v>1</v>
      </c>
      <c r="J733" s="526" t="str">
        <f ca="1">IF(G733="","",SUMPRODUCT(LOOKUP(MID(SUBSTITUTE(UPPER(TRIM(CLEAN(SUBSTITUTE(SUBSTITUTE(G733,"ٔ",""),"ـ","ء"))))," ",""),ROW(INDIRECT("1:"&amp;LEN(SUBSTITUTE(UPPER(TRIM(CLEAN(SUBSTITUTE(SUBSTITUTE(G733,"ٔ",""),"ـ","ء"))))," ","")))),1),Gematria!$C$3:$C$40,Gematria!$D$3:$D$40)))</f>
        <v/>
      </c>
    </row>
    <row r="734" spans="1:10" x14ac:dyDescent="0.25">
      <c r="A734" s="2">
        <v>733</v>
      </c>
      <c r="B734" s="2">
        <v>5</v>
      </c>
      <c r="C734" s="2">
        <v>60</v>
      </c>
      <c r="D734" s="11"/>
      <c r="E7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34" s="524" t="str">
        <f t="shared" si="35"/>
        <v/>
      </c>
      <c r="H734" s="525">
        <f t="shared" si="36"/>
        <v>0</v>
      </c>
      <c r="I734" s="526">
        <f t="shared" si="37"/>
        <v>1</v>
      </c>
      <c r="J734" s="526" t="str">
        <f ca="1">IF(G734="","",SUMPRODUCT(LOOKUP(MID(SUBSTITUTE(UPPER(TRIM(CLEAN(SUBSTITUTE(SUBSTITUTE(G734,"ٔ",""),"ـ","ء"))))," ",""),ROW(INDIRECT("1:"&amp;LEN(SUBSTITUTE(UPPER(TRIM(CLEAN(SUBSTITUTE(SUBSTITUTE(G734,"ٔ",""),"ـ","ء"))))," ","")))),1),Gematria!$C$3:$C$40,Gematria!$D$3:$D$40)))</f>
        <v/>
      </c>
    </row>
    <row r="735" spans="1:10" x14ac:dyDescent="0.25">
      <c r="A735" s="2">
        <v>734</v>
      </c>
      <c r="B735" s="2">
        <v>5</v>
      </c>
      <c r="C735" s="2">
        <v>61</v>
      </c>
      <c r="D735" s="11"/>
      <c r="E7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35" s="524" t="str">
        <f t="shared" si="35"/>
        <v/>
      </c>
      <c r="H735" s="525">
        <f t="shared" si="36"/>
        <v>0</v>
      </c>
      <c r="I735" s="526">
        <f t="shared" si="37"/>
        <v>1</v>
      </c>
      <c r="J735" s="526" t="str">
        <f ca="1">IF(G735="","",SUMPRODUCT(LOOKUP(MID(SUBSTITUTE(UPPER(TRIM(CLEAN(SUBSTITUTE(SUBSTITUTE(G735,"ٔ",""),"ـ","ء"))))," ",""),ROW(INDIRECT("1:"&amp;LEN(SUBSTITUTE(UPPER(TRIM(CLEAN(SUBSTITUTE(SUBSTITUTE(G735,"ٔ",""),"ـ","ء"))))," ","")))),1),Gematria!$C$3:$C$40,Gematria!$D$3:$D$40)))</f>
        <v/>
      </c>
    </row>
    <row r="736" spans="1:10" x14ac:dyDescent="0.25">
      <c r="A736" s="2">
        <v>735</v>
      </c>
      <c r="B736" s="2">
        <v>5</v>
      </c>
      <c r="C736" s="2">
        <v>62</v>
      </c>
      <c r="D736" s="11"/>
      <c r="E7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36" s="524" t="str">
        <f t="shared" si="35"/>
        <v/>
      </c>
      <c r="H736" s="525">
        <f t="shared" si="36"/>
        <v>0</v>
      </c>
      <c r="I736" s="526">
        <f t="shared" si="37"/>
        <v>1</v>
      </c>
      <c r="J736" s="526" t="str">
        <f ca="1">IF(G736="","",SUMPRODUCT(LOOKUP(MID(SUBSTITUTE(UPPER(TRIM(CLEAN(SUBSTITUTE(SUBSTITUTE(G736,"ٔ",""),"ـ","ء"))))," ",""),ROW(INDIRECT("1:"&amp;LEN(SUBSTITUTE(UPPER(TRIM(CLEAN(SUBSTITUTE(SUBSTITUTE(G736,"ٔ",""),"ـ","ء"))))," ","")))),1),Gematria!$C$3:$C$40,Gematria!$D$3:$D$40)))</f>
        <v/>
      </c>
    </row>
    <row r="737" spans="1:10" x14ac:dyDescent="0.25">
      <c r="A737" s="2">
        <v>736</v>
      </c>
      <c r="B737" s="2">
        <v>5</v>
      </c>
      <c r="C737" s="2">
        <v>63</v>
      </c>
      <c r="D737" s="11"/>
      <c r="E7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37" s="524" t="str">
        <f t="shared" si="35"/>
        <v/>
      </c>
      <c r="H737" s="525">
        <f t="shared" si="36"/>
        <v>0</v>
      </c>
      <c r="I737" s="526">
        <f t="shared" si="37"/>
        <v>1</v>
      </c>
      <c r="J737" s="526" t="str">
        <f ca="1">IF(G737="","",SUMPRODUCT(LOOKUP(MID(SUBSTITUTE(UPPER(TRIM(CLEAN(SUBSTITUTE(SUBSTITUTE(G737,"ٔ",""),"ـ","ء"))))," ",""),ROW(INDIRECT("1:"&amp;LEN(SUBSTITUTE(UPPER(TRIM(CLEAN(SUBSTITUTE(SUBSTITUTE(G737,"ٔ",""),"ـ","ء"))))," ","")))),1),Gematria!$C$3:$C$40,Gematria!$D$3:$D$40)))</f>
        <v/>
      </c>
    </row>
    <row r="738" spans="1:10" x14ac:dyDescent="0.25">
      <c r="A738" s="2">
        <v>737</v>
      </c>
      <c r="B738" s="2">
        <v>5</v>
      </c>
      <c r="C738" s="2">
        <v>64</v>
      </c>
      <c r="D738" s="11"/>
      <c r="E7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38" s="524" t="str">
        <f t="shared" si="35"/>
        <v/>
      </c>
      <c r="H738" s="525">
        <f t="shared" si="36"/>
        <v>0</v>
      </c>
      <c r="I738" s="526">
        <f t="shared" si="37"/>
        <v>1</v>
      </c>
      <c r="J738" s="526" t="str">
        <f ca="1">IF(G738="","",SUMPRODUCT(LOOKUP(MID(SUBSTITUTE(UPPER(TRIM(CLEAN(SUBSTITUTE(SUBSTITUTE(G738,"ٔ",""),"ـ","ء"))))," ",""),ROW(INDIRECT("1:"&amp;LEN(SUBSTITUTE(UPPER(TRIM(CLEAN(SUBSTITUTE(SUBSTITUTE(G738,"ٔ",""),"ـ","ء"))))," ","")))),1),Gematria!$C$3:$C$40,Gematria!$D$3:$D$40)))</f>
        <v/>
      </c>
    </row>
    <row r="739" spans="1:10" x14ac:dyDescent="0.25">
      <c r="A739" s="2">
        <v>738</v>
      </c>
      <c r="B739" s="2">
        <v>5</v>
      </c>
      <c r="C739" s="2">
        <v>65</v>
      </c>
      <c r="D739" s="11"/>
      <c r="E7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39" s="524" t="str">
        <f t="shared" si="35"/>
        <v/>
      </c>
      <c r="H739" s="525">
        <f t="shared" si="36"/>
        <v>0</v>
      </c>
      <c r="I739" s="526">
        <f t="shared" si="37"/>
        <v>1</v>
      </c>
      <c r="J739" s="526" t="str">
        <f ca="1">IF(G739="","",SUMPRODUCT(LOOKUP(MID(SUBSTITUTE(UPPER(TRIM(CLEAN(SUBSTITUTE(SUBSTITUTE(G739,"ٔ",""),"ـ","ء"))))," ",""),ROW(INDIRECT("1:"&amp;LEN(SUBSTITUTE(UPPER(TRIM(CLEAN(SUBSTITUTE(SUBSTITUTE(G739,"ٔ",""),"ـ","ء"))))," ","")))),1),Gematria!$C$3:$C$40,Gematria!$D$3:$D$40)))</f>
        <v/>
      </c>
    </row>
    <row r="740" spans="1:10" x14ac:dyDescent="0.25">
      <c r="A740" s="2">
        <v>739</v>
      </c>
      <c r="B740" s="2">
        <v>5</v>
      </c>
      <c r="C740" s="2">
        <v>66</v>
      </c>
      <c r="D740" s="11"/>
      <c r="E7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40" s="524" t="str">
        <f t="shared" si="35"/>
        <v/>
      </c>
      <c r="H740" s="525">
        <f t="shared" si="36"/>
        <v>0</v>
      </c>
      <c r="I740" s="526">
        <f t="shared" si="37"/>
        <v>1</v>
      </c>
      <c r="J740" s="526" t="str">
        <f ca="1">IF(G740="","",SUMPRODUCT(LOOKUP(MID(SUBSTITUTE(UPPER(TRIM(CLEAN(SUBSTITUTE(SUBSTITUTE(G740,"ٔ",""),"ـ","ء"))))," ",""),ROW(INDIRECT("1:"&amp;LEN(SUBSTITUTE(UPPER(TRIM(CLEAN(SUBSTITUTE(SUBSTITUTE(G740,"ٔ",""),"ـ","ء"))))," ","")))),1),Gematria!$C$3:$C$40,Gematria!$D$3:$D$40)))</f>
        <v/>
      </c>
    </row>
    <row r="741" spans="1:10" x14ac:dyDescent="0.25">
      <c r="A741" s="2">
        <v>740</v>
      </c>
      <c r="B741" s="2">
        <v>5</v>
      </c>
      <c r="C741" s="2">
        <v>67</v>
      </c>
      <c r="D741" s="11"/>
      <c r="E7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41" s="524" t="str">
        <f t="shared" si="35"/>
        <v/>
      </c>
      <c r="H741" s="525">
        <f t="shared" si="36"/>
        <v>0</v>
      </c>
      <c r="I741" s="526">
        <f t="shared" si="37"/>
        <v>1</v>
      </c>
      <c r="J741" s="526" t="str">
        <f ca="1">IF(G741="","",SUMPRODUCT(LOOKUP(MID(SUBSTITUTE(UPPER(TRIM(CLEAN(SUBSTITUTE(SUBSTITUTE(G741,"ٔ",""),"ـ","ء"))))," ",""),ROW(INDIRECT("1:"&amp;LEN(SUBSTITUTE(UPPER(TRIM(CLEAN(SUBSTITUTE(SUBSTITUTE(G741,"ٔ",""),"ـ","ء"))))," ","")))),1),Gematria!$C$3:$C$40,Gematria!$D$3:$D$40)))</f>
        <v/>
      </c>
    </row>
    <row r="742" spans="1:10" x14ac:dyDescent="0.25">
      <c r="A742" s="2">
        <v>741</v>
      </c>
      <c r="B742" s="2">
        <v>5</v>
      </c>
      <c r="C742" s="2">
        <v>68</v>
      </c>
      <c r="D742" s="11"/>
      <c r="E7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42" s="524" t="str">
        <f t="shared" si="35"/>
        <v/>
      </c>
      <c r="H742" s="525">
        <f t="shared" si="36"/>
        <v>0</v>
      </c>
      <c r="I742" s="526">
        <f t="shared" si="37"/>
        <v>1</v>
      </c>
      <c r="J742" s="526" t="str">
        <f ca="1">IF(G742="","",SUMPRODUCT(LOOKUP(MID(SUBSTITUTE(UPPER(TRIM(CLEAN(SUBSTITUTE(SUBSTITUTE(G742,"ٔ",""),"ـ","ء"))))," ",""),ROW(INDIRECT("1:"&amp;LEN(SUBSTITUTE(UPPER(TRIM(CLEAN(SUBSTITUTE(SUBSTITUTE(G742,"ٔ",""),"ـ","ء"))))," ","")))),1),Gematria!$C$3:$C$40,Gematria!$D$3:$D$40)))</f>
        <v/>
      </c>
    </row>
    <row r="743" spans="1:10" x14ac:dyDescent="0.25">
      <c r="A743" s="2">
        <v>742</v>
      </c>
      <c r="B743" s="2">
        <v>5</v>
      </c>
      <c r="C743" s="2">
        <v>69</v>
      </c>
      <c r="D743" s="11"/>
      <c r="E7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43" s="524" t="str">
        <f t="shared" si="35"/>
        <v/>
      </c>
      <c r="H743" s="525">
        <f t="shared" si="36"/>
        <v>0</v>
      </c>
      <c r="I743" s="526">
        <f t="shared" si="37"/>
        <v>1</v>
      </c>
      <c r="J743" s="526" t="str">
        <f ca="1">IF(G743="","",SUMPRODUCT(LOOKUP(MID(SUBSTITUTE(UPPER(TRIM(CLEAN(SUBSTITUTE(SUBSTITUTE(G743,"ٔ",""),"ـ","ء"))))," ",""),ROW(INDIRECT("1:"&amp;LEN(SUBSTITUTE(UPPER(TRIM(CLEAN(SUBSTITUTE(SUBSTITUTE(G743,"ٔ",""),"ـ","ء"))))," ","")))),1),Gematria!$C$3:$C$40,Gematria!$D$3:$D$40)))</f>
        <v/>
      </c>
    </row>
    <row r="744" spans="1:10" x14ac:dyDescent="0.25">
      <c r="A744" s="2">
        <v>743</v>
      </c>
      <c r="B744" s="2">
        <v>5</v>
      </c>
      <c r="C744" s="2">
        <v>70</v>
      </c>
      <c r="D744" s="11"/>
      <c r="E7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44" s="524" t="str">
        <f t="shared" si="35"/>
        <v/>
      </c>
      <c r="H744" s="525">
        <f t="shared" si="36"/>
        <v>0</v>
      </c>
      <c r="I744" s="526">
        <f t="shared" si="37"/>
        <v>1</v>
      </c>
      <c r="J744" s="526" t="str">
        <f ca="1">IF(G744="","",SUMPRODUCT(LOOKUP(MID(SUBSTITUTE(UPPER(TRIM(CLEAN(SUBSTITUTE(SUBSTITUTE(G744,"ٔ",""),"ـ","ء"))))," ",""),ROW(INDIRECT("1:"&amp;LEN(SUBSTITUTE(UPPER(TRIM(CLEAN(SUBSTITUTE(SUBSTITUTE(G744,"ٔ",""),"ـ","ء"))))," ","")))),1),Gematria!$C$3:$C$40,Gematria!$D$3:$D$40)))</f>
        <v/>
      </c>
    </row>
    <row r="745" spans="1:10" x14ac:dyDescent="0.25">
      <c r="A745" s="2">
        <v>744</v>
      </c>
      <c r="B745" s="2">
        <v>5</v>
      </c>
      <c r="C745" s="2">
        <v>71</v>
      </c>
      <c r="D745" s="11"/>
      <c r="E7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45" s="524" t="str">
        <f t="shared" si="35"/>
        <v/>
      </c>
      <c r="H745" s="525">
        <f t="shared" si="36"/>
        <v>0</v>
      </c>
      <c r="I745" s="526">
        <f t="shared" si="37"/>
        <v>1</v>
      </c>
      <c r="J745" s="526" t="str">
        <f ca="1">IF(G745="","",SUMPRODUCT(LOOKUP(MID(SUBSTITUTE(UPPER(TRIM(CLEAN(SUBSTITUTE(SUBSTITUTE(G745,"ٔ",""),"ـ","ء"))))," ",""),ROW(INDIRECT("1:"&amp;LEN(SUBSTITUTE(UPPER(TRIM(CLEAN(SUBSTITUTE(SUBSTITUTE(G745,"ٔ",""),"ـ","ء"))))," ","")))),1),Gematria!$C$3:$C$40,Gematria!$D$3:$D$40)))</f>
        <v/>
      </c>
    </row>
    <row r="746" spans="1:10" x14ac:dyDescent="0.25">
      <c r="A746" s="2">
        <v>745</v>
      </c>
      <c r="B746" s="2">
        <v>5</v>
      </c>
      <c r="C746" s="2">
        <v>72</v>
      </c>
      <c r="D746" s="11"/>
      <c r="E7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46" s="524" t="str">
        <f t="shared" si="35"/>
        <v/>
      </c>
      <c r="H746" s="525">
        <f t="shared" si="36"/>
        <v>0</v>
      </c>
      <c r="I746" s="526">
        <f t="shared" si="37"/>
        <v>1</v>
      </c>
      <c r="J746" s="526" t="str">
        <f ca="1">IF(G746="","",SUMPRODUCT(LOOKUP(MID(SUBSTITUTE(UPPER(TRIM(CLEAN(SUBSTITUTE(SUBSTITUTE(G746,"ٔ",""),"ـ","ء"))))," ",""),ROW(INDIRECT("1:"&amp;LEN(SUBSTITUTE(UPPER(TRIM(CLEAN(SUBSTITUTE(SUBSTITUTE(G746,"ٔ",""),"ـ","ء"))))," ","")))),1),Gematria!$C$3:$C$40,Gematria!$D$3:$D$40)))</f>
        <v/>
      </c>
    </row>
    <row r="747" spans="1:10" x14ac:dyDescent="0.25">
      <c r="A747" s="2">
        <v>746</v>
      </c>
      <c r="B747" s="2">
        <v>5</v>
      </c>
      <c r="C747" s="2">
        <v>73</v>
      </c>
      <c r="D747" s="11"/>
      <c r="E7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47" s="524" t="str">
        <f t="shared" si="35"/>
        <v/>
      </c>
      <c r="H747" s="525">
        <f t="shared" si="36"/>
        <v>0</v>
      </c>
      <c r="I747" s="526">
        <f t="shared" si="37"/>
        <v>1</v>
      </c>
      <c r="J747" s="526" t="str">
        <f ca="1">IF(G747="","",SUMPRODUCT(LOOKUP(MID(SUBSTITUTE(UPPER(TRIM(CLEAN(SUBSTITUTE(SUBSTITUTE(G747,"ٔ",""),"ـ","ء"))))," ",""),ROW(INDIRECT("1:"&amp;LEN(SUBSTITUTE(UPPER(TRIM(CLEAN(SUBSTITUTE(SUBSTITUTE(G747,"ٔ",""),"ـ","ء"))))," ","")))),1),Gematria!$C$3:$C$40,Gematria!$D$3:$D$40)))</f>
        <v/>
      </c>
    </row>
    <row r="748" spans="1:10" x14ac:dyDescent="0.25">
      <c r="A748" s="2">
        <v>747</v>
      </c>
      <c r="B748" s="2">
        <v>5</v>
      </c>
      <c r="C748" s="2">
        <v>74</v>
      </c>
      <c r="D748" s="11"/>
      <c r="E7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48" s="524" t="str">
        <f t="shared" si="35"/>
        <v/>
      </c>
      <c r="H748" s="525">
        <f t="shared" si="36"/>
        <v>0</v>
      </c>
      <c r="I748" s="526">
        <f t="shared" si="37"/>
        <v>1</v>
      </c>
      <c r="J748" s="526" t="str">
        <f ca="1">IF(G748="","",SUMPRODUCT(LOOKUP(MID(SUBSTITUTE(UPPER(TRIM(CLEAN(SUBSTITUTE(SUBSTITUTE(G748,"ٔ",""),"ـ","ء"))))," ",""),ROW(INDIRECT("1:"&amp;LEN(SUBSTITUTE(UPPER(TRIM(CLEAN(SUBSTITUTE(SUBSTITUTE(G748,"ٔ",""),"ـ","ء"))))," ","")))),1),Gematria!$C$3:$C$40,Gematria!$D$3:$D$40)))</f>
        <v/>
      </c>
    </row>
    <row r="749" spans="1:10" x14ac:dyDescent="0.25">
      <c r="A749" s="2">
        <v>748</v>
      </c>
      <c r="B749" s="2">
        <v>5</v>
      </c>
      <c r="C749" s="2">
        <v>75</v>
      </c>
      <c r="D749" s="11"/>
      <c r="E7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49" s="524" t="str">
        <f t="shared" si="35"/>
        <v/>
      </c>
      <c r="H749" s="525">
        <f t="shared" si="36"/>
        <v>0</v>
      </c>
      <c r="I749" s="526">
        <f t="shared" si="37"/>
        <v>1</v>
      </c>
      <c r="J749" s="526" t="str">
        <f ca="1">IF(G749="","",SUMPRODUCT(LOOKUP(MID(SUBSTITUTE(UPPER(TRIM(CLEAN(SUBSTITUTE(SUBSTITUTE(G749,"ٔ",""),"ـ","ء"))))," ",""),ROW(INDIRECT("1:"&amp;LEN(SUBSTITUTE(UPPER(TRIM(CLEAN(SUBSTITUTE(SUBSTITUTE(G749,"ٔ",""),"ـ","ء"))))," ","")))),1),Gematria!$C$3:$C$40,Gematria!$D$3:$D$40)))</f>
        <v/>
      </c>
    </row>
    <row r="750" spans="1:10" x14ac:dyDescent="0.25">
      <c r="A750" s="2">
        <v>749</v>
      </c>
      <c r="B750" s="2">
        <v>5</v>
      </c>
      <c r="C750" s="2">
        <v>76</v>
      </c>
      <c r="D750" s="11"/>
      <c r="E7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50" s="524" t="str">
        <f t="shared" si="35"/>
        <v/>
      </c>
      <c r="H750" s="525">
        <f t="shared" si="36"/>
        <v>0</v>
      </c>
      <c r="I750" s="526">
        <f t="shared" si="37"/>
        <v>1</v>
      </c>
      <c r="J750" s="526" t="str">
        <f ca="1">IF(G750="","",SUMPRODUCT(LOOKUP(MID(SUBSTITUTE(UPPER(TRIM(CLEAN(SUBSTITUTE(SUBSTITUTE(G750,"ٔ",""),"ـ","ء"))))," ",""),ROW(INDIRECT("1:"&amp;LEN(SUBSTITUTE(UPPER(TRIM(CLEAN(SUBSTITUTE(SUBSTITUTE(G750,"ٔ",""),"ـ","ء"))))," ","")))),1),Gematria!$C$3:$C$40,Gematria!$D$3:$D$40)))</f>
        <v/>
      </c>
    </row>
    <row r="751" spans="1:10" x14ac:dyDescent="0.25">
      <c r="A751" s="2">
        <v>750</v>
      </c>
      <c r="B751" s="2">
        <v>5</v>
      </c>
      <c r="C751" s="2">
        <v>77</v>
      </c>
      <c r="D751" s="11"/>
      <c r="E7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51" s="524" t="str">
        <f t="shared" si="35"/>
        <v/>
      </c>
      <c r="H751" s="525">
        <f t="shared" si="36"/>
        <v>0</v>
      </c>
      <c r="I751" s="526">
        <f t="shared" si="37"/>
        <v>1</v>
      </c>
      <c r="J751" s="526" t="str">
        <f ca="1">IF(G751="","",SUMPRODUCT(LOOKUP(MID(SUBSTITUTE(UPPER(TRIM(CLEAN(SUBSTITUTE(SUBSTITUTE(G751,"ٔ",""),"ـ","ء"))))," ",""),ROW(INDIRECT("1:"&amp;LEN(SUBSTITUTE(UPPER(TRIM(CLEAN(SUBSTITUTE(SUBSTITUTE(G751,"ٔ",""),"ـ","ء"))))," ","")))),1),Gematria!$C$3:$C$40,Gematria!$D$3:$D$40)))</f>
        <v/>
      </c>
    </row>
    <row r="752" spans="1:10" x14ac:dyDescent="0.25">
      <c r="A752" s="2">
        <v>751</v>
      </c>
      <c r="B752" s="2">
        <v>5</v>
      </c>
      <c r="C752" s="2">
        <v>78</v>
      </c>
      <c r="D752" s="11"/>
      <c r="E7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52" s="524" t="str">
        <f t="shared" si="35"/>
        <v/>
      </c>
      <c r="H752" s="525">
        <f t="shared" si="36"/>
        <v>0</v>
      </c>
      <c r="I752" s="526">
        <f t="shared" si="37"/>
        <v>1</v>
      </c>
      <c r="J752" s="526" t="str">
        <f ca="1">IF(G752="","",SUMPRODUCT(LOOKUP(MID(SUBSTITUTE(UPPER(TRIM(CLEAN(SUBSTITUTE(SUBSTITUTE(G752,"ٔ",""),"ـ","ء"))))," ",""),ROW(INDIRECT("1:"&amp;LEN(SUBSTITUTE(UPPER(TRIM(CLEAN(SUBSTITUTE(SUBSTITUTE(G752,"ٔ",""),"ـ","ء"))))," ","")))),1),Gematria!$C$3:$C$40,Gematria!$D$3:$D$40)))</f>
        <v/>
      </c>
    </row>
    <row r="753" spans="1:10" x14ac:dyDescent="0.25">
      <c r="A753" s="2">
        <v>752</v>
      </c>
      <c r="B753" s="2">
        <v>5</v>
      </c>
      <c r="C753" s="2">
        <v>79</v>
      </c>
      <c r="D753" s="11"/>
      <c r="E7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53" s="524" t="str">
        <f t="shared" si="35"/>
        <v/>
      </c>
      <c r="H753" s="525">
        <f t="shared" si="36"/>
        <v>0</v>
      </c>
      <c r="I753" s="526">
        <f t="shared" si="37"/>
        <v>1</v>
      </c>
      <c r="J753" s="526" t="str">
        <f ca="1">IF(G753="","",SUMPRODUCT(LOOKUP(MID(SUBSTITUTE(UPPER(TRIM(CLEAN(SUBSTITUTE(SUBSTITUTE(G753,"ٔ",""),"ـ","ء"))))," ",""),ROW(INDIRECT("1:"&amp;LEN(SUBSTITUTE(UPPER(TRIM(CLEAN(SUBSTITUTE(SUBSTITUTE(G753,"ٔ",""),"ـ","ء"))))," ","")))),1),Gematria!$C$3:$C$40,Gematria!$D$3:$D$40)))</f>
        <v/>
      </c>
    </row>
    <row r="754" spans="1:10" x14ac:dyDescent="0.25">
      <c r="A754" s="2">
        <v>753</v>
      </c>
      <c r="B754" s="2">
        <v>5</v>
      </c>
      <c r="C754" s="2">
        <v>80</v>
      </c>
      <c r="D754" s="11"/>
      <c r="E7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54" s="524" t="str">
        <f t="shared" si="35"/>
        <v/>
      </c>
      <c r="H754" s="525">
        <f t="shared" si="36"/>
        <v>0</v>
      </c>
      <c r="I754" s="526">
        <f t="shared" si="37"/>
        <v>1</v>
      </c>
      <c r="J754" s="526" t="str">
        <f ca="1">IF(G754="","",SUMPRODUCT(LOOKUP(MID(SUBSTITUTE(UPPER(TRIM(CLEAN(SUBSTITUTE(SUBSTITUTE(G754,"ٔ",""),"ـ","ء"))))," ",""),ROW(INDIRECT("1:"&amp;LEN(SUBSTITUTE(UPPER(TRIM(CLEAN(SUBSTITUTE(SUBSTITUTE(G754,"ٔ",""),"ـ","ء"))))," ","")))),1),Gematria!$C$3:$C$40,Gematria!$D$3:$D$40)))</f>
        <v/>
      </c>
    </row>
    <row r="755" spans="1:10" x14ac:dyDescent="0.25">
      <c r="A755" s="2">
        <v>754</v>
      </c>
      <c r="B755" s="2">
        <v>5</v>
      </c>
      <c r="C755" s="2">
        <v>81</v>
      </c>
      <c r="D755" s="11"/>
      <c r="E7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55" s="524" t="str">
        <f t="shared" si="35"/>
        <v/>
      </c>
      <c r="H755" s="525">
        <f t="shared" si="36"/>
        <v>0</v>
      </c>
      <c r="I755" s="526">
        <f t="shared" si="37"/>
        <v>1</v>
      </c>
      <c r="J755" s="526" t="str">
        <f ca="1">IF(G755="","",SUMPRODUCT(LOOKUP(MID(SUBSTITUTE(UPPER(TRIM(CLEAN(SUBSTITUTE(SUBSTITUTE(G755,"ٔ",""),"ـ","ء"))))," ",""),ROW(INDIRECT("1:"&amp;LEN(SUBSTITUTE(UPPER(TRIM(CLEAN(SUBSTITUTE(SUBSTITUTE(G755,"ٔ",""),"ـ","ء"))))," ","")))),1),Gematria!$C$3:$C$40,Gematria!$D$3:$D$40)))</f>
        <v/>
      </c>
    </row>
    <row r="756" spans="1:10" x14ac:dyDescent="0.25">
      <c r="A756" s="2">
        <v>755</v>
      </c>
      <c r="B756" s="2">
        <v>5</v>
      </c>
      <c r="C756" s="2">
        <v>82</v>
      </c>
      <c r="D756" s="11"/>
      <c r="E7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56" s="524" t="str">
        <f t="shared" si="35"/>
        <v/>
      </c>
      <c r="H756" s="525">
        <f t="shared" si="36"/>
        <v>0</v>
      </c>
      <c r="I756" s="526">
        <f t="shared" si="37"/>
        <v>1</v>
      </c>
      <c r="J756" s="526" t="str">
        <f ca="1">IF(G756="","",SUMPRODUCT(LOOKUP(MID(SUBSTITUTE(UPPER(TRIM(CLEAN(SUBSTITUTE(SUBSTITUTE(G756,"ٔ",""),"ـ","ء"))))," ",""),ROW(INDIRECT("1:"&amp;LEN(SUBSTITUTE(UPPER(TRIM(CLEAN(SUBSTITUTE(SUBSTITUTE(G756,"ٔ",""),"ـ","ء"))))," ","")))),1),Gematria!$C$3:$C$40,Gematria!$D$3:$D$40)))</f>
        <v/>
      </c>
    </row>
    <row r="757" spans="1:10" x14ac:dyDescent="0.25">
      <c r="A757" s="2">
        <v>756</v>
      </c>
      <c r="B757" s="2">
        <v>5</v>
      </c>
      <c r="C757" s="2">
        <v>83</v>
      </c>
      <c r="D757" s="11"/>
      <c r="E7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57" s="524" t="str">
        <f t="shared" si="35"/>
        <v/>
      </c>
      <c r="H757" s="525">
        <f t="shared" si="36"/>
        <v>0</v>
      </c>
      <c r="I757" s="526">
        <f t="shared" si="37"/>
        <v>1</v>
      </c>
      <c r="J757" s="526" t="str">
        <f ca="1">IF(G757="","",SUMPRODUCT(LOOKUP(MID(SUBSTITUTE(UPPER(TRIM(CLEAN(SUBSTITUTE(SUBSTITUTE(G757,"ٔ",""),"ـ","ء"))))," ",""),ROW(INDIRECT("1:"&amp;LEN(SUBSTITUTE(UPPER(TRIM(CLEAN(SUBSTITUTE(SUBSTITUTE(G757,"ٔ",""),"ـ","ء"))))," ","")))),1),Gematria!$C$3:$C$40,Gematria!$D$3:$D$40)))</f>
        <v/>
      </c>
    </row>
    <row r="758" spans="1:10" x14ac:dyDescent="0.25">
      <c r="A758" s="2">
        <v>757</v>
      </c>
      <c r="B758" s="2">
        <v>5</v>
      </c>
      <c r="C758" s="2">
        <v>84</v>
      </c>
      <c r="D758" s="11"/>
      <c r="E7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58" s="524" t="str">
        <f t="shared" si="35"/>
        <v/>
      </c>
      <c r="H758" s="525">
        <f t="shared" si="36"/>
        <v>0</v>
      </c>
      <c r="I758" s="526">
        <f t="shared" si="37"/>
        <v>1</v>
      </c>
      <c r="J758" s="526" t="str">
        <f ca="1">IF(G758="","",SUMPRODUCT(LOOKUP(MID(SUBSTITUTE(UPPER(TRIM(CLEAN(SUBSTITUTE(SUBSTITUTE(G758,"ٔ",""),"ـ","ء"))))," ",""),ROW(INDIRECT("1:"&amp;LEN(SUBSTITUTE(UPPER(TRIM(CLEAN(SUBSTITUTE(SUBSTITUTE(G758,"ٔ",""),"ـ","ء"))))," ","")))),1),Gematria!$C$3:$C$40,Gematria!$D$3:$D$40)))</f>
        <v/>
      </c>
    </row>
    <row r="759" spans="1:10" x14ac:dyDescent="0.25">
      <c r="A759" s="2">
        <v>758</v>
      </c>
      <c r="B759" s="2">
        <v>5</v>
      </c>
      <c r="C759" s="2">
        <v>85</v>
      </c>
      <c r="D759" s="11"/>
      <c r="E7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59" s="524" t="str">
        <f t="shared" si="35"/>
        <v/>
      </c>
      <c r="H759" s="525">
        <f t="shared" si="36"/>
        <v>0</v>
      </c>
      <c r="I759" s="526">
        <f t="shared" si="37"/>
        <v>1</v>
      </c>
      <c r="J759" s="526" t="str">
        <f ca="1">IF(G759="","",SUMPRODUCT(LOOKUP(MID(SUBSTITUTE(UPPER(TRIM(CLEAN(SUBSTITUTE(SUBSTITUTE(G759,"ٔ",""),"ـ","ء"))))," ",""),ROW(INDIRECT("1:"&amp;LEN(SUBSTITUTE(UPPER(TRIM(CLEAN(SUBSTITUTE(SUBSTITUTE(G759,"ٔ",""),"ـ","ء"))))," ","")))),1),Gematria!$C$3:$C$40,Gematria!$D$3:$D$40)))</f>
        <v/>
      </c>
    </row>
    <row r="760" spans="1:10" x14ac:dyDescent="0.25">
      <c r="A760" s="2">
        <v>759</v>
      </c>
      <c r="B760" s="2">
        <v>5</v>
      </c>
      <c r="C760" s="2">
        <v>86</v>
      </c>
      <c r="D760" s="11"/>
      <c r="E7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60" s="524" t="str">
        <f t="shared" si="35"/>
        <v/>
      </c>
      <c r="H760" s="525">
        <f t="shared" si="36"/>
        <v>0</v>
      </c>
      <c r="I760" s="526">
        <f t="shared" si="37"/>
        <v>1</v>
      </c>
      <c r="J760" s="526" t="str">
        <f ca="1">IF(G760="","",SUMPRODUCT(LOOKUP(MID(SUBSTITUTE(UPPER(TRIM(CLEAN(SUBSTITUTE(SUBSTITUTE(G760,"ٔ",""),"ـ","ء"))))," ",""),ROW(INDIRECT("1:"&amp;LEN(SUBSTITUTE(UPPER(TRIM(CLEAN(SUBSTITUTE(SUBSTITUTE(G760,"ٔ",""),"ـ","ء"))))," ","")))),1),Gematria!$C$3:$C$40,Gematria!$D$3:$D$40)))</f>
        <v/>
      </c>
    </row>
    <row r="761" spans="1:10" x14ac:dyDescent="0.25">
      <c r="A761" s="2">
        <v>760</v>
      </c>
      <c r="B761" s="2">
        <v>5</v>
      </c>
      <c r="C761" s="2">
        <v>87</v>
      </c>
      <c r="D761" s="11"/>
      <c r="E7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61" s="524" t="str">
        <f t="shared" si="35"/>
        <v/>
      </c>
      <c r="H761" s="525">
        <f t="shared" si="36"/>
        <v>0</v>
      </c>
      <c r="I761" s="526">
        <f t="shared" si="37"/>
        <v>1</v>
      </c>
      <c r="J761" s="526" t="str">
        <f ca="1">IF(G761="","",SUMPRODUCT(LOOKUP(MID(SUBSTITUTE(UPPER(TRIM(CLEAN(SUBSTITUTE(SUBSTITUTE(G761,"ٔ",""),"ـ","ء"))))," ",""),ROW(INDIRECT("1:"&amp;LEN(SUBSTITUTE(UPPER(TRIM(CLEAN(SUBSTITUTE(SUBSTITUTE(G761,"ٔ",""),"ـ","ء"))))," ","")))),1),Gematria!$C$3:$C$40,Gematria!$D$3:$D$40)))</f>
        <v/>
      </c>
    </row>
    <row r="762" spans="1:10" x14ac:dyDescent="0.25">
      <c r="A762" s="2">
        <v>761</v>
      </c>
      <c r="B762" s="2">
        <v>5</v>
      </c>
      <c r="C762" s="2">
        <v>88</v>
      </c>
      <c r="D762" s="11"/>
      <c r="E7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62" s="524" t="str">
        <f t="shared" si="35"/>
        <v/>
      </c>
      <c r="H762" s="525">
        <f t="shared" si="36"/>
        <v>0</v>
      </c>
      <c r="I762" s="526">
        <f t="shared" si="37"/>
        <v>1</v>
      </c>
      <c r="J762" s="526" t="str">
        <f ca="1">IF(G762="","",SUMPRODUCT(LOOKUP(MID(SUBSTITUTE(UPPER(TRIM(CLEAN(SUBSTITUTE(SUBSTITUTE(G762,"ٔ",""),"ـ","ء"))))," ",""),ROW(INDIRECT("1:"&amp;LEN(SUBSTITUTE(UPPER(TRIM(CLEAN(SUBSTITUTE(SUBSTITUTE(G762,"ٔ",""),"ـ","ء"))))," ","")))),1),Gematria!$C$3:$C$40,Gematria!$D$3:$D$40)))</f>
        <v/>
      </c>
    </row>
    <row r="763" spans="1:10" x14ac:dyDescent="0.25">
      <c r="A763" s="2">
        <v>762</v>
      </c>
      <c r="B763" s="2">
        <v>5</v>
      </c>
      <c r="C763" s="2">
        <v>89</v>
      </c>
      <c r="D763" s="11"/>
      <c r="E7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63" s="524" t="str">
        <f t="shared" si="35"/>
        <v/>
      </c>
      <c r="H763" s="525">
        <f t="shared" si="36"/>
        <v>0</v>
      </c>
      <c r="I763" s="526">
        <f t="shared" si="37"/>
        <v>1</v>
      </c>
      <c r="J763" s="526" t="str">
        <f ca="1">IF(G763="","",SUMPRODUCT(LOOKUP(MID(SUBSTITUTE(UPPER(TRIM(CLEAN(SUBSTITUTE(SUBSTITUTE(G763,"ٔ",""),"ـ","ء"))))," ",""),ROW(INDIRECT("1:"&amp;LEN(SUBSTITUTE(UPPER(TRIM(CLEAN(SUBSTITUTE(SUBSTITUTE(G763,"ٔ",""),"ـ","ء"))))," ","")))),1),Gematria!$C$3:$C$40,Gematria!$D$3:$D$40)))</f>
        <v/>
      </c>
    </row>
    <row r="764" spans="1:10" x14ac:dyDescent="0.25">
      <c r="A764" s="2">
        <v>763</v>
      </c>
      <c r="B764" s="2">
        <v>5</v>
      </c>
      <c r="C764" s="2">
        <v>90</v>
      </c>
      <c r="D764" s="11"/>
      <c r="E7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64" s="524" t="str">
        <f t="shared" si="35"/>
        <v/>
      </c>
      <c r="H764" s="525">
        <f t="shared" si="36"/>
        <v>0</v>
      </c>
      <c r="I764" s="526">
        <f t="shared" si="37"/>
        <v>1</v>
      </c>
      <c r="J764" s="526" t="str">
        <f ca="1">IF(G764="","",SUMPRODUCT(LOOKUP(MID(SUBSTITUTE(UPPER(TRIM(CLEAN(SUBSTITUTE(SUBSTITUTE(G764,"ٔ",""),"ـ","ء"))))," ",""),ROW(INDIRECT("1:"&amp;LEN(SUBSTITUTE(UPPER(TRIM(CLEAN(SUBSTITUTE(SUBSTITUTE(G764,"ٔ",""),"ـ","ء"))))," ","")))),1),Gematria!$C$3:$C$40,Gematria!$D$3:$D$40)))</f>
        <v/>
      </c>
    </row>
    <row r="765" spans="1:10" x14ac:dyDescent="0.25">
      <c r="A765" s="2">
        <v>764</v>
      </c>
      <c r="B765" s="2">
        <v>5</v>
      </c>
      <c r="C765" s="2">
        <v>91</v>
      </c>
      <c r="D765" s="11"/>
      <c r="E7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65" s="524" t="str">
        <f t="shared" si="35"/>
        <v/>
      </c>
      <c r="H765" s="525">
        <f t="shared" si="36"/>
        <v>0</v>
      </c>
      <c r="I765" s="526">
        <f t="shared" si="37"/>
        <v>1</v>
      </c>
      <c r="J765" s="526" t="str">
        <f ca="1">IF(G765="","",SUMPRODUCT(LOOKUP(MID(SUBSTITUTE(UPPER(TRIM(CLEAN(SUBSTITUTE(SUBSTITUTE(G765,"ٔ",""),"ـ","ء"))))," ",""),ROW(INDIRECT("1:"&amp;LEN(SUBSTITUTE(UPPER(TRIM(CLEAN(SUBSTITUTE(SUBSTITUTE(G765,"ٔ",""),"ـ","ء"))))," ","")))),1),Gematria!$C$3:$C$40,Gematria!$D$3:$D$40)))</f>
        <v/>
      </c>
    </row>
    <row r="766" spans="1:10" x14ac:dyDescent="0.25">
      <c r="A766" s="2">
        <v>765</v>
      </c>
      <c r="B766" s="2">
        <v>5</v>
      </c>
      <c r="C766" s="2">
        <v>92</v>
      </c>
      <c r="D766" s="11"/>
      <c r="E7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66" s="524" t="str">
        <f t="shared" si="35"/>
        <v/>
      </c>
      <c r="H766" s="525">
        <f t="shared" si="36"/>
        <v>0</v>
      </c>
      <c r="I766" s="526">
        <f t="shared" si="37"/>
        <v>1</v>
      </c>
      <c r="J766" s="526" t="str">
        <f ca="1">IF(G766="","",SUMPRODUCT(LOOKUP(MID(SUBSTITUTE(UPPER(TRIM(CLEAN(SUBSTITUTE(SUBSTITUTE(G766,"ٔ",""),"ـ","ء"))))," ",""),ROW(INDIRECT("1:"&amp;LEN(SUBSTITUTE(UPPER(TRIM(CLEAN(SUBSTITUTE(SUBSTITUTE(G766,"ٔ",""),"ـ","ء"))))," ","")))),1),Gematria!$C$3:$C$40,Gematria!$D$3:$D$40)))</f>
        <v/>
      </c>
    </row>
    <row r="767" spans="1:10" x14ac:dyDescent="0.25">
      <c r="A767" s="2">
        <v>766</v>
      </c>
      <c r="B767" s="2">
        <v>5</v>
      </c>
      <c r="C767" s="2">
        <v>93</v>
      </c>
      <c r="D767" s="11"/>
      <c r="E7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67" s="524" t="str">
        <f t="shared" si="35"/>
        <v/>
      </c>
      <c r="H767" s="525">
        <f t="shared" si="36"/>
        <v>0</v>
      </c>
      <c r="I767" s="526">
        <f t="shared" si="37"/>
        <v>1</v>
      </c>
      <c r="J767" s="526" t="str">
        <f ca="1">IF(G767="","",SUMPRODUCT(LOOKUP(MID(SUBSTITUTE(UPPER(TRIM(CLEAN(SUBSTITUTE(SUBSTITUTE(G767,"ٔ",""),"ـ","ء"))))," ",""),ROW(INDIRECT("1:"&amp;LEN(SUBSTITUTE(UPPER(TRIM(CLEAN(SUBSTITUTE(SUBSTITUTE(G767,"ٔ",""),"ـ","ء"))))," ","")))),1),Gematria!$C$3:$C$40,Gematria!$D$3:$D$40)))</f>
        <v/>
      </c>
    </row>
    <row r="768" spans="1:10" x14ac:dyDescent="0.25">
      <c r="A768" s="2">
        <v>767</v>
      </c>
      <c r="B768" s="2">
        <v>5</v>
      </c>
      <c r="C768" s="2">
        <v>94</v>
      </c>
      <c r="D768" s="11"/>
      <c r="E7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68" s="524" t="str">
        <f t="shared" si="35"/>
        <v/>
      </c>
      <c r="H768" s="525">
        <f t="shared" si="36"/>
        <v>0</v>
      </c>
      <c r="I768" s="526">
        <f t="shared" si="37"/>
        <v>1</v>
      </c>
      <c r="J768" s="526" t="str">
        <f ca="1">IF(G768="","",SUMPRODUCT(LOOKUP(MID(SUBSTITUTE(UPPER(TRIM(CLEAN(SUBSTITUTE(SUBSTITUTE(G768,"ٔ",""),"ـ","ء"))))," ",""),ROW(INDIRECT("1:"&amp;LEN(SUBSTITUTE(UPPER(TRIM(CLEAN(SUBSTITUTE(SUBSTITUTE(G768,"ٔ",""),"ـ","ء"))))," ","")))),1),Gematria!$C$3:$C$40,Gematria!$D$3:$D$40)))</f>
        <v/>
      </c>
    </row>
    <row r="769" spans="1:10" x14ac:dyDescent="0.25">
      <c r="A769" s="2">
        <v>768</v>
      </c>
      <c r="B769" s="2">
        <v>5</v>
      </c>
      <c r="C769" s="2">
        <v>95</v>
      </c>
      <c r="D769" s="11"/>
      <c r="E7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69" s="524" t="str">
        <f t="shared" si="35"/>
        <v/>
      </c>
      <c r="H769" s="525">
        <f t="shared" si="36"/>
        <v>0</v>
      </c>
      <c r="I769" s="526">
        <f t="shared" si="37"/>
        <v>1</v>
      </c>
      <c r="J769" s="526" t="str">
        <f ca="1">IF(G769="","",SUMPRODUCT(LOOKUP(MID(SUBSTITUTE(UPPER(TRIM(CLEAN(SUBSTITUTE(SUBSTITUTE(G769,"ٔ",""),"ـ","ء"))))," ",""),ROW(INDIRECT("1:"&amp;LEN(SUBSTITUTE(UPPER(TRIM(CLEAN(SUBSTITUTE(SUBSTITUTE(G769,"ٔ",""),"ـ","ء"))))," ","")))),1),Gematria!$C$3:$C$40,Gematria!$D$3:$D$40)))</f>
        <v/>
      </c>
    </row>
    <row r="770" spans="1:10" x14ac:dyDescent="0.25">
      <c r="A770" s="2">
        <v>769</v>
      </c>
      <c r="B770" s="2">
        <v>5</v>
      </c>
      <c r="C770" s="2">
        <v>96</v>
      </c>
      <c r="D770" s="11"/>
      <c r="E7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70" s="524" t="str">
        <f t="shared" si="35"/>
        <v/>
      </c>
      <c r="H770" s="525">
        <f t="shared" si="36"/>
        <v>0</v>
      </c>
      <c r="I770" s="526">
        <f t="shared" si="37"/>
        <v>1</v>
      </c>
      <c r="J770" s="526" t="str">
        <f ca="1">IF(G770="","",SUMPRODUCT(LOOKUP(MID(SUBSTITUTE(UPPER(TRIM(CLEAN(SUBSTITUTE(SUBSTITUTE(G770,"ٔ",""),"ـ","ء"))))," ",""),ROW(INDIRECT("1:"&amp;LEN(SUBSTITUTE(UPPER(TRIM(CLEAN(SUBSTITUTE(SUBSTITUTE(G770,"ٔ",""),"ـ","ء"))))," ","")))),1),Gematria!$C$3:$C$40,Gematria!$D$3:$D$40)))</f>
        <v/>
      </c>
    </row>
    <row r="771" spans="1:10" x14ac:dyDescent="0.25">
      <c r="A771" s="2">
        <v>770</v>
      </c>
      <c r="B771" s="2">
        <v>5</v>
      </c>
      <c r="C771" s="2">
        <v>97</v>
      </c>
      <c r="D771" s="11"/>
      <c r="E7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71" s="524" t="str">
        <f t="shared" ref="G771:G834" si="38">TRIM(CLEAN(SUBSTITUTE(F771,"ٔ","")))</f>
        <v/>
      </c>
      <c r="H771" s="525">
        <f t="shared" ref="H771:H834" si="39">LEN(SUBSTITUTE(G771," ",""))</f>
        <v>0</v>
      </c>
      <c r="I771" s="526">
        <f t="shared" si="37"/>
        <v>1</v>
      </c>
      <c r="J771" s="526" t="str">
        <f ca="1">IF(G771="","",SUMPRODUCT(LOOKUP(MID(SUBSTITUTE(UPPER(TRIM(CLEAN(SUBSTITUTE(SUBSTITUTE(G771,"ٔ",""),"ـ","ء"))))," ",""),ROW(INDIRECT("1:"&amp;LEN(SUBSTITUTE(UPPER(TRIM(CLEAN(SUBSTITUTE(SUBSTITUTE(G771,"ٔ",""),"ـ","ء"))))," ","")))),1),Gematria!$C$3:$C$40,Gematria!$D$3:$D$40)))</f>
        <v/>
      </c>
    </row>
    <row r="772" spans="1:10" x14ac:dyDescent="0.25">
      <c r="A772" s="2">
        <v>771</v>
      </c>
      <c r="B772" s="2">
        <v>5</v>
      </c>
      <c r="C772" s="2">
        <v>98</v>
      </c>
      <c r="D772" s="11"/>
      <c r="E7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72" s="524" t="str">
        <f t="shared" si="38"/>
        <v/>
      </c>
      <c r="H772" s="525">
        <f t="shared" si="39"/>
        <v>0</v>
      </c>
      <c r="I772" s="526">
        <f t="shared" si="37"/>
        <v>1</v>
      </c>
      <c r="J772" s="526" t="str">
        <f ca="1">IF(G772="","",SUMPRODUCT(LOOKUP(MID(SUBSTITUTE(UPPER(TRIM(CLEAN(SUBSTITUTE(SUBSTITUTE(G772,"ٔ",""),"ـ","ء"))))," ",""),ROW(INDIRECT("1:"&amp;LEN(SUBSTITUTE(UPPER(TRIM(CLEAN(SUBSTITUTE(SUBSTITUTE(G772,"ٔ",""),"ـ","ء"))))," ","")))),1),Gematria!$C$3:$C$40,Gematria!$D$3:$D$40)))</f>
        <v/>
      </c>
    </row>
    <row r="773" spans="1:10" x14ac:dyDescent="0.25">
      <c r="A773" s="2">
        <v>772</v>
      </c>
      <c r="B773" s="2">
        <v>5</v>
      </c>
      <c r="C773" s="2">
        <v>99</v>
      </c>
      <c r="D773" s="11"/>
      <c r="E7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73" s="524" t="str">
        <f t="shared" si="38"/>
        <v/>
      </c>
      <c r="H773" s="525">
        <f t="shared" si="39"/>
        <v>0</v>
      </c>
      <c r="I773" s="526">
        <f t="shared" si="37"/>
        <v>1</v>
      </c>
      <c r="J773" s="526" t="str">
        <f ca="1">IF(G773="","",SUMPRODUCT(LOOKUP(MID(SUBSTITUTE(UPPER(TRIM(CLEAN(SUBSTITUTE(SUBSTITUTE(G773,"ٔ",""),"ـ","ء"))))," ",""),ROW(INDIRECT("1:"&amp;LEN(SUBSTITUTE(UPPER(TRIM(CLEAN(SUBSTITUTE(SUBSTITUTE(G773,"ٔ",""),"ـ","ء"))))," ","")))),1),Gematria!$C$3:$C$40,Gematria!$D$3:$D$40)))</f>
        <v/>
      </c>
    </row>
    <row r="774" spans="1:10" x14ac:dyDescent="0.25">
      <c r="A774" s="2">
        <v>773</v>
      </c>
      <c r="B774" s="2">
        <v>5</v>
      </c>
      <c r="C774" s="2">
        <v>100</v>
      </c>
      <c r="D774" s="11"/>
      <c r="E7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74" s="524" t="str">
        <f t="shared" si="38"/>
        <v/>
      </c>
      <c r="H774" s="525">
        <f t="shared" si="39"/>
        <v>0</v>
      </c>
      <c r="I774" s="526">
        <f t="shared" si="37"/>
        <v>1</v>
      </c>
      <c r="J774" s="526" t="str">
        <f ca="1">IF(G774="","",SUMPRODUCT(LOOKUP(MID(SUBSTITUTE(UPPER(TRIM(CLEAN(SUBSTITUTE(SUBSTITUTE(G774,"ٔ",""),"ـ","ء"))))," ",""),ROW(INDIRECT("1:"&amp;LEN(SUBSTITUTE(UPPER(TRIM(CLEAN(SUBSTITUTE(SUBSTITUTE(G774,"ٔ",""),"ـ","ء"))))," ","")))),1),Gematria!$C$3:$C$40,Gematria!$D$3:$D$40)))</f>
        <v/>
      </c>
    </row>
    <row r="775" spans="1:10" x14ac:dyDescent="0.25">
      <c r="A775" s="2">
        <v>774</v>
      </c>
      <c r="B775" s="2">
        <v>5</v>
      </c>
      <c r="C775" s="2">
        <v>101</v>
      </c>
      <c r="D775" s="11"/>
      <c r="E7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75" s="524" t="str">
        <f t="shared" si="38"/>
        <v/>
      </c>
      <c r="H775" s="525">
        <f t="shared" si="39"/>
        <v>0</v>
      </c>
      <c r="I775" s="526">
        <f t="shared" si="37"/>
        <v>1</v>
      </c>
      <c r="J775" s="526" t="str">
        <f ca="1">IF(G775="","",SUMPRODUCT(LOOKUP(MID(SUBSTITUTE(UPPER(TRIM(CLEAN(SUBSTITUTE(SUBSTITUTE(G775,"ٔ",""),"ـ","ء"))))," ",""),ROW(INDIRECT("1:"&amp;LEN(SUBSTITUTE(UPPER(TRIM(CLEAN(SUBSTITUTE(SUBSTITUTE(G775,"ٔ",""),"ـ","ء"))))," ","")))),1),Gematria!$C$3:$C$40,Gematria!$D$3:$D$40)))</f>
        <v/>
      </c>
    </row>
    <row r="776" spans="1:10" x14ac:dyDescent="0.25">
      <c r="A776" s="2">
        <v>775</v>
      </c>
      <c r="B776" s="2">
        <v>5</v>
      </c>
      <c r="C776" s="2">
        <v>102</v>
      </c>
      <c r="D776" s="11"/>
      <c r="E7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76" s="524" t="str">
        <f t="shared" si="38"/>
        <v/>
      </c>
      <c r="H776" s="525">
        <f t="shared" si="39"/>
        <v>0</v>
      </c>
      <c r="I776" s="526">
        <f t="shared" si="37"/>
        <v>1</v>
      </c>
      <c r="J776" s="526" t="str">
        <f ca="1">IF(G776="","",SUMPRODUCT(LOOKUP(MID(SUBSTITUTE(UPPER(TRIM(CLEAN(SUBSTITUTE(SUBSTITUTE(G776,"ٔ",""),"ـ","ء"))))," ",""),ROW(INDIRECT("1:"&amp;LEN(SUBSTITUTE(UPPER(TRIM(CLEAN(SUBSTITUTE(SUBSTITUTE(G776,"ٔ",""),"ـ","ء"))))," ","")))),1),Gematria!$C$3:$C$40,Gematria!$D$3:$D$40)))</f>
        <v/>
      </c>
    </row>
    <row r="777" spans="1:10" x14ac:dyDescent="0.25">
      <c r="A777" s="2">
        <v>776</v>
      </c>
      <c r="B777" s="2">
        <v>5</v>
      </c>
      <c r="C777" s="2">
        <v>103</v>
      </c>
      <c r="D777" s="11"/>
      <c r="E7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77" s="524" t="str">
        <f t="shared" si="38"/>
        <v/>
      </c>
      <c r="H777" s="525">
        <f t="shared" si="39"/>
        <v>0</v>
      </c>
      <c r="I777" s="526">
        <f t="shared" si="37"/>
        <v>1</v>
      </c>
      <c r="J777" s="526" t="str">
        <f ca="1">IF(G777="","",SUMPRODUCT(LOOKUP(MID(SUBSTITUTE(UPPER(TRIM(CLEAN(SUBSTITUTE(SUBSTITUTE(G777,"ٔ",""),"ـ","ء"))))," ",""),ROW(INDIRECT("1:"&amp;LEN(SUBSTITUTE(UPPER(TRIM(CLEAN(SUBSTITUTE(SUBSTITUTE(G777,"ٔ",""),"ـ","ء"))))," ","")))),1),Gematria!$C$3:$C$40,Gematria!$D$3:$D$40)))</f>
        <v/>
      </c>
    </row>
    <row r="778" spans="1:10" x14ac:dyDescent="0.25">
      <c r="A778" s="2">
        <v>777</v>
      </c>
      <c r="B778" s="2">
        <v>5</v>
      </c>
      <c r="C778" s="2">
        <v>104</v>
      </c>
      <c r="D778" s="11"/>
      <c r="E7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78" s="524" t="str">
        <f t="shared" si="38"/>
        <v/>
      </c>
      <c r="H778" s="525">
        <f t="shared" si="39"/>
        <v>0</v>
      </c>
      <c r="I778" s="526">
        <f t="shared" si="37"/>
        <v>1</v>
      </c>
      <c r="J778" s="526" t="str">
        <f ca="1">IF(G778="","",SUMPRODUCT(LOOKUP(MID(SUBSTITUTE(UPPER(TRIM(CLEAN(SUBSTITUTE(SUBSTITUTE(G778,"ٔ",""),"ـ","ء"))))," ",""),ROW(INDIRECT("1:"&amp;LEN(SUBSTITUTE(UPPER(TRIM(CLEAN(SUBSTITUTE(SUBSTITUTE(G778,"ٔ",""),"ـ","ء"))))," ","")))),1),Gematria!$C$3:$C$40,Gematria!$D$3:$D$40)))</f>
        <v/>
      </c>
    </row>
    <row r="779" spans="1:10" x14ac:dyDescent="0.25">
      <c r="A779" s="2">
        <v>778</v>
      </c>
      <c r="B779" s="2">
        <v>5</v>
      </c>
      <c r="C779" s="2">
        <v>105</v>
      </c>
      <c r="D779" s="11"/>
      <c r="E7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79" s="524" t="str">
        <f t="shared" si="38"/>
        <v/>
      </c>
      <c r="H779" s="525">
        <f t="shared" si="39"/>
        <v>0</v>
      </c>
      <c r="I779" s="526">
        <f t="shared" si="37"/>
        <v>1</v>
      </c>
      <c r="J779" s="526" t="str">
        <f ca="1">IF(G779="","",SUMPRODUCT(LOOKUP(MID(SUBSTITUTE(UPPER(TRIM(CLEAN(SUBSTITUTE(SUBSTITUTE(G779,"ٔ",""),"ـ","ء"))))," ",""),ROW(INDIRECT("1:"&amp;LEN(SUBSTITUTE(UPPER(TRIM(CLEAN(SUBSTITUTE(SUBSTITUTE(G779,"ٔ",""),"ـ","ء"))))," ","")))),1),Gematria!$C$3:$C$40,Gematria!$D$3:$D$40)))</f>
        <v/>
      </c>
    </row>
    <row r="780" spans="1:10" x14ac:dyDescent="0.25">
      <c r="A780" s="2">
        <v>779</v>
      </c>
      <c r="B780" s="2">
        <v>5</v>
      </c>
      <c r="C780" s="2">
        <v>106</v>
      </c>
      <c r="D780" s="11"/>
      <c r="E7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80" s="524" t="str">
        <f t="shared" si="38"/>
        <v/>
      </c>
      <c r="H780" s="525">
        <f t="shared" si="39"/>
        <v>0</v>
      </c>
      <c r="I780" s="526">
        <f t="shared" si="37"/>
        <v>1</v>
      </c>
      <c r="J780" s="526" t="str">
        <f ca="1">IF(G780="","",SUMPRODUCT(LOOKUP(MID(SUBSTITUTE(UPPER(TRIM(CLEAN(SUBSTITUTE(SUBSTITUTE(G780,"ٔ",""),"ـ","ء"))))," ",""),ROW(INDIRECT("1:"&amp;LEN(SUBSTITUTE(UPPER(TRIM(CLEAN(SUBSTITUTE(SUBSTITUTE(G780,"ٔ",""),"ـ","ء"))))," ","")))),1),Gematria!$C$3:$C$40,Gematria!$D$3:$D$40)))</f>
        <v/>
      </c>
    </row>
    <row r="781" spans="1:10" x14ac:dyDescent="0.25">
      <c r="A781" s="2">
        <v>780</v>
      </c>
      <c r="B781" s="2">
        <v>5</v>
      </c>
      <c r="C781" s="2">
        <v>107</v>
      </c>
      <c r="D781" s="11"/>
      <c r="E7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81" s="524" t="str">
        <f t="shared" si="38"/>
        <v/>
      </c>
      <c r="H781" s="525">
        <f t="shared" si="39"/>
        <v>0</v>
      </c>
      <c r="I781" s="526">
        <f t="shared" si="37"/>
        <v>1</v>
      </c>
      <c r="J781" s="526" t="str">
        <f ca="1">IF(G781="","",SUMPRODUCT(LOOKUP(MID(SUBSTITUTE(UPPER(TRIM(CLEAN(SUBSTITUTE(SUBSTITUTE(G781,"ٔ",""),"ـ","ء"))))," ",""),ROW(INDIRECT("1:"&amp;LEN(SUBSTITUTE(UPPER(TRIM(CLEAN(SUBSTITUTE(SUBSTITUTE(G781,"ٔ",""),"ـ","ء"))))," ","")))),1),Gematria!$C$3:$C$40,Gematria!$D$3:$D$40)))</f>
        <v/>
      </c>
    </row>
    <row r="782" spans="1:10" x14ac:dyDescent="0.25">
      <c r="A782" s="2">
        <v>781</v>
      </c>
      <c r="B782" s="2">
        <v>5</v>
      </c>
      <c r="C782" s="2">
        <v>108</v>
      </c>
      <c r="D782" s="11"/>
      <c r="E7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82" s="524" t="str">
        <f t="shared" si="38"/>
        <v/>
      </c>
      <c r="H782" s="525">
        <f t="shared" si="39"/>
        <v>0</v>
      </c>
      <c r="I782" s="526">
        <f t="shared" si="37"/>
        <v>1</v>
      </c>
      <c r="J782" s="526" t="str">
        <f ca="1">IF(G782="","",SUMPRODUCT(LOOKUP(MID(SUBSTITUTE(UPPER(TRIM(CLEAN(SUBSTITUTE(SUBSTITUTE(G782,"ٔ",""),"ـ","ء"))))," ",""),ROW(INDIRECT("1:"&amp;LEN(SUBSTITUTE(UPPER(TRIM(CLEAN(SUBSTITUTE(SUBSTITUTE(G782,"ٔ",""),"ـ","ء"))))," ","")))),1),Gematria!$C$3:$C$40,Gematria!$D$3:$D$40)))</f>
        <v/>
      </c>
    </row>
    <row r="783" spans="1:10" x14ac:dyDescent="0.25">
      <c r="A783" s="2">
        <v>782</v>
      </c>
      <c r="B783" s="2">
        <v>5</v>
      </c>
      <c r="C783" s="2">
        <v>109</v>
      </c>
      <c r="D783" s="11"/>
      <c r="E7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83" s="524" t="str">
        <f t="shared" si="38"/>
        <v/>
      </c>
      <c r="H783" s="525">
        <f t="shared" si="39"/>
        <v>0</v>
      </c>
      <c r="I783" s="526">
        <f t="shared" si="37"/>
        <v>1</v>
      </c>
      <c r="J783" s="526" t="str">
        <f ca="1">IF(G783="","",SUMPRODUCT(LOOKUP(MID(SUBSTITUTE(UPPER(TRIM(CLEAN(SUBSTITUTE(SUBSTITUTE(G783,"ٔ",""),"ـ","ء"))))," ",""),ROW(INDIRECT("1:"&amp;LEN(SUBSTITUTE(UPPER(TRIM(CLEAN(SUBSTITUTE(SUBSTITUTE(G783,"ٔ",""),"ـ","ء"))))," ","")))),1),Gematria!$C$3:$C$40,Gematria!$D$3:$D$40)))</f>
        <v/>
      </c>
    </row>
    <row r="784" spans="1:10" x14ac:dyDescent="0.25">
      <c r="A784" s="2">
        <v>783</v>
      </c>
      <c r="B784" s="2">
        <v>5</v>
      </c>
      <c r="C784" s="2">
        <v>110</v>
      </c>
      <c r="D784" s="11"/>
      <c r="E7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84" s="524" t="str">
        <f t="shared" si="38"/>
        <v/>
      </c>
      <c r="H784" s="525">
        <f t="shared" si="39"/>
        <v>0</v>
      </c>
      <c r="I784" s="526">
        <f t="shared" si="37"/>
        <v>1</v>
      </c>
      <c r="J784" s="526" t="str">
        <f ca="1">IF(G784="","",SUMPRODUCT(LOOKUP(MID(SUBSTITUTE(UPPER(TRIM(CLEAN(SUBSTITUTE(SUBSTITUTE(G784,"ٔ",""),"ـ","ء"))))," ",""),ROW(INDIRECT("1:"&amp;LEN(SUBSTITUTE(UPPER(TRIM(CLEAN(SUBSTITUTE(SUBSTITUTE(G784,"ٔ",""),"ـ","ء"))))," ","")))),1),Gematria!$C$3:$C$40,Gematria!$D$3:$D$40)))</f>
        <v/>
      </c>
    </row>
    <row r="785" spans="1:10" x14ac:dyDescent="0.25">
      <c r="A785" s="2">
        <v>784</v>
      </c>
      <c r="B785" s="2">
        <v>5</v>
      </c>
      <c r="C785" s="2">
        <v>111</v>
      </c>
      <c r="D785" s="11"/>
      <c r="E7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85" s="524" t="str">
        <f t="shared" si="38"/>
        <v/>
      </c>
      <c r="H785" s="525">
        <f t="shared" si="39"/>
        <v>0</v>
      </c>
      <c r="I785" s="526">
        <f t="shared" si="37"/>
        <v>1</v>
      </c>
      <c r="J785" s="526" t="str">
        <f ca="1">IF(G785="","",SUMPRODUCT(LOOKUP(MID(SUBSTITUTE(UPPER(TRIM(CLEAN(SUBSTITUTE(SUBSTITUTE(G785,"ٔ",""),"ـ","ء"))))," ",""),ROW(INDIRECT("1:"&amp;LEN(SUBSTITUTE(UPPER(TRIM(CLEAN(SUBSTITUTE(SUBSTITUTE(G785,"ٔ",""),"ـ","ء"))))," ","")))),1),Gematria!$C$3:$C$40,Gematria!$D$3:$D$40)))</f>
        <v/>
      </c>
    </row>
    <row r="786" spans="1:10" x14ac:dyDescent="0.25">
      <c r="A786" s="2">
        <v>785</v>
      </c>
      <c r="B786" s="2">
        <v>5</v>
      </c>
      <c r="C786" s="2">
        <v>112</v>
      </c>
      <c r="D786" s="11"/>
      <c r="E7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86" s="524" t="str">
        <f t="shared" si="38"/>
        <v/>
      </c>
      <c r="H786" s="525">
        <f t="shared" si="39"/>
        <v>0</v>
      </c>
      <c r="I786" s="526">
        <f t="shared" si="37"/>
        <v>1</v>
      </c>
      <c r="J786" s="526" t="str">
        <f ca="1">IF(G786="","",SUMPRODUCT(LOOKUP(MID(SUBSTITUTE(UPPER(TRIM(CLEAN(SUBSTITUTE(SUBSTITUTE(G786,"ٔ",""),"ـ","ء"))))," ",""),ROW(INDIRECT("1:"&amp;LEN(SUBSTITUTE(UPPER(TRIM(CLEAN(SUBSTITUTE(SUBSTITUTE(G786,"ٔ",""),"ـ","ء"))))," ","")))),1),Gematria!$C$3:$C$40,Gematria!$D$3:$D$40)))</f>
        <v/>
      </c>
    </row>
    <row r="787" spans="1:10" x14ac:dyDescent="0.25">
      <c r="A787" s="2">
        <v>786</v>
      </c>
      <c r="B787" s="2">
        <v>5</v>
      </c>
      <c r="C787" s="2">
        <v>113</v>
      </c>
      <c r="D787" s="11"/>
      <c r="E7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87" s="524" t="str">
        <f t="shared" si="38"/>
        <v/>
      </c>
      <c r="H787" s="525">
        <f t="shared" si="39"/>
        <v>0</v>
      </c>
      <c r="I787" s="526">
        <f t="shared" ref="I787:I850" si="40">LEN(TRIM(G787))-H787+1</f>
        <v>1</v>
      </c>
      <c r="J787" s="526" t="str">
        <f ca="1">IF(G787="","",SUMPRODUCT(LOOKUP(MID(SUBSTITUTE(UPPER(TRIM(CLEAN(SUBSTITUTE(SUBSTITUTE(G787,"ٔ",""),"ـ","ء"))))," ",""),ROW(INDIRECT("1:"&amp;LEN(SUBSTITUTE(UPPER(TRIM(CLEAN(SUBSTITUTE(SUBSTITUTE(G787,"ٔ",""),"ـ","ء"))))," ","")))),1),Gematria!$C$3:$C$40,Gematria!$D$3:$D$40)))</f>
        <v/>
      </c>
    </row>
    <row r="788" spans="1:10" x14ac:dyDescent="0.25">
      <c r="A788" s="2">
        <v>787</v>
      </c>
      <c r="B788" s="2">
        <v>5</v>
      </c>
      <c r="C788" s="2">
        <v>114</v>
      </c>
      <c r="D788" s="11"/>
      <c r="E7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88" s="524" t="str">
        <f t="shared" si="38"/>
        <v/>
      </c>
      <c r="H788" s="525">
        <f t="shared" si="39"/>
        <v>0</v>
      </c>
      <c r="I788" s="526">
        <f t="shared" si="40"/>
        <v>1</v>
      </c>
      <c r="J788" s="526" t="str">
        <f ca="1">IF(G788="","",SUMPRODUCT(LOOKUP(MID(SUBSTITUTE(UPPER(TRIM(CLEAN(SUBSTITUTE(SUBSTITUTE(G788,"ٔ",""),"ـ","ء"))))," ",""),ROW(INDIRECT("1:"&amp;LEN(SUBSTITUTE(UPPER(TRIM(CLEAN(SUBSTITUTE(SUBSTITUTE(G788,"ٔ",""),"ـ","ء"))))," ","")))),1),Gematria!$C$3:$C$40,Gematria!$D$3:$D$40)))</f>
        <v/>
      </c>
    </row>
    <row r="789" spans="1:10" x14ac:dyDescent="0.25">
      <c r="A789" s="2">
        <v>788</v>
      </c>
      <c r="B789" s="2">
        <v>5</v>
      </c>
      <c r="C789" s="2">
        <v>115</v>
      </c>
      <c r="D789" s="11"/>
      <c r="E7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89" s="524" t="str">
        <f t="shared" si="38"/>
        <v/>
      </c>
      <c r="H789" s="525">
        <f t="shared" si="39"/>
        <v>0</v>
      </c>
      <c r="I789" s="526">
        <f t="shared" si="40"/>
        <v>1</v>
      </c>
      <c r="J789" s="526" t="str">
        <f ca="1">IF(G789="","",SUMPRODUCT(LOOKUP(MID(SUBSTITUTE(UPPER(TRIM(CLEAN(SUBSTITUTE(SUBSTITUTE(G789,"ٔ",""),"ـ","ء"))))," ",""),ROW(INDIRECT("1:"&amp;LEN(SUBSTITUTE(UPPER(TRIM(CLEAN(SUBSTITUTE(SUBSTITUTE(G789,"ٔ",""),"ـ","ء"))))," ","")))),1),Gematria!$C$3:$C$40,Gematria!$D$3:$D$40)))</f>
        <v/>
      </c>
    </row>
    <row r="790" spans="1:10" x14ac:dyDescent="0.25">
      <c r="A790" s="2">
        <v>789</v>
      </c>
      <c r="B790" s="2">
        <v>5</v>
      </c>
      <c r="C790" s="2">
        <v>116</v>
      </c>
      <c r="D790" s="11"/>
      <c r="E7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90" s="524" t="str">
        <f t="shared" si="38"/>
        <v/>
      </c>
      <c r="H790" s="525">
        <f t="shared" si="39"/>
        <v>0</v>
      </c>
      <c r="I790" s="526">
        <f t="shared" si="40"/>
        <v>1</v>
      </c>
      <c r="J790" s="526" t="str">
        <f ca="1">IF(G790="","",SUMPRODUCT(LOOKUP(MID(SUBSTITUTE(UPPER(TRIM(CLEAN(SUBSTITUTE(SUBSTITUTE(G790,"ٔ",""),"ـ","ء"))))," ",""),ROW(INDIRECT("1:"&amp;LEN(SUBSTITUTE(UPPER(TRIM(CLEAN(SUBSTITUTE(SUBSTITUTE(G790,"ٔ",""),"ـ","ء"))))," ","")))),1),Gematria!$C$3:$C$40,Gematria!$D$3:$D$40)))</f>
        <v/>
      </c>
    </row>
    <row r="791" spans="1:10" x14ac:dyDescent="0.25">
      <c r="A791" s="2">
        <v>790</v>
      </c>
      <c r="B791" s="2">
        <v>5</v>
      </c>
      <c r="C791" s="2">
        <v>117</v>
      </c>
      <c r="D791" s="11"/>
      <c r="E7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91" s="524" t="str">
        <f t="shared" si="38"/>
        <v/>
      </c>
      <c r="H791" s="525">
        <f t="shared" si="39"/>
        <v>0</v>
      </c>
      <c r="I791" s="526">
        <f t="shared" si="40"/>
        <v>1</v>
      </c>
      <c r="J791" s="526" t="str">
        <f ca="1">IF(G791="","",SUMPRODUCT(LOOKUP(MID(SUBSTITUTE(UPPER(TRIM(CLEAN(SUBSTITUTE(SUBSTITUTE(G791,"ٔ",""),"ـ","ء"))))," ",""),ROW(INDIRECT("1:"&amp;LEN(SUBSTITUTE(UPPER(TRIM(CLEAN(SUBSTITUTE(SUBSTITUTE(G791,"ٔ",""),"ـ","ء"))))," ","")))),1),Gematria!$C$3:$C$40,Gematria!$D$3:$D$40)))</f>
        <v/>
      </c>
    </row>
    <row r="792" spans="1:10" x14ac:dyDescent="0.25">
      <c r="A792" s="2">
        <v>791</v>
      </c>
      <c r="B792" s="2">
        <v>5</v>
      </c>
      <c r="C792" s="2">
        <v>118</v>
      </c>
      <c r="D792" s="11"/>
      <c r="E7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92" s="524" t="str">
        <f t="shared" si="38"/>
        <v/>
      </c>
      <c r="H792" s="525">
        <f t="shared" si="39"/>
        <v>0</v>
      </c>
      <c r="I792" s="526">
        <f t="shared" si="40"/>
        <v>1</v>
      </c>
      <c r="J792" s="526" t="str">
        <f ca="1">IF(G792="","",SUMPRODUCT(LOOKUP(MID(SUBSTITUTE(UPPER(TRIM(CLEAN(SUBSTITUTE(SUBSTITUTE(G792,"ٔ",""),"ـ","ء"))))," ",""),ROW(INDIRECT("1:"&amp;LEN(SUBSTITUTE(UPPER(TRIM(CLEAN(SUBSTITUTE(SUBSTITUTE(G792,"ٔ",""),"ـ","ء"))))," ","")))),1),Gematria!$C$3:$C$40,Gematria!$D$3:$D$40)))</f>
        <v/>
      </c>
    </row>
    <row r="793" spans="1:10" x14ac:dyDescent="0.25">
      <c r="A793" s="2">
        <v>792</v>
      </c>
      <c r="B793" s="2">
        <v>5</v>
      </c>
      <c r="C793" s="2">
        <v>119</v>
      </c>
      <c r="D793" s="11"/>
      <c r="E7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93" s="524" t="str">
        <f t="shared" si="38"/>
        <v/>
      </c>
      <c r="H793" s="525">
        <f t="shared" si="39"/>
        <v>0</v>
      </c>
      <c r="I793" s="526">
        <f t="shared" si="40"/>
        <v>1</v>
      </c>
      <c r="J793" s="526" t="str">
        <f ca="1">IF(G793="","",SUMPRODUCT(LOOKUP(MID(SUBSTITUTE(UPPER(TRIM(CLEAN(SUBSTITUTE(SUBSTITUTE(G793,"ٔ",""),"ـ","ء"))))," ",""),ROW(INDIRECT("1:"&amp;LEN(SUBSTITUTE(UPPER(TRIM(CLEAN(SUBSTITUTE(SUBSTITUTE(G793,"ٔ",""),"ـ","ء"))))," ","")))),1),Gematria!$C$3:$C$40,Gematria!$D$3:$D$40)))</f>
        <v/>
      </c>
    </row>
    <row r="794" spans="1:10" x14ac:dyDescent="0.25">
      <c r="A794" s="2">
        <v>793</v>
      </c>
      <c r="B794" s="2">
        <v>5</v>
      </c>
      <c r="C794" s="2">
        <v>120</v>
      </c>
      <c r="D794" s="11"/>
      <c r="E7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94" s="524" t="str">
        <f t="shared" si="38"/>
        <v/>
      </c>
      <c r="H794" s="525">
        <f t="shared" si="39"/>
        <v>0</v>
      </c>
      <c r="I794" s="526">
        <f t="shared" si="40"/>
        <v>1</v>
      </c>
      <c r="J794" s="526" t="str">
        <f ca="1">IF(G794="","",SUMPRODUCT(LOOKUP(MID(SUBSTITUTE(UPPER(TRIM(CLEAN(SUBSTITUTE(SUBSTITUTE(G794,"ٔ",""),"ـ","ء"))))," ",""),ROW(INDIRECT("1:"&amp;LEN(SUBSTITUTE(UPPER(TRIM(CLEAN(SUBSTITUTE(SUBSTITUTE(G794,"ٔ",""),"ـ","ء"))))," ","")))),1),Gematria!$C$3:$C$40,Gematria!$D$3:$D$40)))</f>
        <v/>
      </c>
    </row>
    <row r="795" spans="1:10" x14ac:dyDescent="0.25">
      <c r="A795" s="2">
        <v>794</v>
      </c>
      <c r="B795" s="2">
        <v>6</v>
      </c>
      <c r="C795" s="2">
        <v>0</v>
      </c>
      <c r="D795" s="11"/>
      <c r="E7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95" s="524" t="str">
        <f t="shared" si="38"/>
        <v/>
      </c>
      <c r="H795" s="525">
        <f t="shared" si="39"/>
        <v>0</v>
      </c>
      <c r="I795" s="526">
        <f t="shared" si="40"/>
        <v>1</v>
      </c>
      <c r="J795" s="526" t="str">
        <f ca="1">IF(G795="","",SUMPRODUCT(LOOKUP(MID(SUBSTITUTE(UPPER(TRIM(CLEAN(SUBSTITUTE(SUBSTITUTE(G795,"ٔ",""),"ـ","ء"))))," ",""),ROW(INDIRECT("1:"&amp;LEN(SUBSTITUTE(UPPER(TRIM(CLEAN(SUBSTITUTE(SUBSTITUTE(G795,"ٔ",""),"ـ","ء"))))," ","")))),1),Gematria!$C$3:$C$40,Gematria!$D$3:$D$40)))</f>
        <v/>
      </c>
    </row>
    <row r="796" spans="1:10" x14ac:dyDescent="0.25">
      <c r="A796" s="2">
        <v>795</v>
      </c>
      <c r="B796" s="2">
        <v>6</v>
      </c>
      <c r="C796" s="2">
        <v>1</v>
      </c>
      <c r="D796" s="11"/>
      <c r="E7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96" s="524" t="str">
        <f t="shared" si="38"/>
        <v/>
      </c>
      <c r="H796" s="525">
        <f t="shared" si="39"/>
        <v>0</v>
      </c>
      <c r="I796" s="526">
        <f t="shared" si="40"/>
        <v>1</v>
      </c>
      <c r="J796" s="526" t="str">
        <f ca="1">IF(G796="","",SUMPRODUCT(LOOKUP(MID(SUBSTITUTE(UPPER(TRIM(CLEAN(SUBSTITUTE(SUBSTITUTE(G796,"ٔ",""),"ـ","ء"))))," ",""),ROW(INDIRECT("1:"&amp;LEN(SUBSTITUTE(UPPER(TRIM(CLEAN(SUBSTITUTE(SUBSTITUTE(G796,"ٔ",""),"ـ","ء"))))," ","")))),1),Gematria!$C$3:$C$40,Gematria!$D$3:$D$40)))</f>
        <v/>
      </c>
    </row>
    <row r="797" spans="1:10" x14ac:dyDescent="0.25">
      <c r="A797" s="2">
        <v>796</v>
      </c>
      <c r="B797" s="2">
        <v>6</v>
      </c>
      <c r="C797" s="2">
        <v>2</v>
      </c>
      <c r="D797" s="11"/>
      <c r="E7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97" s="524" t="str">
        <f t="shared" si="38"/>
        <v/>
      </c>
      <c r="H797" s="525">
        <f t="shared" si="39"/>
        <v>0</v>
      </c>
      <c r="I797" s="526">
        <f t="shared" si="40"/>
        <v>1</v>
      </c>
      <c r="J797" s="526" t="str">
        <f ca="1">IF(G797="","",SUMPRODUCT(LOOKUP(MID(SUBSTITUTE(UPPER(TRIM(CLEAN(SUBSTITUTE(SUBSTITUTE(G797,"ٔ",""),"ـ","ء"))))," ",""),ROW(INDIRECT("1:"&amp;LEN(SUBSTITUTE(UPPER(TRIM(CLEAN(SUBSTITUTE(SUBSTITUTE(G797,"ٔ",""),"ـ","ء"))))," ","")))),1),Gematria!$C$3:$C$40,Gematria!$D$3:$D$40)))</f>
        <v/>
      </c>
    </row>
    <row r="798" spans="1:10" x14ac:dyDescent="0.25">
      <c r="A798" s="2">
        <v>797</v>
      </c>
      <c r="B798" s="2">
        <v>6</v>
      </c>
      <c r="C798" s="2">
        <v>3</v>
      </c>
      <c r="D798" s="11"/>
      <c r="E7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98" s="524" t="str">
        <f t="shared" si="38"/>
        <v/>
      </c>
      <c r="H798" s="525">
        <f t="shared" si="39"/>
        <v>0</v>
      </c>
      <c r="I798" s="526">
        <f t="shared" si="40"/>
        <v>1</v>
      </c>
      <c r="J798" s="526" t="str">
        <f ca="1">IF(G798="","",SUMPRODUCT(LOOKUP(MID(SUBSTITUTE(UPPER(TRIM(CLEAN(SUBSTITUTE(SUBSTITUTE(G798,"ٔ",""),"ـ","ء"))))," ",""),ROW(INDIRECT("1:"&amp;LEN(SUBSTITUTE(UPPER(TRIM(CLEAN(SUBSTITUTE(SUBSTITUTE(G798,"ٔ",""),"ـ","ء"))))," ","")))),1),Gematria!$C$3:$C$40,Gematria!$D$3:$D$40)))</f>
        <v/>
      </c>
    </row>
    <row r="799" spans="1:10" x14ac:dyDescent="0.25">
      <c r="A799" s="2">
        <v>798</v>
      </c>
      <c r="B799" s="2">
        <v>6</v>
      </c>
      <c r="C799" s="2">
        <v>4</v>
      </c>
      <c r="D799" s="11"/>
      <c r="E7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7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799" s="524" t="str">
        <f t="shared" si="38"/>
        <v/>
      </c>
      <c r="H799" s="525">
        <f t="shared" si="39"/>
        <v>0</v>
      </c>
      <c r="I799" s="526">
        <f t="shared" si="40"/>
        <v>1</v>
      </c>
      <c r="J799" s="526" t="str">
        <f ca="1">IF(G799="","",SUMPRODUCT(LOOKUP(MID(SUBSTITUTE(UPPER(TRIM(CLEAN(SUBSTITUTE(SUBSTITUTE(G799,"ٔ",""),"ـ","ء"))))," ",""),ROW(INDIRECT("1:"&amp;LEN(SUBSTITUTE(UPPER(TRIM(CLEAN(SUBSTITUTE(SUBSTITUTE(G799,"ٔ",""),"ـ","ء"))))," ","")))),1),Gematria!$C$3:$C$40,Gematria!$D$3:$D$40)))</f>
        <v/>
      </c>
    </row>
    <row r="800" spans="1:10" x14ac:dyDescent="0.25">
      <c r="A800" s="2">
        <v>799</v>
      </c>
      <c r="B800" s="2">
        <v>6</v>
      </c>
      <c r="C800" s="2">
        <v>5</v>
      </c>
      <c r="D800" s="11"/>
      <c r="E8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00" s="524" t="str">
        <f t="shared" si="38"/>
        <v/>
      </c>
      <c r="H800" s="525">
        <f t="shared" si="39"/>
        <v>0</v>
      </c>
      <c r="I800" s="526">
        <f t="shared" si="40"/>
        <v>1</v>
      </c>
      <c r="J800" s="526" t="str">
        <f ca="1">IF(G800="","",SUMPRODUCT(LOOKUP(MID(SUBSTITUTE(UPPER(TRIM(CLEAN(SUBSTITUTE(SUBSTITUTE(G800,"ٔ",""),"ـ","ء"))))," ",""),ROW(INDIRECT("1:"&amp;LEN(SUBSTITUTE(UPPER(TRIM(CLEAN(SUBSTITUTE(SUBSTITUTE(G800,"ٔ",""),"ـ","ء"))))," ","")))),1),Gematria!$C$3:$C$40,Gematria!$D$3:$D$40)))</f>
        <v/>
      </c>
    </row>
    <row r="801" spans="1:10" x14ac:dyDescent="0.25">
      <c r="A801" s="2">
        <v>800</v>
      </c>
      <c r="B801" s="2">
        <v>6</v>
      </c>
      <c r="C801" s="2">
        <v>6</v>
      </c>
      <c r="D801" s="11"/>
      <c r="E8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01" s="524" t="str">
        <f t="shared" si="38"/>
        <v/>
      </c>
      <c r="H801" s="525">
        <f t="shared" si="39"/>
        <v>0</v>
      </c>
      <c r="I801" s="526">
        <f t="shared" si="40"/>
        <v>1</v>
      </c>
      <c r="J801" s="526" t="str">
        <f ca="1">IF(G801="","",SUMPRODUCT(LOOKUP(MID(SUBSTITUTE(UPPER(TRIM(CLEAN(SUBSTITUTE(SUBSTITUTE(G801,"ٔ",""),"ـ","ء"))))," ",""),ROW(INDIRECT("1:"&amp;LEN(SUBSTITUTE(UPPER(TRIM(CLEAN(SUBSTITUTE(SUBSTITUTE(G801,"ٔ",""),"ـ","ء"))))," ","")))),1),Gematria!$C$3:$C$40,Gematria!$D$3:$D$40)))</f>
        <v/>
      </c>
    </row>
    <row r="802" spans="1:10" x14ac:dyDescent="0.25">
      <c r="A802" s="2">
        <v>801</v>
      </c>
      <c r="B802" s="2">
        <v>6</v>
      </c>
      <c r="C802" s="2">
        <v>7</v>
      </c>
      <c r="D802" s="11"/>
      <c r="E8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02" s="524" t="str">
        <f t="shared" si="38"/>
        <v/>
      </c>
      <c r="H802" s="525">
        <f t="shared" si="39"/>
        <v>0</v>
      </c>
      <c r="I802" s="526">
        <f t="shared" si="40"/>
        <v>1</v>
      </c>
      <c r="J802" s="526" t="str">
        <f ca="1">IF(G802="","",SUMPRODUCT(LOOKUP(MID(SUBSTITUTE(UPPER(TRIM(CLEAN(SUBSTITUTE(SUBSTITUTE(G802,"ٔ",""),"ـ","ء"))))," ",""),ROW(INDIRECT("1:"&amp;LEN(SUBSTITUTE(UPPER(TRIM(CLEAN(SUBSTITUTE(SUBSTITUTE(G802,"ٔ",""),"ـ","ء"))))," ","")))),1),Gematria!$C$3:$C$40,Gematria!$D$3:$D$40)))</f>
        <v/>
      </c>
    </row>
    <row r="803" spans="1:10" x14ac:dyDescent="0.25">
      <c r="A803" s="2">
        <v>802</v>
      </c>
      <c r="B803" s="2">
        <v>6</v>
      </c>
      <c r="C803" s="2">
        <v>8</v>
      </c>
      <c r="D803" s="11"/>
      <c r="E8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03" s="524" t="str">
        <f t="shared" si="38"/>
        <v/>
      </c>
      <c r="H803" s="525">
        <f t="shared" si="39"/>
        <v>0</v>
      </c>
      <c r="I803" s="526">
        <f t="shared" si="40"/>
        <v>1</v>
      </c>
      <c r="J803" s="526" t="str">
        <f ca="1">IF(G803="","",SUMPRODUCT(LOOKUP(MID(SUBSTITUTE(UPPER(TRIM(CLEAN(SUBSTITUTE(SUBSTITUTE(G803,"ٔ",""),"ـ","ء"))))," ",""),ROW(INDIRECT("1:"&amp;LEN(SUBSTITUTE(UPPER(TRIM(CLEAN(SUBSTITUTE(SUBSTITUTE(G803,"ٔ",""),"ـ","ء"))))," ","")))),1),Gematria!$C$3:$C$40,Gematria!$D$3:$D$40)))</f>
        <v/>
      </c>
    </row>
    <row r="804" spans="1:10" x14ac:dyDescent="0.25">
      <c r="A804" s="2">
        <v>803</v>
      </c>
      <c r="B804" s="2">
        <v>6</v>
      </c>
      <c r="C804" s="2">
        <v>9</v>
      </c>
      <c r="D804" s="11"/>
      <c r="E8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04" s="524" t="str">
        <f t="shared" si="38"/>
        <v/>
      </c>
      <c r="H804" s="525">
        <f t="shared" si="39"/>
        <v>0</v>
      </c>
      <c r="I804" s="526">
        <f t="shared" si="40"/>
        <v>1</v>
      </c>
      <c r="J804" s="526" t="str">
        <f ca="1">IF(G804="","",SUMPRODUCT(LOOKUP(MID(SUBSTITUTE(UPPER(TRIM(CLEAN(SUBSTITUTE(SUBSTITUTE(G804,"ٔ",""),"ـ","ء"))))," ",""),ROW(INDIRECT("1:"&amp;LEN(SUBSTITUTE(UPPER(TRIM(CLEAN(SUBSTITUTE(SUBSTITUTE(G804,"ٔ",""),"ـ","ء"))))," ","")))),1),Gematria!$C$3:$C$40,Gematria!$D$3:$D$40)))</f>
        <v/>
      </c>
    </row>
    <row r="805" spans="1:10" x14ac:dyDescent="0.25">
      <c r="A805" s="2">
        <v>804</v>
      </c>
      <c r="B805" s="2">
        <v>6</v>
      </c>
      <c r="C805" s="2">
        <v>10</v>
      </c>
      <c r="D805" s="11"/>
      <c r="E8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05" s="524" t="str">
        <f t="shared" si="38"/>
        <v/>
      </c>
      <c r="H805" s="525">
        <f t="shared" si="39"/>
        <v>0</v>
      </c>
      <c r="I805" s="526">
        <f t="shared" si="40"/>
        <v>1</v>
      </c>
      <c r="J805" s="526" t="str">
        <f ca="1">IF(G805="","",SUMPRODUCT(LOOKUP(MID(SUBSTITUTE(UPPER(TRIM(CLEAN(SUBSTITUTE(SUBSTITUTE(G805,"ٔ",""),"ـ","ء"))))," ",""),ROW(INDIRECT("1:"&amp;LEN(SUBSTITUTE(UPPER(TRIM(CLEAN(SUBSTITUTE(SUBSTITUTE(G805,"ٔ",""),"ـ","ء"))))," ","")))),1),Gematria!$C$3:$C$40,Gematria!$D$3:$D$40)))</f>
        <v/>
      </c>
    </row>
    <row r="806" spans="1:10" x14ac:dyDescent="0.25">
      <c r="A806" s="2">
        <v>805</v>
      </c>
      <c r="B806" s="2">
        <v>6</v>
      </c>
      <c r="C806" s="2">
        <v>11</v>
      </c>
      <c r="D806" s="11"/>
      <c r="E8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06" s="524" t="str">
        <f t="shared" si="38"/>
        <v/>
      </c>
      <c r="H806" s="525">
        <f t="shared" si="39"/>
        <v>0</v>
      </c>
      <c r="I806" s="526">
        <f t="shared" si="40"/>
        <v>1</v>
      </c>
      <c r="J806" s="526" t="str">
        <f ca="1">IF(G806="","",SUMPRODUCT(LOOKUP(MID(SUBSTITUTE(UPPER(TRIM(CLEAN(SUBSTITUTE(SUBSTITUTE(G806,"ٔ",""),"ـ","ء"))))," ",""),ROW(INDIRECT("1:"&amp;LEN(SUBSTITUTE(UPPER(TRIM(CLEAN(SUBSTITUTE(SUBSTITUTE(G806,"ٔ",""),"ـ","ء"))))," ","")))),1),Gematria!$C$3:$C$40,Gematria!$D$3:$D$40)))</f>
        <v/>
      </c>
    </row>
    <row r="807" spans="1:10" x14ac:dyDescent="0.25">
      <c r="A807" s="2">
        <v>806</v>
      </c>
      <c r="B807" s="2">
        <v>6</v>
      </c>
      <c r="C807" s="2">
        <v>12</v>
      </c>
      <c r="D807" s="11"/>
      <c r="E8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07" s="524" t="str">
        <f t="shared" si="38"/>
        <v/>
      </c>
      <c r="H807" s="525">
        <f t="shared" si="39"/>
        <v>0</v>
      </c>
      <c r="I807" s="526">
        <f t="shared" si="40"/>
        <v>1</v>
      </c>
      <c r="J807" s="526" t="str">
        <f ca="1">IF(G807="","",SUMPRODUCT(LOOKUP(MID(SUBSTITUTE(UPPER(TRIM(CLEAN(SUBSTITUTE(SUBSTITUTE(G807,"ٔ",""),"ـ","ء"))))," ",""),ROW(INDIRECT("1:"&amp;LEN(SUBSTITUTE(UPPER(TRIM(CLEAN(SUBSTITUTE(SUBSTITUTE(G807,"ٔ",""),"ـ","ء"))))," ","")))),1),Gematria!$C$3:$C$40,Gematria!$D$3:$D$40)))</f>
        <v/>
      </c>
    </row>
    <row r="808" spans="1:10" x14ac:dyDescent="0.25">
      <c r="A808" s="2">
        <v>807</v>
      </c>
      <c r="B808" s="2">
        <v>6</v>
      </c>
      <c r="C808" s="2">
        <v>13</v>
      </c>
      <c r="D808" s="11"/>
      <c r="E8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08" s="524" t="str">
        <f t="shared" si="38"/>
        <v/>
      </c>
      <c r="H808" s="525">
        <f t="shared" si="39"/>
        <v>0</v>
      </c>
      <c r="I808" s="526">
        <f t="shared" si="40"/>
        <v>1</v>
      </c>
      <c r="J808" s="526" t="str">
        <f ca="1">IF(G808="","",SUMPRODUCT(LOOKUP(MID(SUBSTITUTE(UPPER(TRIM(CLEAN(SUBSTITUTE(SUBSTITUTE(G808,"ٔ",""),"ـ","ء"))))," ",""),ROW(INDIRECT("1:"&amp;LEN(SUBSTITUTE(UPPER(TRIM(CLEAN(SUBSTITUTE(SUBSTITUTE(G808,"ٔ",""),"ـ","ء"))))," ","")))),1),Gematria!$C$3:$C$40,Gematria!$D$3:$D$40)))</f>
        <v/>
      </c>
    </row>
    <row r="809" spans="1:10" x14ac:dyDescent="0.25">
      <c r="A809" s="2">
        <v>808</v>
      </c>
      <c r="B809" s="2">
        <v>6</v>
      </c>
      <c r="C809" s="2">
        <v>14</v>
      </c>
      <c r="D809" s="11"/>
      <c r="E8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09" s="524" t="str">
        <f t="shared" si="38"/>
        <v/>
      </c>
      <c r="H809" s="525">
        <f t="shared" si="39"/>
        <v>0</v>
      </c>
      <c r="I809" s="526">
        <f t="shared" si="40"/>
        <v>1</v>
      </c>
      <c r="J809" s="526" t="str">
        <f ca="1">IF(G809="","",SUMPRODUCT(LOOKUP(MID(SUBSTITUTE(UPPER(TRIM(CLEAN(SUBSTITUTE(SUBSTITUTE(G809,"ٔ",""),"ـ","ء"))))," ",""),ROW(INDIRECT("1:"&amp;LEN(SUBSTITUTE(UPPER(TRIM(CLEAN(SUBSTITUTE(SUBSTITUTE(G809,"ٔ",""),"ـ","ء"))))," ","")))),1),Gematria!$C$3:$C$40,Gematria!$D$3:$D$40)))</f>
        <v/>
      </c>
    </row>
    <row r="810" spans="1:10" x14ac:dyDescent="0.25">
      <c r="A810" s="2">
        <v>809</v>
      </c>
      <c r="B810" s="2">
        <v>6</v>
      </c>
      <c r="C810" s="2">
        <v>15</v>
      </c>
      <c r="D810" s="11"/>
      <c r="E8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10" s="524" t="str">
        <f t="shared" si="38"/>
        <v/>
      </c>
      <c r="H810" s="525">
        <f t="shared" si="39"/>
        <v>0</v>
      </c>
      <c r="I810" s="526">
        <f t="shared" si="40"/>
        <v>1</v>
      </c>
      <c r="J810" s="526" t="str">
        <f ca="1">IF(G810="","",SUMPRODUCT(LOOKUP(MID(SUBSTITUTE(UPPER(TRIM(CLEAN(SUBSTITUTE(SUBSTITUTE(G810,"ٔ",""),"ـ","ء"))))," ",""),ROW(INDIRECT("1:"&amp;LEN(SUBSTITUTE(UPPER(TRIM(CLEAN(SUBSTITUTE(SUBSTITUTE(G810,"ٔ",""),"ـ","ء"))))," ","")))),1),Gematria!$C$3:$C$40,Gematria!$D$3:$D$40)))</f>
        <v/>
      </c>
    </row>
    <row r="811" spans="1:10" x14ac:dyDescent="0.25">
      <c r="A811" s="2">
        <v>810</v>
      </c>
      <c r="B811" s="2">
        <v>6</v>
      </c>
      <c r="C811" s="2">
        <v>16</v>
      </c>
      <c r="D811" s="11"/>
      <c r="E8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11" s="524" t="str">
        <f t="shared" si="38"/>
        <v/>
      </c>
      <c r="H811" s="525">
        <f t="shared" si="39"/>
        <v>0</v>
      </c>
      <c r="I811" s="526">
        <f t="shared" si="40"/>
        <v>1</v>
      </c>
      <c r="J811" s="526" t="str">
        <f ca="1">IF(G811="","",SUMPRODUCT(LOOKUP(MID(SUBSTITUTE(UPPER(TRIM(CLEAN(SUBSTITUTE(SUBSTITUTE(G811,"ٔ",""),"ـ","ء"))))," ",""),ROW(INDIRECT("1:"&amp;LEN(SUBSTITUTE(UPPER(TRIM(CLEAN(SUBSTITUTE(SUBSTITUTE(G811,"ٔ",""),"ـ","ء"))))," ","")))),1),Gematria!$C$3:$C$40,Gematria!$D$3:$D$40)))</f>
        <v/>
      </c>
    </row>
    <row r="812" spans="1:10" x14ac:dyDescent="0.25">
      <c r="A812" s="2">
        <v>811</v>
      </c>
      <c r="B812" s="2">
        <v>6</v>
      </c>
      <c r="C812" s="2">
        <v>17</v>
      </c>
      <c r="D812" s="11"/>
      <c r="E8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12" s="524" t="str">
        <f t="shared" si="38"/>
        <v/>
      </c>
      <c r="H812" s="525">
        <f t="shared" si="39"/>
        <v>0</v>
      </c>
      <c r="I812" s="526">
        <f t="shared" si="40"/>
        <v>1</v>
      </c>
      <c r="J812" s="526" t="str">
        <f ca="1">IF(G812="","",SUMPRODUCT(LOOKUP(MID(SUBSTITUTE(UPPER(TRIM(CLEAN(SUBSTITUTE(SUBSTITUTE(G812,"ٔ",""),"ـ","ء"))))," ",""),ROW(INDIRECT("1:"&amp;LEN(SUBSTITUTE(UPPER(TRIM(CLEAN(SUBSTITUTE(SUBSTITUTE(G812,"ٔ",""),"ـ","ء"))))," ","")))),1),Gematria!$C$3:$C$40,Gematria!$D$3:$D$40)))</f>
        <v/>
      </c>
    </row>
    <row r="813" spans="1:10" x14ac:dyDescent="0.25">
      <c r="A813" s="2">
        <v>812</v>
      </c>
      <c r="B813" s="2">
        <v>6</v>
      </c>
      <c r="C813" s="2">
        <v>18</v>
      </c>
      <c r="D813" s="11"/>
      <c r="E8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13" s="524" t="str">
        <f t="shared" si="38"/>
        <v/>
      </c>
      <c r="H813" s="525">
        <f t="shared" si="39"/>
        <v>0</v>
      </c>
      <c r="I813" s="526">
        <f t="shared" si="40"/>
        <v>1</v>
      </c>
      <c r="J813" s="526" t="str">
        <f ca="1">IF(G813="","",SUMPRODUCT(LOOKUP(MID(SUBSTITUTE(UPPER(TRIM(CLEAN(SUBSTITUTE(SUBSTITUTE(G813,"ٔ",""),"ـ","ء"))))," ",""),ROW(INDIRECT("1:"&amp;LEN(SUBSTITUTE(UPPER(TRIM(CLEAN(SUBSTITUTE(SUBSTITUTE(G813,"ٔ",""),"ـ","ء"))))," ","")))),1),Gematria!$C$3:$C$40,Gematria!$D$3:$D$40)))</f>
        <v/>
      </c>
    </row>
    <row r="814" spans="1:10" x14ac:dyDescent="0.25">
      <c r="A814" s="2">
        <v>813</v>
      </c>
      <c r="B814" s="2">
        <v>6</v>
      </c>
      <c r="C814" s="2">
        <v>19</v>
      </c>
      <c r="D814" s="11"/>
      <c r="E8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14" s="524" t="str">
        <f t="shared" si="38"/>
        <v/>
      </c>
      <c r="H814" s="525">
        <f t="shared" si="39"/>
        <v>0</v>
      </c>
      <c r="I814" s="526">
        <f t="shared" si="40"/>
        <v>1</v>
      </c>
      <c r="J814" s="526" t="str">
        <f ca="1">IF(G814="","",SUMPRODUCT(LOOKUP(MID(SUBSTITUTE(UPPER(TRIM(CLEAN(SUBSTITUTE(SUBSTITUTE(G814,"ٔ",""),"ـ","ء"))))," ",""),ROW(INDIRECT("1:"&amp;LEN(SUBSTITUTE(UPPER(TRIM(CLEAN(SUBSTITUTE(SUBSTITUTE(G814,"ٔ",""),"ـ","ء"))))," ","")))),1),Gematria!$C$3:$C$40,Gematria!$D$3:$D$40)))</f>
        <v/>
      </c>
    </row>
    <row r="815" spans="1:10" x14ac:dyDescent="0.25">
      <c r="A815" s="2">
        <v>814</v>
      </c>
      <c r="B815" s="2">
        <v>6</v>
      </c>
      <c r="C815" s="2">
        <v>20</v>
      </c>
      <c r="D815" s="11"/>
      <c r="E8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15" s="524" t="str">
        <f t="shared" si="38"/>
        <v/>
      </c>
      <c r="H815" s="525">
        <f t="shared" si="39"/>
        <v>0</v>
      </c>
      <c r="I815" s="526">
        <f t="shared" si="40"/>
        <v>1</v>
      </c>
      <c r="J815" s="526" t="str">
        <f ca="1">IF(G815="","",SUMPRODUCT(LOOKUP(MID(SUBSTITUTE(UPPER(TRIM(CLEAN(SUBSTITUTE(SUBSTITUTE(G815,"ٔ",""),"ـ","ء"))))," ",""),ROW(INDIRECT("1:"&amp;LEN(SUBSTITUTE(UPPER(TRIM(CLEAN(SUBSTITUTE(SUBSTITUTE(G815,"ٔ",""),"ـ","ء"))))," ","")))),1),Gematria!$C$3:$C$40,Gematria!$D$3:$D$40)))</f>
        <v/>
      </c>
    </row>
    <row r="816" spans="1:10" x14ac:dyDescent="0.25">
      <c r="A816" s="2">
        <v>815</v>
      </c>
      <c r="B816" s="2">
        <v>6</v>
      </c>
      <c r="C816" s="2">
        <v>21</v>
      </c>
      <c r="D816" s="11"/>
      <c r="E8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16" s="524" t="str">
        <f t="shared" si="38"/>
        <v/>
      </c>
      <c r="H816" s="525">
        <f t="shared" si="39"/>
        <v>0</v>
      </c>
      <c r="I816" s="526">
        <f t="shared" si="40"/>
        <v>1</v>
      </c>
      <c r="J816" s="526" t="str">
        <f ca="1">IF(G816="","",SUMPRODUCT(LOOKUP(MID(SUBSTITUTE(UPPER(TRIM(CLEAN(SUBSTITUTE(SUBSTITUTE(G816,"ٔ",""),"ـ","ء"))))," ",""),ROW(INDIRECT("1:"&amp;LEN(SUBSTITUTE(UPPER(TRIM(CLEAN(SUBSTITUTE(SUBSTITUTE(G816,"ٔ",""),"ـ","ء"))))," ","")))),1),Gematria!$C$3:$C$40,Gematria!$D$3:$D$40)))</f>
        <v/>
      </c>
    </row>
    <row r="817" spans="1:10" x14ac:dyDescent="0.25">
      <c r="A817" s="2">
        <v>816</v>
      </c>
      <c r="B817" s="2">
        <v>6</v>
      </c>
      <c r="C817" s="2">
        <v>22</v>
      </c>
      <c r="D817" s="11"/>
      <c r="E8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17" s="524" t="str">
        <f t="shared" si="38"/>
        <v/>
      </c>
      <c r="H817" s="525">
        <f t="shared" si="39"/>
        <v>0</v>
      </c>
      <c r="I817" s="526">
        <f t="shared" si="40"/>
        <v>1</v>
      </c>
      <c r="J817" s="526" t="str">
        <f ca="1">IF(G817="","",SUMPRODUCT(LOOKUP(MID(SUBSTITUTE(UPPER(TRIM(CLEAN(SUBSTITUTE(SUBSTITUTE(G817,"ٔ",""),"ـ","ء"))))," ",""),ROW(INDIRECT("1:"&amp;LEN(SUBSTITUTE(UPPER(TRIM(CLEAN(SUBSTITUTE(SUBSTITUTE(G817,"ٔ",""),"ـ","ء"))))," ","")))),1),Gematria!$C$3:$C$40,Gematria!$D$3:$D$40)))</f>
        <v/>
      </c>
    </row>
    <row r="818" spans="1:10" x14ac:dyDescent="0.25">
      <c r="A818" s="2">
        <v>817</v>
      </c>
      <c r="B818" s="2">
        <v>6</v>
      </c>
      <c r="C818" s="2">
        <v>23</v>
      </c>
      <c r="D818" s="11"/>
      <c r="E8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18" s="524" t="str">
        <f t="shared" si="38"/>
        <v/>
      </c>
      <c r="H818" s="525">
        <f t="shared" si="39"/>
        <v>0</v>
      </c>
      <c r="I818" s="526">
        <f t="shared" si="40"/>
        <v>1</v>
      </c>
      <c r="J818" s="526" t="str">
        <f ca="1">IF(G818="","",SUMPRODUCT(LOOKUP(MID(SUBSTITUTE(UPPER(TRIM(CLEAN(SUBSTITUTE(SUBSTITUTE(G818,"ٔ",""),"ـ","ء"))))," ",""),ROW(INDIRECT("1:"&amp;LEN(SUBSTITUTE(UPPER(TRIM(CLEAN(SUBSTITUTE(SUBSTITUTE(G818,"ٔ",""),"ـ","ء"))))," ","")))),1),Gematria!$C$3:$C$40,Gematria!$D$3:$D$40)))</f>
        <v/>
      </c>
    </row>
    <row r="819" spans="1:10" x14ac:dyDescent="0.25">
      <c r="A819" s="2">
        <v>818</v>
      </c>
      <c r="B819" s="2">
        <v>6</v>
      </c>
      <c r="C819" s="2">
        <v>24</v>
      </c>
      <c r="D819" s="11"/>
      <c r="E8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19" s="524" t="str">
        <f t="shared" si="38"/>
        <v/>
      </c>
      <c r="H819" s="525">
        <f t="shared" si="39"/>
        <v>0</v>
      </c>
      <c r="I819" s="526">
        <f t="shared" si="40"/>
        <v>1</v>
      </c>
      <c r="J819" s="526" t="str">
        <f ca="1">IF(G819="","",SUMPRODUCT(LOOKUP(MID(SUBSTITUTE(UPPER(TRIM(CLEAN(SUBSTITUTE(SUBSTITUTE(G819,"ٔ",""),"ـ","ء"))))," ",""),ROW(INDIRECT("1:"&amp;LEN(SUBSTITUTE(UPPER(TRIM(CLEAN(SUBSTITUTE(SUBSTITUTE(G819,"ٔ",""),"ـ","ء"))))," ","")))),1),Gematria!$C$3:$C$40,Gematria!$D$3:$D$40)))</f>
        <v/>
      </c>
    </row>
    <row r="820" spans="1:10" x14ac:dyDescent="0.25">
      <c r="A820" s="2">
        <v>819</v>
      </c>
      <c r="B820" s="2">
        <v>6</v>
      </c>
      <c r="C820" s="2">
        <v>25</v>
      </c>
      <c r="D820" s="11"/>
      <c r="E8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20" s="524" t="str">
        <f t="shared" si="38"/>
        <v/>
      </c>
      <c r="H820" s="525">
        <f t="shared" si="39"/>
        <v>0</v>
      </c>
      <c r="I820" s="526">
        <f t="shared" si="40"/>
        <v>1</v>
      </c>
      <c r="J820" s="526" t="str">
        <f ca="1">IF(G820="","",SUMPRODUCT(LOOKUP(MID(SUBSTITUTE(UPPER(TRIM(CLEAN(SUBSTITUTE(SUBSTITUTE(G820,"ٔ",""),"ـ","ء"))))," ",""),ROW(INDIRECT("1:"&amp;LEN(SUBSTITUTE(UPPER(TRIM(CLEAN(SUBSTITUTE(SUBSTITUTE(G820,"ٔ",""),"ـ","ء"))))," ","")))),1),Gematria!$C$3:$C$40,Gematria!$D$3:$D$40)))</f>
        <v/>
      </c>
    </row>
    <row r="821" spans="1:10" x14ac:dyDescent="0.25">
      <c r="A821" s="2">
        <v>820</v>
      </c>
      <c r="B821" s="2">
        <v>6</v>
      </c>
      <c r="C821" s="2">
        <v>26</v>
      </c>
      <c r="D821" s="11"/>
      <c r="E8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21" s="524" t="str">
        <f t="shared" si="38"/>
        <v/>
      </c>
      <c r="H821" s="525">
        <f t="shared" si="39"/>
        <v>0</v>
      </c>
      <c r="I821" s="526">
        <f t="shared" si="40"/>
        <v>1</v>
      </c>
      <c r="J821" s="526" t="str">
        <f ca="1">IF(G821="","",SUMPRODUCT(LOOKUP(MID(SUBSTITUTE(UPPER(TRIM(CLEAN(SUBSTITUTE(SUBSTITUTE(G821,"ٔ",""),"ـ","ء"))))," ",""),ROW(INDIRECT("1:"&amp;LEN(SUBSTITUTE(UPPER(TRIM(CLEAN(SUBSTITUTE(SUBSTITUTE(G821,"ٔ",""),"ـ","ء"))))," ","")))),1),Gematria!$C$3:$C$40,Gematria!$D$3:$D$40)))</f>
        <v/>
      </c>
    </row>
    <row r="822" spans="1:10" x14ac:dyDescent="0.25">
      <c r="A822" s="2">
        <v>821</v>
      </c>
      <c r="B822" s="2">
        <v>6</v>
      </c>
      <c r="C822" s="2">
        <v>27</v>
      </c>
      <c r="D822" s="11"/>
      <c r="E8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22" s="524" t="str">
        <f t="shared" si="38"/>
        <v/>
      </c>
      <c r="H822" s="525">
        <f t="shared" si="39"/>
        <v>0</v>
      </c>
      <c r="I822" s="526">
        <f t="shared" si="40"/>
        <v>1</v>
      </c>
      <c r="J822" s="526" t="str">
        <f ca="1">IF(G822="","",SUMPRODUCT(LOOKUP(MID(SUBSTITUTE(UPPER(TRIM(CLEAN(SUBSTITUTE(SUBSTITUTE(G822,"ٔ",""),"ـ","ء"))))," ",""),ROW(INDIRECT("1:"&amp;LEN(SUBSTITUTE(UPPER(TRIM(CLEAN(SUBSTITUTE(SUBSTITUTE(G822,"ٔ",""),"ـ","ء"))))," ","")))),1),Gematria!$C$3:$C$40,Gematria!$D$3:$D$40)))</f>
        <v/>
      </c>
    </row>
    <row r="823" spans="1:10" x14ac:dyDescent="0.25">
      <c r="A823" s="2">
        <v>822</v>
      </c>
      <c r="B823" s="2">
        <v>6</v>
      </c>
      <c r="C823" s="2">
        <v>28</v>
      </c>
      <c r="D823" s="11"/>
      <c r="E8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23" s="524" t="str">
        <f t="shared" si="38"/>
        <v/>
      </c>
      <c r="H823" s="525">
        <f t="shared" si="39"/>
        <v>0</v>
      </c>
      <c r="I823" s="526">
        <f t="shared" si="40"/>
        <v>1</v>
      </c>
      <c r="J823" s="526" t="str">
        <f ca="1">IF(G823="","",SUMPRODUCT(LOOKUP(MID(SUBSTITUTE(UPPER(TRIM(CLEAN(SUBSTITUTE(SUBSTITUTE(G823,"ٔ",""),"ـ","ء"))))," ",""),ROW(INDIRECT("1:"&amp;LEN(SUBSTITUTE(UPPER(TRIM(CLEAN(SUBSTITUTE(SUBSTITUTE(G823,"ٔ",""),"ـ","ء"))))," ","")))),1),Gematria!$C$3:$C$40,Gematria!$D$3:$D$40)))</f>
        <v/>
      </c>
    </row>
    <row r="824" spans="1:10" x14ac:dyDescent="0.25">
      <c r="A824" s="2">
        <v>823</v>
      </c>
      <c r="B824" s="2">
        <v>6</v>
      </c>
      <c r="C824" s="2">
        <v>29</v>
      </c>
      <c r="D824" s="11"/>
      <c r="E8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24" s="524" t="str">
        <f t="shared" si="38"/>
        <v/>
      </c>
      <c r="H824" s="525">
        <f t="shared" si="39"/>
        <v>0</v>
      </c>
      <c r="I824" s="526">
        <f t="shared" si="40"/>
        <v>1</v>
      </c>
      <c r="J824" s="526" t="str">
        <f ca="1">IF(G824="","",SUMPRODUCT(LOOKUP(MID(SUBSTITUTE(UPPER(TRIM(CLEAN(SUBSTITUTE(SUBSTITUTE(G824,"ٔ",""),"ـ","ء"))))," ",""),ROW(INDIRECT("1:"&amp;LEN(SUBSTITUTE(UPPER(TRIM(CLEAN(SUBSTITUTE(SUBSTITUTE(G824,"ٔ",""),"ـ","ء"))))," ","")))),1),Gematria!$C$3:$C$40,Gematria!$D$3:$D$40)))</f>
        <v/>
      </c>
    </row>
    <row r="825" spans="1:10" x14ac:dyDescent="0.25">
      <c r="A825" s="2">
        <v>824</v>
      </c>
      <c r="B825" s="2">
        <v>6</v>
      </c>
      <c r="C825" s="2">
        <v>30</v>
      </c>
      <c r="D825" s="11"/>
      <c r="E8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25" s="524" t="str">
        <f t="shared" si="38"/>
        <v/>
      </c>
      <c r="H825" s="525">
        <f t="shared" si="39"/>
        <v>0</v>
      </c>
      <c r="I825" s="526">
        <f t="shared" si="40"/>
        <v>1</v>
      </c>
      <c r="J825" s="526" t="str">
        <f ca="1">IF(G825="","",SUMPRODUCT(LOOKUP(MID(SUBSTITUTE(UPPER(TRIM(CLEAN(SUBSTITUTE(SUBSTITUTE(G825,"ٔ",""),"ـ","ء"))))," ",""),ROW(INDIRECT("1:"&amp;LEN(SUBSTITUTE(UPPER(TRIM(CLEAN(SUBSTITUTE(SUBSTITUTE(G825,"ٔ",""),"ـ","ء"))))," ","")))),1),Gematria!$C$3:$C$40,Gematria!$D$3:$D$40)))</f>
        <v/>
      </c>
    </row>
    <row r="826" spans="1:10" x14ac:dyDescent="0.25">
      <c r="A826" s="2">
        <v>825</v>
      </c>
      <c r="B826" s="2">
        <v>6</v>
      </c>
      <c r="C826" s="2">
        <v>31</v>
      </c>
      <c r="D826" s="11"/>
      <c r="E8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26" s="524" t="str">
        <f t="shared" si="38"/>
        <v/>
      </c>
      <c r="H826" s="525">
        <f t="shared" si="39"/>
        <v>0</v>
      </c>
      <c r="I826" s="526">
        <f t="shared" si="40"/>
        <v>1</v>
      </c>
      <c r="J826" s="526" t="str">
        <f ca="1">IF(G826="","",SUMPRODUCT(LOOKUP(MID(SUBSTITUTE(UPPER(TRIM(CLEAN(SUBSTITUTE(SUBSTITUTE(G826,"ٔ",""),"ـ","ء"))))," ",""),ROW(INDIRECT("1:"&amp;LEN(SUBSTITUTE(UPPER(TRIM(CLEAN(SUBSTITUTE(SUBSTITUTE(G826,"ٔ",""),"ـ","ء"))))," ","")))),1),Gematria!$C$3:$C$40,Gematria!$D$3:$D$40)))</f>
        <v/>
      </c>
    </row>
    <row r="827" spans="1:10" x14ac:dyDescent="0.25">
      <c r="A827" s="2">
        <v>826</v>
      </c>
      <c r="B827" s="2">
        <v>6</v>
      </c>
      <c r="C827" s="2">
        <v>32</v>
      </c>
      <c r="D827" s="11"/>
      <c r="E8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27" s="524" t="str">
        <f t="shared" si="38"/>
        <v/>
      </c>
      <c r="H827" s="525">
        <f t="shared" si="39"/>
        <v>0</v>
      </c>
      <c r="I827" s="526">
        <f t="shared" si="40"/>
        <v>1</v>
      </c>
      <c r="J827" s="526" t="str">
        <f ca="1">IF(G827="","",SUMPRODUCT(LOOKUP(MID(SUBSTITUTE(UPPER(TRIM(CLEAN(SUBSTITUTE(SUBSTITUTE(G827,"ٔ",""),"ـ","ء"))))," ",""),ROW(INDIRECT("1:"&amp;LEN(SUBSTITUTE(UPPER(TRIM(CLEAN(SUBSTITUTE(SUBSTITUTE(G827,"ٔ",""),"ـ","ء"))))," ","")))),1),Gematria!$C$3:$C$40,Gematria!$D$3:$D$40)))</f>
        <v/>
      </c>
    </row>
    <row r="828" spans="1:10" x14ac:dyDescent="0.25">
      <c r="A828" s="2">
        <v>827</v>
      </c>
      <c r="B828" s="2">
        <v>6</v>
      </c>
      <c r="C828" s="2">
        <v>33</v>
      </c>
      <c r="D828" s="11"/>
      <c r="E8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28" s="524" t="str">
        <f t="shared" si="38"/>
        <v/>
      </c>
      <c r="H828" s="525">
        <f t="shared" si="39"/>
        <v>0</v>
      </c>
      <c r="I828" s="526">
        <f t="shared" si="40"/>
        <v>1</v>
      </c>
      <c r="J828" s="526" t="str">
        <f ca="1">IF(G828="","",SUMPRODUCT(LOOKUP(MID(SUBSTITUTE(UPPER(TRIM(CLEAN(SUBSTITUTE(SUBSTITUTE(G828,"ٔ",""),"ـ","ء"))))," ",""),ROW(INDIRECT("1:"&amp;LEN(SUBSTITUTE(UPPER(TRIM(CLEAN(SUBSTITUTE(SUBSTITUTE(G828,"ٔ",""),"ـ","ء"))))," ","")))),1),Gematria!$C$3:$C$40,Gematria!$D$3:$D$40)))</f>
        <v/>
      </c>
    </row>
    <row r="829" spans="1:10" x14ac:dyDescent="0.25">
      <c r="A829" s="2">
        <v>828</v>
      </c>
      <c r="B829" s="2">
        <v>6</v>
      </c>
      <c r="C829" s="2">
        <v>34</v>
      </c>
      <c r="D829" s="11"/>
      <c r="E8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29" s="524" t="str">
        <f t="shared" si="38"/>
        <v/>
      </c>
      <c r="H829" s="525">
        <f t="shared" si="39"/>
        <v>0</v>
      </c>
      <c r="I829" s="526">
        <f t="shared" si="40"/>
        <v>1</v>
      </c>
      <c r="J829" s="526" t="str">
        <f ca="1">IF(G829="","",SUMPRODUCT(LOOKUP(MID(SUBSTITUTE(UPPER(TRIM(CLEAN(SUBSTITUTE(SUBSTITUTE(G829,"ٔ",""),"ـ","ء"))))," ",""),ROW(INDIRECT("1:"&amp;LEN(SUBSTITUTE(UPPER(TRIM(CLEAN(SUBSTITUTE(SUBSTITUTE(G829,"ٔ",""),"ـ","ء"))))," ","")))),1),Gematria!$C$3:$C$40,Gematria!$D$3:$D$40)))</f>
        <v/>
      </c>
    </row>
    <row r="830" spans="1:10" x14ac:dyDescent="0.25">
      <c r="A830" s="2">
        <v>829</v>
      </c>
      <c r="B830" s="2">
        <v>6</v>
      </c>
      <c r="C830" s="2">
        <v>35</v>
      </c>
      <c r="D830" s="11"/>
      <c r="E8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30" s="524" t="str">
        <f t="shared" si="38"/>
        <v/>
      </c>
      <c r="H830" s="525">
        <f t="shared" si="39"/>
        <v>0</v>
      </c>
      <c r="I830" s="526">
        <f t="shared" si="40"/>
        <v>1</v>
      </c>
      <c r="J830" s="526" t="str">
        <f ca="1">IF(G830="","",SUMPRODUCT(LOOKUP(MID(SUBSTITUTE(UPPER(TRIM(CLEAN(SUBSTITUTE(SUBSTITUTE(G830,"ٔ",""),"ـ","ء"))))," ",""),ROW(INDIRECT("1:"&amp;LEN(SUBSTITUTE(UPPER(TRIM(CLEAN(SUBSTITUTE(SUBSTITUTE(G830,"ٔ",""),"ـ","ء"))))," ","")))),1),Gematria!$C$3:$C$40,Gematria!$D$3:$D$40)))</f>
        <v/>
      </c>
    </row>
    <row r="831" spans="1:10" x14ac:dyDescent="0.25">
      <c r="A831" s="2">
        <v>830</v>
      </c>
      <c r="B831" s="2">
        <v>6</v>
      </c>
      <c r="C831" s="2">
        <v>36</v>
      </c>
      <c r="D831" s="11"/>
      <c r="E8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31" s="524" t="str">
        <f t="shared" si="38"/>
        <v/>
      </c>
      <c r="H831" s="525">
        <f t="shared" si="39"/>
        <v>0</v>
      </c>
      <c r="I831" s="526">
        <f t="shared" si="40"/>
        <v>1</v>
      </c>
      <c r="J831" s="526" t="str">
        <f ca="1">IF(G831="","",SUMPRODUCT(LOOKUP(MID(SUBSTITUTE(UPPER(TRIM(CLEAN(SUBSTITUTE(SUBSTITUTE(G831,"ٔ",""),"ـ","ء"))))," ",""),ROW(INDIRECT("1:"&amp;LEN(SUBSTITUTE(UPPER(TRIM(CLEAN(SUBSTITUTE(SUBSTITUTE(G831,"ٔ",""),"ـ","ء"))))," ","")))),1),Gematria!$C$3:$C$40,Gematria!$D$3:$D$40)))</f>
        <v/>
      </c>
    </row>
    <row r="832" spans="1:10" x14ac:dyDescent="0.25">
      <c r="A832" s="2">
        <v>831</v>
      </c>
      <c r="B832" s="2">
        <v>6</v>
      </c>
      <c r="C832" s="2">
        <v>37</v>
      </c>
      <c r="D832" s="11"/>
      <c r="E8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32" s="524" t="str">
        <f t="shared" si="38"/>
        <v/>
      </c>
      <c r="H832" s="525">
        <f t="shared" si="39"/>
        <v>0</v>
      </c>
      <c r="I832" s="526">
        <f t="shared" si="40"/>
        <v>1</v>
      </c>
      <c r="J832" s="526" t="str">
        <f ca="1">IF(G832="","",SUMPRODUCT(LOOKUP(MID(SUBSTITUTE(UPPER(TRIM(CLEAN(SUBSTITUTE(SUBSTITUTE(G832,"ٔ",""),"ـ","ء"))))," ",""),ROW(INDIRECT("1:"&amp;LEN(SUBSTITUTE(UPPER(TRIM(CLEAN(SUBSTITUTE(SUBSTITUTE(G832,"ٔ",""),"ـ","ء"))))," ","")))),1),Gematria!$C$3:$C$40,Gematria!$D$3:$D$40)))</f>
        <v/>
      </c>
    </row>
    <row r="833" spans="1:10" x14ac:dyDescent="0.25">
      <c r="A833" s="2">
        <v>832</v>
      </c>
      <c r="B833" s="2">
        <v>6</v>
      </c>
      <c r="C833" s="2">
        <v>38</v>
      </c>
      <c r="D833" s="11"/>
      <c r="E8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33" s="524" t="str">
        <f t="shared" si="38"/>
        <v/>
      </c>
      <c r="H833" s="525">
        <f t="shared" si="39"/>
        <v>0</v>
      </c>
      <c r="I833" s="526">
        <f t="shared" si="40"/>
        <v>1</v>
      </c>
      <c r="J833" s="526" t="str">
        <f ca="1">IF(G833="","",SUMPRODUCT(LOOKUP(MID(SUBSTITUTE(UPPER(TRIM(CLEAN(SUBSTITUTE(SUBSTITUTE(G833,"ٔ",""),"ـ","ء"))))," ",""),ROW(INDIRECT("1:"&amp;LEN(SUBSTITUTE(UPPER(TRIM(CLEAN(SUBSTITUTE(SUBSTITUTE(G833,"ٔ",""),"ـ","ء"))))," ","")))),1),Gematria!$C$3:$C$40,Gematria!$D$3:$D$40)))</f>
        <v/>
      </c>
    </row>
    <row r="834" spans="1:10" x14ac:dyDescent="0.25">
      <c r="A834" s="2">
        <v>833</v>
      </c>
      <c r="B834" s="2">
        <v>6</v>
      </c>
      <c r="C834" s="2">
        <v>39</v>
      </c>
      <c r="D834" s="11"/>
      <c r="E8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34" s="524" t="str">
        <f t="shared" si="38"/>
        <v/>
      </c>
      <c r="H834" s="525">
        <f t="shared" si="39"/>
        <v>0</v>
      </c>
      <c r="I834" s="526">
        <f t="shared" si="40"/>
        <v>1</v>
      </c>
      <c r="J834" s="526" t="str">
        <f ca="1">IF(G834="","",SUMPRODUCT(LOOKUP(MID(SUBSTITUTE(UPPER(TRIM(CLEAN(SUBSTITUTE(SUBSTITUTE(G834,"ٔ",""),"ـ","ء"))))," ",""),ROW(INDIRECT("1:"&amp;LEN(SUBSTITUTE(UPPER(TRIM(CLEAN(SUBSTITUTE(SUBSTITUTE(G834,"ٔ",""),"ـ","ء"))))," ","")))),1),Gematria!$C$3:$C$40,Gematria!$D$3:$D$40)))</f>
        <v/>
      </c>
    </row>
    <row r="835" spans="1:10" x14ac:dyDescent="0.25">
      <c r="A835" s="2">
        <v>834</v>
      </c>
      <c r="B835" s="2">
        <v>6</v>
      </c>
      <c r="C835" s="2">
        <v>40</v>
      </c>
      <c r="D835" s="11"/>
      <c r="E8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35" s="524" t="str">
        <f t="shared" ref="G835:G898" si="41">TRIM(CLEAN(SUBSTITUTE(F835,"ٔ","")))</f>
        <v/>
      </c>
      <c r="H835" s="525">
        <f t="shared" ref="H835:H898" si="42">LEN(SUBSTITUTE(G835," ",""))</f>
        <v>0</v>
      </c>
      <c r="I835" s="526">
        <f t="shared" si="40"/>
        <v>1</v>
      </c>
      <c r="J835" s="526" t="str">
        <f ca="1">IF(G835="","",SUMPRODUCT(LOOKUP(MID(SUBSTITUTE(UPPER(TRIM(CLEAN(SUBSTITUTE(SUBSTITUTE(G835,"ٔ",""),"ـ","ء"))))," ",""),ROW(INDIRECT("1:"&amp;LEN(SUBSTITUTE(UPPER(TRIM(CLEAN(SUBSTITUTE(SUBSTITUTE(G835,"ٔ",""),"ـ","ء"))))," ","")))),1),Gematria!$C$3:$C$40,Gematria!$D$3:$D$40)))</f>
        <v/>
      </c>
    </row>
    <row r="836" spans="1:10" x14ac:dyDescent="0.25">
      <c r="A836" s="2">
        <v>835</v>
      </c>
      <c r="B836" s="2">
        <v>6</v>
      </c>
      <c r="C836" s="2">
        <v>41</v>
      </c>
      <c r="D836" s="11"/>
      <c r="E8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36" s="524" t="str">
        <f t="shared" si="41"/>
        <v/>
      </c>
      <c r="H836" s="525">
        <f t="shared" si="42"/>
        <v>0</v>
      </c>
      <c r="I836" s="526">
        <f t="shared" si="40"/>
        <v>1</v>
      </c>
      <c r="J836" s="526" t="str">
        <f ca="1">IF(G836="","",SUMPRODUCT(LOOKUP(MID(SUBSTITUTE(UPPER(TRIM(CLEAN(SUBSTITUTE(SUBSTITUTE(G836,"ٔ",""),"ـ","ء"))))," ",""),ROW(INDIRECT("1:"&amp;LEN(SUBSTITUTE(UPPER(TRIM(CLEAN(SUBSTITUTE(SUBSTITUTE(G836,"ٔ",""),"ـ","ء"))))," ","")))),1),Gematria!$C$3:$C$40,Gematria!$D$3:$D$40)))</f>
        <v/>
      </c>
    </row>
    <row r="837" spans="1:10" x14ac:dyDescent="0.25">
      <c r="A837" s="2">
        <v>836</v>
      </c>
      <c r="B837" s="2">
        <v>6</v>
      </c>
      <c r="C837" s="2">
        <v>42</v>
      </c>
      <c r="D837" s="11"/>
      <c r="E8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37" s="524" t="str">
        <f t="shared" si="41"/>
        <v/>
      </c>
      <c r="H837" s="525">
        <f t="shared" si="42"/>
        <v>0</v>
      </c>
      <c r="I837" s="526">
        <f t="shared" si="40"/>
        <v>1</v>
      </c>
      <c r="J837" s="526" t="str">
        <f ca="1">IF(G837="","",SUMPRODUCT(LOOKUP(MID(SUBSTITUTE(UPPER(TRIM(CLEAN(SUBSTITUTE(SUBSTITUTE(G837,"ٔ",""),"ـ","ء"))))," ",""),ROW(INDIRECT("1:"&amp;LEN(SUBSTITUTE(UPPER(TRIM(CLEAN(SUBSTITUTE(SUBSTITUTE(G837,"ٔ",""),"ـ","ء"))))," ","")))),1),Gematria!$C$3:$C$40,Gematria!$D$3:$D$40)))</f>
        <v/>
      </c>
    </row>
    <row r="838" spans="1:10" x14ac:dyDescent="0.25">
      <c r="A838" s="2">
        <v>837</v>
      </c>
      <c r="B838" s="2">
        <v>6</v>
      </c>
      <c r="C838" s="2">
        <v>43</v>
      </c>
      <c r="D838" s="11"/>
      <c r="E8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38" s="524" t="str">
        <f t="shared" si="41"/>
        <v/>
      </c>
      <c r="H838" s="525">
        <f t="shared" si="42"/>
        <v>0</v>
      </c>
      <c r="I838" s="526">
        <f t="shared" si="40"/>
        <v>1</v>
      </c>
      <c r="J838" s="526" t="str">
        <f ca="1">IF(G838="","",SUMPRODUCT(LOOKUP(MID(SUBSTITUTE(UPPER(TRIM(CLEAN(SUBSTITUTE(SUBSTITUTE(G838,"ٔ",""),"ـ","ء"))))," ",""),ROW(INDIRECT("1:"&amp;LEN(SUBSTITUTE(UPPER(TRIM(CLEAN(SUBSTITUTE(SUBSTITUTE(G838,"ٔ",""),"ـ","ء"))))," ","")))),1),Gematria!$C$3:$C$40,Gematria!$D$3:$D$40)))</f>
        <v/>
      </c>
    </row>
    <row r="839" spans="1:10" x14ac:dyDescent="0.25">
      <c r="A839" s="2">
        <v>838</v>
      </c>
      <c r="B839" s="2">
        <v>6</v>
      </c>
      <c r="C839" s="2">
        <v>44</v>
      </c>
      <c r="D839" s="11"/>
      <c r="E8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39" s="524" t="str">
        <f t="shared" si="41"/>
        <v/>
      </c>
      <c r="H839" s="525">
        <f t="shared" si="42"/>
        <v>0</v>
      </c>
      <c r="I839" s="526">
        <f t="shared" si="40"/>
        <v>1</v>
      </c>
      <c r="J839" s="526" t="str">
        <f ca="1">IF(G839="","",SUMPRODUCT(LOOKUP(MID(SUBSTITUTE(UPPER(TRIM(CLEAN(SUBSTITUTE(SUBSTITUTE(G839,"ٔ",""),"ـ","ء"))))," ",""),ROW(INDIRECT("1:"&amp;LEN(SUBSTITUTE(UPPER(TRIM(CLEAN(SUBSTITUTE(SUBSTITUTE(G839,"ٔ",""),"ـ","ء"))))," ","")))),1),Gematria!$C$3:$C$40,Gematria!$D$3:$D$40)))</f>
        <v/>
      </c>
    </row>
    <row r="840" spans="1:10" x14ac:dyDescent="0.25">
      <c r="A840" s="2">
        <v>839</v>
      </c>
      <c r="B840" s="2">
        <v>6</v>
      </c>
      <c r="C840" s="2">
        <v>45</v>
      </c>
      <c r="D840" s="11"/>
      <c r="E8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40" s="524" t="str">
        <f t="shared" si="41"/>
        <v/>
      </c>
      <c r="H840" s="525">
        <f t="shared" si="42"/>
        <v>0</v>
      </c>
      <c r="I840" s="526">
        <f t="shared" si="40"/>
        <v>1</v>
      </c>
      <c r="J840" s="526" t="str">
        <f ca="1">IF(G840="","",SUMPRODUCT(LOOKUP(MID(SUBSTITUTE(UPPER(TRIM(CLEAN(SUBSTITUTE(SUBSTITUTE(G840,"ٔ",""),"ـ","ء"))))," ",""),ROW(INDIRECT("1:"&amp;LEN(SUBSTITUTE(UPPER(TRIM(CLEAN(SUBSTITUTE(SUBSTITUTE(G840,"ٔ",""),"ـ","ء"))))," ","")))),1),Gematria!$C$3:$C$40,Gematria!$D$3:$D$40)))</f>
        <v/>
      </c>
    </row>
    <row r="841" spans="1:10" x14ac:dyDescent="0.25">
      <c r="A841" s="2">
        <v>840</v>
      </c>
      <c r="B841" s="2">
        <v>6</v>
      </c>
      <c r="C841" s="2">
        <v>46</v>
      </c>
      <c r="D841" s="11"/>
      <c r="E8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41" s="524" t="str">
        <f t="shared" si="41"/>
        <v/>
      </c>
      <c r="H841" s="525">
        <f t="shared" si="42"/>
        <v>0</v>
      </c>
      <c r="I841" s="526">
        <f t="shared" si="40"/>
        <v>1</v>
      </c>
      <c r="J841" s="526" t="str">
        <f ca="1">IF(G841="","",SUMPRODUCT(LOOKUP(MID(SUBSTITUTE(UPPER(TRIM(CLEAN(SUBSTITUTE(SUBSTITUTE(G841,"ٔ",""),"ـ","ء"))))," ",""),ROW(INDIRECT("1:"&amp;LEN(SUBSTITUTE(UPPER(TRIM(CLEAN(SUBSTITUTE(SUBSTITUTE(G841,"ٔ",""),"ـ","ء"))))," ","")))),1),Gematria!$C$3:$C$40,Gematria!$D$3:$D$40)))</f>
        <v/>
      </c>
    </row>
    <row r="842" spans="1:10" x14ac:dyDescent="0.25">
      <c r="A842" s="2">
        <v>841</v>
      </c>
      <c r="B842" s="2">
        <v>6</v>
      </c>
      <c r="C842" s="2">
        <v>47</v>
      </c>
      <c r="D842" s="11"/>
      <c r="E8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42" s="524" t="str">
        <f t="shared" si="41"/>
        <v/>
      </c>
      <c r="H842" s="525">
        <f t="shared" si="42"/>
        <v>0</v>
      </c>
      <c r="I842" s="526">
        <f t="shared" si="40"/>
        <v>1</v>
      </c>
      <c r="J842" s="526" t="str">
        <f ca="1">IF(G842="","",SUMPRODUCT(LOOKUP(MID(SUBSTITUTE(UPPER(TRIM(CLEAN(SUBSTITUTE(SUBSTITUTE(G842,"ٔ",""),"ـ","ء"))))," ",""),ROW(INDIRECT("1:"&amp;LEN(SUBSTITUTE(UPPER(TRIM(CLEAN(SUBSTITUTE(SUBSTITUTE(G842,"ٔ",""),"ـ","ء"))))," ","")))),1),Gematria!$C$3:$C$40,Gematria!$D$3:$D$40)))</f>
        <v/>
      </c>
    </row>
    <row r="843" spans="1:10" x14ac:dyDescent="0.25">
      <c r="A843" s="2">
        <v>842</v>
      </c>
      <c r="B843" s="2">
        <v>6</v>
      </c>
      <c r="C843" s="2">
        <v>48</v>
      </c>
      <c r="D843" s="11"/>
      <c r="E8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43" s="524" t="str">
        <f t="shared" si="41"/>
        <v/>
      </c>
      <c r="H843" s="525">
        <f t="shared" si="42"/>
        <v>0</v>
      </c>
      <c r="I843" s="526">
        <f t="shared" si="40"/>
        <v>1</v>
      </c>
      <c r="J843" s="526" t="str">
        <f ca="1">IF(G843="","",SUMPRODUCT(LOOKUP(MID(SUBSTITUTE(UPPER(TRIM(CLEAN(SUBSTITUTE(SUBSTITUTE(G843,"ٔ",""),"ـ","ء"))))," ",""),ROW(INDIRECT("1:"&amp;LEN(SUBSTITUTE(UPPER(TRIM(CLEAN(SUBSTITUTE(SUBSTITUTE(G843,"ٔ",""),"ـ","ء"))))," ","")))),1),Gematria!$C$3:$C$40,Gematria!$D$3:$D$40)))</f>
        <v/>
      </c>
    </row>
    <row r="844" spans="1:10" x14ac:dyDescent="0.25">
      <c r="A844" s="2">
        <v>843</v>
      </c>
      <c r="B844" s="2">
        <v>6</v>
      </c>
      <c r="C844" s="2">
        <v>49</v>
      </c>
      <c r="D844" s="11"/>
      <c r="E8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44" s="524" t="str">
        <f t="shared" si="41"/>
        <v/>
      </c>
      <c r="H844" s="525">
        <f t="shared" si="42"/>
        <v>0</v>
      </c>
      <c r="I844" s="526">
        <f t="shared" si="40"/>
        <v>1</v>
      </c>
      <c r="J844" s="526" t="str">
        <f ca="1">IF(G844="","",SUMPRODUCT(LOOKUP(MID(SUBSTITUTE(UPPER(TRIM(CLEAN(SUBSTITUTE(SUBSTITUTE(G844,"ٔ",""),"ـ","ء"))))," ",""),ROW(INDIRECT("1:"&amp;LEN(SUBSTITUTE(UPPER(TRIM(CLEAN(SUBSTITUTE(SUBSTITUTE(G844,"ٔ",""),"ـ","ء"))))," ","")))),1),Gematria!$C$3:$C$40,Gematria!$D$3:$D$40)))</f>
        <v/>
      </c>
    </row>
    <row r="845" spans="1:10" x14ac:dyDescent="0.25">
      <c r="A845" s="2">
        <v>844</v>
      </c>
      <c r="B845" s="2">
        <v>6</v>
      </c>
      <c r="C845" s="2">
        <v>50</v>
      </c>
      <c r="D845" s="11"/>
      <c r="E8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45" s="524" t="str">
        <f t="shared" si="41"/>
        <v/>
      </c>
      <c r="H845" s="525">
        <f t="shared" si="42"/>
        <v>0</v>
      </c>
      <c r="I845" s="526">
        <f t="shared" si="40"/>
        <v>1</v>
      </c>
      <c r="J845" s="526" t="str">
        <f ca="1">IF(G845="","",SUMPRODUCT(LOOKUP(MID(SUBSTITUTE(UPPER(TRIM(CLEAN(SUBSTITUTE(SUBSTITUTE(G845,"ٔ",""),"ـ","ء"))))," ",""),ROW(INDIRECT("1:"&amp;LEN(SUBSTITUTE(UPPER(TRIM(CLEAN(SUBSTITUTE(SUBSTITUTE(G845,"ٔ",""),"ـ","ء"))))," ","")))),1),Gematria!$C$3:$C$40,Gematria!$D$3:$D$40)))</f>
        <v/>
      </c>
    </row>
    <row r="846" spans="1:10" x14ac:dyDescent="0.25">
      <c r="A846" s="2">
        <v>845</v>
      </c>
      <c r="B846" s="2">
        <v>6</v>
      </c>
      <c r="C846" s="2">
        <v>51</v>
      </c>
      <c r="D846" s="11"/>
      <c r="E8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46" s="524" t="str">
        <f t="shared" si="41"/>
        <v/>
      </c>
      <c r="H846" s="525">
        <f t="shared" si="42"/>
        <v>0</v>
      </c>
      <c r="I846" s="526">
        <f t="shared" si="40"/>
        <v>1</v>
      </c>
      <c r="J846" s="526" t="str">
        <f ca="1">IF(G846="","",SUMPRODUCT(LOOKUP(MID(SUBSTITUTE(UPPER(TRIM(CLEAN(SUBSTITUTE(SUBSTITUTE(G846,"ٔ",""),"ـ","ء"))))," ",""),ROW(INDIRECT("1:"&amp;LEN(SUBSTITUTE(UPPER(TRIM(CLEAN(SUBSTITUTE(SUBSTITUTE(G846,"ٔ",""),"ـ","ء"))))," ","")))),1),Gematria!$C$3:$C$40,Gematria!$D$3:$D$40)))</f>
        <v/>
      </c>
    </row>
    <row r="847" spans="1:10" x14ac:dyDescent="0.25">
      <c r="A847" s="2">
        <v>846</v>
      </c>
      <c r="B847" s="2">
        <v>6</v>
      </c>
      <c r="C847" s="2">
        <v>52</v>
      </c>
      <c r="D847" s="11"/>
      <c r="E8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47" s="524" t="str">
        <f t="shared" si="41"/>
        <v/>
      </c>
      <c r="H847" s="525">
        <f t="shared" si="42"/>
        <v>0</v>
      </c>
      <c r="I847" s="526">
        <f t="shared" si="40"/>
        <v>1</v>
      </c>
      <c r="J847" s="526" t="str">
        <f ca="1">IF(G847="","",SUMPRODUCT(LOOKUP(MID(SUBSTITUTE(UPPER(TRIM(CLEAN(SUBSTITUTE(SUBSTITUTE(G847,"ٔ",""),"ـ","ء"))))," ",""),ROW(INDIRECT("1:"&amp;LEN(SUBSTITUTE(UPPER(TRIM(CLEAN(SUBSTITUTE(SUBSTITUTE(G847,"ٔ",""),"ـ","ء"))))," ","")))),1),Gematria!$C$3:$C$40,Gematria!$D$3:$D$40)))</f>
        <v/>
      </c>
    </row>
    <row r="848" spans="1:10" x14ac:dyDescent="0.25">
      <c r="A848" s="2">
        <v>847</v>
      </c>
      <c r="B848" s="2">
        <v>6</v>
      </c>
      <c r="C848" s="2">
        <v>53</v>
      </c>
      <c r="D848" s="11"/>
      <c r="E8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48" s="524" t="str">
        <f t="shared" si="41"/>
        <v/>
      </c>
      <c r="H848" s="525">
        <f t="shared" si="42"/>
        <v>0</v>
      </c>
      <c r="I848" s="526">
        <f t="shared" si="40"/>
        <v>1</v>
      </c>
      <c r="J848" s="526" t="str">
        <f ca="1">IF(G848="","",SUMPRODUCT(LOOKUP(MID(SUBSTITUTE(UPPER(TRIM(CLEAN(SUBSTITUTE(SUBSTITUTE(G848,"ٔ",""),"ـ","ء"))))," ",""),ROW(INDIRECT("1:"&amp;LEN(SUBSTITUTE(UPPER(TRIM(CLEAN(SUBSTITUTE(SUBSTITUTE(G848,"ٔ",""),"ـ","ء"))))," ","")))),1),Gematria!$C$3:$C$40,Gematria!$D$3:$D$40)))</f>
        <v/>
      </c>
    </row>
    <row r="849" spans="1:10" x14ac:dyDescent="0.25">
      <c r="A849" s="2">
        <v>848</v>
      </c>
      <c r="B849" s="2">
        <v>6</v>
      </c>
      <c r="C849" s="2">
        <v>54</v>
      </c>
      <c r="D849" s="11"/>
      <c r="E8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49" s="524" t="str">
        <f t="shared" si="41"/>
        <v/>
      </c>
      <c r="H849" s="525">
        <f t="shared" si="42"/>
        <v>0</v>
      </c>
      <c r="I849" s="526">
        <f t="shared" si="40"/>
        <v>1</v>
      </c>
      <c r="J849" s="526" t="str">
        <f ca="1">IF(G849="","",SUMPRODUCT(LOOKUP(MID(SUBSTITUTE(UPPER(TRIM(CLEAN(SUBSTITUTE(SUBSTITUTE(G849,"ٔ",""),"ـ","ء"))))," ",""),ROW(INDIRECT("1:"&amp;LEN(SUBSTITUTE(UPPER(TRIM(CLEAN(SUBSTITUTE(SUBSTITUTE(G849,"ٔ",""),"ـ","ء"))))," ","")))),1),Gematria!$C$3:$C$40,Gematria!$D$3:$D$40)))</f>
        <v/>
      </c>
    </row>
    <row r="850" spans="1:10" x14ac:dyDescent="0.25">
      <c r="A850" s="2">
        <v>849</v>
      </c>
      <c r="B850" s="2">
        <v>6</v>
      </c>
      <c r="C850" s="2">
        <v>55</v>
      </c>
      <c r="D850" s="11"/>
      <c r="E8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50" s="524" t="str">
        <f t="shared" si="41"/>
        <v/>
      </c>
      <c r="H850" s="525">
        <f t="shared" si="42"/>
        <v>0</v>
      </c>
      <c r="I850" s="526">
        <f t="shared" si="40"/>
        <v>1</v>
      </c>
      <c r="J850" s="526" t="str">
        <f ca="1">IF(G850="","",SUMPRODUCT(LOOKUP(MID(SUBSTITUTE(UPPER(TRIM(CLEAN(SUBSTITUTE(SUBSTITUTE(G850,"ٔ",""),"ـ","ء"))))," ",""),ROW(INDIRECT("1:"&amp;LEN(SUBSTITUTE(UPPER(TRIM(CLEAN(SUBSTITUTE(SUBSTITUTE(G850,"ٔ",""),"ـ","ء"))))," ","")))),1),Gematria!$C$3:$C$40,Gematria!$D$3:$D$40)))</f>
        <v/>
      </c>
    </row>
    <row r="851" spans="1:10" x14ac:dyDescent="0.25">
      <c r="A851" s="2">
        <v>850</v>
      </c>
      <c r="B851" s="2">
        <v>6</v>
      </c>
      <c r="C851" s="2">
        <v>56</v>
      </c>
      <c r="D851" s="11"/>
      <c r="E8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51" s="524" t="str">
        <f t="shared" si="41"/>
        <v/>
      </c>
      <c r="H851" s="525">
        <f t="shared" si="42"/>
        <v>0</v>
      </c>
      <c r="I851" s="526">
        <f t="shared" ref="I851:I914" si="43">LEN(TRIM(G851))-H851+1</f>
        <v>1</v>
      </c>
      <c r="J851" s="526" t="str">
        <f ca="1">IF(G851="","",SUMPRODUCT(LOOKUP(MID(SUBSTITUTE(UPPER(TRIM(CLEAN(SUBSTITUTE(SUBSTITUTE(G851,"ٔ",""),"ـ","ء"))))," ",""),ROW(INDIRECT("1:"&amp;LEN(SUBSTITUTE(UPPER(TRIM(CLEAN(SUBSTITUTE(SUBSTITUTE(G851,"ٔ",""),"ـ","ء"))))," ","")))),1),Gematria!$C$3:$C$40,Gematria!$D$3:$D$40)))</f>
        <v/>
      </c>
    </row>
    <row r="852" spans="1:10" x14ac:dyDescent="0.25">
      <c r="A852" s="2">
        <v>851</v>
      </c>
      <c r="B852" s="2">
        <v>6</v>
      </c>
      <c r="C852" s="2">
        <v>57</v>
      </c>
      <c r="D852" s="11"/>
      <c r="E8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52" s="524" t="str">
        <f t="shared" si="41"/>
        <v/>
      </c>
      <c r="H852" s="525">
        <f t="shared" si="42"/>
        <v>0</v>
      </c>
      <c r="I852" s="526">
        <f t="shared" si="43"/>
        <v>1</v>
      </c>
      <c r="J852" s="526" t="str">
        <f ca="1">IF(G852="","",SUMPRODUCT(LOOKUP(MID(SUBSTITUTE(UPPER(TRIM(CLEAN(SUBSTITUTE(SUBSTITUTE(G852,"ٔ",""),"ـ","ء"))))," ",""),ROW(INDIRECT("1:"&amp;LEN(SUBSTITUTE(UPPER(TRIM(CLEAN(SUBSTITUTE(SUBSTITUTE(G852,"ٔ",""),"ـ","ء"))))," ","")))),1),Gematria!$C$3:$C$40,Gematria!$D$3:$D$40)))</f>
        <v/>
      </c>
    </row>
    <row r="853" spans="1:10" x14ac:dyDescent="0.25">
      <c r="A853" s="2">
        <v>852</v>
      </c>
      <c r="B853" s="2">
        <v>6</v>
      </c>
      <c r="C853" s="2">
        <v>58</v>
      </c>
      <c r="D853" s="11"/>
      <c r="E8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53" s="524" t="str">
        <f t="shared" si="41"/>
        <v/>
      </c>
      <c r="H853" s="525">
        <f t="shared" si="42"/>
        <v>0</v>
      </c>
      <c r="I853" s="526">
        <f t="shared" si="43"/>
        <v>1</v>
      </c>
      <c r="J853" s="526" t="str">
        <f ca="1">IF(G853="","",SUMPRODUCT(LOOKUP(MID(SUBSTITUTE(UPPER(TRIM(CLEAN(SUBSTITUTE(SUBSTITUTE(G853,"ٔ",""),"ـ","ء"))))," ",""),ROW(INDIRECT("1:"&amp;LEN(SUBSTITUTE(UPPER(TRIM(CLEAN(SUBSTITUTE(SUBSTITUTE(G853,"ٔ",""),"ـ","ء"))))," ","")))),1),Gematria!$C$3:$C$40,Gematria!$D$3:$D$40)))</f>
        <v/>
      </c>
    </row>
    <row r="854" spans="1:10" x14ac:dyDescent="0.25">
      <c r="A854" s="2">
        <v>853</v>
      </c>
      <c r="B854" s="2">
        <v>6</v>
      </c>
      <c r="C854" s="2">
        <v>59</v>
      </c>
      <c r="D854" s="11"/>
      <c r="E8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54" s="524" t="str">
        <f t="shared" si="41"/>
        <v/>
      </c>
      <c r="H854" s="525">
        <f t="shared" si="42"/>
        <v>0</v>
      </c>
      <c r="I854" s="526">
        <f t="shared" si="43"/>
        <v>1</v>
      </c>
      <c r="J854" s="526" t="str">
        <f ca="1">IF(G854="","",SUMPRODUCT(LOOKUP(MID(SUBSTITUTE(UPPER(TRIM(CLEAN(SUBSTITUTE(SUBSTITUTE(G854,"ٔ",""),"ـ","ء"))))," ",""),ROW(INDIRECT("1:"&amp;LEN(SUBSTITUTE(UPPER(TRIM(CLEAN(SUBSTITUTE(SUBSTITUTE(G854,"ٔ",""),"ـ","ء"))))," ","")))),1),Gematria!$C$3:$C$40,Gematria!$D$3:$D$40)))</f>
        <v/>
      </c>
    </row>
    <row r="855" spans="1:10" x14ac:dyDescent="0.25">
      <c r="A855" s="2">
        <v>854</v>
      </c>
      <c r="B855" s="2">
        <v>6</v>
      </c>
      <c r="C855" s="2">
        <v>60</v>
      </c>
      <c r="D855" s="11"/>
      <c r="E8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55" s="524" t="str">
        <f t="shared" si="41"/>
        <v/>
      </c>
      <c r="H855" s="525">
        <f t="shared" si="42"/>
        <v>0</v>
      </c>
      <c r="I855" s="526">
        <f t="shared" si="43"/>
        <v>1</v>
      </c>
      <c r="J855" s="526" t="str">
        <f ca="1">IF(G855="","",SUMPRODUCT(LOOKUP(MID(SUBSTITUTE(UPPER(TRIM(CLEAN(SUBSTITUTE(SUBSTITUTE(G855,"ٔ",""),"ـ","ء"))))," ",""),ROW(INDIRECT("1:"&amp;LEN(SUBSTITUTE(UPPER(TRIM(CLEAN(SUBSTITUTE(SUBSTITUTE(G855,"ٔ",""),"ـ","ء"))))," ","")))),1),Gematria!$C$3:$C$40,Gematria!$D$3:$D$40)))</f>
        <v/>
      </c>
    </row>
    <row r="856" spans="1:10" x14ac:dyDescent="0.25">
      <c r="A856" s="2">
        <v>855</v>
      </c>
      <c r="B856" s="2">
        <v>6</v>
      </c>
      <c r="C856" s="2">
        <v>61</v>
      </c>
      <c r="D856" s="11"/>
      <c r="E8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56" s="524" t="str">
        <f t="shared" si="41"/>
        <v/>
      </c>
      <c r="H856" s="525">
        <f t="shared" si="42"/>
        <v>0</v>
      </c>
      <c r="I856" s="526">
        <f t="shared" si="43"/>
        <v>1</v>
      </c>
      <c r="J856" s="526" t="str">
        <f ca="1">IF(G856="","",SUMPRODUCT(LOOKUP(MID(SUBSTITUTE(UPPER(TRIM(CLEAN(SUBSTITUTE(SUBSTITUTE(G856,"ٔ",""),"ـ","ء"))))," ",""),ROW(INDIRECT("1:"&amp;LEN(SUBSTITUTE(UPPER(TRIM(CLEAN(SUBSTITUTE(SUBSTITUTE(G856,"ٔ",""),"ـ","ء"))))," ","")))),1),Gematria!$C$3:$C$40,Gematria!$D$3:$D$40)))</f>
        <v/>
      </c>
    </row>
    <row r="857" spans="1:10" x14ac:dyDescent="0.25">
      <c r="A857" s="2">
        <v>856</v>
      </c>
      <c r="B857" s="2">
        <v>6</v>
      </c>
      <c r="C857" s="2">
        <v>62</v>
      </c>
      <c r="D857" s="11"/>
      <c r="E8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57" s="524" t="str">
        <f t="shared" si="41"/>
        <v/>
      </c>
      <c r="H857" s="525">
        <f t="shared" si="42"/>
        <v>0</v>
      </c>
      <c r="I857" s="526">
        <f t="shared" si="43"/>
        <v>1</v>
      </c>
      <c r="J857" s="526" t="str">
        <f ca="1">IF(G857="","",SUMPRODUCT(LOOKUP(MID(SUBSTITUTE(UPPER(TRIM(CLEAN(SUBSTITUTE(SUBSTITUTE(G857,"ٔ",""),"ـ","ء"))))," ",""),ROW(INDIRECT("1:"&amp;LEN(SUBSTITUTE(UPPER(TRIM(CLEAN(SUBSTITUTE(SUBSTITUTE(G857,"ٔ",""),"ـ","ء"))))," ","")))),1),Gematria!$C$3:$C$40,Gematria!$D$3:$D$40)))</f>
        <v/>
      </c>
    </row>
    <row r="858" spans="1:10" x14ac:dyDescent="0.25">
      <c r="A858" s="2">
        <v>857</v>
      </c>
      <c r="B858" s="2">
        <v>6</v>
      </c>
      <c r="C858" s="2">
        <v>63</v>
      </c>
      <c r="D858" s="11"/>
      <c r="E8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58" s="524" t="str">
        <f t="shared" si="41"/>
        <v/>
      </c>
      <c r="H858" s="525">
        <f t="shared" si="42"/>
        <v>0</v>
      </c>
      <c r="I858" s="526">
        <f t="shared" si="43"/>
        <v>1</v>
      </c>
      <c r="J858" s="526" t="str">
        <f ca="1">IF(G858="","",SUMPRODUCT(LOOKUP(MID(SUBSTITUTE(UPPER(TRIM(CLEAN(SUBSTITUTE(SUBSTITUTE(G858,"ٔ",""),"ـ","ء"))))," ",""),ROW(INDIRECT("1:"&amp;LEN(SUBSTITUTE(UPPER(TRIM(CLEAN(SUBSTITUTE(SUBSTITUTE(G858,"ٔ",""),"ـ","ء"))))," ","")))),1),Gematria!$C$3:$C$40,Gematria!$D$3:$D$40)))</f>
        <v/>
      </c>
    </row>
    <row r="859" spans="1:10" x14ac:dyDescent="0.25">
      <c r="A859" s="2">
        <v>858</v>
      </c>
      <c r="B859" s="2">
        <v>6</v>
      </c>
      <c r="C859" s="2">
        <v>64</v>
      </c>
      <c r="D859" s="11"/>
      <c r="E8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59" s="524" t="str">
        <f t="shared" si="41"/>
        <v/>
      </c>
      <c r="H859" s="525">
        <f t="shared" si="42"/>
        <v>0</v>
      </c>
      <c r="I859" s="526">
        <f t="shared" si="43"/>
        <v>1</v>
      </c>
      <c r="J859" s="526" t="str">
        <f ca="1">IF(G859="","",SUMPRODUCT(LOOKUP(MID(SUBSTITUTE(UPPER(TRIM(CLEAN(SUBSTITUTE(SUBSTITUTE(G859,"ٔ",""),"ـ","ء"))))," ",""),ROW(INDIRECT("1:"&amp;LEN(SUBSTITUTE(UPPER(TRIM(CLEAN(SUBSTITUTE(SUBSTITUTE(G859,"ٔ",""),"ـ","ء"))))," ","")))),1),Gematria!$C$3:$C$40,Gematria!$D$3:$D$40)))</f>
        <v/>
      </c>
    </row>
    <row r="860" spans="1:10" x14ac:dyDescent="0.25">
      <c r="A860" s="2">
        <v>859</v>
      </c>
      <c r="B860" s="2">
        <v>6</v>
      </c>
      <c r="C860" s="2">
        <v>65</v>
      </c>
      <c r="D860" s="11"/>
      <c r="E8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60" s="524" t="str">
        <f t="shared" si="41"/>
        <v/>
      </c>
      <c r="H860" s="525">
        <f t="shared" si="42"/>
        <v>0</v>
      </c>
      <c r="I860" s="526">
        <f t="shared" si="43"/>
        <v>1</v>
      </c>
      <c r="J860" s="526" t="str">
        <f ca="1">IF(G860="","",SUMPRODUCT(LOOKUP(MID(SUBSTITUTE(UPPER(TRIM(CLEAN(SUBSTITUTE(SUBSTITUTE(G860,"ٔ",""),"ـ","ء"))))," ",""),ROW(INDIRECT("1:"&amp;LEN(SUBSTITUTE(UPPER(TRIM(CLEAN(SUBSTITUTE(SUBSTITUTE(G860,"ٔ",""),"ـ","ء"))))," ","")))),1),Gematria!$C$3:$C$40,Gematria!$D$3:$D$40)))</f>
        <v/>
      </c>
    </row>
    <row r="861" spans="1:10" x14ac:dyDescent="0.25">
      <c r="A861" s="2">
        <v>860</v>
      </c>
      <c r="B861" s="2">
        <v>6</v>
      </c>
      <c r="C861" s="2">
        <v>66</v>
      </c>
      <c r="D861" s="11"/>
      <c r="E8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61" s="524" t="str">
        <f t="shared" si="41"/>
        <v/>
      </c>
      <c r="H861" s="525">
        <f t="shared" si="42"/>
        <v>0</v>
      </c>
      <c r="I861" s="526">
        <f t="shared" si="43"/>
        <v>1</v>
      </c>
      <c r="J861" s="526" t="str">
        <f ca="1">IF(G861="","",SUMPRODUCT(LOOKUP(MID(SUBSTITUTE(UPPER(TRIM(CLEAN(SUBSTITUTE(SUBSTITUTE(G861,"ٔ",""),"ـ","ء"))))," ",""),ROW(INDIRECT("1:"&amp;LEN(SUBSTITUTE(UPPER(TRIM(CLEAN(SUBSTITUTE(SUBSTITUTE(G861,"ٔ",""),"ـ","ء"))))," ","")))),1),Gematria!$C$3:$C$40,Gematria!$D$3:$D$40)))</f>
        <v/>
      </c>
    </row>
    <row r="862" spans="1:10" x14ac:dyDescent="0.25">
      <c r="A862" s="2">
        <v>861</v>
      </c>
      <c r="B862" s="2">
        <v>6</v>
      </c>
      <c r="C862" s="2">
        <v>67</v>
      </c>
      <c r="D862" s="11"/>
      <c r="E8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62" s="524" t="str">
        <f t="shared" si="41"/>
        <v/>
      </c>
      <c r="H862" s="525">
        <f t="shared" si="42"/>
        <v>0</v>
      </c>
      <c r="I862" s="526">
        <f t="shared" si="43"/>
        <v>1</v>
      </c>
      <c r="J862" s="526" t="str">
        <f ca="1">IF(G862="","",SUMPRODUCT(LOOKUP(MID(SUBSTITUTE(UPPER(TRIM(CLEAN(SUBSTITUTE(SUBSTITUTE(G862,"ٔ",""),"ـ","ء"))))," ",""),ROW(INDIRECT("1:"&amp;LEN(SUBSTITUTE(UPPER(TRIM(CLEAN(SUBSTITUTE(SUBSTITUTE(G862,"ٔ",""),"ـ","ء"))))," ","")))),1),Gematria!$C$3:$C$40,Gematria!$D$3:$D$40)))</f>
        <v/>
      </c>
    </row>
    <row r="863" spans="1:10" x14ac:dyDescent="0.25">
      <c r="A863" s="2">
        <v>862</v>
      </c>
      <c r="B863" s="2">
        <v>6</v>
      </c>
      <c r="C863" s="2">
        <v>68</v>
      </c>
      <c r="D863" s="11"/>
      <c r="E8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63" s="524" t="str">
        <f t="shared" si="41"/>
        <v/>
      </c>
      <c r="H863" s="525">
        <f t="shared" si="42"/>
        <v>0</v>
      </c>
      <c r="I863" s="526">
        <f t="shared" si="43"/>
        <v>1</v>
      </c>
      <c r="J863" s="526" t="str">
        <f ca="1">IF(G863="","",SUMPRODUCT(LOOKUP(MID(SUBSTITUTE(UPPER(TRIM(CLEAN(SUBSTITUTE(SUBSTITUTE(G863,"ٔ",""),"ـ","ء"))))," ",""),ROW(INDIRECT("1:"&amp;LEN(SUBSTITUTE(UPPER(TRIM(CLEAN(SUBSTITUTE(SUBSTITUTE(G863,"ٔ",""),"ـ","ء"))))," ","")))),1),Gematria!$C$3:$C$40,Gematria!$D$3:$D$40)))</f>
        <v/>
      </c>
    </row>
    <row r="864" spans="1:10" x14ac:dyDescent="0.25">
      <c r="A864" s="2">
        <v>863</v>
      </c>
      <c r="B864" s="2">
        <v>6</v>
      </c>
      <c r="C864" s="2">
        <v>69</v>
      </c>
      <c r="D864" s="11"/>
      <c r="E8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64" s="524" t="str">
        <f t="shared" si="41"/>
        <v/>
      </c>
      <c r="H864" s="525">
        <f t="shared" si="42"/>
        <v>0</v>
      </c>
      <c r="I864" s="526">
        <f t="shared" si="43"/>
        <v>1</v>
      </c>
      <c r="J864" s="526" t="str">
        <f ca="1">IF(G864="","",SUMPRODUCT(LOOKUP(MID(SUBSTITUTE(UPPER(TRIM(CLEAN(SUBSTITUTE(SUBSTITUTE(G864,"ٔ",""),"ـ","ء"))))," ",""),ROW(INDIRECT("1:"&amp;LEN(SUBSTITUTE(UPPER(TRIM(CLEAN(SUBSTITUTE(SUBSTITUTE(G864,"ٔ",""),"ـ","ء"))))," ","")))),1),Gematria!$C$3:$C$40,Gematria!$D$3:$D$40)))</f>
        <v/>
      </c>
    </row>
    <row r="865" spans="1:10" x14ac:dyDescent="0.25">
      <c r="A865" s="2">
        <v>864</v>
      </c>
      <c r="B865" s="2">
        <v>6</v>
      </c>
      <c r="C865" s="2">
        <v>70</v>
      </c>
      <c r="D865" s="11"/>
      <c r="E8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65" s="524" t="str">
        <f t="shared" si="41"/>
        <v/>
      </c>
      <c r="H865" s="525">
        <f t="shared" si="42"/>
        <v>0</v>
      </c>
      <c r="I865" s="526">
        <f t="shared" si="43"/>
        <v>1</v>
      </c>
      <c r="J865" s="526" t="str">
        <f ca="1">IF(G865="","",SUMPRODUCT(LOOKUP(MID(SUBSTITUTE(UPPER(TRIM(CLEAN(SUBSTITUTE(SUBSTITUTE(G865,"ٔ",""),"ـ","ء"))))," ",""),ROW(INDIRECT("1:"&amp;LEN(SUBSTITUTE(UPPER(TRIM(CLEAN(SUBSTITUTE(SUBSTITUTE(G865,"ٔ",""),"ـ","ء"))))," ","")))),1),Gematria!$C$3:$C$40,Gematria!$D$3:$D$40)))</f>
        <v/>
      </c>
    </row>
    <row r="866" spans="1:10" x14ac:dyDescent="0.25">
      <c r="A866" s="2">
        <v>865</v>
      </c>
      <c r="B866" s="2">
        <v>6</v>
      </c>
      <c r="C866" s="2">
        <v>71</v>
      </c>
      <c r="D866" s="11"/>
      <c r="E8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66" s="524" t="str">
        <f t="shared" si="41"/>
        <v/>
      </c>
      <c r="H866" s="525">
        <f t="shared" si="42"/>
        <v>0</v>
      </c>
      <c r="I866" s="526">
        <f t="shared" si="43"/>
        <v>1</v>
      </c>
      <c r="J866" s="526" t="str">
        <f ca="1">IF(G866="","",SUMPRODUCT(LOOKUP(MID(SUBSTITUTE(UPPER(TRIM(CLEAN(SUBSTITUTE(SUBSTITUTE(G866,"ٔ",""),"ـ","ء"))))," ",""),ROW(INDIRECT("1:"&amp;LEN(SUBSTITUTE(UPPER(TRIM(CLEAN(SUBSTITUTE(SUBSTITUTE(G866,"ٔ",""),"ـ","ء"))))," ","")))),1),Gematria!$C$3:$C$40,Gematria!$D$3:$D$40)))</f>
        <v/>
      </c>
    </row>
    <row r="867" spans="1:10" x14ac:dyDescent="0.25">
      <c r="A867" s="2">
        <v>866</v>
      </c>
      <c r="B867" s="2">
        <v>6</v>
      </c>
      <c r="C867" s="2">
        <v>72</v>
      </c>
      <c r="D867" s="11"/>
      <c r="E8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67" s="524" t="str">
        <f t="shared" si="41"/>
        <v/>
      </c>
      <c r="H867" s="525">
        <f t="shared" si="42"/>
        <v>0</v>
      </c>
      <c r="I867" s="526">
        <f t="shared" si="43"/>
        <v>1</v>
      </c>
      <c r="J867" s="526" t="str">
        <f ca="1">IF(G867="","",SUMPRODUCT(LOOKUP(MID(SUBSTITUTE(UPPER(TRIM(CLEAN(SUBSTITUTE(SUBSTITUTE(G867,"ٔ",""),"ـ","ء"))))," ",""),ROW(INDIRECT("1:"&amp;LEN(SUBSTITUTE(UPPER(TRIM(CLEAN(SUBSTITUTE(SUBSTITUTE(G867,"ٔ",""),"ـ","ء"))))," ","")))),1),Gematria!$C$3:$C$40,Gematria!$D$3:$D$40)))</f>
        <v/>
      </c>
    </row>
    <row r="868" spans="1:10" x14ac:dyDescent="0.25">
      <c r="A868" s="2">
        <v>867</v>
      </c>
      <c r="B868" s="2">
        <v>6</v>
      </c>
      <c r="C868" s="2">
        <v>73</v>
      </c>
      <c r="D868" s="11"/>
      <c r="E8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68" s="524" t="str">
        <f t="shared" si="41"/>
        <v/>
      </c>
      <c r="H868" s="525">
        <f t="shared" si="42"/>
        <v>0</v>
      </c>
      <c r="I868" s="526">
        <f t="shared" si="43"/>
        <v>1</v>
      </c>
      <c r="J868" s="526" t="str">
        <f ca="1">IF(G868="","",SUMPRODUCT(LOOKUP(MID(SUBSTITUTE(UPPER(TRIM(CLEAN(SUBSTITUTE(SUBSTITUTE(G868,"ٔ",""),"ـ","ء"))))," ",""),ROW(INDIRECT("1:"&amp;LEN(SUBSTITUTE(UPPER(TRIM(CLEAN(SUBSTITUTE(SUBSTITUTE(G868,"ٔ",""),"ـ","ء"))))," ","")))),1),Gematria!$C$3:$C$40,Gematria!$D$3:$D$40)))</f>
        <v/>
      </c>
    </row>
    <row r="869" spans="1:10" x14ac:dyDescent="0.25">
      <c r="A869" s="2">
        <v>868</v>
      </c>
      <c r="B869" s="2">
        <v>6</v>
      </c>
      <c r="C869" s="2">
        <v>74</v>
      </c>
      <c r="D869" s="11"/>
      <c r="E8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69" s="524" t="str">
        <f t="shared" si="41"/>
        <v/>
      </c>
      <c r="H869" s="525">
        <f t="shared" si="42"/>
        <v>0</v>
      </c>
      <c r="I869" s="526">
        <f t="shared" si="43"/>
        <v>1</v>
      </c>
      <c r="J869" s="526" t="str">
        <f ca="1">IF(G869="","",SUMPRODUCT(LOOKUP(MID(SUBSTITUTE(UPPER(TRIM(CLEAN(SUBSTITUTE(SUBSTITUTE(G869,"ٔ",""),"ـ","ء"))))," ",""),ROW(INDIRECT("1:"&amp;LEN(SUBSTITUTE(UPPER(TRIM(CLEAN(SUBSTITUTE(SUBSTITUTE(G869,"ٔ",""),"ـ","ء"))))," ","")))),1),Gematria!$C$3:$C$40,Gematria!$D$3:$D$40)))</f>
        <v/>
      </c>
    </row>
    <row r="870" spans="1:10" x14ac:dyDescent="0.25">
      <c r="A870" s="2">
        <v>869</v>
      </c>
      <c r="B870" s="2">
        <v>6</v>
      </c>
      <c r="C870" s="2">
        <v>75</v>
      </c>
      <c r="D870" s="11"/>
      <c r="E8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70" s="524" t="str">
        <f t="shared" si="41"/>
        <v/>
      </c>
      <c r="H870" s="525">
        <f t="shared" si="42"/>
        <v>0</v>
      </c>
      <c r="I870" s="526">
        <f t="shared" si="43"/>
        <v>1</v>
      </c>
      <c r="J870" s="526" t="str">
        <f ca="1">IF(G870="","",SUMPRODUCT(LOOKUP(MID(SUBSTITUTE(UPPER(TRIM(CLEAN(SUBSTITUTE(SUBSTITUTE(G870,"ٔ",""),"ـ","ء"))))," ",""),ROW(INDIRECT("1:"&amp;LEN(SUBSTITUTE(UPPER(TRIM(CLEAN(SUBSTITUTE(SUBSTITUTE(G870,"ٔ",""),"ـ","ء"))))," ","")))),1),Gematria!$C$3:$C$40,Gematria!$D$3:$D$40)))</f>
        <v/>
      </c>
    </row>
    <row r="871" spans="1:10" x14ac:dyDescent="0.25">
      <c r="A871" s="2">
        <v>870</v>
      </c>
      <c r="B871" s="2">
        <v>6</v>
      </c>
      <c r="C871" s="2">
        <v>76</v>
      </c>
      <c r="D871" s="11"/>
      <c r="E8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71" s="524" t="str">
        <f t="shared" si="41"/>
        <v/>
      </c>
      <c r="H871" s="525">
        <f t="shared" si="42"/>
        <v>0</v>
      </c>
      <c r="I871" s="526">
        <f t="shared" si="43"/>
        <v>1</v>
      </c>
      <c r="J871" s="526" t="str">
        <f ca="1">IF(G871="","",SUMPRODUCT(LOOKUP(MID(SUBSTITUTE(UPPER(TRIM(CLEAN(SUBSTITUTE(SUBSTITUTE(G871,"ٔ",""),"ـ","ء"))))," ",""),ROW(INDIRECT("1:"&amp;LEN(SUBSTITUTE(UPPER(TRIM(CLEAN(SUBSTITUTE(SUBSTITUTE(G871,"ٔ",""),"ـ","ء"))))," ","")))),1),Gematria!$C$3:$C$40,Gematria!$D$3:$D$40)))</f>
        <v/>
      </c>
    </row>
    <row r="872" spans="1:10" x14ac:dyDescent="0.25">
      <c r="A872" s="2">
        <v>871</v>
      </c>
      <c r="B872" s="2">
        <v>6</v>
      </c>
      <c r="C872" s="2">
        <v>77</v>
      </c>
      <c r="D872" s="11"/>
      <c r="E8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72" s="524" t="str">
        <f t="shared" si="41"/>
        <v/>
      </c>
      <c r="H872" s="525">
        <f t="shared" si="42"/>
        <v>0</v>
      </c>
      <c r="I872" s="526">
        <f t="shared" si="43"/>
        <v>1</v>
      </c>
      <c r="J872" s="526" t="str">
        <f ca="1">IF(G872="","",SUMPRODUCT(LOOKUP(MID(SUBSTITUTE(UPPER(TRIM(CLEAN(SUBSTITUTE(SUBSTITUTE(G872,"ٔ",""),"ـ","ء"))))," ",""),ROW(INDIRECT("1:"&amp;LEN(SUBSTITUTE(UPPER(TRIM(CLEAN(SUBSTITUTE(SUBSTITUTE(G872,"ٔ",""),"ـ","ء"))))," ","")))),1),Gematria!$C$3:$C$40,Gematria!$D$3:$D$40)))</f>
        <v/>
      </c>
    </row>
    <row r="873" spans="1:10" x14ac:dyDescent="0.25">
      <c r="A873" s="2">
        <v>872</v>
      </c>
      <c r="B873" s="2">
        <v>6</v>
      </c>
      <c r="C873" s="2">
        <v>78</v>
      </c>
      <c r="D873" s="11"/>
      <c r="E8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73" s="524" t="str">
        <f t="shared" si="41"/>
        <v/>
      </c>
      <c r="H873" s="525">
        <f t="shared" si="42"/>
        <v>0</v>
      </c>
      <c r="I873" s="526">
        <f t="shared" si="43"/>
        <v>1</v>
      </c>
      <c r="J873" s="526" t="str">
        <f ca="1">IF(G873="","",SUMPRODUCT(LOOKUP(MID(SUBSTITUTE(UPPER(TRIM(CLEAN(SUBSTITUTE(SUBSTITUTE(G873,"ٔ",""),"ـ","ء"))))," ",""),ROW(INDIRECT("1:"&amp;LEN(SUBSTITUTE(UPPER(TRIM(CLEAN(SUBSTITUTE(SUBSTITUTE(G873,"ٔ",""),"ـ","ء"))))," ","")))),1),Gematria!$C$3:$C$40,Gematria!$D$3:$D$40)))</f>
        <v/>
      </c>
    </row>
    <row r="874" spans="1:10" x14ac:dyDescent="0.25">
      <c r="A874" s="2">
        <v>873</v>
      </c>
      <c r="B874" s="2">
        <v>6</v>
      </c>
      <c r="C874" s="2">
        <v>79</v>
      </c>
      <c r="D874" s="11"/>
      <c r="E8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74" s="524" t="str">
        <f t="shared" si="41"/>
        <v/>
      </c>
      <c r="H874" s="525">
        <f t="shared" si="42"/>
        <v>0</v>
      </c>
      <c r="I874" s="526">
        <f t="shared" si="43"/>
        <v>1</v>
      </c>
      <c r="J874" s="526" t="str">
        <f ca="1">IF(G874="","",SUMPRODUCT(LOOKUP(MID(SUBSTITUTE(UPPER(TRIM(CLEAN(SUBSTITUTE(SUBSTITUTE(G874,"ٔ",""),"ـ","ء"))))," ",""),ROW(INDIRECT("1:"&amp;LEN(SUBSTITUTE(UPPER(TRIM(CLEAN(SUBSTITUTE(SUBSTITUTE(G874,"ٔ",""),"ـ","ء"))))," ","")))),1),Gematria!$C$3:$C$40,Gematria!$D$3:$D$40)))</f>
        <v/>
      </c>
    </row>
    <row r="875" spans="1:10" x14ac:dyDescent="0.25">
      <c r="A875" s="2">
        <v>874</v>
      </c>
      <c r="B875" s="2">
        <v>6</v>
      </c>
      <c r="C875" s="2">
        <v>80</v>
      </c>
      <c r="D875" s="11"/>
      <c r="E8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75" s="524" t="str">
        <f t="shared" si="41"/>
        <v/>
      </c>
      <c r="H875" s="525">
        <f t="shared" si="42"/>
        <v>0</v>
      </c>
      <c r="I875" s="526">
        <f t="shared" si="43"/>
        <v>1</v>
      </c>
      <c r="J875" s="526" t="str">
        <f ca="1">IF(G875="","",SUMPRODUCT(LOOKUP(MID(SUBSTITUTE(UPPER(TRIM(CLEAN(SUBSTITUTE(SUBSTITUTE(G875,"ٔ",""),"ـ","ء"))))," ",""),ROW(INDIRECT("1:"&amp;LEN(SUBSTITUTE(UPPER(TRIM(CLEAN(SUBSTITUTE(SUBSTITUTE(G875,"ٔ",""),"ـ","ء"))))," ","")))),1),Gematria!$C$3:$C$40,Gematria!$D$3:$D$40)))</f>
        <v/>
      </c>
    </row>
    <row r="876" spans="1:10" x14ac:dyDescent="0.25">
      <c r="A876" s="2">
        <v>875</v>
      </c>
      <c r="B876" s="2">
        <v>6</v>
      </c>
      <c r="C876" s="2">
        <v>81</v>
      </c>
      <c r="D876" s="11"/>
      <c r="E8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76" s="524" t="str">
        <f t="shared" si="41"/>
        <v/>
      </c>
      <c r="H876" s="525">
        <f t="shared" si="42"/>
        <v>0</v>
      </c>
      <c r="I876" s="526">
        <f t="shared" si="43"/>
        <v>1</v>
      </c>
      <c r="J876" s="526" t="str">
        <f ca="1">IF(G876="","",SUMPRODUCT(LOOKUP(MID(SUBSTITUTE(UPPER(TRIM(CLEAN(SUBSTITUTE(SUBSTITUTE(G876,"ٔ",""),"ـ","ء"))))," ",""),ROW(INDIRECT("1:"&amp;LEN(SUBSTITUTE(UPPER(TRIM(CLEAN(SUBSTITUTE(SUBSTITUTE(G876,"ٔ",""),"ـ","ء"))))," ","")))),1),Gematria!$C$3:$C$40,Gematria!$D$3:$D$40)))</f>
        <v/>
      </c>
    </row>
    <row r="877" spans="1:10" x14ac:dyDescent="0.25">
      <c r="A877" s="2">
        <v>876</v>
      </c>
      <c r="B877" s="2">
        <v>6</v>
      </c>
      <c r="C877" s="2">
        <v>82</v>
      </c>
      <c r="D877" s="11"/>
      <c r="E8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77" s="524" t="str">
        <f t="shared" si="41"/>
        <v/>
      </c>
      <c r="H877" s="525">
        <f t="shared" si="42"/>
        <v>0</v>
      </c>
      <c r="I877" s="526">
        <f t="shared" si="43"/>
        <v>1</v>
      </c>
      <c r="J877" s="526" t="str">
        <f ca="1">IF(G877="","",SUMPRODUCT(LOOKUP(MID(SUBSTITUTE(UPPER(TRIM(CLEAN(SUBSTITUTE(SUBSTITUTE(G877,"ٔ",""),"ـ","ء"))))," ",""),ROW(INDIRECT("1:"&amp;LEN(SUBSTITUTE(UPPER(TRIM(CLEAN(SUBSTITUTE(SUBSTITUTE(G877,"ٔ",""),"ـ","ء"))))," ","")))),1),Gematria!$C$3:$C$40,Gematria!$D$3:$D$40)))</f>
        <v/>
      </c>
    </row>
    <row r="878" spans="1:10" x14ac:dyDescent="0.25">
      <c r="A878" s="2">
        <v>877</v>
      </c>
      <c r="B878" s="2">
        <v>6</v>
      </c>
      <c r="C878" s="2">
        <v>83</v>
      </c>
      <c r="D878" s="11"/>
      <c r="E8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78" s="524" t="str">
        <f t="shared" si="41"/>
        <v/>
      </c>
      <c r="H878" s="525">
        <f t="shared" si="42"/>
        <v>0</v>
      </c>
      <c r="I878" s="526">
        <f t="shared" si="43"/>
        <v>1</v>
      </c>
      <c r="J878" s="526" t="str">
        <f ca="1">IF(G878="","",SUMPRODUCT(LOOKUP(MID(SUBSTITUTE(UPPER(TRIM(CLEAN(SUBSTITUTE(SUBSTITUTE(G878,"ٔ",""),"ـ","ء"))))," ",""),ROW(INDIRECT("1:"&amp;LEN(SUBSTITUTE(UPPER(TRIM(CLEAN(SUBSTITUTE(SUBSTITUTE(G878,"ٔ",""),"ـ","ء"))))," ","")))),1),Gematria!$C$3:$C$40,Gematria!$D$3:$D$40)))</f>
        <v/>
      </c>
    </row>
    <row r="879" spans="1:10" x14ac:dyDescent="0.25">
      <c r="A879" s="2">
        <v>878</v>
      </c>
      <c r="B879" s="2">
        <v>6</v>
      </c>
      <c r="C879" s="2">
        <v>84</v>
      </c>
      <c r="D879" s="11"/>
      <c r="E8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79" s="524" t="str">
        <f t="shared" si="41"/>
        <v/>
      </c>
      <c r="H879" s="525">
        <f t="shared" si="42"/>
        <v>0</v>
      </c>
      <c r="I879" s="526">
        <f t="shared" si="43"/>
        <v>1</v>
      </c>
      <c r="J879" s="526" t="str">
        <f ca="1">IF(G879="","",SUMPRODUCT(LOOKUP(MID(SUBSTITUTE(UPPER(TRIM(CLEAN(SUBSTITUTE(SUBSTITUTE(G879,"ٔ",""),"ـ","ء"))))," ",""),ROW(INDIRECT("1:"&amp;LEN(SUBSTITUTE(UPPER(TRIM(CLEAN(SUBSTITUTE(SUBSTITUTE(G879,"ٔ",""),"ـ","ء"))))," ","")))),1),Gematria!$C$3:$C$40,Gematria!$D$3:$D$40)))</f>
        <v/>
      </c>
    </row>
    <row r="880" spans="1:10" x14ac:dyDescent="0.25">
      <c r="A880" s="2">
        <v>879</v>
      </c>
      <c r="B880" s="2">
        <v>6</v>
      </c>
      <c r="C880" s="2">
        <v>85</v>
      </c>
      <c r="D880" s="11"/>
      <c r="E8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80" s="524" t="str">
        <f t="shared" si="41"/>
        <v/>
      </c>
      <c r="H880" s="525">
        <f t="shared" si="42"/>
        <v>0</v>
      </c>
      <c r="I880" s="526">
        <f t="shared" si="43"/>
        <v>1</v>
      </c>
      <c r="J880" s="526" t="str">
        <f ca="1">IF(G880="","",SUMPRODUCT(LOOKUP(MID(SUBSTITUTE(UPPER(TRIM(CLEAN(SUBSTITUTE(SUBSTITUTE(G880,"ٔ",""),"ـ","ء"))))," ",""),ROW(INDIRECT("1:"&amp;LEN(SUBSTITUTE(UPPER(TRIM(CLEAN(SUBSTITUTE(SUBSTITUTE(G880,"ٔ",""),"ـ","ء"))))," ","")))),1),Gematria!$C$3:$C$40,Gematria!$D$3:$D$40)))</f>
        <v/>
      </c>
    </row>
    <row r="881" spans="1:10" x14ac:dyDescent="0.25">
      <c r="A881" s="2">
        <v>880</v>
      </c>
      <c r="B881" s="2">
        <v>6</v>
      </c>
      <c r="C881" s="2">
        <v>86</v>
      </c>
      <c r="D881" s="11"/>
      <c r="E8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81" s="524" t="str">
        <f t="shared" si="41"/>
        <v/>
      </c>
      <c r="H881" s="525">
        <f t="shared" si="42"/>
        <v>0</v>
      </c>
      <c r="I881" s="526">
        <f t="shared" si="43"/>
        <v>1</v>
      </c>
      <c r="J881" s="526" t="str">
        <f ca="1">IF(G881="","",SUMPRODUCT(LOOKUP(MID(SUBSTITUTE(UPPER(TRIM(CLEAN(SUBSTITUTE(SUBSTITUTE(G881,"ٔ",""),"ـ","ء"))))," ",""),ROW(INDIRECT("1:"&amp;LEN(SUBSTITUTE(UPPER(TRIM(CLEAN(SUBSTITUTE(SUBSTITUTE(G881,"ٔ",""),"ـ","ء"))))," ","")))),1),Gematria!$C$3:$C$40,Gematria!$D$3:$D$40)))</f>
        <v/>
      </c>
    </row>
    <row r="882" spans="1:10" x14ac:dyDescent="0.25">
      <c r="A882" s="2">
        <v>881</v>
      </c>
      <c r="B882" s="2">
        <v>6</v>
      </c>
      <c r="C882" s="2">
        <v>87</v>
      </c>
      <c r="D882" s="11"/>
      <c r="E8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82" s="524" t="str">
        <f t="shared" si="41"/>
        <v/>
      </c>
      <c r="H882" s="525">
        <f t="shared" si="42"/>
        <v>0</v>
      </c>
      <c r="I882" s="526">
        <f t="shared" si="43"/>
        <v>1</v>
      </c>
      <c r="J882" s="526" t="str">
        <f ca="1">IF(G882="","",SUMPRODUCT(LOOKUP(MID(SUBSTITUTE(UPPER(TRIM(CLEAN(SUBSTITUTE(SUBSTITUTE(G882,"ٔ",""),"ـ","ء"))))," ",""),ROW(INDIRECT("1:"&amp;LEN(SUBSTITUTE(UPPER(TRIM(CLEAN(SUBSTITUTE(SUBSTITUTE(G882,"ٔ",""),"ـ","ء"))))," ","")))),1),Gematria!$C$3:$C$40,Gematria!$D$3:$D$40)))</f>
        <v/>
      </c>
    </row>
    <row r="883" spans="1:10" x14ac:dyDescent="0.25">
      <c r="A883" s="2">
        <v>882</v>
      </c>
      <c r="B883" s="2">
        <v>6</v>
      </c>
      <c r="C883" s="2">
        <v>88</v>
      </c>
      <c r="D883" s="11"/>
      <c r="E8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83" s="524" t="str">
        <f t="shared" si="41"/>
        <v/>
      </c>
      <c r="H883" s="525">
        <f t="shared" si="42"/>
        <v>0</v>
      </c>
      <c r="I883" s="526">
        <f t="shared" si="43"/>
        <v>1</v>
      </c>
      <c r="J883" s="526" t="str">
        <f ca="1">IF(G883="","",SUMPRODUCT(LOOKUP(MID(SUBSTITUTE(UPPER(TRIM(CLEAN(SUBSTITUTE(SUBSTITUTE(G883,"ٔ",""),"ـ","ء"))))," ",""),ROW(INDIRECT("1:"&amp;LEN(SUBSTITUTE(UPPER(TRIM(CLEAN(SUBSTITUTE(SUBSTITUTE(G883,"ٔ",""),"ـ","ء"))))," ","")))),1),Gematria!$C$3:$C$40,Gematria!$D$3:$D$40)))</f>
        <v/>
      </c>
    </row>
    <row r="884" spans="1:10" x14ac:dyDescent="0.25">
      <c r="A884" s="2">
        <v>883</v>
      </c>
      <c r="B884" s="2">
        <v>6</v>
      </c>
      <c r="C884" s="2">
        <v>89</v>
      </c>
      <c r="D884" s="11"/>
      <c r="E8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84" s="524" t="str">
        <f t="shared" si="41"/>
        <v/>
      </c>
      <c r="H884" s="525">
        <f t="shared" si="42"/>
        <v>0</v>
      </c>
      <c r="I884" s="526">
        <f t="shared" si="43"/>
        <v>1</v>
      </c>
      <c r="J884" s="526" t="str">
        <f ca="1">IF(G884="","",SUMPRODUCT(LOOKUP(MID(SUBSTITUTE(UPPER(TRIM(CLEAN(SUBSTITUTE(SUBSTITUTE(G884,"ٔ",""),"ـ","ء"))))," ",""),ROW(INDIRECT("1:"&amp;LEN(SUBSTITUTE(UPPER(TRIM(CLEAN(SUBSTITUTE(SUBSTITUTE(G884,"ٔ",""),"ـ","ء"))))," ","")))),1),Gematria!$C$3:$C$40,Gematria!$D$3:$D$40)))</f>
        <v/>
      </c>
    </row>
    <row r="885" spans="1:10" x14ac:dyDescent="0.25">
      <c r="A885" s="2">
        <v>884</v>
      </c>
      <c r="B885" s="2">
        <v>6</v>
      </c>
      <c r="C885" s="2">
        <v>90</v>
      </c>
      <c r="D885" s="11"/>
      <c r="E8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85" s="524" t="str">
        <f t="shared" si="41"/>
        <v/>
      </c>
      <c r="H885" s="525">
        <f t="shared" si="42"/>
        <v>0</v>
      </c>
      <c r="I885" s="526">
        <f t="shared" si="43"/>
        <v>1</v>
      </c>
      <c r="J885" s="526" t="str">
        <f ca="1">IF(G885="","",SUMPRODUCT(LOOKUP(MID(SUBSTITUTE(UPPER(TRIM(CLEAN(SUBSTITUTE(SUBSTITUTE(G885,"ٔ",""),"ـ","ء"))))," ",""),ROW(INDIRECT("1:"&amp;LEN(SUBSTITUTE(UPPER(TRIM(CLEAN(SUBSTITUTE(SUBSTITUTE(G885,"ٔ",""),"ـ","ء"))))," ","")))),1),Gematria!$C$3:$C$40,Gematria!$D$3:$D$40)))</f>
        <v/>
      </c>
    </row>
    <row r="886" spans="1:10" x14ac:dyDescent="0.25">
      <c r="A886" s="2">
        <v>885</v>
      </c>
      <c r="B886" s="2">
        <v>6</v>
      </c>
      <c r="C886" s="2">
        <v>91</v>
      </c>
      <c r="D886" s="11"/>
      <c r="E8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86" s="524" t="str">
        <f t="shared" si="41"/>
        <v/>
      </c>
      <c r="H886" s="525">
        <f t="shared" si="42"/>
        <v>0</v>
      </c>
      <c r="I886" s="526">
        <f t="shared" si="43"/>
        <v>1</v>
      </c>
      <c r="J886" s="526" t="str">
        <f ca="1">IF(G886="","",SUMPRODUCT(LOOKUP(MID(SUBSTITUTE(UPPER(TRIM(CLEAN(SUBSTITUTE(SUBSTITUTE(G886,"ٔ",""),"ـ","ء"))))," ",""),ROW(INDIRECT("1:"&amp;LEN(SUBSTITUTE(UPPER(TRIM(CLEAN(SUBSTITUTE(SUBSTITUTE(G886,"ٔ",""),"ـ","ء"))))," ","")))),1),Gematria!$C$3:$C$40,Gematria!$D$3:$D$40)))</f>
        <v/>
      </c>
    </row>
    <row r="887" spans="1:10" x14ac:dyDescent="0.25">
      <c r="A887" s="2">
        <v>886</v>
      </c>
      <c r="B887" s="2">
        <v>6</v>
      </c>
      <c r="C887" s="2">
        <v>92</v>
      </c>
      <c r="D887" s="11"/>
      <c r="E8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87" s="524" t="str">
        <f t="shared" si="41"/>
        <v/>
      </c>
      <c r="H887" s="525">
        <f t="shared" si="42"/>
        <v>0</v>
      </c>
      <c r="I887" s="526">
        <f t="shared" si="43"/>
        <v>1</v>
      </c>
      <c r="J887" s="526" t="str">
        <f ca="1">IF(G887="","",SUMPRODUCT(LOOKUP(MID(SUBSTITUTE(UPPER(TRIM(CLEAN(SUBSTITUTE(SUBSTITUTE(G887,"ٔ",""),"ـ","ء"))))," ",""),ROW(INDIRECT("1:"&amp;LEN(SUBSTITUTE(UPPER(TRIM(CLEAN(SUBSTITUTE(SUBSTITUTE(G887,"ٔ",""),"ـ","ء"))))," ","")))),1),Gematria!$C$3:$C$40,Gematria!$D$3:$D$40)))</f>
        <v/>
      </c>
    </row>
    <row r="888" spans="1:10" x14ac:dyDescent="0.25">
      <c r="A888" s="2">
        <v>887</v>
      </c>
      <c r="B888" s="2">
        <v>6</v>
      </c>
      <c r="C888" s="2">
        <v>93</v>
      </c>
      <c r="D888" s="11"/>
      <c r="E8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88" s="524" t="str">
        <f t="shared" si="41"/>
        <v/>
      </c>
      <c r="H888" s="525">
        <f t="shared" si="42"/>
        <v>0</v>
      </c>
      <c r="I888" s="526">
        <f t="shared" si="43"/>
        <v>1</v>
      </c>
      <c r="J888" s="526" t="str">
        <f ca="1">IF(G888="","",SUMPRODUCT(LOOKUP(MID(SUBSTITUTE(UPPER(TRIM(CLEAN(SUBSTITUTE(SUBSTITUTE(G888,"ٔ",""),"ـ","ء"))))," ",""),ROW(INDIRECT("1:"&amp;LEN(SUBSTITUTE(UPPER(TRIM(CLEAN(SUBSTITUTE(SUBSTITUTE(G888,"ٔ",""),"ـ","ء"))))," ","")))),1),Gematria!$C$3:$C$40,Gematria!$D$3:$D$40)))</f>
        <v/>
      </c>
    </row>
    <row r="889" spans="1:10" x14ac:dyDescent="0.25">
      <c r="A889" s="2">
        <v>888</v>
      </c>
      <c r="B889" s="2">
        <v>6</v>
      </c>
      <c r="C889" s="2">
        <v>94</v>
      </c>
      <c r="D889" s="11"/>
      <c r="E8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89" s="524" t="str">
        <f t="shared" si="41"/>
        <v/>
      </c>
      <c r="H889" s="525">
        <f t="shared" si="42"/>
        <v>0</v>
      </c>
      <c r="I889" s="526">
        <f t="shared" si="43"/>
        <v>1</v>
      </c>
      <c r="J889" s="526" t="str">
        <f ca="1">IF(G889="","",SUMPRODUCT(LOOKUP(MID(SUBSTITUTE(UPPER(TRIM(CLEAN(SUBSTITUTE(SUBSTITUTE(G889,"ٔ",""),"ـ","ء"))))," ",""),ROW(INDIRECT("1:"&amp;LEN(SUBSTITUTE(UPPER(TRIM(CLEAN(SUBSTITUTE(SUBSTITUTE(G889,"ٔ",""),"ـ","ء"))))," ","")))),1),Gematria!$C$3:$C$40,Gematria!$D$3:$D$40)))</f>
        <v/>
      </c>
    </row>
    <row r="890" spans="1:10" x14ac:dyDescent="0.25">
      <c r="A890" s="2">
        <v>889</v>
      </c>
      <c r="B890" s="2">
        <v>6</v>
      </c>
      <c r="C890" s="2">
        <v>95</v>
      </c>
      <c r="D890" s="11"/>
      <c r="E8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90" s="524" t="str">
        <f t="shared" si="41"/>
        <v/>
      </c>
      <c r="H890" s="525">
        <f t="shared" si="42"/>
        <v>0</v>
      </c>
      <c r="I890" s="526">
        <f t="shared" si="43"/>
        <v>1</v>
      </c>
      <c r="J890" s="526" t="str">
        <f ca="1">IF(G890="","",SUMPRODUCT(LOOKUP(MID(SUBSTITUTE(UPPER(TRIM(CLEAN(SUBSTITUTE(SUBSTITUTE(G890,"ٔ",""),"ـ","ء"))))," ",""),ROW(INDIRECT("1:"&amp;LEN(SUBSTITUTE(UPPER(TRIM(CLEAN(SUBSTITUTE(SUBSTITUTE(G890,"ٔ",""),"ـ","ء"))))," ","")))),1),Gematria!$C$3:$C$40,Gematria!$D$3:$D$40)))</f>
        <v/>
      </c>
    </row>
    <row r="891" spans="1:10" x14ac:dyDescent="0.25">
      <c r="A891" s="2">
        <v>890</v>
      </c>
      <c r="B891" s="2">
        <v>6</v>
      </c>
      <c r="C891" s="2">
        <v>96</v>
      </c>
      <c r="D891" s="11"/>
      <c r="E8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91" s="524" t="str">
        <f t="shared" si="41"/>
        <v/>
      </c>
      <c r="H891" s="525">
        <f t="shared" si="42"/>
        <v>0</v>
      </c>
      <c r="I891" s="526">
        <f t="shared" si="43"/>
        <v>1</v>
      </c>
      <c r="J891" s="526" t="str">
        <f ca="1">IF(G891="","",SUMPRODUCT(LOOKUP(MID(SUBSTITUTE(UPPER(TRIM(CLEAN(SUBSTITUTE(SUBSTITUTE(G891,"ٔ",""),"ـ","ء"))))," ",""),ROW(INDIRECT("1:"&amp;LEN(SUBSTITUTE(UPPER(TRIM(CLEAN(SUBSTITUTE(SUBSTITUTE(G891,"ٔ",""),"ـ","ء"))))," ","")))),1),Gematria!$C$3:$C$40,Gematria!$D$3:$D$40)))</f>
        <v/>
      </c>
    </row>
    <row r="892" spans="1:10" x14ac:dyDescent="0.25">
      <c r="A892" s="2">
        <v>891</v>
      </c>
      <c r="B892" s="2">
        <v>6</v>
      </c>
      <c r="C892" s="2">
        <v>97</v>
      </c>
      <c r="D892" s="11"/>
      <c r="E8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92" s="524" t="str">
        <f t="shared" si="41"/>
        <v/>
      </c>
      <c r="H892" s="525">
        <f t="shared" si="42"/>
        <v>0</v>
      </c>
      <c r="I892" s="526">
        <f t="shared" si="43"/>
        <v>1</v>
      </c>
      <c r="J892" s="526" t="str">
        <f ca="1">IF(G892="","",SUMPRODUCT(LOOKUP(MID(SUBSTITUTE(UPPER(TRIM(CLEAN(SUBSTITUTE(SUBSTITUTE(G892,"ٔ",""),"ـ","ء"))))," ",""),ROW(INDIRECT("1:"&amp;LEN(SUBSTITUTE(UPPER(TRIM(CLEAN(SUBSTITUTE(SUBSTITUTE(G892,"ٔ",""),"ـ","ء"))))," ","")))),1),Gematria!$C$3:$C$40,Gematria!$D$3:$D$40)))</f>
        <v/>
      </c>
    </row>
    <row r="893" spans="1:10" x14ac:dyDescent="0.25">
      <c r="A893" s="2">
        <v>892</v>
      </c>
      <c r="B893" s="2">
        <v>6</v>
      </c>
      <c r="C893" s="2">
        <v>98</v>
      </c>
      <c r="D893" s="11"/>
      <c r="E8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93" s="524" t="str">
        <f t="shared" si="41"/>
        <v/>
      </c>
      <c r="H893" s="525">
        <f t="shared" si="42"/>
        <v>0</v>
      </c>
      <c r="I893" s="526">
        <f t="shared" si="43"/>
        <v>1</v>
      </c>
      <c r="J893" s="526" t="str">
        <f ca="1">IF(G893="","",SUMPRODUCT(LOOKUP(MID(SUBSTITUTE(UPPER(TRIM(CLEAN(SUBSTITUTE(SUBSTITUTE(G893,"ٔ",""),"ـ","ء"))))," ",""),ROW(INDIRECT("1:"&amp;LEN(SUBSTITUTE(UPPER(TRIM(CLEAN(SUBSTITUTE(SUBSTITUTE(G893,"ٔ",""),"ـ","ء"))))," ","")))),1),Gematria!$C$3:$C$40,Gematria!$D$3:$D$40)))</f>
        <v/>
      </c>
    </row>
    <row r="894" spans="1:10" x14ac:dyDescent="0.25">
      <c r="A894" s="2">
        <v>893</v>
      </c>
      <c r="B894" s="2">
        <v>6</v>
      </c>
      <c r="C894" s="2">
        <v>99</v>
      </c>
      <c r="D894" s="11"/>
      <c r="E8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94" s="524" t="str">
        <f t="shared" si="41"/>
        <v/>
      </c>
      <c r="H894" s="525">
        <f t="shared" si="42"/>
        <v>0</v>
      </c>
      <c r="I894" s="526">
        <f t="shared" si="43"/>
        <v>1</v>
      </c>
      <c r="J894" s="526" t="str">
        <f ca="1">IF(G894="","",SUMPRODUCT(LOOKUP(MID(SUBSTITUTE(UPPER(TRIM(CLEAN(SUBSTITUTE(SUBSTITUTE(G894,"ٔ",""),"ـ","ء"))))," ",""),ROW(INDIRECT("1:"&amp;LEN(SUBSTITUTE(UPPER(TRIM(CLEAN(SUBSTITUTE(SUBSTITUTE(G894,"ٔ",""),"ـ","ء"))))," ","")))),1),Gematria!$C$3:$C$40,Gematria!$D$3:$D$40)))</f>
        <v/>
      </c>
    </row>
    <row r="895" spans="1:10" x14ac:dyDescent="0.25">
      <c r="A895" s="2">
        <v>894</v>
      </c>
      <c r="B895" s="2">
        <v>6</v>
      </c>
      <c r="C895" s="2">
        <v>100</v>
      </c>
      <c r="D895" s="11"/>
      <c r="E8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95" s="524" t="str">
        <f t="shared" si="41"/>
        <v/>
      </c>
      <c r="H895" s="525">
        <f t="shared" si="42"/>
        <v>0</v>
      </c>
      <c r="I895" s="526">
        <f t="shared" si="43"/>
        <v>1</v>
      </c>
      <c r="J895" s="526" t="str">
        <f ca="1">IF(G895="","",SUMPRODUCT(LOOKUP(MID(SUBSTITUTE(UPPER(TRIM(CLEAN(SUBSTITUTE(SUBSTITUTE(G895,"ٔ",""),"ـ","ء"))))," ",""),ROW(INDIRECT("1:"&amp;LEN(SUBSTITUTE(UPPER(TRIM(CLEAN(SUBSTITUTE(SUBSTITUTE(G895,"ٔ",""),"ـ","ء"))))," ","")))),1),Gematria!$C$3:$C$40,Gematria!$D$3:$D$40)))</f>
        <v/>
      </c>
    </row>
    <row r="896" spans="1:10" x14ac:dyDescent="0.25">
      <c r="A896" s="2">
        <v>895</v>
      </c>
      <c r="B896" s="2">
        <v>6</v>
      </c>
      <c r="C896" s="2">
        <v>101</v>
      </c>
      <c r="D896" s="11"/>
      <c r="E8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96" s="524" t="str">
        <f t="shared" si="41"/>
        <v/>
      </c>
      <c r="H896" s="525">
        <f t="shared" si="42"/>
        <v>0</v>
      </c>
      <c r="I896" s="526">
        <f t="shared" si="43"/>
        <v>1</v>
      </c>
      <c r="J896" s="526" t="str">
        <f ca="1">IF(G896="","",SUMPRODUCT(LOOKUP(MID(SUBSTITUTE(UPPER(TRIM(CLEAN(SUBSTITUTE(SUBSTITUTE(G896,"ٔ",""),"ـ","ء"))))," ",""),ROW(INDIRECT("1:"&amp;LEN(SUBSTITUTE(UPPER(TRIM(CLEAN(SUBSTITUTE(SUBSTITUTE(G896,"ٔ",""),"ـ","ء"))))," ","")))),1),Gematria!$C$3:$C$40,Gematria!$D$3:$D$40)))</f>
        <v/>
      </c>
    </row>
    <row r="897" spans="1:10" x14ac:dyDescent="0.25">
      <c r="A897" s="2">
        <v>896</v>
      </c>
      <c r="B897" s="2">
        <v>6</v>
      </c>
      <c r="C897" s="2">
        <v>102</v>
      </c>
      <c r="D897" s="11"/>
      <c r="E8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97" s="524" t="str">
        <f t="shared" si="41"/>
        <v/>
      </c>
      <c r="H897" s="525">
        <f t="shared" si="42"/>
        <v>0</v>
      </c>
      <c r="I897" s="526">
        <f t="shared" si="43"/>
        <v>1</v>
      </c>
      <c r="J897" s="526" t="str">
        <f ca="1">IF(G897="","",SUMPRODUCT(LOOKUP(MID(SUBSTITUTE(UPPER(TRIM(CLEAN(SUBSTITUTE(SUBSTITUTE(G897,"ٔ",""),"ـ","ء"))))," ",""),ROW(INDIRECT("1:"&amp;LEN(SUBSTITUTE(UPPER(TRIM(CLEAN(SUBSTITUTE(SUBSTITUTE(G897,"ٔ",""),"ـ","ء"))))," ","")))),1),Gematria!$C$3:$C$40,Gematria!$D$3:$D$40)))</f>
        <v/>
      </c>
    </row>
    <row r="898" spans="1:10" x14ac:dyDescent="0.25">
      <c r="A898" s="2">
        <v>897</v>
      </c>
      <c r="B898" s="2">
        <v>6</v>
      </c>
      <c r="C898" s="2">
        <v>103</v>
      </c>
      <c r="D898" s="11"/>
      <c r="E8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98" s="524" t="str">
        <f t="shared" si="41"/>
        <v/>
      </c>
      <c r="H898" s="525">
        <f t="shared" si="42"/>
        <v>0</v>
      </c>
      <c r="I898" s="526">
        <f t="shared" si="43"/>
        <v>1</v>
      </c>
      <c r="J898" s="526" t="str">
        <f ca="1">IF(G898="","",SUMPRODUCT(LOOKUP(MID(SUBSTITUTE(UPPER(TRIM(CLEAN(SUBSTITUTE(SUBSTITUTE(G898,"ٔ",""),"ـ","ء"))))," ",""),ROW(INDIRECT("1:"&amp;LEN(SUBSTITUTE(UPPER(TRIM(CLEAN(SUBSTITUTE(SUBSTITUTE(G898,"ٔ",""),"ـ","ء"))))," ","")))),1),Gematria!$C$3:$C$40,Gematria!$D$3:$D$40)))</f>
        <v/>
      </c>
    </row>
    <row r="899" spans="1:10" x14ac:dyDescent="0.25">
      <c r="A899" s="2">
        <v>898</v>
      </c>
      <c r="B899" s="2">
        <v>6</v>
      </c>
      <c r="C899" s="2">
        <v>104</v>
      </c>
      <c r="D899" s="11"/>
      <c r="E8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8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899" s="524" t="str">
        <f t="shared" ref="G899:G962" si="44">TRIM(CLEAN(SUBSTITUTE(F899,"ٔ","")))</f>
        <v/>
      </c>
      <c r="H899" s="525">
        <f t="shared" ref="H899:H962" si="45">LEN(SUBSTITUTE(G899," ",""))</f>
        <v>0</v>
      </c>
      <c r="I899" s="526">
        <f t="shared" si="43"/>
        <v>1</v>
      </c>
      <c r="J899" s="526" t="str">
        <f ca="1">IF(G899="","",SUMPRODUCT(LOOKUP(MID(SUBSTITUTE(UPPER(TRIM(CLEAN(SUBSTITUTE(SUBSTITUTE(G899,"ٔ",""),"ـ","ء"))))," ",""),ROW(INDIRECT("1:"&amp;LEN(SUBSTITUTE(UPPER(TRIM(CLEAN(SUBSTITUTE(SUBSTITUTE(G899,"ٔ",""),"ـ","ء"))))," ","")))),1),Gematria!$C$3:$C$40,Gematria!$D$3:$D$40)))</f>
        <v/>
      </c>
    </row>
    <row r="900" spans="1:10" x14ac:dyDescent="0.25">
      <c r="A900" s="2">
        <v>899</v>
      </c>
      <c r="B900" s="2">
        <v>6</v>
      </c>
      <c r="C900" s="2">
        <v>105</v>
      </c>
      <c r="D900" s="11"/>
      <c r="E9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00" s="524" t="str">
        <f t="shared" si="44"/>
        <v/>
      </c>
      <c r="H900" s="525">
        <f t="shared" si="45"/>
        <v>0</v>
      </c>
      <c r="I900" s="526">
        <f t="shared" si="43"/>
        <v>1</v>
      </c>
      <c r="J900" s="526" t="str">
        <f ca="1">IF(G900="","",SUMPRODUCT(LOOKUP(MID(SUBSTITUTE(UPPER(TRIM(CLEAN(SUBSTITUTE(SUBSTITUTE(G900,"ٔ",""),"ـ","ء"))))," ",""),ROW(INDIRECT("1:"&amp;LEN(SUBSTITUTE(UPPER(TRIM(CLEAN(SUBSTITUTE(SUBSTITUTE(G900,"ٔ",""),"ـ","ء"))))," ","")))),1),Gematria!$C$3:$C$40,Gematria!$D$3:$D$40)))</f>
        <v/>
      </c>
    </row>
    <row r="901" spans="1:10" x14ac:dyDescent="0.25">
      <c r="A901" s="2">
        <v>900</v>
      </c>
      <c r="B901" s="2">
        <v>6</v>
      </c>
      <c r="C901" s="2">
        <v>106</v>
      </c>
      <c r="D901" s="11"/>
      <c r="E9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01" s="524" t="str">
        <f t="shared" si="44"/>
        <v/>
      </c>
      <c r="H901" s="525">
        <f t="shared" si="45"/>
        <v>0</v>
      </c>
      <c r="I901" s="526">
        <f t="shared" si="43"/>
        <v>1</v>
      </c>
      <c r="J901" s="526" t="str">
        <f ca="1">IF(G901="","",SUMPRODUCT(LOOKUP(MID(SUBSTITUTE(UPPER(TRIM(CLEAN(SUBSTITUTE(SUBSTITUTE(G901,"ٔ",""),"ـ","ء"))))," ",""),ROW(INDIRECT("1:"&amp;LEN(SUBSTITUTE(UPPER(TRIM(CLEAN(SUBSTITUTE(SUBSTITUTE(G901,"ٔ",""),"ـ","ء"))))," ","")))),1),Gematria!$C$3:$C$40,Gematria!$D$3:$D$40)))</f>
        <v/>
      </c>
    </row>
    <row r="902" spans="1:10" x14ac:dyDescent="0.25">
      <c r="A902" s="2">
        <v>901</v>
      </c>
      <c r="B902" s="2">
        <v>6</v>
      </c>
      <c r="C902" s="2">
        <v>107</v>
      </c>
      <c r="D902" s="11"/>
      <c r="E9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02" s="524" t="str">
        <f t="shared" si="44"/>
        <v/>
      </c>
      <c r="H902" s="525">
        <f t="shared" si="45"/>
        <v>0</v>
      </c>
      <c r="I902" s="526">
        <f t="shared" si="43"/>
        <v>1</v>
      </c>
      <c r="J902" s="526" t="str">
        <f ca="1">IF(G902="","",SUMPRODUCT(LOOKUP(MID(SUBSTITUTE(UPPER(TRIM(CLEAN(SUBSTITUTE(SUBSTITUTE(G902,"ٔ",""),"ـ","ء"))))," ",""),ROW(INDIRECT("1:"&amp;LEN(SUBSTITUTE(UPPER(TRIM(CLEAN(SUBSTITUTE(SUBSTITUTE(G902,"ٔ",""),"ـ","ء"))))," ","")))),1),Gematria!$C$3:$C$40,Gematria!$D$3:$D$40)))</f>
        <v/>
      </c>
    </row>
    <row r="903" spans="1:10" x14ac:dyDescent="0.25">
      <c r="A903" s="2">
        <v>902</v>
      </c>
      <c r="B903" s="2">
        <v>6</v>
      </c>
      <c r="C903" s="2">
        <v>108</v>
      </c>
      <c r="D903" s="11"/>
      <c r="E9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03" s="524" t="str">
        <f t="shared" si="44"/>
        <v/>
      </c>
      <c r="H903" s="525">
        <f t="shared" si="45"/>
        <v>0</v>
      </c>
      <c r="I903" s="526">
        <f t="shared" si="43"/>
        <v>1</v>
      </c>
      <c r="J903" s="526" t="str">
        <f ca="1">IF(G903="","",SUMPRODUCT(LOOKUP(MID(SUBSTITUTE(UPPER(TRIM(CLEAN(SUBSTITUTE(SUBSTITUTE(G903,"ٔ",""),"ـ","ء"))))," ",""),ROW(INDIRECT("1:"&amp;LEN(SUBSTITUTE(UPPER(TRIM(CLEAN(SUBSTITUTE(SUBSTITUTE(G903,"ٔ",""),"ـ","ء"))))," ","")))),1),Gematria!$C$3:$C$40,Gematria!$D$3:$D$40)))</f>
        <v/>
      </c>
    </row>
    <row r="904" spans="1:10" x14ac:dyDescent="0.25">
      <c r="A904" s="2">
        <v>903</v>
      </c>
      <c r="B904" s="2">
        <v>6</v>
      </c>
      <c r="C904" s="2">
        <v>109</v>
      </c>
      <c r="D904" s="11"/>
      <c r="E9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04" s="524" t="str">
        <f t="shared" si="44"/>
        <v/>
      </c>
      <c r="H904" s="525">
        <f t="shared" si="45"/>
        <v>0</v>
      </c>
      <c r="I904" s="526">
        <f t="shared" si="43"/>
        <v>1</v>
      </c>
      <c r="J904" s="526" t="str">
        <f ca="1">IF(G904="","",SUMPRODUCT(LOOKUP(MID(SUBSTITUTE(UPPER(TRIM(CLEAN(SUBSTITUTE(SUBSTITUTE(G904,"ٔ",""),"ـ","ء"))))," ",""),ROW(INDIRECT("1:"&amp;LEN(SUBSTITUTE(UPPER(TRIM(CLEAN(SUBSTITUTE(SUBSTITUTE(G904,"ٔ",""),"ـ","ء"))))," ","")))),1),Gematria!$C$3:$C$40,Gematria!$D$3:$D$40)))</f>
        <v/>
      </c>
    </row>
    <row r="905" spans="1:10" x14ac:dyDescent="0.25">
      <c r="A905" s="2">
        <v>904</v>
      </c>
      <c r="B905" s="2">
        <v>6</v>
      </c>
      <c r="C905" s="2">
        <v>110</v>
      </c>
      <c r="D905" s="11"/>
      <c r="E9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05" s="524" t="str">
        <f t="shared" si="44"/>
        <v/>
      </c>
      <c r="H905" s="525">
        <f t="shared" si="45"/>
        <v>0</v>
      </c>
      <c r="I905" s="526">
        <f t="shared" si="43"/>
        <v>1</v>
      </c>
      <c r="J905" s="526" t="str">
        <f ca="1">IF(G905="","",SUMPRODUCT(LOOKUP(MID(SUBSTITUTE(UPPER(TRIM(CLEAN(SUBSTITUTE(SUBSTITUTE(G905,"ٔ",""),"ـ","ء"))))," ",""),ROW(INDIRECT("1:"&amp;LEN(SUBSTITUTE(UPPER(TRIM(CLEAN(SUBSTITUTE(SUBSTITUTE(G905,"ٔ",""),"ـ","ء"))))," ","")))),1),Gematria!$C$3:$C$40,Gematria!$D$3:$D$40)))</f>
        <v/>
      </c>
    </row>
    <row r="906" spans="1:10" x14ac:dyDescent="0.25">
      <c r="A906" s="2">
        <v>905</v>
      </c>
      <c r="B906" s="2">
        <v>6</v>
      </c>
      <c r="C906" s="2">
        <v>111</v>
      </c>
      <c r="D906" s="11"/>
      <c r="E9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06" s="524" t="str">
        <f t="shared" si="44"/>
        <v/>
      </c>
      <c r="H906" s="525">
        <f t="shared" si="45"/>
        <v>0</v>
      </c>
      <c r="I906" s="526">
        <f t="shared" si="43"/>
        <v>1</v>
      </c>
      <c r="J906" s="526" t="str">
        <f ca="1">IF(G906="","",SUMPRODUCT(LOOKUP(MID(SUBSTITUTE(UPPER(TRIM(CLEAN(SUBSTITUTE(SUBSTITUTE(G906,"ٔ",""),"ـ","ء"))))," ",""),ROW(INDIRECT("1:"&amp;LEN(SUBSTITUTE(UPPER(TRIM(CLEAN(SUBSTITUTE(SUBSTITUTE(G906,"ٔ",""),"ـ","ء"))))," ","")))),1),Gematria!$C$3:$C$40,Gematria!$D$3:$D$40)))</f>
        <v/>
      </c>
    </row>
    <row r="907" spans="1:10" x14ac:dyDescent="0.25">
      <c r="A907" s="2">
        <v>906</v>
      </c>
      <c r="B907" s="2">
        <v>6</v>
      </c>
      <c r="C907" s="2">
        <v>112</v>
      </c>
      <c r="D907" s="11"/>
      <c r="E9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07" s="524" t="str">
        <f t="shared" si="44"/>
        <v/>
      </c>
      <c r="H907" s="525">
        <f t="shared" si="45"/>
        <v>0</v>
      </c>
      <c r="I907" s="526">
        <f t="shared" si="43"/>
        <v>1</v>
      </c>
      <c r="J907" s="526" t="str">
        <f ca="1">IF(G907="","",SUMPRODUCT(LOOKUP(MID(SUBSTITUTE(UPPER(TRIM(CLEAN(SUBSTITUTE(SUBSTITUTE(G907,"ٔ",""),"ـ","ء"))))," ",""),ROW(INDIRECT("1:"&amp;LEN(SUBSTITUTE(UPPER(TRIM(CLEAN(SUBSTITUTE(SUBSTITUTE(G907,"ٔ",""),"ـ","ء"))))," ","")))),1),Gematria!$C$3:$C$40,Gematria!$D$3:$D$40)))</f>
        <v/>
      </c>
    </row>
    <row r="908" spans="1:10" x14ac:dyDescent="0.25">
      <c r="A908" s="2">
        <v>907</v>
      </c>
      <c r="B908" s="2">
        <v>6</v>
      </c>
      <c r="C908" s="2">
        <v>113</v>
      </c>
      <c r="D908" s="11"/>
      <c r="E9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08" s="524" t="str">
        <f t="shared" si="44"/>
        <v/>
      </c>
      <c r="H908" s="525">
        <f t="shared" si="45"/>
        <v>0</v>
      </c>
      <c r="I908" s="526">
        <f t="shared" si="43"/>
        <v>1</v>
      </c>
      <c r="J908" s="526" t="str">
        <f ca="1">IF(G908="","",SUMPRODUCT(LOOKUP(MID(SUBSTITUTE(UPPER(TRIM(CLEAN(SUBSTITUTE(SUBSTITUTE(G908,"ٔ",""),"ـ","ء"))))," ",""),ROW(INDIRECT("1:"&amp;LEN(SUBSTITUTE(UPPER(TRIM(CLEAN(SUBSTITUTE(SUBSTITUTE(G908,"ٔ",""),"ـ","ء"))))," ","")))),1),Gematria!$C$3:$C$40,Gematria!$D$3:$D$40)))</f>
        <v/>
      </c>
    </row>
    <row r="909" spans="1:10" x14ac:dyDescent="0.25">
      <c r="A909" s="2">
        <v>908</v>
      </c>
      <c r="B909" s="2">
        <v>6</v>
      </c>
      <c r="C909" s="2">
        <v>114</v>
      </c>
      <c r="D909" s="11"/>
      <c r="E9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09" s="524" t="str">
        <f t="shared" si="44"/>
        <v/>
      </c>
      <c r="H909" s="525">
        <f t="shared" si="45"/>
        <v>0</v>
      </c>
      <c r="I909" s="526">
        <f t="shared" si="43"/>
        <v>1</v>
      </c>
      <c r="J909" s="526" t="str">
        <f ca="1">IF(G909="","",SUMPRODUCT(LOOKUP(MID(SUBSTITUTE(UPPER(TRIM(CLEAN(SUBSTITUTE(SUBSTITUTE(G909,"ٔ",""),"ـ","ء"))))," ",""),ROW(INDIRECT("1:"&amp;LEN(SUBSTITUTE(UPPER(TRIM(CLEAN(SUBSTITUTE(SUBSTITUTE(G909,"ٔ",""),"ـ","ء"))))," ","")))),1),Gematria!$C$3:$C$40,Gematria!$D$3:$D$40)))</f>
        <v/>
      </c>
    </row>
    <row r="910" spans="1:10" x14ac:dyDescent="0.25">
      <c r="A910" s="2">
        <v>909</v>
      </c>
      <c r="B910" s="2">
        <v>6</v>
      </c>
      <c r="C910" s="2">
        <v>115</v>
      </c>
      <c r="D910" s="11"/>
      <c r="E9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10" s="524" t="str">
        <f t="shared" si="44"/>
        <v/>
      </c>
      <c r="H910" s="525">
        <f t="shared" si="45"/>
        <v>0</v>
      </c>
      <c r="I910" s="526">
        <f t="shared" si="43"/>
        <v>1</v>
      </c>
      <c r="J910" s="526" t="str">
        <f ca="1">IF(G910="","",SUMPRODUCT(LOOKUP(MID(SUBSTITUTE(UPPER(TRIM(CLEAN(SUBSTITUTE(SUBSTITUTE(G910,"ٔ",""),"ـ","ء"))))," ",""),ROW(INDIRECT("1:"&amp;LEN(SUBSTITUTE(UPPER(TRIM(CLEAN(SUBSTITUTE(SUBSTITUTE(G910,"ٔ",""),"ـ","ء"))))," ","")))),1),Gematria!$C$3:$C$40,Gematria!$D$3:$D$40)))</f>
        <v/>
      </c>
    </row>
    <row r="911" spans="1:10" x14ac:dyDescent="0.25">
      <c r="A911" s="2">
        <v>910</v>
      </c>
      <c r="B911" s="2">
        <v>6</v>
      </c>
      <c r="C911" s="2">
        <v>116</v>
      </c>
      <c r="D911" s="11"/>
      <c r="E9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11" s="524" t="str">
        <f t="shared" si="44"/>
        <v/>
      </c>
      <c r="H911" s="525">
        <f t="shared" si="45"/>
        <v>0</v>
      </c>
      <c r="I911" s="526">
        <f t="shared" si="43"/>
        <v>1</v>
      </c>
      <c r="J911" s="526" t="str">
        <f ca="1">IF(G911="","",SUMPRODUCT(LOOKUP(MID(SUBSTITUTE(UPPER(TRIM(CLEAN(SUBSTITUTE(SUBSTITUTE(G911,"ٔ",""),"ـ","ء"))))," ",""),ROW(INDIRECT("1:"&amp;LEN(SUBSTITUTE(UPPER(TRIM(CLEAN(SUBSTITUTE(SUBSTITUTE(G911,"ٔ",""),"ـ","ء"))))," ","")))),1),Gematria!$C$3:$C$40,Gematria!$D$3:$D$40)))</f>
        <v/>
      </c>
    </row>
    <row r="912" spans="1:10" x14ac:dyDescent="0.25">
      <c r="A912" s="2">
        <v>911</v>
      </c>
      <c r="B912" s="2">
        <v>6</v>
      </c>
      <c r="C912" s="2">
        <v>117</v>
      </c>
      <c r="D912" s="11"/>
      <c r="E9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12" s="524" t="str">
        <f t="shared" si="44"/>
        <v/>
      </c>
      <c r="H912" s="525">
        <f t="shared" si="45"/>
        <v>0</v>
      </c>
      <c r="I912" s="526">
        <f t="shared" si="43"/>
        <v>1</v>
      </c>
      <c r="J912" s="526" t="str">
        <f ca="1">IF(G912="","",SUMPRODUCT(LOOKUP(MID(SUBSTITUTE(UPPER(TRIM(CLEAN(SUBSTITUTE(SUBSTITUTE(G912,"ٔ",""),"ـ","ء"))))," ",""),ROW(INDIRECT("1:"&amp;LEN(SUBSTITUTE(UPPER(TRIM(CLEAN(SUBSTITUTE(SUBSTITUTE(G912,"ٔ",""),"ـ","ء"))))," ","")))),1),Gematria!$C$3:$C$40,Gematria!$D$3:$D$40)))</f>
        <v/>
      </c>
    </row>
    <row r="913" spans="1:10" x14ac:dyDescent="0.25">
      <c r="A913" s="2">
        <v>912</v>
      </c>
      <c r="B913" s="2">
        <v>6</v>
      </c>
      <c r="C913" s="2">
        <v>118</v>
      </c>
      <c r="D913" s="11"/>
      <c r="E9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13" s="524" t="str">
        <f t="shared" si="44"/>
        <v/>
      </c>
      <c r="H913" s="525">
        <f t="shared" si="45"/>
        <v>0</v>
      </c>
      <c r="I913" s="526">
        <f t="shared" si="43"/>
        <v>1</v>
      </c>
      <c r="J913" s="526" t="str">
        <f ca="1">IF(G913="","",SUMPRODUCT(LOOKUP(MID(SUBSTITUTE(UPPER(TRIM(CLEAN(SUBSTITUTE(SUBSTITUTE(G913,"ٔ",""),"ـ","ء"))))," ",""),ROW(INDIRECT("1:"&amp;LEN(SUBSTITUTE(UPPER(TRIM(CLEAN(SUBSTITUTE(SUBSTITUTE(G913,"ٔ",""),"ـ","ء"))))," ","")))),1),Gematria!$C$3:$C$40,Gematria!$D$3:$D$40)))</f>
        <v/>
      </c>
    </row>
    <row r="914" spans="1:10" x14ac:dyDescent="0.25">
      <c r="A914" s="2">
        <v>913</v>
      </c>
      <c r="B914" s="2">
        <v>6</v>
      </c>
      <c r="C914" s="2">
        <v>119</v>
      </c>
      <c r="D914" s="11"/>
      <c r="E9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14" s="524" t="str">
        <f t="shared" si="44"/>
        <v/>
      </c>
      <c r="H914" s="525">
        <f t="shared" si="45"/>
        <v>0</v>
      </c>
      <c r="I914" s="526">
        <f t="shared" si="43"/>
        <v>1</v>
      </c>
      <c r="J914" s="526" t="str">
        <f ca="1">IF(G914="","",SUMPRODUCT(LOOKUP(MID(SUBSTITUTE(UPPER(TRIM(CLEAN(SUBSTITUTE(SUBSTITUTE(G914,"ٔ",""),"ـ","ء"))))," ",""),ROW(INDIRECT("1:"&amp;LEN(SUBSTITUTE(UPPER(TRIM(CLEAN(SUBSTITUTE(SUBSTITUTE(G914,"ٔ",""),"ـ","ء"))))," ","")))),1),Gematria!$C$3:$C$40,Gematria!$D$3:$D$40)))</f>
        <v/>
      </c>
    </row>
    <row r="915" spans="1:10" x14ac:dyDescent="0.25">
      <c r="A915" s="2">
        <v>914</v>
      </c>
      <c r="B915" s="2">
        <v>6</v>
      </c>
      <c r="C915" s="2">
        <v>120</v>
      </c>
      <c r="D915" s="11"/>
      <c r="E9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15" s="524" t="str">
        <f t="shared" si="44"/>
        <v/>
      </c>
      <c r="H915" s="525">
        <f t="shared" si="45"/>
        <v>0</v>
      </c>
      <c r="I915" s="526">
        <f t="shared" ref="I915:I978" si="46">LEN(TRIM(G915))-H915+1</f>
        <v>1</v>
      </c>
      <c r="J915" s="526" t="str">
        <f ca="1">IF(G915="","",SUMPRODUCT(LOOKUP(MID(SUBSTITUTE(UPPER(TRIM(CLEAN(SUBSTITUTE(SUBSTITUTE(G915,"ٔ",""),"ـ","ء"))))," ",""),ROW(INDIRECT("1:"&amp;LEN(SUBSTITUTE(UPPER(TRIM(CLEAN(SUBSTITUTE(SUBSTITUTE(G915,"ٔ",""),"ـ","ء"))))," ","")))),1),Gematria!$C$3:$C$40,Gematria!$D$3:$D$40)))</f>
        <v/>
      </c>
    </row>
    <row r="916" spans="1:10" x14ac:dyDescent="0.25">
      <c r="A916" s="2">
        <v>915</v>
      </c>
      <c r="B916" s="2">
        <v>6</v>
      </c>
      <c r="C916" s="2">
        <v>121</v>
      </c>
      <c r="D916" s="11"/>
      <c r="E9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16" s="524" t="str">
        <f t="shared" si="44"/>
        <v/>
      </c>
      <c r="H916" s="525">
        <f t="shared" si="45"/>
        <v>0</v>
      </c>
      <c r="I916" s="526">
        <f t="shared" si="46"/>
        <v>1</v>
      </c>
      <c r="J916" s="526" t="str">
        <f ca="1">IF(G916="","",SUMPRODUCT(LOOKUP(MID(SUBSTITUTE(UPPER(TRIM(CLEAN(SUBSTITUTE(SUBSTITUTE(G916,"ٔ",""),"ـ","ء"))))," ",""),ROW(INDIRECT("1:"&amp;LEN(SUBSTITUTE(UPPER(TRIM(CLEAN(SUBSTITUTE(SUBSTITUTE(G916,"ٔ",""),"ـ","ء"))))," ","")))),1),Gematria!$C$3:$C$40,Gematria!$D$3:$D$40)))</f>
        <v/>
      </c>
    </row>
    <row r="917" spans="1:10" x14ac:dyDescent="0.25">
      <c r="A917" s="2">
        <v>916</v>
      </c>
      <c r="B917" s="2">
        <v>6</v>
      </c>
      <c r="C917" s="2">
        <v>122</v>
      </c>
      <c r="D917" s="11"/>
      <c r="E9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17" s="524" t="str">
        <f t="shared" si="44"/>
        <v/>
      </c>
      <c r="H917" s="525">
        <f t="shared" si="45"/>
        <v>0</v>
      </c>
      <c r="I917" s="526">
        <f t="shared" si="46"/>
        <v>1</v>
      </c>
      <c r="J917" s="526" t="str">
        <f ca="1">IF(G917="","",SUMPRODUCT(LOOKUP(MID(SUBSTITUTE(UPPER(TRIM(CLEAN(SUBSTITUTE(SUBSTITUTE(G917,"ٔ",""),"ـ","ء"))))," ",""),ROW(INDIRECT("1:"&amp;LEN(SUBSTITUTE(UPPER(TRIM(CLEAN(SUBSTITUTE(SUBSTITUTE(G917,"ٔ",""),"ـ","ء"))))," ","")))),1),Gematria!$C$3:$C$40,Gematria!$D$3:$D$40)))</f>
        <v/>
      </c>
    </row>
    <row r="918" spans="1:10" x14ac:dyDescent="0.25">
      <c r="A918" s="2">
        <v>917</v>
      </c>
      <c r="B918" s="2">
        <v>6</v>
      </c>
      <c r="C918" s="2">
        <v>123</v>
      </c>
      <c r="D918" s="11"/>
      <c r="E9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18" s="524" t="str">
        <f t="shared" si="44"/>
        <v/>
      </c>
      <c r="H918" s="525">
        <f t="shared" si="45"/>
        <v>0</v>
      </c>
      <c r="I918" s="526">
        <f t="shared" si="46"/>
        <v>1</v>
      </c>
      <c r="J918" s="526" t="str">
        <f ca="1">IF(G918="","",SUMPRODUCT(LOOKUP(MID(SUBSTITUTE(UPPER(TRIM(CLEAN(SUBSTITUTE(SUBSTITUTE(G918,"ٔ",""),"ـ","ء"))))," ",""),ROW(INDIRECT("1:"&amp;LEN(SUBSTITUTE(UPPER(TRIM(CLEAN(SUBSTITUTE(SUBSTITUTE(G918,"ٔ",""),"ـ","ء"))))," ","")))),1),Gematria!$C$3:$C$40,Gematria!$D$3:$D$40)))</f>
        <v/>
      </c>
    </row>
    <row r="919" spans="1:10" x14ac:dyDescent="0.25">
      <c r="A919" s="2">
        <v>918</v>
      </c>
      <c r="B919" s="2">
        <v>6</v>
      </c>
      <c r="C919" s="2">
        <v>124</v>
      </c>
      <c r="D919" s="11"/>
      <c r="E9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19" s="524" t="str">
        <f t="shared" si="44"/>
        <v/>
      </c>
      <c r="H919" s="525">
        <f t="shared" si="45"/>
        <v>0</v>
      </c>
      <c r="I919" s="526">
        <f t="shared" si="46"/>
        <v>1</v>
      </c>
      <c r="J919" s="526" t="str">
        <f ca="1">IF(G919="","",SUMPRODUCT(LOOKUP(MID(SUBSTITUTE(UPPER(TRIM(CLEAN(SUBSTITUTE(SUBSTITUTE(G919,"ٔ",""),"ـ","ء"))))," ",""),ROW(INDIRECT("1:"&amp;LEN(SUBSTITUTE(UPPER(TRIM(CLEAN(SUBSTITUTE(SUBSTITUTE(G919,"ٔ",""),"ـ","ء"))))," ","")))),1),Gematria!$C$3:$C$40,Gematria!$D$3:$D$40)))</f>
        <v/>
      </c>
    </row>
    <row r="920" spans="1:10" x14ac:dyDescent="0.25">
      <c r="A920" s="2">
        <v>919</v>
      </c>
      <c r="B920" s="2">
        <v>6</v>
      </c>
      <c r="C920" s="2">
        <v>125</v>
      </c>
      <c r="D920" s="11"/>
      <c r="E9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20" s="524" t="str">
        <f t="shared" si="44"/>
        <v/>
      </c>
      <c r="H920" s="525">
        <f t="shared" si="45"/>
        <v>0</v>
      </c>
      <c r="I920" s="526">
        <f t="shared" si="46"/>
        <v>1</v>
      </c>
      <c r="J920" s="526" t="str">
        <f ca="1">IF(G920="","",SUMPRODUCT(LOOKUP(MID(SUBSTITUTE(UPPER(TRIM(CLEAN(SUBSTITUTE(SUBSTITUTE(G920,"ٔ",""),"ـ","ء"))))," ",""),ROW(INDIRECT("1:"&amp;LEN(SUBSTITUTE(UPPER(TRIM(CLEAN(SUBSTITUTE(SUBSTITUTE(G920,"ٔ",""),"ـ","ء"))))," ","")))),1),Gematria!$C$3:$C$40,Gematria!$D$3:$D$40)))</f>
        <v/>
      </c>
    </row>
    <row r="921" spans="1:10" x14ac:dyDescent="0.25">
      <c r="A921" s="2">
        <v>920</v>
      </c>
      <c r="B921" s="2">
        <v>6</v>
      </c>
      <c r="C921" s="2">
        <v>126</v>
      </c>
      <c r="D921" s="11"/>
      <c r="E9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21" s="524" t="str">
        <f t="shared" si="44"/>
        <v/>
      </c>
      <c r="H921" s="525">
        <f t="shared" si="45"/>
        <v>0</v>
      </c>
      <c r="I921" s="526">
        <f t="shared" si="46"/>
        <v>1</v>
      </c>
      <c r="J921" s="526" t="str">
        <f ca="1">IF(G921="","",SUMPRODUCT(LOOKUP(MID(SUBSTITUTE(UPPER(TRIM(CLEAN(SUBSTITUTE(SUBSTITUTE(G921,"ٔ",""),"ـ","ء"))))," ",""),ROW(INDIRECT("1:"&amp;LEN(SUBSTITUTE(UPPER(TRIM(CLEAN(SUBSTITUTE(SUBSTITUTE(G921,"ٔ",""),"ـ","ء"))))," ","")))),1),Gematria!$C$3:$C$40,Gematria!$D$3:$D$40)))</f>
        <v/>
      </c>
    </row>
    <row r="922" spans="1:10" x14ac:dyDescent="0.25">
      <c r="A922" s="2">
        <v>921</v>
      </c>
      <c r="B922" s="2">
        <v>6</v>
      </c>
      <c r="C922" s="2">
        <v>127</v>
      </c>
      <c r="D922" s="11"/>
      <c r="E9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22" s="524" t="str">
        <f t="shared" si="44"/>
        <v/>
      </c>
      <c r="H922" s="525">
        <f t="shared" si="45"/>
        <v>0</v>
      </c>
      <c r="I922" s="526">
        <f t="shared" si="46"/>
        <v>1</v>
      </c>
      <c r="J922" s="526" t="str">
        <f ca="1">IF(G922="","",SUMPRODUCT(LOOKUP(MID(SUBSTITUTE(UPPER(TRIM(CLEAN(SUBSTITUTE(SUBSTITUTE(G922,"ٔ",""),"ـ","ء"))))," ",""),ROW(INDIRECT("1:"&amp;LEN(SUBSTITUTE(UPPER(TRIM(CLEAN(SUBSTITUTE(SUBSTITUTE(G922,"ٔ",""),"ـ","ء"))))," ","")))),1),Gematria!$C$3:$C$40,Gematria!$D$3:$D$40)))</f>
        <v/>
      </c>
    </row>
    <row r="923" spans="1:10" x14ac:dyDescent="0.25">
      <c r="A923" s="2">
        <v>922</v>
      </c>
      <c r="B923" s="2">
        <v>6</v>
      </c>
      <c r="C923" s="2">
        <v>128</v>
      </c>
      <c r="D923" s="11"/>
      <c r="E9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23" s="524" t="str">
        <f t="shared" si="44"/>
        <v/>
      </c>
      <c r="H923" s="525">
        <f t="shared" si="45"/>
        <v>0</v>
      </c>
      <c r="I923" s="526">
        <f t="shared" si="46"/>
        <v>1</v>
      </c>
      <c r="J923" s="526" t="str">
        <f ca="1">IF(G923="","",SUMPRODUCT(LOOKUP(MID(SUBSTITUTE(UPPER(TRIM(CLEAN(SUBSTITUTE(SUBSTITUTE(G923,"ٔ",""),"ـ","ء"))))," ",""),ROW(INDIRECT("1:"&amp;LEN(SUBSTITUTE(UPPER(TRIM(CLEAN(SUBSTITUTE(SUBSTITUTE(G923,"ٔ",""),"ـ","ء"))))," ","")))),1),Gematria!$C$3:$C$40,Gematria!$D$3:$D$40)))</f>
        <v/>
      </c>
    </row>
    <row r="924" spans="1:10" x14ac:dyDescent="0.25">
      <c r="A924" s="2">
        <v>923</v>
      </c>
      <c r="B924" s="2">
        <v>6</v>
      </c>
      <c r="C924" s="2">
        <v>129</v>
      </c>
      <c r="D924" s="11"/>
      <c r="E9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24" s="524" t="str">
        <f t="shared" si="44"/>
        <v/>
      </c>
      <c r="H924" s="525">
        <f t="shared" si="45"/>
        <v>0</v>
      </c>
      <c r="I924" s="526">
        <f t="shared" si="46"/>
        <v>1</v>
      </c>
      <c r="J924" s="526" t="str">
        <f ca="1">IF(G924="","",SUMPRODUCT(LOOKUP(MID(SUBSTITUTE(UPPER(TRIM(CLEAN(SUBSTITUTE(SUBSTITUTE(G924,"ٔ",""),"ـ","ء"))))," ",""),ROW(INDIRECT("1:"&amp;LEN(SUBSTITUTE(UPPER(TRIM(CLEAN(SUBSTITUTE(SUBSTITUTE(G924,"ٔ",""),"ـ","ء"))))," ","")))),1),Gematria!$C$3:$C$40,Gematria!$D$3:$D$40)))</f>
        <v/>
      </c>
    </row>
    <row r="925" spans="1:10" x14ac:dyDescent="0.25">
      <c r="A925" s="2">
        <v>924</v>
      </c>
      <c r="B925" s="2">
        <v>6</v>
      </c>
      <c r="C925" s="2">
        <v>130</v>
      </c>
      <c r="D925" s="11"/>
      <c r="E9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25" s="524" t="str">
        <f t="shared" si="44"/>
        <v/>
      </c>
      <c r="H925" s="525">
        <f t="shared" si="45"/>
        <v>0</v>
      </c>
      <c r="I925" s="526">
        <f t="shared" si="46"/>
        <v>1</v>
      </c>
      <c r="J925" s="526" t="str">
        <f ca="1">IF(G925="","",SUMPRODUCT(LOOKUP(MID(SUBSTITUTE(UPPER(TRIM(CLEAN(SUBSTITUTE(SUBSTITUTE(G925,"ٔ",""),"ـ","ء"))))," ",""),ROW(INDIRECT("1:"&amp;LEN(SUBSTITUTE(UPPER(TRIM(CLEAN(SUBSTITUTE(SUBSTITUTE(G925,"ٔ",""),"ـ","ء"))))," ","")))),1),Gematria!$C$3:$C$40,Gematria!$D$3:$D$40)))</f>
        <v/>
      </c>
    </row>
    <row r="926" spans="1:10" x14ac:dyDescent="0.25">
      <c r="A926" s="2">
        <v>925</v>
      </c>
      <c r="B926" s="2">
        <v>6</v>
      </c>
      <c r="C926" s="2">
        <v>131</v>
      </c>
      <c r="D926" s="11"/>
      <c r="E9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26" s="524" t="str">
        <f t="shared" si="44"/>
        <v/>
      </c>
      <c r="H926" s="525">
        <f t="shared" si="45"/>
        <v>0</v>
      </c>
      <c r="I926" s="526">
        <f t="shared" si="46"/>
        <v>1</v>
      </c>
      <c r="J926" s="526" t="str">
        <f ca="1">IF(G926="","",SUMPRODUCT(LOOKUP(MID(SUBSTITUTE(UPPER(TRIM(CLEAN(SUBSTITUTE(SUBSTITUTE(G926,"ٔ",""),"ـ","ء"))))," ",""),ROW(INDIRECT("1:"&amp;LEN(SUBSTITUTE(UPPER(TRIM(CLEAN(SUBSTITUTE(SUBSTITUTE(G926,"ٔ",""),"ـ","ء"))))," ","")))),1),Gematria!$C$3:$C$40,Gematria!$D$3:$D$40)))</f>
        <v/>
      </c>
    </row>
    <row r="927" spans="1:10" x14ac:dyDescent="0.25">
      <c r="A927" s="2">
        <v>926</v>
      </c>
      <c r="B927" s="2">
        <v>6</v>
      </c>
      <c r="C927" s="2">
        <v>132</v>
      </c>
      <c r="D927" s="11"/>
      <c r="E9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27" s="524" t="str">
        <f t="shared" si="44"/>
        <v/>
      </c>
      <c r="H927" s="525">
        <f t="shared" si="45"/>
        <v>0</v>
      </c>
      <c r="I927" s="526">
        <f t="shared" si="46"/>
        <v>1</v>
      </c>
      <c r="J927" s="526" t="str">
        <f ca="1">IF(G927="","",SUMPRODUCT(LOOKUP(MID(SUBSTITUTE(UPPER(TRIM(CLEAN(SUBSTITUTE(SUBSTITUTE(G927,"ٔ",""),"ـ","ء"))))," ",""),ROW(INDIRECT("1:"&amp;LEN(SUBSTITUTE(UPPER(TRIM(CLEAN(SUBSTITUTE(SUBSTITUTE(G927,"ٔ",""),"ـ","ء"))))," ","")))),1),Gematria!$C$3:$C$40,Gematria!$D$3:$D$40)))</f>
        <v/>
      </c>
    </row>
    <row r="928" spans="1:10" x14ac:dyDescent="0.25">
      <c r="A928" s="2">
        <v>927</v>
      </c>
      <c r="B928" s="2">
        <v>6</v>
      </c>
      <c r="C928" s="2">
        <v>133</v>
      </c>
      <c r="D928" s="11"/>
      <c r="E9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28" s="524" t="str">
        <f t="shared" si="44"/>
        <v/>
      </c>
      <c r="H928" s="525">
        <f t="shared" si="45"/>
        <v>0</v>
      </c>
      <c r="I928" s="526">
        <f t="shared" si="46"/>
        <v>1</v>
      </c>
      <c r="J928" s="526" t="str">
        <f ca="1">IF(G928="","",SUMPRODUCT(LOOKUP(MID(SUBSTITUTE(UPPER(TRIM(CLEAN(SUBSTITUTE(SUBSTITUTE(G928,"ٔ",""),"ـ","ء"))))," ",""),ROW(INDIRECT("1:"&amp;LEN(SUBSTITUTE(UPPER(TRIM(CLEAN(SUBSTITUTE(SUBSTITUTE(G928,"ٔ",""),"ـ","ء"))))," ","")))),1),Gematria!$C$3:$C$40,Gematria!$D$3:$D$40)))</f>
        <v/>
      </c>
    </row>
    <row r="929" spans="1:10" x14ac:dyDescent="0.25">
      <c r="A929" s="2">
        <v>928</v>
      </c>
      <c r="B929" s="2">
        <v>6</v>
      </c>
      <c r="C929" s="2">
        <v>134</v>
      </c>
      <c r="D929" s="11"/>
      <c r="E9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29" s="524" t="str">
        <f t="shared" si="44"/>
        <v/>
      </c>
      <c r="H929" s="525">
        <f t="shared" si="45"/>
        <v>0</v>
      </c>
      <c r="I929" s="526">
        <f t="shared" si="46"/>
        <v>1</v>
      </c>
      <c r="J929" s="526" t="str">
        <f ca="1">IF(G929="","",SUMPRODUCT(LOOKUP(MID(SUBSTITUTE(UPPER(TRIM(CLEAN(SUBSTITUTE(SUBSTITUTE(G929,"ٔ",""),"ـ","ء"))))," ",""),ROW(INDIRECT("1:"&amp;LEN(SUBSTITUTE(UPPER(TRIM(CLEAN(SUBSTITUTE(SUBSTITUTE(G929,"ٔ",""),"ـ","ء"))))," ","")))),1),Gematria!$C$3:$C$40,Gematria!$D$3:$D$40)))</f>
        <v/>
      </c>
    </row>
    <row r="930" spans="1:10" x14ac:dyDescent="0.25">
      <c r="A930" s="2">
        <v>929</v>
      </c>
      <c r="B930" s="2">
        <v>6</v>
      </c>
      <c r="C930" s="2">
        <v>135</v>
      </c>
      <c r="D930" s="11"/>
      <c r="E9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30" s="524" t="str">
        <f t="shared" si="44"/>
        <v/>
      </c>
      <c r="H930" s="525">
        <f t="shared" si="45"/>
        <v>0</v>
      </c>
      <c r="I930" s="526">
        <f t="shared" si="46"/>
        <v>1</v>
      </c>
      <c r="J930" s="526" t="str">
        <f ca="1">IF(G930="","",SUMPRODUCT(LOOKUP(MID(SUBSTITUTE(UPPER(TRIM(CLEAN(SUBSTITUTE(SUBSTITUTE(G930,"ٔ",""),"ـ","ء"))))," ",""),ROW(INDIRECT("1:"&amp;LEN(SUBSTITUTE(UPPER(TRIM(CLEAN(SUBSTITUTE(SUBSTITUTE(G930,"ٔ",""),"ـ","ء"))))," ","")))),1),Gematria!$C$3:$C$40,Gematria!$D$3:$D$40)))</f>
        <v/>
      </c>
    </row>
    <row r="931" spans="1:10" x14ac:dyDescent="0.25">
      <c r="A931" s="2">
        <v>930</v>
      </c>
      <c r="B931" s="2">
        <v>6</v>
      </c>
      <c r="C931" s="2">
        <v>136</v>
      </c>
      <c r="D931" s="11"/>
      <c r="E9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31" s="524" t="str">
        <f t="shared" si="44"/>
        <v/>
      </c>
      <c r="H931" s="525">
        <f t="shared" si="45"/>
        <v>0</v>
      </c>
      <c r="I931" s="526">
        <f t="shared" si="46"/>
        <v>1</v>
      </c>
      <c r="J931" s="526" t="str">
        <f ca="1">IF(G931="","",SUMPRODUCT(LOOKUP(MID(SUBSTITUTE(UPPER(TRIM(CLEAN(SUBSTITUTE(SUBSTITUTE(G931,"ٔ",""),"ـ","ء"))))," ",""),ROW(INDIRECT("1:"&amp;LEN(SUBSTITUTE(UPPER(TRIM(CLEAN(SUBSTITUTE(SUBSTITUTE(G931,"ٔ",""),"ـ","ء"))))," ","")))),1),Gematria!$C$3:$C$40,Gematria!$D$3:$D$40)))</f>
        <v/>
      </c>
    </row>
    <row r="932" spans="1:10" x14ac:dyDescent="0.25">
      <c r="A932" s="2">
        <v>931</v>
      </c>
      <c r="B932" s="2">
        <v>6</v>
      </c>
      <c r="C932" s="2">
        <v>137</v>
      </c>
      <c r="D932" s="11"/>
      <c r="E9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32" s="524" t="str">
        <f t="shared" si="44"/>
        <v/>
      </c>
      <c r="H932" s="525">
        <f t="shared" si="45"/>
        <v>0</v>
      </c>
      <c r="I932" s="526">
        <f t="shared" si="46"/>
        <v>1</v>
      </c>
      <c r="J932" s="526" t="str">
        <f ca="1">IF(G932="","",SUMPRODUCT(LOOKUP(MID(SUBSTITUTE(UPPER(TRIM(CLEAN(SUBSTITUTE(SUBSTITUTE(G932,"ٔ",""),"ـ","ء"))))," ",""),ROW(INDIRECT("1:"&amp;LEN(SUBSTITUTE(UPPER(TRIM(CLEAN(SUBSTITUTE(SUBSTITUTE(G932,"ٔ",""),"ـ","ء"))))," ","")))),1),Gematria!$C$3:$C$40,Gematria!$D$3:$D$40)))</f>
        <v/>
      </c>
    </row>
    <row r="933" spans="1:10" x14ac:dyDescent="0.25">
      <c r="A933" s="2">
        <v>932</v>
      </c>
      <c r="B933" s="2">
        <v>6</v>
      </c>
      <c r="C933" s="2">
        <v>138</v>
      </c>
      <c r="D933" s="11"/>
      <c r="E9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33" s="524" t="str">
        <f t="shared" si="44"/>
        <v/>
      </c>
      <c r="H933" s="525">
        <f t="shared" si="45"/>
        <v>0</v>
      </c>
      <c r="I933" s="526">
        <f t="shared" si="46"/>
        <v>1</v>
      </c>
      <c r="J933" s="526" t="str">
        <f ca="1">IF(G933="","",SUMPRODUCT(LOOKUP(MID(SUBSTITUTE(UPPER(TRIM(CLEAN(SUBSTITUTE(SUBSTITUTE(G933,"ٔ",""),"ـ","ء"))))," ",""),ROW(INDIRECT("1:"&amp;LEN(SUBSTITUTE(UPPER(TRIM(CLEAN(SUBSTITUTE(SUBSTITUTE(G933,"ٔ",""),"ـ","ء"))))," ","")))),1),Gematria!$C$3:$C$40,Gematria!$D$3:$D$40)))</f>
        <v/>
      </c>
    </row>
    <row r="934" spans="1:10" x14ac:dyDescent="0.25">
      <c r="A934" s="2">
        <v>933</v>
      </c>
      <c r="B934" s="2">
        <v>6</v>
      </c>
      <c r="C934" s="2">
        <v>139</v>
      </c>
      <c r="D934" s="11"/>
      <c r="E9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34" s="524" t="str">
        <f t="shared" si="44"/>
        <v/>
      </c>
      <c r="H934" s="525">
        <f t="shared" si="45"/>
        <v>0</v>
      </c>
      <c r="I934" s="526">
        <f t="shared" si="46"/>
        <v>1</v>
      </c>
      <c r="J934" s="526" t="str">
        <f ca="1">IF(G934="","",SUMPRODUCT(LOOKUP(MID(SUBSTITUTE(UPPER(TRIM(CLEAN(SUBSTITUTE(SUBSTITUTE(G934,"ٔ",""),"ـ","ء"))))," ",""),ROW(INDIRECT("1:"&amp;LEN(SUBSTITUTE(UPPER(TRIM(CLEAN(SUBSTITUTE(SUBSTITUTE(G934,"ٔ",""),"ـ","ء"))))," ","")))),1),Gematria!$C$3:$C$40,Gematria!$D$3:$D$40)))</f>
        <v/>
      </c>
    </row>
    <row r="935" spans="1:10" x14ac:dyDescent="0.25">
      <c r="A935" s="2">
        <v>934</v>
      </c>
      <c r="B935" s="2">
        <v>6</v>
      </c>
      <c r="C935" s="2">
        <v>140</v>
      </c>
      <c r="D935" s="11"/>
      <c r="E9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35" s="524" t="str">
        <f t="shared" si="44"/>
        <v/>
      </c>
      <c r="H935" s="525">
        <f t="shared" si="45"/>
        <v>0</v>
      </c>
      <c r="I935" s="526">
        <f t="shared" si="46"/>
        <v>1</v>
      </c>
      <c r="J935" s="526" t="str">
        <f ca="1">IF(G935="","",SUMPRODUCT(LOOKUP(MID(SUBSTITUTE(UPPER(TRIM(CLEAN(SUBSTITUTE(SUBSTITUTE(G935,"ٔ",""),"ـ","ء"))))," ",""),ROW(INDIRECT("1:"&amp;LEN(SUBSTITUTE(UPPER(TRIM(CLEAN(SUBSTITUTE(SUBSTITUTE(G935,"ٔ",""),"ـ","ء"))))," ","")))),1),Gematria!$C$3:$C$40,Gematria!$D$3:$D$40)))</f>
        <v/>
      </c>
    </row>
    <row r="936" spans="1:10" x14ac:dyDescent="0.25">
      <c r="A936" s="2">
        <v>935</v>
      </c>
      <c r="B936" s="2">
        <v>6</v>
      </c>
      <c r="C936" s="2">
        <v>141</v>
      </c>
      <c r="D936" s="11"/>
      <c r="E9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36" s="524" t="str">
        <f t="shared" si="44"/>
        <v/>
      </c>
      <c r="H936" s="525">
        <f t="shared" si="45"/>
        <v>0</v>
      </c>
      <c r="I936" s="526">
        <f t="shared" si="46"/>
        <v>1</v>
      </c>
      <c r="J936" s="526" t="str">
        <f ca="1">IF(G936="","",SUMPRODUCT(LOOKUP(MID(SUBSTITUTE(UPPER(TRIM(CLEAN(SUBSTITUTE(SUBSTITUTE(G936,"ٔ",""),"ـ","ء"))))," ",""),ROW(INDIRECT("1:"&amp;LEN(SUBSTITUTE(UPPER(TRIM(CLEAN(SUBSTITUTE(SUBSTITUTE(G936,"ٔ",""),"ـ","ء"))))," ","")))),1),Gematria!$C$3:$C$40,Gematria!$D$3:$D$40)))</f>
        <v/>
      </c>
    </row>
    <row r="937" spans="1:10" x14ac:dyDescent="0.25">
      <c r="A937" s="2">
        <v>936</v>
      </c>
      <c r="B937" s="2">
        <v>6</v>
      </c>
      <c r="C937" s="2">
        <v>142</v>
      </c>
      <c r="D937" s="11"/>
      <c r="E9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37" s="524" t="str">
        <f t="shared" si="44"/>
        <v/>
      </c>
      <c r="H937" s="525">
        <f t="shared" si="45"/>
        <v>0</v>
      </c>
      <c r="I937" s="526">
        <f t="shared" si="46"/>
        <v>1</v>
      </c>
      <c r="J937" s="526" t="str">
        <f ca="1">IF(G937="","",SUMPRODUCT(LOOKUP(MID(SUBSTITUTE(UPPER(TRIM(CLEAN(SUBSTITUTE(SUBSTITUTE(G937,"ٔ",""),"ـ","ء"))))," ",""),ROW(INDIRECT("1:"&amp;LEN(SUBSTITUTE(UPPER(TRIM(CLEAN(SUBSTITUTE(SUBSTITUTE(G937,"ٔ",""),"ـ","ء"))))," ","")))),1),Gematria!$C$3:$C$40,Gematria!$D$3:$D$40)))</f>
        <v/>
      </c>
    </row>
    <row r="938" spans="1:10" x14ac:dyDescent="0.25">
      <c r="A938" s="2">
        <v>937</v>
      </c>
      <c r="B938" s="2">
        <v>6</v>
      </c>
      <c r="C938" s="2">
        <v>143</v>
      </c>
      <c r="D938" s="11"/>
      <c r="E9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38" s="524" t="str">
        <f t="shared" si="44"/>
        <v/>
      </c>
      <c r="H938" s="525">
        <f t="shared" si="45"/>
        <v>0</v>
      </c>
      <c r="I938" s="526">
        <f t="shared" si="46"/>
        <v>1</v>
      </c>
      <c r="J938" s="526" t="str">
        <f ca="1">IF(G938="","",SUMPRODUCT(LOOKUP(MID(SUBSTITUTE(UPPER(TRIM(CLEAN(SUBSTITUTE(SUBSTITUTE(G938,"ٔ",""),"ـ","ء"))))," ",""),ROW(INDIRECT("1:"&amp;LEN(SUBSTITUTE(UPPER(TRIM(CLEAN(SUBSTITUTE(SUBSTITUTE(G938,"ٔ",""),"ـ","ء"))))," ","")))),1),Gematria!$C$3:$C$40,Gematria!$D$3:$D$40)))</f>
        <v/>
      </c>
    </row>
    <row r="939" spans="1:10" x14ac:dyDescent="0.25">
      <c r="A939" s="2">
        <v>938</v>
      </c>
      <c r="B939" s="2">
        <v>6</v>
      </c>
      <c r="C939" s="2">
        <v>144</v>
      </c>
      <c r="D939" s="11"/>
      <c r="E9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39" s="524" t="str">
        <f t="shared" si="44"/>
        <v/>
      </c>
      <c r="H939" s="525">
        <f t="shared" si="45"/>
        <v>0</v>
      </c>
      <c r="I939" s="526">
        <f t="shared" si="46"/>
        <v>1</v>
      </c>
      <c r="J939" s="526" t="str">
        <f ca="1">IF(G939="","",SUMPRODUCT(LOOKUP(MID(SUBSTITUTE(UPPER(TRIM(CLEAN(SUBSTITUTE(SUBSTITUTE(G939,"ٔ",""),"ـ","ء"))))," ",""),ROW(INDIRECT("1:"&amp;LEN(SUBSTITUTE(UPPER(TRIM(CLEAN(SUBSTITUTE(SUBSTITUTE(G939,"ٔ",""),"ـ","ء"))))," ","")))),1),Gematria!$C$3:$C$40,Gematria!$D$3:$D$40)))</f>
        <v/>
      </c>
    </row>
    <row r="940" spans="1:10" x14ac:dyDescent="0.25">
      <c r="A940" s="2">
        <v>939</v>
      </c>
      <c r="B940" s="2">
        <v>6</v>
      </c>
      <c r="C940" s="2">
        <v>145</v>
      </c>
      <c r="D940" s="11"/>
      <c r="E9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40" s="524" t="str">
        <f t="shared" si="44"/>
        <v/>
      </c>
      <c r="H940" s="525">
        <f t="shared" si="45"/>
        <v>0</v>
      </c>
      <c r="I940" s="526">
        <f t="shared" si="46"/>
        <v>1</v>
      </c>
      <c r="J940" s="526" t="str">
        <f ca="1">IF(G940="","",SUMPRODUCT(LOOKUP(MID(SUBSTITUTE(UPPER(TRIM(CLEAN(SUBSTITUTE(SUBSTITUTE(G940,"ٔ",""),"ـ","ء"))))," ",""),ROW(INDIRECT("1:"&amp;LEN(SUBSTITUTE(UPPER(TRIM(CLEAN(SUBSTITUTE(SUBSTITUTE(G940,"ٔ",""),"ـ","ء"))))," ","")))),1),Gematria!$C$3:$C$40,Gematria!$D$3:$D$40)))</f>
        <v/>
      </c>
    </row>
    <row r="941" spans="1:10" x14ac:dyDescent="0.25">
      <c r="A941" s="2">
        <v>940</v>
      </c>
      <c r="B941" s="2">
        <v>6</v>
      </c>
      <c r="C941" s="2">
        <v>146</v>
      </c>
      <c r="D941" s="11"/>
      <c r="E9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41" s="524" t="str">
        <f t="shared" si="44"/>
        <v/>
      </c>
      <c r="H941" s="525">
        <f t="shared" si="45"/>
        <v>0</v>
      </c>
      <c r="I941" s="526">
        <f t="shared" si="46"/>
        <v>1</v>
      </c>
      <c r="J941" s="526" t="str">
        <f ca="1">IF(G941="","",SUMPRODUCT(LOOKUP(MID(SUBSTITUTE(UPPER(TRIM(CLEAN(SUBSTITUTE(SUBSTITUTE(G941,"ٔ",""),"ـ","ء"))))," ",""),ROW(INDIRECT("1:"&amp;LEN(SUBSTITUTE(UPPER(TRIM(CLEAN(SUBSTITUTE(SUBSTITUTE(G941,"ٔ",""),"ـ","ء"))))," ","")))),1),Gematria!$C$3:$C$40,Gematria!$D$3:$D$40)))</f>
        <v/>
      </c>
    </row>
    <row r="942" spans="1:10" x14ac:dyDescent="0.25">
      <c r="A942" s="2">
        <v>941</v>
      </c>
      <c r="B942" s="2">
        <v>6</v>
      </c>
      <c r="C942" s="2">
        <v>147</v>
      </c>
      <c r="D942" s="11"/>
      <c r="E9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42" s="524" t="str">
        <f t="shared" si="44"/>
        <v/>
      </c>
      <c r="H942" s="525">
        <f t="shared" si="45"/>
        <v>0</v>
      </c>
      <c r="I942" s="526">
        <f t="shared" si="46"/>
        <v>1</v>
      </c>
      <c r="J942" s="526" t="str">
        <f ca="1">IF(G942="","",SUMPRODUCT(LOOKUP(MID(SUBSTITUTE(UPPER(TRIM(CLEAN(SUBSTITUTE(SUBSTITUTE(G942,"ٔ",""),"ـ","ء"))))," ",""),ROW(INDIRECT("1:"&amp;LEN(SUBSTITUTE(UPPER(TRIM(CLEAN(SUBSTITUTE(SUBSTITUTE(G942,"ٔ",""),"ـ","ء"))))," ","")))),1),Gematria!$C$3:$C$40,Gematria!$D$3:$D$40)))</f>
        <v/>
      </c>
    </row>
    <row r="943" spans="1:10" x14ac:dyDescent="0.25">
      <c r="A943" s="2">
        <v>942</v>
      </c>
      <c r="B943" s="2">
        <v>6</v>
      </c>
      <c r="C943" s="2">
        <v>148</v>
      </c>
      <c r="D943" s="11"/>
      <c r="E9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43" s="524" t="str">
        <f t="shared" si="44"/>
        <v/>
      </c>
      <c r="H943" s="525">
        <f t="shared" si="45"/>
        <v>0</v>
      </c>
      <c r="I943" s="526">
        <f t="shared" si="46"/>
        <v>1</v>
      </c>
      <c r="J943" s="526" t="str">
        <f ca="1">IF(G943="","",SUMPRODUCT(LOOKUP(MID(SUBSTITUTE(UPPER(TRIM(CLEAN(SUBSTITUTE(SUBSTITUTE(G943,"ٔ",""),"ـ","ء"))))," ",""),ROW(INDIRECT("1:"&amp;LEN(SUBSTITUTE(UPPER(TRIM(CLEAN(SUBSTITUTE(SUBSTITUTE(G943,"ٔ",""),"ـ","ء"))))," ","")))),1),Gematria!$C$3:$C$40,Gematria!$D$3:$D$40)))</f>
        <v/>
      </c>
    </row>
    <row r="944" spans="1:10" x14ac:dyDescent="0.25">
      <c r="A944" s="2">
        <v>943</v>
      </c>
      <c r="B944" s="2">
        <v>6</v>
      </c>
      <c r="C944" s="2">
        <v>149</v>
      </c>
      <c r="D944" s="11"/>
      <c r="E9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44" s="524" t="str">
        <f t="shared" si="44"/>
        <v/>
      </c>
      <c r="H944" s="525">
        <f t="shared" si="45"/>
        <v>0</v>
      </c>
      <c r="I944" s="526">
        <f t="shared" si="46"/>
        <v>1</v>
      </c>
      <c r="J944" s="526" t="str">
        <f ca="1">IF(G944="","",SUMPRODUCT(LOOKUP(MID(SUBSTITUTE(UPPER(TRIM(CLEAN(SUBSTITUTE(SUBSTITUTE(G944,"ٔ",""),"ـ","ء"))))," ",""),ROW(INDIRECT("1:"&amp;LEN(SUBSTITUTE(UPPER(TRIM(CLEAN(SUBSTITUTE(SUBSTITUTE(G944,"ٔ",""),"ـ","ء"))))," ","")))),1),Gematria!$C$3:$C$40,Gematria!$D$3:$D$40)))</f>
        <v/>
      </c>
    </row>
    <row r="945" spans="1:10" x14ac:dyDescent="0.25">
      <c r="A945" s="2">
        <v>944</v>
      </c>
      <c r="B945" s="2">
        <v>6</v>
      </c>
      <c r="C945" s="2">
        <v>150</v>
      </c>
      <c r="D945" s="11"/>
      <c r="E9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45" s="524" t="str">
        <f t="shared" si="44"/>
        <v/>
      </c>
      <c r="H945" s="525">
        <f t="shared" si="45"/>
        <v>0</v>
      </c>
      <c r="I945" s="526">
        <f t="shared" si="46"/>
        <v>1</v>
      </c>
      <c r="J945" s="526" t="str">
        <f ca="1">IF(G945="","",SUMPRODUCT(LOOKUP(MID(SUBSTITUTE(UPPER(TRIM(CLEAN(SUBSTITUTE(SUBSTITUTE(G945,"ٔ",""),"ـ","ء"))))," ",""),ROW(INDIRECT("1:"&amp;LEN(SUBSTITUTE(UPPER(TRIM(CLEAN(SUBSTITUTE(SUBSTITUTE(G945,"ٔ",""),"ـ","ء"))))," ","")))),1),Gematria!$C$3:$C$40,Gematria!$D$3:$D$40)))</f>
        <v/>
      </c>
    </row>
    <row r="946" spans="1:10" x14ac:dyDescent="0.25">
      <c r="A946" s="2">
        <v>945</v>
      </c>
      <c r="B946" s="2">
        <v>6</v>
      </c>
      <c r="C946" s="2">
        <v>151</v>
      </c>
      <c r="D946" s="11"/>
      <c r="E9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46" s="524" t="str">
        <f t="shared" si="44"/>
        <v/>
      </c>
      <c r="H946" s="525">
        <f t="shared" si="45"/>
        <v>0</v>
      </c>
      <c r="I946" s="526">
        <f t="shared" si="46"/>
        <v>1</v>
      </c>
      <c r="J946" s="526" t="str">
        <f ca="1">IF(G946="","",SUMPRODUCT(LOOKUP(MID(SUBSTITUTE(UPPER(TRIM(CLEAN(SUBSTITUTE(SUBSTITUTE(G946,"ٔ",""),"ـ","ء"))))," ",""),ROW(INDIRECT("1:"&amp;LEN(SUBSTITUTE(UPPER(TRIM(CLEAN(SUBSTITUTE(SUBSTITUTE(G946,"ٔ",""),"ـ","ء"))))," ","")))),1),Gematria!$C$3:$C$40,Gematria!$D$3:$D$40)))</f>
        <v/>
      </c>
    </row>
    <row r="947" spans="1:10" x14ac:dyDescent="0.25">
      <c r="A947" s="2">
        <v>946</v>
      </c>
      <c r="B947" s="2">
        <v>6</v>
      </c>
      <c r="C947" s="2">
        <v>152</v>
      </c>
      <c r="D947" s="11"/>
      <c r="E9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47" s="524" t="str">
        <f t="shared" si="44"/>
        <v/>
      </c>
      <c r="H947" s="525">
        <f t="shared" si="45"/>
        <v>0</v>
      </c>
      <c r="I947" s="526">
        <f t="shared" si="46"/>
        <v>1</v>
      </c>
      <c r="J947" s="526" t="str">
        <f ca="1">IF(G947="","",SUMPRODUCT(LOOKUP(MID(SUBSTITUTE(UPPER(TRIM(CLEAN(SUBSTITUTE(SUBSTITUTE(G947,"ٔ",""),"ـ","ء"))))," ",""),ROW(INDIRECT("1:"&amp;LEN(SUBSTITUTE(UPPER(TRIM(CLEAN(SUBSTITUTE(SUBSTITUTE(G947,"ٔ",""),"ـ","ء"))))," ","")))),1),Gematria!$C$3:$C$40,Gematria!$D$3:$D$40)))</f>
        <v/>
      </c>
    </row>
    <row r="948" spans="1:10" x14ac:dyDescent="0.25">
      <c r="A948" s="2">
        <v>947</v>
      </c>
      <c r="B948" s="2">
        <v>6</v>
      </c>
      <c r="C948" s="2">
        <v>153</v>
      </c>
      <c r="D948" s="11"/>
      <c r="E9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48" s="524" t="str">
        <f t="shared" si="44"/>
        <v/>
      </c>
      <c r="H948" s="525">
        <f t="shared" si="45"/>
        <v>0</v>
      </c>
      <c r="I948" s="526">
        <f t="shared" si="46"/>
        <v>1</v>
      </c>
      <c r="J948" s="526" t="str">
        <f ca="1">IF(G948="","",SUMPRODUCT(LOOKUP(MID(SUBSTITUTE(UPPER(TRIM(CLEAN(SUBSTITUTE(SUBSTITUTE(G948,"ٔ",""),"ـ","ء"))))," ",""),ROW(INDIRECT("1:"&amp;LEN(SUBSTITUTE(UPPER(TRIM(CLEAN(SUBSTITUTE(SUBSTITUTE(G948,"ٔ",""),"ـ","ء"))))," ","")))),1),Gematria!$C$3:$C$40,Gematria!$D$3:$D$40)))</f>
        <v/>
      </c>
    </row>
    <row r="949" spans="1:10" x14ac:dyDescent="0.25">
      <c r="A949" s="2">
        <v>948</v>
      </c>
      <c r="B949" s="2">
        <v>6</v>
      </c>
      <c r="C949" s="2">
        <v>154</v>
      </c>
      <c r="D949" s="11"/>
      <c r="E9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49" s="524" t="str">
        <f t="shared" si="44"/>
        <v/>
      </c>
      <c r="H949" s="525">
        <f t="shared" si="45"/>
        <v>0</v>
      </c>
      <c r="I949" s="526">
        <f t="shared" si="46"/>
        <v>1</v>
      </c>
      <c r="J949" s="526" t="str">
        <f ca="1">IF(G949="","",SUMPRODUCT(LOOKUP(MID(SUBSTITUTE(UPPER(TRIM(CLEAN(SUBSTITUTE(SUBSTITUTE(G949,"ٔ",""),"ـ","ء"))))," ",""),ROW(INDIRECT("1:"&amp;LEN(SUBSTITUTE(UPPER(TRIM(CLEAN(SUBSTITUTE(SUBSTITUTE(G949,"ٔ",""),"ـ","ء"))))," ","")))),1),Gematria!$C$3:$C$40,Gematria!$D$3:$D$40)))</f>
        <v/>
      </c>
    </row>
    <row r="950" spans="1:10" x14ac:dyDescent="0.25">
      <c r="A950" s="2">
        <v>949</v>
      </c>
      <c r="B950" s="2">
        <v>6</v>
      </c>
      <c r="C950" s="2">
        <v>155</v>
      </c>
      <c r="D950" s="11"/>
      <c r="E9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50" s="524" t="str">
        <f t="shared" si="44"/>
        <v/>
      </c>
      <c r="H950" s="525">
        <f t="shared" si="45"/>
        <v>0</v>
      </c>
      <c r="I950" s="526">
        <f t="shared" si="46"/>
        <v>1</v>
      </c>
      <c r="J950" s="526" t="str">
        <f ca="1">IF(G950="","",SUMPRODUCT(LOOKUP(MID(SUBSTITUTE(UPPER(TRIM(CLEAN(SUBSTITUTE(SUBSTITUTE(G950,"ٔ",""),"ـ","ء"))))," ",""),ROW(INDIRECT("1:"&amp;LEN(SUBSTITUTE(UPPER(TRIM(CLEAN(SUBSTITUTE(SUBSTITUTE(G950,"ٔ",""),"ـ","ء"))))," ","")))),1),Gematria!$C$3:$C$40,Gematria!$D$3:$D$40)))</f>
        <v/>
      </c>
    </row>
    <row r="951" spans="1:10" x14ac:dyDescent="0.25">
      <c r="A951" s="2">
        <v>950</v>
      </c>
      <c r="B951" s="2">
        <v>6</v>
      </c>
      <c r="C951" s="2">
        <v>156</v>
      </c>
      <c r="D951" s="11"/>
      <c r="E9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51" s="524" t="str">
        <f t="shared" si="44"/>
        <v/>
      </c>
      <c r="H951" s="525">
        <f t="shared" si="45"/>
        <v>0</v>
      </c>
      <c r="I951" s="526">
        <f t="shared" si="46"/>
        <v>1</v>
      </c>
      <c r="J951" s="526" t="str">
        <f ca="1">IF(G951="","",SUMPRODUCT(LOOKUP(MID(SUBSTITUTE(UPPER(TRIM(CLEAN(SUBSTITUTE(SUBSTITUTE(G951,"ٔ",""),"ـ","ء"))))," ",""),ROW(INDIRECT("1:"&amp;LEN(SUBSTITUTE(UPPER(TRIM(CLEAN(SUBSTITUTE(SUBSTITUTE(G951,"ٔ",""),"ـ","ء"))))," ","")))),1),Gematria!$C$3:$C$40,Gematria!$D$3:$D$40)))</f>
        <v/>
      </c>
    </row>
    <row r="952" spans="1:10" x14ac:dyDescent="0.25">
      <c r="A952" s="2">
        <v>951</v>
      </c>
      <c r="B952" s="2">
        <v>6</v>
      </c>
      <c r="C952" s="2">
        <v>157</v>
      </c>
      <c r="D952" s="11"/>
      <c r="E9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52" s="524" t="str">
        <f t="shared" si="44"/>
        <v/>
      </c>
      <c r="H952" s="525">
        <f t="shared" si="45"/>
        <v>0</v>
      </c>
      <c r="I952" s="526">
        <f t="shared" si="46"/>
        <v>1</v>
      </c>
      <c r="J952" s="526" t="str">
        <f ca="1">IF(G952="","",SUMPRODUCT(LOOKUP(MID(SUBSTITUTE(UPPER(TRIM(CLEAN(SUBSTITUTE(SUBSTITUTE(G952,"ٔ",""),"ـ","ء"))))," ",""),ROW(INDIRECT("1:"&amp;LEN(SUBSTITUTE(UPPER(TRIM(CLEAN(SUBSTITUTE(SUBSTITUTE(G952,"ٔ",""),"ـ","ء"))))," ","")))),1),Gematria!$C$3:$C$40,Gematria!$D$3:$D$40)))</f>
        <v/>
      </c>
    </row>
    <row r="953" spans="1:10" x14ac:dyDescent="0.25">
      <c r="A953" s="2">
        <v>952</v>
      </c>
      <c r="B953" s="2">
        <v>6</v>
      </c>
      <c r="C953" s="2">
        <v>158</v>
      </c>
      <c r="D953" s="11"/>
      <c r="E9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53" s="524" t="str">
        <f t="shared" si="44"/>
        <v/>
      </c>
      <c r="H953" s="525">
        <f t="shared" si="45"/>
        <v>0</v>
      </c>
      <c r="I953" s="526">
        <f t="shared" si="46"/>
        <v>1</v>
      </c>
      <c r="J953" s="526" t="str">
        <f ca="1">IF(G953="","",SUMPRODUCT(LOOKUP(MID(SUBSTITUTE(UPPER(TRIM(CLEAN(SUBSTITUTE(SUBSTITUTE(G953,"ٔ",""),"ـ","ء"))))," ",""),ROW(INDIRECT("1:"&amp;LEN(SUBSTITUTE(UPPER(TRIM(CLEAN(SUBSTITUTE(SUBSTITUTE(G953,"ٔ",""),"ـ","ء"))))," ","")))),1),Gematria!$C$3:$C$40,Gematria!$D$3:$D$40)))</f>
        <v/>
      </c>
    </row>
    <row r="954" spans="1:10" x14ac:dyDescent="0.25">
      <c r="A954" s="2">
        <v>953</v>
      </c>
      <c r="B954" s="2">
        <v>6</v>
      </c>
      <c r="C954" s="2">
        <v>159</v>
      </c>
      <c r="D954" s="11"/>
      <c r="E9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54" s="524" t="str">
        <f t="shared" si="44"/>
        <v/>
      </c>
      <c r="H954" s="525">
        <f t="shared" si="45"/>
        <v>0</v>
      </c>
      <c r="I954" s="526">
        <f t="shared" si="46"/>
        <v>1</v>
      </c>
      <c r="J954" s="526" t="str">
        <f ca="1">IF(G954="","",SUMPRODUCT(LOOKUP(MID(SUBSTITUTE(UPPER(TRIM(CLEAN(SUBSTITUTE(SUBSTITUTE(G954,"ٔ",""),"ـ","ء"))))," ",""),ROW(INDIRECT("1:"&amp;LEN(SUBSTITUTE(UPPER(TRIM(CLEAN(SUBSTITUTE(SUBSTITUTE(G954,"ٔ",""),"ـ","ء"))))," ","")))),1),Gematria!$C$3:$C$40,Gematria!$D$3:$D$40)))</f>
        <v/>
      </c>
    </row>
    <row r="955" spans="1:10" x14ac:dyDescent="0.25">
      <c r="A955" s="2">
        <v>954</v>
      </c>
      <c r="B955" s="2">
        <v>6</v>
      </c>
      <c r="C955" s="2">
        <v>160</v>
      </c>
      <c r="D955" s="11"/>
      <c r="E9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55" s="524" t="str">
        <f t="shared" si="44"/>
        <v/>
      </c>
      <c r="H955" s="525">
        <f t="shared" si="45"/>
        <v>0</v>
      </c>
      <c r="I955" s="526">
        <f t="shared" si="46"/>
        <v>1</v>
      </c>
      <c r="J955" s="526" t="str">
        <f ca="1">IF(G955="","",SUMPRODUCT(LOOKUP(MID(SUBSTITUTE(UPPER(TRIM(CLEAN(SUBSTITUTE(SUBSTITUTE(G955,"ٔ",""),"ـ","ء"))))," ",""),ROW(INDIRECT("1:"&amp;LEN(SUBSTITUTE(UPPER(TRIM(CLEAN(SUBSTITUTE(SUBSTITUTE(G955,"ٔ",""),"ـ","ء"))))," ","")))),1),Gematria!$C$3:$C$40,Gematria!$D$3:$D$40)))</f>
        <v/>
      </c>
    </row>
    <row r="956" spans="1:10" x14ac:dyDescent="0.25">
      <c r="A956" s="2">
        <v>955</v>
      </c>
      <c r="B956" s="2">
        <v>6</v>
      </c>
      <c r="C956" s="2">
        <v>161</v>
      </c>
      <c r="D956" s="11"/>
      <c r="E9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56" s="524" t="str">
        <f t="shared" si="44"/>
        <v/>
      </c>
      <c r="H956" s="525">
        <f t="shared" si="45"/>
        <v>0</v>
      </c>
      <c r="I956" s="526">
        <f t="shared" si="46"/>
        <v>1</v>
      </c>
      <c r="J956" s="526" t="str">
        <f ca="1">IF(G956="","",SUMPRODUCT(LOOKUP(MID(SUBSTITUTE(UPPER(TRIM(CLEAN(SUBSTITUTE(SUBSTITUTE(G956,"ٔ",""),"ـ","ء"))))," ",""),ROW(INDIRECT("1:"&amp;LEN(SUBSTITUTE(UPPER(TRIM(CLEAN(SUBSTITUTE(SUBSTITUTE(G956,"ٔ",""),"ـ","ء"))))," ","")))),1),Gematria!$C$3:$C$40,Gematria!$D$3:$D$40)))</f>
        <v/>
      </c>
    </row>
    <row r="957" spans="1:10" x14ac:dyDescent="0.25">
      <c r="A957" s="2">
        <v>956</v>
      </c>
      <c r="B957" s="2">
        <v>6</v>
      </c>
      <c r="C957" s="2">
        <v>162</v>
      </c>
      <c r="D957" s="11"/>
      <c r="E9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57" s="524" t="str">
        <f t="shared" si="44"/>
        <v/>
      </c>
      <c r="H957" s="525">
        <f t="shared" si="45"/>
        <v>0</v>
      </c>
      <c r="I957" s="526">
        <f t="shared" si="46"/>
        <v>1</v>
      </c>
      <c r="J957" s="526" t="str">
        <f ca="1">IF(G957="","",SUMPRODUCT(LOOKUP(MID(SUBSTITUTE(UPPER(TRIM(CLEAN(SUBSTITUTE(SUBSTITUTE(G957,"ٔ",""),"ـ","ء"))))," ",""),ROW(INDIRECT("1:"&amp;LEN(SUBSTITUTE(UPPER(TRIM(CLEAN(SUBSTITUTE(SUBSTITUTE(G957,"ٔ",""),"ـ","ء"))))," ","")))),1),Gematria!$C$3:$C$40,Gematria!$D$3:$D$40)))</f>
        <v/>
      </c>
    </row>
    <row r="958" spans="1:10" x14ac:dyDescent="0.25">
      <c r="A958" s="2">
        <v>957</v>
      </c>
      <c r="B958" s="2">
        <v>6</v>
      </c>
      <c r="C958" s="2">
        <v>163</v>
      </c>
      <c r="D958" s="11"/>
      <c r="E9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58" s="524" t="str">
        <f t="shared" si="44"/>
        <v/>
      </c>
      <c r="H958" s="525">
        <f t="shared" si="45"/>
        <v>0</v>
      </c>
      <c r="I958" s="526">
        <f t="shared" si="46"/>
        <v>1</v>
      </c>
      <c r="J958" s="526" t="str">
        <f ca="1">IF(G958="","",SUMPRODUCT(LOOKUP(MID(SUBSTITUTE(UPPER(TRIM(CLEAN(SUBSTITUTE(SUBSTITUTE(G958,"ٔ",""),"ـ","ء"))))," ",""),ROW(INDIRECT("1:"&amp;LEN(SUBSTITUTE(UPPER(TRIM(CLEAN(SUBSTITUTE(SUBSTITUTE(G958,"ٔ",""),"ـ","ء"))))," ","")))),1),Gematria!$C$3:$C$40,Gematria!$D$3:$D$40)))</f>
        <v/>
      </c>
    </row>
    <row r="959" spans="1:10" x14ac:dyDescent="0.25">
      <c r="A959" s="2">
        <v>958</v>
      </c>
      <c r="B959" s="2">
        <v>6</v>
      </c>
      <c r="C959" s="2">
        <v>164</v>
      </c>
      <c r="D959" s="11"/>
      <c r="E9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59" s="524" t="str">
        <f t="shared" si="44"/>
        <v/>
      </c>
      <c r="H959" s="525">
        <f t="shared" si="45"/>
        <v>0</v>
      </c>
      <c r="I959" s="526">
        <f t="shared" si="46"/>
        <v>1</v>
      </c>
      <c r="J959" s="526" t="str">
        <f ca="1">IF(G959="","",SUMPRODUCT(LOOKUP(MID(SUBSTITUTE(UPPER(TRIM(CLEAN(SUBSTITUTE(SUBSTITUTE(G959,"ٔ",""),"ـ","ء"))))," ",""),ROW(INDIRECT("1:"&amp;LEN(SUBSTITUTE(UPPER(TRIM(CLEAN(SUBSTITUTE(SUBSTITUTE(G959,"ٔ",""),"ـ","ء"))))," ","")))),1),Gematria!$C$3:$C$40,Gematria!$D$3:$D$40)))</f>
        <v/>
      </c>
    </row>
    <row r="960" spans="1:10" x14ac:dyDescent="0.25">
      <c r="A960" s="2">
        <v>959</v>
      </c>
      <c r="B960" s="2">
        <v>6</v>
      </c>
      <c r="C960" s="2">
        <v>165</v>
      </c>
      <c r="D960" s="11"/>
      <c r="E9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60" s="524" t="str">
        <f t="shared" si="44"/>
        <v/>
      </c>
      <c r="H960" s="525">
        <f t="shared" si="45"/>
        <v>0</v>
      </c>
      <c r="I960" s="526">
        <f t="shared" si="46"/>
        <v>1</v>
      </c>
      <c r="J960" s="526" t="str">
        <f ca="1">IF(G960="","",SUMPRODUCT(LOOKUP(MID(SUBSTITUTE(UPPER(TRIM(CLEAN(SUBSTITUTE(SUBSTITUTE(G960,"ٔ",""),"ـ","ء"))))," ",""),ROW(INDIRECT("1:"&amp;LEN(SUBSTITUTE(UPPER(TRIM(CLEAN(SUBSTITUTE(SUBSTITUTE(G960,"ٔ",""),"ـ","ء"))))," ","")))),1),Gematria!$C$3:$C$40,Gematria!$D$3:$D$40)))</f>
        <v/>
      </c>
    </row>
    <row r="961" spans="1:10" x14ac:dyDescent="0.25">
      <c r="A961" s="2">
        <v>960</v>
      </c>
      <c r="B961" s="2">
        <v>7</v>
      </c>
      <c r="C961" s="2">
        <v>0</v>
      </c>
      <c r="D961" s="11"/>
      <c r="E9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61" s="524" t="str">
        <f t="shared" si="44"/>
        <v/>
      </c>
      <c r="H961" s="525">
        <f t="shared" si="45"/>
        <v>0</v>
      </c>
      <c r="I961" s="526">
        <f t="shared" si="46"/>
        <v>1</v>
      </c>
      <c r="J961" s="526" t="str">
        <f ca="1">IF(G961="","",SUMPRODUCT(LOOKUP(MID(SUBSTITUTE(UPPER(TRIM(CLEAN(SUBSTITUTE(SUBSTITUTE(G961,"ٔ",""),"ـ","ء"))))," ",""),ROW(INDIRECT("1:"&amp;LEN(SUBSTITUTE(UPPER(TRIM(CLEAN(SUBSTITUTE(SUBSTITUTE(G961,"ٔ",""),"ـ","ء"))))," ","")))),1),Gematria!$C$3:$C$40,Gematria!$D$3:$D$40)))</f>
        <v/>
      </c>
    </row>
    <row r="962" spans="1:10" x14ac:dyDescent="0.25">
      <c r="A962" s="2">
        <v>961</v>
      </c>
      <c r="B962" s="2">
        <v>7</v>
      </c>
      <c r="C962" s="2">
        <v>1</v>
      </c>
      <c r="D962" s="11"/>
      <c r="E9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62" s="524" t="str">
        <f t="shared" si="44"/>
        <v/>
      </c>
      <c r="H962" s="525">
        <f t="shared" si="45"/>
        <v>0</v>
      </c>
      <c r="I962" s="526">
        <f t="shared" si="46"/>
        <v>1</v>
      </c>
      <c r="J962" s="526" t="str">
        <f ca="1">IF(G962="","",SUMPRODUCT(LOOKUP(MID(SUBSTITUTE(UPPER(TRIM(CLEAN(SUBSTITUTE(SUBSTITUTE(G962,"ٔ",""),"ـ","ء"))))," ",""),ROW(INDIRECT("1:"&amp;LEN(SUBSTITUTE(UPPER(TRIM(CLEAN(SUBSTITUTE(SUBSTITUTE(G962,"ٔ",""),"ـ","ء"))))," ","")))),1),Gematria!$C$3:$C$40,Gematria!$D$3:$D$40)))</f>
        <v/>
      </c>
    </row>
    <row r="963" spans="1:10" x14ac:dyDescent="0.25">
      <c r="A963" s="2">
        <v>962</v>
      </c>
      <c r="B963" s="2">
        <v>7</v>
      </c>
      <c r="C963" s="2">
        <v>2</v>
      </c>
      <c r="D963" s="11"/>
      <c r="E9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63" s="524" t="str">
        <f t="shared" ref="G963:G1026" si="47">TRIM(CLEAN(SUBSTITUTE(F963,"ٔ","")))</f>
        <v/>
      </c>
      <c r="H963" s="525">
        <f t="shared" ref="H963:H1026" si="48">LEN(SUBSTITUTE(G963," ",""))</f>
        <v>0</v>
      </c>
      <c r="I963" s="526">
        <f t="shared" si="46"/>
        <v>1</v>
      </c>
      <c r="J963" s="526" t="str">
        <f ca="1">IF(G963="","",SUMPRODUCT(LOOKUP(MID(SUBSTITUTE(UPPER(TRIM(CLEAN(SUBSTITUTE(SUBSTITUTE(G963,"ٔ",""),"ـ","ء"))))," ",""),ROW(INDIRECT("1:"&amp;LEN(SUBSTITUTE(UPPER(TRIM(CLEAN(SUBSTITUTE(SUBSTITUTE(G963,"ٔ",""),"ـ","ء"))))," ","")))),1),Gematria!$C$3:$C$40,Gematria!$D$3:$D$40)))</f>
        <v/>
      </c>
    </row>
    <row r="964" spans="1:10" x14ac:dyDescent="0.25">
      <c r="A964" s="2">
        <v>963</v>
      </c>
      <c r="B964" s="2">
        <v>7</v>
      </c>
      <c r="C964" s="2">
        <v>3</v>
      </c>
      <c r="D964" s="11"/>
      <c r="E9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64" s="524" t="str">
        <f t="shared" si="47"/>
        <v/>
      </c>
      <c r="H964" s="525">
        <f t="shared" si="48"/>
        <v>0</v>
      </c>
      <c r="I964" s="526">
        <f t="shared" si="46"/>
        <v>1</v>
      </c>
      <c r="J964" s="526" t="str">
        <f ca="1">IF(G964="","",SUMPRODUCT(LOOKUP(MID(SUBSTITUTE(UPPER(TRIM(CLEAN(SUBSTITUTE(SUBSTITUTE(G964,"ٔ",""),"ـ","ء"))))," ",""),ROW(INDIRECT("1:"&amp;LEN(SUBSTITUTE(UPPER(TRIM(CLEAN(SUBSTITUTE(SUBSTITUTE(G964,"ٔ",""),"ـ","ء"))))," ","")))),1),Gematria!$C$3:$C$40,Gematria!$D$3:$D$40)))</f>
        <v/>
      </c>
    </row>
    <row r="965" spans="1:10" x14ac:dyDescent="0.25">
      <c r="A965" s="2">
        <v>964</v>
      </c>
      <c r="B965" s="2">
        <v>7</v>
      </c>
      <c r="C965" s="2">
        <v>4</v>
      </c>
      <c r="D965" s="11"/>
      <c r="E9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65" s="524" t="str">
        <f t="shared" si="47"/>
        <v/>
      </c>
      <c r="H965" s="525">
        <f t="shared" si="48"/>
        <v>0</v>
      </c>
      <c r="I965" s="526">
        <f t="shared" si="46"/>
        <v>1</v>
      </c>
      <c r="J965" s="526" t="str">
        <f ca="1">IF(G965="","",SUMPRODUCT(LOOKUP(MID(SUBSTITUTE(UPPER(TRIM(CLEAN(SUBSTITUTE(SUBSTITUTE(G965,"ٔ",""),"ـ","ء"))))," ",""),ROW(INDIRECT("1:"&amp;LEN(SUBSTITUTE(UPPER(TRIM(CLEAN(SUBSTITUTE(SUBSTITUTE(G965,"ٔ",""),"ـ","ء"))))," ","")))),1),Gematria!$C$3:$C$40,Gematria!$D$3:$D$40)))</f>
        <v/>
      </c>
    </row>
    <row r="966" spans="1:10" x14ac:dyDescent="0.25">
      <c r="A966" s="2">
        <v>965</v>
      </c>
      <c r="B966" s="2">
        <v>7</v>
      </c>
      <c r="C966" s="2">
        <v>5</v>
      </c>
      <c r="D966" s="11"/>
      <c r="E9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66" s="524" t="str">
        <f t="shared" si="47"/>
        <v/>
      </c>
      <c r="H966" s="525">
        <f t="shared" si="48"/>
        <v>0</v>
      </c>
      <c r="I966" s="526">
        <f t="shared" si="46"/>
        <v>1</v>
      </c>
      <c r="J966" s="526" t="str">
        <f ca="1">IF(G966="","",SUMPRODUCT(LOOKUP(MID(SUBSTITUTE(UPPER(TRIM(CLEAN(SUBSTITUTE(SUBSTITUTE(G966,"ٔ",""),"ـ","ء"))))," ",""),ROW(INDIRECT("1:"&amp;LEN(SUBSTITUTE(UPPER(TRIM(CLEAN(SUBSTITUTE(SUBSTITUTE(G966,"ٔ",""),"ـ","ء"))))," ","")))),1),Gematria!$C$3:$C$40,Gematria!$D$3:$D$40)))</f>
        <v/>
      </c>
    </row>
    <row r="967" spans="1:10" x14ac:dyDescent="0.25">
      <c r="A967" s="2">
        <v>966</v>
      </c>
      <c r="B967" s="2">
        <v>7</v>
      </c>
      <c r="C967" s="2">
        <v>6</v>
      </c>
      <c r="D967" s="11"/>
      <c r="E9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67" s="524" t="str">
        <f t="shared" si="47"/>
        <v/>
      </c>
      <c r="H967" s="525">
        <f t="shared" si="48"/>
        <v>0</v>
      </c>
      <c r="I967" s="526">
        <f t="shared" si="46"/>
        <v>1</v>
      </c>
      <c r="J967" s="526" t="str">
        <f ca="1">IF(G967="","",SUMPRODUCT(LOOKUP(MID(SUBSTITUTE(UPPER(TRIM(CLEAN(SUBSTITUTE(SUBSTITUTE(G967,"ٔ",""),"ـ","ء"))))," ",""),ROW(INDIRECT("1:"&amp;LEN(SUBSTITUTE(UPPER(TRIM(CLEAN(SUBSTITUTE(SUBSTITUTE(G967,"ٔ",""),"ـ","ء"))))," ","")))),1),Gematria!$C$3:$C$40,Gematria!$D$3:$D$40)))</f>
        <v/>
      </c>
    </row>
    <row r="968" spans="1:10" x14ac:dyDescent="0.25">
      <c r="A968" s="2">
        <v>967</v>
      </c>
      <c r="B968" s="2">
        <v>7</v>
      </c>
      <c r="C968" s="2">
        <v>7</v>
      </c>
      <c r="D968" s="11"/>
      <c r="E9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68" s="524" t="str">
        <f t="shared" si="47"/>
        <v/>
      </c>
      <c r="H968" s="525">
        <f t="shared" si="48"/>
        <v>0</v>
      </c>
      <c r="I968" s="526">
        <f t="shared" si="46"/>
        <v>1</v>
      </c>
      <c r="J968" s="526" t="str">
        <f ca="1">IF(G968="","",SUMPRODUCT(LOOKUP(MID(SUBSTITUTE(UPPER(TRIM(CLEAN(SUBSTITUTE(SUBSTITUTE(G968,"ٔ",""),"ـ","ء"))))," ",""),ROW(INDIRECT("1:"&amp;LEN(SUBSTITUTE(UPPER(TRIM(CLEAN(SUBSTITUTE(SUBSTITUTE(G968,"ٔ",""),"ـ","ء"))))," ","")))),1),Gematria!$C$3:$C$40,Gematria!$D$3:$D$40)))</f>
        <v/>
      </c>
    </row>
    <row r="969" spans="1:10" x14ac:dyDescent="0.25">
      <c r="A969" s="2">
        <v>968</v>
      </c>
      <c r="B969" s="2">
        <v>7</v>
      </c>
      <c r="C969" s="2">
        <v>8</v>
      </c>
      <c r="D969" s="11"/>
      <c r="E9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69" s="524" t="str">
        <f t="shared" si="47"/>
        <v/>
      </c>
      <c r="H969" s="525">
        <f t="shared" si="48"/>
        <v>0</v>
      </c>
      <c r="I969" s="526">
        <f t="shared" si="46"/>
        <v>1</v>
      </c>
      <c r="J969" s="526" t="str">
        <f ca="1">IF(G969="","",SUMPRODUCT(LOOKUP(MID(SUBSTITUTE(UPPER(TRIM(CLEAN(SUBSTITUTE(SUBSTITUTE(G969,"ٔ",""),"ـ","ء"))))," ",""),ROW(INDIRECT("1:"&amp;LEN(SUBSTITUTE(UPPER(TRIM(CLEAN(SUBSTITUTE(SUBSTITUTE(G969,"ٔ",""),"ـ","ء"))))," ","")))),1),Gematria!$C$3:$C$40,Gematria!$D$3:$D$40)))</f>
        <v/>
      </c>
    </row>
    <row r="970" spans="1:10" x14ac:dyDescent="0.25">
      <c r="A970" s="2">
        <v>969</v>
      </c>
      <c r="B970" s="2">
        <v>7</v>
      </c>
      <c r="C970" s="2">
        <v>9</v>
      </c>
      <c r="D970" s="11"/>
      <c r="E9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70" s="524" t="str">
        <f t="shared" si="47"/>
        <v/>
      </c>
      <c r="H970" s="525">
        <f t="shared" si="48"/>
        <v>0</v>
      </c>
      <c r="I970" s="526">
        <f t="shared" si="46"/>
        <v>1</v>
      </c>
      <c r="J970" s="526" t="str">
        <f ca="1">IF(G970="","",SUMPRODUCT(LOOKUP(MID(SUBSTITUTE(UPPER(TRIM(CLEAN(SUBSTITUTE(SUBSTITUTE(G970,"ٔ",""),"ـ","ء"))))," ",""),ROW(INDIRECT("1:"&amp;LEN(SUBSTITUTE(UPPER(TRIM(CLEAN(SUBSTITUTE(SUBSTITUTE(G970,"ٔ",""),"ـ","ء"))))," ","")))),1),Gematria!$C$3:$C$40,Gematria!$D$3:$D$40)))</f>
        <v/>
      </c>
    </row>
    <row r="971" spans="1:10" x14ac:dyDescent="0.25">
      <c r="A971" s="2">
        <v>970</v>
      </c>
      <c r="B971" s="2">
        <v>7</v>
      </c>
      <c r="C971" s="2">
        <v>10</v>
      </c>
      <c r="D971" s="11"/>
      <c r="E9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71" s="524" t="str">
        <f t="shared" si="47"/>
        <v/>
      </c>
      <c r="H971" s="525">
        <f t="shared" si="48"/>
        <v>0</v>
      </c>
      <c r="I971" s="526">
        <f t="shared" si="46"/>
        <v>1</v>
      </c>
      <c r="J971" s="526" t="str">
        <f ca="1">IF(G971="","",SUMPRODUCT(LOOKUP(MID(SUBSTITUTE(UPPER(TRIM(CLEAN(SUBSTITUTE(SUBSTITUTE(G971,"ٔ",""),"ـ","ء"))))," ",""),ROW(INDIRECT("1:"&amp;LEN(SUBSTITUTE(UPPER(TRIM(CLEAN(SUBSTITUTE(SUBSTITUTE(G971,"ٔ",""),"ـ","ء"))))," ","")))),1),Gematria!$C$3:$C$40,Gematria!$D$3:$D$40)))</f>
        <v/>
      </c>
    </row>
    <row r="972" spans="1:10" x14ac:dyDescent="0.25">
      <c r="A972" s="2">
        <v>971</v>
      </c>
      <c r="B972" s="2">
        <v>7</v>
      </c>
      <c r="C972" s="2">
        <v>11</v>
      </c>
      <c r="D972" s="11"/>
      <c r="E9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72" s="524" t="str">
        <f t="shared" si="47"/>
        <v/>
      </c>
      <c r="H972" s="525">
        <f t="shared" si="48"/>
        <v>0</v>
      </c>
      <c r="I972" s="526">
        <f t="shared" si="46"/>
        <v>1</v>
      </c>
      <c r="J972" s="526" t="str">
        <f ca="1">IF(G972="","",SUMPRODUCT(LOOKUP(MID(SUBSTITUTE(UPPER(TRIM(CLEAN(SUBSTITUTE(SUBSTITUTE(G972,"ٔ",""),"ـ","ء"))))," ",""),ROW(INDIRECT("1:"&amp;LEN(SUBSTITUTE(UPPER(TRIM(CLEAN(SUBSTITUTE(SUBSTITUTE(G972,"ٔ",""),"ـ","ء"))))," ","")))),1),Gematria!$C$3:$C$40,Gematria!$D$3:$D$40)))</f>
        <v/>
      </c>
    </row>
    <row r="973" spans="1:10" x14ac:dyDescent="0.25">
      <c r="A973" s="2">
        <v>972</v>
      </c>
      <c r="B973" s="2">
        <v>7</v>
      </c>
      <c r="C973" s="2">
        <v>12</v>
      </c>
      <c r="D973" s="11"/>
      <c r="E9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73" s="524" t="str">
        <f t="shared" si="47"/>
        <v/>
      </c>
      <c r="H973" s="525">
        <f t="shared" si="48"/>
        <v>0</v>
      </c>
      <c r="I973" s="526">
        <f t="shared" si="46"/>
        <v>1</v>
      </c>
      <c r="J973" s="526" t="str">
        <f ca="1">IF(G973="","",SUMPRODUCT(LOOKUP(MID(SUBSTITUTE(UPPER(TRIM(CLEAN(SUBSTITUTE(SUBSTITUTE(G973,"ٔ",""),"ـ","ء"))))," ",""),ROW(INDIRECT("1:"&amp;LEN(SUBSTITUTE(UPPER(TRIM(CLEAN(SUBSTITUTE(SUBSTITUTE(G973,"ٔ",""),"ـ","ء"))))," ","")))),1),Gematria!$C$3:$C$40,Gematria!$D$3:$D$40)))</f>
        <v/>
      </c>
    </row>
    <row r="974" spans="1:10" x14ac:dyDescent="0.25">
      <c r="A974" s="2">
        <v>973</v>
      </c>
      <c r="B974" s="2">
        <v>7</v>
      </c>
      <c r="C974" s="2">
        <v>13</v>
      </c>
      <c r="D974" s="11"/>
      <c r="E9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74" s="524" t="str">
        <f t="shared" si="47"/>
        <v/>
      </c>
      <c r="H974" s="525">
        <f t="shared" si="48"/>
        <v>0</v>
      </c>
      <c r="I974" s="526">
        <f t="shared" si="46"/>
        <v>1</v>
      </c>
      <c r="J974" s="526" t="str">
        <f ca="1">IF(G974="","",SUMPRODUCT(LOOKUP(MID(SUBSTITUTE(UPPER(TRIM(CLEAN(SUBSTITUTE(SUBSTITUTE(G974,"ٔ",""),"ـ","ء"))))," ",""),ROW(INDIRECT("1:"&amp;LEN(SUBSTITUTE(UPPER(TRIM(CLEAN(SUBSTITUTE(SUBSTITUTE(G974,"ٔ",""),"ـ","ء"))))," ","")))),1),Gematria!$C$3:$C$40,Gematria!$D$3:$D$40)))</f>
        <v/>
      </c>
    </row>
    <row r="975" spans="1:10" x14ac:dyDescent="0.25">
      <c r="A975" s="2">
        <v>974</v>
      </c>
      <c r="B975" s="2">
        <v>7</v>
      </c>
      <c r="C975" s="2">
        <v>14</v>
      </c>
      <c r="D975" s="11"/>
      <c r="E9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75" s="524" t="str">
        <f t="shared" si="47"/>
        <v/>
      </c>
      <c r="H975" s="525">
        <f t="shared" si="48"/>
        <v>0</v>
      </c>
      <c r="I975" s="526">
        <f t="shared" si="46"/>
        <v>1</v>
      </c>
      <c r="J975" s="526" t="str">
        <f ca="1">IF(G975="","",SUMPRODUCT(LOOKUP(MID(SUBSTITUTE(UPPER(TRIM(CLEAN(SUBSTITUTE(SUBSTITUTE(G975,"ٔ",""),"ـ","ء"))))," ",""),ROW(INDIRECT("1:"&amp;LEN(SUBSTITUTE(UPPER(TRIM(CLEAN(SUBSTITUTE(SUBSTITUTE(G975,"ٔ",""),"ـ","ء"))))," ","")))),1),Gematria!$C$3:$C$40,Gematria!$D$3:$D$40)))</f>
        <v/>
      </c>
    </row>
    <row r="976" spans="1:10" x14ac:dyDescent="0.25">
      <c r="A976" s="2">
        <v>975</v>
      </c>
      <c r="B976" s="2">
        <v>7</v>
      </c>
      <c r="C976" s="2">
        <v>15</v>
      </c>
      <c r="D976" s="11"/>
      <c r="E9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76" s="524" t="str">
        <f t="shared" si="47"/>
        <v/>
      </c>
      <c r="H976" s="525">
        <f t="shared" si="48"/>
        <v>0</v>
      </c>
      <c r="I976" s="526">
        <f t="shared" si="46"/>
        <v>1</v>
      </c>
      <c r="J976" s="526" t="str">
        <f ca="1">IF(G976="","",SUMPRODUCT(LOOKUP(MID(SUBSTITUTE(UPPER(TRIM(CLEAN(SUBSTITUTE(SUBSTITUTE(G976,"ٔ",""),"ـ","ء"))))," ",""),ROW(INDIRECT("1:"&amp;LEN(SUBSTITUTE(UPPER(TRIM(CLEAN(SUBSTITUTE(SUBSTITUTE(G976,"ٔ",""),"ـ","ء"))))," ","")))),1),Gematria!$C$3:$C$40,Gematria!$D$3:$D$40)))</f>
        <v/>
      </c>
    </row>
    <row r="977" spans="1:10" x14ac:dyDescent="0.25">
      <c r="A977" s="2">
        <v>976</v>
      </c>
      <c r="B977" s="2">
        <v>7</v>
      </c>
      <c r="C977" s="2">
        <v>16</v>
      </c>
      <c r="D977" s="11"/>
      <c r="E9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77" s="524" t="str">
        <f t="shared" si="47"/>
        <v/>
      </c>
      <c r="H977" s="525">
        <f t="shared" si="48"/>
        <v>0</v>
      </c>
      <c r="I977" s="526">
        <f t="shared" si="46"/>
        <v>1</v>
      </c>
      <c r="J977" s="526" t="str">
        <f ca="1">IF(G977="","",SUMPRODUCT(LOOKUP(MID(SUBSTITUTE(UPPER(TRIM(CLEAN(SUBSTITUTE(SUBSTITUTE(G977,"ٔ",""),"ـ","ء"))))," ",""),ROW(INDIRECT("1:"&amp;LEN(SUBSTITUTE(UPPER(TRIM(CLEAN(SUBSTITUTE(SUBSTITUTE(G977,"ٔ",""),"ـ","ء"))))," ","")))),1),Gematria!$C$3:$C$40,Gematria!$D$3:$D$40)))</f>
        <v/>
      </c>
    </row>
    <row r="978" spans="1:10" x14ac:dyDescent="0.25">
      <c r="A978" s="2">
        <v>977</v>
      </c>
      <c r="B978" s="2">
        <v>7</v>
      </c>
      <c r="C978" s="2">
        <v>17</v>
      </c>
      <c r="D978" s="11"/>
      <c r="E9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78" s="524" t="str">
        <f t="shared" si="47"/>
        <v/>
      </c>
      <c r="H978" s="525">
        <f t="shared" si="48"/>
        <v>0</v>
      </c>
      <c r="I978" s="526">
        <f t="shared" si="46"/>
        <v>1</v>
      </c>
      <c r="J978" s="526" t="str">
        <f ca="1">IF(G978="","",SUMPRODUCT(LOOKUP(MID(SUBSTITUTE(UPPER(TRIM(CLEAN(SUBSTITUTE(SUBSTITUTE(G978,"ٔ",""),"ـ","ء"))))," ",""),ROW(INDIRECT("1:"&amp;LEN(SUBSTITUTE(UPPER(TRIM(CLEAN(SUBSTITUTE(SUBSTITUTE(G978,"ٔ",""),"ـ","ء"))))," ","")))),1),Gematria!$C$3:$C$40,Gematria!$D$3:$D$40)))</f>
        <v/>
      </c>
    </row>
    <row r="979" spans="1:10" x14ac:dyDescent="0.25">
      <c r="A979" s="2">
        <v>978</v>
      </c>
      <c r="B979" s="2">
        <v>7</v>
      </c>
      <c r="C979" s="2">
        <v>18</v>
      </c>
      <c r="D979" s="11"/>
      <c r="E9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79" s="524" t="str">
        <f t="shared" si="47"/>
        <v/>
      </c>
      <c r="H979" s="525">
        <f t="shared" si="48"/>
        <v>0</v>
      </c>
      <c r="I979" s="526">
        <f t="shared" ref="I979:I1042" si="49">LEN(TRIM(G979))-H979+1</f>
        <v>1</v>
      </c>
      <c r="J979" s="526" t="str">
        <f ca="1">IF(G979="","",SUMPRODUCT(LOOKUP(MID(SUBSTITUTE(UPPER(TRIM(CLEAN(SUBSTITUTE(SUBSTITUTE(G979,"ٔ",""),"ـ","ء"))))," ",""),ROW(INDIRECT("1:"&amp;LEN(SUBSTITUTE(UPPER(TRIM(CLEAN(SUBSTITUTE(SUBSTITUTE(G979,"ٔ",""),"ـ","ء"))))," ","")))),1),Gematria!$C$3:$C$40,Gematria!$D$3:$D$40)))</f>
        <v/>
      </c>
    </row>
    <row r="980" spans="1:10" x14ac:dyDescent="0.25">
      <c r="A980" s="2">
        <v>979</v>
      </c>
      <c r="B980" s="2">
        <v>7</v>
      </c>
      <c r="C980" s="2">
        <v>19</v>
      </c>
      <c r="D980" s="11"/>
      <c r="E9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80" s="524" t="str">
        <f t="shared" si="47"/>
        <v/>
      </c>
      <c r="H980" s="525">
        <f t="shared" si="48"/>
        <v>0</v>
      </c>
      <c r="I980" s="526">
        <f t="shared" si="49"/>
        <v>1</v>
      </c>
      <c r="J980" s="526" t="str">
        <f ca="1">IF(G980="","",SUMPRODUCT(LOOKUP(MID(SUBSTITUTE(UPPER(TRIM(CLEAN(SUBSTITUTE(SUBSTITUTE(G980,"ٔ",""),"ـ","ء"))))," ",""),ROW(INDIRECT("1:"&amp;LEN(SUBSTITUTE(UPPER(TRIM(CLEAN(SUBSTITUTE(SUBSTITUTE(G980,"ٔ",""),"ـ","ء"))))," ","")))),1),Gematria!$C$3:$C$40,Gematria!$D$3:$D$40)))</f>
        <v/>
      </c>
    </row>
    <row r="981" spans="1:10" x14ac:dyDescent="0.25">
      <c r="A981" s="2">
        <v>980</v>
      </c>
      <c r="B981" s="2">
        <v>7</v>
      </c>
      <c r="C981" s="2">
        <v>20</v>
      </c>
      <c r="D981" s="11"/>
      <c r="E9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81" s="524" t="str">
        <f t="shared" si="47"/>
        <v/>
      </c>
      <c r="H981" s="525">
        <f t="shared" si="48"/>
        <v>0</v>
      </c>
      <c r="I981" s="526">
        <f t="shared" si="49"/>
        <v>1</v>
      </c>
      <c r="J981" s="526" t="str">
        <f ca="1">IF(G981="","",SUMPRODUCT(LOOKUP(MID(SUBSTITUTE(UPPER(TRIM(CLEAN(SUBSTITUTE(SUBSTITUTE(G981,"ٔ",""),"ـ","ء"))))," ",""),ROW(INDIRECT("1:"&amp;LEN(SUBSTITUTE(UPPER(TRIM(CLEAN(SUBSTITUTE(SUBSTITUTE(G981,"ٔ",""),"ـ","ء"))))," ","")))),1),Gematria!$C$3:$C$40,Gematria!$D$3:$D$40)))</f>
        <v/>
      </c>
    </row>
    <row r="982" spans="1:10" x14ac:dyDescent="0.25">
      <c r="A982" s="2">
        <v>981</v>
      </c>
      <c r="B982" s="2">
        <v>7</v>
      </c>
      <c r="C982" s="2">
        <v>21</v>
      </c>
      <c r="D982" s="11"/>
      <c r="E9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82" s="524" t="str">
        <f t="shared" si="47"/>
        <v/>
      </c>
      <c r="H982" s="525">
        <f t="shared" si="48"/>
        <v>0</v>
      </c>
      <c r="I982" s="526">
        <f t="shared" si="49"/>
        <v>1</v>
      </c>
      <c r="J982" s="526" t="str">
        <f ca="1">IF(G982="","",SUMPRODUCT(LOOKUP(MID(SUBSTITUTE(UPPER(TRIM(CLEAN(SUBSTITUTE(SUBSTITUTE(G982,"ٔ",""),"ـ","ء"))))," ",""),ROW(INDIRECT("1:"&amp;LEN(SUBSTITUTE(UPPER(TRIM(CLEAN(SUBSTITUTE(SUBSTITUTE(G982,"ٔ",""),"ـ","ء"))))," ","")))),1),Gematria!$C$3:$C$40,Gematria!$D$3:$D$40)))</f>
        <v/>
      </c>
    </row>
    <row r="983" spans="1:10" x14ac:dyDescent="0.25">
      <c r="A983" s="2">
        <v>982</v>
      </c>
      <c r="B983" s="2">
        <v>7</v>
      </c>
      <c r="C983" s="2">
        <v>22</v>
      </c>
      <c r="D983" s="11"/>
      <c r="E9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83" s="524" t="str">
        <f t="shared" si="47"/>
        <v/>
      </c>
      <c r="H983" s="525">
        <f t="shared" si="48"/>
        <v>0</v>
      </c>
      <c r="I983" s="526">
        <f t="shared" si="49"/>
        <v>1</v>
      </c>
      <c r="J983" s="526" t="str">
        <f ca="1">IF(G983="","",SUMPRODUCT(LOOKUP(MID(SUBSTITUTE(UPPER(TRIM(CLEAN(SUBSTITUTE(SUBSTITUTE(G983,"ٔ",""),"ـ","ء"))))," ",""),ROW(INDIRECT("1:"&amp;LEN(SUBSTITUTE(UPPER(TRIM(CLEAN(SUBSTITUTE(SUBSTITUTE(G983,"ٔ",""),"ـ","ء"))))," ","")))),1),Gematria!$C$3:$C$40,Gematria!$D$3:$D$40)))</f>
        <v/>
      </c>
    </row>
    <row r="984" spans="1:10" x14ac:dyDescent="0.25">
      <c r="A984" s="2">
        <v>983</v>
      </c>
      <c r="B984" s="2">
        <v>7</v>
      </c>
      <c r="C984" s="2">
        <v>23</v>
      </c>
      <c r="D984" s="11"/>
      <c r="E9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84" s="524" t="str">
        <f t="shared" si="47"/>
        <v/>
      </c>
      <c r="H984" s="525">
        <f t="shared" si="48"/>
        <v>0</v>
      </c>
      <c r="I984" s="526">
        <f t="shared" si="49"/>
        <v>1</v>
      </c>
      <c r="J984" s="526" t="str">
        <f ca="1">IF(G984="","",SUMPRODUCT(LOOKUP(MID(SUBSTITUTE(UPPER(TRIM(CLEAN(SUBSTITUTE(SUBSTITUTE(G984,"ٔ",""),"ـ","ء"))))," ",""),ROW(INDIRECT("1:"&amp;LEN(SUBSTITUTE(UPPER(TRIM(CLEAN(SUBSTITUTE(SUBSTITUTE(G984,"ٔ",""),"ـ","ء"))))," ","")))),1),Gematria!$C$3:$C$40,Gematria!$D$3:$D$40)))</f>
        <v/>
      </c>
    </row>
    <row r="985" spans="1:10" x14ac:dyDescent="0.25">
      <c r="A985" s="2">
        <v>984</v>
      </c>
      <c r="B985" s="2">
        <v>7</v>
      </c>
      <c r="C985" s="2">
        <v>24</v>
      </c>
      <c r="D985" s="11"/>
      <c r="E9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85" s="524" t="str">
        <f t="shared" si="47"/>
        <v/>
      </c>
      <c r="H985" s="525">
        <f t="shared" si="48"/>
        <v>0</v>
      </c>
      <c r="I985" s="526">
        <f t="shared" si="49"/>
        <v>1</v>
      </c>
      <c r="J985" s="526" t="str">
        <f ca="1">IF(G985="","",SUMPRODUCT(LOOKUP(MID(SUBSTITUTE(UPPER(TRIM(CLEAN(SUBSTITUTE(SUBSTITUTE(G985,"ٔ",""),"ـ","ء"))))," ",""),ROW(INDIRECT("1:"&amp;LEN(SUBSTITUTE(UPPER(TRIM(CLEAN(SUBSTITUTE(SUBSTITUTE(G985,"ٔ",""),"ـ","ء"))))," ","")))),1),Gematria!$C$3:$C$40,Gematria!$D$3:$D$40)))</f>
        <v/>
      </c>
    </row>
    <row r="986" spans="1:10" x14ac:dyDescent="0.25">
      <c r="A986" s="2">
        <v>985</v>
      </c>
      <c r="B986" s="2">
        <v>7</v>
      </c>
      <c r="C986" s="2">
        <v>25</v>
      </c>
      <c r="D986" s="11"/>
      <c r="E9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86" s="524" t="str">
        <f t="shared" si="47"/>
        <v/>
      </c>
      <c r="H986" s="525">
        <f t="shared" si="48"/>
        <v>0</v>
      </c>
      <c r="I986" s="526">
        <f t="shared" si="49"/>
        <v>1</v>
      </c>
      <c r="J986" s="526" t="str">
        <f ca="1">IF(G986="","",SUMPRODUCT(LOOKUP(MID(SUBSTITUTE(UPPER(TRIM(CLEAN(SUBSTITUTE(SUBSTITUTE(G986,"ٔ",""),"ـ","ء"))))," ",""),ROW(INDIRECT("1:"&amp;LEN(SUBSTITUTE(UPPER(TRIM(CLEAN(SUBSTITUTE(SUBSTITUTE(G986,"ٔ",""),"ـ","ء"))))," ","")))),1),Gematria!$C$3:$C$40,Gematria!$D$3:$D$40)))</f>
        <v/>
      </c>
    </row>
    <row r="987" spans="1:10" x14ac:dyDescent="0.25">
      <c r="A987" s="2">
        <v>986</v>
      </c>
      <c r="B987" s="2">
        <v>7</v>
      </c>
      <c r="C987" s="2">
        <v>26</v>
      </c>
      <c r="D987" s="11"/>
      <c r="E9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87" s="524" t="str">
        <f t="shared" si="47"/>
        <v/>
      </c>
      <c r="H987" s="525">
        <f t="shared" si="48"/>
        <v>0</v>
      </c>
      <c r="I987" s="526">
        <f t="shared" si="49"/>
        <v>1</v>
      </c>
      <c r="J987" s="526" t="str">
        <f ca="1">IF(G987="","",SUMPRODUCT(LOOKUP(MID(SUBSTITUTE(UPPER(TRIM(CLEAN(SUBSTITUTE(SUBSTITUTE(G987,"ٔ",""),"ـ","ء"))))," ",""),ROW(INDIRECT("1:"&amp;LEN(SUBSTITUTE(UPPER(TRIM(CLEAN(SUBSTITUTE(SUBSTITUTE(G987,"ٔ",""),"ـ","ء"))))," ","")))),1),Gematria!$C$3:$C$40,Gematria!$D$3:$D$40)))</f>
        <v/>
      </c>
    </row>
    <row r="988" spans="1:10" x14ac:dyDescent="0.25">
      <c r="A988" s="2">
        <v>987</v>
      </c>
      <c r="B988" s="2">
        <v>7</v>
      </c>
      <c r="C988" s="2">
        <v>27</v>
      </c>
      <c r="D988" s="11"/>
      <c r="E9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88" s="524" t="str">
        <f t="shared" si="47"/>
        <v/>
      </c>
      <c r="H988" s="525">
        <f t="shared" si="48"/>
        <v>0</v>
      </c>
      <c r="I988" s="526">
        <f t="shared" si="49"/>
        <v>1</v>
      </c>
      <c r="J988" s="526" t="str">
        <f ca="1">IF(G988="","",SUMPRODUCT(LOOKUP(MID(SUBSTITUTE(UPPER(TRIM(CLEAN(SUBSTITUTE(SUBSTITUTE(G988,"ٔ",""),"ـ","ء"))))," ",""),ROW(INDIRECT("1:"&amp;LEN(SUBSTITUTE(UPPER(TRIM(CLEAN(SUBSTITUTE(SUBSTITUTE(G988,"ٔ",""),"ـ","ء"))))," ","")))),1),Gematria!$C$3:$C$40,Gematria!$D$3:$D$40)))</f>
        <v/>
      </c>
    </row>
    <row r="989" spans="1:10" x14ac:dyDescent="0.25">
      <c r="A989" s="2">
        <v>988</v>
      </c>
      <c r="B989" s="2">
        <v>7</v>
      </c>
      <c r="C989" s="2">
        <v>28</v>
      </c>
      <c r="D989" s="11"/>
      <c r="E9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89" s="524" t="str">
        <f t="shared" si="47"/>
        <v/>
      </c>
      <c r="H989" s="525">
        <f t="shared" si="48"/>
        <v>0</v>
      </c>
      <c r="I989" s="526">
        <f t="shared" si="49"/>
        <v>1</v>
      </c>
      <c r="J989" s="526" t="str">
        <f ca="1">IF(G989="","",SUMPRODUCT(LOOKUP(MID(SUBSTITUTE(UPPER(TRIM(CLEAN(SUBSTITUTE(SUBSTITUTE(G989,"ٔ",""),"ـ","ء"))))," ",""),ROW(INDIRECT("1:"&amp;LEN(SUBSTITUTE(UPPER(TRIM(CLEAN(SUBSTITUTE(SUBSTITUTE(G989,"ٔ",""),"ـ","ء"))))," ","")))),1),Gematria!$C$3:$C$40,Gematria!$D$3:$D$40)))</f>
        <v/>
      </c>
    </row>
    <row r="990" spans="1:10" x14ac:dyDescent="0.25">
      <c r="A990" s="2">
        <v>989</v>
      </c>
      <c r="B990" s="2">
        <v>7</v>
      </c>
      <c r="C990" s="2">
        <v>29</v>
      </c>
      <c r="D990" s="11"/>
      <c r="E9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90" s="524" t="str">
        <f t="shared" si="47"/>
        <v/>
      </c>
      <c r="H990" s="525">
        <f t="shared" si="48"/>
        <v>0</v>
      </c>
      <c r="I990" s="526">
        <f t="shared" si="49"/>
        <v>1</v>
      </c>
      <c r="J990" s="526" t="str">
        <f ca="1">IF(G990="","",SUMPRODUCT(LOOKUP(MID(SUBSTITUTE(UPPER(TRIM(CLEAN(SUBSTITUTE(SUBSTITUTE(G990,"ٔ",""),"ـ","ء"))))," ",""),ROW(INDIRECT("1:"&amp;LEN(SUBSTITUTE(UPPER(TRIM(CLEAN(SUBSTITUTE(SUBSTITUTE(G990,"ٔ",""),"ـ","ء"))))," ","")))),1),Gematria!$C$3:$C$40,Gematria!$D$3:$D$40)))</f>
        <v/>
      </c>
    </row>
    <row r="991" spans="1:10" x14ac:dyDescent="0.25">
      <c r="A991" s="2">
        <v>990</v>
      </c>
      <c r="B991" s="2">
        <v>7</v>
      </c>
      <c r="C991" s="2">
        <v>30</v>
      </c>
      <c r="D991" s="11"/>
      <c r="E9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91" s="524" t="str">
        <f t="shared" si="47"/>
        <v/>
      </c>
      <c r="H991" s="525">
        <f t="shared" si="48"/>
        <v>0</v>
      </c>
      <c r="I991" s="526">
        <f t="shared" si="49"/>
        <v>1</v>
      </c>
      <c r="J991" s="526" t="str">
        <f ca="1">IF(G991="","",SUMPRODUCT(LOOKUP(MID(SUBSTITUTE(UPPER(TRIM(CLEAN(SUBSTITUTE(SUBSTITUTE(G991,"ٔ",""),"ـ","ء"))))," ",""),ROW(INDIRECT("1:"&amp;LEN(SUBSTITUTE(UPPER(TRIM(CLEAN(SUBSTITUTE(SUBSTITUTE(G991,"ٔ",""),"ـ","ء"))))," ","")))),1),Gematria!$C$3:$C$40,Gematria!$D$3:$D$40)))</f>
        <v/>
      </c>
    </row>
    <row r="992" spans="1:10" x14ac:dyDescent="0.25">
      <c r="A992" s="2">
        <v>991</v>
      </c>
      <c r="B992" s="2">
        <v>7</v>
      </c>
      <c r="C992" s="2">
        <v>31</v>
      </c>
      <c r="D992" s="11"/>
      <c r="E9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92" s="524" t="str">
        <f t="shared" si="47"/>
        <v/>
      </c>
      <c r="H992" s="525">
        <f t="shared" si="48"/>
        <v>0</v>
      </c>
      <c r="I992" s="526">
        <f t="shared" si="49"/>
        <v>1</v>
      </c>
      <c r="J992" s="526" t="str">
        <f ca="1">IF(G992="","",SUMPRODUCT(LOOKUP(MID(SUBSTITUTE(UPPER(TRIM(CLEAN(SUBSTITUTE(SUBSTITUTE(G992,"ٔ",""),"ـ","ء"))))," ",""),ROW(INDIRECT("1:"&amp;LEN(SUBSTITUTE(UPPER(TRIM(CLEAN(SUBSTITUTE(SUBSTITUTE(G992,"ٔ",""),"ـ","ء"))))," ","")))),1),Gematria!$C$3:$C$40,Gematria!$D$3:$D$40)))</f>
        <v/>
      </c>
    </row>
    <row r="993" spans="1:10" x14ac:dyDescent="0.25">
      <c r="A993" s="2">
        <v>992</v>
      </c>
      <c r="B993" s="2">
        <v>7</v>
      </c>
      <c r="C993" s="2">
        <v>32</v>
      </c>
      <c r="D993" s="11"/>
      <c r="E9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93" s="524" t="str">
        <f t="shared" si="47"/>
        <v/>
      </c>
      <c r="H993" s="525">
        <f t="shared" si="48"/>
        <v>0</v>
      </c>
      <c r="I993" s="526">
        <f t="shared" si="49"/>
        <v>1</v>
      </c>
      <c r="J993" s="526" t="str">
        <f ca="1">IF(G993="","",SUMPRODUCT(LOOKUP(MID(SUBSTITUTE(UPPER(TRIM(CLEAN(SUBSTITUTE(SUBSTITUTE(G993,"ٔ",""),"ـ","ء"))))," ",""),ROW(INDIRECT("1:"&amp;LEN(SUBSTITUTE(UPPER(TRIM(CLEAN(SUBSTITUTE(SUBSTITUTE(G993,"ٔ",""),"ـ","ء"))))," ","")))),1),Gematria!$C$3:$C$40,Gematria!$D$3:$D$40)))</f>
        <v/>
      </c>
    </row>
    <row r="994" spans="1:10" x14ac:dyDescent="0.25">
      <c r="A994" s="2">
        <v>993</v>
      </c>
      <c r="B994" s="2">
        <v>7</v>
      </c>
      <c r="C994" s="2">
        <v>33</v>
      </c>
      <c r="D994" s="11"/>
      <c r="E9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94" s="524" t="str">
        <f t="shared" si="47"/>
        <v/>
      </c>
      <c r="H994" s="525">
        <f t="shared" si="48"/>
        <v>0</v>
      </c>
      <c r="I994" s="526">
        <f t="shared" si="49"/>
        <v>1</v>
      </c>
      <c r="J994" s="526" t="str">
        <f ca="1">IF(G994="","",SUMPRODUCT(LOOKUP(MID(SUBSTITUTE(UPPER(TRIM(CLEAN(SUBSTITUTE(SUBSTITUTE(G994,"ٔ",""),"ـ","ء"))))," ",""),ROW(INDIRECT("1:"&amp;LEN(SUBSTITUTE(UPPER(TRIM(CLEAN(SUBSTITUTE(SUBSTITUTE(G994,"ٔ",""),"ـ","ء"))))," ","")))),1),Gematria!$C$3:$C$40,Gematria!$D$3:$D$40)))</f>
        <v/>
      </c>
    </row>
    <row r="995" spans="1:10" x14ac:dyDescent="0.25">
      <c r="A995" s="2">
        <v>994</v>
      </c>
      <c r="B995" s="2">
        <v>7</v>
      </c>
      <c r="C995" s="2">
        <v>34</v>
      </c>
      <c r="D995" s="11"/>
      <c r="E9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95" s="524" t="str">
        <f t="shared" si="47"/>
        <v/>
      </c>
      <c r="H995" s="525">
        <f t="shared" si="48"/>
        <v>0</v>
      </c>
      <c r="I995" s="526">
        <f t="shared" si="49"/>
        <v>1</v>
      </c>
      <c r="J995" s="526" t="str">
        <f ca="1">IF(G995="","",SUMPRODUCT(LOOKUP(MID(SUBSTITUTE(UPPER(TRIM(CLEAN(SUBSTITUTE(SUBSTITUTE(G995,"ٔ",""),"ـ","ء"))))," ",""),ROW(INDIRECT("1:"&amp;LEN(SUBSTITUTE(UPPER(TRIM(CLEAN(SUBSTITUTE(SUBSTITUTE(G995,"ٔ",""),"ـ","ء"))))," ","")))),1),Gematria!$C$3:$C$40,Gematria!$D$3:$D$40)))</f>
        <v/>
      </c>
    </row>
    <row r="996" spans="1:10" x14ac:dyDescent="0.25">
      <c r="A996" s="2">
        <v>995</v>
      </c>
      <c r="B996" s="2">
        <v>7</v>
      </c>
      <c r="C996" s="2">
        <v>35</v>
      </c>
      <c r="D996" s="11"/>
      <c r="E9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96" s="524" t="str">
        <f t="shared" si="47"/>
        <v/>
      </c>
      <c r="H996" s="525">
        <f t="shared" si="48"/>
        <v>0</v>
      </c>
      <c r="I996" s="526">
        <f t="shared" si="49"/>
        <v>1</v>
      </c>
      <c r="J996" s="526" t="str">
        <f ca="1">IF(G996="","",SUMPRODUCT(LOOKUP(MID(SUBSTITUTE(UPPER(TRIM(CLEAN(SUBSTITUTE(SUBSTITUTE(G996,"ٔ",""),"ـ","ء"))))," ",""),ROW(INDIRECT("1:"&amp;LEN(SUBSTITUTE(UPPER(TRIM(CLEAN(SUBSTITUTE(SUBSTITUTE(G996,"ٔ",""),"ـ","ء"))))," ","")))),1),Gematria!$C$3:$C$40,Gematria!$D$3:$D$40)))</f>
        <v/>
      </c>
    </row>
    <row r="997" spans="1:10" x14ac:dyDescent="0.25">
      <c r="A997" s="2">
        <v>996</v>
      </c>
      <c r="B997" s="2">
        <v>7</v>
      </c>
      <c r="C997" s="2">
        <v>36</v>
      </c>
      <c r="D997" s="11"/>
      <c r="E9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97" s="524" t="str">
        <f t="shared" si="47"/>
        <v/>
      </c>
      <c r="H997" s="525">
        <f t="shared" si="48"/>
        <v>0</v>
      </c>
      <c r="I997" s="526">
        <f t="shared" si="49"/>
        <v>1</v>
      </c>
      <c r="J997" s="526" t="str">
        <f ca="1">IF(G997="","",SUMPRODUCT(LOOKUP(MID(SUBSTITUTE(UPPER(TRIM(CLEAN(SUBSTITUTE(SUBSTITUTE(G997,"ٔ",""),"ـ","ء"))))," ",""),ROW(INDIRECT("1:"&amp;LEN(SUBSTITUTE(UPPER(TRIM(CLEAN(SUBSTITUTE(SUBSTITUTE(G997,"ٔ",""),"ـ","ء"))))," ","")))),1),Gematria!$C$3:$C$40,Gematria!$D$3:$D$40)))</f>
        <v/>
      </c>
    </row>
    <row r="998" spans="1:10" x14ac:dyDescent="0.25">
      <c r="A998" s="2">
        <v>997</v>
      </c>
      <c r="B998" s="2">
        <v>7</v>
      </c>
      <c r="C998" s="2">
        <v>37</v>
      </c>
      <c r="D998" s="11"/>
      <c r="E9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98" s="524" t="str">
        <f t="shared" si="47"/>
        <v/>
      </c>
      <c r="H998" s="525">
        <f t="shared" si="48"/>
        <v>0</v>
      </c>
      <c r="I998" s="526">
        <f t="shared" si="49"/>
        <v>1</v>
      </c>
      <c r="J998" s="526" t="str">
        <f ca="1">IF(G998="","",SUMPRODUCT(LOOKUP(MID(SUBSTITUTE(UPPER(TRIM(CLEAN(SUBSTITUTE(SUBSTITUTE(G998,"ٔ",""),"ـ","ء"))))," ",""),ROW(INDIRECT("1:"&amp;LEN(SUBSTITUTE(UPPER(TRIM(CLEAN(SUBSTITUTE(SUBSTITUTE(G998,"ٔ",""),"ـ","ء"))))," ","")))),1),Gematria!$C$3:$C$40,Gematria!$D$3:$D$40)))</f>
        <v/>
      </c>
    </row>
    <row r="999" spans="1:10" x14ac:dyDescent="0.25">
      <c r="A999" s="2">
        <v>998</v>
      </c>
      <c r="B999" s="2">
        <v>7</v>
      </c>
      <c r="C999" s="2">
        <v>38</v>
      </c>
      <c r="D999" s="11"/>
      <c r="E9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9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999" s="524" t="str">
        <f t="shared" si="47"/>
        <v/>
      </c>
      <c r="H999" s="525">
        <f t="shared" si="48"/>
        <v>0</v>
      </c>
      <c r="I999" s="526">
        <f t="shared" si="49"/>
        <v>1</v>
      </c>
      <c r="J999" s="526" t="str">
        <f ca="1">IF(G999="","",SUMPRODUCT(LOOKUP(MID(SUBSTITUTE(UPPER(TRIM(CLEAN(SUBSTITUTE(SUBSTITUTE(G999,"ٔ",""),"ـ","ء"))))," ",""),ROW(INDIRECT("1:"&amp;LEN(SUBSTITUTE(UPPER(TRIM(CLEAN(SUBSTITUTE(SUBSTITUTE(G999,"ٔ",""),"ـ","ء"))))," ","")))),1),Gematria!$C$3:$C$40,Gematria!$D$3:$D$40)))</f>
        <v/>
      </c>
    </row>
    <row r="1000" spans="1:10" x14ac:dyDescent="0.25">
      <c r="A1000" s="2">
        <v>999</v>
      </c>
      <c r="B1000" s="2">
        <v>7</v>
      </c>
      <c r="C1000" s="2">
        <v>39</v>
      </c>
      <c r="D1000" s="11"/>
      <c r="E10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00" s="524" t="str">
        <f t="shared" si="47"/>
        <v/>
      </c>
      <c r="H1000" s="525">
        <f t="shared" si="48"/>
        <v>0</v>
      </c>
      <c r="I1000" s="526">
        <f t="shared" si="49"/>
        <v>1</v>
      </c>
      <c r="J1000" s="526" t="str">
        <f ca="1">IF(G1000="","",SUMPRODUCT(LOOKUP(MID(SUBSTITUTE(UPPER(TRIM(CLEAN(SUBSTITUTE(SUBSTITUTE(G1000,"ٔ",""),"ـ","ء"))))," ",""),ROW(INDIRECT("1:"&amp;LEN(SUBSTITUTE(UPPER(TRIM(CLEAN(SUBSTITUTE(SUBSTITUTE(G1000,"ٔ",""),"ـ","ء"))))," ","")))),1),Gematria!$C$3:$C$40,Gematria!$D$3:$D$40)))</f>
        <v/>
      </c>
    </row>
    <row r="1001" spans="1:10" x14ac:dyDescent="0.25">
      <c r="A1001" s="2">
        <v>1000</v>
      </c>
      <c r="B1001" s="2">
        <v>7</v>
      </c>
      <c r="C1001" s="2">
        <v>40</v>
      </c>
      <c r="D1001" s="11"/>
      <c r="E10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01" s="524" t="str">
        <f t="shared" si="47"/>
        <v/>
      </c>
      <c r="H1001" s="525">
        <f t="shared" si="48"/>
        <v>0</v>
      </c>
      <c r="I1001" s="526">
        <f t="shared" si="49"/>
        <v>1</v>
      </c>
      <c r="J1001" s="526" t="str">
        <f ca="1">IF(G1001="","",SUMPRODUCT(LOOKUP(MID(SUBSTITUTE(UPPER(TRIM(CLEAN(SUBSTITUTE(SUBSTITUTE(G1001,"ٔ",""),"ـ","ء"))))," ",""),ROW(INDIRECT("1:"&amp;LEN(SUBSTITUTE(UPPER(TRIM(CLEAN(SUBSTITUTE(SUBSTITUTE(G1001,"ٔ",""),"ـ","ء"))))," ","")))),1),Gematria!$C$3:$C$40,Gematria!$D$3:$D$40)))</f>
        <v/>
      </c>
    </row>
    <row r="1002" spans="1:10" x14ac:dyDescent="0.25">
      <c r="A1002" s="2">
        <v>1001</v>
      </c>
      <c r="B1002" s="2">
        <v>7</v>
      </c>
      <c r="C1002" s="2">
        <v>41</v>
      </c>
      <c r="D1002" s="11"/>
      <c r="E10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02" s="524" t="str">
        <f t="shared" si="47"/>
        <v/>
      </c>
      <c r="H1002" s="525">
        <f t="shared" si="48"/>
        <v>0</v>
      </c>
      <c r="I1002" s="526">
        <f t="shared" si="49"/>
        <v>1</v>
      </c>
      <c r="J1002" s="526" t="str">
        <f ca="1">IF(G1002="","",SUMPRODUCT(LOOKUP(MID(SUBSTITUTE(UPPER(TRIM(CLEAN(SUBSTITUTE(SUBSTITUTE(G1002,"ٔ",""),"ـ","ء"))))," ",""),ROW(INDIRECT("1:"&amp;LEN(SUBSTITUTE(UPPER(TRIM(CLEAN(SUBSTITUTE(SUBSTITUTE(G1002,"ٔ",""),"ـ","ء"))))," ","")))),1),Gematria!$C$3:$C$40,Gematria!$D$3:$D$40)))</f>
        <v/>
      </c>
    </row>
    <row r="1003" spans="1:10" x14ac:dyDescent="0.25">
      <c r="A1003" s="2">
        <v>1002</v>
      </c>
      <c r="B1003" s="2">
        <v>7</v>
      </c>
      <c r="C1003" s="2">
        <v>42</v>
      </c>
      <c r="D1003" s="11"/>
      <c r="E10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03" s="524" t="str">
        <f t="shared" si="47"/>
        <v/>
      </c>
      <c r="H1003" s="525">
        <f t="shared" si="48"/>
        <v>0</v>
      </c>
      <c r="I1003" s="526">
        <f t="shared" si="49"/>
        <v>1</v>
      </c>
      <c r="J1003" s="526" t="str">
        <f ca="1">IF(G1003="","",SUMPRODUCT(LOOKUP(MID(SUBSTITUTE(UPPER(TRIM(CLEAN(SUBSTITUTE(SUBSTITUTE(G1003,"ٔ",""),"ـ","ء"))))," ",""),ROW(INDIRECT("1:"&amp;LEN(SUBSTITUTE(UPPER(TRIM(CLEAN(SUBSTITUTE(SUBSTITUTE(G1003,"ٔ",""),"ـ","ء"))))," ","")))),1),Gematria!$C$3:$C$40,Gematria!$D$3:$D$40)))</f>
        <v/>
      </c>
    </row>
    <row r="1004" spans="1:10" x14ac:dyDescent="0.25">
      <c r="A1004" s="2">
        <v>1003</v>
      </c>
      <c r="B1004" s="2">
        <v>7</v>
      </c>
      <c r="C1004" s="2">
        <v>43</v>
      </c>
      <c r="D1004" s="11"/>
      <c r="E10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04" s="524" t="str">
        <f t="shared" si="47"/>
        <v/>
      </c>
      <c r="H1004" s="525">
        <f t="shared" si="48"/>
        <v>0</v>
      </c>
      <c r="I1004" s="526">
        <f t="shared" si="49"/>
        <v>1</v>
      </c>
      <c r="J1004" s="526" t="str">
        <f ca="1">IF(G1004="","",SUMPRODUCT(LOOKUP(MID(SUBSTITUTE(UPPER(TRIM(CLEAN(SUBSTITUTE(SUBSTITUTE(G1004,"ٔ",""),"ـ","ء"))))," ",""),ROW(INDIRECT("1:"&amp;LEN(SUBSTITUTE(UPPER(TRIM(CLEAN(SUBSTITUTE(SUBSTITUTE(G1004,"ٔ",""),"ـ","ء"))))," ","")))),1),Gematria!$C$3:$C$40,Gematria!$D$3:$D$40)))</f>
        <v/>
      </c>
    </row>
    <row r="1005" spans="1:10" x14ac:dyDescent="0.25">
      <c r="A1005" s="2">
        <v>1004</v>
      </c>
      <c r="B1005" s="2">
        <v>7</v>
      </c>
      <c r="C1005" s="2">
        <v>44</v>
      </c>
      <c r="D1005" s="11"/>
      <c r="E10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05" s="524" t="str">
        <f t="shared" si="47"/>
        <v/>
      </c>
      <c r="H1005" s="525">
        <f t="shared" si="48"/>
        <v>0</v>
      </c>
      <c r="I1005" s="526">
        <f t="shared" si="49"/>
        <v>1</v>
      </c>
      <c r="J1005" s="526" t="str">
        <f ca="1">IF(G1005="","",SUMPRODUCT(LOOKUP(MID(SUBSTITUTE(UPPER(TRIM(CLEAN(SUBSTITUTE(SUBSTITUTE(G1005,"ٔ",""),"ـ","ء"))))," ",""),ROW(INDIRECT("1:"&amp;LEN(SUBSTITUTE(UPPER(TRIM(CLEAN(SUBSTITUTE(SUBSTITUTE(G1005,"ٔ",""),"ـ","ء"))))," ","")))),1),Gematria!$C$3:$C$40,Gematria!$D$3:$D$40)))</f>
        <v/>
      </c>
    </row>
    <row r="1006" spans="1:10" x14ac:dyDescent="0.25">
      <c r="A1006" s="2">
        <v>1005</v>
      </c>
      <c r="B1006" s="2">
        <v>7</v>
      </c>
      <c r="C1006" s="2">
        <v>45</v>
      </c>
      <c r="D1006" s="11"/>
      <c r="E10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06" s="524" t="str">
        <f t="shared" si="47"/>
        <v/>
      </c>
      <c r="H1006" s="525">
        <f t="shared" si="48"/>
        <v>0</v>
      </c>
      <c r="I1006" s="526">
        <f t="shared" si="49"/>
        <v>1</v>
      </c>
      <c r="J1006" s="526" t="str">
        <f ca="1">IF(G1006="","",SUMPRODUCT(LOOKUP(MID(SUBSTITUTE(UPPER(TRIM(CLEAN(SUBSTITUTE(SUBSTITUTE(G1006,"ٔ",""),"ـ","ء"))))," ",""),ROW(INDIRECT("1:"&amp;LEN(SUBSTITUTE(UPPER(TRIM(CLEAN(SUBSTITUTE(SUBSTITUTE(G1006,"ٔ",""),"ـ","ء"))))," ","")))),1),Gematria!$C$3:$C$40,Gematria!$D$3:$D$40)))</f>
        <v/>
      </c>
    </row>
    <row r="1007" spans="1:10" x14ac:dyDescent="0.25">
      <c r="A1007" s="2">
        <v>1006</v>
      </c>
      <c r="B1007" s="2">
        <v>7</v>
      </c>
      <c r="C1007" s="2">
        <v>46</v>
      </c>
      <c r="D1007" s="11"/>
      <c r="E10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07" s="524" t="str">
        <f t="shared" si="47"/>
        <v/>
      </c>
      <c r="H1007" s="525">
        <f t="shared" si="48"/>
        <v>0</v>
      </c>
      <c r="I1007" s="526">
        <f t="shared" si="49"/>
        <v>1</v>
      </c>
      <c r="J1007" s="526" t="str">
        <f ca="1">IF(G1007="","",SUMPRODUCT(LOOKUP(MID(SUBSTITUTE(UPPER(TRIM(CLEAN(SUBSTITUTE(SUBSTITUTE(G1007,"ٔ",""),"ـ","ء"))))," ",""),ROW(INDIRECT("1:"&amp;LEN(SUBSTITUTE(UPPER(TRIM(CLEAN(SUBSTITUTE(SUBSTITUTE(G1007,"ٔ",""),"ـ","ء"))))," ","")))),1),Gematria!$C$3:$C$40,Gematria!$D$3:$D$40)))</f>
        <v/>
      </c>
    </row>
    <row r="1008" spans="1:10" x14ac:dyDescent="0.25">
      <c r="A1008" s="2">
        <v>1007</v>
      </c>
      <c r="B1008" s="2">
        <v>7</v>
      </c>
      <c r="C1008" s="2">
        <v>47</v>
      </c>
      <c r="D1008" s="11"/>
      <c r="E10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08" s="524" t="str">
        <f t="shared" si="47"/>
        <v/>
      </c>
      <c r="H1008" s="525">
        <f t="shared" si="48"/>
        <v>0</v>
      </c>
      <c r="I1008" s="526">
        <f t="shared" si="49"/>
        <v>1</v>
      </c>
      <c r="J1008" s="526" t="str">
        <f ca="1">IF(G1008="","",SUMPRODUCT(LOOKUP(MID(SUBSTITUTE(UPPER(TRIM(CLEAN(SUBSTITUTE(SUBSTITUTE(G1008,"ٔ",""),"ـ","ء"))))," ",""),ROW(INDIRECT("1:"&amp;LEN(SUBSTITUTE(UPPER(TRIM(CLEAN(SUBSTITUTE(SUBSTITUTE(G1008,"ٔ",""),"ـ","ء"))))," ","")))),1),Gematria!$C$3:$C$40,Gematria!$D$3:$D$40)))</f>
        <v/>
      </c>
    </row>
    <row r="1009" spans="1:10" x14ac:dyDescent="0.25">
      <c r="A1009" s="2">
        <v>1008</v>
      </c>
      <c r="B1009" s="2">
        <v>7</v>
      </c>
      <c r="C1009" s="2">
        <v>48</v>
      </c>
      <c r="D1009" s="11"/>
      <c r="E10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09" s="524" t="str">
        <f t="shared" si="47"/>
        <v/>
      </c>
      <c r="H1009" s="525">
        <f t="shared" si="48"/>
        <v>0</v>
      </c>
      <c r="I1009" s="526">
        <f t="shared" si="49"/>
        <v>1</v>
      </c>
      <c r="J1009" s="526" t="str">
        <f ca="1">IF(G1009="","",SUMPRODUCT(LOOKUP(MID(SUBSTITUTE(UPPER(TRIM(CLEAN(SUBSTITUTE(SUBSTITUTE(G1009,"ٔ",""),"ـ","ء"))))," ",""),ROW(INDIRECT("1:"&amp;LEN(SUBSTITUTE(UPPER(TRIM(CLEAN(SUBSTITUTE(SUBSTITUTE(G1009,"ٔ",""),"ـ","ء"))))," ","")))),1),Gematria!$C$3:$C$40,Gematria!$D$3:$D$40)))</f>
        <v/>
      </c>
    </row>
    <row r="1010" spans="1:10" x14ac:dyDescent="0.25">
      <c r="A1010" s="2">
        <v>1009</v>
      </c>
      <c r="B1010" s="2">
        <v>7</v>
      </c>
      <c r="C1010" s="2">
        <v>49</v>
      </c>
      <c r="D1010" s="11"/>
      <c r="E10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10" s="524" t="str">
        <f t="shared" si="47"/>
        <v/>
      </c>
      <c r="H1010" s="525">
        <f t="shared" si="48"/>
        <v>0</v>
      </c>
      <c r="I1010" s="526">
        <f t="shared" si="49"/>
        <v>1</v>
      </c>
      <c r="J1010" s="526" t="str">
        <f ca="1">IF(G1010="","",SUMPRODUCT(LOOKUP(MID(SUBSTITUTE(UPPER(TRIM(CLEAN(SUBSTITUTE(SUBSTITUTE(G1010,"ٔ",""),"ـ","ء"))))," ",""),ROW(INDIRECT("1:"&amp;LEN(SUBSTITUTE(UPPER(TRIM(CLEAN(SUBSTITUTE(SUBSTITUTE(G1010,"ٔ",""),"ـ","ء"))))," ","")))),1),Gematria!$C$3:$C$40,Gematria!$D$3:$D$40)))</f>
        <v/>
      </c>
    </row>
    <row r="1011" spans="1:10" x14ac:dyDescent="0.25">
      <c r="A1011" s="2">
        <v>1010</v>
      </c>
      <c r="B1011" s="2">
        <v>7</v>
      </c>
      <c r="C1011" s="2">
        <v>50</v>
      </c>
      <c r="D1011" s="11"/>
      <c r="E10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11" s="524" t="str">
        <f t="shared" si="47"/>
        <v/>
      </c>
      <c r="H1011" s="525">
        <f t="shared" si="48"/>
        <v>0</v>
      </c>
      <c r="I1011" s="526">
        <f t="shared" si="49"/>
        <v>1</v>
      </c>
      <c r="J1011" s="526" t="str">
        <f ca="1">IF(G1011="","",SUMPRODUCT(LOOKUP(MID(SUBSTITUTE(UPPER(TRIM(CLEAN(SUBSTITUTE(SUBSTITUTE(G1011,"ٔ",""),"ـ","ء"))))," ",""),ROW(INDIRECT("1:"&amp;LEN(SUBSTITUTE(UPPER(TRIM(CLEAN(SUBSTITUTE(SUBSTITUTE(G1011,"ٔ",""),"ـ","ء"))))," ","")))),1),Gematria!$C$3:$C$40,Gematria!$D$3:$D$40)))</f>
        <v/>
      </c>
    </row>
    <row r="1012" spans="1:10" x14ac:dyDescent="0.25">
      <c r="A1012" s="2">
        <v>1011</v>
      </c>
      <c r="B1012" s="2">
        <v>7</v>
      </c>
      <c r="C1012" s="2">
        <v>51</v>
      </c>
      <c r="D1012" s="11"/>
      <c r="E10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12" s="524" t="str">
        <f t="shared" si="47"/>
        <v/>
      </c>
      <c r="H1012" s="525">
        <f t="shared" si="48"/>
        <v>0</v>
      </c>
      <c r="I1012" s="526">
        <f t="shared" si="49"/>
        <v>1</v>
      </c>
      <c r="J1012" s="526" t="str">
        <f ca="1">IF(G1012="","",SUMPRODUCT(LOOKUP(MID(SUBSTITUTE(UPPER(TRIM(CLEAN(SUBSTITUTE(SUBSTITUTE(G1012,"ٔ",""),"ـ","ء"))))," ",""),ROW(INDIRECT("1:"&amp;LEN(SUBSTITUTE(UPPER(TRIM(CLEAN(SUBSTITUTE(SUBSTITUTE(G1012,"ٔ",""),"ـ","ء"))))," ","")))),1),Gematria!$C$3:$C$40,Gematria!$D$3:$D$40)))</f>
        <v/>
      </c>
    </row>
    <row r="1013" spans="1:10" x14ac:dyDescent="0.25">
      <c r="A1013" s="2">
        <v>1012</v>
      </c>
      <c r="B1013" s="2">
        <v>7</v>
      </c>
      <c r="C1013" s="2">
        <v>52</v>
      </c>
      <c r="D1013" s="11"/>
      <c r="E10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13" s="524" t="str">
        <f t="shared" si="47"/>
        <v/>
      </c>
      <c r="H1013" s="525">
        <f t="shared" si="48"/>
        <v>0</v>
      </c>
      <c r="I1013" s="526">
        <f t="shared" si="49"/>
        <v>1</v>
      </c>
      <c r="J1013" s="526" t="str">
        <f ca="1">IF(G1013="","",SUMPRODUCT(LOOKUP(MID(SUBSTITUTE(UPPER(TRIM(CLEAN(SUBSTITUTE(SUBSTITUTE(G1013,"ٔ",""),"ـ","ء"))))," ",""),ROW(INDIRECT("1:"&amp;LEN(SUBSTITUTE(UPPER(TRIM(CLEAN(SUBSTITUTE(SUBSTITUTE(G1013,"ٔ",""),"ـ","ء"))))," ","")))),1),Gematria!$C$3:$C$40,Gematria!$D$3:$D$40)))</f>
        <v/>
      </c>
    </row>
    <row r="1014" spans="1:10" x14ac:dyDescent="0.25">
      <c r="A1014" s="2">
        <v>1013</v>
      </c>
      <c r="B1014" s="2">
        <v>7</v>
      </c>
      <c r="C1014" s="2">
        <v>53</v>
      </c>
      <c r="D1014" s="11"/>
      <c r="E10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14" s="524" t="str">
        <f t="shared" si="47"/>
        <v/>
      </c>
      <c r="H1014" s="525">
        <f t="shared" si="48"/>
        <v>0</v>
      </c>
      <c r="I1014" s="526">
        <f t="shared" si="49"/>
        <v>1</v>
      </c>
      <c r="J1014" s="526" t="str">
        <f ca="1">IF(G1014="","",SUMPRODUCT(LOOKUP(MID(SUBSTITUTE(UPPER(TRIM(CLEAN(SUBSTITUTE(SUBSTITUTE(G1014,"ٔ",""),"ـ","ء"))))," ",""),ROW(INDIRECT("1:"&amp;LEN(SUBSTITUTE(UPPER(TRIM(CLEAN(SUBSTITUTE(SUBSTITUTE(G1014,"ٔ",""),"ـ","ء"))))," ","")))),1),Gematria!$C$3:$C$40,Gematria!$D$3:$D$40)))</f>
        <v/>
      </c>
    </row>
    <row r="1015" spans="1:10" x14ac:dyDescent="0.25">
      <c r="A1015" s="2">
        <v>1014</v>
      </c>
      <c r="B1015" s="2">
        <v>7</v>
      </c>
      <c r="C1015" s="2">
        <v>54</v>
      </c>
      <c r="D1015" s="11"/>
      <c r="E10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15" s="524" t="str">
        <f t="shared" si="47"/>
        <v/>
      </c>
      <c r="H1015" s="525">
        <f t="shared" si="48"/>
        <v>0</v>
      </c>
      <c r="I1015" s="526">
        <f t="shared" si="49"/>
        <v>1</v>
      </c>
      <c r="J1015" s="526" t="str">
        <f ca="1">IF(G1015="","",SUMPRODUCT(LOOKUP(MID(SUBSTITUTE(UPPER(TRIM(CLEAN(SUBSTITUTE(SUBSTITUTE(G1015,"ٔ",""),"ـ","ء"))))," ",""),ROW(INDIRECT("1:"&amp;LEN(SUBSTITUTE(UPPER(TRIM(CLEAN(SUBSTITUTE(SUBSTITUTE(G1015,"ٔ",""),"ـ","ء"))))," ","")))),1),Gematria!$C$3:$C$40,Gematria!$D$3:$D$40)))</f>
        <v/>
      </c>
    </row>
    <row r="1016" spans="1:10" x14ac:dyDescent="0.25">
      <c r="A1016" s="2">
        <v>1015</v>
      </c>
      <c r="B1016" s="2">
        <v>7</v>
      </c>
      <c r="C1016" s="2">
        <v>55</v>
      </c>
      <c r="D1016" s="11"/>
      <c r="E10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16" s="524" t="str">
        <f t="shared" si="47"/>
        <v/>
      </c>
      <c r="H1016" s="525">
        <f t="shared" si="48"/>
        <v>0</v>
      </c>
      <c r="I1016" s="526">
        <f t="shared" si="49"/>
        <v>1</v>
      </c>
      <c r="J1016" s="526" t="str">
        <f ca="1">IF(G1016="","",SUMPRODUCT(LOOKUP(MID(SUBSTITUTE(UPPER(TRIM(CLEAN(SUBSTITUTE(SUBSTITUTE(G1016,"ٔ",""),"ـ","ء"))))," ",""),ROW(INDIRECT("1:"&amp;LEN(SUBSTITUTE(UPPER(TRIM(CLEAN(SUBSTITUTE(SUBSTITUTE(G1016,"ٔ",""),"ـ","ء"))))," ","")))),1),Gematria!$C$3:$C$40,Gematria!$D$3:$D$40)))</f>
        <v/>
      </c>
    </row>
    <row r="1017" spans="1:10" x14ac:dyDescent="0.25">
      <c r="A1017" s="2">
        <v>1016</v>
      </c>
      <c r="B1017" s="2">
        <v>7</v>
      </c>
      <c r="C1017" s="2">
        <v>56</v>
      </c>
      <c r="D1017" s="11"/>
      <c r="E10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17" s="524" t="str">
        <f t="shared" si="47"/>
        <v/>
      </c>
      <c r="H1017" s="525">
        <f t="shared" si="48"/>
        <v>0</v>
      </c>
      <c r="I1017" s="526">
        <f t="shared" si="49"/>
        <v>1</v>
      </c>
      <c r="J1017" s="526" t="str">
        <f ca="1">IF(G1017="","",SUMPRODUCT(LOOKUP(MID(SUBSTITUTE(UPPER(TRIM(CLEAN(SUBSTITUTE(SUBSTITUTE(G1017,"ٔ",""),"ـ","ء"))))," ",""),ROW(INDIRECT("1:"&amp;LEN(SUBSTITUTE(UPPER(TRIM(CLEAN(SUBSTITUTE(SUBSTITUTE(G1017,"ٔ",""),"ـ","ء"))))," ","")))),1),Gematria!$C$3:$C$40,Gematria!$D$3:$D$40)))</f>
        <v/>
      </c>
    </row>
    <row r="1018" spans="1:10" x14ac:dyDescent="0.25">
      <c r="A1018" s="2">
        <v>1017</v>
      </c>
      <c r="B1018" s="2">
        <v>7</v>
      </c>
      <c r="C1018" s="2">
        <v>57</v>
      </c>
      <c r="D1018" s="11"/>
      <c r="E10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18" s="524" t="str">
        <f t="shared" si="47"/>
        <v/>
      </c>
      <c r="H1018" s="525">
        <f t="shared" si="48"/>
        <v>0</v>
      </c>
      <c r="I1018" s="526">
        <f t="shared" si="49"/>
        <v>1</v>
      </c>
      <c r="J1018" s="526" t="str">
        <f ca="1">IF(G1018="","",SUMPRODUCT(LOOKUP(MID(SUBSTITUTE(UPPER(TRIM(CLEAN(SUBSTITUTE(SUBSTITUTE(G1018,"ٔ",""),"ـ","ء"))))," ",""),ROW(INDIRECT("1:"&amp;LEN(SUBSTITUTE(UPPER(TRIM(CLEAN(SUBSTITUTE(SUBSTITUTE(G1018,"ٔ",""),"ـ","ء"))))," ","")))),1),Gematria!$C$3:$C$40,Gematria!$D$3:$D$40)))</f>
        <v/>
      </c>
    </row>
    <row r="1019" spans="1:10" x14ac:dyDescent="0.25">
      <c r="A1019" s="2">
        <v>1018</v>
      </c>
      <c r="B1019" s="2">
        <v>7</v>
      </c>
      <c r="C1019" s="2">
        <v>58</v>
      </c>
      <c r="D1019" s="11"/>
      <c r="E10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19" s="524" t="str">
        <f t="shared" si="47"/>
        <v/>
      </c>
      <c r="H1019" s="525">
        <f t="shared" si="48"/>
        <v>0</v>
      </c>
      <c r="I1019" s="526">
        <f t="shared" si="49"/>
        <v>1</v>
      </c>
      <c r="J1019" s="526" t="str">
        <f ca="1">IF(G1019="","",SUMPRODUCT(LOOKUP(MID(SUBSTITUTE(UPPER(TRIM(CLEAN(SUBSTITUTE(SUBSTITUTE(G1019,"ٔ",""),"ـ","ء"))))," ",""),ROW(INDIRECT("1:"&amp;LEN(SUBSTITUTE(UPPER(TRIM(CLEAN(SUBSTITUTE(SUBSTITUTE(G1019,"ٔ",""),"ـ","ء"))))," ","")))),1),Gematria!$C$3:$C$40,Gematria!$D$3:$D$40)))</f>
        <v/>
      </c>
    </row>
    <row r="1020" spans="1:10" x14ac:dyDescent="0.25">
      <c r="A1020" s="2">
        <v>1019</v>
      </c>
      <c r="B1020" s="2">
        <v>7</v>
      </c>
      <c r="C1020" s="2">
        <v>59</v>
      </c>
      <c r="D1020" s="11"/>
      <c r="E10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20" s="524" t="str">
        <f t="shared" si="47"/>
        <v/>
      </c>
      <c r="H1020" s="525">
        <f t="shared" si="48"/>
        <v>0</v>
      </c>
      <c r="I1020" s="526">
        <f t="shared" si="49"/>
        <v>1</v>
      </c>
      <c r="J1020" s="526" t="str">
        <f ca="1">IF(G1020="","",SUMPRODUCT(LOOKUP(MID(SUBSTITUTE(UPPER(TRIM(CLEAN(SUBSTITUTE(SUBSTITUTE(G1020,"ٔ",""),"ـ","ء"))))," ",""),ROW(INDIRECT("1:"&amp;LEN(SUBSTITUTE(UPPER(TRIM(CLEAN(SUBSTITUTE(SUBSTITUTE(G1020,"ٔ",""),"ـ","ء"))))," ","")))),1),Gematria!$C$3:$C$40,Gematria!$D$3:$D$40)))</f>
        <v/>
      </c>
    </row>
    <row r="1021" spans="1:10" x14ac:dyDescent="0.25">
      <c r="A1021" s="2">
        <v>1020</v>
      </c>
      <c r="B1021" s="2">
        <v>7</v>
      </c>
      <c r="C1021" s="2">
        <v>60</v>
      </c>
      <c r="D1021" s="11"/>
      <c r="E10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21" s="524" t="str">
        <f t="shared" si="47"/>
        <v/>
      </c>
      <c r="H1021" s="525">
        <f t="shared" si="48"/>
        <v>0</v>
      </c>
      <c r="I1021" s="526">
        <f t="shared" si="49"/>
        <v>1</v>
      </c>
      <c r="J1021" s="526" t="str">
        <f ca="1">IF(G1021="","",SUMPRODUCT(LOOKUP(MID(SUBSTITUTE(UPPER(TRIM(CLEAN(SUBSTITUTE(SUBSTITUTE(G1021,"ٔ",""),"ـ","ء"))))," ",""),ROW(INDIRECT("1:"&amp;LEN(SUBSTITUTE(UPPER(TRIM(CLEAN(SUBSTITUTE(SUBSTITUTE(G1021,"ٔ",""),"ـ","ء"))))," ","")))),1),Gematria!$C$3:$C$40,Gematria!$D$3:$D$40)))</f>
        <v/>
      </c>
    </row>
    <row r="1022" spans="1:10" x14ac:dyDescent="0.25">
      <c r="A1022" s="2">
        <v>1021</v>
      </c>
      <c r="B1022" s="2">
        <v>7</v>
      </c>
      <c r="C1022" s="2">
        <v>61</v>
      </c>
      <c r="D1022" s="11"/>
      <c r="E10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22" s="524" t="str">
        <f t="shared" si="47"/>
        <v/>
      </c>
      <c r="H1022" s="525">
        <f t="shared" si="48"/>
        <v>0</v>
      </c>
      <c r="I1022" s="526">
        <f t="shared" si="49"/>
        <v>1</v>
      </c>
      <c r="J1022" s="526" t="str">
        <f ca="1">IF(G1022="","",SUMPRODUCT(LOOKUP(MID(SUBSTITUTE(UPPER(TRIM(CLEAN(SUBSTITUTE(SUBSTITUTE(G1022,"ٔ",""),"ـ","ء"))))," ",""),ROW(INDIRECT("1:"&amp;LEN(SUBSTITUTE(UPPER(TRIM(CLEAN(SUBSTITUTE(SUBSTITUTE(G1022,"ٔ",""),"ـ","ء"))))," ","")))),1),Gematria!$C$3:$C$40,Gematria!$D$3:$D$40)))</f>
        <v/>
      </c>
    </row>
    <row r="1023" spans="1:10" x14ac:dyDescent="0.25">
      <c r="A1023" s="2">
        <v>1022</v>
      </c>
      <c r="B1023" s="2">
        <v>7</v>
      </c>
      <c r="C1023" s="2">
        <v>62</v>
      </c>
      <c r="D1023" s="11"/>
      <c r="E10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23" s="524" t="str">
        <f t="shared" si="47"/>
        <v/>
      </c>
      <c r="H1023" s="525">
        <f t="shared" si="48"/>
        <v>0</v>
      </c>
      <c r="I1023" s="526">
        <f t="shared" si="49"/>
        <v>1</v>
      </c>
      <c r="J1023" s="526" t="str">
        <f ca="1">IF(G1023="","",SUMPRODUCT(LOOKUP(MID(SUBSTITUTE(UPPER(TRIM(CLEAN(SUBSTITUTE(SUBSTITUTE(G1023,"ٔ",""),"ـ","ء"))))," ",""),ROW(INDIRECT("1:"&amp;LEN(SUBSTITUTE(UPPER(TRIM(CLEAN(SUBSTITUTE(SUBSTITUTE(G1023,"ٔ",""),"ـ","ء"))))," ","")))),1),Gematria!$C$3:$C$40,Gematria!$D$3:$D$40)))</f>
        <v/>
      </c>
    </row>
    <row r="1024" spans="1:10" x14ac:dyDescent="0.25">
      <c r="A1024" s="2">
        <v>1023</v>
      </c>
      <c r="B1024" s="2">
        <v>7</v>
      </c>
      <c r="C1024" s="2">
        <v>63</v>
      </c>
      <c r="D1024" s="11"/>
      <c r="E10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24" s="524" t="str">
        <f t="shared" si="47"/>
        <v/>
      </c>
      <c r="H1024" s="525">
        <f t="shared" si="48"/>
        <v>0</v>
      </c>
      <c r="I1024" s="526">
        <f t="shared" si="49"/>
        <v>1</v>
      </c>
      <c r="J1024" s="526" t="str">
        <f ca="1">IF(G1024="","",SUMPRODUCT(LOOKUP(MID(SUBSTITUTE(UPPER(TRIM(CLEAN(SUBSTITUTE(SUBSTITUTE(G1024,"ٔ",""),"ـ","ء"))))," ",""),ROW(INDIRECT("1:"&amp;LEN(SUBSTITUTE(UPPER(TRIM(CLEAN(SUBSTITUTE(SUBSTITUTE(G1024,"ٔ",""),"ـ","ء"))))," ","")))),1),Gematria!$C$3:$C$40,Gematria!$D$3:$D$40)))</f>
        <v/>
      </c>
    </row>
    <row r="1025" spans="1:10" x14ac:dyDescent="0.25">
      <c r="A1025" s="2">
        <v>1024</v>
      </c>
      <c r="B1025" s="2">
        <v>7</v>
      </c>
      <c r="C1025" s="2">
        <v>64</v>
      </c>
      <c r="D1025" s="11"/>
      <c r="E10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25" s="524" t="str">
        <f t="shared" si="47"/>
        <v/>
      </c>
      <c r="H1025" s="525">
        <f t="shared" si="48"/>
        <v>0</v>
      </c>
      <c r="I1025" s="526">
        <f t="shared" si="49"/>
        <v>1</v>
      </c>
      <c r="J1025" s="526" t="str">
        <f ca="1">IF(G1025="","",SUMPRODUCT(LOOKUP(MID(SUBSTITUTE(UPPER(TRIM(CLEAN(SUBSTITUTE(SUBSTITUTE(G1025,"ٔ",""),"ـ","ء"))))," ",""),ROW(INDIRECT("1:"&amp;LEN(SUBSTITUTE(UPPER(TRIM(CLEAN(SUBSTITUTE(SUBSTITUTE(G1025,"ٔ",""),"ـ","ء"))))," ","")))),1),Gematria!$C$3:$C$40,Gematria!$D$3:$D$40)))</f>
        <v/>
      </c>
    </row>
    <row r="1026" spans="1:10" x14ac:dyDescent="0.25">
      <c r="A1026" s="2">
        <v>1025</v>
      </c>
      <c r="B1026" s="2">
        <v>7</v>
      </c>
      <c r="C1026" s="2">
        <v>65</v>
      </c>
      <c r="D1026" s="11"/>
      <c r="E10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26" s="524" t="str">
        <f t="shared" si="47"/>
        <v/>
      </c>
      <c r="H1026" s="525">
        <f t="shared" si="48"/>
        <v>0</v>
      </c>
      <c r="I1026" s="526">
        <f t="shared" si="49"/>
        <v>1</v>
      </c>
      <c r="J1026" s="526" t="str">
        <f ca="1">IF(G1026="","",SUMPRODUCT(LOOKUP(MID(SUBSTITUTE(UPPER(TRIM(CLEAN(SUBSTITUTE(SUBSTITUTE(G1026,"ٔ",""),"ـ","ء"))))," ",""),ROW(INDIRECT("1:"&amp;LEN(SUBSTITUTE(UPPER(TRIM(CLEAN(SUBSTITUTE(SUBSTITUTE(G1026,"ٔ",""),"ـ","ء"))))," ","")))),1),Gematria!$C$3:$C$40,Gematria!$D$3:$D$40)))</f>
        <v/>
      </c>
    </row>
    <row r="1027" spans="1:10" x14ac:dyDescent="0.25">
      <c r="A1027" s="2">
        <v>1026</v>
      </c>
      <c r="B1027" s="2">
        <v>7</v>
      </c>
      <c r="C1027" s="2">
        <v>66</v>
      </c>
      <c r="D1027" s="11"/>
      <c r="E10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27" s="524" t="str">
        <f t="shared" ref="G1027:G1090" si="50">TRIM(CLEAN(SUBSTITUTE(F1027,"ٔ","")))</f>
        <v/>
      </c>
      <c r="H1027" s="525">
        <f t="shared" ref="H1027:H1090" si="51">LEN(SUBSTITUTE(G1027," ",""))</f>
        <v>0</v>
      </c>
      <c r="I1027" s="526">
        <f t="shared" si="49"/>
        <v>1</v>
      </c>
      <c r="J1027" s="526" t="str">
        <f ca="1">IF(G1027="","",SUMPRODUCT(LOOKUP(MID(SUBSTITUTE(UPPER(TRIM(CLEAN(SUBSTITUTE(SUBSTITUTE(G1027,"ٔ",""),"ـ","ء"))))," ",""),ROW(INDIRECT("1:"&amp;LEN(SUBSTITUTE(UPPER(TRIM(CLEAN(SUBSTITUTE(SUBSTITUTE(G1027,"ٔ",""),"ـ","ء"))))," ","")))),1),Gematria!$C$3:$C$40,Gematria!$D$3:$D$40)))</f>
        <v/>
      </c>
    </row>
    <row r="1028" spans="1:10" x14ac:dyDescent="0.25">
      <c r="A1028" s="2">
        <v>1027</v>
      </c>
      <c r="B1028" s="2">
        <v>7</v>
      </c>
      <c r="C1028" s="2">
        <v>67</v>
      </c>
      <c r="D1028" s="11"/>
      <c r="E10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28" s="524" t="str">
        <f t="shared" si="50"/>
        <v/>
      </c>
      <c r="H1028" s="525">
        <f t="shared" si="51"/>
        <v>0</v>
      </c>
      <c r="I1028" s="526">
        <f t="shared" si="49"/>
        <v>1</v>
      </c>
      <c r="J1028" s="526" t="str">
        <f ca="1">IF(G1028="","",SUMPRODUCT(LOOKUP(MID(SUBSTITUTE(UPPER(TRIM(CLEAN(SUBSTITUTE(SUBSTITUTE(G1028,"ٔ",""),"ـ","ء"))))," ",""),ROW(INDIRECT("1:"&amp;LEN(SUBSTITUTE(UPPER(TRIM(CLEAN(SUBSTITUTE(SUBSTITUTE(G1028,"ٔ",""),"ـ","ء"))))," ","")))),1),Gematria!$C$3:$C$40,Gematria!$D$3:$D$40)))</f>
        <v/>
      </c>
    </row>
    <row r="1029" spans="1:10" x14ac:dyDescent="0.25">
      <c r="A1029" s="2">
        <v>1028</v>
      </c>
      <c r="B1029" s="2">
        <v>7</v>
      </c>
      <c r="C1029" s="2">
        <v>68</v>
      </c>
      <c r="D1029" s="11"/>
      <c r="E10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29" s="524" t="str">
        <f t="shared" si="50"/>
        <v/>
      </c>
      <c r="H1029" s="525">
        <f t="shared" si="51"/>
        <v>0</v>
      </c>
      <c r="I1029" s="526">
        <f t="shared" si="49"/>
        <v>1</v>
      </c>
      <c r="J1029" s="526" t="str">
        <f ca="1">IF(G1029="","",SUMPRODUCT(LOOKUP(MID(SUBSTITUTE(UPPER(TRIM(CLEAN(SUBSTITUTE(SUBSTITUTE(G1029,"ٔ",""),"ـ","ء"))))," ",""),ROW(INDIRECT("1:"&amp;LEN(SUBSTITUTE(UPPER(TRIM(CLEAN(SUBSTITUTE(SUBSTITUTE(G1029,"ٔ",""),"ـ","ء"))))," ","")))),1),Gematria!$C$3:$C$40,Gematria!$D$3:$D$40)))</f>
        <v/>
      </c>
    </row>
    <row r="1030" spans="1:10" x14ac:dyDescent="0.25">
      <c r="A1030" s="2">
        <v>1029</v>
      </c>
      <c r="B1030" s="2">
        <v>7</v>
      </c>
      <c r="C1030" s="2">
        <v>69</v>
      </c>
      <c r="D1030" s="11"/>
      <c r="E10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30" s="524" t="str">
        <f t="shared" si="50"/>
        <v/>
      </c>
      <c r="H1030" s="525">
        <f t="shared" si="51"/>
        <v>0</v>
      </c>
      <c r="I1030" s="526">
        <f t="shared" si="49"/>
        <v>1</v>
      </c>
      <c r="J1030" s="526" t="str">
        <f ca="1">IF(G1030="","",SUMPRODUCT(LOOKUP(MID(SUBSTITUTE(UPPER(TRIM(CLEAN(SUBSTITUTE(SUBSTITUTE(G1030,"ٔ",""),"ـ","ء"))))," ",""),ROW(INDIRECT("1:"&amp;LEN(SUBSTITUTE(UPPER(TRIM(CLEAN(SUBSTITUTE(SUBSTITUTE(G1030,"ٔ",""),"ـ","ء"))))," ","")))),1),Gematria!$C$3:$C$40,Gematria!$D$3:$D$40)))</f>
        <v/>
      </c>
    </row>
    <row r="1031" spans="1:10" x14ac:dyDescent="0.25">
      <c r="A1031" s="2">
        <v>1030</v>
      </c>
      <c r="B1031" s="2">
        <v>7</v>
      </c>
      <c r="C1031" s="2">
        <v>70</v>
      </c>
      <c r="D1031" s="11"/>
      <c r="E10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31" s="524" t="str">
        <f t="shared" si="50"/>
        <v/>
      </c>
      <c r="H1031" s="525">
        <f t="shared" si="51"/>
        <v>0</v>
      </c>
      <c r="I1031" s="526">
        <f t="shared" si="49"/>
        <v>1</v>
      </c>
      <c r="J1031" s="526" t="str">
        <f ca="1">IF(G1031="","",SUMPRODUCT(LOOKUP(MID(SUBSTITUTE(UPPER(TRIM(CLEAN(SUBSTITUTE(SUBSTITUTE(G1031,"ٔ",""),"ـ","ء"))))," ",""),ROW(INDIRECT("1:"&amp;LEN(SUBSTITUTE(UPPER(TRIM(CLEAN(SUBSTITUTE(SUBSTITUTE(G1031,"ٔ",""),"ـ","ء"))))," ","")))),1),Gematria!$C$3:$C$40,Gematria!$D$3:$D$40)))</f>
        <v/>
      </c>
    </row>
    <row r="1032" spans="1:10" x14ac:dyDescent="0.25">
      <c r="A1032" s="2">
        <v>1031</v>
      </c>
      <c r="B1032" s="2">
        <v>7</v>
      </c>
      <c r="C1032" s="2">
        <v>71</v>
      </c>
      <c r="D1032" s="11"/>
      <c r="E10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32" s="524" t="str">
        <f t="shared" si="50"/>
        <v/>
      </c>
      <c r="H1032" s="525">
        <f t="shared" si="51"/>
        <v>0</v>
      </c>
      <c r="I1032" s="526">
        <f t="shared" si="49"/>
        <v>1</v>
      </c>
      <c r="J1032" s="526" t="str">
        <f ca="1">IF(G1032="","",SUMPRODUCT(LOOKUP(MID(SUBSTITUTE(UPPER(TRIM(CLEAN(SUBSTITUTE(SUBSTITUTE(G1032,"ٔ",""),"ـ","ء"))))," ",""),ROW(INDIRECT("1:"&amp;LEN(SUBSTITUTE(UPPER(TRIM(CLEAN(SUBSTITUTE(SUBSTITUTE(G1032,"ٔ",""),"ـ","ء"))))," ","")))),1),Gematria!$C$3:$C$40,Gematria!$D$3:$D$40)))</f>
        <v/>
      </c>
    </row>
    <row r="1033" spans="1:10" x14ac:dyDescent="0.25">
      <c r="A1033" s="2">
        <v>1032</v>
      </c>
      <c r="B1033" s="2">
        <v>7</v>
      </c>
      <c r="C1033" s="2">
        <v>72</v>
      </c>
      <c r="D1033" s="11"/>
      <c r="E10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33" s="524" t="str">
        <f t="shared" si="50"/>
        <v/>
      </c>
      <c r="H1033" s="525">
        <f t="shared" si="51"/>
        <v>0</v>
      </c>
      <c r="I1033" s="526">
        <f t="shared" si="49"/>
        <v>1</v>
      </c>
      <c r="J1033" s="526" t="str">
        <f ca="1">IF(G1033="","",SUMPRODUCT(LOOKUP(MID(SUBSTITUTE(UPPER(TRIM(CLEAN(SUBSTITUTE(SUBSTITUTE(G1033,"ٔ",""),"ـ","ء"))))," ",""),ROW(INDIRECT("1:"&amp;LEN(SUBSTITUTE(UPPER(TRIM(CLEAN(SUBSTITUTE(SUBSTITUTE(G1033,"ٔ",""),"ـ","ء"))))," ","")))),1),Gematria!$C$3:$C$40,Gematria!$D$3:$D$40)))</f>
        <v/>
      </c>
    </row>
    <row r="1034" spans="1:10" x14ac:dyDescent="0.25">
      <c r="A1034" s="2">
        <v>1033</v>
      </c>
      <c r="B1034" s="2">
        <v>7</v>
      </c>
      <c r="C1034" s="2">
        <v>73</v>
      </c>
      <c r="D1034" s="11"/>
      <c r="E10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34" s="524" t="str">
        <f t="shared" si="50"/>
        <v/>
      </c>
      <c r="H1034" s="525">
        <f t="shared" si="51"/>
        <v>0</v>
      </c>
      <c r="I1034" s="526">
        <f t="shared" si="49"/>
        <v>1</v>
      </c>
      <c r="J1034" s="526" t="str">
        <f ca="1">IF(G1034="","",SUMPRODUCT(LOOKUP(MID(SUBSTITUTE(UPPER(TRIM(CLEAN(SUBSTITUTE(SUBSTITUTE(G1034,"ٔ",""),"ـ","ء"))))," ",""),ROW(INDIRECT("1:"&amp;LEN(SUBSTITUTE(UPPER(TRIM(CLEAN(SUBSTITUTE(SUBSTITUTE(G1034,"ٔ",""),"ـ","ء"))))," ","")))),1),Gematria!$C$3:$C$40,Gematria!$D$3:$D$40)))</f>
        <v/>
      </c>
    </row>
    <row r="1035" spans="1:10" x14ac:dyDescent="0.25">
      <c r="A1035" s="2">
        <v>1034</v>
      </c>
      <c r="B1035" s="2">
        <v>7</v>
      </c>
      <c r="C1035" s="2">
        <v>74</v>
      </c>
      <c r="D1035" s="11"/>
      <c r="E10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35" s="524" t="str">
        <f t="shared" si="50"/>
        <v/>
      </c>
      <c r="H1035" s="525">
        <f t="shared" si="51"/>
        <v>0</v>
      </c>
      <c r="I1035" s="526">
        <f t="shared" si="49"/>
        <v>1</v>
      </c>
      <c r="J1035" s="526" t="str">
        <f ca="1">IF(G1035="","",SUMPRODUCT(LOOKUP(MID(SUBSTITUTE(UPPER(TRIM(CLEAN(SUBSTITUTE(SUBSTITUTE(G1035,"ٔ",""),"ـ","ء"))))," ",""),ROW(INDIRECT("1:"&amp;LEN(SUBSTITUTE(UPPER(TRIM(CLEAN(SUBSTITUTE(SUBSTITUTE(G1035,"ٔ",""),"ـ","ء"))))," ","")))),1),Gematria!$C$3:$C$40,Gematria!$D$3:$D$40)))</f>
        <v/>
      </c>
    </row>
    <row r="1036" spans="1:10" x14ac:dyDescent="0.25">
      <c r="A1036" s="2">
        <v>1035</v>
      </c>
      <c r="B1036" s="2">
        <v>7</v>
      </c>
      <c r="C1036" s="2">
        <v>75</v>
      </c>
      <c r="D1036" s="11"/>
      <c r="E10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36" s="524" t="str">
        <f t="shared" si="50"/>
        <v/>
      </c>
      <c r="H1036" s="525">
        <f t="shared" si="51"/>
        <v>0</v>
      </c>
      <c r="I1036" s="526">
        <f t="shared" si="49"/>
        <v>1</v>
      </c>
      <c r="J1036" s="526" t="str">
        <f ca="1">IF(G1036="","",SUMPRODUCT(LOOKUP(MID(SUBSTITUTE(UPPER(TRIM(CLEAN(SUBSTITUTE(SUBSTITUTE(G1036,"ٔ",""),"ـ","ء"))))," ",""),ROW(INDIRECT("1:"&amp;LEN(SUBSTITUTE(UPPER(TRIM(CLEAN(SUBSTITUTE(SUBSTITUTE(G1036,"ٔ",""),"ـ","ء"))))," ","")))),1),Gematria!$C$3:$C$40,Gematria!$D$3:$D$40)))</f>
        <v/>
      </c>
    </row>
    <row r="1037" spans="1:10" x14ac:dyDescent="0.25">
      <c r="A1037" s="2">
        <v>1036</v>
      </c>
      <c r="B1037" s="2">
        <v>7</v>
      </c>
      <c r="C1037" s="2">
        <v>76</v>
      </c>
      <c r="D1037" s="11"/>
      <c r="E10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37" s="524" t="str">
        <f t="shared" si="50"/>
        <v/>
      </c>
      <c r="H1037" s="525">
        <f t="shared" si="51"/>
        <v>0</v>
      </c>
      <c r="I1037" s="526">
        <f t="shared" si="49"/>
        <v>1</v>
      </c>
      <c r="J1037" s="526" t="str">
        <f ca="1">IF(G1037="","",SUMPRODUCT(LOOKUP(MID(SUBSTITUTE(UPPER(TRIM(CLEAN(SUBSTITUTE(SUBSTITUTE(G1037,"ٔ",""),"ـ","ء"))))," ",""),ROW(INDIRECT("1:"&amp;LEN(SUBSTITUTE(UPPER(TRIM(CLEAN(SUBSTITUTE(SUBSTITUTE(G1037,"ٔ",""),"ـ","ء"))))," ","")))),1),Gematria!$C$3:$C$40,Gematria!$D$3:$D$40)))</f>
        <v/>
      </c>
    </row>
    <row r="1038" spans="1:10" x14ac:dyDescent="0.25">
      <c r="A1038" s="2">
        <v>1037</v>
      </c>
      <c r="B1038" s="2">
        <v>7</v>
      </c>
      <c r="C1038" s="2">
        <v>77</v>
      </c>
      <c r="D1038" s="11"/>
      <c r="E10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38" s="524" t="str">
        <f t="shared" si="50"/>
        <v/>
      </c>
      <c r="H1038" s="525">
        <f t="shared" si="51"/>
        <v>0</v>
      </c>
      <c r="I1038" s="526">
        <f t="shared" si="49"/>
        <v>1</v>
      </c>
      <c r="J1038" s="526" t="str">
        <f ca="1">IF(G1038="","",SUMPRODUCT(LOOKUP(MID(SUBSTITUTE(UPPER(TRIM(CLEAN(SUBSTITUTE(SUBSTITUTE(G1038,"ٔ",""),"ـ","ء"))))," ",""),ROW(INDIRECT("1:"&amp;LEN(SUBSTITUTE(UPPER(TRIM(CLEAN(SUBSTITUTE(SUBSTITUTE(G1038,"ٔ",""),"ـ","ء"))))," ","")))),1),Gematria!$C$3:$C$40,Gematria!$D$3:$D$40)))</f>
        <v/>
      </c>
    </row>
    <row r="1039" spans="1:10" x14ac:dyDescent="0.25">
      <c r="A1039" s="2">
        <v>1038</v>
      </c>
      <c r="B1039" s="2">
        <v>7</v>
      </c>
      <c r="C1039" s="2">
        <v>78</v>
      </c>
      <c r="D1039" s="11"/>
      <c r="E10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39" s="524" t="str">
        <f t="shared" si="50"/>
        <v/>
      </c>
      <c r="H1039" s="525">
        <f t="shared" si="51"/>
        <v>0</v>
      </c>
      <c r="I1039" s="526">
        <f t="shared" si="49"/>
        <v>1</v>
      </c>
      <c r="J1039" s="526" t="str">
        <f ca="1">IF(G1039="","",SUMPRODUCT(LOOKUP(MID(SUBSTITUTE(UPPER(TRIM(CLEAN(SUBSTITUTE(SUBSTITUTE(G1039,"ٔ",""),"ـ","ء"))))," ",""),ROW(INDIRECT("1:"&amp;LEN(SUBSTITUTE(UPPER(TRIM(CLEAN(SUBSTITUTE(SUBSTITUTE(G1039,"ٔ",""),"ـ","ء"))))," ","")))),1),Gematria!$C$3:$C$40,Gematria!$D$3:$D$40)))</f>
        <v/>
      </c>
    </row>
    <row r="1040" spans="1:10" x14ac:dyDescent="0.25">
      <c r="A1040" s="2">
        <v>1039</v>
      </c>
      <c r="B1040" s="2">
        <v>7</v>
      </c>
      <c r="C1040" s="2">
        <v>79</v>
      </c>
      <c r="D1040" s="11"/>
      <c r="E10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40" s="524" t="str">
        <f t="shared" si="50"/>
        <v/>
      </c>
      <c r="H1040" s="525">
        <f t="shared" si="51"/>
        <v>0</v>
      </c>
      <c r="I1040" s="526">
        <f t="shared" si="49"/>
        <v>1</v>
      </c>
      <c r="J1040" s="526" t="str">
        <f ca="1">IF(G1040="","",SUMPRODUCT(LOOKUP(MID(SUBSTITUTE(UPPER(TRIM(CLEAN(SUBSTITUTE(SUBSTITUTE(G1040,"ٔ",""),"ـ","ء"))))," ",""),ROW(INDIRECT("1:"&amp;LEN(SUBSTITUTE(UPPER(TRIM(CLEAN(SUBSTITUTE(SUBSTITUTE(G1040,"ٔ",""),"ـ","ء"))))," ","")))),1),Gematria!$C$3:$C$40,Gematria!$D$3:$D$40)))</f>
        <v/>
      </c>
    </row>
    <row r="1041" spans="1:10" x14ac:dyDescent="0.25">
      <c r="A1041" s="2">
        <v>1040</v>
      </c>
      <c r="B1041" s="2">
        <v>7</v>
      </c>
      <c r="C1041" s="2">
        <v>80</v>
      </c>
      <c r="D1041" s="11"/>
      <c r="E10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41" s="524" t="str">
        <f t="shared" si="50"/>
        <v/>
      </c>
      <c r="H1041" s="525">
        <f t="shared" si="51"/>
        <v>0</v>
      </c>
      <c r="I1041" s="526">
        <f t="shared" si="49"/>
        <v>1</v>
      </c>
      <c r="J1041" s="526" t="str">
        <f ca="1">IF(G1041="","",SUMPRODUCT(LOOKUP(MID(SUBSTITUTE(UPPER(TRIM(CLEAN(SUBSTITUTE(SUBSTITUTE(G1041,"ٔ",""),"ـ","ء"))))," ",""),ROW(INDIRECT("1:"&amp;LEN(SUBSTITUTE(UPPER(TRIM(CLEAN(SUBSTITUTE(SUBSTITUTE(G1041,"ٔ",""),"ـ","ء"))))," ","")))),1),Gematria!$C$3:$C$40,Gematria!$D$3:$D$40)))</f>
        <v/>
      </c>
    </row>
    <row r="1042" spans="1:10" x14ac:dyDescent="0.25">
      <c r="A1042" s="2">
        <v>1041</v>
      </c>
      <c r="B1042" s="2">
        <v>7</v>
      </c>
      <c r="C1042" s="2">
        <v>81</v>
      </c>
      <c r="D1042" s="11"/>
      <c r="E10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42" s="524" t="str">
        <f t="shared" si="50"/>
        <v/>
      </c>
      <c r="H1042" s="525">
        <f t="shared" si="51"/>
        <v>0</v>
      </c>
      <c r="I1042" s="526">
        <f t="shared" si="49"/>
        <v>1</v>
      </c>
      <c r="J1042" s="526" t="str">
        <f ca="1">IF(G1042="","",SUMPRODUCT(LOOKUP(MID(SUBSTITUTE(UPPER(TRIM(CLEAN(SUBSTITUTE(SUBSTITUTE(G1042,"ٔ",""),"ـ","ء"))))," ",""),ROW(INDIRECT("1:"&amp;LEN(SUBSTITUTE(UPPER(TRIM(CLEAN(SUBSTITUTE(SUBSTITUTE(G1042,"ٔ",""),"ـ","ء"))))," ","")))),1),Gematria!$C$3:$C$40,Gematria!$D$3:$D$40)))</f>
        <v/>
      </c>
    </row>
    <row r="1043" spans="1:10" x14ac:dyDescent="0.25">
      <c r="A1043" s="2">
        <v>1042</v>
      </c>
      <c r="B1043" s="2">
        <v>7</v>
      </c>
      <c r="C1043" s="2">
        <v>82</v>
      </c>
      <c r="D1043" s="11"/>
      <c r="E10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43" s="524" t="str">
        <f t="shared" si="50"/>
        <v/>
      </c>
      <c r="H1043" s="525">
        <f t="shared" si="51"/>
        <v>0</v>
      </c>
      <c r="I1043" s="526">
        <f t="shared" ref="I1043:I1106" si="52">LEN(TRIM(G1043))-H1043+1</f>
        <v>1</v>
      </c>
      <c r="J1043" s="526" t="str">
        <f ca="1">IF(G1043="","",SUMPRODUCT(LOOKUP(MID(SUBSTITUTE(UPPER(TRIM(CLEAN(SUBSTITUTE(SUBSTITUTE(G1043,"ٔ",""),"ـ","ء"))))," ",""),ROW(INDIRECT("1:"&amp;LEN(SUBSTITUTE(UPPER(TRIM(CLEAN(SUBSTITUTE(SUBSTITUTE(G1043,"ٔ",""),"ـ","ء"))))," ","")))),1),Gematria!$C$3:$C$40,Gematria!$D$3:$D$40)))</f>
        <v/>
      </c>
    </row>
    <row r="1044" spans="1:10" x14ac:dyDescent="0.25">
      <c r="A1044" s="2">
        <v>1043</v>
      </c>
      <c r="B1044" s="2">
        <v>7</v>
      </c>
      <c r="C1044" s="2">
        <v>83</v>
      </c>
      <c r="D1044" s="11"/>
      <c r="E10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44" s="524" t="str">
        <f t="shared" si="50"/>
        <v/>
      </c>
      <c r="H1044" s="525">
        <f t="shared" si="51"/>
        <v>0</v>
      </c>
      <c r="I1044" s="526">
        <f t="shared" si="52"/>
        <v>1</v>
      </c>
      <c r="J1044" s="526" t="str">
        <f ca="1">IF(G1044="","",SUMPRODUCT(LOOKUP(MID(SUBSTITUTE(UPPER(TRIM(CLEAN(SUBSTITUTE(SUBSTITUTE(G1044,"ٔ",""),"ـ","ء"))))," ",""),ROW(INDIRECT("1:"&amp;LEN(SUBSTITUTE(UPPER(TRIM(CLEAN(SUBSTITUTE(SUBSTITUTE(G1044,"ٔ",""),"ـ","ء"))))," ","")))),1),Gematria!$C$3:$C$40,Gematria!$D$3:$D$40)))</f>
        <v/>
      </c>
    </row>
    <row r="1045" spans="1:10" x14ac:dyDescent="0.25">
      <c r="A1045" s="2">
        <v>1044</v>
      </c>
      <c r="B1045" s="2">
        <v>7</v>
      </c>
      <c r="C1045" s="2">
        <v>84</v>
      </c>
      <c r="D1045" s="11"/>
      <c r="E10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45" s="524" t="str">
        <f t="shared" si="50"/>
        <v/>
      </c>
      <c r="H1045" s="525">
        <f t="shared" si="51"/>
        <v>0</v>
      </c>
      <c r="I1045" s="526">
        <f t="shared" si="52"/>
        <v>1</v>
      </c>
      <c r="J1045" s="526" t="str">
        <f ca="1">IF(G1045="","",SUMPRODUCT(LOOKUP(MID(SUBSTITUTE(UPPER(TRIM(CLEAN(SUBSTITUTE(SUBSTITUTE(G1045,"ٔ",""),"ـ","ء"))))," ",""),ROW(INDIRECT("1:"&amp;LEN(SUBSTITUTE(UPPER(TRIM(CLEAN(SUBSTITUTE(SUBSTITUTE(G1045,"ٔ",""),"ـ","ء"))))," ","")))),1),Gematria!$C$3:$C$40,Gematria!$D$3:$D$40)))</f>
        <v/>
      </c>
    </row>
    <row r="1046" spans="1:10" x14ac:dyDescent="0.25">
      <c r="A1046" s="2">
        <v>1045</v>
      </c>
      <c r="B1046" s="2">
        <v>7</v>
      </c>
      <c r="C1046" s="2">
        <v>85</v>
      </c>
      <c r="D1046" s="11"/>
      <c r="E10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46" s="524" t="str">
        <f t="shared" si="50"/>
        <v/>
      </c>
      <c r="H1046" s="525">
        <f t="shared" si="51"/>
        <v>0</v>
      </c>
      <c r="I1046" s="526">
        <f t="shared" si="52"/>
        <v>1</v>
      </c>
      <c r="J1046" s="526" t="str">
        <f ca="1">IF(G1046="","",SUMPRODUCT(LOOKUP(MID(SUBSTITUTE(UPPER(TRIM(CLEAN(SUBSTITUTE(SUBSTITUTE(G1046,"ٔ",""),"ـ","ء"))))," ",""),ROW(INDIRECT("1:"&amp;LEN(SUBSTITUTE(UPPER(TRIM(CLEAN(SUBSTITUTE(SUBSTITUTE(G1046,"ٔ",""),"ـ","ء"))))," ","")))),1),Gematria!$C$3:$C$40,Gematria!$D$3:$D$40)))</f>
        <v/>
      </c>
    </row>
    <row r="1047" spans="1:10" x14ac:dyDescent="0.25">
      <c r="A1047" s="2">
        <v>1046</v>
      </c>
      <c r="B1047" s="2">
        <v>7</v>
      </c>
      <c r="C1047" s="2">
        <v>86</v>
      </c>
      <c r="D1047" s="11"/>
      <c r="E10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47" s="524" t="str">
        <f t="shared" si="50"/>
        <v/>
      </c>
      <c r="H1047" s="525">
        <f t="shared" si="51"/>
        <v>0</v>
      </c>
      <c r="I1047" s="526">
        <f t="shared" si="52"/>
        <v>1</v>
      </c>
      <c r="J1047" s="526" t="str">
        <f ca="1">IF(G1047="","",SUMPRODUCT(LOOKUP(MID(SUBSTITUTE(UPPER(TRIM(CLEAN(SUBSTITUTE(SUBSTITUTE(G1047,"ٔ",""),"ـ","ء"))))," ",""),ROW(INDIRECT("1:"&amp;LEN(SUBSTITUTE(UPPER(TRIM(CLEAN(SUBSTITUTE(SUBSTITUTE(G1047,"ٔ",""),"ـ","ء"))))," ","")))),1),Gematria!$C$3:$C$40,Gematria!$D$3:$D$40)))</f>
        <v/>
      </c>
    </row>
    <row r="1048" spans="1:10" x14ac:dyDescent="0.25">
      <c r="A1048" s="2">
        <v>1047</v>
      </c>
      <c r="B1048" s="2">
        <v>7</v>
      </c>
      <c r="C1048" s="2">
        <v>87</v>
      </c>
      <c r="D1048" s="11"/>
      <c r="E10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48" s="524" t="str">
        <f t="shared" si="50"/>
        <v/>
      </c>
      <c r="H1048" s="525">
        <f t="shared" si="51"/>
        <v>0</v>
      </c>
      <c r="I1048" s="526">
        <f t="shared" si="52"/>
        <v>1</v>
      </c>
      <c r="J1048" s="526" t="str">
        <f ca="1">IF(G1048="","",SUMPRODUCT(LOOKUP(MID(SUBSTITUTE(UPPER(TRIM(CLEAN(SUBSTITUTE(SUBSTITUTE(G1048,"ٔ",""),"ـ","ء"))))," ",""),ROW(INDIRECT("1:"&amp;LEN(SUBSTITUTE(UPPER(TRIM(CLEAN(SUBSTITUTE(SUBSTITUTE(G1048,"ٔ",""),"ـ","ء"))))," ","")))),1),Gematria!$C$3:$C$40,Gematria!$D$3:$D$40)))</f>
        <v/>
      </c>
    </row>
    <row r="1049" spans="1:10" x14ac:dyDescent="0.25">
      <c r="A1049" s="2">
        <v>1048</v>
      </c>
      <c r="B1049" s="2">
        <v>7</v>
      </c>
      <c r="C1049" s="2">
        <v>88</v>
      </c>
      <c r="D1049" s="11"/>
      <c r="E10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49" s="524" t="str">
        <f t="shared" si="50"/>
        <v/>
      </c>
      <c r="H1049" s="525">
        <f t="shared" si="51"/>
        <v>0</v>
      </c>
      <c r="I1049" s="526">
        <f t="shared" si="52"/>
        <v>1</v>
      </c>
      <c r="J1049" s="526" t="str">
        <f ca="1">IF(G1049="","",SUMPRODUCT(LOOKUP(MID(SUBSTITUTE(UPPER(TRIM(CLEAN(SUBSTITUTE(SUBSTITUTE(G1049,"ٔ",""),"ـ","ء"))))," ",""),ROW(INDIRECT("1:"&amp;LEN(SUBSTITUTE(UPPER(TRIM(CLEAN(SUBSTITUTE(SUBSTITUTE(G1049,"ٔ",""),"ـ","ء"))))," ","")))),1),Gematria!$C$3:$C$40,Gematria!$D$3:$D$40)))</f>
        <v/>
      </c>
    </row>
    <row r="1050" spans="1:10" x14ac:dyDescent="0.25">
      <c r="A1050" s="2">
        <v>1049</v>
      </c>
      <c r="B1050" s="2">
        <v>7</v>
      </c>
      <c r="C1050" s="2">
        <v>89</v>
      </c>
      <c r="D1050" s="11"/>
      <c r="E10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50" s="524" t="str">
        <f t="shared" si="50"/>
        <v/>
      </c>
      <c r="H1050" s="525">
        <f t="shared" si="51"/>
        <v>0</v>
      </c>
      <c r="I1050" s="526">
        <f t="shared" si="52"/>
        <v>1</v>
      </c>
      <c r="J1050" s="526" t="str">
        <f ca="1">IF(G1050="","",SUMPRODUCT(LOOKUP(MID(SUBSTITUTE(UPPER(TRIM(CLEAN(SUBSTITUTE(SUBSTITUTE(G1050,"ٔ",""),"ـ","ء"))))," ",""),ROW(INDIRECT("1:"&amp;LEN(SUBSTITUTE(UPPER(TRIM(CLEAN(SUBSTITUTE(SUBSTITUTE(G1050,"ٔ",""),"ـ","ء"))))," ","")))),1),Gematria!$C$3:$C$40,Gematria!$D$3:$D$40)))</f>
        <v/>
      </c>
    </row>
    <row r="1051" spans="1:10" x14ac:dyDescent="0.25">
      <c r="A1051" s="2">
        <v>1050</v>
      </c>
      <c r="B1051" s="2">
        <v>7</v>
      </c>
      <c r="C1051" s="2">
        <v>90</v>
      </c>
      <c r="D1051" s="11"/>
      <c r="E10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51" s="524" t="str">
        <f t="shared" si="50"/>
        <v/>
      </c>
      <c r="H1051" s="525">
        <f t="shared" si="51"/>
        <v>0</v>
      </c>
      <c r="I1051" s="526">
        <f t="shared" si="52"/>
        <v>1</v>
      </c>
      <c r="J1051" s="526" t="str">
        <f ca="1">IF(G1051="","",SUMPRODUCT(LOOKUP(MID(SUBSTITUTE(UPPER(TRIM(CLEAN(SUBSTITUTE(SUBSTITUTE(G1051,"ٔ",""),"ـ","ء"))))," ",""),ROW(INDIRECT("1:"&amp;LEN(SUBSTITUTE(UPPER(TRIM(CLEAN(SUBSTITUTE(SUBSTITUTE(G1051,"ٔ",""),"ـ","ء"))))," ","")))),1),Gematria!$C$3:$C$40,Gematria!$D$3:$D$40)))</f>
        <v/>
      </c>
    </row>
    <row r="1052" spans="1:10" x14ac:dyDescent="0.25">
      <c r="A1052" s="2">
        <v>1051</v>
      </c>
      <c r="B1052" s="2">
        <v>7</v>
      </c>
      <c r="C1052" s="2">
        <v>91</v>
      </c>
      <c r="D1052" s="11"/>
      <c r="E10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52" s="524" t="str">
        <f t="shared" si="50"/>
        <v/>
      </c>
      <c r="H1052" s="525">
        <f t="shared" si="51"/>
        <v>0</v>
      </c>
      <c r="I1052" s="526">
        <f t="shared" si="52"/>
        <v>1</v>
      </c>
      <c r="J1052" s="526" t="str">
        <f ca="1">IF(G1052="","",SUMPRODUCT(LOOKUP(MID(SUBSTITUTE(UPPER(TRIM(CLEAN(SUBSTITUTE(SUBSTITUTE(G1052,"ٔ",""),"ـ","ء"))))," ",""),ROW(INDIRECT("1:"&amp;LEN(SUBSTITUTE(UPPER(TRIM(CLEAN(SUBSTITUTE(SUBSTITUTE(G1052,"ٔ",""),"ـ","ء"))))," ","")))),1),Gematria!$C$3:$C$40,Gematria!$D$3:$D$40)))</f>
        <v/>
      </c>
    </row>
    <row r="1053" spans="1:10" x14ac:dyDescent="0.25">
      <c r="A1053" s="2">
        <v>1052</v>
      </c>
      <c r="B1053" s="2">
        <v>7</v>
      </c>
      <c r="C1053" s="2">
        <v>92</v>
      </c>
      <c r="D1053" s="11"/>
      <c r="E10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53" s="524" t="str">
        <f t="shared" si="50"/>
        <v/>
      </c>
      <c r="H1053" s="525">
        <f t="shared" si="51"/>
        <v>0</v>
      </c>
      <c r="I1053" s="526">
        <f t="shared" si="52"/>
        <v>1</v>
      </c>
      <c r="J1053" s="526" t="str">
        <f ca="1">IF(G1053="","",SUMPRODUCT(LOOKUP(MID(SUBSTITUTE(UPPER(TRIM(CLEAN(SUBSTITUTE(SUBSTITUTE(G1053,"ٔ",""),"ـ","ء"))))," ",""),ROW(INDIRECT("1:"&amp;LEN(SUBSTITUTE(UPPER(TRIM(CLEAN(SUBSTITUTE(SUBSTITUTE(G1053,"ٔ",""),"ـ","ء"))))," ","")))),1),Gematria!$C$3:$C$40,Gematria!$D$3:$D$40)))</f>
        <v/>
      </c>
    </row>
    <row r="1054" spans="1:10" x14ac:dyDescent="0.25">
      <c r="A1054" s="2">
        <v>1053</v>
      </c>
      <c r="B1054" s="2">
        <v>7</v>
      </c>
      <c r="C1054" s="2">
        <v>93</v>
      </c>
      <c r="D1054" s="11"/>
      <c r="E10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54" s="524" t="str">
        <f t="shared" si="50"/>
        <v/>
      </c>
      <c r="H1054" s="525">
        <f t="shared" si="51"/>
        <v>0</v>
      </c>
      <c r="I1054" s="526">
        <f t="shared" si="52"/>
        <v>1</v>
      </c>
      <c r="J1054" s="526" t="str">
        <f ca="1">IF(G1054="","",SUMPRODUCT(LOOKUP(MID(SUBSTITUTE(UPPER(TRIM(CLEAN(SUBSTITUTE(SUBSTITUTE(G1054,"ٔ",""),"ـ","ء"))))," ",""),ROW(INDIRECT("1:"&amp;LEN(SUBSTITUTE(UPPER(TRIM(CLEAN(SUBSTITUTE(SUBSTITUTE(G1054,"ٔ",""),"ـ","ء"))))," ","")))),1),Gematria!$C$3:$C$40,Gematria!$D$3:$D$40)))</f>
        <v/>
      </c>
    </row>
    <row r="1055" spans="1:10" x14ac:dyDescent="0.25">
      <c r="A1055" s="2">
        <v>1054</v>
      </c>
      <c r="B1055" s="2">
        <v>7</v>
      </c>
      <c r="C1055" s="2">
        <v>94</v>
      </c>
      <c r="D1055" s="11"/>
      <c r="E10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55" s="524" t="str">
        <f t="shared" si="50"/>
        <v/>
      </c>
      <c r="H1055" s="525">
        <f t="shared" si="51"/>
        <v>0</v>
      </c>
      <c r="I1055" s="526">
        <f t="shared" si="52"/>
        <v>1</v>
      </c>
      <c r="J1055" s="526" t="str">
        <f ca="1">IF(G1055="","",SUMPRODUCT(LOOKUP(MID(SUBSTITUTE(UPPER(TRIM(CLEAN(SUBSTITUTE(SUBSTITUTE(G1055,"ٔ",""),"ـ","ء"))))," ",""),ROW(INDIRECT("1:"&amp;LEN(SUBSTITUTE(UPPER(TRIM(CLEAN(SUBSTITUTE(SUBSTITUTE(G1055,"ٔ",""),"ـ","ء"))))," ","")))),1),Gematria!$C$3:$C$40,Gematria!$D$3:$D$40)))</f>
        <v/>
      </c>
    </row>
    <row r="1056" spans="1:10" x14ac:dyDescent="0.25">
      <c r="A1056" s="2">
        <v>1055</v>
      </c>
      <c r="B1056" s="2">
        <v>7</v>
      </c>
      <c r="C1056" s="2">
        <v>95</v>
      </c>
      <c r="D1056" s="11"/>
      <c r="E10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56" s="524" t="str">
        <f t="shared" si="50"/>
        <v/>
      </c>
      <c r="H1056" s="525">
        <f t="shared" si="51"/>
        <v>0</v>
      </c>
      <c r="I1056" s="526">
        <f t="shared" si="52"/>
        <v>1</v>
      </c>
      <c r="J1056" s="526" t="str">
        <f ca="1">IF(G1056="","",SUMPRODUCT(LOOKUP(MID(SUBSTITUTE(UPPER(TRIM(CLEAN(SUBSTITUTE(SUBSTITUTE(G1056,"ٔ",""),"ـ","ء"))))," ",""),ROW(INDIRECT("1:"&amp;LEN(SUBSTITUTE(UPPER(TRIM(CLEAN(SUBSTITUTE(SUBSTITUTE(G1056,"ٔ",""),"ـ","ء"))))," ","")))),1),Gematria!$C$3:$C$40,Gematria!$D$3:$D$40)))</f>
        <v/>
      </c>
    </row>
    <row r="1057" spans="1:10" x14ac:dyDescent="0.25">
      <c r="A1057" s="2">
        <v>1056</v>
      </c>
      <c r="B1057" s="2">
        <v>7</v>
      </c>
      <c r="C1057" s="2">
        <v>96</v>
      </c>
      <c r="D1057" s="11"/>
      <c r="E10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57" s="524" t="str">
        <f t="shared" si="50"/>
        <v/>
      </c>
      <c r="H1057" s="525">
        <f t="shared" si="51"/>
        <v>0</v>
      </c>
      <c r="I1057" s="526">
        <f t="shared" si="52"/>
        <v>1</v>
      </c>
      <c r="J1057" s="526" t="str">
        <f ca="1">IF(G1057="","",SUMPRODUCT(LOOKUP(MID(SUBSTITUTE(UPPER(TRIM(CLEAN(SUBSTITUTE(SUBSTITUTE(G1057,"ٔ",""),"ـ","ء"))))," ",""),ROW(INDIRECT("1:"&amp;LEN(SUBSTITUTE(UPPER(TRIM(CLEAN(SUBSTITUTE(SUBSTITUTE(G1057,"ٔ",""),"ـ","ء"))))," ","")))),1),Gematria!$C$3:$C$40,Gematria!$D$3:$D$40)))</f>
        <v/>
      </c>
    </row>
    <row r="1058" spans="1:10" x14ac:dyDescent="0.25">
      <c r="A1058" s="2">
        <v>1057</v>
      </c>
      <c r="B1058" s="2">
        <v>7</v>
      </c>
      <c r="C1058" s="2">
        <v>97</v>
      </c>
      <c r="D1058" s="11"/>
      <c r="E10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58" s="524" t="str">
        <f t="shared" si="50"/>
        <v/>
      </c>
      <c r="H1058" s="525">
        <f t="shared" si="51"/>
        <v>0</v>
      </c>
      <c r="I1058" s="526">
        <f t="shared" si="52"/>
        <v>1</v>
      </c>
      <c r="J1058" s="526" t="str">
        <f ca="1">IF(G1058="","",SUMPRODUCT(LOOKUP(MID(SUBSTITUTE(UPPER(TRIM(CLEAN(SUBSTITUTE(SUBSTITUTE(G1058,"ٔ",""),"ـ","ء"))))," ",""),ROW(INDIRECT("1:"&amp;LEN(SUBSTITUTE(UPPER(TRIM(CLEAN(SUBSTITUTE(SUBSTITUTE(G1058,"ٔ",""),"ـ","ء"))))," ","")))),1),Gematria!$C$3:$C$40,Gematria!$D$3:$D$40)))</f>
        <v/>
      </c>
    </row>
    <row r="1059" spans="1:10" x14ac:dyDescent="0.25">
      <c r="A1059" s="2">
        <v>1058</v>
      </c>
      <c r="B1059" s="2">
        <v>7</v>
      </c>
      <c r="C1059" s="2">
        <v>98</v>
      </c>
      <c r="D1059" s="11"/>
      <c r="E10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59" s="524" t="str">
        <f t="shared" si="50"/>
        <v/>
      </c>
      <c r="H1059" s="525">
        <f t="shared" si="51"/>
        <v>0</v>
      </c>
      <c r="I1059" s="526">
        <f t="shared" si="52"/>
        <v>1</v>
      </c>
      <c r="J1059" s="526" t="str">
        <f ca="1">IF(G1059="","",SUMPRODUCT(LOOKUP(MID(SUBSTITUTE(UPPER(TRIM(CLEAN(SUBSTITUTE(SUBSTITUTE(G1059,"ٔ",""),"ـ","ء"))))," ",""),ROW(INDIRECT("1:"&amp;LEN(SUBSTITUTE(UPPER(TRIM(CLEAN(SUBSTITUTE(SUBSTITUTE(G1059,"ٔ",""),"ـ","ء"))))," ","")))),1),Gematria!$C$3:$C$40,Gematria!$D$3:$D$40)))</f>
        <v/>
      </c>
    </row>
    <row r="1060" spans="1:10" x14ac:dyDescent="0.25">
      <c r="A1060" s="2">
        <v>1059</v>
      </c>
      <c r="B1060" s="2">
        <v>7</v>
      </c>
      <c r="C1060" s="2">
        <v>99</v>
      </c>
      <c r="D1060" s="11"/>
      <c r="E10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60" s="524" t="str">
        <f t="shared" si="50"/>
        <v/>
      </c>
      <c r="H1060" s="525">
        <f t="shared" si="51"/>
        <v>0</v>
      </c>
      <c r="I1060" s="526">
        <f t="shared" si="52"/>
        <v>1</v>
      </c>
      <c r="J1060" s="526" t="str">
        <f ca="1">IF(G1060="","",SUMPRODUCT(LOOKUP(MID(SUBSTITUTE(UPPER(TRIM(CLEAN(SUBSTITUTE(SUBSTITUTE(G1060,"ٔ",""),"ـ","ء"))))," ",""),ROW(INDIRECT("1:"&amp;LEN(SUBSTITUTE(UPPER(TRIM(CLEAN(SUBSTITUTE(SUBSTITUTE(G1060,"ٔ",""),"ـ","ء"))))," ","")))),1),Gematria!$C$3:$C$40,Gematria!$D$3:$D$40)))</f>
        <v/>
      </c>
    </row>
    <row r="1061" spans="1:10" x14ac:dyDescent="0.25">
      <c r="A1061" s="2">
        <v>1060</v>
      </c>
      <c r="B1061" s="2">
        <v>7</v>
      </c>
      <c r="C1061" s="2">
        <v>100</v>
      </c>
      <c r="D1061" s="11"/>
      <c r="E10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61" s="524" t="str">
        <f t="shared" si="50"/>
        <v/>
      </c>
      <c r="H1061" s="525">
        <f t="shared" si="51"/>
        <v>0</v>
      </c>
      <c r="I1061" s="526">
        <f t="shared" si="52"/>
        <v>1</v>
      </c>
      <c r="J1061" s="526" t="str">
        <f ca="1">IF(G1061="","",SUMPRODUCT(LOOKUP(MID(SUBSTITUTE(UPPER(TRIM(CLEAN(SUBSTITUTE(SUBSTITUTE(G1061,"ٔ",""),"ـ","ء"))))," ",""),ROW(INDIRECT("1:"&amp;LEN(SUBSTITUTE(UPPER(TRIM(CLEAN(SUBSTITUTE(SUBSTITUTE(G1061,"ٔ",""),"ـ","ء"))))," ","")))),1),Gematria!$C$3:$C$40,Gematria!$D$3:$D$40)))</f>
        <v/>
      </c>
    </row>
    <row r="1062" spans="1:10" x14ac:dyDescent="0.25">
      <c r="A1062" s="2">
        <v>1061</v>
      </c>
      <c r="B1062" s="2">
        <v>7</v>
      </c>
      <c r="C1062" s="2">
        <v>101</v>
      </c>
      <c r="D1062" s="11"/>
      <c r="E10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62" s="524" t="str">
        <f t="shared" si="50"/>
        <v/>
      </c>
      <c r="H1062" s="525">
        <f t="shared" si="51"/>
        <v>0</v>
      </c>
      <c r="I1062" s="526">
        <f t="shared" si="52"/>
        <v>1</v>
      </c>
      <c r="J1062" s="526" t="str">
        <f ca="1">IF(G1062="","",SUMPRODUCT(LOOKUP(MID(SUBSTITUTE(UPPER(TRIM(CLEAN(SUBSTITUTE(SUBSTITUTE(G1062,"ٔ",""),"ـ","ء"))))," ",""),ROW(INDIRECT("1:"&amp;LEN(SUBSTITUTE(UPPER(TRIM(CLEAN(SUBSTITUTE(SUBSTITUTE(G1062,"ٔ",""),"ـ","ء"))))," ","")))),1),Gematria!$C$3:$C$40,Gematria!$D$3:$D$40)))</f>
        <v/>
      </c>
    </row>
    <row r="1063" spans="1:10" x14ac:dyDescent="0.25">
      <c r="A1063" s="2">
        <v>1062</v>
      </c>
      <c r="B1063" s="2">
        <v>7</v>
      </c>
      <c r="C1063" s="2">
        <v>102</v>
      </c>
      <c r="D1063" s="11"/>
      <c r="E10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63" s="524" t="str">
        <f t="shared" si="50"/>
        <v/>
      </c>
      <c r="H1063" s="525">
        <f t="shared" si="51"/>
        <v>0</v>
      </c>
      <c r="I1063" s="526">
        <f t="shared" si="52"/>
        <v>1</v>
      </c>
      <c r="J1063" s="526" t="str">
        <f ca="1">IF(G1063="","",SUMPRODUCT(LOOKUP(MID(SUBSTITUTE(UPPER(TRIM(CLEAN(SUBSTITUTE(SUBSTITUTE(G1063,"ٔ",""),"ـ","ء"))))," ",""),ROW(INDIRECT("1:"&amp;LEN(SUBSTITUTE(UPPER(TRIM(CLEAN(SUBSTITUTE(SUBSTITUTE(G1063,"ٔ",""),"ـ","ء"))))," ","")))),1),Gematria!$C$3:$C$40,Gematria!$D$3:$D$40)))</f>
        <v/>
      </c>
    </row>
    <row r="1064" spans="1:10" x14ac:dyDescent="0.25">
      <c r="A1064" s="2">
        <v>1063</v>
      </c>
      <c r="B1064" s="2">
        <v>7</v>
      </c>
      <c r="C1064" s="2">
        <v>103</v>
      </c>
      <c r="D1064" s="11"/>
      <c r="E10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64" s="524" t="str">
        <f t="shared" si="50"/>
        <v/>
      </c>
      <c r="H1064" s="525">
        <f t="shared" si="51"/>
        <v>0</v>
      </c>
      <c r="I1064" s="526">
        <f t="shared" si="52"/>
        <v>1</v>
      </c>
      <c r="J1064" s="526" t="str">
        <f ca="1">IF(G1064="","",SUMPRODUCT(LOOKUP(MID(SUBSTITUTE(UPPER(TRIM(CLEAN(SUBSTITUTE(SUBSTITUTE(G1064,"ٔ",""),"ـ","ء"))))," ",""),ROW(INDIRECT("1:"&amp;LEN(SUBSTITUTE(UPPER(TRIM(CLEAN(SUBSTITUTE(SUBSTITUTE(G1064,"ٔ",""),"ـ","ء"))))," ","")))),1),Gematria!$C$3:$C$40,Gematria!$D$3:$D$40)))</f>
        <v/>
      </c>
    </row>
    <row r="1065" spans="1:10" x14ac:dyDescent="0.25">
      <c r="A1065" s="2">
        <v>1064</v>
      </c>
      <c r="B1065" s="2">
        <v>7</v>
      </c>
      <c r="C1065" s="2">
        <v>104</v>
      </c>
      <c r="D1065" s="11"/>
      <c r="E10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65" s="524" t="str">
        <f t="shared" si="50"/>
        <v/>
      </c>
      <c r="H1065" s="525">
        <f t="shared" si="51"/>
        <v>0</v>
      </c>
      <c r="I1065" s="526">
        <f t="shared" si="52"/>
        <v>1</v>
      </c>
      <c r="J1065" s="526" t="str">
        <f ca="1">IF(G1065="","",SUMPRODUCT(LOOKUP(MID(SUBSTITUTE(UPPER(TRIM(CLEAN(SUBSTITUTE(SUBSTITUTE(G1065,"ٔ",""),"ـ","ء"))))," ",""),ROW(INDIRECT("1:"&amp;LEN(SUBSTITUTE(UPPER(TRIM(CLEAN(SUBSTITUTE(SUBSTITUTE(G1065,"ٔ",""),"ـ","ء"))))," ","")))),1),Gematria!$C$3:$C$40,Gematria!$D$3:$D$40)))</f>
        <v/>
      </c>
    </row>
    <row r="1066" spans="1:10" x14ac:dyDescent="0.25">
      <c r="A1066" s="2">
        <v>1065</v>
      </c>
      <c r="B1066" s="2">
        <v>7</v>
      </c>
      <c r="C1066" s="2">
        <v>105</v>
      </c>
      <c r="D1066" s="11"/>
      <c r="E10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66" s="524" t="str">
        <f t="shared" si="50"/>
        <v/>
      </c>
      <c r="H1066" s="525">
        <f t="shared" si="51"/>
        <v>0</v>
      </c>
      <c r="I1066" s="526">
        <f t="shared" si="52"/>
        <v>1</v>
      </c>
      <c r="J1066" s="526" t="str">
        <f ca="1">IF(G1066="","",SUMPRODUCT(LOOKUP(MID(SUBSTITUTE(UPPER(TRIM(CLEAN(SUBSTITUTE(SUBSTITUTE(G1066,"ٔ",""),"ـ","ء"))))," ",""),ROW(INDIRECT("1:"&amp;LEN(SUBSTITUTE(UPPER(TRIM(CLEAN(SUBSTITUTE(SUBSTITUTE(G1066,"ٔ",""),"ـ","ء"))))," ","")))),1),Gematria!$C$3:$C$40,Gematria!$D$3:$D$40)))</f>
        <v/>
      </c>
    </row>
    <row r="1067" spans="1:10" x14ac:dyDescent="0.25">
      <c r="A1067" s="2">
        <v>1066</v>
      </c>
      <c r="B1067" s="2">
        <v>7</v>
      </c>
      <c r="C1067" s="2">
        <v>106</v>
      </c>
      <c r="D1067" s="11"/>
      <c r="E10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67" s="524" t="str">
        <f t="shared" si="50"/>
        <v/>
      </c>
      <c r="H1067" s="525">
        <f t="shared" si="51"/>
        <v>0</v>
      </c>
      <c r="I1067" s="526">
        <f t="shared" si="52"/>
        <v>1</v>
      </c>
      <c r="J1067" s="526" t="str">
        <f ca="1">IF(G1067="","",SUMPRODUCT(LOOKUP(MID(SUBSTITUTE(UPPER(TRIM(CLEAN(SUBSTITUTE(SUBSTITUTE(G1067,"ٔ",""),"ـ","ء"))))," ",""),ROW(INDIRECT("1:"&amp;LEN(SUBSTITUTE(UPPER(TRIM(CLEAN(SUBSTITUTE(SUBSTITUTE(G1067,"ٔ",""),"ـ","ء"))))," ","")))),1),Gematria!$C$3:$C$40,Gematria!$D$3:$D$40)))</f>
        <v/>
      </c>
    </row>
    <row r="1068" spans="1:10" x14ac:dyDescent="0.25">
      <c r="A1068" s="2">
        <v>1067</v>
      </c>
      <c r="B1068" s="2">
        <v>7</v>
      </c>
      <c r="C1068" s="2">
        <v>107</v>
      </c>
      <c r="D1068" s="11"/>
      <c r="E10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68" s="524" t="str">
        <f t="shared" si="50"/>
        <v/>
      </c>
      <c r="H1068" s="525">
        <f t="shared" si="51"/>
        <v>0</v>
      </c>
      <c r="I1068" s="526">
        <f t="shared" si="52"/>
        <v>1</v>
      </c>
      <c r="J1068" s="526" t="str">
        <f ca="1">IF(G1068="","",SUMPRODUCT(LOOKUP(MID(SUBSTITUTE(UPPER(TRIM(CLEAN(SUBSTITUTE(SUBSTITUTE(G1068,"ٔ",""),"ـ","ء"))))," ",""),ROW(INDIRECT("1:"&amp;LEN(SUBSTITUTE(UPPER(TRIM(CLEAN(SUBSTITUTE(SUBSTITUTE(G1068,"ٔ",""),"ـ","ء"))))," ","")))),1),Gematria!$C$3:$C$40,Gematria!$D$3:$D$40)))</f>
        <v/>
      </c>
    </row>
    <row r="1069" spans="1:10" x14ac:dyDescent="0.25">
      <c r="A1069" s="2">
        <v>1068</v>
      </c>
      <c r="B1069" s="2">
        <v>7</v>
      </c>
      <c r="C1069" s="2">
        <v>108</v>
      </c>
      <c r="D1069" s="11"/>
      <c r="E10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69" s="524" t="str">
        <f t="shared" si="50"/>
        <v/>
      </c>
      <c r="H1069" s="525">
        <f t="shared" si="51"/>
        <v>0</v>
      </c>
      <c r="I1069" s="526">
        <f t="shared" si="52"/>
        <v>1</v>
      </c>
      <c r="J1069" s="526" t="str">
        <f ca="1">IF(G1069="","",SUMPRODUCT(LOOKUP(MID(SUBSTITUTE(UPPER(TRIM(CLEAN(SUBSTITUTE(SUBSTITUTE(G1069,"ٔ",""),"ـ","ء"))))," ",""),ROW(INDIRECT("1:"&amp;LEN(SUBSTITUTE(UPPER(TRIM(CLEAN(SUBSTITUTE(SUBSTITUTE(G1069,"ٔ",""),"ـ","ء"))))," ","")))),1),Gematria!$C$3:$C$40,Gematria!$D$3:$D$40)))</f>
        <v/>
      </c>
    </row>
    <row r="1070" spans="1:10" x14ac:dyDescent="0.25">
      <c r="A1070" s="2">
        <v>1069</v>
      </c>
      <c r="B1070" s="2">
        <v>7</v>
      </c>
      <c r="C1070" s="2">
        <v>109</v>
      </c>
      <c r="D1070" s="11"/>
      <c r="E10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70" s="524" t="str">
        <f t="shared" si="50"/>
        <v/>
      </c>
      <c r="H1070" s="525">
        <f t="shared" si="51"/>
        <v>0</v>
      </c>
      <c r="I1070" s="526">
        <f t="shared" si="52"/>
        <v>1</v>
      </c>
      <c r="J1070" s="526" t="str">
        <f ca="1">IF(G1070="","",SUMPRODUCT(LOOKUP(MID(SUBSTITUTE(UPPER(TRIM(CLEAN(SUBSTITUTE(SUBSTITUTE(G1070,"ٔ",""),"ـ","ء"))))," ",""),ROW(INDIRECT("1:"&amp;LEN(SUBSTITUTE(UPPER(TRIM(CLEAN(SUBSTITUTE(SUBSTITUTE(G1070,"ٔ",""),"ـ","ء"))))," ","")))),1),Gematria!$C$3:$C$40,Gematria!$D$3:$D$40)))</f>
        <v/>
      </c>
    </row>
    <row r="1071" spans="1:10" x14ac:dyDescent="0.25">
      <c r="A1071" s="2">
        <v>1070</v>
      </c>
      <c r="B1071" s="2">
        <v>7</v>
      </c>
      <c r="C1071" s="2">
        <v>110</v>
      </c>
      <c r="D1071" s="11"/>
      <c r="E10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71" s="524" t="str">
        <f t="shared" si="50"/>
        <v/>
      </c>
      <c r="H1071" s="525">
        <f t="shared" si="51"/>
        <v>0</v>
      </c>
      <c r="I1071" s="526">
        <f t="shared" si="52"/>
        <v>1</v>
      </c>
      <c r="J1071" s="526" t="str">
        <f ca="1">IF(G1071="","",SUMPRODUCT(LOOKUP(MID(SUBSTITUTE(UPPER(TRIM(CLEAN(SUBSTITUTE(SUBSTITUTE(G1071,"ٔ",""),"ـ","ء"))))," ",""),ROW(INDIRECT("1:"&amp;LEN(SUBSTITUTE(UPPER(TRIM(CLEAN(SUBSTITUTE(SUBSTITUTE(G1071,"ٔ",""),"ـ","ء"))))," ","")))),1),Gematria!$C$3:$C$40,Gematria!$D$3:$D$40)))</f>
        <v/>
      </c>
    </row>
    <row r="1072" spans="1:10" x14ac:dyDescent="0.25">
      <c r="A1072" s="2">
        <v>1071</v>
      </c>
      <c r="B1072" s="2">
        <v>7</v>
      </c>
      <c r="C1072" s="2">
        <v>111</v>
      </c>
      <c r="D1072" s="11"/>
      <c r="E10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72" s="524" t="str">
        <f t="shared" si="50"/>
        <v/>
      </c>
      <c r="H1072" s="525">
        <f t="shared" si="51"/>
        <v>0</v>
      </c>
      <c r="I1072" s="526">
        <f t="shared" si="52"/>
        <v>1</v>
      </c>
      <c r="J1072" s="526" t="str">
        <f ca="1">IF(G1072="","",SUMPRODUCT(LOOKUP(MID(SUBSTITUTE(UPPER(TRIM(CLEAN(SUBSTITUTE(SUBSTITUTE(G1072,"ٔ",""),"ـ","ء"))))," ",""),ROW(INDIRECT("1:"&amp;LEN(SUBSTITUTE(UPPER(TRIM(CLEAN(SUBSTITUTE(SUBSTITUTE(G1072,"ٔ",""),"ـ","ء"))))," ","")))),1),Gematria!$C$3:$C$40,Gematria!$D$3:$D$40)))</f>
        <v/>
      </c>
    </row>
    <row r="1073" spans="1:10" x14ac:dyDescent="0.25">
      <c r="A1073" s="2">
        <v>1072</v>
      </c>
      <c r="B1073" s="2">
        <v>7</v>
      </c>
      <c r="C1073" s="2">
        <v>112</v>
      </c>
      <c r="D1073" s="11"/>
      <c r="E10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73" s="524" t="str">
        <f t="shared" si="50"/>
        <v/>
      </c>
      <c r="H1073" s="525">
        <f t="shared" si="51"/>
        <v>0</v>
      </c>
      <c r="I1073" s="526">
        <f t="shared" si="52"/>
        <v>1</v>
      </c>
      <c r="J1073" s="526" t="str">
        <f ca="1">IF(G1073="","",SUMPRODUCT(LOOKUP(MID(SUBSTITUTE(UPPER(TRIM(CLEAN(SUBSTITUTE(SUBSTITUTE(G1073,"ٔ",""),"ـ","ء"))))," ",""),ROW(INDIRECT("1:"&amp;LEN(SUBSTITUTE(UPPER(TRIM(CLEAN(SUBSTITUTE(SUBSTITUTE(G1073,"ٔ",""),"ـ","ء"))))," ","")))),1),Gematria!$C$3:$C$40,Gematria!$D$3:$D$40)))</f>
        <v/>
      </c>
    </row>
    <row r="1074" spans="1:10" x14ac:dyDescent="0.25">
      <c r="A1074" s="2">
        <v>1073</v>
      </c>
      <c r="B1074" s="2">
        <v>7</v>
      </c>
      <c r="C1074" s="2">
        <v>113</v>
      </c>
      <c r="D1074" s="11"/>
      <c r="E10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74" s="524" t="str">
        <f t="shared" si="50"/>
        <v/>
      </c>
      <c r="H1074" s="525">
        <f t="shared" si="51"/>
        <v>0</v>
      </c>
      <c r="I1074" s="526">
        <f t="shared" si="52"/>
        <v>1</v>
      </c>
      <c r="J1074" s="526" t="str">
        <f ca="1">IF(G1074="","",SUMPRODUCT(LOOKUP(MID(SUBSTITUTE(UPPER(TRIM(CLEAN(SUBSTITUTE(SUBSTITUTE(G1074,"ٔ",""),"ـ","ء"))))," ",""),ROW(INDIRECT("1:"&amp;LEN(SUBSTITUTE(UPPER(TRIM(CLEAN(SUBSTITUTE(SUBSTITUTE(G1074,"ٔ",""),"ـ","ء"))))," ","")))),1),Gematria!$C$3:$C$40,Gematria!$D$3:$D$40)))</f>
        <v/>
      </c>
    </row>
    <row r="1075" spans="1:10" x14ac:dyDescent="0.25">
      <c r="A1075" s="2">
        <v>1074</v>
      </c>
      <c r="B1075" s="2">
        <v>7</v>
      </c>
      <c r="C1075" s="2">
        <v>114</v>
      </c>
      <c r="D1075" s="11"/>
      <c r="E10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75" s="524" t="str">
        <f t="shared" si="50"/>
        <v/>
      </c>
      <c r="H1075" s="525">
        <f t="shared" si="51"/>
        <v>0</v>
      </c>
      <c r="I1075" s="526">
        <f t="shared" si="52"/>
        <v>1</v>
      </c>
      <c r="J1075" s="526" t="str">
        <f ca="1">IF(G1075="","",SUMPRODUCT(LOOKUP(MID(SUBSTITUTE(UPPER(TRIM(CLEAN(SUBSTITUTE(SUBSTITUTE(G1075,"ٔ",""),"ـ","ء"))))," ",""),ROW(INDIRECT("1:"&amp;LEN(SUBSTITUTE(UPPER(TRIM(CLEAN(SUBSTITUTE(SUBSTITUTE(G1075,"ٔ",""),"ـ","ء"))))," ","")))),1),Gematria!$C$3:$C$40,Gematria!$D$3:$D$40)))</f>
        <v/>
      </c>
    </row>
    <row r="1076" spans="1:10" x14ac:dyDescent="0.25">
      <c r="A1076" s="2">
        <v>1075</v>
      </c>
      <c r="B1076" s="2">
        <v>7</v>
      </c>
      <c r="C1076" s="2">
        <v>115</v>
      </c>
      <c r="D1076" s="11"/>
      <c r="E10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76" s="524" t="str">
        <f t="shared" si="50"/>
        <v/>
      </c>
      <c r="H1076" s="525">
        <f t="shared" si="51"/>
        <v>0</v>
      </c>
      <c r="I1076" s="526">
        <f t="shared" si="52"/>
        <v>1</v>
      </c>
      <c r="J1076" s="526" t="str">
        <f ca="1">IF(G1076="","",SUMPRODUCT(LOOKUP(MID(SUBSTITUTE(UPPER(TRIM(CLEAN(SUBSTITUTE(SUBSTITUTE(G1076,"ٔ",""),"ـ","ء"))))," ",""),ROW(INDIRECT("1:"&amp;LEN(SUBSTITUTE(UPPER(TRIM(CLEAN(SUBSTITUTE(SUBSTITUTE(G1076,"ٔ",""),"ـ","ء"))))," ","")))),1),Gematria!$C$3:$C$40,Gematria!$D$3:$D$40)))</f>
        <v/>
      </c>
    </row>
    <row r="1077" spans="1:10" x14ac:dyDescent="0.25">
      <c r="A1077" s="2">
        <v>1076</v>
      </c>
      <c r="B1077" s="2">
        <v>7</v>
      </c>
      <c r="C1077" s="2">
        <v>116</v>
      </c>
      <c r="D1077" s="11"/>
      <c r="E10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77" s="524" t="str">
        <f t="shared" si="50"/>
        <v/>
      </c>
      <c r="H1077" s="525">
        <f t="shared" si="51"/>
        <v>0</v>
      </c>
      <c r="I1077" s="526">
        <f t="shared" si="52"/>
        <v>1</v>
      </c>
      <c r="J1077" s="526" t="str">
        <f ca="1">IF(G1077="","",SUMPRODUCT(LOOKUP(MID(SUBSTITUTE(UPPER(TRIM(CLEAN(SUBSTITUTE(SUBSTITUTE(G1077,"ٔ",""),"ـ","ء"))))," ",""),ROW(INDIRECT("1:"&amp;LEN(SUBSTITUTE(UPPER(TRIM(CLEAN(SUBSTITUTE(SUBSTITUTE(G1077,"ٔ",""),"ـ","ء"))))," ","")))),1),Gematria!$C$3:$C$40,Gematria!$D$3:$D$40)))</f>
        <v/>
      </c>
    </row>
    <row r="1078" spans="1:10" x14ac:dyDescent="0.25">
      <c r="A1078" s="2">
        <v>1077</v>
      </c>
      <c r="B1078" s="2">
        <v>7</v>
      </c>
      <c r="C1078" s="2">
        <v>117</v>
      </c>
      <c r="D1078" s="11"/>
      <c r="E10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78" s="524" t="str">
        <f t="shared" si="50"/>
        <v/>
      </c>
      <c r="H1078" s="525">
        <f t="shared" si="51"/>
        <v>0</v>
      </c>
      <c r="I1078" s="526">
        <f t="shared" si="52"/>
        <v>1</v>
      </c>
      <c r="J1078" s="526" t="str">
        <f ca="1">IF(G1078="","",SUMPRODUCT(LOOKUP(MID(SUBSTITUTE(UPPER(TRIM(CLEAN(SUBSTITUTE(SUBSTITUTE(G1078,"ٔ",""),"ـ","ء"))))," ",""),ROW(INDIRECT("1:"&amp;LEN(SUBSTITUTE(UPPER(TRIM(CLEAN(SUBSTITUTE(SUBSTITUTE(G1078,"ٔ",""),"ـ","ء"))))," ","")))),1),Gematria!$C$3:$C$40,Gematria!$D$3:$D$40)))</f>
        <v/>
      </c>
    </row>
    <row r="1079" spans="1:10" x14ac:dyDescent="0.25">
      <c r="A1079" s="2">
        <v>1078</v>
      </c>
      <c r="B1079" s="2">
        <v>7</v>
      </c>
      <c r="C1079" s="2">
        <v>118</v>
      </c>
      <c r="D1079" s="11"/>
      <c r="E10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79" s="524" t="str">
        <f t="shared" si="50"/>
        <v/>
      </c>
      <c r="H1079" s="525">
        <f t="shared" si="51"/>
        <v>0</v>
      </c>
      <c r="I1079" s="526">
        <f t="shared" si="52"/>
        <v>1</v>
      </c>
      <c r="J1079" s="526" t="str">
        <f ca="1">IF(G1079="","",SUMPRODUCT(LOOKUP(MID(SUBSTITUTE(UPPER(TRIM(CLEAN(SUBSTITUTE(SUBSTITUTE(G1079,"ٔ",""),"ـ","ء"))))," ",""),ROW(INDIRECT("1:"&amp;LEN(SUBSTITUTE(UPPER(TRIM(CLEAN(SUBSTITUTE(SUBSTITUTE(G1079,"ٔ",""),"ـ","ء"))))," ","")))),1),Gematria!$C$3:$C$40,Gematria!$D$3:$D$40)))</f>
        <v/>
      </c>
    </row>
    <row r="1080" spans="1:10" x14ac:dyDescent="0.25">
      <c r="A1080" s="2">
        <v>1079</v>
      </c>
      <c r="B1080" s="2">
        <v>7</v>
      </c>
      <c r="C1080" s="2">
        <v>119</v>
      </c>
      <c r="D1080" s="11"/>
      <c r="E10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80" s="524" t="str">
        <f t="shared" si="50"/>
        <v/>
      </c>
      <c r="H1080" s="525">
        <f t="shared" si="51"/>
        <v>0</v>
      </c>
      <c r="I1080" s="526">
        <f t="shared" si="52"/>
        <v>1</v>
      </c>
      <c r="J1080" s="526" t="str">
        <f ca="1">IF(G1080="","",SUMPRODUCT(LOOKUP(MID(SUBSTITUTE(UPPER(TRIM(CLEAN(SUBSTITUTE(SUBSTITUTE(G1080,"ٔ",""),"ـ","ء"))))," ",""),ROW(INDIRECT("1:"&amp;LEN(SUBSTITUTE(UPPER(TRIM(CLEAN(SUBSTITUTE(SUBSTITUTE(G1080,"ٔ",""),"ـ","ء"))))," ","")))),1),Gematria!$C$3:$C$40,Gematria!$D$3:$D$40)))</f>
        <v/>
      </c>
    </row>
    <row r="1081" spans="1:10" x14ac:dyDescent="0.25">
      <c r="A1081" s="2">
        <v>1080</v>
      </c>
      <c r="B1081" s="2">
        <v>7</v>
      </c>
      <c r="C1081" s="2">
        <v>120</v>
      </c>
      <c r="D1081" s="11"/>
      <c r="E10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81" s="524" t="str">
        <f t="shared" si="50"/>
        <v/>
      </c>
      <c r="H1081" s="525">
        <f t="shared" si="51"/>
        <v>0</v>
      </c>
      <c r="I1081" s="526">
        <f t="shared" si="52"/>
        <v>1</v>
      </c>
      <c r="J1081" s="526" t="str">
        <f ca="1">IF(G1081="","",SUMPRODUCT(LOOKUP(MID(SUBSTITUTE(UPPER(TRIM(CLEAN(SUBSTITUTE(SUBSTITUTE(G1081,"ٔ",""),"ـ","ء"))))," ",""),ROW(INDIRECT("1:"&amp;LEN(SUBSTITUTE(UPPER(TRIM(CLEAN(SUBSTITUTE(SUBSTITUTE(G1081,"ٔ",""),"ـ","ء"))))," ","")))),1),Gematria!$C$3:$C$40,Gematria!$D$3:$D$40)))</f>
        <v/>
      </c>
    </row>
    <row r="1082" spans="1:10" x14ac:dyDescent="0.25">
      <c r="A1082" s="2">
        <v>1081</v>
      </c>
      <c r="B1082" s="2">
        <v>7</v>
      </c>
      <c r="C1082" s="2">
        <v>121</v>
      </c>
      <c r="D1082" s="11"/>
      <c r="E10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82" s="524" t="str">
        <f t="shared" si="50"/>
        <v/>
      </c>
      <c r="H1082" s="525">
        <f t="shared" si="51"/>
        <v>0</v>
      </c>
      <c r="I1082" s="526">
        <f t="shared" si="52"/>
        <v>1</v>
      </c>
      <c r="J1082" s="526" t="str">
        <f ca="1">IF(G1082="","",SUMPRODUCT(LOOKUP(MID(SUBSTITUTE(UPPER(TRIM(CLEAN(SUBSTITUTE(SUBSTITUTE(G1082,"ٔ",""),"ـ","ء"))))," ",""),ROW(INDIRECT("1:"&amp;LEN(SUBSTITUTE(UPPER(TRIM(CLEAN(SUBSTITUTE(SUBSTITUTE(G1082,"ٔ",""),"ـ","ء"))))," ","")))),1),Gematria!$C$3:$C$40,Gematria!$D$3:$D$40)))</f>
        <v/>
      </c>
    </row>
    <row r="1083" spans="1:10" x14ac:dyDescent="0.25">
      <c r="A1083" s="2">
        <v>1082</v>
      </c>
      <c r="B1083" s="2">
        <v>7</v>
      </c>
      <c r="C1083" s="2">
        <v>122</v>
      </c>
      <c r="D1083" s="11"/>
      <c r="E10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83" s="524" t="str">
        <f t="shared" si="50"/>
        <v/>
      </c>
      <c r="H1083" s="525">
        <f t="shared" si="51"/>
        <v>0</v>
      </c>
      <c r="I1083" s="526">
        <f t="shared" si="52"/>
        <v>1</v>
      </c>
      <c r="J1083" s="526" t="str">
        <f ca="1">IF(G1083="","",SUMPRODUCT(LOOKUP(MID(SUBSTITUTE(UPPER(TRIM(CLEAN(SUBSTITUTE(SUBSTITUTE(G1083,"ٔ",""),"ـ","ء"))))," ",""),ROW(INDIRECT("1:"&amp;LEN(SUBSTITUTE(UPPER(TRIM(CLEAN(SUBSTITUTE(SUBSTITUTE(G1083,"ٔ",""),"ـ","ء"))))," ","")))),1),Gematria!$C$3:$C$40,Gematria!$D$3:$D$40)))</f>
        <v/>
      </c>
    </row>
    <row r="1084" spans="1:10" x14ac:dyDescent="0.25">
      <c r="A1084" s="2">
        <v>1083</v>
      </c>
      <c r="B1084" s="2">
        <v>7</v>
      </c>
      <c r="C1084" s="2">
        <v>123</v>
      </c>
      <c r="D1084" s="11"/>
      <c r="E10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84" s="524" t="str">
        <f t="shared" si="50"/>
        <v/>
      </c>
      <c r="H1084" s="525">
        <f t="shared" si="51"/>
        <v>0</v>
      </c>
      <c r="I1084" s="526">
        <f t="shared" si="52"/>
        <v>1</v>
      </c>
      <c r="J1084" s="526" t="str">
        <f ca="1">IF(G1084="","",SUMPRODUCT(LOOKUP(MID(SUBSTITUTE(UPPER(TRIM(CLEAN(SUBSTITUTE(SUBSTITUTE(G1084,"ٔ",""),"ـ","ء"))))," ",""),ROW(INDIRECT("1:"&amp;LEN(SUBSTITUTE(UPPER(TRIM(CLEAN(SUBSTITUTE(SUBSTITUTE(G1084,"ٔ",""),"ـ","ء"))))," ","")))),1),Gematria!$C$3:$C$40,Gematria!$D$3:$D$40)))</f>
        <v/>
      </c>
    </row>
    <row r="1085" spans="1:10" x14ac:dyDescent="0.25">
      <c r="A1085" s="2">
        <v>1084</v>
      </c>
      <c r="B1085" s="2">
        <v>7</v>
      </c>
      <c r="C1085" s="2">
        <v>124</v>
      </c>
      <c r="D1085" s="11"/>
      <c r="E10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85" s="524" t="str">
        <f t="shared" si="50"/>
        <v/>
      </c>
      <c r="H1085" s="525">
        <f t="shared" si="51"/>
        <v>0</v>
      </c>
      <c r="I1085" s="526">
        <f t="shared" si="52"/>
        <v>1</v>
      </c>
      <c r="J1085" s="526" t="str">
        <f ca="1">IF(G1085="","",SUMPRODUCT(LOOKUP(MID(SUBSTITUTE(UPPER(TRIM(CLEAN(SUBSTITUTE(SUBSTITUTE(G1085,"ٔ",""),"ـ","ء"))))," ",""),ROW(INDIRECT("1:"&amp;LEN(SUBSTITUTE(UPPER(TRIM(CLEAN(SUBSTITUTE(SUBSTITUTE(G1085,"ٔ",""),"ـ","ء"))))," ","")))),1),Gematria!$C$3:$C$40,Gematria!$D$3:$D$40)))</f>
        <v/>
      </c>
    </row>
    <row r="1086" spans="1:10" x14ac:dyDescent="0.25">
      <c r="A1086" s="2">
        <v>1085</v>
      </c>
      <c r="B1086" s="2">
        <v>7</v>
      </c>
      <c r="C1086" s="2">
        <v>125</v>
      </c>
      <c r="D1086" s="11"/>
      <c r="E10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86" s="524" t="str">
        <f t="shared" si="50"/>
        <v/>
      </c>
      <c r="H1086" s="525">
        <f t="shared" si="51"/>
        <v>0</v>
      </c>
      <c r="I1086" s="526">
        <f t="shared" si="52"/>
        <v>1</v>
      </c>
      <c r="J1086" s="526" t="str">
        <f ca="1">IF(G1086="","",SUMPRODUCT(LOOKUP(MID(SUBSTITUTE(UPPER(TRIM(CLEAN(SUBSTITUTE(SUBSTITUTE(G1086,"ٔ",""),"ـ","ء"))))," ",""),ROW(INDIRECT("1:"&amp;LEN(SUBSTITUTE(UPPER(TRIM(CLEAN(SUBSTITUTE(SUBSTITUTE(G1086,"ٔ",""),"ـ","ء"))))," ","")))),1),Gematria!$C$3:$C$40,Gematria!$D$3:$D$40)))</f>
        <v/>
      </c>
    </row>
    <row r="1087" spans="1:10" x14ac:dyDescent="0.25">
      <c r="A1087" s="2">
        <v>1086</v>
      </c>
      <c r="B1087" s="2">
        <v>7</v>
      </c>
      <c r="C1087" s="2">
        <v>126</v>
      </c>
      <c r="D1087" s="11"/>
      <c r="E10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87" s="524" t="str">
        <f t="shared" si="50"/>
        <v/>
      </c>
      <c r="H1087" s="525">
        <f t="shared" si="51"/>
        <v>0</v>
      </c>
      <c r="I1087" s="526">
        <f t="shared" si="52"/>
        <v>1</v>
      </c>
      <c r="J1087" s="526" t="str">
        <f ca="1">IF(G1087="","",SUMPRODUCT(LOOKUP(MID(SUBSTITUTE(UPPER(TRIM(CLEAN(SUBSTITUTE(SUBSTITUTE(G1087,"ٔ",""),"ـ","ء"))))," ",""),ROW(INDIRECT("1:"&amp;LEN(SUBSTITUTE(UPPER(TRIM(CLEAN(SUBSTITUTE(SUBSTITUTE(G1087,"ٔ",""),"ـ","ء"))))," ","")))),1),Gematria!$C$3:$C$40,Gematria!$D$3:$D$40)))</f>
        <v/>
      </c>
    </row>
    <row r="1088" spans="1:10" x14ac:dyDescent="0.25">
      <c r="A1088" s="2">
        <v>1087</v>
      </c>
      <c r="B1088" s="2">
        <v>7</v>
      </c>
      <c r="C1088" s="2">
        <v>127</v>
      </c>
      <c r="D1088" s="11"/>
      <c r="E10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88" s="524" t="str">
        <f t="shared" si="50"/>
        <v/>
      </c>
      <c r="H1088" s="525">
        <f t="shared" si="51"/>
        <v>0</v>
      </c>
      <c r="I1088" s="526">
        <f t="shared" si="52"/>
        <v>1</v>
      </c>
      <c r="J1088" s="526" t="str">
        <f ca="1">IF(G1088="","",SUMPRODUCT(LOOKUP(MID(SUBSTITUTE(UPPER(TRIM(CLEAN(SUBSTITUTE(SUBSTITUTE(G1088,"ٔ",""),"ـ","ء"))))," ",""),ROW(INDIRECT("1:"&amp;LEN(SUBSTITUTE(UPPER(TRIM(CLEAN(SUBSTITUTE(SUBSTITUTE(G1088,"ٔ",""),"ـ","ء"))))," ","")))),1),Gematria!$C$3:$C$40,Gematria!$D$3:$D$40)))</f>
        <v/>
      </c>
    </row>
    <row r="1089" spans="1:10" x14ac:dyDescent="0.25">
      <c r="A1089" s="2">
        <v>1088</v>
      </c>
      <c r="B1089" s="2">
        <v>7</v>
      </c>
      <c r="C1089" s="2">
        <v>128</v>
      </c>
      <c r="D1089" s="11"/>
      <c r="E10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89" s="524" t="str">
        <f t="shared" si="50"/>
        <v/>
      </c>
      <c r="H1089" s="525">
        <f t="shared" si="51"/>
        <v>0</v>
      </c>
      <c r="I1089" s="526">
        <f t="shared" si="52"/>
        <v>1</v>
      </c>
      <c r="J1089" s="526" t="str">
        <f ca="1">IF(G1089="","",SUMPRODUCT(LOOKUP(MID(SUBSTITUTE(UPPER(TRIM(CLEAN(SUBSTITUTE(SUBSTITUTE(G1089,"ٔ",""),"ـ","ء"))))," ",""),ROW(INDIRECT("1:"&amp;LEN(SUBSTITUTE(UPPER(TRIM(CLEAN(SUBSTITUTE(SUBSTITUTE(G1089,"ٔ",""),"ـ","ء"))))," ","")))),1),Gematria!$C$3:$C$40,Gematria!$D$3:$D$40)))</f>
        <v/>
      </c>
    </row>
    <row r="1090" spans="1:10" x14ac:dyDescent="0.25">
      <c r="A1090" s="2">
        <v>1089</v>
      </c>
      <c r="B1090" s="2">
        <v>7</v>
      </c>
      <c r="C1090" s="2">
        <v>129</v>
      </c>
      <c r="D1090" s="11"/>
      <c r="E10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90" s="524" t="str">
        <f t="shared" si="50"/>
        <v/>
      </c>
      <c r="H1090" s="525">
        <f t="shared" si="51"/>
        <v>0</v>
      </c>
      <c r="I1090" s="526">
        <f t="shared" si="52"/>
        <v>1</v>
      </c>
      <c r="J1090" s="526" t="str">
        <f ca="1">IF(G1090="","",SUMPRODUCT(LOOKUP(MID(SUBSTITUTE(UPPER(TRIM(CLEAN(SUBSTITUTE(SUBSTITUTE(G1090,"ٔ",""),"ـ","ء"))))," ",""),ROW(INDIRECT("1:"&amp;LEN(SUBSTITUTE(UPPER(TRIM(CLEAN(SUBSTITUTE(SUBSTITUTE(G1090,"ٔ",""),"ـ","ء"))))," ","")))),1),Gematria!$C$3:$C$40,Gematria!$D$3:$D$40)))</f>
        <v/>
      </c>
    </row>
    <row r="1091" spans="1:10" x14ac:dyDescent="0.25">
      <c r="A1091" s="2">
        <v>1090</v>
      </c>
      <c r="B1091" s="2">
        <v>7</v>
      </c>
      <c r="C1091" s="2">
        <v>130</v>
      </c>
      <c r="D1091" s="11"/>
      <c r="E10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91" s="524" t="str">
        <f t="shared" ref="G1091:G1154" si="53">TRIM(CLEAN(SUBSTITUTE(F1091,"ٔ","")))</f>
        <v/>
      </c>
      <c r="H1091" s="525">
        <f t="shared" ref="H1091:H1154" si="54">LEN(SUBSTITUTE(G1091," ",""))</f>
        <v>0</v>
      </c>
      <c r="I1091" s="526">
        <f t="shared" si="52"/>
        <v>1</v>
      </c>
      <c r="J1091" s="526" t="str">
        <f ca="1">IF(G1091="","",SUMPRODUCT(LOOKUP(MID(SUBSTITUTE(UPPER(TRIM(CLEAN(SUBSTITUTE(SUBSTITUTE(G1091,"ٔ",""),"ـ","ء"))))," ",""),ROW(INDIRECT("1:"&amp;LEN(SUBSTITUTE(UPPER(TRIM(CLEAN(SUBSTITUTE(SUBSTITUTE(G1091,"ٔ",""),"ـ","ء"))))," ","")))),1),Gematria!$C$3:$C$40,Gematria!$D$3:$D$40)))</f>
        <v/>
      </c>
    </row>
    <row r="1092" spans="1:10" x14ac:dyDescent="0.25">
      <c r="A1092" s="2">
        <v>1091</v>
      </c>
      <c r="B1092" s="2">
        <v>7</v>
      </c>
      <c r="C1092" s="2">
        <v>131</v>
      </c>
      <c r="D1092" s="11"/>
      <c r="E10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92" s="524" t="str">
        <f t="shared" si="53"/>
        <v/>
      </c>
      <c r="H1092" s="525">
        <f t="shared" si="54"/>
        <v>0</v>
      </c>
      <c r="I1092" s="526">
        <f t="shared" si="52"/>
        <v>1</v>
      </c>
      <c r="J1092" s="526" t="str">
        <f ca="1">IF(G1092="","",SUMPRODUCT(LOOKUP(MID(SUBSTITUTE(UPPER(TRIM(CLEAN(SUBSTITUTE(SUBSTITUTE(G1092,"ٔ",""),"ـ","ء"))))," ",""),ROW(INDIRECT("1:"&amp;LEN(SUBSTITUTE(UPPER(TRIM(CLEAN(SUBSTITUTE(SUBSTITUTE(G1092,"ٔ",""),"ـ","ء"))))," ","")))),1),Gematria!$C$3:$C$40,Gematria!$D$3:$D$40)))</f>
        <v/>
      </c>
    </row>
    <row r="1093" spans="1:10" x14ac:dyDescent="0.25">
      <c r="A1093" s="2">
        <v>1092</v>
      </c>
      <c r="B1093" s="2">
        <v>7</v>
      </c>
      <c r="C1093" s="2">
        <v>132</v>
      </c>
      <c r="D1093" s="11"/>
      <c r="E10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93" s="524" t="str">
        <f t="shared" si="53"/>
        <v/>
      </c>
      <c r="H1093" s="525">
        <f t="shared" si="54"/>
        <v>0</v>
      </c>
      <c r="I1093" s="526">
        <f t="shared" si="52"/>
        <v>1</v>
      </c>
      <c r="J1093" s="526" t="str">
        <f ca="1">IF(G1093="","",SUMPRODUCT(LOOKUP(MID(SUBSTITUTE(UPPER(TRIM(CLEAN(SUBSTITUTE(SUBSTITUTE(G1093,"ٔ",""),"ـ","ء"))))," ",""),ROW(INDIRECT("1:"&amp;LEN(SUBSTITUTE(UPPER(TRIM(CLEAN(SUBSTITUTE(SUBSTITUTE(G1093,"ٔ",""),"ـ","ء"))))," ","")))),1),Gematria!$C$3:$C$40,Gematria!$D$3:$D$40)))</f>
        <v/>
      </c>
    </row>
    <row r="1094" spans="1:10" x14ac:dyDescent="0.25">
      <c r="A1094" s="2">
        <v>1093</v>
      </c>
      <c r="B1094" s="2">
        <v>7</v>
      </c>
      <c r="C1094" s="2">
        <v>133</v>
      </c>
      <c r="D1094" s="11"/>
      <c r="E10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94" s="524" t="str">
        <f t="shared" si="53"/>
        <v/>
      </c>
      <c r="H1094" s="525">
        <f t="shared" si="54"/>
        <v>0</v>
      </c>
      <c r="I1094" s="526">
        <f t="shared" si="52"/>
        <v>1</v>
      </c>
      <c r="J1094" s="526" t="str">
        <f ca="1">IF(G1094="","",SUMPRODUCT(LOOKUP(MID(SUBSTITUTE(UPPER(TRIM(CLEAN(SUBSTITUTE(SUBSTITUTE(G1094,"ٔ",""),"ـ","ء"))))," ",""),ROW(INDIRECT("1:"&amp;LEN(SUBSTITUTE(UPPER(TRIM(CLEAN(SUBSTITUTE(SUBSTITUTE(G1094,"ٔ",""),"ـ","ء"))))," ","")))),1),Gematria!$C$3:$C$40,Gematria!$D$3:$D$40)))</f>
        <v/>
      </c>
    </row>
    <row r="1095" spans="1:10" x14ac:dyDescent="0.25">
      <c r="A1095" s="2">
        <v>1094</v>
      </c>
      <c r="B1095" s="2">
        <v>7</v>
      </c>
      <c r="C1095" s="2">
        <v>134</v>
      </c>
      <c r="D1095" s="11"/>
      <c r="E10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95" s="524" t="str">
        <f t="shared" si="53"/>
        <v/>
      </c>
      <c r="H1095" s="525">
        <f t="shared" si="54"/>
        <v>0</v>
      </c>
      <c r="I1095" s="526">
        <f t="shared" si="52"/>
        <v>1</v>
      </c>
      <c r="J1095" s="526" t="str">
        <f ca="1">IF(G1095="","",SUMPRODUCT(LOOKUP(MID(SUBSTITUTE(UPPER(TRIM(CLEAN(SUBSTITUTE(SUBSTITUTE(G1095,"ٔ",""),"ـ","ء"))))," ",""),ROW(INDIRECT("1:"&amp;LEN(SUBSTITUTE(UPPER(TRIM(CLEAN(SUBSTITUTE(SUBSTITUTE(G1095,"ٔ",""),"ـ","ء"))))," ","")))),1),Gematria!$C$3:$C$40,Gematria!$D$3:$D$40)))</f>
        <v/>
      </c>
    </row>
    <row r="1096" spans="1:10" x14ac:dyDescent="0.25">
      <c r="A1096" s="2">
        <v>1095</v>
      </c>
      <c r="B1096" s="2">
        <v>7</v>
      </c>
      <c r="C1096" s="2">
        <v>135</v>
      </c>
      <c r="D1096" s="11"/>
      <c r="E10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96" s="524" t="str">
        <f t="shared" si="53"/>
        <v/>
      </c>
      <c r="H1096" s="525">
        <f t="shared" si="54"/>
        <v>0</v>
      </c>
      <c r="I1096" s="526">
        <f t="shared" si="52"/>
        <v>1</v>
      </c>
      <c r="J1096" s="526" t="str">
        <f ca="1">IF(G1096="","",SUMPRODUCT(LOOKUP(MID(SUBSTITUTE(UPPER(TRIM(CLEAN(SUBSTITUTE(SUBSTITUTE(G1096,"ٔ",""),"ـ","ء"))))," ",""),ROW(INDIRECT("1:"&amp;LEN(SUBSTITUTE(UPPER(TRIM(CLEAN(SUBSTITUTE(SUBSTITUTE(G1096,"ٔ",""),"ـ","ء"))))," ","")))),1),Gematria!$C$3:$C$40,Gematria!$D$3:$D$40)))</f>
        <v/>
      </c>
    </row>
    <row r="1097" spans="1:10" x14ac:dyDescent="0.25">
      <c r="A1097" s="2">
        <v>1096</v>
      </c>
      <c r="B1097" s="2">
        <v>7</v>
      </c>
      <c r="C1097" s="2">
        <v>136</v>
      </c>
      <c r="D1097" s="11"/>
      <c r="E10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97" s="524" t="str">
        <f t="shared" si="53"/>
        <v/>
      </c>
      <c r="H1097" s="525">
        <f t="shared" si="54"/>
        <v>0</v>
      </c>
      <c r="I1097" s="526">
        <f t="shared" si="52"/>
        <v>1</v>
      </c>
      <c r="J1097" s="526" t="str">
        <f ca="1">IF(G1097="","",SUMPRODUCT(LOOKUP(MID(SUBSTITUTE(UPPER(TRIM(CLEAN(SUBSTITUTE(SUBSTITUTE(G1097,"ٔ",""),"ـ","ء"))))," ",""),ROW(INDIRECT("1:"&amp;LEN(SUBSTITUTE(UPPER(TRIM(CLEAN(SUBSTITUTE(SUBSTITUTE(G1097,"ٔ",""),"ـ","ء"))))," ","")))),1),Gematria!$C$3:$C$40,Gematria!$D$3:$D$40)))</f>
        <v/>
      </c>
    </row>
    <row r="1098" spans="1:10" x14ac:dyDescent="0.25">
      <c r="A1098" s="2">
        <v>1097</v>
      </c>
      <c r="B1098" s="2">
        <v>7</v>
      </c>
      <c r="C1098" s="2">
        <v>137</v>
      </c>
      <c r="D1098" s="11"/>
      <c r="E10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98" s="524" t="str">
        <f t="shared" si="53"/>
        <v/>
      </c>
      <c r="H1098" s="525">
        <f t="shared" si="54"/>
        <v>0</v>
      </c>
      <c r="I1098" s="526">
        <f t="shared" si="52"/>
        <v>1</v>
      </c>
      <c r="J1098" s="526" t="str">
        <f ca="1">IF(G1098="","",SUMPRODUCT(LOOKUP(MID(SUBSTITUTE(UPPER(TRIM(CLEAN(SUBSTITUTE(SUBSTITUTE(G1098,"ٔ",""),"ـ","ء"))))," ",""),ROW(INDIRECT("1:"&amp;LEN(SUBSTITUTE(UPPER(TRIM(CLEAN(SUBSTITUTE(SUBSTITUTE(G1098,"ٔ",""),"ـ","ء"))))," ","")))),1),Gematria!$C$3:$C$40,Gematria!$D$3:$D$40)))</f>
        <v/>
      </c>
    </row>
    <row r="1099" spans="1:10" x14ac:dyDescent="0.25">
      <c r="A1099" s="2">
        <v>1098</v>
      </c>
      <c r="B1099" s="2">
        <v>7</v>
      </c>
      <c r="C1099" s="2">
        <v>138</v>
      </c>
      <c r="D1099" s="11"/>
      <c r="E10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0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099" s="524" t="str">
        <f t="shared" si="53"/>
        <v/>
      </c>
      <c r="H1099" s="525">
        <f t="shared" si="54"/>
        <v>0</v>
      </c>
      <c r="I1099" s="526">
        <f t="shared" si="52"/>
        <v>1</v>
      </c>
      <c r="J1099" s="526" t="str">
        <f ca="1">IF(G1099="","",SUMPRODUCT(LOOKUP(MID(SUBSTITUTE(UPPER(TRIM(CLEAN(SUBSTITUTE(SUBSTITUTE(G1099,"ٔ",""),"ـ","ء"))))," ",""),ROW(INDIRECT("1:"&amp;LEN(SUBSTITUTE(UPPER(TRIM(CLEAN(SUBSTITUTE(SUBSTITUTE(G1099,"ٔ",""),"ـ","ء"))))," ","")))),1),Gematria!$C$3:$C$40,Gematria!$D$3:$D$40)))</f>
        <v/>
      </c>
    </row>
    <row r="1100" spans="1:10" x14ac:dyDescent="0.25">
      <c r="A1100" s="2">
        <v>1099</v>
      </c>
      <c r="B1100" s="2">
        <v>7</v>
      </c>
      <c r="C1100" s="2">
        <v>139</v>
      </c>
      <c r="D1100" s="11"/>
      <c r="E11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00" s="524" t="str">
        <f t="shared" si="53"/>
        <v/>
      </c>
      <c r="H1100" s="525">
        <f t="shared" si="54"/>
        <v>0</v>
      </c>
      <c r="I1100" s="526">
        <f t="shared" si="52"/>
        <v>1</v>
      </c>
      <c r="J1100" s="526" t="str">
        <f ca="1">IF(G1100="","",SUMPRODUCT(LOOKUP(MID(SUBSTITUTE(UPPER(TRIM(CLEAN(SUBSTITUTE(SUBSTITUTE(G1100,"ٔ",""),"ـ","ء"))))," ",""),ROW(INDIRECT("1:"&amp;LEN(SUBSTITUTE(UPPER(TRIM(CLEAN(SUBSTITUTE(SUBSTITUTE(G1100,"ٔ",""),"ـ","ء"))))," ","")))),1),Gematria!$C$3:$C$40,Gematria!$D$3:$D$40)))</f>
        <v/>
      </c>
    </row>
    <row r="1101" spans="1:10" x14ac:dyDescent="0.25">
      <c r="A1101" s="2">
        <v>1100</v>
      </c>
      <c r="B1101" s="2">
        <v>7</v>
      </c>
      <c r="C1101" s="2">
        <v>140</v>
      </c>
      <c r="D1101" s="11"/>
      <c r="E11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01" s="524" t="str">
        <f t="shared" si="53"/>
        <v/>
      </c>
      <c r="H1101" s="525">
        <f t="shared" si="54"/>
        <v>0</v>
      </c>
      <c r="I1101" s="526">
        <f t="shared" si="52"/>
        <v>1</v>
      </c>
      <c r="J1101" s="526" t="str">
        <f ca="1">IF(G1101="","",SUMPRODUCT(LOOKUP(MID(SUBSTITUTE(UPPER(TRIM(CLEAN(SUBSTITUTE(SUBSTITUTE(G1101,"ٔ",""),"ـ","ء"))))," ",""),ROW(INDIRECT("1:"&amp;LEN(SUBSTITUTE(UPPER(TRIM(CLEAN(SUBSTITUTE(SUBSTITUTE(G1101,"ٔ",""),"ـ","ء"))))," ","")))),1),Gematria!$C$3:$C$40,Gematria!$D$3:$D$40)))</f>
        <v/>
      </c>
    </row>
    <row r="1102" spans="1:10" x14ac:dyDescent="0.25">
      <c r="A1102" s="2">
        <v>1101</v>
      </c>
      <c r="B1102" s="2">
        <v>7</v>
      </c>
      <c r="C1102" s="2">
        <v>141</v>
      </c>
      <c r="D1102" s="11"/>
      <c r="E11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02" s="524" t="str">
        <f t="shared" si="53"/>
        <v/>
      </c>
      <c r="H1102" s="525">
        <f t="shared" si="54"/>
        <v>0</v>
      </c>
      <c r="I1102" s="526">
        <f t="shared" si="52"/>
        <v>1</v>
      </c>
      <c r="J1102" s="526" t="str">
        <f ca="1">IF(G1102="","",SUMPRODUCT(LOOKUP(MID(SUBSTITUTE(UPPER(TRIM(CLEAN(SUBSTITUTE(SUBSTITUTE(G1102,"ٔ",""),"ـ","ء"))))," ",""),ROW(INDIRECT("1:"&amp;LEN(SUBSTITUTE(UPPER(TRIM(CLEAN(SUBSTITUTE(SUBSTITUTE(G1102,"ٔ",""),"ـ","ء"))))," ","")))),1),Gematria!$C$3:$C$40,Gematria!$D$3:$D$40)))</f>
        <v/>
      </c>
    </row>
    <row r="1103" spans="1:10" x14ac:dyDescent="0.25">
      <c r="A1103" s="2">
        <v>1102</v>
      </c>
      <c r="B1103" s="2">
        <v>7</v>
      </c>
      <c r="C1103" s="2">
        <v>142</v>
      </c>
      <c r="D1103" s="11"/>
      <c r="E11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03" s="524" t="str">
        <f t="shared" si="53"/>
        <v/>
      </c>
      <c r="H1103" s="525">
        <f t="shared" si="54"/>
        <v>0</v>
      </c>
      <c r="I1103" s="526">
        <f t="shared" si="52"/>
        <v>1</v>
      </c>
      <c r="J1103" s="526" t="str">
        <f ca="1">IF(G1103="","",SUMPRODUCT(LOOKUP(MID(SUBSTITUTE(UPPER(TRIM(CLEAN(SUBSTITUTE(SUBSTITUTE(G1103,"ٔ",""),"ـ","ء"))))," ",""),ROW(INDIRECT("1:"&amp;LEN(SUBSTITUTE(UPPER(TRIM(CLEAN(SUBSTITUTE(SUBSTITUTE(G1103,"ٔ",""),"ـ","ء"))))," ","")))),1),Gematria!$C$3:$C$40,Gematria!$D$3:$D$40)))</f>
        <v/>
      </c>
    </row>
    <row r="1104" spans="1:10" x14ac:dyDescent="0.25">
      <c r="A1104" s="2">
        <v>1103</v>
      </c>
      <c r="B1104" s="2">
        <v>7</v>
      </c>
      <c r="C1104" s="2">
        <v>143</v>
      </c>
      <c r="D1104" s="11"/>
      <c r="E11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04" s="524" t="str">
        <f t="shared" si="53"/>
        <v/>
      </c>
      <c r="H1104" s="525">
        <f t="shared" si="54"/>
        <v>0</v>
      </c>
      <c r="I1104" s="526">
        <f t="shared" si="52"/>
        <v>1</v>
      </c>
      <c r="J1104" s="526" t="str">
        <f ca="1">IF(G1104="","",SUMPRODUCT(LOOKUP(MID(SUBSTITUTE(UPPER(TRIM(CLEAN(SUBSTITUTE(SUBSTITUTE(G1104,"ٔ",""),"ـ","ء"))))," ",""),ROW(INDIRECT("1:"&amp;LEN(SUBSTITUTE(UPPER(TRIM(CLEAN(SUBSTITUTE(SUBSTITUTE(G1104,"ٔ",""),"ـ","ء"))))," ","")))),1),Gematria!$C$3:$C$40,Gematria!$D$3:$D$40)))</f>
        <v/>
      </c>
    </row>
    <row r="1105" spans="1:10" x14ac:dyDescent="0.25">
      <c r="A1105" s="2">
        <v>1104</v>
      </c>
      <c r="B1105" s="2">
        <v>7</v>
      </c>
      <c r="C1105" s="2">
        <v>144</v>
      </c>
      <c r="D1105" s="11"/>
      <c r="E11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05" s="524" t="str">
        <f t="shared" si="53"/>
        <v/>
      </c>
      <c r="H1105" s="525">
        <f t="shared" si="54"/>
        <v>0</v>
      </c>
      <c r="I1105" s="526">
        <f t="shared" si="52"/>
        <v>1</v>
      </c>
      <c r="J1105" s="526" t="str">
        <f ca="1">IF(G1105="","",SUMPRODUCT(LOOKUP(MID(SUBSTITUTE(UPPER(TRIM(CLEAN(SUBSTITUTE(SUBSTITUTE(G1105,"ٔ",""),"ـ","ء"))))," ",""),ROW(INDIRECT("1:"&amp;LEN(SUBSTITUTE(UPPER(TRIM(CLEAN(SUBSTITUTE(SUBSTITUTE(G1105,"ٔ",""),"ـ","ء"))))," ","")))),1),Gematria!$C$3:$C$40,Gematria!$D$3:$D$40)))</f>
        <v/>
      </c>
    </row>
    <row r="1106" spans="1:10" x14ac:dyDescent="0.25">
      <c r="A1106" s="2">
        <v>1105</v>
      </c>
      <c r="B1106" s="2">
        <v>7</v>
      </c>
      <c r="C1106" s="2">
        <v>145</v>
      </c>
      <c r="D1106" s="11"/>
      <c r="E11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06" s="524" t="str">
        <f t="shared" si="53"/>
        <v/>
      </c>
      <c r="H1106" s="525">
        <f t="shared" si="54"/>
        <v>0</v>
      </c>
      <c r="I1106" s="526">
        <f t="shared" si="52"/>
        <v>1</v>
      </c>
      <c r="J1106" s="526" t="str">
        <f ca="1">IF(G1106="","",SUMPRODUCT(LOOKUP(MID(SUBSTITUTE(UPPER(TRIM(CLEAN(SUBSTITUTE(SUBSTITUTE(G1106,"ٔ",""),"ـ","ء"))))," ",""),ROW(INDIRECT("1:"&amp;LEN(SUBSTITUTE(UPPER(TRIM(CLEAN(SUBSTITUTE(SUBSTITUTE(G1106,"ٔ",""),"ـ","ء"))))," ","")))),1),Gematria!$C$3:$C$40,Gematria!$D$3:$D$40)))</f>
        <v/>
      </c>
    </row>
    <row r="1107" spans="1:10" x14ac:dyDescent="0.25">
      <c r="A1107" s="2">
        <v>1106</v>
      </c>
      <c r="B1107" s="2">
        <v>7</v>
      </c>
      <c r="C1107" s="2">
        <v>146</v>
      </c>
      <c r="D1107" s="11"/>
      <c r="E11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07" s="524" t="str">
        <f t="shared" si="53"/>
        <v/>
      </c>
      <c r="H1107" s="525">
        <f t="shared" si="54"/>
        <v>0</v>
      </c>
      <c r="I1107" s="526">
        <f t="shared" ref="I1107:I1170" si="55">LEN(TRIM(G1107))-H1107+1</f>
        <v>1</v>
      </c>
      <c r="J1107" s="526" t="str">
        <f ca="1">IF(G1107="","",SUMPRODUCT(LOOKUP(MID(SUBSTITUTE(UPPER(TRIM(CLEAN(SUBSTITUTE(SUBSTITUTE(G1107,"ٔ",""),"ـ","ء"))))," ",""),ROW(INDIRECT("1:"&amp;LEN(SUBSTITUTE(UPPER(TRIM(CLEAN(SUBSTITUTE(SUBSTITUTE(G1107,"ٔ",""),"ـ","ء"))))," ","")))),1),Gematria!$C$3:$C$40,Gematria!$D$3:$D$40)))</f>
        <v/>
      </c>
    </row>
    <row r="1108" spans="1:10" x14ac:dyDescent="0.25">
      <c r="A1108" s="2">
        <v>1107</v>
      </c>
      <c r="B1108" s="2">
        <v>7</v>
      </c>
      <c r="C1108" s="2">
        <v>147</v>
      </c>
      <c r="D1108" s="11"/>
      <c r="E11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08" s="524" t="str">
        <f t="shared" si="53"/>
        <v/>
      </c>
      <c r="H1108" s="525">
        <f t="shared" si="54"/>
        <v>0</v>
      </c>
      <c r="I1108" s="526">
        <f t="shared" si="55"/>
        <v>1</v>
      </c>
      <c r="J1108" s="526" t="str">
        <f ca="1">IF(G1108="","",SUMPRODUCT(LOOKUP(MID(SUBSTITUTE(UPPER(TRIM(CLEAN(SUBSTITUTE(SUBSTITUTE(G1108,"ٔ",""),"ـ","ء"))))," ",""),ROW(INDIRECT("1:"&amp;LEN(SUBSTITUTE(UPPER(TRIM(CLEAN(SUBSTITUTE(SUBSTITUTE(G1108,"ٔ",""),"ـ","ء"))))," ","")))),1),Gematria!$C$3:$C$40,Gematria!$D$3:$D$40)))</f>
        <v/>
      </c>
    </row>
    <row r="1109" spans="1:10" x14ac:dyDescent="0.25">
      <c r="A1109" s="2">
        <v>1108</v>
      </c>
      <c r="B1109" s="2">
        <v>7</v>
      </c>
      <c r="C1109" s="2">
        <v>148</v>
      </c>
      <c r="D1109" s="11"/>
      <c r="E11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09" s="524" t="str">
        <f t="shared" si="53"/>
        <v/>
      </c>
      <c r="H1109" s="525">
        <f t="shared" si="54"/>
        <v>0</v>
      </c>
      <c r="I1109" s="526">
        <f t="shared" si="55"/>
        <v>1</v>
      </c>
      <c r="J1109" s="526" t="str">
        <f ca="1">IF(G1109="","",SUMPRODUCT(LOOKUP(MID(SUBSTITUTE(UPPER(TRIM(CLEAN(SUBSTITUTE(SUBSTITUTE(G1109,"ٔ",""),"ـ","ء"))))," ",""),ROW(INDIRECT("1:"&amp;LEN(SUBSTITUTE(UPPER(TRIM(CLEAN(SUBSTITUTE(SUBSTITUTE(G1109,"ٔ",""),"ـ","ء"))))," ","")))),1),Gematria!$C$3:$C$40,Gematria!$D$3:$D$40)))</f>
        <v/>
      </c>
    </row>
    <row r="1110" spans="1:10" x14ac:dyDescent="0.25">
      <c r="A1110" s="2">
        <v>1109</v>
      </c>
      <c r="B1110" s="2">
        <v>7</v>
      </c>
      <c r="C1110" s="2">
        <v>149</v>
      </c>
      <c r="D1110" s="11"/>
      <c r="E11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10" s="524" t="str">
        <f t="shared" si="53"/>
        <v/>
      </c>
      <c r="H1110" s="525">
        <f t="shared" si="54"/>
        <v>0</v>
      </c>
      <c r="I1110" s="526">
        <f t="shared" si="55"/>
        <v>1</v>
      </c>
      <c r="J1110" s="526" t="str">
        <f ca="1">IF(G1110="","",SUMPRODUCT(LOOKUP(MID(SUBSTITUTE(UPPER(TRIM(CLEAN(SUBSTITUTE(SUBSTITUTE(G1110,"ٔ",""),"ـ","ء"))))," ",""),ROW(INDIRECT("1:"&amp;LEN(SUBSTITUTE(UPPER(TRIM(CLEAN(SUBSTITUTE(SUBSTITUTE(G1110,"ٔ",""),"ـ","ء"))))," ","")))),1),Gematria!$C$3:$C$40,Gematria!$D$3:$D$40)))</f>
        <v/>
      </c>
    </row>
    <row r="1111" spans="1:10" x14ac:dyDescent="0.25">
      <c r="A1111" s="2">
        <v>1110</v>
      </c>
      <c r="B1111" s="2">
        <v>7</v>
      </c>
      <c r="C1111" s="2">
        <v>150</v>
      </c>
      <c r="D1111" s="11"/>
      <c r="E11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11" s="524" t="str">
        <f t="shared" si="53"/>
        <v/>
      </c>
      <c r="H1111" s="525">
        <f t="shared" si="54"/>
        <v>0</v>
      </c>
      <c r="I1111" s="526">
        <f t="shared" si="55"/>
        <v>1</v>
      </c>
      <c r="J1111" s="526" t="str">
        <f ca="1">IF(G1111="","",SUMPRODUCT(LOOKUP(MID(SUBSTITUTE(UPPER(TRIM(CLEAN(SUBSTITUTE(SUBSTITUTE(G1111,"ٔ",""),"ـ","ء"))))," ",""),ROW(INDIRECT("1:"&amp;LEN(SUBSTITUTE(UPPER(TRIM(CLEAN(SUBSTITUTE(SUBSTITUTE(G1111,"ٔ",""),"ـ","ء"))))," ","")))),1),Gematria!$C$3:$C$40,Gematria!$D$3:$D$40)))</f>
        <v/>
      </c>
    </row>
    <row r="1112" spans="1:10" x14ac:dyDescent="0.25">
      <c r="A1112" s="2">
        <v>1111</v>
      </c>
      <c r="B1112" s="2">
        <v>7</v>
      </c>
      <c r="C1112" s="2">
        <v>151</v>
      </c>
      <c r="D1112" s="11"/>
      <c r="E11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12" s="524" t="str">
        <f t="shared" si="53"/>
        <v/>
      </c>
      <c r="H1112" s="525">
        <f t="shared" si="54"/>
        <v>0</v>
      </c>
      <c r="I1112" s="526">
        <f t="shared" si="55"/>
        <v>1</v>
      </c>
      <c r="J1112" s="526" t="str">
        <f ca="1">IF(G1112="","",SUMPRODUCT(LOOKUP(MID(SUBSTITUTE(UPPER(TRIM(CLEAN(SUBSTITUTE(SUBSTITUTE(G1112,"ٔ",""),"ـ","ء"))))," ",""),ROW(INDIRECT("1:"&amp;LEN(SUBSTITUTE(UPPER(TRIM(CLEAN(SUBSTITUTE(SUBSTITUTE(G1112,"ٔ",""),"ـ","ء"))))," ","")))),1),Gematria!$C$3:$C$40,Gematria!$D$3:$D$40)))</f>
        <v/>
      </c>
    </row>
    <row r="1113" spans="1:10" x14ac:dyDescent="0.25">
      <c r="A1113" s="2">
        <v>1112</v>
      </c>
      <c r="B1113" s="2">
        <v>7</v>
      </c>
      <c r="C1113" s="2">
        <v>152</v>
      </c>
      <c r="D1113" s="11"/>
      <c r="E11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13" s="524" t="str">
        <f t="shared" si="53"/>
        <v/>
      </c>
      <c r="H1113" s="525">
        <f t="shared" si="54"/>
        <v>0</v>
      </c>
      <c r="I1113" s="526">
        <f t="shared" si="55"/>
        <v>1</v>
      </c>
      <c r="J1113" s="526" t="str">
        <f ca="1">IF(G1113="","",SUMPRODUCT(LOOKUP(MID(SUBSTITUTE(UPPER(TRIM(CLEAN(SUBSTITUTE(SUBSTITUTE(G1113,"ٔ",""),"ـ","ء"))))," ",""),ROW(INDIRECT("1:"&amp;LEN(SUBSTITUTE(UPPER(TRIM(CLEAN(SUBSTITUTE(SUBSTITUTE(G1113,"ٔ",""),"ـ","ء"))))," ","")))),1),Gematria!$C$3:$C$40,Gematria!$D$3:$D$40)))</f>
        <v/>
      </c>
    </row>
    <row r="1114" spans="1:10" x14ac:dyDescent="0.25">
      <c r="A1114" s="2">
        <v>1113</v>
      </c>
      <c r="B1114" s="2">
        <v>7</v>
      </c>
      <c r="C1114" s="2">
        <v>153</v>
      </c>
      <c r="D1114" s="11"/>
      <c r="E11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14" s="524" t="str">
        <f t="shared" si="53"/>
        <v/>
      </c>
      <c r="H1114" s="525">
        <f t="shared" si="54"/>
        <v>0</v>
      </c>
      <c r="I1114" s="526">
        <f t="shared" si="55"/>
        <v>1</v>
      </c>
      <c r="J1114" s="526" t="str">
        <f ca="1">IF(G1114="","",SUMPRODUCT(LOOKUP(MID(SUBSTITUTE(UPPER(TRIM(CLEAN(SUBSTITUTE(SUBSTITUTE(G1114,"ٔ",""),"ـ","ء"))))," ",""),ROW(INDIRECT("1:"&amp;LEN(SUBSTITUTE(UPPER(TRIM(CLEAN(SUBSTITUTE(SUBSTITUTE(G1114,"ٔ",""),"ـ","ء"))))," ","")))),1),Gematria!$C$3:$C$40,Gematria!$D$3:$D$40)))</f>
        <v/>
      </c>
    </row>
    <row r="1115" spans="1:10" x14ac:dyDescent="0.25">
      <c r="A1115" s="2">
        <v>1114</v>
      </c>
      <c r="B1115" s="2">
        <v>7</v>
      </c>
      <c r="C1115" s="2">
        <v>154</v>
      </c>
      <c r="D1115" s="11"/>
      <c r="E11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15" s="524" t="str">
        <f t="shared" si="53"/>
        <v/>
      </c>
      <c r="H1115" s="525">
        <f t="shared" si="54"/>
        <v>0</v>
      </c>
      <c r="I1115" s="526">
        <f t="shared" si="55"/>
        <v>1</v>
      </c>
      <c r="J1115" s="526" t="str">
        <f ca="1">IF(G1115="","",SUMPRODUCT(LOOKUP(MID(SUBSTITUTE(UPPER(TRIM(CLEAN(SUBSTITUTE(SUBSTITUTE(G1115,"ٔ",""),"ـ","ء"))))," ",""),ROW(INDIRECT("1:"&amp;LEN(SUBSTITUTE(UPPER(TRIM(CLEAN(SUBSTITUTE(SUBSTITUTE(G1115,"ٔ",""),"ـ","ء"))))," ","")))),1),Gematria!$C$3:$C$40,Gematria!$D$3:$D$40)))</f>
        <v/>
      </c>
    </row>
    <row r="1116" spans="1:10" x14ac:dyDescent="0.25">
      <c r="A1116" s="2">
        <v>1115</v>
      </c>
      <c r="B1116" s="2">
        <v>7</v>
      </c>
      <c r="C1116" s="2">
        <v>155</v>
      </c>
      <c r="D1116" s="11"/>
      <c r="E11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16" s="524" t="str">
        <f t="shared" si="53"/>
        <v/>
      </c>
      <c r="H1116" s="525">
        <f t="shared" si="54"/>
        <v>0</v>
      </c>
      <c r="I1116" s="526">
        <f t="shared" si="55"/>
        <v>1</v>
      </c>
      <c r="J1116" s="526" t="str">
        <f ca="1">IF(G1116="","",SUMPRODUCT(LOOKUP(MID(SUBSTITUTE(UPPER(TRIM(CLEAN(SUBSTITUTE(SUBSTITUTE(G1116,"ٔ",""),"ـ","ء"))))," ",""),ROW(INDIRECT("1:"&amp;LEN(SUBSTITUTE(UPPER(TRIM(CLEAN(SUBSTITUTE(SUBSTITUTE(G1116,"ٔ",""),"ـ","ء"))))," ","")))),1),Gematria!$C$3:$C$40,Gematria!$D$3:$D$40)))</f>
        <v/>
      </c>
    </row>
    <row r="1117" spans="1:10" x14ac:dyDescent="0.25">
      <c r="A1117" s="2">
        <v>1116</v>
      </c>
      <c r="B1117" s="2">
        <v>7</v>
      </c>
      <c r="C1117" s="2">
        <v>156</v>
      </c>
      <c r="D1117" s="11"/>
      <c r="E11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17" s="524" t="str">
        <f t="shared" si="53"/>
        <v/>
      </c>
      <c r="H1117" s="525">
        <f t="shared" si="54"/>
        <v>0</v>
      </c>
      <c r="I1117" s="526">
        <f t="shared" si="55"/>
        <v>1</v>
      </c>
      <c r="J1117" s="526" t="str">
        <f ca="1">IF(G1117="","",SUMPRODUCT(LOOKUP(MID(SUBSTITUTE(UPPER(TRIM(CLEAN(SUBSTITUTE(SUBSTITUTE(G1117,"ٔ",""),"ـ","ء"))))," ",""),ROW(INDIRECT("1:"&amp;LEN(SUBSTITUTE(UPPER(TRIM(CLEAN(SUBSTITUTE(SUBSTITUTE(G1117,"ٔ",""),"ـ","ء"))))," ","")))),1),Gematria!$C$3:$C$40,Gematria!$D$3:$D$40)))</f>
        <v/>
      </c>
    </row>
    <row r="1118" spans="1:10" x14ac:dyDescent="0.25">
      <c r="A1118" s="2">
        <v>1117</v>
      </c>
      <c r="B1118" s="2">
        <v>7</v>
      </c>
      <c r="C1118" s="2">
        <v>157</v>
      </c>
      <c r="D1118" s="11"/>
      <c r="E11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18" s="524" t="str">
        <f t="shared" si="53"/>
        <v/>
      </c>
      <c r="H1118" s="525">
        <f t="shared" si="54"/>
        <v>0</v>
      </c>
      <c r="I1118" s="526">
        <f t="shared" si="55"/>
        <v>1</v>
      </c>
      <c r="J1118" s="526" t="str">
        <f ca="1">IF(G1118="","",SUMPRODUCT(LOOKUP(MID(SUBSTITUTE(UPPER(TRIM(CLEAN(SUBSTITUTE(SUBSTITUTE(G1118,"ٔ",""),"ـ","ء"))))," ",""),ROW(INDIRECT("1:"&amp;LEN(SUBSTITUTE(UPPER(TRIM(CLEAN(SUBSTITUTE(SUBSTITUTE(G1118,"ٔ",""),"ـ","ء"))))," ","")))),1),Gematria!$C$3:$C$40,Gematria!$D$3:$D$40)))</f>
        <v/>
      </c>
    </row>
    <row r="1119" spans="1:10" x14ac:dyDescent="0.25">
      <c r="A1119" s="2">
        <v>1118</v>
      </c>
      <c r="B1119" s="2">
        <v>7</v>
      </c>
      <c r="C1119" s="2">
        <v>158</v>
      </c>
      <c r="D1119" s="11"/>
      <c r="E11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19" s="524" t="str">
        <f t="shared" si="53"/>
        <v/>
      </c>
      <c r="H1119" s="525">
        <f t="shared" si="54"/>
        <v>0</v>
      </c>
      <c r="I1119" s="526">
        <f t="shared" si="55"/>
        <v>1</v>
      </c>
      <c r="J1119" s="526" t="str">
        <f ca="1">IF(G1119="","",SUMPRODUCT(LOOKUP(MID(SUBSTITUTE(UPPER(TRIM(CLEAN(SUBSTITUTE(SUBSTITUTE(G1119,"ٔ",""),"ـ","ء"))))," ",""),ROW(INDIRECT("1:"&amp;LEN(SUBSTITUTE(UPPER(TRIM(CLEAN(SUBSTITUTE(SUBSTITUTE(G1119,"ٔ",""),"ـ","ء"))))," ","")))),1),Gematria!$C$3:$C$40,Gematria!$D$3:$D$40)))</f>
        <v/>
      </c>
    </row>
    <row r="1120" spans="1:10" x14ac:dyDescent="0.25">
      <c r="A1120" s="2">
        <v>1119</v>
      </c>
      <c r="B1120" s="2">
        <v>7</v>
      </c>
      <c r="C1120" s="2">
        <v>159</v>
      </c>
      <c r="D1120" s="11"/>
      <c r="E11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20" s="524" t="str">
        <f t="shared" si="53"/>
        <v/>
      </c>
      <c r="H1120" s="525">
        <f t="shared" si="54"/>
        <v>0</v>
      </c>
      <c r="I1120" s="526">
        <f t="shared" si="55"/>
        <v>1</v>
      </c>
      <c r="J1120" s="526" t="str">
        <f ca="1">IF(G1120="","",SUMPRODUCT(LOOKUP(MID(SUBSTITUTE(UPPER(TRIM(CLEAN(SUBSTITUTE(SUBSTITUTE(G1120,"ٔ",""),"ـ","ء"))))," ",""),ROW(INDIRECT("1:"&amp;LEN(SUBSTITUTE(UPPER(TRIM(CLEAN(SUBSTITUTE(SUBSTITUTE(G1120,"ٔ",""),"ـ","ء"))))," ","")))),1),Gematria!$C$3:$C$40,Gematria!$D$3:$D$40)))</f>
        <v/>
      </c>
    </row>
    <row r="1121" spans="1:10" x14ac:dyDescent="0.25">
      <c r="A1121" s="2">
        <v>1120</v>
      </c>
      <c r="B1121" s="2">
        <v>7</v>
      </c>
      <c r="C1121" s="2">
        <v>160</v>
      </c>
      <c r="D1121" s="11"/>
      <c r="E11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21" s="524" t="str">
        <f t="shared" si="53"/>
        <v/>
      </c>
      <c r="H1121" s="525">
        <f t="shared" si="54"/>
        <v>0</v>
      </c>
      <c r="I1121" s="526">
        <f t="shared" si="55"/>
        <v>1</v>
      </c>
      <c r="J1121" s="526" t="str">
        <f ca="1">IF(G1121="","",SUMPRODUCT(LOOKUP(MID(SUBSTITUTE(UPPER(TRIM(CLEAN(SUBSTITUTE(SUBSTITUTE(G1121,"ٔ",""),"ـ","ء"))))," ",""),ROW(INDIRECT("1:"&amp;LEN(SUBSTITUTE(UPPER(TRIM(CLEAN(SUBSTITUTE(SUBSTITUTE(G1121,"ٔ",""),"ـ","ء"))))," ","")))),1),Gematria!$C$3:$C$40,Gematria!$D$3:$D$40)))</f>
        <v/>
      </c>
    </row>
    <row r="1122" spans="1:10" x14ac:dyDescent="0.25">
      <c r="A1122" s="2">
        <v>1121</v>
      </c>
      <c r="B1122" s="2">
        <v>7</v>
      </c>
      <c r="C1122" s="2">
        <v>161</v>
      </c>
      <c r="D1122" s="11"/>
      <c r="E11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22" s="524" t="str">
        <f t="shared" si="53"/>
        <v/>
      </c>
      <c r="H1122" s="525">
        <f t="shared" si="54"/>
        <v>0</v>
      </c>
      <c r="I1122" s="526">
        <f t="shared" si="55"/>
        <v>1</v>
      </c>
      <c r="J1122" s="526" t="str">
        <f ca="1">IF(G1122="","",SUMPRODUCT(LOOKUP(MID(SUBSTITUTE(UPPER(TRIM(CLEAN(SUBSTITUTE(SUBSTITUTE(G1122,"ٔ",""),"ـ","ء"))))," ",""),ROW(INDIRECT("1:"&amp;LEN(SUBSTITUTE(UPPER(TRIM(CLEAN(SUBSTITUTE(SUBSTITUTE(G1122,"ٔ",""),"ـ","ء"))))," ","")))),1),Gematria!$C$3:$C$40,Gematria!$D$3:$D$40)))</f>
        <v/>
      </c>
    </row>
    <row r="1123" spans="1:10" x14ac:dyDescent="0.25">
      <c r="A1123" s="2">
        <v>1122</v>
      </c>
      <c r="B1123" s="2">
        <v>7</v>
      </c>
      <c r="C1123" s="2">
        <v>162</v>
      </c>
      <c r="D1123" s="11"/>
      <c r="E11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23" s="524" t="str">
        <f t="shared" si="53"/>
        <v/>
      </c>
      <c r="H1123" s="525">
        <f t="shared" si="54"/>
        <v>0</v>
      </c>
      <c r="I1123" s="526">
        <f t="shared" si="55"/>
        <v>1</v>
      </c>
      <c r="J1123" s="526" t="str">
        <f ca="1">IF(G1123="","",SUMPRODUCT(LOOKUP(MID(SUBSTITUTE(UPPER(TRIM(CLEAN(SUBSTITUTE(SUBSTITUTE(G1123,"ٔ",""),"ـ","ء"))))," ",""),ROW(INDIRECT("1:"&amp;LEN(SUBSTITUTE(UPPER(TRIM(CLEAN(SUBSTITUTE(SUBSTITUTE(G1123,"ٔ",""),"ـ","ء"))))," ","")))),1),Gematria!$C$3:$C$40,Gematria!$D$3:$D$40)))</f>
        <v/>
      </c>
    </row>
    <row r="1124" spans="1:10" x14ac:dyDescent="0.25">
      <c r="A1124" s="2">
        <v>1123</v>
      </c>
      <c r="B1124" s="2">
        <v>7</v>
      </c>
      <c r="C1124" s="2">
        <v>163</v>
      </c>
      <c r="D1124" s="11"/>
      <c r="E11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24" s="524" t="str">
        <f t="shared" si="53"/>
        <v/>
      </c>
      <c r="H1124" s="525">
        <f t="shared" si="54"/>
        <v>0</v>
      </c>
      <c r="I1124" s="526">
        <f t="shared" si="55"/>
        <v>1</v>
      </c>
      <c r="J1124" s="526" t="str">
        <f ca="1">IF(G1124="","",SUMPRODUCT(LOOKUP(MID(SUBSTITUTE(UPPER(TRIM(CLEAN(SUBSTITUTE(SUBSTITUTE(G1124,"ٔ",""),"ـ","ء"))))," ",""),ROW(INDIRECT("1:"&amp;LEN(SUBSTITUTE(UPPER(TRIM(CLEAN(SUBSTITUTE(SUBSTITUTE(G1124,"ٔ",""),"ـ","ء"))))," ","")))),1),Gematria!$C$3:$C$40,Gematria!$D$3:$D$40)))</f>
        <v/>
      </c>
    </row>
    <row r="1125" spans="1:10" x14ac:dyDescent="0.25">
      <c r="A1125" s="2">
        <v>1124</v>
      </c>
      <c r="B1125" s="2">
        <v>7</v>
      </c>
      <c r="C1125" s="2">
        <v>164</v>
      </c>
      <c r="D1125" s="11"/>
      <c r="E11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25" s="524" t="str">
        <f t="shared" si="53"/>
        <v/>
      </c>
      <c r="H1125" s="525">
        <f t="shared" si="54"/>
        <v>0</v>
      </c>
      <c r="I1125" s="526">
        <f t="shared" si="55"/>
        <v>1</v>
      </c>
      <c r="J1125" s="526" t="str">
        <f ca="1">IF(G1125="","",SUMPRODUCT(LOOKUP(MID(SUBSTITUTE(UPPER(TRIM(CLEAN(SUBSTITUTE(SUBSTITUTE(G1125,"ٔ",""),"ـ","ء"))))," ",""),ROW(INDIRECT("1:"&amp;LEN(SUBSTITUTE(UPPER(TRIM(CLEAN(SUBSTITUTE(SUBSTITUTE(G1125,"ٔ",""),"ـ","ء"))))," ","")))),1),Gematria!$C$3:$C$40,Gematria!$D$3:$D$40)))</f>
        <v/>
      </c>
    </row>
    <row r="1126" spans="1:10" x14ac:dyDescent="0.25">
      <c r="A1126" s="2">
        <v>1125</v>
      </c>
      <c r="B1126" s="2">
        <v>7</v>
      </c>
      <c r="C1126" s="2">
        <v>165</v>
      </c>
      <c r="D1126" s="11"/>
      <c r="E11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26" s="524" t="str">
        <f t="shared" si="53"/>
        <v/>
      </c>
      <c r="H1126" s="525">
        <f t="shared" si="54"/>
        <v>0</v>
      </c>
      <c r="I1126" s="526">
        <f t="shared" si="55"/>
        <v>1</v>
      </c>
      <c r="J1126" s="526" t="str">
        <f ca="1">IF(G1126="","",SUMPRODUCT(LOOKUP(MID(SUBSTITUTE(UPPER(TRIM(CLEAN(SUBSTITUTE(SUBSTITUTE(G1126,"ٔ",""),"ـ","ء"))))," ",""),ROW(INDIRECT("1:"&amp;LEN(SUBSTITUTE(UPPER(TRIM(CLEAN(SUBSTITUTE(SUBSTITUTE(G1126,"ٔ",""),"ـ","ء"))))," ","")))),1),Gematria!$C$3:$C$40,Gematria!$D$3:$D$40)))</f>
        <v/>
      </c>
    </row>
    <row r="1127" spans="1:10" x14ac:dyDescent="0.25">
      <c r="A1127" s="2">
        <v>1126</v>
      </c>
      <c r="B1127" s="2">
        <v>7</v>
      </c>
      <c r="C1127" s="2">
        <v>166</v>
      </c>
      <c r="D1127" s="11"/>
      <c r="E11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27" s="524" t="str">
        <f t="shared" si="53"/>
        <v/>
      </c>
      <c r="H1127" s="525">
        <f t="shared" si="54"/>
        <v>0</v>
      </c>
      <c r="I1127" s="526">
        <f t="shared" si="55"/>
        <v>1</v>
      </c>
      <c r="J1127" s="526" t="str">
        <f ca="1">IF(G1127="","",SUMPRODUCT(LOOKUP(MID(SUBSTITUTE(UPPER(TRIM(CLEAN(SUBSTITUTE(SUBSTITUTE(G1127,"ٔ",""),"ـ","ء"))))," ",""),ROW(INDIRECT("1:"&amp;LEN(SUBSTITUTE(UPPER(TRIM(CLEAN(SUBSTITUTE(SUBSTITUTE(G1127,"ٔ",""),"ـ","ء"))))," ","")))),1),Gematria!$C$3:$C$40,Gematria!$D$3:$D$40)))</f>
        <v/>
      </c>
    </row>
    <row r="1128" spans="1:10" x14ac:dyDescent="0.25">
      <c r="A1128" s="2">
        <v>1127</v>
      </c>
      <c r="B1128" s="2">
        <v>7</v>
      </c>
      <c r="C1128" s="2">
        <v>167</v>
      </c>
      <c r="D1128" s="11"/>
      <c r="E11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28" s="524" t="str">
        <f t="shared" si="53"/>
        <v/>
      </c>
      <c r="H1128" s="525">
        <f t="shared" si="54"/>
        <v>0</v>
      </c>
      <c r="I1128" s="526">
        <f t="shared" si="55"/>
        <v>1</v>
      </c>
      <c r="J1128" s="526" t="str">
        <f ca="1">IF(G1128="","",SUMPRODUCT(LOOKUP(MID(SUBSTITUTE(UPPER(TRIM(CLEAN(SUBSTITUTE(SUBSTITUTE(G1128,"ٔ",""),"ـ","ء"))))," ",""),ROW(INDIRECT("1:"&amp;LEN(SUBSTITUTE(UPPER(TRIM(CLEAN(SUBSTITUTE(SUBSTITUTE(G1128,"ٔ",""),"ـ","ء"))))," ","")))),1),Gematria!$C$3:$C$40,Gematria!$D$3:$D$40)))</f>
        <v/>
      </c>
    </row>
    <row r="1129" spans="1:10" x14ac:dyDescent="0.25">
      <c r="A1129" s="2">
        <v>1128</v>
      </c>
      <c r="B1129" s="2">
        <v>7</v>
      </c>
      <c r="C1129" s="2">
        <v>168</v>
      </c>
      <c r="D1129" s="11"/>
      <c r="E11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29" s="524" t="str">
        <f t="shared" si="53"/>
        <v/>
      </c>
      <c r="H1129" s="525">
        <f t="shared" si="54"/>
        <v>0</v>
      </c>
      <c r="I1129" s="526">
        <f t="shared" si="55"/>
        <v>1</v>
      </c>
      <c r="J1129" s="526" t="str">
        <f ca="1">IF(G1129="","",SUMPRODUCT(LOOKUP(MID(SUBSTITUTE(UPPER(TRIM(CLEAN(SUBSTITUTE(SUBSTITUTE(G1129,"ٔ",""),"ـ","ء"))))," ",""),ROW(INDIRECT("1:"&amp;LEN(SUBSTITUTE(UPPER(TRIM(CLEAN(SUBSTITUTE(SUBSTITUTE(G1129,"ٔ",""),"ـ","ء"))))," ","")))),1),Gematria!$C$3:$C$40,Gematria!$D$3:$D$40)))</f>
        <v/>
      </c>
    </row>
    <row r="1130" spans="1:10" x14ac:dyDescent="0.25">
      <c r="A1130" s="2">
        <v>1129</v>
      </c>
      <c r="B1130" s="2">
        <v>7</v>
      </c>
      <c r="C1130" s="2">
        <v>169</v>
      </c>
      <c r="D1130" s="11"/>
      <c r="E11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30" s="524" t="str">
        <f t="shared" si="53"/>
        <v/>
      </c>
      <c r="H1130" s="525">
        <f t="shared" si="54"/>
        <v>0</v>
      </c>
      <c r="I1130" s="526">
        <f t="shared" si="55"/>
        <v>1</v>
      </c>
      <c r="J1130" s="526" t="str">
        <f ca="1">IF(G1130="","",SUMPRODUCT(LOOKUP(MID(SUBSTITUTE(UPPER(TRIM(CLEAN(SUBSTITUTE(SUBSTITUTE(G1130,"ٔ",""),"ـ","ء"))))," ",""),ROW(INDIRECT("1:"&amp;LEN(SUBSTITUTE(UPPER(TRIM(CLEAN(SUBSTITUTE(SUBSTITUTE(G1130,"ٔ",""),"ـ","ء"))))," ","")))),1),Gematria!$C$3:$C$40,Gematria!$D$3:$D$40)))</f>
        <v/>
      </c>
    </row>
    <row r="1131" spans="1:10" x14ac:dyDescent="0.25">
      <c r="A1131" s="2">
        <v>1130</v>
      </c>
      <c r="B1131" s="2">
        <v>7</v>
      </c>
      <c r="C1131" s="2">
        <v>170</v>
      </c>
      <c r="D1131" s="11"/>
      <c r="E11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31" s="524" t="str">
        <f t="shared" si="53"/>
        <v/>
      </c>
      <c r="H1131" s="525">
        <f t="shared" si="54"/>
        <v>0</v>
      </c>
      <c r="I1131" s="526">
        <f t="shared" si="55"/>
        <v>1</v>
      </c>
      <c r="J1131" s="526" t="str">
        <f ca="1">IF(G1131="","",SUMPRODUCT(LOOKUP(MID(SUBSTITUTE(UPPER(TRIM(CLEAN(SUBSTITUTE(SUBSTITUTE(G1131,"ٔ",""),"ـ","ء"))))," ",""),ROW(INDIRECT("1:"&amp;LEN(SUBSTITUTE(UPPER(TRIM(CLEAN(SUBSTITUTE(SUBSTITUTE(G1131,"ٔ",""),"ـ","ء"))))," ","")))),1),Gematria!$C$3:$C$40,Gematria!$D$3:$D$40)))</f>
        <v/>
      </c>
    </row>
    <row r="1132" spans="1:10" x14ac:dyDescent="0.25">
      <c r="A1132" s="2">
        <v>1131</v>
      </c>
      <c r="B1132" s="2">
        <v>7</v>
      </c>
      <c r="C1132" s="2">
        <v>171</v>
      </c>
      <c r="D1132" s="11"/>
      <c r="E11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32" s="524" t="str">
        <f t="shared" si="53"/>
        <v/>
      </c>
      <c r="H1132" s="525">
        <f t="shared" si="54"/>
        <v>0</v>
      </c>
      <c r="I1132" s="526">
        <f t="shared" si="55"/>
        <v>1</v>
      </c>
      <c r="J1132" s="526" t="str">
        <f ca="1">IF(G1132="","",SUMPRODUCT(LOOKUP(MID(SUBSTITUTE(UPPER(TRIM(CLEAN(SUBSTITUTE(SUBSTITUTE(G1132,"ٔ",""),"ـ","ء"))))," ",""),ROW(INDIRECT("1:"&amp;LEN(SUBSTITUTE(UPPER(TRIM(CLEAN(SUBSTITUTE(SUBSTITUTE(G1132,"ٔ",""),"ـ","ء"))))," ","")))),1),Gematria!$C$3:$C$40,Gematria!$D$3:$D$40)))</f>
        <v/>
      </c>
    </row>
    <row r="1133" spans="1:10" x14ac:dyDescent="0.25">
      <c r="A1133" s="2">
        <v>1132</v>
      </c>
      <c r="B1133" s="2">
        <v>7</v>
      </c>
      <c r="C1133" s="2">
        <v>172</v>
      </c>
      <c r="D1133" s="11"/>
      <c r="E11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33" s="524" t="str">
        <f t="shared" si="53"/>
        <v/>
      </c>
      <c r="H1133" s="525">
        <f t="shared" si="54"/>
        <v>0</v>
      </c>
      <c r="I1133" s="526">
        <f t="shared" si="55"/>
        <v>1</v>
      </c>
      <c r="J1133" s="526" t="str">
        <f ca="1">IF(G1133="","",SUMPRODUCT(LOOKUP(MID(SUBSTITUTE(UPPER(TRIM(CLEAN(SUBSTITUTE(SUBSTITUTE(G1133,"ٔ",""),"ـ","ء"))))," ",""),ROW(INDIRECT("1:"&amp;LEN(SUBSTITUTE(UPPER(TRIM(CLEAN(SUBSTITUTE(SUBSTITUTE(G1133,"ٔ",""),"ـ","ء"))))," ","")))),1),Gematria!$C$3:$C$40,Gematria!$D$3:$D$40)))</f>
        <v/>
      </c>
    </row>
    <row r="1134" spans="1:10" x14ac:dyDescent="0.25">
      <c r="A1134" s="2">
        <v>1133</v>
      </c>
      <c r="B1134" s="2">
        <v>7</v>
      </c>
      <c r="C1134" s="2">
        <v>173</v>
      </c>
      <c r="D1134" s="11"/>
      <c r="E11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34" s="524" t="str">
        <f t="shared" si="53"/>
        <v/>
      </c>
      <c r="H1134" s="525">
        <f t="shared" si="54"/>
        <v>0</v>
      </c>
      <c r="I1134" s="526">
        <f t="shared" si="55"/>
        <v>1</v>
      </c>
      <c r="J1134" s="526" t="str">
        <f ca="1">IF(G1134="","",SUMPRODUCT(LOOKUP(MID(SUBSTITUTE(UPPER(TRIM(CLEAN(SUBSTITUTE(SUBSTITUTE(G1134,"ٔ",""),"ـ","ء"))))," ",""),ROW(INDIRECT("1:"&amp;LEN(SUBSTITUTE(UPPER(TRIM(CLEAN(SUBSTITUTE(SUBSTITUTE(G1134,"ٔ",""),"ـ","ء"))))," ","")))),1),Gematria!$C$3:$C$40,Gematria!$D$3:$D$40)))</f>
        <v/>
      </c>
    </row>
    <row r="1135" spans="1:10" x14ac:dyDescent="0.25">
      <c r="A1135" s="2">
        <v>1134</v>
      </c>
      <c r="B1135" s="2">
        <v>7</v>
      </c>
      <c r="C1135" s="2">
        <v>174</v>
      </c>
      <c r="D1135" s="11"/>
      <c r="E11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35" s="524" t="str">
        <f t="shared" si="53"/>
        <v/>
      </c>
      <c r="H1135" s="525">
        <f t="shared" si="54"/>
        <v>0</v>
      </c>
      <c r="I1135" s="526">
        <f t="shared" si="55"/>
        <v>1</v>
      </c>
      <c r="J1135" s="526" t="str">
        <f ca="1">IF(G1135="","",SUMPRODUCT(LOOKUP(MID(SUBSTITUTE(UPPER(TRIM(CLEAN(SUBSTITUTE(SUBSTITUTE(G1135,"ٔ",""),"ـ","ء"))))," ",""),ROW(INDIRECT("1:"&amp;LEN(SUBSTITUTE(UPPER(TRIM(CLEAN(SUBSTITUTE(SUBSTITUTE(G1135,"ٔ",""),"ـ","ء"))))," ","")))),1),Gematria!$C$3:$C$40,Gematria!$D$3:$D$40)))</f>
        <v/>
      </c>
    </row>
    <row r="1136" spans="1:10" x14ac:dyDescent="0.25">
      <c r="A1136" s="2">
        <v>1135</v>
      </c>
      <c r="B1136" s="2">
        <v>7</v>
      </c>
      <c r="C1136" s="2">
        <v>175</v>
      </c>
      <c r="D1136" s="11"/>
      <c r="E11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36" s="524" t="str">
        <f t="shared" si="53"/>
        <v/>
      </c>
      <c r="H1136" s="525">
        <f t="shared" si="54"/>
        <v>0</v>
      </c>
      <c r="I1136" s="526">
        <f t="shared" si="55"/>
        <v>1</v>
      </c>
      <c r="J1136" s="526" t="str">
        <f ca="1">IF(G1136="","",SUMPRODUCT(LOOKUP(MID(SUBSTITUTE(UPPER(TRIM(CLEAN(SUBSTITUTE(SUBSTITUTE(G1136,"ٔ",""),"ـ","ء"))))," ",""),ROW(INDIRECT("1:"&amp;LEN(SUBSTITUTE(UPPER(TRIM(CLEAN(SUBSTITUTE(SUBSTITUTE(G1136,"ٔ",""),"ـ","ء"))))," ","")))),1),Gematria!$C$3:$C$40,Gematria!$D$3:$D$40)))</f>
        <v/>
      </c>
    </row>
    <row r="1137" spans="1:10" x14ac:dyDescent="0.25">
      <c r="A1137" s="2">
        <v>1136</v>
      </c>
      <c r="B1137" s="2">
        <v>7</v>
      </c>
      <c r="C1137" s="2">
        <v>176</v>
      </c>
      <c r="D1137" s="11"/>
      <c r="E11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37" s="524" t="str">
        <f t="shared" si="53"/>
        <v/>
      </c>
      <c r="H1137" s="525">
        <f t="shared" si="54"/>
        <v>0</v>
      </c>
      <c r="I1137" s="526">
        <f t="shared" si="55"/>
        <v>1</v>
      </c>
      <c r="J1137" s="526" t="str">
        <f ca="1">IF(G1137="","",SUMPRODUCT(LOOKUP(MID(SUBSTITUTE(UPPER(TRIM(CLEAN(SUBSTITUTE(SUBSTITUTE(G1137,"ٔ",""),"ـ","ء"))))," ",""),ROW(INDIRECT("1:"&amp;LEN(SUBSTITUTE(UPPER(TRIM(CLEAN(SUBSTITUTE(SUBSTITUTE(G1137,"ٔ",""),"ـ","ء"))))," ","")))),1),Gematria!$C$3:$C$40,Gematria!$D$3:$D$40)))</f>
        <v/>
      </c>
    </row>
    <row r="1138" spans="1:10" x14ac:dyDescent="0.25">
      <c r="A1138" s="2">
        <v>1137</v>
      </c>
      <c r="B1138" s="2">
        <v>7</v>
      </c>
      <c r="C1138" s="2">
        <v>177</v>
      </c>
      <c r="D1138" s="11"/>
      <c r="E11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38" s="524" t="str">
        <f t="shared" si="53"/>
        <v/>
      </c>
      <c r="H1138" s="525">
        <f t="shared" si="54"/>
        <v>0</v>
      </c>
      <c r="I1138" s="526">
        <f t="shared" si="55"/>
        <v>1</v>
      </c>
      <c r="J1138" s="526" t="str">
        <f ca="1">IF(G1138="","",SUMPRODUCT(LOOKUP(MID(SUBSTITUTE(UPPER(TRIM(CLEAN(SUBSTITUTE(SUBSTITUTE(G1138,"ٔ",""),"ـ","ء"))))," ",""),ROW(INDIRECT("1:"&amp;LEN(SUBSTITUTE(UPPER(TRIM(CLEAN(SUBSTITUTE(SUBSTITUTE(G1138,"ٔ",""),"ـ","ء"))))," ","")))),1),Gematria!$C$3:$C$40,Gematria!$D$3:$D$40)))</f>
        <v/>
      </c>
    </row>
    <row r="1139" spans="1:10" x14ac:dyDescent="0.25">
      <c r="A1139" s="2">
        <v>1138</v>
      </c>
      <c r="B1139" s="2">
        <v>7</v>
      </c>
      <c r="C1139" s="2">
        <v>178</v>
      </c>
      <c r="D1139" s="11"/>
      <c r="E11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39" s="524" t="str">
        <f t="shared" si="53"/>
        <v/>
      </c>
      <c r="H1139" s="525">
        <f t="shared" si="54"/>
        <v>0</v>
      </c>
      <c r="I1139" s="526">
        <f t="shared" si="55"/>
        <v>1</v>
      </c>
      <c r="J1139" s="526" t="str">
        <f ca="1">IF(G1139="","",SUMPRODUCT(LOOKUP(MID(SUBSTITUTE(UPPER(TRIM(CLEAN(SUBSTITUTE(SUBSTITUTE(G1139,"ٔ",""),"ـ","ء"))))," ",""),ROW(INDIRECT("1:"&amp;LEN(SUBSTITUTE(UPPER(TRIM(CLEAN(SUBSTITUTE(SUBSTITUTE(G1139,"ٔ",""),"ـ","ء"))))," ","")))),1),Gematria!$C$3:$C$40,Gematria!$D$3:$D$40)))</f>
        <v/>
      </c>
    </row>
    <row r="1140" spans="1:10" x14ac:dyDescent="0.25">
      <c r="A1140" s="2">
        <v>1139</v>
      </c>
      <c r="B1140" s="2">
        <v>7</v>
      </c>
      <c r="C1140" s="2">
        <v>179</v>
      </c>
      <c r="D1140" s="11"/>
      <c r="E11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40" s="524" t="str">
        <f t="shared" si="53"/>
        <v/>
      </c>
      <c r="H1140" s="525">
        <f t="shared" si="54"/>
        <v>0</v>
      </c>
      <c r="I1140" s="526">
        <f t="shared" si="55"/>
        <v>1</v>
      </c>
      <c r="J1140" s="526" t="str">
        <f ca="1">IF(G1140="","",SUMPRODUCT(LOOKUP(MID(SUBSTITUTE(UPPER(TRIM(CLEAN(SUBSTITUTE(SUBSTITUTE(G1140,"ٔ",""),"ـ","ء"))))," ",""),ROW(INDIRECT("1:"&amp;LEN(SUBSTITUTE(UPPER(TRIM(CLEAN(SUBSTITUTE(SUBSTITUTE(G1140,"ٔ",""),"ـ","ء"))))," ","")))),1),Gematria!$C$3:$C$40,Gematria!$D$3:$D$40)))</f>
        <v/>
      </c>
    </row>
    <row r="1141" spans="1:10" x14ac:dyDescent="0.25">
      <c r="A1141" s="2">
        <v>1140</v>
      </c>
      <c r="B1141" s="2">
        <v>7</v>
      </c>
      <c r="C1141" s="2">
        <v>180</v>
      </c>
      <c r="D1141" s="11"/>
      <c r="E11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41" s="524" t="str">
        <f t="shared" si="53"/>
        <v/>
      </c>
      <c r="H1141" s="525">
        <f t="shared" si="54"/>
        <v>0</v>
      </c>
      <c r="I1141" s="526">
        <f t="shared" si="55"/>
        <v>1</v>
      </c>
      <c r="J1141" s="526" t="str">
        <f ca="1">IF(G1141="","",SUMPRODUCT(LOOKUP(MID(SUBSTITUTE(UPPER(TRIM(CLEAN(SUBSTITUTE(SUBSTITUTE(G1141,"ٔ",""),"ـ","ء"))))," ",""),ROW(INDIRECT("1:"&amp;LEN(SUBSTITUTE(UPPER(TRIM(CLEAN(SUBSTITUTE(SUBSTITUTE(G1141,"ٔ",""),"ـ","ء"))))," ","")))),1),Gematria!$C$3:$C$40,Gematria!$D$3:$D$40)))</f>
        <v/>
      </c>
    </row>
    <row r="1142" spans="1:10" x14ac:dyDescent="0.25">
      <c r="A1142" s="2">
        <v>1141</v>
      </c>
      <c r="B1142" s="2">
        <v>7</v>
      </c>
      <c r="C1142" s="2">
        <v>181</v>
      </c>
      <c r="D1142" s="11"/>
      <c r="E11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42" s="524" t="str">
        <f t="shared" si="53"/>
        <v/>
      </c>
      <c r="H1142" s="525">
        <f t="shared" si="54"/>
        <v>0</v>
      </c>
      <c r="I1142" s="526">
        <f t="shared" si="55"/>
        <v>1</v>
      </c>
      <c r="J1142" s="526" t="str">
        <f ca="1">IF(G1142="","",SUMPRODUCT(LOOKUP(MID(SUBSTITUTE(UPPER(TRIM(CLEAN(SUBSTITUTE(SUBSTITUTE(G1142,"ٔ",""),"ـ","ء"))))," ",""),ROW(INDIRECT("1:"&amp;LEN(SUBSTITUTE(UPPER(TRIM(CLEAN(SUBSTITUTE(SUBSTITUTE(G1142,"ٔ",""),"ـ","ء"))))," ","")))),1),Gematria!$C$3:$C$40,Gematria!$D$3:$D$40)))</f>
        <v/>
      </c>
    </row>
    <row r="1143" spans="1:10" x14ac:dyDescent="0.25">
      <c r="A1143" s="2">
        <v>1142</v>
      </c>
      <c r="B1143" s="2">
        <v>7</v>
      </c>
      <c r="C1143" s="2">
        <v>182</v>
      </c>
      <c r="D1143" s="11"/>
      <c r="E11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43" s="524" t="str">
        <f t="shared" si="53"/>
        <v/>
      </c>
      <c r="H1143" s="525">
        <f t="shared" si="54"/>
        <v>0</v>
      </c>
      <c r="I1143" s="526">
        <f t="shared" si="55"/>
        <v>1</v>
      </c>
      <c r="J1143" s="526" t="str">
        <f ca="1">IF(G1143="","",SUMPRODUCT(LOOKUP(MID(SUBSTITUTE(UPPER(TRIM(CLEAN(SUBSTITUTE(SUBSTITUTE(G1143,"ٔ",""),"ـ","ء"))))," ",""),ROW(INDIRECT("1:"&amp;LEN(SUBSTITUTE(UPPER(TRIM(CLEAN(SUBSTITUTE(SUBSTITUTE(G1143,"ٔ",""),"ـ","ء"))))," ","")))),1),Gematria!$C$3:$C$40,Gematria!$D$3:$D$40)))</f>
        <v/>
      </c>
    </row>
    <row r="1144" spans="1:10" x14ac:dyDescent="0.25">
      <c r="A1144" s="2">
        <v>1143</v>
      </c>
      <c r="B1144" s="2">
        <v>7</v>
      </c>
      <c r="C1144" s="2">
        <v>183</v>
      </c>
      <c r="D1144" s="11"/>
      <c r="E11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44" s="524" t="str">
        <f t="shared" si="53"/>
        <v/>
      </c>
      <c r="H1144" s="525">
        <f t="shared" si="54"/>
        <v>0</v>
      </c>
      <c r="I1144" s="526">
        <f t="shared" si="55"/>
        <v>1</v>
      </c>
      <c r="J1144" s="526" t="str">
        <f ca="1">IF(G1144="","",SUMPRODUCT(LOOKUP(MID(SUBSTITUTE(UPPER(TRIM(CLEAN(SUBSTITUTE(SUBSTITUTE(G1144,"ٔ",""),"ـ","ء"))))," ",""),ROW(INDIRECT("1:"&amp;LEN(SUBSTITUTE(UPPER(TRIM(CLEAN(SUBSTITUTE(SUBSTITUTE(G1144,"ٔ",""),"ـ","ء"))))," ","")))),1),Gematria!$C$3:$C$40,Gematria!$D$3:$D$40)))</f>
        <v/>
      </c>
    </row>
    <row r="1145" spans="1:10" x14ac:dyDescent="0.25">
      <c r="A1145" s="2">
        <v>1144</v>
      </c>
      <c r="B1145" s="2">
        <v>7</v>
      </c>
      <c r="C1145" s="2">
        <v>184</v>
      </c>
      <c r="D1145" s="11"/>
      <c r="E11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45" s="524" t="str">
        <f t="shared" si="53"/>
        <v/>
      </c>
      <c r="H1145" s="525">
        <f t="shared" si="54"/>
        <v>0</v>
      </c>
      <c r="I1145" s="526">
        <f t="shared" si="55"/>
        <v>1</v>
      </c>
      <c r="J1145" s="526" t="str">
        <f ca="1">IF(G1145="","",SUMPRODUCT(LOOKUP(MID(SUBSTITUTE(UPPER(TRIM(CLEAN(SUBSTITUTE(SUBSTITUTE(G1145,"ٔ",""),"ـ","ء"))))," ",""),ROW(INDIRECT("1:"&amp;LEN(SUBSTITUTE(UPPER(TRIM(CLEAN(SUBSTITUTE(SUBSTITUTE(G1145,"ٔ",""),"ـ","ء"))))," ","")))),1),Gematria!$C$3:$C$40,Gematria!$D$3:$D$40)))</f>
        <v/>
      </c>
    </row>
    <row r="1146" spans="1:10" x14ac:dyDescent="0.25">
      <c r="A1146" s="2">
        <v>1145</v>
      </c>
      <c r="B1146" s="2">
        <v>7</v>
      </c>
      <c r="C1146" s="2">
        <v>185</v>
      </c>
      <c r="D1146" s="11"/>
      <c r="E11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46" s="524" t="str">
        <f t="shared" si="53"/>
        <v/>
      </c>
      <c r="H1146" s="525">
        <f t="shared" si="54"/>
        <v>0</v>
      </c>
      <c r="I1146" s="526">
        <f t="shared" si="55"/>
        <v>1</v>
      </c>
      <c r="J1146" s="526" t="str">
        <f ca="1">IF(G1146="","",SUMPRODUCT(LOOKUP(MID(SUBSTITUTE(UPPER(TRIM(CLEAN(SUBSTITUTE(SUBSTITUTE(G1146,"ٔ",""),"ـ","ء"))))," ",""),ROW(INDIRECT("1:"&amp;LEN(SUBSTITUTE(UPPER(TRIM(CLEAN(SUBSTITUTE(SUBSTITUTE(G1146,"ٔ",""),"ـ","ء"))))," ","")))),1),Gematria!$C$3:$C$40,Gematria!$D$3:$D$40)))</f>
        <v/>
      </c>
    </row>
    <row r="1147" spans="1:10" x14ac:dyDescent="0.25">
      <c r="A1147" s="2">
        <v>1146</v>
      </c>
      <c r="B1147" s="2">
        <v>7</v>
      </c>
      <c r="C1147" s="2">
        <v>186</v>
      </c>
      <c r="D1147" s="11"/>
      <c r="E11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47" s="524" t="str">
        <f t="shared" si="53"/>
        <v/>
      </c>
      <c r="H1147" s="525">
        <f t="shared" si="54"/>
        <v>0</v>
      </c>
      <c r="I1147" s="526">
        <f t="shared" si="55"/>
        <v>1</v>
      </c>
      <c r="J1147" s="526" t="str">
        <f ca="1">IF(G1147="","",SUMPRODUCT(LOOKUP(MID(SUBSTITUTE(UPPER(TRIM(CLEAN(SUBSTITUTE(SUBSTITUTE(G1147,"ٔ",""),"ـ","ء"))))," ",""),ROW(INDIRECT("1:"&amp;LEN(SUBSTITUTE(UPPER(TRIM(CLEAN(SUBSTITUTE(SUBSTITUTE(G1147,"ٔ",""),"ـ","ء"))))," ","")))),1),Gematria!$C$3:$C$40,Gematria!$D$3:$D$40)))</f>
        <v/>
      </c>
    </row>
    <row r="1148" spans="1:10" x14ac:dyDescent="0.25">
      <c r="A1148" s="2">
        <v>1147</v>
      </c>
      <c r="B1148" s="2">
        <v>7</v>
      </c>
      <c r="C1148" s="2">
        <v>187</v>
      </c>
      <c r="D1148" s="11"/>
      <c r="E11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48" s="524" t="str">
        <f t="shared" si="53"/>
        <v/>
      </c>
      <c r="H1148" s="525">
        <f t="shared" si="54"/>
        <v>0</v>
      </c>
      <c r="I1148" s="526">
        <f t="shared" si="55"/>
        <v>1</v>
      </c>
      <c r="J1148" s="526" t="str">
        <f ca="1">IF(G1148="","",SUMPRODUCT(LOOKUP(MID(SUBSTITUTE(UPPER(TRIM(CLEAN(SUBSTITUTE(SUBSTITUTE(G1148,"ٔ",""),"ـ","ء"))))," ",""),ROW(INDIRECT("1:"&amp;LEN(SUBSTITUTE(UPPER(TRIM(CLEAN(SUBSTITUTE(SUBSTITUTE(G1148,"ٔ",""),"ـ","ء"))))," ","")))),1),Gematria!$C$3:$C$40,Gematria!$D$3:$D$40)))</f>
        <v/>
      </c>
    </row>
    <row r="1149" spans="1:10" x14ac:dyDescent="0.25">
      <c r="A1149" s="2">
        <v>1148</v>
      </c>
      <c r="B1149" s="2">
        <v>7</v>
      </c>
      <c r="C1149" s="2">
        <v>188</v>
      </c>
      <c r="D1149" s="11"/>
      <c r="E11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49" s="524" t="str">
        <f t="shared" si="53"/>
        <v/>
      </c>
      <c r="H1149" s="525">
        <f t="shared" si="54"/>
        <v>0</v>
      </c>
      <c r="I1149" s="526">
        <f t="shared" si="55"/>
        <v>1</v>
      </c>
      <c r="J1149" s="526" t="str">
        <f ca="1">IF(G1149="","",SUMPRODUCT(LOOKUP(MID(SUBSTITUTE(UPPER(TRIM(CLEAN(SUBSTITUTE(SUBSTITUTE(G1149,"ٔ",""),"ـ","ء"))))," ",""),ROW(INDIRECT("1:"&amp;LEN(SUBSTITUTE(UPPER(TRIM(CLEAN(SUBSTITUTE(SUBSTITUTE(G1149,"ٔ",""),"ـ","ء"))))," ","")))),1),Gematria!$C$3:$C$40,Gematria!$D$3:$D$40)))</f>
        <v/>
      </c>
    </row>
    <row r="1150" spans="1:10" x14ac:dyDescent="0.25">
      <c r="A1150" s="2">
        <v>1149</v>
      </c>
      <c r="B1150" s="2">
        <v>7</v>
      </c>
      <c r="C1150" s="2">
        <v>189</v>
      </c>
      <c r="D1150" s="11"/>
      <c r="E11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50" s="524" t="str">
        <f t="shared" si="53"/>
        <v/>
      </c>
      <c r="H1150" s="525">
        <f t="shared" si="54"/>
        <v>0</v>
      </c>
      <c r="I1150" s="526">
        <f t="shared" si="55"/>
        <v>1</v>
      </c>
      <c r="J1150" s="526" t="str">
        <f ca="1">IF(G1150="","",SUMPRODUCT(LOOKUP(MID(SUBSTITUTE(UPPER(TRIM(CLEAN(SUBSTITUTE(SUBSTITUTE(G1150,"ٔ",""),"ـ","ء"))))," ",""),ROW(INDIRECT("1:"&amp;LEN(SUBSTITUTE(UPPER(TRIM(CLEAN(SUBSTITUTE(SUBSTITUTE(G1150,"ٔ",""),"ـ","ء"))))," ","")))),1),Gematria!$C$3:$C$40,Gematria!$D$3:$D$40)))</f>
        <v/>
      </c>
    </row>
    <row r="1151" spans="1:10" x14ac:dyDescent="0.25">
      <c r="A1151" s="2">
        <v>1150</v>
      </c>
      <c r="B1151" s="2">
        <v>7</v>
      </c>
      <c r="C1151" s="2">
        <v>190</v>
      </c>
      <c r="D1151" s="11"/>
      <c r="E11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51" s="524" t="str">
        <f t="shared" si="53"/>
        <v/>
      </c>
      <c r="H1151" s="525">
        <f t="shared" si="54"/>
        <v>0</v>
      </c>
      <c r="I1151" s="526">
        <f t="shared" si="55"/>
        <v>1</v>
      </c>
      <c r="J1151" s="526" t="str">
        <f ca="1">IF(G1151="","",SUMPRODUCT(LOOKUP(MID(SUBSTITUTE(UPPER(TRIM(CLEAN(SUBSTITUTE(SUBSTITUTE(G1151,"ٔ",""),"ـ","ء"))))," ",""),ROW(INDIRECT("1:"&amp;LEN(SUBSTITUTE(UPPER(TRIM(CLEAN(SUBSTITUTE(SUBSTITUTE(G1151,"ٔ",""),"ـ","ء"))))," ","")))),1),Gematria!$C$3:$C$40,Gematria!$D$3:$D$40)))</f>
        <v/>
      </c>
    </row>
    <row r="1152" spans="1:10" x14ac:dyDescent="0.25">
      <c r="A1152" s="2">
        <v>1151</v>
      </c>
      <c r="B1152" s="2">
        <v>7</v>
      </c>
      <c r="C1152" s="2">
        <v>191</v>
      </c>
      <c r="D1152" s="11"/>
      <c r="E11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52" s="524" t="str">
        <f t="shared" si="53"/>
        <v/>
      </c>
      <c r="H1152" s="525">
        <f t="shared" si="54"/>
        <v>0</v>
      </c>
      <c r="I1152" s="526">
        <f t="shared" si="55"/>
        <v>1</v>
      </c>
      <c r="J1152" s="526" t="str">
        <f ca="1">IF(G1152="","",SUMPRODUCT(LOOKUP(MID(SUBSTITUTE(UPPER(TRIM(CLEAN(SUBSTITUTE(SUBSTITUTE(G1152,"ٔ",""),"ـ","ء"))))," ",""),ROW(INDIRECT("1:"&amp;LEN(SUBSTITUTE(UPPER(TRIM(CLEAN(SUBSTITUTE(SUBSTITUTE(G1152,"ٔ",""),"ـ","ء"))))," ","")))),1),Gematria!$C$3:$C$40,Gematria!$D$3:$D$40)))</f>
        <v/>
      </c>
    </row>
    <row r="1153" spans="1:10" x14ac:dyDescent="0.25">
      <c r="A1153" s="2">
        <v>1152</v>
      </c>
      <c r="B1153" s="2">
        <v>7</v>
      </c>
      <c r="C1153" s="2">
        <v>192</v>
      </c>
      <c r="D1153" s="11"/>
      <c r="E11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53" s="524" t="str">
        <f t="shared" si="53"/>
        <v/>
      </c>
      <c r="H1153" s="525">
        <f t="shared" si="54"/>
        <v>0</v>
      </c>
      <c r="I1153" s="526">
        <f t="shared" si="55"/>
        <v>1</v>
      </c>
      <c r="J1153" s="526" t="str">
        <f ca="1">IF(G1153="","",SUMPRODUCT(LOOKUP(MID(SUBSTITUTE(UPPER(TRIM(CLEAN(SUBSTITUTE(SUBSTITUTE(G1153,"ٔ",""),"ـ","ء"))))," ",""),ROW(INDIRECT("1:"&amp;LEN(SUBSTITUTE(UPPER(TRIM(CLEAN(SUBSTITUTE(SUBSTITUTE(G1153,"ٔ",""),"ـ","ء"))))," ","")))),1),Gematria!$C$3:$C$40,Gematria!$D$3:$D$40)))</f>
        <v/>
      </c>
    </row>
    <row r="1154" spans="1:10" x14ac:dyDescent="0.25">
      <c r="A1154" s="2">
        <v>1153</v>
      </c>
      <c r="B1154" s="2">
        <v>7</v>
      </c>
      <c r="C1154" s="2">
        <v>193</v>
      </c>
      <c r="D1154" s="11"/>
      <c r="E11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54" s="524" t="str">
        <f t="shared" si="53"/>
        <v/>
      </c>
      <c r="H1154" s="525">
        <f t="shared" si="54"/>
        <v>0</v>
      </c>
      <c r="I1154" s="526">
        <f t="shared" si="55"/>
        <v>1</v>
      </c>
      <c r="J1154" s="526" t="str">
        <f ca="1">IF(G1154="","",SUMPRODUCT(LOOKUP(MID(SUBSTITUTE(UPPER(TRIM(CLEAN(SUBSTITUTE(SUBSTITUTE(G1154,"ٔ",""),"ـ","ء"))))," ",""),ROW(INDIRECT("1:"&amp;LEN(SUBSTITUTE(UPPER(TRIM(CLEAN(SUBSTITUTE(SUBSTITUTE(G1154,"ٔ",""),"ـ","ء"))))," ","")))),1),Gematria!$C$3:$C$40,Gematria!$D$3:$D$40)))</f>
        <v/>
      </c>
    </row>
    <row r="1155" spans="1:10" x14ac:dyDescent="0.25">
      <c r="A1155" s="2">
        <v>1154</v>
      </c>
      <c r="B1155" s="2">
        <v>7</v>
      </c>
      <c r="C1155" s="2">
        <v>194</v>
      </c>
      <c r="D1155" s="11"/>
      <c r="E11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55" s="524" t="str">
        <f t="shared" ref="G1155:G1218" si="56">TRIM(CLEAN(SUBSTITUTE(F1155,"ٔ","")))</f>
        <v/>
      </c>
      <c r="H1155" s="525">
        <f t="shared" ref="H1155:H1218" si="57">LEN(SUBSTITUTE(G1155," ",""))</f>
        <v>0</v>
      </c>
      <c r="I1155" s="526">
        <f t="shared" si="55"/>
        <v>1</v>
      </c>
      <c r="J1155" s="526" t="str">
        <f ca="1">IF(G1155="","",SUMPRODUCT(LOOKUP(MID(SUBSTITUTE(UPPER(TRIM(CLEAN(SUBSTITUTE(SUBSTITUTE(G1155,"ٔ",""),"ـ","ء"))))," ",""),ROW(INDIRECT("1:"&amp;LEN(SUBSTITUTE(UPPER(TRIM(CLEAN(SUBSTITUTE(SUBSTITUTE(G1155,"ٔ",""),"ـ","ء"))))," ","")))),1),Gematria!$C$3:$C$40,Gematria!$D$3:$D$40)))</f>
        <v/>
      </c>
    </row>
    <row r="1156" spans="1:10" x14ac:dyDescent="0.25">
      <c r="A1156" s="2">
        <v>1155</v>
      </c>
      <c r="B1156" s="2">
        <v>7</v>
      </c>
      <c r="C1156" s="2">
        <v>195</v>
      </c>
      <c r="D1156" s="11"/>
      <c r="E11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56" s="524" t="str">
        <f t="shared" si="56"/>
        <v/>
      </c>
      <c r="H1156" s="525">
        <f t="shared" si="57"/>
        <v>0</v>
      </c>
      <c r="I1156" s="526">
        <f t="shared" si="55"/>
        <v>1</v>
      </c>
      <c r="J1156" s="526" t="str">
        <f ca="1">IF(G1156="","",SUMPRODUCT(LOOKUP(MID(SUBSTITUTE(UPPER(TRIM(CLEAN(SUBSTITUTE(SUBSTITUTE(G1156,"ٔ",""),"ـ","ء"))))," ",""),ROW(INDIRECT("1:"&amp;LEN(SUBSTITUTE(UPPER(TRIM(CLEAN(SUBSTITUTE(SUBSTITUTE(G1156,"ٔ",""),"ـ","ء"))))," ","")))),1),Gematria!$C$3:$C$40,Gematria!$D$3:$D$40)))</f>
        <v/>
      </c>
    </row>
    <row r="1157" spans="1:10" x14ac:dyDescent="0.25">
      <c r="A1157" s="2">
        <v>1156</v>
      </c>
      <c r="B1157" s="2">
        <v>7</v>
      </c>
      <c r="C1157" s="2">
        <v>196</v>
      </c>
      <c r="D1157" s="11"/>
      <c r="E11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57" s="524" t="str">
        <f t="shared" si="56"/>
        <v/>
      </c>
      <c r="H1157" s="525">
        <f t="shared" si="57"/>
        <v>0</v>
      </c>
      <c r="I1157" s="526">
        <f t="shared" si="55"/>
        <v>1</v>
      </c>
      <c r="J1157" s="526" t="str">
        <f ca="1">IF(G1157="","",SUMPRODUCT(LOOKUP(MID(SUBSTITUTE(UPPER(TRIM(CLEAN(SUBSTITUTE(SUBSTITUTE(G1157,"ٔ",""),"ـ","ء"))))," ",""),ROW(INDIRECT("1:"&amp;LEN(SUBSTITUTE(UPPER(TRIM(CLEAN(SUBSTITUTE(SUBSTITUTE(G1157,"ٔ",""),"ـ","ء"))))," ","")))),1),Gematria!$C$3:$C$40,Gematria!$D$3:$D$40)))</f>
        <v/>
      </c>
    </row>
    <row r="1158" spans="1:10" x14ac:dyDescent="0.25">
      <c r="A1158" s="2">
        <v>1157</v>
      </c>
      <c r="B1158" s="2">
        <v>7</v>
      </c>
      <c r="C1158" s="2">
        <v>197</v>
      </c>
      <c r="D1158" s="11"/>
      <c r="E11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58" s="524" t="str">
        <f t="shared" si="56"/>
        <v/>
      </c>
      <c r="H1158" s="525">
        <f t="shared" si="57"/>
        <v>0</v>
      </c>
      <c r="I1158" s="526">
        <f t="shared" si="55"/>
        <v>1</v>
      </c>
      <c r="J1158" s="526" t="str">
        <f ca="1">IF(G1158="","",SUMPRODUCT(LOOKUP(MID(SUBSTITUTE(UPPER(TRIM(CLEAN(SUBSTITUTE(SUBSTITUTE(G1158,"ٔ",""),"ـ","ء"))))," ",""),ROW(INDIRECT("1:"&amp;LEN(SUBSTITUTE(UPPER(TRIM(CLEAN(SUBSTITUTE(SUBSTITUTE(G1158,"ٔ",""),"ـ","ء"))))," ","")))),1),Gematria!$C$3:$C$40,Gematria!$D$3:$D$40)))</f>
        <v/>
      </c>
    </row>
    <row r="1159" spans="1:10" x14ac:dyDescent="0.25">
      <c r="A1159" s="2">
        <v>1158</v>
      </c>
      <c r="B1159" s="2">
        <v>7</v>
      </c>
      <c r="C1159" s="2">
        <v>198</v>
      </c>
      <c r="D1159" s="11"/>
      <c r="E11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59" s="524" t="str">
        <f t="shared" si="56"/>
        <v/>
      </c>
      <c r="H1159" s="525">
        <f t="shared" si="57"/>
        <v>0</v>
      </c>
      <c r="I1159" s="526">
        <f t="shared" si="55"/>
        <v>1</v>
      </c>
      <c r="J1159" s="526" t="str">
        <f ca="1">IF(G1159="","",SUMPRODUCT(LOOKUP(MID(SUBSTITUTE(UPPER(TRIM(CLEAN(SUBSTITUTE(SUBSTITUTE(G1159,"ٔ",""),"ـ","ء"))))," ",""),ROW(INDIRECT("1:"&amp;LEN(SUBSTITUTE(UPPER(TRIM(CLEAN(SUBSTITUTE(SUBSTITUTE(G1159,"ٔ",""),"ـ","ء"))))," ","")))),1),Gematria!$C$3:$C$40,Gematria!$D$3:$D$40)))</f>
        <v/>
      </c>
    </row>
    <row r="1160" spans="1:10" x14ac:dyDescent="0.25">
      <c r="A1160" s="2">
        <v>1159</v>
      </c>
      <c r="B1160" s="2">
        <v>7</v>
      </c>
      <c r="C1160" s="2">
        <v>199</v>
      </c>
      <c r="D1160" s="11"/>
      <c r="E11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60" s="524" t="str">
        <f t="shared" si="56"/>
        <v/>
      </c>
      <c r="H1160" s="525">
        <f t="shared" si="57"/>
        <v>0</v>
      </c>
      <c r="I1160" s="526">
        <f t="shared" si="55"/>
        <v>1</v>
      </c>
      <c r="J1160" s="526" t="str">
        <f ca="1">IF(G1160="","",SUMPRODUCT(LOOKUP(MID(SUBSTITUTE(UPPER(TRIM(CLEAN(SUBSTITUTE(SUBSTITUTE(G1160,"ٔ",""),"ـ","ء"))))," ",""),ROW(INDIRECT("1:"&amp;LEN(SUBSTITUTE(UPPER(TRIM(CLEAN(SUBSTITUTE(SUBSTITUTE(G1160,"ٔ",""),"ـ","ء"))))," ","")))),1),Gematria!$C$3:$C$40,Gematria!$D$3:$D$40)))</f>
        <v/>
      </c>
    </row>
    <row r="1161" spans="1:10" x14ac:dyDescent="0.25">
      <c r="A1161" s="2">
        <v>1160</v>
      </c>
      <c r="B1161" s="2">
        <v>7</v>
      </c>
      <c r="C1161" s="2">
        <v>200</v>
      </c>
      <c r="D1161" s="11"/>
      <c r="E11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61" s="524" t="str">
        <f t="shared" si="56"/>
        <v/>
      </c>
      <c r="H1161" s="525">
        <f t="shared" si="57"/>
        <v>0</v>
      </c>
      <c r="I1161" s="526">
        <f t="shared" si="55"/>
        <v>1</v>
      </c>
      <c r="J1161" s="526" t="str">
        <f ca="1">IF(G1161="","",SUMPRODUCT(LOOKUP(MID(SUBSTITUTE(UPPER(TRIM(CLEAN(SUBSTITUTE(SUBSTITUTE(G1161,"ٔ",""),"ـ","ء"))))," ",""),ROW(INDIRECT("1:"&amp;LEN(SUBSTITUTE(UPPER(TRIM(CLEAN(SUBSTITUTE(SUBSTITUTE(G1161,"ٔ",""),"ـ","ء"))))," ","")))),1),Gematria!$C$3:$C$40,Gematria!$D$3:$D$40)))</f>
        <v/>
      </c>
    </row>
    <row r="1162" spans="1:10" x14ac:dyDescent="0.25">
      <c r="A1162" s="2">
        <v>1161</v>
      </c>
      <c r="B1162" s="2">
        <v>7</v>
      </c>
      <c r="C1162" s="2">
        <v>201</v>
      </c>
      <c r="D1162" s="11"/>
      <c r="E11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62" s="524" t="str">
        <f t="shared" si="56"/>
        <v/>
      </c>
      <c r="H1162" s="525">
        <f t="shared" si="57"/>
        <v>0</v>
      </c>
      <c r="I1162" s="526">
        <f t="shared" si="55"/>
        <v>1</v>
      </c>
      <c r="J1162" s="526" t="str">
        <f ca="1">IF(G1162="","",SUMPRODUCT(LOOKUP(MID(SUBSTITUTE(UPPER(TRIM(CLEAN(SUBSTITUTE(SUBSTITUTE(G1162,"ٔ",""),"ـ","ء"))))," ",""),ROW(INDIRECT("1:"&amp;LEN(SUBSTITUTE(UPPER(TRIM(CLEAN(SUBSTITUTE(SUBSTITUTE(G1162,"ٔ",""),"ـ","ء"))))," ","")))),1),Gematria!$C$3:$C$40,Gematria!$D$3:$D$40)))</f>
        <v/>
      </c>
    </row>
    <row r="1163" spans="1:10" x14ac:dyDescent="0.25">
      <c r="A1163" s="2">
        <v>1162</v>
      </c>
      <c r="B1163" s="2">
        <v>7</v>
      </c>
      <c r="C1163" s="2">
        <v>202</v>
      </c>
      <c r="D1163" s="11"/>
      <c r="E11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63" s="524" t="str">
        <f t="shared" si="56"/>
        <v/>
      </c>
      <c r="H1163" s="525">
        <f t="shared" si="57"/>
        <v>0</v>
      </c>
      <c r="I1163" s="526">
        <f t="shared" si="55"/>
        <v>1</v>
      </c>
      <c r="J1163" s="526" t="str">
        <f ca="1">IF(G1163="","",SUMPRODUCT(LOOKUP(MID(SUBSTITUTE(UPPER(TRIM(CLEAN(SUBSTITUTE(SUBSTITUTE(G1163,"ٔ",""),"ـ","ء"))))," ",""),ROW(INDIRECT("1:"&amp;LEN(SUBSTITUTE(UPPER(TRIM(CLEAN(SUBSTITUTE(SUBSTITUTE(G1163,"ٔ",""),"ـ","ء"))))," ","")))),1),Gematria!$C$3:$C$40,Gematria!$D$3:$D$40)))</f>
        <v/>
      </c>
    </row>
    <row r="1164" spans="1:10" x14ac:dyDescent="0.25">
      <c r="A1164" s="2">
        <v>1163</v>
      </c>
      <c r="B1164" s="2">
        <v>7</v>
      </c>
      <c r="C1164" s="2">
        <v>203</v>
      </c>
      <c r="D1164" s="11"/>
      <c r="E11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64" s="524" t="str">
        <f t="shared" si="56"/>
        <v/>
      </c>
      <c r="H1164" s="525">
        <f t="shared" si="57"/>
        <v>0</v>
      </c>
      <c r="I1164" s="526">
        <f t="shared" si="55"/>
        <v>1</v>
      </c>
      <c r="J1164" s="526" t="str">
        <f ca="1">IF(G1164="","",SUMPRODUCT(LOOKUP(MID(SUBSTITUTE(UPPER(TRIM(CLEAN(SUBSTITUTE(SUBSTITUTE(G1164,"ٔ",""),"ـ","ء"))))," ",""),ROW(INDIRECT("1:"&amp;LEN(SUBSTITUTE(UPPER(TRIM(CLEAN(SUBSTITUTE(SUBSTITUTE(G1164,"ٔ",""),"ـ","ء"))))," ","")))),1),Gematria!$C$3:$C$40,Gematria!$D$3:$D$40)))</f>
        <v/>
      </c>
    </row>
    <row r="1165" spans="1:10" x14ac:dyDescent="0.25">
      <c r="A1165" s="2">
        <v>1164</v>
      </c>
      <c r="B1165" s="2">
        <v>7</v>
      </c>
      <c r="C1165" s="2">
        <v>204</v>
      </c>
      <c r="D1165" s="11"/>
      <c r="E11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65" s="524" t="str">
        <f t="shared" si="56"/>
        <v/>
      </c>
      <c r="H1165" s="525">
        <f t="shared" si="57"/>
        <v>0</v>
      </c>
      <c r="I1165" s="526">
        <f t="shared" si="55"/>
        <v>1</v>
      </c>
      <c r="J1165" s="526" t="str">
        <f ca="1">IF(G1165="","",SUMPRODUCT(LOOKUP(MID(SUBSTITUTE(UPPER(TRIM(CLEAN(SUBSTITUTE(SUBSTITUTE(G1165,"ٔ",""),"ـ","ء"))))," ",""),ROW(INDIRECT("1:"&amp;LEN(SUBSTITUTE(UPPER(TRIM(CLEAN(SUBSTITUTE(SUBSTITUTE(G1165,"ٔ",""),"ـ","ء"))))," ","")))),1),Gematria!$C$3:$C$40,Gematria!$D$3:$D$40)))</f>
        <v/>
      </c>
    </row>
    <row r="1166" spans="1:10" x14ac:dyDescent="0.25">
      <c r="A1166" s="2">
        <v>1165</v>
      </c>
      <c r="B1166" s="2">
        <v>7</v>
      </c>
      <c r="C1166" s="2">
        <v>205</v>
      </c>
      <c r="D1166" s="11"/>
      <c r="E11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66" s="524" t="str">
        <f t="shared" si="56"/>
        <v/>
      </c>
      <c r="H1166" s="525">
        <f t="shared" si="57"/>
        <v>0</v>
      </c>
      <c r="I1166" s="526">
        <f t="shared" si="55"/>
        <v>1</v>
      </c>
      <c r="J1166" s="526" t="str">
        <f ca="1">IF(G1166="","",SUMPRODUCT(LOOKUP(MID(SUBSTITUTE(UPPER(TRIM(CLEAN(SUBSTITUTE(SUBSTITUTE(G1166,"ٔ",""),"ـ","ء"))))," ",""),ROW(INDIRECT("1:"&amp;LEN(SUBSTITUTE(UPPER(TRIM(CLEAN(SUBSTITUTE(SUBSTITUTE(G1166,"ٔ",""),"ـ","ء"))))," ","")))),1),Gematria!$C$3:$C$40,Gematria!$D$3:$D$40)))</f>
        <v/>
      </c>
    </row>
    <row r="1167" spans="1:10" x14ac:dyDescent="0.25">
      <c r="A1167" s="2">
        <v>1166</v>
      </c>
      <c r="B1167" s="2">
        <v>7</v>
      </c>
      <c r="C1167" s="2">
        <v>206</v>
      </c>
      <c r="D1167" s="11"/>
      <c r="E11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67" s="524" t="str">
        <f t="shared" si="56"/>
        <v/>
      </c>
      <c r="H1167" s="525">
        <f t="shared" si="57"/>
        <v>0</v>
      </c>
      <c r="I1167" s="526">
        <f t="shared" si="55"/>
        <v>1</v>
      </c>
      <c r="J1167" s="526" t="str">
        <f ca="1">IF(G1167="","",SUMPRODUCT(LOOKUP(MID(SUBSTITUTE(UPPER(TRIM(CLEAN(SUBSTITUTE(SUBSTITUTE(G1167,"ٔ",""),"ـ","ء"))))," ",""),ROW(INDIRECT("1:"&amp;LEN(SUBSTITUTE(UPPER(TRIM(CLEAN(SUBSTITUTE(SUBSTITUTE(G1167,"ٔ",""),"ـ","ء"))))," ","")))),1),Gematria!$C$3:$C$40,Gematria!$D$3:$D$40)))</f>
        <v/>
      </c>
    </row>
    <row r="1168" spans="1:10" x14ac:dyDescent="0.25">
      <c r="A1168" s="2">
        <v>1167</v>
      </c>
      <c r="B1168" s="2">
        <v>8</v>
      </c>
      <c r="C1168" s="2">
        <v>0</v>
      </c>
      <c r="D1168" s="11"/>
      <c r="E11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68" s="524" t="str">
        <f t="shared" si="56"/>
        <v/>
      </c>
      <c r="H1168" s="525">
        <f t="shared" si="57"/>
        <v>0</v>
      </c>
      <c r="I1168" s="526">
        <f t="shared" si="55"/>
        <v>1</v>
      </c>
      <c r="J1168" s="526" t="str">
        <f ca="1">IF(G1168="","",SUMPRODUCT(LOOKUP(MID(SUBSTITUTE(UPPER(TRIM(CLEAN(SUBSTITUTE(SUBSTITUTE(G1168,"ٔ",""),"ـ","ء"))))," ",""),ROW(INDIRECT("1:"&amp;LEN(SUBSTITUTE(UPPER(TRIM(CLEAN(SUBSTITUTE(SUBSTITUTE(G1168,"ٔ",""),"ـ","ء"))))," ","")))),1),Gematria!$C$3:$C$40,Gematria!$D$3:$D$40)))</f>
        <v/>
      </c>
    </row>
    <row r="1169" spans="1:10" x14ac:dyDescent="0.25">
      <c r="A1169" s="2">
        <v>1168</v>
      </c>
      <c r="B1169" s="2">
        <v>8</v>
      </c>
      <c r="C1169" s="2">
        <v>1</v>
      </c>
      <c r="D1169" s="11"/>
      <c r="E11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69" s="524" t="str">
        <f t="shared" si="56"/>
        <v/>
      </c>
      <c r="H1169" s="525">
        <f t="shared" si="57"/>
        <v>0</v>
      </c>
      <c r="I1169" s="526">
        <f t="shared" si="55"/>
        <v>1</v>
      </c>
      <c r="J1169" s="526" t="str">
        <f ca="1">IF(G1169="","",SUMPRODUCT(LOOKUP(MID(SUBSTITUTE(UPPER(TRIM(CLEAN(SUBSTITUTE(SUBSTITUTE(G1169,"ٔ",""),"ـ","ء"))))," ",""),ROW(INDIRECT("1:"&amp;LEN(SUBSTITUTE(UPPER(TRIM(CLEAN(SUBSTITUTE(SUBSTITUTE(G1169,"ٔ",""),"ـ","ء"))))," ","")))),1),Gematria!$C$3:$C$40,Gematria!$D$3:$D$40)))</f>
        <v/>
      </c>
    </row>
    <row r="1170" spans="1:10" x14ac:dyDescent="0.25">
      <c r="A1170" s="2">
        <v>1169</v>
      </c>
      <c r="B1170" s="2">
        <v>8</v>
      </c>
      <c r="C1170" s="2">
        <v>2</v>
      </c>
      <c r="D1170" s="11"/>
      <c r="E11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70" s="524" t="str">
        <f t="shared" si="56"/>
        <v/>
      </c>
      <c r="H1170" s="525">
        <f t="shared" si="57"/>
        <v>0</v>
      </c>
      <c r="I1170" s="526">
        <f t="shared" si="55"/>
        <v>1</v>
      </c>
      <c r="J1170" s="526" t="str">
        <f ca="1">IF(G1170="","",SUMPRODUCT(LOOKUP(MID(SUBSTITUTE(UPPER(TRIM(CLEAN(SUBSTITUTE(SUBSTITUTE(G1170,"ٔ",""),"ـ","ء"))))," ",""),ROW(INDIRECT("1:"&amp;LEN(SUBSTITUTE(UPPER(TRIM(CLEAN(SUBSTITUTE(SUBSTITUTE(G1170,"ٔ",""),"ـ","ء"))))," ","")))),1),Gematria!$C$3:$C$40,Gematria!$D$3:$D$40)))</f>
        <v/>
      </c>
    </row>
    <row r="1171" spans="1:10" x14ac:dyDescent="0.25">
      <c r="A1171" s="2">
        <v>1170</v>
      </c>
      <c r="B1171" s="2">
        <v>8</v>
      </c>
      <c r="C1171" s="2">
        <v>3</v>
      </c>
      <c r="D1171" s="11"/>
      <c r="E11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71" s="524" t="str">
        <f t="shared" si="56"/>
        <v/>
      </c>
      <c r="H1171" s="525">
        <f t="shared" si="57"/>
        <v>0</v>
      </c>
      <c r="I1171" s="526">
        <f t="shared" ref="I1171:I1234" si="58">LEN(TRIM(G1171))-H1171+1</f>
        <v>1</v>
      </c>
      <c r="J1171" s="526" t="str">
        <f ca="1">IF(G1171="","",SUMPRODUCT(LOOKUP(MID(SUBSTITUTE(UPPER(TRIM(CLEAN(SUBSTITUTE(SUBSTITUTE(G1171,"ٔ",""),"ـ","ء"))))," ",""),ROW(INDIRECT("1:"&amp;LEN(SUBSTITUTE(UPPER(TRIM(CLEAN(SUBSTITUTE(SUBSTITUTE(G1171,"ٔ",""),"ـ","ء"))))," ","")))),1),Gematria!$C$3:$C$40,Gematria!$D$3:$D$40)))</f>
        <v/>
      </c>
    </row>
    <row r="1172" spans="1:10" x14ac:dyDescent="0.25">
      <c r="A1172" s="2">
        <v>1171</v>
      </c>
      <c r="B1172" s="2">
        <v>8</v>
      </c>
      <c r="C1172" s="2">
        <v>4</v>
      </c>
      <c r="D1172" s="11"/>
      <c r="E11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72" s="524" t="str">
        <f t="shared" si="56"/>
        <v/>
      </c>
      <c r="H1172" s="525">
        <f t="shared" si="57"/>
        <v>0</v>
      </c>
      <c r="I1172" s="526">
        <f t="shared" si="58"/>
        <v>1</v>
      </c>
      <c r="J1172" s="526" t="str">
        <f ca="1">IF(G1172="","",SUMPRODUCT(LOOKUP(MID(SUBSTITUTE(UPPER(TRIM(CLEAN(SUBSTITUTE(SUBSTITUTE(G1172,"ٔ",""),"ـ","ء"))))," ",""),ROW(INDIRECT("1:"&amp;LEN(SUBSTITUTE(UPPER(TRIM(CLEAN(SUBSTITUTE(SUBSTITUTE(G1172,"ٔ",""),"ـ","ء"))))," ","")))),1),Gematria!$C$3:$C$40,Gematria!$D$3:$D$40)))</f>
        <v/>
      </c>
    </row>
    <row r="1173" spans="1:10" x14ac:dyDescent="0.25">
      <c r="A1173" s="2">
        <v>1172</v>
      </c>
      <c r="B1173" s="2">
        <v>8</v>
      </c>
      <c r="C1173" s="2">
        <v>5</v>
      </c>
      <c r="D1173" s="11"/>
      <c r="E11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73" s="524" t="str">
        <f t="shared" si="56"/>
        <v/>
      </c>
      <c r="H1173" s="525">
        <f t="shared" si="57"/>
        <v>0</v>
      </c>
      <c r="I1173" s="526">
        <f t="shared" si="58"/>
        <v>1</v>
      </c>
      <c r="J1173" s="526" t="str">
        <f ca="1">IF(G1173="","",SUMPRODUCT(LOOKUP(MID(SUBSTITUTE(UPPER(TRIM(CLEAN(SUBSTITUTE(SUBSTITUTE(G1173,"ٔ",""),"ـ","ء"))))," ",""),ROW(INDIRECT("1:"&amp;LEN(SUBSTITUTE(UPPER(TRIM(CLEAN(SUBSTITUTE(SUBSTITUTE(G1173,"ٔ",""),"ـ","ء"))))," ","")))),1),Gematria!$C$3:$C$40,Gematria!$D$3:$D$40)))</f>
        <v/>
      </c>
    </row>
    <row r="1174" spans="1:10" x14ac:dyDescent="0.25">
      <c r="A1174" s="2">
        <v>1173</v>
      </c>
      <c r="B1174" s="2">
        <v>8</v>
      </c>
      <c r="C1174" s="2">
        <v>6</v>
      </c>
      <c r="D1174" s="11"/>
      <c r="E11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74" s="524" t="str">
        <f t="shared" si="56"/>
        <v/>
      </c>
      <c r="H1174" s="525">
        <f t="shared" si="57"/>
        <v>0</v>
      </c>
      <c r="I1174" s="526">
        <f t="shared" si="58"/>
        <v>1</v>
      </c>
      <c r="J1174" s="526" t="str">
        <f ca="1">IF(G1174="","",SUMPRODUCT(LOOKUP(MID(SUBSTITUTE(UPPER(TRIM(CLEAN(SUBSTITUTE(SUBSTITUTE(G1174,"ٔ",""),"ـ","ء"))))," ",""),ROW(INDIRECT("1:"&amp;LEN(SUBSTITUTE(UPPER(TRIM(CLEAN(SUBSTITUTE(SUBSTITUTE(G1174,"ٔ",""),"ـ","ء"))))," ","")))),1),Gematria!$C$3:$C$40,Gematria!$D$3:$D$40)))</f>
        <v/>
      </c>
    </row>
    <row r="1175" spans="1:10" x14ac:dyDescent="0.25">
      <c r="A1175" s="2">
        <v>1174</v>
      </c>
      <c r="B1175" s="2">
        <v>8</v>
      </c>
      <c r="C1175" s="2">
        <v>7</v>
      </c>
      <c r="D1175" s="11"/>
      <c r="E11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75" s="524" t="str">
        <f t="shared" si="56"/>
        <v/>
      </c>
      <c r="H1175" s="525">
        <f t="shared" si="57"/>
        <v>0</v>
      </c>
      <c r="I1175" s="526">
        <f t="shared" si="58"/>
        <v>1</v>
      </c>
      <c r="J1175" s="526" t="str">
        <f ca="1">IF(G1175="","",SUMPRODUCT(LOOKUP(MID(SUBSTITUTE(UPPER(TRIM(CLEAN(SUBSTITUTE(SUBSTITUTE(G1175,"ٔ",""),"ـ","ء"))))," ",""),ROW(INDIRECT("1:"&amp;LEN(SUBSTITUTE(UPPER(TRIM(CLEAN(SUBSTITUTE(SUBSTITUTE(G1175,"ٔ",""),"ـ","ء"))))," ","")))),1),Gematria!$C$3:$C$40,Gematria!$D$3:$D$40)))</f>
        <v/>
      </c>
    </row>
    <row r="1176" spans="1:10" x14ac:dyDescent="0.25">
      <c r="A1176" s="2">
        <v>1175</v>
      </c>
      <c r="B1176" s="2">
        <v>8</v>
      </c>
      <c r="C1176" s="2">
        <v>8</v>
      </c>
      <c r="D1176" s="11"/>
      <c r="E11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76" s="524" t="str">
        <f t="shared" si="56"/>
        <v/>
      </c>
      <c r="H1176" s="525">
        <f t="shared" si="57"/>
        <v>0</v>
      </c>
      <c r="I1176" s="526">
        <f t="shared" si="58"/>
        <v>1</v>
      </c>
      <c r="J1176" s="526" t="str">
        <f ca="1">IF(G1176="","",SUMPRODUCT(LOOKUP(MID(SUBSTITUTE(UPPER(TRIM(CLEAN(SUBSTITUTE(SUBSTITUTE(G1176,"ٔ",""),"ـ","ء"))))," ",""),ROW(INDIRECT("1:"&amp;LEN(SUBSTITUTE(UPPER(TRIM(CLEAN(SUBSTITUTE(SUBSTITUTE(G1176,"ٔ",""),"ـ","ء"))))," ","")))),1),Gematria!$C$3:$C$40,Gematria!$D$3:$D$40)))</f>
        <v/>
      </c>
    </row>
    <row r="1177" spans="1:10" x14ac:dyDescent="0.25">
      <c r="A1177" s="2">
        <v>1176</v>
      </c>
      <c r="B1177" s="2">
        <v>8</v>
      </c>
      <c r="C1177" s="2">
        <v>9</v>
      </c>
      <c r="D1177" s="11"/>
      <c r="E11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77" s="524" t="str">
        <f t="shared" si="56"/>
        <v/>
      </c>
      <c r="H1177" s="525">
        <f t="shared" si="57"/>
        <v>0</v>
      </c>
      <c r="I1177" s="526">
        <f t="shared" si="58"/>
        <v>1</v>
      </c>
      <c r="J1177" s="526" t="str">
        <f ca="1">IF(G1177="","",SUMPRODUCT(LOOKUP(MID(SUBSTITUTE(UPPER(TRIM(CLEAN(SUBSTITUTE(SUBSTITUTE(G1177,"ٔ",""),"ـ","ء"))))," ",""),ROW(INDIRECT("1:"&amp;LEN(SUBSTITUTE(UPPER(TRIM(CLEAN(SUBSTITUTE(SUBSTITUTE(G1177,"ٔ",""),"ـ","ء"))))," ","")))),1),Gematria!$C$3:$C$40,Gematria!$D$3:$D$40)))</f>
        <v/>
      </c>
    </row>
    <row r="1178" spans="1:10" x14ac:dyDescent="0.25">
      <c r="A1178" s="2">
        <v>1177</v>
      </c>
      <c r="B1178" s="2">
        <v>8</v>
      </c>
      <c r="C1178" s="2">
        <v>10</v>
      </c>
      <c r="D1178" s="11"/>
      <c r="E11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78" s="524" t="str">
        <f t="shared" si="56"/>
        <v/>
      </c>
      <c r="H1178" s="525">
        <f t="shared" si="57"/>
        <v>0</v>
      </c>
      <c r="I1178" s="526">
        <f t="shared" si="58"/>
        <v>1</v>
      </c>
      <c r="J1178" s="526" t="str">
        <f ca="1">IF(G1178="","",SUMPRODUCT(LOOKUP(MID(SUBSTITUTE(UPPER(TRIM(CLEAN(SUBSTITUTE(SUBSTITUTE(G1178,"ٔ",""),"ـ","ء"))))," ",""),ROW(INDIRECT("1:"&amp;LEN(SUBSTITUTE(UPPER(TRIM(CLEAN(SUBSTITUTE(SUBSTITUTE(G1178,"ٔ",""),"ـ","ء"))))," ","")))),1),Gematria!$C$3:$C$40,Gematria!$D$3:$D$40)))</f>
        <v/>
      </c>
    </row>
    <row r="1179" spans="1:10" x14ac:dyDescent="0.25">
      <c r="A1179" s="2">
        <v>1178</v>
      </c>
      <c r="B1179" s="2">
        <v>8</v>
      </c>
      <c r="C1179" s="2">
        <v>11</v>
      </c>
      <c r="D1179" s="11"/>
      <c r="E11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79" s="524" t="str">
        <f t="shared" si="56"/>
        <v/>
      </c>
      <c r="H1179" s="525">
        <f t="shared" si="57"/>
        <v>0</v>
      </c>
      <c r="I1179" s="526">
        <f t="shared" si="58"/>
        <v>1</v>
      </c>
      <c r="J1179" s="526" t="str">
        <f ca="1">IF(G1179="","",SUMPRODUCT(LOOKUP(MID(SUBSTITUTE(UPPER(TRIM(CLEAN(SUBSTITUTE(SUBSTITUTE(G1179,"ٔ",""),"ـ","ء"))))," ",""),ROW(INDIRECT("1:"&amp;LEN(SUBSTITUTE(UPPER(TRIM(CLEAN(SUBSTITUTE(SUBSTITUTE(G1179,"ٔ",""),"ـ","ء"))))," ","")))),1),Gematria!$C$3:$C$40,Gematria!$D$3:$D$40)))</f>
        <v/>
      </c>
    </row>
    <row r="1180" spans="1:10" x14ac:dyDescent="0.25">
      <c r="A1180" s="2">
        <v>1179</v>
      </c>
      <c r="B1180" s="2">
        <v>8</v>
      </c>
      <c r="C1180" s="2">
        <v>12</v>
      </c>
      <c r="D1180" s="11"/>
      <c r="E11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80" s="524" t="str">
        <f t="shared" si="56"/>
        <v/>
      </c>
      <c r="H1180" s="525">
        <f t="shared" si="57"/>
        <v>0</v>
      </c>
      <c r="I1180" s="526">
        <f t="shared" si="58"/>
        <v>1</v>
      </c>
      <c r="J1180" s="526" t="str">
        <f ca="1">IF(G1180="","",SUMPRODUCT(LOOKUP(MID(SUBSTITUTE(UPPER(TRIM(CLEAN(SUBSTITUTE(SUBSTITUTE(G1180,"ٔ",""),"ـ","ء"))))," ",""),ROW(INDIRECT("1:"&amp;LEN(SUBSTITUTE(UPPER(TRIM(CLEAN(SUBSTITUTE(SUBSTITUTE(G1180,"ٔ",""),"ـ","ء"))))," ","")))),1),Gematria!$C$3:$C$40,Gematria!$D$3:$D$40)))</f>
        <v/>
      </c>
    </row>
    <row r="1181" spans="1:10" x14ac:dyDescent="0.25">
      <c r="A1181" s="2">
        <v>1180</v>
      </c>
      <c r="B1181" s="2">
        <v>8</v>
      </c>
      <c r="C1181" s="2">
        <v>13</v>
      </c>
      <c r="D1181" s="11"/>
      <c r="E11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81" s="524" t="str">
        <f t="shared" si="56"/>
        <v/>
      </c>
      <c r="H1181" s="525">
        <f t="shared" si="57"/>
        <v>0</v>
      </c>
      <c r="I1181" s="526">
        <f t="shared" si="58"/>
        <v>1</v>
      </c>
      <c r="J1181" s="526" t="str">
        <f ca="1">IF(G1181="","",SUMPRODUCT(LOOKUP(MID(SUBSTITUTE(UPPER(TRIM(CLEAN(SUBSTITUTE(SUBSTITUTE(G1181,"ٔ",""),"ـ","ء"))))," ",""),ROW(INDIRECT("1:"&amp;LEN(SUBSTITUTE(UPPER(TRIM(CLEAN(SUBSTITUTE(SUBSTITUTE(G1181,"ٔ",""),"ـ","ء"))))," ","")))),1),Gematria!$C$3:$C$40,Gematria!$D$3:$D$40)))</f>
        <v/>
      </c>
    </row>
    <row r="1182" spans="1:10" x14ac:dyDescent="0.25">
      <c r="A1182" s="2">
        <v>1181</v>
      </c>
      <c r="B1182" s="2">
        <v>8</v>
      </c>
      <c r="C1182" s="2">
        <v>14</v>
      </c>
      <c r="D1182" s="11"/>
      <c r="E11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82" s="524" t="str">
        <f t="shared" si="56"/>
        <v/>
      </c>
      <c r="H1182" s="525">
        <f t="shared" si="57"/>
        <v>0</v>
      </c>
      <c r="I1182" s="526">
        <f t="shared" si="58"/>
        <v>1</v>
      </c>
      <c r="J1182" s="526" t="str">
        <f ca="1">IF(G1182="","",SUMPRODUCT(LOOKUP(MID(SUBSTITUTE(UPPER(TRIM(CLEAN(SUBSTITUTE(SUBSTITUTE(G1182,"ٔ",""),"ـ","ء"))))," ",""),ROW(INDIRECT("1:"&amp;LEN(SUBSTITUTE(UPPER(TRIM(CLEAN(SUBSTITUTE(SUBSTITUTE(G1182,"ٔ",""),"ـ","ء"))))," ","")))),1),Gematria!$C$3:$C$40,Gematria!$D$3:$D$40)))</f>
        <v/>
      </c>
    </row>
    <row r="1183" spans="1:10" x14ac:dyDescent="0.25">
      <c r="A1183" s="2">
        <v>1182</v>
      </c>
      <c r="B1183" s="2">
        <v>8</v>
      </c>
      <c r="C1183" s="2">
        <v>15</v>
      </c>
      <c r="D1183" s="11"/>
      <c r="E11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83" s="524" t="str">
        <f t="shared" si="56"/>
        <v/>
      </c>
      <c r="H1183" s="525">
        <f t="shared" si="57"/>
        <v>0</v>
      </c>
      <c r="I1183" s="526">
        <f t="shared" si="58"/>
        <v>1</v>
      </c>
      <c r="J1183" s="526" t="str">
        <f ca="1">IF(G1183="","",SUMPRODUCT(LOOKUP(MID(SUBSTITUTE(UPPER(TRIM(CLEAN(SUBSTITUTE(SUBSTITUTE(G1183,"ٔ",""),"ـ","ء"))))," ",""),ROW(INDIRECT("1:"&amp;LEN(SUBSTITUTE(UPPER(TRIM(CLEAN(SUBSTITUTE(SUBSTITUTE(G1183,"ٔ",""),"ـ","ء"))))," ","")))),1),Gematria!$C$3:$C$40,Gematria!$D$3:$D$40)))</f>
        <v/>
      </c>
    </row>
    <row r="1184" spans="1:10" x14ac:dyDescent="0.25">
      <c r="A1184" s="2">
        <v>1183</v>
      </c>
      <c r="B1184" s="2">
        <v>8</v>
      </c>
      <c r="C1184" s="2">
        <v>16</v>
      </c>
      <c r="D1184" s="11"/>
      <c r="E11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84" s="524" t="str">
        <f t="shared" si="56"/>
        <v/>
      </c>
      <c r="H1184" s="525">
        <f t="shared" si="57"/>
        <v>0</v>
      </c>
      <c r="I1184" s="526">
        <f t="shared" si="58"/>
        <v>1</v>
      </c>
      <c r="J1184" s="526" t="str">
        <f ca="1">IF(G1184="","",SUMPRODUCT(LOOKUP(MID(SUBSTITUTE(UPPER(TRIM(CLEAN(SUBSTITUTE(SUBSTITUTE(G1184,"ٔ",""),"ـ","ء"))))," ",""),ROW(INDIRECT("1:"&amp;LEN(SUBSTITUTE(UPPER(TRIM(CLEAN(SUBSTITUTE(SUBSTITUTE(G1184,"ٔ",""),"ـ","ء"))))," ","")))),1),Gematria!$C$3:$C$40,Gematria!$D$3:$D$40)))</f>
        <v/>
      </c>
    </row>
    <row r="1185" spans="1:10" x14ac:dyDescent="0.25">
      <c r="A1185" s="2">
        <v>1184</v>
      </c>
      <c r="B1185" s="2">
        <v>8</v>
      </c>
      <c r="C1185" s="2">
        <v>17</v>
      </c>
      <c r="D1185" s="11"/>
      <c r="E11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85" s="524" t="str">
        <f t="shared" si="56"/>
        <v/>
      </c>
      <c r="H1185" s="525">
        <f t="shared" si="57"/>
        <v>0</v>
      </c>
      <c r="I1185" s="526">
        <f t="shared" si="58"/>
        <v>1</v>
      </c>
      <c r="J1185" s="526" t="str">
        <f ca="1">IF(G1185="","",SUMPRODUCT(LOOKUP(MID(SUBSTITUTE(UPPER(TRIM(CLEAN(SUBSTITUTE(SUBSTITUTE(G1185,"ٔ",""),"ـ","ء"))))," ",""),ROW(INDIRECT("1:"&amp;LEN(SUBSTITUTE(UPPER(TRIM(CLEAN(SUBSTITUTE(SUBSTITUTE(G1185,"ٔ",""),"ـ","ء"))))," ","")))),1),Gematria!$C$3:$C$40,Gematria!$D$3:$D$40)))</f>
        <v/>
      </c>
    </row>
    <row r="1186" spans="1:10" x14ac:dyDescent="0.25">
      <c r="A1186" s="2">
        <v>1185</v>
      </c>
      <c r="B1186" s="2">
        <v>8</v>
      </c>
      <c r="C1186" s="2">
        <v>18</v>
      </c>
      <c r="D1186" s="11"/>
      <c r="E11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86" s="524" t="str">
        <f t="shared" si="56"/>
        <v/>
      </c>
      <c r="H1186" s="525">
        <f t="shared" si="57"/>
        <v>0</v>
      </c>
      <c r="I1186" s="526">
        <f t="shared" si="58"/>
        <v>1</v>
      </c>
      <c r="J1186" s="526" t="str">
        <f ca="1">IF(G1186="","",SUMPRODUCT(LOOKUP(MID(SUBSTITUTE(UPPER(TRIM(CLEAN(SUBSTITUTE(SUBSTITUTE(G1186,"ٔ",""),"ـ","ء"))))," ",""),ROW(INDIRECT("1:"&amp;LEN(SUBSTITUTE(UPPER(TRIM(CLEAN(SUBSTITUTE(SUBSTITUTE(G1186,"ٔ",""),"ـ","ء"))))," ","")))),1),Gematria!$C$3:$C$40,Gematria!$D$3:$D$40)))</f>
        <v/>
      </c>
    </row>
    <row r="1187" spans="1:10" x14ac:dyDescent="0.25">
      <c r="A1187" s="2">
        <v>1186</v>
      </c>
      <c r="B1187" s="2">
        <v>8</v>
      </c>
      <c r="C1187" s="2">
        <v>19</v>
      </c>
      <c r="D1187" s="11"/>
      <c r="E11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87" s="524" t="str">
        <f t="shared" si="56"/>
        <v/>
      </c>
      <c r="H1187" s="525">
        <f t="shared" si="57"/>
        <v>0</v>
      </c>
      <c r="I1187" s="526">
        <f t="shared" si="58"/>
        <v>1</v>
      </c>
      <c r="J1187" s="526" t="str">
        <f ca="1">IF(G1187="","",SUMPRODUCT(LOOKUP(MID(SUBSTITUTE(UPPER(TRIM(CLEAN(SUBSTITUTE(SUBSTITUTE(G1187,"ٔ",""),"ـ","ء"))))," ",""),ROW(INDIRECT("1:"&amp;LEN(SUBSTITUTE(UPPER(TRIM(CLEAN(SUBSTITUTE(SUBSTITUTE(G1187,"ٔ",""),"ـ","ء"))))," ","")))),1),Gematria!$C$3:$C$40,Gematria!$D$3:$D$40)))</f>
        <v/>
      </c>
    </row>
    <row r="1188" spans="1:10" x14ac:dyDescent="0.25">
      <c r="A1188" s="2">
        <v>1187</v>
      </c>
      <c r="B1188" s="2">
        <v>8</v>
      </c>
      <c r="C1188" s="2">
        <v>20</v>
      </c>
      <c r="D1188" s="11"/>
      <c r="E11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88" s="524" t="str">
        <f t="shared" si="56"/>
        <v/>
      </c>
      <c r="H1188" s="525">
        <f t="shared" si="57"/>
        <v>0</v>
      </c>
      <c r="I1188" s="526">
        <f t="shared" si="58"/>
        <v>1</v>
      </c>
      <c r="J1188" s="526" t="str">
        <f ca="1">IF(G1188="","",SUMPRODUCT(LOOKUP(MID(SUBSTITUTE(UPPER(TRIM(CLEAN(SUBSTITUTE(SUBSTITUTE(G1188,"ٔ",""),"ـ","ء"))))," ",""),ROW(INDIRECT("1:"&amp;LEN(SUBSTITUTE(UPPER(TRIM(CLEAN(SUBSTITUTE(SUBSTITUTE(G1188,"ٔ",""),"ـ","ء"))))," ","")))),1),Gematria!$C$3:$C$40,Gematria!$D$3:$D$40)))</f>
        <v/>
      </c>
    </row>
    <row r="1189" spans="1:10" x14ac:dyDescent="0.25">
      <c r="A1189" s="2">
        <v>1188</v>
      </c>
      <c r="B1189" s="2">
        <v>8</v>
      </c>
      <c r="C1189" s="2">
        <v>21</v>
      </c>
      <c r="D1189" s="11"/>
      <c r="E11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89" s="524" t="str">
        <f t="shared" si="56"/>
        <v/>
      </c>
      <c r="H1189" s="525">
        <f t="shared" si="57"/>
        <v>0</v>
      </c>
      <c r="I1189" s="526">
        <f t="shared" si="58"/>
        <v>1</v>
      </c>
      <c r="J1189" s="526" t="str">
        <f ca="1">IF(G1189="","",SUMPRODUCT(LOOKUP(MID(SUBSTITUTE(UPPER(TRIM(CLEAN(SUBSTITUTE(SUBSTITUTE(G1189,"ٔ",""),"ـ","ء"))))," ",""),ROW(INDIRECT("1:"&amp;LEN(SUBSTITUTE(UPPER(TRIM(CLEAN(SUBSTITUTE(SUBSTITUTE(G1189,"ٔ",""),"ـ","ء"))))," ","")))),1),Gematria!$C$3:$C$40,Gematria!$D$3:$D$40)))</f>
        <v/>
      </c>
    </row>
    <row r="1190" spans="1:10" x14ac:dyDescent="0.25">
      <c r="A1190" s="2">
        <v>1189</v>
      </c>
      <c r="B1190" s="2">
        <v>8</v>
      </c>
      <c r="C1190" s="2">
        <v>22</v>
      </c>
      <c r="D1190" s="11"/>
      <c r="E11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90" s="524" t="str">
        <f t="shared" si="56"/>
        <v/>
      </c>
      <c r="H1190" s="525">
        <f t="shared" si="57"/>
        <v>0</v>
      </c>
      <c r="I1190" s="526">
        <f t="shared" si="58"/>
        <v>1</v>
      </c>
      <c r="J1190" s="526" t="str">
        <f ca="1">IF(G1190="","",SUMPRODUCT(LOOKUP(MID(SUBSTITUTE(UPPER(TRIM(CLEAN(SUBSTITUTE(SUBSTITUTE(G1190,"ٔ",""),"ـ","ء"))))," ",""),ROW(INDIRECT("1:"&amp;LEN(SUBSTITUTE(UPPER(TRIM(CLEAN(SUBSTITUTE(SUBSTITUTE(G1190,"ٔ",""),"ـ","ء"))))," ","")))),1),Gematria!$C$3:$C$40,Gematria!$D$3:$D$40)))</f>
        <v/>
      </c>
    </row>
    <row r="1191" spans="1:10" x14ac:dyDescent="0.25">
      <c r="A1191" s="2">
        <v>1190</v>
      </c>
      <c r="B1191" s="2">
        <v>8</v>
      </c>
      <c r="C1191" s="2">
        <v>23</v>
      </c>
      <c r="D1191" s="11"/>
      <c r="E11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91" s="524" t="str">
        <f t="shared" si="56"/>
        <v/>
      </c>
      <c r="H1191" s="525">
        <f t="shared" si="57"/>
        <v>0</v>
      </c>
      <c r="I1191" s="526">
        <f t="shared" si="58"/>
        <v>1</v>
      </c>
      <c r="J1191" s="526" t="str">
        <f ca="1">IF(G1191="","",SUMPRODUCT(LOOKUP(MID(SUBSTITUTE(UPPER(TRIM(CLEAN(SUBSTITUTE(SUBSTITUTE(G1191,"ٔ",""),"ـ","ء"))))," ",""),ROW(INDIRECT("1:"&amp;LEN(SUBSTITUTE(UPPER(TRIM(CLEAN(SUBSTITUTE(SUBSTITUTE(G1191,"ٔ",""),"ـ","ء"))))," ","")))),1),Gematria!$C$3:$C$40,Gematria!$D$3:$D$40)))</f>
        <v/>
      </c>
    </row>
    <row r="1192" spans="1:10" x14ac:dyDescent="0.25">
      <c r="A1192" s="2">
        <v>1191</v>
      </c>
      <c r="B1192" s="2">
        <v>8</v>
      </c>
      <c r="C1192" s="2">
        <v>24</v>
      </c>
      <c r="D1192" s="11"/>
      <c r="E11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92" s="524" t="str">
        <f t="shared" si="56"/>
        <v/>
      </c>
      <c r="H1192" s="525">
        <f t="shared" si="57"/>
        <v>0</v>
      </c>
      <c r="I1192" s="526">
        <f t="shared" si="58"/>
        <v>1</v>
      </c>
      <c r="J1192" s="526" t="str">
        <f ca="1">IF(G1192="","",SUMPRODUCT(LOOKUP(MID(SUBSTITUTE(UPPER(TRIM(CLEAN(SUBSTITUTE(SUBSTITUTE(G1192,"ٔ",""),"ـ","ء"))))," ",""),ROW(INDIRECT("1:"&amp;LEN(SUBSTITUTE(UPPER(TRIM(CLEAN(SUBSTITUTE(SUBSTITUTE(G1192,"ٔ",""),"ـ","ء"))))," ","")))),1),Gematria!$C$3:$C$40,Gematria!$D$3:$D$40)))</f>
        <v/>
      </c>
    </row>
    <row r="1193" spans="1:10" x14ac:dyDescent="0.25">
      <c r="A1193" s="2">
        <v>1192</v>
      </c>
      <c r="B1193" s="2">
        <v>8</v>
      </c>
      <c r="C1193" s="2">
        <v>25</v>
      </c>
      <c r="D1193" s="11"/>
      <c r="E11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93" s="524" t="str">
        <f t="shared" si="56"/>
        <v/>
      </c>
      <c r="H1193" s="525">
        <f t="shared" si="57"/>
        <v>0</v>
      </c>
      <c r="I1193" s="526">
        <f t="shared" si="58"/>
        <v>1</v>
      </c>
      <c r="J1193" s="526" t="str">
        <f ca="1">IF(G1193="","",SUMPRODUCT(LOOKUP(MID(SUBSTITUTE(UPPER(TRIM(CLEAN(SUBSTITUTE(SUBSTITUTE(G1193,"ٔ",""),"ـ","ء"))))," ",""),ROW(INDIRECT("1:"&amp;LEN(SUBSTITUTE(UPPER(TRIM(CLEAN(SUBSTITUTE(SUBSTITUTE(G1193,"ٔ",""),"ـ","ء"))))," ","")))),1),Gematria!$C$3:$C$40,Gematria!$D$3:$D$40)))</f>
        <v/>
      </c>
    </row>
    <row r="1194" spans="1:10" x14ac:dyDescent="0.25">
      <c r="A1194" s="2">
        <v>1193</v>
      </c>
      <c r="B1194" s="2">
        <v>8</v>
      </c>
      <c r="C1194" s="2">
        <v>26</v>
      </c>
      <c r="D1194" s="11"/>
      <c r="E11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94" s="524" t="str">
        <f t="shared" si="56"/>
        <v/>
      </c>
      <c r="H1194" s="525">
        <f t="shared" si="57"/>
        <v>0</v>
      </c>
      <c r="I1194" s="526">
        <f t="shared" si="58"/>
        <v>1</v>
      </c>
      <c r="J1194" s="526" t="str">
        <f ca="1">IF(G1194="","",SUMPRODUCT(LOOKUP(MID(SUBSTITUTE(UPPER(TRIM(CLEAN(SUBSTITUTE(SUBSTITUTE(G1194,"ٔ",""),"ـ","ء"))))," ",""),ROW(INDIRECT("1:"&amp;LEN(SUBSTITUTE(UPPER(TRIM(CLEAN(SUBSTITUTE(SUBSTITUTE(G1194,"ٔ",""),"ـ","ء"))))," ","")))),1),Gematria!$C$3:$C$40,Gematria!$D$3:$D$40)))</f>
        <v/>
      </c>
    </row>
    <row r="1195" spans="1:10" x14ac:dyDescent="0.25">
      <c r="A1195" s="2">
        <v>1194</v>
      </c>
      <c r="B1195" s="2">
        <v>8</v>
      </c>
      <c r="C1195" s="2">
        <v>27</v>
      </c>
      <c r="D1195" s="11"/>
      <c r="E11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95" s="524" t="str">
        <f t="shared" si="56"/>
        <v/>
      </c>
      <c r="H1195" s="525">
        <f t="shared" si="57"/>
        <v>0</v>
      </c>
      <c r="I1195" s="526">
        <f t="shared" si="58"/>
        <v>1</v>
      </c>
      <c r="J1195" s="526" t="str">
        <f ca="1">IF(G1195="","",SUMPRODUCT(LOOKUP(MID(SUBSTITUTE(UPPER(TRIM(CLEAN(SUBSTITUTE(SUBSTITUTE(G1195,"ٔ",""),"ـ","ء"))))," ",""),ROW(INDIRECT("1:"&amp;LEN(SUBSTITUTE(UPPER(TRIM(CLEAN(SUBSTITUTE(SUBSTITUTE(G1195,"ٔ",""),"ـ","ء"))))," ","")))),1),Gematria!$C$3:$C$40,Gematria!$D$3:$D$40)))</f>
        <v/>
      </c>
    </row>
    <row r="1196" spans="1:10" x14ac:dyDescent="0.25">
      <c r="A1196" s="2">
        <v>1195</v>
      </c>
      <c r="B1196" s="2">
        <v>8</v>
      </c>
      <c r="C1196" s="2">
        <v>28</v>
      </c>
      <c r="D1196" s="11"/>
      <c r="E11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96" s="524" t="str">
        <f t="shared" si="56"/>
        <v/>
      </c>
      <c r="H1196" s="525">
        <f t="shared" si="57"/>
        <v>0</v>
      </c>
      <c r="I1196" s="526">
        <f t="shared" si="58"/>
        <v>1</v>
      </c>
      <c r="J1196" s="526" t="str">
        <f ca="1">IF(G1196="","",SUMPRODUCT(LOOKUP(MID(SUBSTITUTE(UPPER(TRIM(CLEAN(SUBSTITUTE(SUBSTITUTE(G1196,"ٔ",""),"ـ","ء"))))," ",""),ROW(INDIRECT("1:"&amp;LEN(SUBSTITUTE(UPPER(TRIM(CLEAN(SUBSTITUTE(SUBSTITUTE(G1196,"ٔ",""),"ـ","ء"))))," ","")))),1),Gematria!$C$3:$C$40,Gematria!$D$3:$D$40)))</f>
        <v/>
      </c>
    </row>
    <row r="1197" spans="1:10" x14ac:dyDescent="0.25">
      <c r="A1197" s="2">
        <v>1196</v>
      </c>
      <c r="B1197" s="2">
        <v>8</v>
      </c>
      <c r="C1197" s="2">
        <v>29</v>
      </c>
      <c r="D1197" s="11"/>
      <c r="E11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97" s="524" t="str">
        <f t="shared" si="56"/>
        <v/>
      </c>
      <c r="H1197" s="525">
        <f t="shared" si="57"/>
        <v>0</v>
      </c>
      <c r="I1197" s="526">
        <f t="shared" si="58"/>
        <v>1</v>
      </c>
      <c r="J1197" s="526" t="str">
        <f ca="1">IF(G1197="","",SUMPRODUCT(LOOKUP(MID(SUBSTITUTE(UPPER(TRIM(CLEAN(SUBSTITUTE(SUBSTITUTE(G1197,"ٔ",""),"ـ","ء"))))," ",""),ROW(INDIRECT("1:"&amp;LEN(SUBSTITUTE(UPPER(TRIM(CLEAN(SUBSTITUTE(SUBSTITUTE(G1197,"ٔ",""),"ـ","ء"))))," ","")))),1),Gematria!$C$3:$C$40,Gematria!$D$3:$D$40)))</f>
        <v/>
      </c>
    </row>
    <row r="1198" spans="1:10" x14ac:dyDescent="0.25">
      <c r="A1198" s="2">
        <v>1197</v>
      </c>
      <c r="B1198" s="2">
        <v>8</v>
      </c>
      <c r="C1198" s="2">
        <v>30</v>
      </c>
      <c r="D1198" s="11"/>
      <c r="E11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98" s="524" t="str">
        <f t="shared" si="56"/>
        <v/>
      </c>
      <c r="H1198" s="525">
        <f t="shared" si="57"/>
        <v>0</v>
      </c>
      <c r="I1198" s="526">
        <f t="shared" si="58"/>
        <v>1</v>
      </c>
      <c r="J1198" s="526" t="str">
        <f ca="1">IF(G1198="","",SUMPRODUCT(LOOKUP(MID(SUBSTITUTE(UPPER(TRIM(CLEAN(SUBSTITUTE(SUBSTITUTE(G1198,"ٔ",""),"ـ","ء"))))," ",""),ROW(INDIRECT("1:"&amp;LEN(SUBSTITUTE(UPPER(TRIM(CLEAN(SUBSTITUTE(SUBSTITUTE(G1198,"ٔ",""),"ـ","ء"))))," ","")))),1),Gematria!$C$3:$C$40,Gematria!$D$3:$D$40)))</f>
        <v/>
      </c>
    </row>
    <row r="1199" spans="1:10" x14ac:dyDescent="0.25">
      <c r="A1199" s="2">
        <v>1198</v>
      </c>
      <c r="B1199" s="2">
        <v>8</v>
      </c>
      <c r="C1199" s="2">
        <v>31</v>
      </c>
      <c r="D1199" s="11"/>
      <c r="E11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1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199" s="524" t="str">
        <f t="shared" si="56"/>
        <v/>
      </c>
      <c r="H1199" s="525">
        <f t="shared" si="57"/>
        <v>0</v>
      </c>
      <c r="I1199" s="526">
        <f t="shared" si="58"/>
        <v>1</v>
      </c>
      <c r="J1199" s="526" t="str">
        <f ca="1">IF(G1199="","",SUMPRODUCT(LOOKUP(MID(SUBSTITUTE(UPPER(TRIM(CLEAN(SUBSTITUTE(SUBSTITUTE(G1199,"ٔ",""),"ـ","ء"))))," ",""),ROW(INDIRECT("1:"&amp;LEN(SUBSTITUTE(UPPER(TRIM(CLEAN(SUBSTITUTE(SUBSTITUTE(G1199,"ٔ",""),"ـ","ء"))))," ","")))),1),Gematria!$C$3:$C$40,Gematria!$D$3:$D$40)))</f>
        <v/>
      </c>
    </row>
    <row r="1200" spans="1:10" x14ac:dyDescent="0.25">
      <c r="A1200" s="2">
        <v>1199</v>
      </c>
      <c r="B1200" s="2">
        <v>8</v>
      </c>
      <c r="C1200" s="2">
        <v>32</v>
      </c>
      <c r="D1200" s="11"/>
      <c r="E12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00" s="524" t="str">
        <f t="shared" si="56"/>
        <v/>
      </c>
      <c r="H1200" s="525">
        <f t="shared" si="57"/>
        <v>0</v>
      </c>
      <c r="I1200" s="526">
        <f t="shared" si="58"/>
        <v>1</v>
      </c>
      <c r="J1200" s="526" t="str">
        <f ca="1">IF(G1200="","",SUMPRODUCT(LOOKUP(MID(SUBSTITUTE(UPPER(TRIM(CLEAN(SUBSTITUTE(SUBSTITUTE(G1200,"ٔ",""),"ـ","ء"))))," ",""),ROW(INDIRECT("1:"&amp;LEN(SUBSTITUTE(UPPER(TRIM(CLEAN(SUBSTITUTE(SUBSTITUTE(G1200,"ٔ",""),"ـ","ء"))))," ","")))),1),Gematria!$C$3:$C$40,Gematria!$D$3:$D$40)))</f>
        <v/>
      </c>
    </row>
    <row r="1201" spans="1:10" x14ac:dyDescent="0.25">
      <c r="A1201" s="2">
        <v>1200</v>
      </c>
      <c r="B1201" s="2">
        <v>8</v>
      </c>
      <c r="C1201" s="2">
        <v>33</v>
      </c>
      <c r="D1201" s="11"/>
      <c r="E12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01" s="524" t="str">
        <f t="shared" si="56"/>
        <v/>
      </c>
      <c r="H1201" s="525">
        <f t="shared" si="57"/>
        <v>0</v>
      </c>
      <c r="I1201" s="526">
        <f t="shared" si="58"/>
        <v>1</v>
      </c>
      <c r="J1201" s="526" t="str">
        <f ca="1">IF(G1201="","",SUMPRODUCT(LOOKUP(MID(SUBSTITUTE(UPPER(TRIM(CLEAN(SUBSTITUTE(SUBSTITUTE(G1201,"ٔ",""),"ـ","ء"))))," ",""),ROW(INDIRECT("1:"&amp;LEN(SUBSTITUTE(UPPER(TRIM(CLEAN(SUBSTITUTE(SUBSTITUTE(G1201,"ٔ",""),"ـ","ء"))))," ","")))),1),Gematria!$C$3:$C$40,Gematria!$D$3:$D$40)))</f>
        <v/>
      </c>
    </row>
    <row r="1202" spans="1:10" x14ac:dyDescent="0.25">
      <c r="A1202" s="2">
        <v>1201</v>
      </c>
      <c r="B1202" s="2">
        <v>8</v>
      </c>
      <c r="C1202" s="2">
        <v>34</v>
      </c>
      <c r="D1202" s="11"/>
      <c r="E12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02" s="524" t="str">
        <f t="shared" si="56"/>
        <v/>
      </c>
      <c r="H1202" s="525">
        <f t="shared" si="57"/>
        <v>0</v>
      </c>
      <c r="I1202" s="526">
        <f t="shared" si="58"/>
        <v>1</v>
      </c>
      <c r="J1202" s="526" t="str">
        <f ca="1">IF(G1202="","",SUMPRODUCT(LOOKUP(MID(SUBSTITUTE(UPPER(TRIM(CLEAN(SUBSTITUTE(SUBSTITUTE(G1202,"ٔ",""),"ـ","ء"))))," ",""),ROW(INDIRECT("1:"&amp;LEN(SUBSTITUTE(UPPER(TRIM(CLEAN(SUBSTITUTE(SUBSTITUTE(G1202,"ٔ",""),"ـ","ء"))))," ","")))),1),Gematria!$C$3:$C$40,Gematria!$D$3:$D$40)))</f>
        <v/>
      </c>
    </row>
    <row r="1203" spans="1:10" x14ac:dyDescent="0.25">
      <c r="A1203" s="2">
        <v>1202</v>
      </c>
      <c r="B1203" s="2">
        <v>8</v>
      </c>
      <c r="C1203" s="2">
        <v>35</v>
      </c>
      <c r="D1203" s="11"/>
      <c r="E12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03" s="524" t="str">
        <f t="shared" si="56"/>
        <v/>
      </c>
      <c r="H1203" s="525">
        <f t="shared" si="57"/>
        <v>0</v>
      </c>
      <c r="I1203" s="526">
        <f t="shared" si="58"/>
        <v>1</v>
      </c>
      <c r="J1203" s="526" t="str">
        <f ca="1">IF(G1203="","",SUMPRODUCT(LOOKUP(MID(SUBSTITUTE(UPPER(TRIM(CLEAN(SUBSTITUTE(SUBSTITUTE(G1203,"ٔ",""),"ـ","ء"))))," ",""),ROW(INDIRECT("1:"&amp;LEN(SUBSTITUTE(UPPER(TRIM(CLEAN(SUBSTITUTE(SUBSTITUTE(G1203,"ٔ",""),"ـ","ء"))))," ","")))),1),Gematria!$C$3:$C$40,Gematria!$D$3:$D$40)))</f>
        <v/>
      </c>
    </row>
    <row r="1204" spans="1:10" x14ac:dyDescent="0.25">
      <c r="A1204" s="2">
        <v>1203</v>
      </c>
      <c r="B1204" s="2">
        <v>8</v>
      </c>
      <c r="C1204" s="2">
        <v>36</v>
      </c>
      <c r="D1204" s="11"/>
      <c r="E12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04" s="524" t="str">
        <f t="shared" si="56"/>
        <v/>
      </c>
      <c r="H1204" s="525">
        <f t="shared" si="57"/>
        <v>0</v>
      </c>
      <c r="I1204" s="526">
        <f t="shared" si="58"/>
        <v>1</v>
      </c>
      <c r="J1204" s="526" t="str">
        <f ca="1">IF(G1204="","",SUMPRODUCT(LOOKUP(MID(SUBSTITUTE(UPPER(TRIM(CLEAN(SUBSTITUTE(SUBSTITUTE(G1204,"ٔ",""),"ـ","ء"))))," ",""),ROW(INDIRECT("1:"&amp;LEN(SUBSTITUTE(UPPER(TRIM(CLEAN(SUBSTITUTE(SUBSTITUTE(G1204,"ٔ",""),"ـ","ء"))))," ","")))),1),Gematria!$C$3:$C$40,Gematria!$D$3:$D$40)))</f>
        <v/>
      </c>
    </row>
    <row r="1205" spans="1:10" x14ac:dyDescent="0.25">
      <c r="A1205" s="2">
        <v>1204</v>
      </c>
      <c r="B1205" s="2">
        <v>8</v>
      </c>
      <c r="C1205" s="2">
        <v>37</v>
      </c>
      <c r="D1205" s="11"/>
      <c r="E12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05" s="524" t="str">
        <f t="shared" si="56"/>
        <v/>
      </c>
      <c r="H1205" s="525">
        <f t="shared" si="57"/>
        <v>0</v>
      </c>
      <c r="I1205" s="526">
        <f t="shared" si="58"/>
        <v>1</v>
      </c>
      <c r="J1205" s="526" t="str">
        <f ca="1">IF(G1205="","",SUMPRODUCT(LOOKUP(MID(SUBSTITUTE(UPPER(TRIM(CLEAN(SUBSTITUTE(SUBSTITUTE(G1205,"ٔ",""),"ـ","ء"))))," ",""),ROW(INDIRECT("1:"&amp;LEN(SUBSTITUTE(UPPER(TRIM(CLEAN(SUBSTITUTE(SUBSTITUTE(G1205,"ٔ",""),"ـ","ء"))))," ","")))),1),Gematria!$C$3:$C$40,Gematria!$D$3:$D$40)))</f>
        <v/>
      </c>
    </row>
    <row r="1206" spans="1:10" x14ac:dyDescent="0.25">
      <c r="A1206" s="2">
        <v>1205</v>
      </c>
      <c r="B1206" s="2">
        <v>8</v>
      </c>
      <c r="C1206" s="2">
        <v>38</v>
      </c>
      <c r="D1206" s="11"/>
      <c r="E12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06" s="524" t="str">
        <f t="shared" si="56"/>
        <v/>
      </c>
      <c r="H1206" s="525">
        <f t="shared" si="57"/>
        <v>0</v>
      </c>
      <c r="I1206" s="526">
        <f t="shared" si="58"/>
        <v>1</v>
      </c>
      <c r="J1206" s="526" t="str">
        <f ca="1">IF(G1206="","",SUMPRODUCT(LOOKUP(MID(SUBSTITUTE(UPPER(TRIM(CLEAN(SUBSTITUTE(SUBSTITUTE(G1206,"ٔ",""),"ـ","ء"))))," ",""),ROW(INDIRECT("1:"&amp;LEN(SUBSTITUTE(UPPER(TRIM(CLEAN(SUBSTITUTE(SUBSTITUTE(G1206,"ٔ",""),"ـ","ء"))))," ","")))),1),Gematria!$C$3:$C$40,Gematria!$D$3:$D$40)))</f>
        <v/>
      </c>
    </row>
    <row r="1207" spans="1:10" x14ac:dyDescent="0.25">
      <c r="A1207" s="2">
        <v>1206</v>
      </c>
      <c r="B1207" s="2">
        <v>8</v>
      </c>
      <c r="C1207" s="2">
        <v>39</v>
      </c>
      <c r="D1207" s="11"/>
      <c r="E12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07" s="524" t="str">
        <f t="shared" si="56"/>
        <v/>
      </c>
      <c r="H1207" s="525">
        <f t="shared" si="57"/>
        <v>0</v>
      </c>
      <c r="I1207" s="526">
        <f t="shared" si="58"/>
        <v>1</v>
      </c>
      <c r="J1207" s="526" t="str">
        <f ca="1">IF(G1207="","",SUMPRODUCT(LOOKUP(MID(SUBSTITUTE(UPPER(TRIM(CLEAN(SUBSTITUTE(SUBSTITUTE(G1207,"ٔ",""),"ـ","ء"))))," ",""),ROW(INDIRECT("1:"&amp;LEN(SUBSTITUTE(UPPER(TRIM(CLEAN(SUBSTITUTE(SUBSTITUTE(G1207,"ٔ",""),"ـ","ء"))))," ","")))),1),Gematria!$C$3:$C$40,Gematria!$D$3:$D$40)))</f>
        <v/>
      </c>
    </row>
    <row r="1208" spans="1:10" x14ac:dyDescent="0.25">
      <c r="A1208" s="2">
        <v>1207</v>
      </c>
      <c r="B1208" s="2">
        <v>8</v>
      </c>
      <c r="C1208" s="2">
        <v>40</v>
      </c>
      <c r="D1208" s="11"/>
      <c r="E12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08" s="524" t="str">
        <f t="shared" si="56"/>
        <v/>
      </c>
      <c r="H1208" s="525">
        <f t="shared" si="57"/>
        <v>0</v>
      </c>
      <c r="I1208" s="526">
        <f t="shared" si="58"/>
        <v>1</v>
      </c>
      <c r="J1208" s="526" t="str">
        <f ca="1">IF(G1208="","",SUMPRODUCT(LOOKUP(MID(SUBSTITUTE(UPPER(TRIM(CLEAN(SUBSTITUTE(SUBSTITUTE(G1208,"ٔ",""),"ـ","ء"))))," ",""),ROW(INDIRECT("1:"&amp;LEN(SUBSTITUTE(UPPER(TRIM(CLEAN(SUBSTITUTE(SUBSTITUTE(G1208,"ٔ",""),"ـ","ء"))))," ","")))),1),Gematria!$C$3:$C$40,Gematria!$D$3:$D$40)))</f>
        <v/>
      </c>
    </row>
    <row r="1209" spans="1:10" x14ac:dyDescent="0.25">
      <c r="A1209" s="2">
        <v>1208</v>
      </c>
      <c r="B1209" s="2">
        <v>8</v>
      </c>
      <c r="C1209" s="2">
        <v>41</v>
      </c>
      <c r="D1209" s="11"/>
      <c r="E12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09" s="524" t="str">
        <f t="shared" si="56"/>
        <v/>
      </c>
      <c r="H1209" s="525">
        <f t="shared" si="57"/>
        <v>0</v>
      </c>
      <c r="I1209" s="526">
        <f t="shared" si="58"/>
        <v>1</v>
      </c>
      <c r="J1209" s="526" t="str">
        <f ca="1">IF(G1209="","",SUMPRODUCT(LOOKUP(MID(SUBSTITUTE(UPPER(TRIM(CLEAN(SUBSTITUTE(SUBSTITUTE(G1209,"ٔ",""),"ـ","ء"))))," ",""),ROW(INDIRECT("1:"&amp;LEN(SUBSTITUTE(UPPER(TRIM(CLEAN(SUBSTITUTE(SUBSTITUTE(G1209,"ٔ",""),"ـ","ء"))))," ","")))),1),Gematria!$C$3:$C$40,Gematria!$D$3:$D$40)))</f>
        <v/>
      </c>
    </row>
    <row r="1210" spans="1:10" x14ac:dyDescent="0.25">
      <c r="A1210" s="2">
        <v>1209</v>
      </c>
      <c r="B1210" s="2">
        <v>8</v>
      </c>
      <c r="C1210" s="2">
        <v>42</v>
      </c>
      <c r="D1210" s="11"/>
      <c r="E12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10" s="524" t="str">
        <f t="shared" si="56"/>
        <v/>
      </c>
      <c r="H1210" s="525">
        <f t="shared" si="57"/>
        <v>0</v>
      </c>
      <c r="I1210" s="526">
        <f t="shared" si="58"/>
        <v>1</v>
      </c>
      <c r="J1210" s="526" t="str">
        <f ca="1">IF(G1210="","",SUMPRODUCT(LOOKUP(MID(SUBSTITUTE(UPPER(TRIM(CLEAN(SUBSTITUTE(SUBSTITUTE(G1210,"ٔ",""),"ـ","ء"))))," ",""),ROW(INDIRECT("1:"&amp;LEN(SUBSTITUTE(UPPER(TRIM(CLEAN(SUBSTITUTE(SUBSTITUTE(G1210,"ٔ",""),"ـ","ء"))))," ","")))),1),Gematria!$C$3:$C$40,Gematria!$D$3:$D$40)))</f>
        <v/>
      </c>
    </row>
    <row r="1211" spans="1:10" x14ac:dyDescent="0.25">
      <c r="A1211" s="2">
        <v>1210</v>
      </c>
      <c r="B1211" s="2">
        <v>8</v>
      </c>
      <c r="C1211" s="2">
        <v>43</v>
      </c>
      <c r="D1211" s="11"/>
      <c r="E12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11" s="524" t="str">
        <f t="shared" si="56"/>
        <v/>
      </c>
      <c r="H1211" s="525">
        <f t="shared" si="57"/>
        <v>0</v>
      </c>
      <c r="I1211" s="526">
        <f t="shared" si="58"/>
        <v>1</v>
      </c>
      <c r="J1211" s="526" t="str">
        <f ca="1">IF(G1211="","",SUMPRODUCT(LOOKUP(MID(SUBSTITUTE(UPPER(TRIM(CLEAN(SUBSTITUTE(SUBSTITUTE(G1211,"ٔ",""),"ـ","ء"))))," ",""),ROW(INDIRECT("1:"&amp;LEN(SUBSTITUTE(UPPER(TRIM(CLEAN(SUBSTITUTE(SUBSTITUTE(G1211,"ٔ",""),"ـ","ء"))))," ","")))),1),Gematria!$C$3:$C$40,Gematria!$D$3:$D$40)))</f>
        <v/>
      </c>
    </row>
    <row r="1212" spans="1:10" x14ac:dyDescent="0.25">
      <c r="A1212" s="2">
        <v>1211</v>
      </c>
      <c r="B1212" s="2">
        <v>8</v>
      </c>
      <c r="C1212" s="2">
        <v>44</v>
      </c>
      <c r="D1212" s="11"/>
      <c r="E12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12" s="524" t="str">
        <f t="shared" si="56"/>
        <v/>
      </c>
      <c r="H1212" s="525">
        <f t="shared" si="57"/>
        <v>0</v>
      </c>
      <c r="I1212" s="526">
        <f t="shared" si="58"/>
        <v>1</v>
      </c>
      <c r="J1212" s="526" t="str">
        <f ca="1">IF(G1212="","",SUMPRODUCT(LOOKUP(MID(SUBSTITUTE(UPPER(TRIM(CLEAN(SUBSTITUTE(SUBSTITUTE(G1212,"ٔ",""),"ـ","ء"))))," ",""),ROW(INDIRECT("1:"&amp;LEN(SUBSTITUTE(UPPER(TRIM(CLEAN(SUBSTITUTE(SUBSTITUTE(G1212,"ٔ",""),"ـ","ء"))))," ","")))),1),Gematria!$C$3:$C$40,Gematria!$D$3:$D$40)))</f>
        <v/>
      </c>
    </row>
    <row r="1213" spans="1:10" x14ac:dyDescent="0.25">
      <c r="A1213" s="2">
        <v>1212</v>
      </c>
      <c r="B1213" s="2">
        <v>8</v>
      </c>
      <c r="C1213" s="2">
        <v>45</v>
      </c>
      <c r="D1213" s="11"/>
      <c r="E12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13" s="524" t="str">
        <f t="shared" si="56"/>
        <v/>
      </c>
      <c r="H1213" s="525">
        <f t="shared" si="57"/>
        <v>0</v>
      </c>
      <c r="I1213" s="526">
        <f t="shared" si="58"/>
        <v>1</v>
      </c>
      <c r="J1213" s="526" t="str">
        <f ca="1">IF(G1213="","",SUMPRODUCT(LOOKUP(MID(SUBSTITUTE(UPPER(TRIM(CLEAN(SUBSTITUTE(SUBSTITUTE(G1213,"ٔ",""),"ـ","ء"))))," ",""),ROW(INDIRECT("1:"&amp;LEN(SUBSTITUTE(UPPER(TRIM(CLEAN(SUBSTITUTE(SUBSTITUTE(G1213,"ٔ",""),"ـ","ء"))))," ","")))),1),Gematria!$C$3:$C$40,Gematria!$D$3:$D$40)))</f>
        <v/>
      </c>
    </row>
    <row r="1214" spans="1:10" x14ac:dyDescent="0.25">
      <c r="A1214" s="2">
        <v>1213</v>
      </c>
      <c r="B1214" s="2">
        <v>8</v>
      </c>
      <c r="C1214" s="2">
        <v>46</v>
      </c>
      <c r="D1214" s="11"/>
      <c r="E12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14" s="524" t="str">
        <f t="shared" si="56"/>
        <v/>
      </c>
      <c r="H1214" s="525">
        <f t="shared" si="57"/>
        <v>0</v>
      </c>
      <c r="I1214" s="526">
        <f t="shared" si="58"/>
        <v>1</v>
      </c>
      <c r="J1214" s="526" t="str">
        <f ca="1">IF(G1214="","",SUMPRODUCT(LOOKUP(MID(SUBSTITUTE(UPPER(TRIM(CLEAN(SUBSTITUTE(SUBSTITUTE(G1214,"ٔ",""),"ـ","ء"))))," ",""),ROW(INDIRECT("1:"&amp;LEN(SUBSTITUTE(UPPER(TRIM(CLEAN(SUBSTITUTE(SUBSTITUTE(G1214,"ٔ",""),"ـ","ء"))))," ","")))),1),Gematria!$C$3:$C$40,Gematria!$D$3:$D$40)))</f>
        <v/>
      </c>
    </row>
    <row r="1215" spans="1:10" x14ac:dyDescent="0.25">
      <c r="A1215" s="2">
        <v>1214</v>
      </c>
      <c r="B1215" s="2">
        <v>8</v>
      </c>
      <c r="C1215" s="2">
        <v>47</v>
      </c>
      <c r="D1215" s="11"/>
      <c r="E12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15" s="524" t="str">
        <f t="shared" si="56"/>
        <v/>
      </c>
      <c r="H1215" s="525">
        <f t="shared" si="57"/>
        <v>0</v>
      </c>
      <c r="I1215" s="526">
        <f t="shared" si="58"/>
        <v>1</v>
      </c>
      <c r="J1215" s="526" t="str">
        <f ca="1">IF(G1215="","",SUMPRODUCT(LOOKUP(MID(SUBSTITUTE(UPPER(TRIM(CLEAN(SUBSTITUTE(SUBSTITUTE(G1215,"ٔ",""),"ـ","ء"))))," ",""),ROW(INDIRECT("1:"&amp;LEN(SUBSTITUTE(UPPER(TRIM(CLEAN(SUBSTITUTE(SUBSTITUTE(G1215,"ٔ",""),"ـ","ء"))))," ","")))),1),Gematria!$C$3:$C$40,Gematria!$D$3:$D$40)))</f>
        <v/>
      </c>
    </row>
    <row r="1216" spans="1:10" x14ac:dyDescent="0.25">
      <c r="A1216" s="2">
        <v>1215</v>
      </c>
      <c r="B1216" s="2">
        <v>8</v>
      </c>
      <c r="C1216" s="2">
        <v>48</v>
      </c>
      <c r="D1216" s="11"/>
      <c r="E12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16" s="524" t="str">
        <f t="shared" si="56"/>
        <v/>
      </c>
      <c r="H1216" s="525">
        <f t="shared" si="57"/>
        <v>0</v>
      </c>
      <c r="I1216" s="526">
        <f t="shared" si="58"/>
        <v>1</v>
      </c>
      <c r="J1216" s="526" t="str">
        <f ca="1">IF(G1216="","",SUMPRODUCT(LOOKUP(MID(SUBSTITUTE(UPPER(TRIM(CLEAN(SUBSTITUTE(SUBSTITUTE(G1216,"ٔ",""),"ـ","ء"))))," ",""),ROW(INDIRECT("1:"&amp;LEN(SUBSTITUTE(UPPER(TRIM(CLEAN(SUBSTITUTE(SUBSTITUTE(G1216,"ٔ",""),"ـ","ء"))))," ","")))),1),Gematria!$C$3:$C$40,Gematria!$D$3:$D$40)))</f>
        <v/>
      </c>
    </row>
    <row r="1217" spans="1:10" x14ac:dyDescent="0.25">
      <c r="A1217" s="2">
        <v>1216</v>
      </c>
      <c r="B1217" s="2">
        <v>8</v>
      </c>
      <c r="C1217" s="2">
        <v>49</v>
      </c>
      <c r="D1217" s="11"/>
      <c r="E12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17" s="524" t="str">
        <f t="shared" si="56"/>
        <v/>
      </c>
      <c r="H1217" s="525">
        <f t="shared" si="57"/>
        <v>0</v>
      </c>
      <c r="I1217" s="526">
        <f t="shared" si="58"/>
        <v>1</v>
      </c>
      <c r="J1217" s="526" t="str">
        <f ca="1">IF(G1217="","",SUMPRODUCT(LOOKUP(MID(SUBSTITUTE(UPPER(TRIM(CLEAN(SUBSTITUTE(SUBSTITUTE(G1217,"ٔ",""),"ـ","ء"))))," ",""),ROW(INDIRECT("1:"&amp;LEN(SUBSTITUTE(UPPER(TRIM(CLEAN(SUBSTITUTE(SUBSTITUTE(G1217,"ٔ",""),"ـ","ء"))))," ","")))),1),Gematria!$C$3:$C$40,Gematria!$D$3:$D$40)))</f>
        <v/>
      </c>
    </row>
    <row r="1218" spans="1:10" x14ac:dyDescent="0.25">
      <c r="A1218" s="2">
        <v>1217</v>
      </c>
      <c r="B1218" s="2">
        <v>8</v>
      </c>
      <c r="C1218" s="2">
        <v>50</v>
      </c>
      <c r="D1218" s="11"/>
      <c r="E12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18" s="524" t="str">
        <f t="shared" si="56"/>
        <v/>
      </c>
      <c r="H1218" s="525">
        <f t="shared" si="57"/>
        <v>0</v>
      </c>
      <c r="I1218" s="526">
        <f t="shared" si="58"/>
        <v>1</v>
      </c>
      <c r="J1218" s="526" t="str">
        <f ca="1">IF(G1218="","",SUMPRODUCT(LOOKUP(MID(SUBSTITUTE(UPPER(TRIM(CLEAN(SUBSTITUTE(SUBSTITUTE(G1218,"ٔ",""),"ـ","ء"))))," ",""),ROW(INDIRECT("1:"&amp;LEN(SUBSTITUTE(UPPER(TRIM(CLEAN(SUBSTITUTE(SUBSTITUTE(G1218,"ٔ",""),"ـ","ء"))))," ","")))),1),Gematria!$C$3:$C$40,Gematria!$D$3:$D$40)))</f>
        <v/>
      </c>
    </row>
    <row r="1219" spans="1:10" x14ac:dyDescent="0.25">
      <c r="A1219" s="2">
        <v>1218</v>
      </c>
      <c r="B1219" s="2">
        <v>8</v>
      </c>
      <c r="C1219" s="2">
        <v>51</v>
      </c>
      <c r="D1219" s="11"/>
      <c r="E12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19" s="524" t="str">
        <f t="shared" ref="G1219:G1282" si="59">TRIM(CLEAN(SUBSTITUTE(F1219,"ٔ","")))</f>
        <v/>
      </c>
      <c r="H1219" s="525">
        <f t="shared" ref="H1219:H1282" si="60">LEN(SUBSTITUTE(G1219," ",""))</f>
        <v>0</v>
      </c>
      <c r="I1219" s="526">
        <f t="shared" si="58"/>
        <v>1</v>
      </c>
      <c r="J1219" s="526" t="str">
        <f ca="1">IF(G1219="","",SUMPRODUCT(LOOKUP(MID(SUBSTITUTE(UPPER(TRIM(CLEAN(SUBSTITUTE(SUBSTITUTE(G1219,"ٔ",""),"ـ","ء"))))," ",""),ROW(INDIRECT("1:"&amp;LEN(SUBSTITUTE(UPPER(TRIM(CLEAN(SUBSTITUTE(SUBSTITUTE(G1219,"ٔ",""),"ـ","ء"))))," ","")))),1),Gematria!$C$3:$C$40,Gematria!$D$3:$D$40)))</f>
        <v/>
      </c>
    </row>
    <row r="1220" spans="1:10" x14ac:dyDescent="0.25">
      <c r="A1220" s="2">
        <v>1219</v>
      </c>
      <c r="B1220" s="2">
        <v>8</v>
      </c>
      <c r="C1220" s="2">
        <v>52</v>
      </c>
      <c r="D1220" s="11"/>
      <c r="E12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20" s="524" t="str">
        <f t="shared" si="59"/>
        <v/>
      </c>
      <c r="H1220" s="525">
        <f t="shared" si="60"/>
        <v>0</v>
      </c>
      <c r="I1220" s="526">
        <f t="shared" si="58"/>
        <v>1</v>
      </c>
      <c r="J1220" s="526" t="str">
        <f ca="1">IF(G1220="","",SUMPRODUCT(LOOKUP(MID(SUBSTITUTE(UPPER(TRIM(CLEAN(SUBSTITUTE(SUBSTITUTE(G1220,"ٔ",""),"ـ","ء"))))," ",""),ROW(INDIRECT("1:"&amp;LEN(SUBSTITUTE(UPPER(TRIM(CLEAN(SUBSTITUTE(SUBSTITUTE(G1220,"ٔ",""),"ـ","ء"))))," ","")))),1),Gematria!$C$3:$C$40,Gematria!$D$3:$D$40)))</f>
        <v/>
      </c>
    </row>
    <row r="1221" spans="1:10" x14ac:dyDescent="0.25">
      <c r="A1221" s="2">
        <v>1220</v>
      </c>
      <c r="B1221" s="2">
        <v>8</v>
      </c>
      <c r="C1221" s="2">
        <v>53</v>
      </c>
      <c r="D1221" s="11"/>
      <c r="E12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21" s="524" t="str">
        <f t="shared" si="59"/>
        <v/>
      </c>
      <c r="H1221" s="525">
        <f t="shared" si="60"/>
        <v>0</v>
      </c>
      <c r="I1221" s="526">
        <f t="shared" si="58"/>
        <v>1</v>
      </c>
      <c r="J1221" s="526" t="str">
        <f ca="1">IF(G1221="","",SUMPRODUCT(LOOKUP(MID(SUBSTITUTE(UPPER(TRIM(CLEAN(SUBSTITUTE(SUBSTITUTE(G1221,"ٔ",""),"ـ","ء"))))," ",""),ROW(INDIRECT("1:"&amp;LEN(SUBSTITUTE(UPPER(TRIM(CLEAN(SUBSTITUTE(SUBSTITUTE(G1221,"ٔ",""),"ـ","ء"))))," ","")))),1),Gematria!$C$3:$C$40,Gematria!$D$3:$D$40)))</f>
        <v/>
      </c>
    </row>
    <row r="1222" spans="1:10" x14ac:dyDescent="0.25">
      <c r="A1222" s="2">
        <v>1221</v>
      </c>
      <c r="B1222" s="2">
        <v>8</v>
      </c>
      <c r="C1222" s="2">
        <v>54</v>
      </c>
      <c r="D1222" s="11"/>
      <c r="E12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22" s="524" t="str">
        <f t="shared" si="59"/>
        <v/>
      </c>
      <c r="H1222" s="525">
        <f t="shared" si="60"/>
        <v>0</v>
      </c>
      <c r="I1222" s="526">
        <f t="shared" si="58"/>
        <v>1</v>
      </c>
      <c r="J1222" s="526" t="str">
        <f ca="1">IF(G1222="","",SUMPRODUCT(LOOKUP(MID(SUBSTITUTE(UPPER(TRIM(CLEAN(SUBSTITUTE(SUBSTITUTE(G1222,"ٔ",""),"ـ","ء"))))," ",""),ROW(INDIRECT("1:"&amp;LEN(SUBSTITUTE(UPPER(TRIM(CLEAN(SUBSTITUTE(SUBSTITUTE(G1222,"ٔ",""),"ـ","ء"))))," ","")))),1),Gematria!$C$3:$C$40,Gematria!$D$3:$D$40)))</f>
        <v/>
      </c>
    </row>
    <row r="1223" spans="1:10" x14ac:dyDescent="0.25">
      <c r="A1223" s="2">
        <v>1222</v>
      </c>
      <c r="B1223" s="2">
        <v>8</v>
      </c>
      <c r="C1223" s="2">
        <v>55</v>
      </c>
      <c r="D1223" s="11"/>
      <c r="E12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23" s="524" t="str">
        <f t="shared" si="59"/>
        <v/>
      </c>
      <c r="H1223" s="525">
        <f t="shared" si="60"/>
        <v>0</v>
      </c>
      <c r="I1223" s="526">
        <f t="shared" si="58"/>
        <v>1</v>
      </c>
      <c r="J1223" s="526" t="str">
        <f ca="1">IF(G1223="","",SUMPRODUCT(LOOKUP(MID(SUBSTITUTE(UPPER(TRIM(CLEAN(SUBSTITUTE(SUBSTITUTE(G1223,"ٔ",""),"ـ","ء"))))," ",""),ROW(INDIRECT("1:"&amp;LEN(SUBSTITUTE(UPPER(TRIM(CLEAN(SUBSTITUTE(SUBSTITUTE(G1223,"ٔ",""),"ـ","ء"))))," ","")))),1),Gematria!$C$3:$C$40,Gematria!$D$3:$D$40)))</f>
        <v/>
      </c>
    </row>
    <row r="1224" spans="1:10" x14ac:dyDescent="0.25">
      <c r="A1224" s="2">
        <v>1223</v>
      </c>
      <c r="B1224" s="2">
        <v>8</v>
      </c>
      <c r="C1224" s="2">
        <v>56</v>
      </c>
      <c r="D1224" s="11"/>
      <c r="E12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24" s="524" t="str">
        <f t="shared" si="59"/>
        <v/>
      </c>
      <c r="H1224" s="525">
        <f t="shared" si="60"/>
        <v>0</v>
      </c>
      <c r="I1224" s="526">
        <f t="shared" si="58"/>
        <v>1</v>
      </c>
      <c r="J1224" s="526" t="str">
        <f ca="1">IF(G1224="","",SUMPRODUCT(LOOKUP(MID(SUBSTITUTE(UPPER(TRIM(CLEAN(SUBSTITUTE(SUBSTITUTE(G1224,"ٔ",""),"ـ","ء"))))," ",""),ROW(INDIRECT("1:"&amp;LEN(SUBSTITUTE(UPPER(TRIM(CLEAN(SUBSTITUTE(SUBSTITUTE(G1224,"ٔ",""),"ـ","ء"))))," ","")))),1),Gematria!$C$3:$C$40,Gematria!$D$3:$D$40)))</f>
        <v/>
      </c>
    </row>
    <row r="1225" spans="1:10" x14ac:dyDescent="0.25">
      <c r="A1225" s="2">
        <v>1224</v>
      </c>
      <c r="B1225" s="2">
        <v>8</v>
      </c>
      <c r="C1225" s="2">
        <v>57</v>
      </c>
      <c r="D1225" s="11"/>
      <c r="E12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25" s="524" t="str">
        <f t="shared" si="59"/>
        <v/>
      </c>
      <c r="H1225" s="525">
        <f t="shared" si="60"/>
        <v>0</v>
      </c>
      <c r="I1225" s="526">
        <f t="shared" si="58"/>
        <v>1</v>
      </c>
      <c r="J1225" s="526" t="str">
        <f ca="1">IF(G1225="","",SUMPRODUCT(LOOKUP(MID(SUBSTITUTE(UPPER(TRIM(CLEAN(SUBSTITUTE(SUBSTITUTE(G1225,"ٔ",""),"ـ","ء"))))," ",""),ROW(INDIRECT("1:"&amp;LEN(SUBSTITUTE(UPPER(TRIM(CLEAN(SUBSTITUTE(SUBSTITUTE(G1225,"ٔ",""),"ـ","ء"))))," ","")))),1),Gematria!$C$3:$C$40,Gematria!$D$3:$D$40)))</f>
        <v/>
      </c>
    </row>
    <row r="1226" spans="1:10" x14ac:dyDescent="0.25">
      <c r="A1226" s="2">
        <v>1225</v>
      </c>
      <c r="B1226" s="2">
        <v>8</v>
      </c>
      <c r="C1226" s="2">
        <v>58</v>
      </c>
      <c r="D1226" s="11"/>
      <c r="E12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26" s="524" t="str">
        <f t="shared" si="59"/>
        <v/>
      </c>
      <c r="H1226" s="525">
        <f t="shared" si="60"/>
        <v>0</v>
      </c>
      <c r="I1226" s="526">
        <f t="shared" si="58"/>
        <v>1</v>
      </c>
      <c r="J1226" s="526" t="str">
        <f ca="1">IF(G1226="","",SUMPRODUCT(LOOKUP(MID(SUBSTITUTE(UPPER(TRIM(CLEAN(SUBSTITUTE(SUBSTITUTE(G1226,"ٔ",""),"ـ","ء"))))," ",""),ROW(INDIRECT("1:"&amp;LEN(SUBSTITUTE(UPPER(TRIM(CLEAN(SUBSTITUTE(SUBSTITUTE(G1226,"ٔ",""),"ـ","ء"))))," ","")))),1),Gematria!$C$3:$C$40,Gematria!$D$3:$D$40)))</f>
        <v/>
      </c>
    </row>
    <row r="1227" spans="1:10" x14ac:dyDescent="0.25">
      <c r="A1227" s="2">
        <v>1226</v>
      </c>
      <c r="B1227" s="2">
        <v>8</v>
      </c>
      <c r="C1227" s="2">
        <v>59</v>
      </c>
      <c r="D1227" s="11"/>
      <c r="E12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27" s="524" t="str">
        <f t="shared" si="59"/>
        <v/>
      </c>
      <c r="H1227" s="525">
        <f t="shared" si="60"/>
        <v>0</v>
      </c>
      <c r="I1227" s="526">
        <f t="shared" si="58"/>
        <v>1</v>
      </c>
      <c r="J1227" s="526" t="str">
        <f ca="1">IF(G1227="","",SUMPRODUCT(LOOKUP(MID(SUBSTITUTE(UPPER(TRIM(CLEAN(SUBSTITUTE(SUBSTITUTE(G1227,"ٔ",""),"ـ","ء"))))," ",""),ROW(INDIRECT("1:"&amp;LEN(SUBSTITUTE(UPPER(TRIM(CLEAN(SUBSTITUTE(SUBSTITUTE(G1227,"ٔ",""),"ـ","ء"))))," ","")))),1),Gematria!$C$3:$C$40,Gematria!$D$3:$D$40)))</f>
        <v/>
      </c>
    </row>
    <row r="1228" spans="1:10" x14ac:dyDescent="0.25">
      <c r="A1228" s="2">
        <v>1227</v>
      </c>
      <c r="B1228" s="2">
        <v>8</v>
      </c>
      <c r="C1228" s="2">
        <v>60</v>
      </c>
      <c r="D1228" s="11"/>
      <c r="E12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28" s="524" t="str">
        <f t="shared" si="59"/>
        <v/>
      </c>
      <c r="H1228" s="525">
        <f t="shared" si="60"/>
        <v>0</v>
      </c>
      <c r="I1228" s="526">
        <f t="shared" si="58"/>
        <v>1</v>
      </c>
      <c r="J1228" s="526" t="str">
        <f ca="1">IF(G1228="","",SUMPRODUCT(LOOKUP(MID(SUBSTITUTE(UPPER(TRIM(CLEAN(SUBSTITUTE(SUBSTITUTE(G1228,"ٔ",""),"ـ","ء"))))," ",""),ROW(INDIRECT("1:"&amp;LEN(SUBSTITUTE(UPPER(TRIM(CLEAN(SUBSTITUTE(SUBSTITUTE(G1228,"ٔ",""),"ـ","ء"))))," ","")))),1),Gematria!$C$3:$C$40,Gematria!$D$3:$D$40)))</f>
        <v/>
      </c>
    </row>
    <row r="1229" spans="1:10" x14ac:dyDescent="0.25">
      <c r="A1229" s="2">
        <v>1228</v>
      </c>
      <c r="B1229" s="2">
        <v>8</v>
      </c>
      <c r="C1229" s="2">
        <v>61</v>
      </c>
      <c r="D1229" s="11"/>
      <c r="E12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29" s="524" t="str">
        <f t="shared" si="59"/>
        <v/>
      </c>
      <c r="H1229" s="525">
        <f t="shared" si="60"/>
        <v>0</v>
      </c>
      <c r="I1229" s="526">
        <f t="shared" si="58"/>
        <v>1</v>
      </c>
      <c r="J1229" s="526" t="str">
        <f ca="1">IF(G1229="","",SUMPRODUCT(LOOKUP(MID(SUBSTITUTE(UPPER(TRIM(CLEAN(SUBSTITUTE(SUBSTITUTE(G1229,"ٔ",""),"ـ","ء"))))," ",""),ROW(INDIRECT("1:"&amp;LEN(SUBSTITUTE(UPPER(TRIM(CLEAN(SUBSTITUTE(SUBSTITUTE(G1229,"ٔ",""),"ـ","ء"))))," ","")))),1),Gematria!$C$3:$C$40,Gematria!$D$3:$D$40)))</f>
        <v/>
      </c>
    </row>
    <row r="1230" spans="1:10" x14ac:dyDescent="0.25">
      <c r="A1230" s="2">
        <v>1229</v>
      </c>
      <c r="B1230" s="2">
        <v>8</v>
      </c>
      <c r="C1230" s="2">
        <v>62</v>
      </c>
      <c r="D1230" s="11"/>
      <c r="E12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30" s="524" t="str">
        <f t="shared" si="59"/>
        <v/>
      </c>
      <c r="H1230" s="525">
        <f t="shared" si="60"/>
        <v>0</v>
      </c>
      <c r="I1230" s="526">
        <f t="shared" si="58"/>
        <v>1</v>
      </c>
      <c r="J1230" s="526" t="str">
        <f ca="1">IF(G1230="","",SUMPRODUCT(LOOKUP(MID(SUBSTITUTE(UPPER(TRIM(CLEAN(SUBSTITUTE(SUBSTITUTE(G1230,"ٔ",""),"ـ","ء"))))," ",""),ROW(INDIRECT("1:"&amp;LEN(SUBSTITUTE(UPPER(TRIM(CLEAN(SUBSTITUTE(SUBSTITUTE(G1230,"ٔ",""),"ـ","ء"))))," ","")))),1),Gematria!$C$3:$C$40,Gematria!$D$3:$D$40)))</f>
        <v/>
      </c>
    </row>
    <row r="1231" spans="1:10" x14ac:dyDescent="0.25">
      <c r="A1231" s="2">
        <v>1230</v>
      </c>
      <c r="B1231" s="2">
        <v>8</v>
      </c>
      <c r="C1231" s="2">
        <v>63</v>
      </c>
      <c r="D1231" s="11"/>
      <c r="E12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31" s="524" t="str">
        <f t="shared" si="59"/>
        <v/>
      </c>
      <c r="H1231" s="525">
        <f t="shared" si="60"/>
        <v>0</v>
      </c>
      <c r="I1231" s="526">
        <f t="shared" si="58"/>
        <v>1</v>
      </c>
      <c r="J1231" s="526" t="str">
        <f ca="1">IF(G1231="","",SUMPRODUCT(LOOKUP(MID(SUBSTITUTE(UPPER(TRIM(CLEAN(SUBSTITUTE(SUBSTITUTE(G1231,"ٔ",""),"ـ","ء"))))," ",""),ROW(INDIRECT("1:"&amp;LEN(SUBSTITUTE(UPPER(TRIM(CLEAN(SUBSTITUTE(SUBSTITUTE(G1231,"ٔ",""),"ـ","ء"))))," ","")))),1),Gematria!$C$3:$C$40,Gematria!$D$3:$D$40)))</f>
        <v/>
      </c>
    </row>
    <row r="1232" spans="1:10" x14ac:dyDescent="0.25">
      <c r="A1232" s="2">
        <v>1231</v>
      </c>
      <c r="B1232" s="2">
        <v>8</v>
      </c>
      <c r="C1232" s="2">
        <v>64</v>
      </c>
      <c r="D1232" s="11"/>
      <c r="E12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32" s="524" t="str">
        <f t="shared" si="59"/>
        <v/>
      </c>
      <c r="H1232" s="525">
        <f t="shared" si="60"/>
        <v>0</v>
      </c>
      <c r="I1232" s="526">
        <f t="shared" si="58"/>
        <v>1</v>
      </c>
      <c r="J1232" s="526" t="str">
        <f ca="1">IF(G1232="","",SUMPRODUCT(LOOKUP(MID(SUBSTITUTE(UPPER(TRIM(CLEAN(SUBSTITUTE(SUBSTITUTE(G1232,"ٔ",""),"ـ","ء"))))," ",""),ROW(INDIRECT("1:"&amp;LEN(SUBSTITUTE(UPPER(TRIM(CLEAN(SUBSTITUTE(SUBSTITUTE(G1232,"ٔ",""),"ـ","ء"))))," ","")))),1),Gematria!$C$3:$C$40,Gematria!$D$3:$D$40)))</f>
        <v/>
      </c>
    </row>
    <row r="1233" spans="1:10" x14ac:dyDescent="0.25">
      <c r="A1233" s="2">
        <v>1232</v>
      </c>
      <c r="B1233" s="2">
        <v>8</v>
      </c>
      <c r="C1233" s="2">
        <v>65</v>
      </c>
      <c r="D1233" s="11"/>
      <c r="E12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33" s="524" t="str">
        <f t="shared" si="59"/>
        <v/>
      </c>
      <c r="H1233" s="525">
        <f t="shared" si="60"/>
        <v>0</v>
      </c>
      <c r="I1233" s="526">
        <f t="shared" si="58"/>
        <v>1</v>
      </c>
      <c r="J1233" s="526" t="str">
        <f ca="1">IF(G1233="","",SUMPRODUCT(LOOKUP(MID(SUBSTITUTE(UPPER(TRIM(CLEAN(SUBSTITUTE(SUBSTITUTE(G1233,"ٔ",""),"ـ","ء"))))," ",""),ROW(INDIRECT("1:"&amp;LEN(SUBSTITUTE(UPPER(TRIM(CLEAN(SUBSTITUTE(SUBSTITUTE(G1233,"ٔ",""),"ـ","ء"))))," ","")))),1),Gematria!$C$3:$C$40,Gematria!$D$3:$D$40)))</f>
        <v/>
      </c>
    </row>
    <row r="1234" spans="1:10" x14ac:dyDescent="0.25">
      <c r="A1234" s="2">
        <v>1233</v>
      </c>
      <c r="B1234" s="2">
        <v>8</v>
      </c>
      <c r="C1234" s="2">
        <v>66</v>
      </c>
      <c r="D1234" s="11"/>
      <c r="E12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34" s="524" t="str">
        <f t="shared" si="59"/>
        <v/>
      </c>
      <c r="H1234" s="525">
        <f t="shared" si="60"/>
        <v>0</v>
      </c>
      <c r="I1234" s="526">
        <f t="shared" si="58"/>
        <v>1</v>
      </c>
      <c r="J1234" s="526" t="str">
        <f ca="1">IF(G1234="","",SUMPRODUCT(LOOKUP(MID(SUBSTITUTE(UPPER(TRIM(CLEAN(SUBSTITUTE(SUBSTITUTE(G1234,"ٔ",""),"ـ","ء"))))," ",""),ROW(INDIRECT("1:"&amp;LEN(SUBSTITUTE(UPPER(TRIM(CLEAN(SUBSTITUTE(SUBSTITUTE(G1234,"ٔ",""),"ـ","ء"))))," ","")))),1),Gematria!$C$3:$C$40,Gematria!$D$3:$D$40)))</f>
        <v/>
      </c>
    </row>
    <row r="1235" spans="1:10" x14ac:dyDescent="0.25">
      <c r="A1235" s="2">
        <v>1234</v>
      </c>
      <c r="B1235" s="2">
        <v>8</v>
      </c>
      <c r="C1235" s="2">
        <v>67</v>
      </c>
      <c r="D1235" s="11"/>
      <c r="E12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35" s="524" t="str">
        <f t="shared" si="59"/>
        <v/>
      </c>
      <c r="H1235" s="525">
        <f t="shared" si="60"/>
        <v>0</v>
      </c>
      <c r="I1235" s="526">
        <f t="shared" ref="I1235:I1298" si="61">LEN(TRIM(G1235))-H1235+1</f>
        <v>1</v>
      </c>
      <c r="J1235" s="526" t="str">
        <f ca="1">IF(G1235="","",SUMPRODUCT(LOOKUP(MID(SUBSTITUTE(UPPER(TRIM(CLEAN(SUBSTITUTE(SUBSTITUTE(G1235,"ٔ",""),"ـ","ء"))))," ",""),ROW(INDIRECT("1:"&amp;LEN(SUBSTITUTE(UPPER(TRIM(CLEAN(SUBSTITUTE(SUBSTITUTE(G1235,"ٔ",""),"ـ","ء"))))," ","")))),1),Gematria!$C$3:$C$40,Gematria!$D$3:$D$40)))</f>
        <v/>
      </c>
    </row>
    <row r="1236" spans="1:10" x14ac:dyDescent="0.25">
      <c r="A1236" s="2">
        <v>1235</v>
      </c>
      <c r="B1236" s="2">
        <v>8</v>
      </c>
      <c r="C1236" s="2">
        <v>68</v>
      </c>
      <c r="D1236" s="11"/>
      <c r="E12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36" s="524" t="str">
        <f t="shared" si="59"/>
        <v/>
      </c>
      <c r="H1236" s="525">
        <f t="shared" si="60"/>
        <v>0</v>
      </c>
      <c r="I1236" s="526">
        <f t="shared" si="61"/>
        <v>1</v>
      </c>
      <c r="J1236" s="526" t="str">
        <f ca="1">IF(G1236="","",SUMPRODUCT(LOOKUP(MID(SUBSTITUTE(UPPER(TRIM(CLEAN(SUBSTITUTE(SUBSTITUTE(G1236,"ٔ",""),"ـ","ء"))))," ",""),ROW(INDIRECT("1:"&amp;LEN(SUBSTITUTE(UPPER(TRIM(CLEAN(SUBSTITUTE(SUBSTITUTE(G1236,"ٔ",""),"ـ","ء"))))," ","")))),1),Gematria!$C$3:$C$40,Gematria!$D$3:$D$40)))</f>
        <v/>
      </c>
    </row>
    <row r="1237" spans="1:10" x14ac:dyDescent="0.25">
      <c r="A1237" s="2">
        <v>1236</v>
      </c>
      <c r="B1237" s="2">
        <v>8</v>
      </c>
      <c r="C1237" s="2">
        <v>69</v>
      </c>
      <c r="D1237" s="11"/>
      <c r="E12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37" s="524" t="str">
        <f t="shared" si="59"/>
        <v/>
      </c>
      <c r="H1237" s="525">
        <f t="shared" si="60"/>
        <v>0</v>
      </c>
      <c r="I1237" s="526">
        <f t="shared" si="61"/>
        <v>1</v>
      </c>
      <c r="J1237" s="526" t="str">
        <f ca="1">IF(G1237="","",SUMPRODUCT(LOOKUP(MID(SUBSTITUTE(UPPER(TRIM(CLEAN(SUBSTITUTE(SUBSTITUTE(G1237,"ٔ",""),"ـ","ء"))))," ",""),ROW(INDIRECT("1:"&amp;LEN(SUBSTITUTE(UPPER(TRIM(CLEAN(SUBSTITUTE(SUBSTITUTE(G1237,"ٔ",""),"ـ","ء"))))," ","")))),1),Gematria!$C$3:$C$40,Gematria!$D$3:$D$40)))</f>
        <v/>
      </c>
    </row>
    <row r="1238" spans="1:10" x14ac:dyDescent="0.25">
      <c r="A1238" s="2">
        <v>1237</v>
      </c>
      <c r="B1238" s="2">
        <v>8</v>
      </c>
      <c r="C1238" s="2">
        <v>70</v>
      </c>
      <c r="D1238" s="11"/>
      <c r="E12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38" s="524" t="str">
        <f t="shared" si="59"/>
        <v/>
      </c>
      <c r="H1238" s="525">
        <f t="shared" si="60"/>
        <v>0</v>
      </c>
      <c r="I1238" s="526">
        <f t="shared" si="61"/>
        <v>1</v>
      </c>
      <c r="J1238" s="526" t="str">
        <f ca="1">IF(G1238="","",SUMPRODUCT(LOOKUP(MID(SUBSTITUTE(UPPER(TRIM(CLEAN(SUBSTITUTE(SUBSTITUTE(G1238,"ٔ",""),"ـ","ء"))))," ",""),ROW(INDIRECT("1:"&amp;LEN(SUBSTITUTE(UPPER(TRIM(CLEAN(SUBSTITUTE(SUBSTITUTE(G1238,"ٔ",""),"ـ","ء"))))," ","")))),1),Gematria!$C$3:$C$40,Gematria!$D$3:$D$40)))</f>
        <v/>
      </c>
    </row>
    <row r="1239" spans="1:10" x14ac:dyDescent="0.25">
      <c r="A1239" s="2">
        <v>1238</v>
      </c>
      <c r="B1239" s="2">
        <v>8</v>
      </c>
      <c r="C1239" s="2">
        <v>71</v>
      </c>
      <c r="D1239" s="11"/>
      <c r="E12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39" s="524" t="str">
        <f t="shared" si="59"/>
        <v/>
      </c>
      <c r="H1239" s="525">
        <f t="shared" si="60"/>
        <v>0</v>
      </c>
      <c r="I1239" s="526">
        <f t="shared" si="61"/>
        <v>1</v>
      </c>
      <c r="J1239" s="526" t="str">
        <f ca="1">IF(G1239="","",SUMPRODUCT(LOOKUP(MID(SUBSTITUTE(UPPER(TRIM(CLEAN(SUBSTITUTE(SUBSTITUTE(G1239,"ٔ",""),"ـ","ء"))))," ",""),ROW(INDIRECT("1:"&amp;LEN(SUBSTITUTE(UPPER(TRIM(CLEAN(SUBSTITUTE(SUBSTITUTE(G1239,"ٔ",""),"ـ","ء"))))," ","")))),1),Gematria!$C$3:$C$40,Gematria!$D$3:$D$40)))</f>
        <v/>
      </c>
    </row>
    <row r="1240" spans="1:10" x14ac:dyDescent="0.25">
      <c r="A1240" s="2">
        <v>1239</v>
      </c>
      <c r="B1240" s="2">
        <v>8</v>
      </c>
      <c r="C1240" s="2">
        <v>72</v>
      </c>
      <c r="D1240" s="11"/>
      <c r="E12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40" s="524" t="str">
        <f t="shared" si="59"/>
        <v/>
      </c>
      <c r="H1240" s="525">
        <f t="shared" si="60"/>
        <v>0</v>
      </c>
      <c r="I1240" s="526">
        <f t="shared" si="61"/>
        <v>1</v>
      </c>
      <c r="J1240" s="526" t="str">
        <f ca="1">IF(G1240="","",SUMPRODUCT(LOOKUP(MID(SUBSTITUTE(UPPER(TRIM(CLEAN(SUBSTITUTE(SUBSTITUTE(G1240,"ٔ",""),"ـ","ء"))))," ",""),ROW(INDIRECT("1:"&amp;LEN(SUBSTITUTE(UPPER(TRIM(CLEAN(SUBSTITUTE(SUBSTITUTE(G1240,"ٔ",""),"ـ","ء"))))," ","")))),1),Gematria!$C$3:$C$40,Gematria!$D$3:$D$40)))</f>
        <v/>
      </c>
    </row>
    <row r="1241" spans="1:10" x14ac:dyDescent="0.25">
      <c r="A1241" s="2">
        <v>1240</v>
      </c>
      <c r="B1241" s="2">
        <v>8</v>
      </c>
      <c r="C1241" s="2">
        <v>73</v>
      </c>
      <c r="D1241" s="11"/>
      <c r="E12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41" s="524" t="str">
        <f t="shared" si="59"/>
        <v/>
      </c>
      <c r="H1241" s="525">
        <f t="shared" si="60"/>
        <v>0</v>
      </c>
      <c r="I1241" s="526">
        <f t="shared" si="61"/>
        <v>1</v>
      </c>
      <c r="J1241" s="526" t="str">
        <f ca="1">IF(G1241="","",SUMPRODUCT(LOOKUP(MID(SUBSTITUTE(UPPER(TRIM(CLEAN(SUBSTITUTE(SUBSTITUTE(G1241,"ٔ",""),"ـ","ء"))))," ",""),ROW(INDIRECT("1:"&amp;LEN(SUBSTITUTE(UPPER(TRIM(CLEAN(SUBSTITUTE(SUBSTITUTE(G1241,"ٔ",""),"ـ","ء"))))," ","")))),1),Gematria!$C$3:$C$40,Gematria!$D$3:$D$40)))</f>
        <v/>
      </c>
    </row>
    <row r="1242" spans="1:10" x14ac:dyDescent="0.25">
      <c r="A1242" s="2">
        <v>1241</v>
      </c>
      <c r="B1242" s="2">
        <v>8</v>
      </c>
      <c r="C1242" s="2">
        <v>74</v>
      </c>
      <c r="D1242" s="11"/>
      <c r="E12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42" s="524" t="str">
        <f t="shared" si="59"/>
        <v/>
      </c>
      <c r="H1242" s="525">
        <f t="shared" si="60"/>
        <v>0</v>
      </c>
      <c r="I1242" s="526">
        <f t="shared" si="61"/>
        <v>1</v>
      </c>
      <c r="J1242" s="526" t="str">
        <f ca="1">IF(G1242="","",SUMPRODUCT(LOOKUP(MID(SUBSTITUTE(UPPER(TRIM(CLEAN(SUBSTITUTE(SUBSTITUTE(G1242,"ٔ",""),"ـ","ء"))))," ",""),ROW(INDIRECT("1:"&amp;LEN(SUBSTITUTE(UPPER(TRIM(CLEAN(SUBSTITUTE(SUBSTITUTE(G1242,"ٔ",""),"ـ","ء"))))," ","")))),1),Gematria!$C$3:$C$40,Gematria!$D$3:$D$40)))</f>
        <v/>
      </c>
    </row>
    <row r="1243" spans="1:10" x14ac:dyDescent="0.25">
      <c r="A1243" s="2">
        <v>1242</v>
      </c>
      <c r="B1243" s="2">
        <v>8</v>
      </c>
      <c r="C1243" s="2">
        <v>75</v>
      </c>
      <c r="D1243" s="11"/>
      <c r="E12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43" s="524" t="str">
        <f t="shared" si="59"/>
        <v/>
      </c>
      <c r="H1243" s="525">
        <f t="shared" si="60"/>
        <v>0</v>
      </c>
      <c r="I1243" s="526">
        <f t="shared" si="61"/>
        <v>1</v>
      </c>
      <c r="J1243" s="526" t="str">
        <f ca="1">IF(G1243="","",SUMPRODUCT(LOOKUP(MID(SUBSTITUTE(UPPER(TRIM(CLEAN(SUBSTITUTE(SUBSTITUTE(G1243,"ٔ",""),"ـ","ء"))))," ",""),ROW(INDIRECT("1:"&amp;LEN(SUBSTITUTE(UPPER(TRIM(CLEAN(SUBSTITUTE(SUBSTITUTE(G1243,"ٔ",""),"ـ","ء"))))," ","")))),1),Gematria!$C$3:$C$40,Gematria!$D$3:$D$40)))</f>
        <v/>
      </c>
    </row>
    <row r="1244" spans="1:10" x14ac:dyDescent="0.25">
      <c r="A1244" s="2">
        <v>1243</v>
      </c>
      <c r="B1244" s="2">
        <v>9</v>
      </c>
      <c r="C1244" s="2">
        <v>1</v>
      </c>
      <c r="D1244" s="11"/>
      <c r="E12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44" s="524" t="str">
        <f t="shared" si="59"/>
        <v/>
      </c>
      <c r="H1244" s="525">
        <f t="shared" si="60"/>
        <v>0</v>
      </c>
      <c r="I1244" s="526">
        <f t="shared" si="61"/>
        <v>1</v>
      </c>
      <c r="J1244" s="526" t="str">
        <f ca="1">IF(G1244="","",SUMPRODUCT(LOOKUP(MID(SUBSTITUTE(UPPER(TRIM(CLEAN(SUBSTITUTE(SUBSTITUTE(G1244,"ٔ",""),"ـ","ء"))))," ",""),ROW(INDIRECT("1:"&amp;LEN(SUBSTITUTE(UPPER(TRIM(CLEAN(SUBSTITUTE(SUBSTITUTE(G1244,"ٔ",""),"ـ","ء"))))," ","")))),1),Gematria!$C$3:$C$40,Gematria!$D$3:$D$40)))</f>
        <v/>
      </c>
    </row>
    <row r="1245" spans="1:10" x14ac:dyDescent="0.25">
      <c r="A1245" s="2">
        <v>1244</v>
      </c>
      <c r="B1245" s="2">
        <v>9</v>
      </c>
      <c r="C1245" s="2">
        <v>2</v>
      </c>
      <c r="D1245" s="11"/>
      <c r="E12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45" s="524" t="str">
        <f t="shared" si="59"/>
        <v/>
      </c>
      <c r="H1245" s="525">
        <f t="shared" si="60"/>
        <v>0</v>
      </c>
      <c r="I1245" s="526">
        <f t="shared" si="61"/>
        <v>1</v>
      </c>
      <c r="J1245" s="526" t="str">
        <f ca="1">IF(G1245="","",SUMPRODUCT(LOOKUP(MID(SUBSTITUTE(UPPER(TRIM(CLEAN(SUBSTITUTE(SUBSTITUTE(G1245,"ٔ",""),"ـ","ء"))))," ",""),ROW(INDIRECT("1:"&amp;LEN(SUBSTITUTE(UPPER(TRIM(CLEAN(SUBSTITUTE(SUBSTITUTE(G1245,"ٔ",""),"ـ","ء"))))," ","")))),1),Gematria!$C$3:$C$40,Gematria!$D$3:$D$40)))</f>
        <v/>
      </c>
    </row>
    <row r="1246" spans="1:10" x14ac:dyDescent="0.25">
      <c r="A1246" s="2">
        <v>1245</v>
      </c>
      <c r="B1246" s="2">
        <v>9</v>
      </c>
      <c r="C1246" s="2">
        <v>3</v>
      </c>
      <c r="D1246" s="11"/>
      <c r="E12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46" s="524" t="str">
        <f t="shared" si="59"/>
        <v/>
      </c>
      <c r="H1246" s="525">
        <f t="shared" si="60"/>
        <v>0</v>
      </c>
      <c r="I1246" s="526">
        <f t="shared" si="61"/>
        <v>1</v>
      </c>
      <c r="J1246" s="526" t="str">
        <f ca="1">IF(G1246="","",SUMPRODUCT(LOOKUP(MID(SUBSTITUTE(UPPER(TRIM(CLEAN(SUBSTITUTE(SUBSTITUTE(G1246,"ٔ",""),"ـ","ء"))))," ",""),ROW(INDIRECT("1:"&amp;LEN(SUBSTITUTE(UPPER(TRIM(CLEAN(SUBSTITUTE(SUBSTITUTE(G1246,"ٔ",""),"ـ","ء"))))," ","")))),1),Gematria!$C$3:$C$40,Gematria!$D$3:$D$40)))</f>
        <v/>
      </c>
    </row>
    <row r="1247" spans="1:10" x14ac:dyDescent="0.25">
      <c r="A1247" s="2">
        <v>1246</v>
      </c>
      <c r="B1247" s="2">
        <v>9</v>
      </c>
      <c r="C1247" s="2">
        <v>4</v>
      </c>
      <c r="D1247" s="11"/>
      <c r="E12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47" s="524" t="str">
        <f t="shared" si="59"/>
        <v/>
      </c>
      <c r="H1247" s="525">
        <f t="shared" si="60"/>
        <v>0</v>
      </c>
      <c r="I1247" s="526">
        <f t="shared" si="61"/>
        <v>1</v>
      </c>
      <c r="J1247" s="526" t="str">
        <f ca="1">IF(G1247="","",SUMPRODUCT(LOOKUP(MID(SUBSTITUTE(UPPER(TRIM(CLEAN(SUBSTITUTE(SUBSTITUTE(G1247,"ٔ",""),"ـ","ء"))))," ",""),ROW(INDIRECT("1:"&amp;LEN(SUBSTITUTE(UPPER(TRIM(CLEAN(SUBSTITUTE(SUBSTITUTE(G1247,"ٔ",""),"ـ","ء"))))," ","")))),1),Gematria!$C$3:$C$40,Gematria!$D$3:$D$40)))</f>
        <v/>
      </c>
    </row>
    <row r="1248" spans="1:10" x14ac:dyDescent="0.25">
      <c r="A1248" s="2">
        <v>1247</v>
      </c>
      <c r="B1248" s="2">
        <v>9</v>
      </c>
      <c r="C1248" s="2">
        <v>5</v>
      </c>
      <c r="D1248" s="11"/>
      <c r="E12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48" s="524" t="str">
        <f t="shared" si="59"/>
        <v/>
      </c>
      <c r="H1248" s="525">
        <f t="shared" si="60"/>
        <v>0</v>
      </c>
      <c r="I1248" s="526">
        <f t="shared" si="61"/>
        <v>1</v>
      </c>
      <c r="J1248" s="526" t="str">
        <f ca="1">IF(G1248="","",SUMPRODUCT(LOOKUP(MID(SUBSTITUTE(UPPER(TRIM(CLEAN(SUBSTITUTE(SUBSTITUTE(G1248,"ٔ",""),"ـ","ء"))))," ",""),ROW(INDIRECT("1:"&amp;LEN(SUBSTITUTE(UPPER(TRIM(CLEAN(SUBSTITUTE(SUBSTITUTE(G1248,"ٔ",""),"ـ","ء"))))," ","")))),1),Gematria!$C$3:$C$40,Gematria!$D$3:$D$40)))</f>
        <v/>
      </c>
    </row>
    <row r="1249" spans="1:10" x14ac:dyDescent="0.25">
      <c r="A1249" s="2">
        <v>1248</v>
      </c>
      <c r="B1249" s="2">
        <v>9</v>
      </c>
      <c r="C1249" s="2">
        <v>6</v>
      </c>
      <c r="D1249" s="11"/>
      <c r="E12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49" s="524" t="str">
        <f t="shared" si="59"/>
        <v/>
      </c>
      <c r="H1249" s="525">
        <f t="shared" si="60"/>
        <v>0</v>
      </c>
      <c r="I1249" s="526">
        <f t="shared" si="61"/>
        <v>1</v>
      </c>
      <c r="J1249" s="526" t="str">
        <f ca="1">IF(G1249="","",SUMPRODUCT(LOOKUP(MID(SUBSTITUTE(UPPER(TRIM(CLEAN(SUBSTITUTE(SUBSTITUTE(G1249,"ٔ",""),"ـ","ء"))))," ",""),ROW(INDIRECT("1:"&amp;LEN(SUBSTITUTE(UPPER(TRIM(CLEAN(SUBSTITUTE(SUBSTITUTE(G1249,"ٔ",""),"ـ","ء"))))," ","")))),1),Gematria!$C$3:$C$40,Gematria!$D$3:$D$40)))</f>
        <v/>
      </c>
    </row>
    <row r="1250" spans="1:10" x14ac:dyDescent="0.25">
      <c r="A1250" s="2">
        <v>1249</v>
      </c>
      <c r="B1250" s="2">
        <v>9</v>
      </c>
      <c r="C1250" s="2">
        <v>7</v>
      </c>
      <c r="D1250" s="11"/>
      <c r="E12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50" s="524" t="str">
        <f t="shared" si="59"/>
        <v/>
      </c>
      <c r="H1250" s="525">
        <f t="shared" si="60"/>
        <v>0</v>
      </c>
      <c r="I1250" s="526">
        <f t="shared" si="61"/>
        <v>1</v>
      </c>
      <c r="J1250" s="526" t="str">
        <f ca="1">IF(G1250="","",SUMPRODUCT(LOOKUP(MID(SUBSTITUTE(UPPER(TRIM(CLEAN(SUBSTITUTE(SUBSTITUTE(G1250,"ٔ",""),"ـ","ء"))))," ",""),ROW(INDIRECT("1:"&amp;LEN(SUBSTITUTE(UPPER(TRIM(CLEAN(SUBSTITUTE(SUBSTITUTE(G1250,"ٔ",""),"ـ","ء"))))," ","")))),1),Gematria!$C$3:$C$40,Gematria!$D$3:$D$40)))</f>
        <v/>
      </c>
    </row>
    <row r="1251" spans="1:10" x14ac:dyDescent="0.25">
      <c r="A1251" s="2">
        <v>1250</v>
      </c>
      <c r="B1251" s="2">
        <v>9</v>
      </c>
      <c r="C1251" s="2">
        <v>8</v>
      </c>
      <c r="D1251" s="11"/>
      <c r="E12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51" s="524" t="str">
        <f t="shared" si="59"/>
        <v/>
      </c>
      <c r="H1251" s="525">
        <f t="shared" si="60"/>
        <v>0</v>
      </c>
      <c r="I1251" s="526">
        <f t="shared" si="61"/>
        <v>1</v>
      </c>
      <c r="J1251" s="526" t="str">
        <f ca="1">IF(G1251="","",SUMPRODUCT(LOOKUP(MID(SUBSTITUTE(UPPER(TRIM(CLEAN(SUBSTITUTE(SUBSTITUTE(G1251,"ٔ",""),"ـ","ء"))))," ",""),ROW(INDIRECT("1:"&amp;LEN(SUBSTITUTE(UPPER(TRIM(CLEAN(SUBSTITUTE(SUBSTITUTE(G1251,"ٔ",""),"ـ","ء"))))," ","")))),1),Gematria!$C$3:$C$40,Gematria!$D$3:$D$40)))</f>
        <v/>
      </c>
    </row>
    <row r="1252" spans="1:10" x14ac:dyDescent="0.25">
      <c r="A1252" s="2">
        <v>1251</v>
      </c>
      <c r="B1252" s="2">
        <v>9</v>
      </c>
      <c r="C1252" s="2">
        <v>9</v>
      </c>
      <c r="D1252" s="11"/>
      <c r="E12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52" s="524" t="str">
        <f t="shared" si="59"/>
        <v/>
      </c>
      <c r="H1252" s="525">
        <f t="shared" si="60"/>
        <v>0</v>
      </c>
      <c r="I1252" s="526">
        <f t="shared" si="61"/>
        <v>1</v>
      </c>
      <c r="J1252" s="526" t="str">
        <f ca="1">IF(G1252="","",SUMPRODUCT(LOOKUP(MID(SUBSTITUTE(UPPER(TRIM(CLEAN(SUBSTITUTE(SUBSTITUTE(G1252,"ٔ",""),"ـ","ء"))))," ",""),ROW(INDIRECT("1:"&amp;LEN(SUBSTITUTE(UPPER(TRIM(CLEAN(SUBSTITUTE(SUBSTITUTE(G1252,"ٔ",""),"ـ","ء"))))," ","")))),1),Gematria!$C$3:$C$40,Gematria!$D$3:$D$40)))</f>
        <v/>
      </c>
    </row>
    <row r="1253" spans="1:10" x14ac:dyDescent="0.25">
      <c r="A1253" s="2">
        <v>1252</v>
      </c>
      <c r="B1253" s="2">
        <v>9</v>
      </c>
      <c r="C1253" s="2">
        <v>10</v>
      </c>
      <c r="D1253" s="11"/>
      <c r="E12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53" s="524" t="str">
        <f t="shared" si="59"/>
        <v/>
      </c>
      <c r="H1253" s="525">
        <f t="shared" si="60"/>
        <v>0</v>
      </c>
      <c r="I1253" s="526">
        <f t="shared" si="61"/>
        <v>1</v>
      </c>
      <c r="J1253" s="526" t="str">
        <f ca="1">IF(G1253="","",SUMPRODUCT(LOOKUP(MID(SUBSTITUTE(UPPER(TRIM(CLEAN(SUBSTITUTE(SUBSTITUTE(G1253,"ٔ",""),"ـ","ء"))))," ",""),ROW(INDIRECT("1:"&amp;LEN(SUBSTITUTE(UPPER(TRIM(CLEAN(SUBSTITUTE(SUBSTITUTE(G1253,"ٔ",""),"ـ","ء"))))," ","")))),1),Gematria!$C$3:$C$40,Gematria!$D$3:$D$40)))</f>
        <v/>
      </c>
    </row>
    <row r="1254" spans="1:10" x14ac:dyDescent="0.25">
      <c r="A1254" s="2">
        <v>1253</v>
      </c>
      <c r="B1254" s="2">
        <v>9</v>
      </c>
      <c r="C1254" s="2">
        <v>11</v>
      </c>
      <c r="D1254" s="11"/>
      <c r="E12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54" s="524" t="str">
        <f t="shared" si="59"/>
        <v/>
      </c>
      <c r="H1254" s="525">
        <f t="shared" si="60"/>
        <v>0</v>
      </c>
      <c r="I1254" s="526">
        <f t="shared" si="61"/>
        <v>1</v>
      </c>
      <c r="J1254" s="526" t="str">
        <f ca="1">IF(G1254="","",SUMPRODUCT(LOOKUP(MID(SUBSTITUTE(UPPER(TRIM(CLEAN(SUBSTITUTE(SUBSTITUTE(G1254,"ٔ",""),"ـ","ء"))))," ",""),ROW(INDIRECT("1:"&amp;LEN(SUBSTITUTE(UPPER(TRIM(CLEAN(SUBSTITUTE(SUBSTITUTE(G1254,"ٔ",""),"ـ","ء"))))," ","")))),1),Gematria!$C$3:$C$40,Gematria!$D$3:$D$40)))</f>
        <v/>
      </c>
    </row>
    <row r="1255" spans="1:10" x14ac:dyDescent="0.25">
      <c r="A1255" s="2">
        <v>1254</v>
      </c>
      <c r="B1255" s="2">
        <v>9</v>
      </c>
      <c r="C1255" s="2">
        <v>12</v>
      </c>
      <c r="D1255" s="11"/>
      <c r="E12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55" s="524" t="str">
        <f t="shared" si="59"/>
        <v/>
      </c>
      <c r="H1255" s="525">
        <f t="shared" si="60"/>
        <v>0</v>
      </c>
      <c r="I1255" s="526">
        <f t="shared" si="61"/>
        <v>1</v>
      </c>
      <c r="J1255" s="526" t="str">
        <f ca="1">IF(G1255="","",SUMPRODUCT(LOOKUP(MID(SUBSTITUTE(UPPER(TRIM(CLEAN(SUBSTITUTE(SUBSTITUTE(G1255,"ٔ",""),"ـ","ء"))))," ",""),ROW(INDIRECT("1:"&amp;LEN(SUBSTITUTE(UPPER(TRIM(CLEAN(SUBSTITUTE(SUBSTITUTE(G1255,"ٔ",""),"ـ","ء"))))," ","")))),1),Gematria!$C$3:$C$40,Gematria!$D$3:$D$40)))</f>
        <v/>
      </c>
    </row>
    <row r="1256" spans="1:10" x14ac:dyDescent="0.25">
      <c r="A1256" s="2">
        <v>1255</v>
      </c>
      <c r="B1256" s="2">
        <v>9</v>
      </c>
      <c r="C1256" s="2">
        <v>13</v>
      </c>
      <c r="D1256" s="11"/>
      <c r="E12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56" s="524" t="str">
        <f t="shared" si="59"/>
        <v/>
      </c>
      <c r="H1256" s="525">
        <f t="shared" si="60"/>
        <v>0</v>
      </c>
      <c r="I1256" s="526">
        <f t="shared" si="61"/>
        <v>1</v>
      </c>
      <c r="J1256" s="526" t="str">
        <f ca="1">IF(G1256="","",SUMPRODUCT(LOOKUP(MID(SUBSTITUTE(UPPER(TRIM(CLEAN(SUBSTITUTE(SUBSTITUTE(G1256,"ٔ",""),"ـ","ء"))))," ",""),ROW(INDIRECT("1:"&amp;LEN(SUBSTITUTE(UPPER(TRIM(CLEAN(SUBSTITUTE(SUBSTITUTE(G1256,"ٔ",""),"ـ","ء"))))," ","")))),1),Gematria!$C$3:$C$40,Gematria!$D$3:$D$40)))</f>
        <v/>
      </c>
    </row>
    <row r="1257" spans="1:10" x14ac:dyDescent="0.25">
      <c r="A1257" s="2">
        <v>1256</v>
      </c>
      <c r="B1257" s="2">
        <v>9</v>
      </c>
      <c r="C1257" s="2">
        <v>14</v>
      </c>
      <c r="D1257" s="11"/>
      <c r="E12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57" s="524" t="str">
        <f t="shared" si="59"/>
        <v/>
      </c>
      <c r="H1257" s="525">
        <f t="shared" si="60"/>
        <v>0</v>
      </c>
      <c r="I1257" s="526">
        <f t="shared" si="61"/>
        <v>1</v>
      </c>
      <c r="J1257" s="526" t="str">
        <f ca="1">IF(G1257="","",SUMPRODUCT(LOOKUP(MID(SUBSTITUTE(UPPER(TRIM(CLEAN(SUBSTITUTE(SUBSTITUTE(G1257,"ٔ",""),"ـ","ء"))))," ",""),ROW(INDIRECT("1:"&amp;LEN(SUBSTITUTE(UPPER(TRIM(CLEAN(SUBSTITUTE(SUBSTITUTE(G1257,"ٔ",""),"ـ","ء"))))," ","")))),1),Gematria!$C$3:$C$40,Gematria!$D$3:$D$40)))</f>
        <v/>
      </c>
    </row>
    <row r="1258" spans="1:10" x14ac:dyDescent="0.25">
      <c r="A1258" s="2">
        <v>1257</v>
      </c>
      <c r="B1258" s="2">
        <v>9</v>
      </c>
      <c r="C1258" s="2">
        <v>15</v>
      </c>
      <c r="D1258" s="11"/>
      <c r="E12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58" s="524" t="str">
        <f t="shared" si="59"/>
        <v/>
      </c>
      <c r="H1258" s="525">
        <f t="shared" si="60"/>
        <v>0</v>
      </c>
      <c r="I1258" s="526">
        <f t="shared" si="61"/>
        <v>1</v>
      </c>
      <c r="J1258" s="526" t="str">
        <f ca="1">IF(G1258="","",SUMPRODUCT(LOOKUP(MID(SUBSTITUTE(UPPER(TRIM(CLEAN(SUBSTITUTE(SUBSTITUTE(G1258,"ٔ",""),"ـ","ء"))))," ",""),ROW(INDIRECT("1:"&amp;LEN(SUBSTITUTE(UPPER(TRIM(CLEAN(SUBSTITUTE(SUBSTITUTE(G1258,"ٔ",""),"ـ","ء"))))," ","")))),1),Gematria!$C$3:$C$40,Gematria!$D$3:$D$40)))</f>
        <v/>
      </c>
    </row>
    <row r="1259" spans="1:10" x14ac:dyDescent="0.25">
      <c r="A1259" s="2">
        <v>1258</v>
      </c>
      <c r="B1259" s="2">
        <v>9</v>
      </c>
      <c r="C1259" s="2">
        <v>16</v>
      </c>
      <c r="D1259" s="11"/>
      <c r="E12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59" s="524" t="str">
        <f t="shared" si="59"/>
        <v/>
      </c>
      <c r="H1259" s="525">
        <f t="shared" si="60"/>
        <v>0</v>
      </c>
      <c r="I1259" s="526">
        <f t="shared" si="61"/>
        <v>1</v>
      </c>
      <c r="J1259" s="526" t="str">
        <f ca="1">IF(G1259="","",SUMPRODUCT(LOOKUP(MID(SUBSTITUTE(UPPER(TRIM(CLEAN(SUBSTITUTE(SUBSTITUTE(G1259,"ٔ",""),"ـ","ء"))))," ",""),ROW(INDIRECT("1:"&amp;LEN(SUBSTITUTE(UPPER(TRIM(CLEAN(SUBSTITUTE(SUBSTITUTE(G1259,"ٔ",""),"ـ","ء"))))," ","")))),1),Gematria!$C$3:$C$40,Gematria!$D$3:$D$40)))</f>
        <v/>
      </c>
    </row>
    <row r="1260" spans="1:10" x14ac:dyDescent="0.25">
      <c r="A1260" s="2">
        <v>1259</v>
      </c>
      <c r="B1260" s="2">
        <v>9</v>
      </c>
      <c r="C1260" s="2">
        <v>17</v>
      </c>
      <c r="D1260" s="11"/>
      <c r="E12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60" s="524" t="str">
        <f t="shared" si="59"/>
        <v/>
      </c>
      <c r="H1260" s="525">
        <f t="shared" si="60"/>
        <v>0</v>
      </c>
      <c r="I1260" s="526">
        <f t="shared" si="61"/>
        <v>1</v>
      </c>
      <c r="J1260" s="526" t="str">
        <f ca="1">IF(G1260="","",SUMPRODUCT(LOOKUP(MID(SUBSTITUTE(UPPER(TRIM(CLEAN(SUBSTITUTE(SUBSTITUTE(G1260,"ٔ",""),"ـ","ء"))))," ",""),ROW(INDIRECT("1:"&amp;LEN(SUBSTITUTE(UPPER(TRIM(CLEAN(SUBSTITUTE(SUBSTITUTE(G1260,"ٔ",""),"ـ","ء"))))," ","")))),1),Gematria!$C$3:$C$40,Gematria!$D$3:$D$40)))</f>
        <v/>
      </c>
    </row>
    <row r="1261" spans="1:10" x14ac:dyDescent="0.25">
      <c r="A1261" s="2">
        <v>1260</v>
      </c>
      <c r="B1261" s="2">
        <v>9</v>
      </c>
      <c r="C1261" s="2">
        <v>18</v>
      </c>
      <c r="D1261" s="11"/>
      <c r="E12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61" s="524" t="str">
        <f t="shared" si="59"/>
        <v/>
      </c>
      <c r="H1261" s="525">
        <f t="shared" si="60"/>
        <v>0</v>
      </c>
      <c r="I1261" s="526">
        <f t="shared" si="61"/>
        <v>1</v>
      </c>
      <c r="J1261" s="526" t="str">
        <f ca="1">IF(G1261="","",SUMPRODUCT(LOOKUP(MID(SUBSTITUTE(UPPER(TRIM(CLEAN(SUBSTITUTE(SUBSTITUTE(G1261,"ٔ",""),"ـ","ء"))))," ",""),ROW(INDIRECT("1:"&amp;LEN(SUBSTITUTE(UPPER(TRIM(CLEAN(SUBSTITUTE(SUBSTITUTE(G1261,"ٔ",""),"ـ","ء"))))," ","")))),1),Gematria!$C$3:$C$40,Gematria!$D$3:$D$40)))</f>
        <v/>
      </c>
    </row>
    <row r="1262" spans="1:10" x14ac:dyDescent="0.25">
      <c r="A1262" s="2">
        <v>1261</v>
      </c>
      <c r="B1262" s="2">
        <v>9</v>
      </c>
      <c r="C1262" s="2">
        <v>19</v>
      </c>
      <c r="D1262" s="11"/>
      <c r="E12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62" s="524" t="str">
        <f t="shared" si="59"/>
        <v/>
      </c>
      <c r="H1262" s="525">
        <f t="shared" si="60"/>
        <v>0</v>
      </c>
      <c r="I1262" s="526">
        <f t="shared" si="61"/>
        <v>1</v>
      </c>
      <c r="J1262" s="526" t="str">
        <f ca="1">IF(G1262="","",SUMPRODUCT(LOOKUP(MID(SUBSTITUTE(UPPER(TRIM(CLEAN(SUBSTITUTE(SUBSTITUTE(G1262,"ٔ",""),"ـ","ء"))))," ",""),ROW(INDIRECT("1:"&amp;LEN(SUBSTITUTE(UPPER(TRIM(CLEAN(SUBSTITUTE(SUBSTITUTE(G1262,"ٔ",""),"ـ","ء"))))," ","")))),1),Gematria!$C$3:$C$40,Gematria!$D$3:$D$40)))</f>
        <v/>
      </c>
    </row>
    <row r="1263" spans="1:10" x14ac:dyDescent="0.25">
      <c r="A1263" s="2">
        <v>1262</v>
      </c>
      <c r="B1263" s="2">
        <v>9</v>
      </c>
      <c r="C1263" s="2">
        <v>20</v>
      </c>
      <c r="D1263" s="11"/>
      <c r="E12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63" s="524" t="str">
        <f t="shared" si="59"/>
        <v/>
      </c>
      <c r="H1263" s="525">
        <f t="shared" si="60"/>
        <v>0</v>
      </c>
      <c r="I1263" s="526">
        <f t="shared" si="61"/>
        <v>1</v>
      </c>
      <c r="J1263" s="526" t="str">
        <f ca="1">IF(G1263="","",SUMPRODUCT(LOOKUP(MID(SUBSTITUTE(UPPER(TRIM(CLEAN(SUBSTITUTE(SUBSTITUTE(G1263,"ٔ",""),"ـ","ء"))))," ",""),ROW(INDIRECT("1:"&amp;LEN(SUBSTITUTE(UPPER(TRIM(CLEAN(SUBSTITUTE(SUBSTITUTE(G1263,"ٔ",""),"ـ","ء"))))," ","")))),1),Gematria!$C$3:$C$40,Gematria!$D$3:$D$40)))</f>
        <v/>
      </c>
    </row>
    <row r="1264" spans="1:10" x14ac:dyDescent="0.25">
      <c r="A1264" s="2">
        <v>1263</v>
      </c>
      <c r="B1264" s="2">
        <v>9</v>
      </c>
      <c r="C1264" s="2">
        <v>21</v>
      </c>
      <c r="D1264" s="11"/>
      <c r="E12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64" s="524" t="str">
        <f t="shared" si="59"/>
        <v/>
      </c>
      <c r="H1264" s="525">
        <f t="shared" si="60"/>
        <v>0</v>
      </c>
      <c r="I1264" s="526">
        <f t="shared" si="61"/>
        <v>1</v>
      </c>
      <c r="J1264" s="526" t="str">
        <f ca="1">IF(G1264="","",SUMPRODUCT(LOOKUP(MID(SUBSTITUTE(UPPER(TRIM(CLEAN(SUBSTITUTE(SUBSTITUTE(G1264,"ٔ",""),"ـ","ء"))))," ",""),ROW(INDIRECT("1:"&amp;LEN(SUBSTITUTE(UPPER(TRIM(CLEAN(SUBSTITUTE(SUBSTITUTE(G1264,"ٔ",""),"ـ","ء"))))," ","")))),1),Gematria!$C$3:$C$40,Gematria!$D$3:$D$40)))</f>
        <v/>
      </c>
    </row>
    <row r="1265" spans="1:10" x14ac:dyDescent="0.25">
      <c r="A1265" s="2">
        <v>1264</v>
      </c>
      <c r="B1265" s="2">
        <v>9</v>
      </c>
      <c r="C1265" s="2">
        <v>22</v>
      </c>
      <c r="D1265" s="11"/>
      <c r="E12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65" s="524" t="str">
        <f t="shared" si="59"/>
        <v/>
      </c>
      <c r="H1265" s="525">
        <f t="shared" si="60"/>
        <v>0</v>
      </c>
      <c r="I1265" s="526">
        <f t="shared" si="61"/>
        <v>1</v>
      </c>
      <c r="J1265" s="526" t="str">
        <f ca="1">IF(G1265="","",SUMPRODUCT(LOOKUP(MID(SUBSTITUTE(UPPER(TRIM(CLEAN(SUBSTITUTE(SUBSTITUTE(G1265,"ٔ",""),"ـ","ء"))))," ",""),ROW(INDIRECT("1:"&amp;LEN(SUBSTITUTE(UPPER(TRIM(CLEAN(SUBSTITUTE(SUBSTITUTE(G1265,"ٔ",""),"ـ","ء"))))," ","")))),1),Gematria!$C$3:$C$40,Gematria!$D$3:$D$40)))</f>
        <v/>
      </c>
    </row>
    <row r="1266" spans="1:10" x14ac:dyDescent="0.25">
      <c r="A1266" s="2">
        <v>1265</v>
      </c>
      <c r="B1266" s="2">
        <v>9</v>
      </c>
      <c r="C1266" s="2">
        <v>23</v>
      </c>
      <c r="D1266" s="11"/>
      <c r="E12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66" s="524" t="str">
        <f t="shared" si="59"/>
        <v/>
      </c>
      <c r="H1266" s="525">
        <f t="shared" si="60"/>
        <v>0</v>
      </c>
      <c r="I1266" s="526">
        <f t="shared" si="61"/>
        <v>1</v>
      </c>
      <c r="J1266" s="526" t="str">
        <f ca="1">IF(G1266="","",SUMPRODUCT(LOOKUP(MID(SUBSTITUTE(UPPER(TRIM(CLEAN(SUBSTITUTE(SUBSTITUTE(G1266,"ٔ",""),"ـ","ء"))))," ",""),ROW(INDIRECT("1:"&amp;LEN(SUBSTITUTE(UPPER(TRIM(CLEAN(SUBSTITUTE(SUBSTITUTE(G1266,"ٔ",""),"ـ","ء"))))," ","")))),1),Gematria!$C$3:$C$40,Gematria!$D$3:$D$40)))</f>
        <v/>
      </c>
    </row>
    <row r="1267" spans="1:10" x14ac:dyDescent="0.25">
      <c r="A1267" s="2">
        <v>1266</v>
      </c>
      <c r="B1267" s="2">
        <v>9</v>
      </c>
      <c r="C1267" s="2">
        <v>24</v>
      </c>
      <c r="D1267" s="11"/>
      <c r="E12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67" s="524" t="str">
        <f t="shared" si="59"/>
        <v/>
      </c>
      <c r="H1267" s="525">
        <f t="shared" si="60"/>
        <v>0</v>
      </c>
      <c r="I1267" s="526">
        <f t="shared" si="61"/>
        <v>1</v>
      </c>
      <c r="J1267" s="526" t="str">
        <f ca="1">IF(G1267="","",SUMPRODUCT(LOOKUP(MID(SUBSTITUTE(UPPER(TRIM(CLEAN(SUBSTITUTE(SUBSTITUTE(G1267,"ٔ",""),"ـ","ء"))))," ",""),ROW(INDIRECT("1:"&amp;LEN(SUBSTITUTE(UPPER(TRIM(CLEAN(SUBSTITUTE(SUBSTITUTE(G1267,"ٔ",""),"ـ","ء"))))," ","")))),1),Gematria!$C$3:$C$40,Gematria!$D$3:$D$40)))</f>
        <v/>
      </c>
    </row>
    <row r="1268" spans="1:10" x14ac:dyDescent="0.25">
      <c r="A1268" s="2">
        <v>1267</v>
      </c>
      <c r="B1268" s="2">
        <v>9</v>
      </c>
      <c r="C1268" s="2">
        <v>25</v>
      </c>
      <c r="D1268" s="11"/>
      <c r="E12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68" s="524" t="str">
        <f t="shared" si="59"/>
        <v/>
      </c>
      <c r="H1268" s="525">
        <f t="shared" si="60"/>
        <v>0</v>
      </c>
      <c r="I1268" s="526">
        <f t="shared" si="61"/>
        <v>1</v>
      </c>
      <c r="J1268" s="526" t="str">
        <f ca="1">IF(G1268="","",SUMPRODUCT(LOOKUP(MID(SUBSTITUTE(UPPER(TRIM(CLEAN(SUBSTITUTE(SUBSTITUTE(G1268,"ٔ",""),"ـ","ء"))))," ",""),ROW(INDIRECT("1:"&amp;LEN(SUBSTITUTE(UPPER(TRIM(CLEAN(SUBSTITUTE(SUBSTITUTE(G1268,"ٔ",""),"ـ","ء"))))," ","")))),1),Gematria!$C$3:$C$40,Gematria!$D$3:$D$40)))</f>
        <v/>
      </c>
    </row>
    <row r="1269" spans="1:10" x14ac:dyDescent="0.25">
      <c r="A1269" s="2">
        <v>1268</v>
      </c>
      <c r="B1269" s="2">
        <v>9</v>
      </c>
      <c r="C1269" s="2">
        <v>26</v>
      </c>
      <c r="D1269" s="11"/>
      <c r="E12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69" s="524" t="str">
        <f t="shared" si="59"/>
        <v/>
      </c>
      <c r="H1269" s="525">
        <f t="shared" si="60"/>
        <v>0</v>
      </c>
      <c r="I1269" s="526">
        <f t="shared" si="61"/>
        <v>1</v>
      </c>
      <c r="J1269" s="526" t="str">
        <f ca="1">IF(G1269="","",SUMPRODUCT(LOOKUP(MID(SUBSTITUTE(UPPER(TRIM(CLEAN(SUBSTITUTE(SUBSTITUTE(G1269,"ٔ",""),"ـ","ء"))))," ",""),ROW(INDIRECT("1:"&amp;LEN(SUBSTITUTE(UPPER(TRIM(CLEAN(SUBSTITUTE(SUBSTITUTE(G1269,"ٔ",""),"ـ","ء"))))," ","")))),1),Gematria!$C$3:$C$40,Gematria!$D$3:$D$40)))</f>
        <v/>
      </c>
    </row>
    <row r="1270" spans="1:10" x14ac:dyDescent="0.25">
      <c r="A1270" s="2">
        <v>1269</v>
      </c>
      <c r="B1270" s="2">
        <v>9</v>
      </c>
      <c r="C1270" s="2">
        <v>27</v>
      </c>
      <c r="D1270" s="11"/>
      <c r="E12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70" s="524" t="str">
        <f t="shared" si="59"/>
        <v/>
      </c>
      <c r="H1270" s="525">
        <f t="shared" si="60"/>
        <v>0</v>
      </c>
      <c r="I1270" s="526">
        <f t="shared" si="61"/>
        <v>1</v>
      </c>
      <c r="J1270" s="526" t="str">
        <f ca="1">IF(G1270="","",SUMPRODUCT(LOOKUP(MID(SUBSTITUTE(UPPER(TRIM(CLEAN(SUBSTITUTE(SUBSTITUTE(G1270,"ٔ",""),"ـ","ء"))))," ",""),ROW(INDIRECT("1:"&amp;LEN(SUBSTITUTE(UPPER(TRIM(CLEAN(SUBSTITUTE(SUBSTITUTE(G1270,"ٔ",""),"ـ","ء"))))," ","")))),1),Gematria!$C$3:$C$40,Gematria!$D$3:$D$40)))</f>
        <v/>
      </c>
    </row>
    <row r="1271" spans="1:10" x14ac:dyDescent="0.25">
      <c r="A1271" s="2">
        <v>1270</v>
      </c>
      <c r="B1271" s="2">
        <v>9</v>
      </c>
      <c r="C1271" s="2">
        <v>28</v>
      </c>
      <c r="D1271" s="11"/>
      <c r="E12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71" s="524" t="str">
        <f t="shared" si="59"/>
        <v/>
      </c>
      <c r="H1271" s="525">
        <f t="shared" si="60"/>
        <v>0</v>
      </c>
      <c r="I1271" s="526">
        <f t="shared" si="61"/>
        <v>1</v>
      </c>
      <c r="J1271" s="526" t="str">
        <f ca="1">IF(G1271="","",SUMPRODUCT(LOOKUP(MID(SUBSTITUTE(UPPER(TRIM(CLEAN(SUBSTITUTE(SUBSTITUTE(G1271,"ٔ",""),"ـ","ء"))))," ",""),ROW(INDIRECT("1:"&amp;LEN(SUBSTITUTE(UPPER(TRIM(CLEAN(SUBSTITUTE(SUBSTITUTE(G1271,"ٔ",""),"ـ","ء"))))," ","")))),1),Gematria!$C$3:$C$40,Gematria!$D$3:$D$40)))</f>
        <v/>
      </c>
    </row>
    <row r="1272" spans="1:10" x14ac:dyDescent="0.25">
      <c r="A1272" s="2">
        <v>1271</v>
      </c>
      <c r="B1272" s="2">
        <v>9</v>
      </c>
      <c r="C1272" s="2">
        <v>29</v>
      </c>
      <c r="D1272" s="11"/>
      <c r="E12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72" s="524" t="str">
        <f t="shared" si="59"/>
        <v/>
      </c>
      <c r="H1272" s="525">
        <f t="shared" si="60"/>
        <v>0</v>
      </c>
      <c r="I1272" s="526">
        <f t="shared" si="61"/>
        <v>1</v>
      </c>
      <c r="J1272" s="526" t="str">
        <f ca="1">IF(G1272="","",SUMPRODUCT(LOOKUP(MID(SUBSTITUTE(UPPER(TRIM(CLEAN(SUBSTITUTE(SUBSTITUTE(G1272,"ٔ",""),"ـ","ء"))))," ",""),ROW(INDIRECT("1:"&amp;LEN(SUBSTITUTE(UPPER(TRIM(CLEAN(SUBSTITUTE(SUBSTITUTE(G1272,"ٔ",""),"ـ","ء"))))," ","")))),1),Gematria!$C$3:$C$40,Gematria!$D$3:$D$40)))</f>
        <v/>
      </c>
    </row>
    <row r="1273" spans="1:10" x14ac:dyDescent="0.25">
      <c r="A1273" s="2">
        <v>1272</v>
      </c>
      <c r="B1273" s="2">
        <v>9</v>
      </c>
      <c r="C1273" s="2">
        <v>30</v>
      </c>
      <c r="D1273" s="11"/>
      <c r="E12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73" s="524" t="str">
        <f t="shared" si="59"/>
        <v/>
      </c>
      <c r="H1273" s="525">
        <f t="shared" si="60"/>
        <v>0</v>
      </c>
      <c r="I1273" s="526">
        <f t="shared" si="61"/>
        <v>1</v>
      </c>
      <c r="J1273" s="526" t="str">
        <f ca="1">IF(G1273="","",SUMPRODUCT(LOOKUP(MID(SUBSTITUTE(UPPER(TRIM(CLEAN(SUBSTITUTE(SUBSTITUTE(G1273,"ٔ",""),"ـ","ء"))))," ",""),ROW(INDIRECT("1:"&amp;LEN(SUBSTITUTE(UPPER(TRIM(CLEAN(SUBSTITUTE(SUBSTITUTE(G1273,"ٔ",""),"ـ","ء"))))," ","")))),1),Gematria!$C$3:$C$40,Gematria!$D$3:$D$40)))</f>
        <v/>
      </c>
    </row>
    <row r="1274" spans="1:10" x14ac:dyDescent="0.25">
      <c r="A1274" s="2">
        <v>1273</v>
      </c>
      <c r="B1274" s="2">
        <v>9</v>
      </c>
      <c r="C1274" s="2">
        <v>31</v>
      </c>
      <c r="D1274" s="11"/>
      <c r="E12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74" s="524" t="str">
        <f t="shared" si="59"/>
        <v/>
      </c>
      <c r="H1274" s="525">
        <f t="shared" si="60"/>
        <v>0</v>
      </c>
      <c r="I1274" s="526">
        <f t="shared" si="61"/>
        <v>1</v>
      </c>
      <c r="J1274" s="526" t="str">
        <f ca="1">IF(G1274="","",SUMPRODUCT(LOOKUP(MID(SUBSTITUTE(UPPER(TRIM(CLEAN(SUBSTITUTE(SUBSTITUTE(G1274,"ٔ",""),"ـ","ء"))))," ",""),ROW(INDIRECT("1:"&amp;LEN(SUBSTITUTE(UPPER(TRIM(CLEAN(SUBSTITUTE(SUBSTITUTE(G1274,"ٔ",""),"ـ","ء"))))," ","")))),1),Gematria!$C$3:$C$40,Gematria!$D$3:$D$40)))</f>
        <v/>
      </c>
    </row>
    <row r="1275" spans="1:10" x14ac:dyDescent="0.25">
      <c r="A1275" s="2">
        <v>1274</v>
      </c>
      <c r="B1275" s="2">
        <v>9</v>
      </c>
      <c r="C1275" s="2">
        <v>32</v>
      </c>
      <c r="D1275" s="11"/>
      <c r="E12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75" s="524" t="str">
        <f t="shared" si="59"/>
        <v/>
      </c>
      <c r="H1275" s="525">
        <f t="shared" si="60"/>
        <v>0</v>
      </c>
      <c r="I1275" s="526">
        <f t="shared" si="61"/>
        <v>1</v>
      </c>
      <c r="J1275" s="526" t="str">
        <f ca="1">IF(G1275="","",SUMPRODUCT(LOOKUP(MID(SUBSTITUTE(UPPER(TRIM(CLEAN(SUBSTITUTE(SUBSTITUTE(G1275,"ٔ",""),"ـ","ء"))))," ",""),ROW(INDIRECT("1:"&amp;LEN(SUBSTITUTE(UPPER(TRIM(CLEAN(SUBSTITUTE(SUBSTITUTE(G1275,"ٔ",""),"ـ","ء"))))," ","")))),1),Gematria!$C$3:$C$40,Gematria!$D$3:$D$40)))</f>
        <v/>
      </c>
    </row>
    <row r="1276" spans="1:10" x14ac:dyDescent="0.25">
      <c r="A1276" s="2">
        <v>1275</v>
      </c>
      <c r="B1276" s="2">
        <v>9</v>
      </c>
      <c r="C1276" s="2">
        <v>33</v>
      </c>
      <c r="D1276" s="11"/>
      <c r="E12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76" s="524" t="str">
        <f t="shared" si="59"/>
        <v/>
      </c>
      <c r="H1276" s="525">
        <f t="shared" si="60"/>
        <v>0</v>
      </c>
      <c r="I1276" s="526">
        <f t="shared" si="61"/>
        <v>1</v>
      </c>
      <c r="J1276" s="526" t="str">
        <f ca="1">IF(G1276="","",SUMPRODUCT(LOOKUP(MID(SUBSTITUTE(UPPER(TRIM(CLEAN(SUBSTITUTE(SUBSTITUTE(G1276,"ٔ",""),"ـ","ء"))))," ",""),ROW(INDIRECT("1:"&amp;LEN(SUBSTITUTE(UPPER(TRIM(CLEAN(SUBSTITUTE(SUBSTITUTE(G1276,"ٔ",""),"ـ","ء"))))," ","")))),1),Gematria!$C$3:$C$40,Gematria!$D$3:$D$40)))</f>
        <v/>
      </c>
    </row>
    <row r="1277" spans="1:10" x14ac:dyDescent="0.25">
      <c r="A1277" s="2">
        <v>1276</v>
      </c>
      <c r="B1277" s="2">
        <v>9</v>
      </c>
      <c r="C1277" s="2">
        <v>34</v>
      </c>
      <c r="D1277" s="11"/>
      <c r="E12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77" s="524" t="str">
        <f t="shared" si="59"/>
        <v/>
      </c>
      <c r="H1277" s="525">
        <f t="shared" si="60"/>
        <v>0</v>
      </c>
      <c r="I1277" s="526">
        <f t="shared" si="61"/>
        <v>1</v>
      </c>
      <c r="J1277" s="526" t="str">
        <f ca="1">IF(G1277="","",SUMPRODUCT(LOOKUP(MID(SUBSTITUTE(UPPER(TRIM(CLEAN(SUBSTITUTE(SUBSTITUTE(G1277,"ٔ",""),"ـ","ء"))))," ",""),ROW(INDIRECT("1:"&amp;LEN(SUBSTITUTE(UPPER(TRIM(CLEAN(SUBSTITUTE(SUBSTITUTE(G1277,"ٔ",""),"ـ","ء"))))," ","")))),1),Gematria!$C$3:$C$40,Gematria!$D$3:$D$40)))</f>
        <v/>
      </c>
    </row>
    <row r="1278" spans="1:10" x14ac:dyDescent="0.25">
      <c r="A1278" s="2">
        <v>1277</v>
      </c>
      <c r="B1278" s="2">
        <v>9</v>
      </c>
      <c r="C1278" s="2">
        <v>35</v>
      </c>
      <c r="D1278" s="11"/>
      <c r="E12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78" s="524" t="str">
        <f t="shared" si="59"/>
        <v/>
      </c>
      <c r="H1278" s="525">
        <f t="shared" si="60"/>
        <v>0</v>
      </c>
      <c r="I1278" s="526">
        <f t="shared" si="61"/>
        <v>1</v>
      </c>
      <c r="J1278" s="526" t="str">
        <f ca="1">IF(G1278="","",SUMPRODUCT(LOOKUP(MID(SUBSTITUTE(UPPER(TRIM(CLEAN(SUBSTITUTE(SUBSTITUTE(G1278,"ٔ",""),"ـ","ء"))))," ",""),ROW(INDIRECT("1:"&amp;LEN(SUBSTITUTE(UPPER(TRIM(CLEAN(SUBSTITUTE(SUBSTITUTE(G1278,"ٔ",""),"ـ","ء"))))," ","")))),1),Gematria!$C$3:$C$40,Gematria!$D$3:$D$40)))</f>
        <v/>
      </c>
    </row>
    <row r="1279" spans="1:10" x14ac:dyDescent="0.25">
      <c r="A1279" s="2">
        <v>1278</v>
      </c>
      <c r="B1279" s="2">
        <v>9</v>
      </c>
      <c r="C1279" s="2">
        <v>36</v>
      </c>
      <c r="D1279" s="11"/>
      <c r="E12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79" s="524" t="str">
        <f t="shared" si="59"/>
        <v/>
      </c>
      <c r="H1279" s="525">
        <f t="shared" si="60"/>
        <v>0</v>
      </c>
      <c r="I1279" s="526">
        <f t="shared" si="61"/>
        <v>1</v>
      </c>
      <c r="J1279" s="526" t="str">
        <f ca="1">IF(G1279="","",SUMPRODUCT(LOOKUP(MID(SUBSTITUTE(UPPER(TRIM(CLEAN(SUBSTITUTE(SUBSTITUTE(G1279,"ٔ",""),"ـ","ء"))))," ",""),ROW(INDIRECT("1:"&amp;LEN(SUBSTITUTE(UPPER(TRIM(CLEAN(SUBSTITUTE(SUBSTITUTE(G1279,"ٔ",""),"ـ","ء"))))," ","")))),1),Gematria!$C$3:$C$40,Gematria!$D$3:$D$40)))</f>
        <v/>
      </c>
    </row>
    <row r="1280" spans="1:10" x14ac:dyDescent="0.25">
      <c r="A1280" s="2">
        <v>1279</v>
      </c>
      <c r="B1280" s="2">
        <v>9</v>
      </c>
      <c r="C1280" s="2">
        <v>37</v>
      </c>
      <c r="D1280" s="11"/>
      <c r="E12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80" s="524" t="str">
        <f t="shared" si="59"/>
        <v/>
      </c>
      <c r="H1280" s="525">
        <f t="shared" si="60"/>
        <v>0</v>
      </c>
      <c r="I1280" s="526">
        <f t="shared" si="61"/>
        <v>1</v>
      </c>
      <c r="J1280" s="526" t="str">
        <f ca="1">IF(G1280="","",SUMPRODUCT(LOOKUP(MID(SUBSTITUTE(UPPER(TRIM(CLEAN(SUBSTITUTE(SUBSTITUTE(G1280,"ٔ",""),"ـ","ء"))))," ",""),ROW(INDIRECT("1:"&amp;LEN(SUBSTITUTE(UPPER(TRIM(CLEAN(SUBSTITUTE(SUBSTITUTE(G1280,"ٔ",""),"ـ","ء"))))," ","")))),1),Gematria!$C$3:$C$40,Gematria!$D$3:$D$40)))</f>
        <v/>
      </c>
    </row>
    <row r="1281" spans="1:10" x14ac:dyDescent="0.25">
      <c r="A1281" s="2">
        <v>1280</v>
      </c>
      <c r="B1281" s="2">
        <v>9</v>
      </c>
      <c r="C1281" s="2">
        <v>38</v>
      </c>
      <c r="D1281" s="11"/>
      <c r="E12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81" s="524" t="str">
        <f t="shared" si="59"/>
        <v/>
      </c>
      <c r="H1281" s="525">
        <f t="shared" si="60"/>
        <v>0</v>
      </c>
      <c r="I1281" s="526">
        <f t="shared" si="61"/>
        <v>1</v>
      </c>
      <c r="J1281" s="526" t="str">
        <f ca="1">IF(G1281="","",SUMPRODUCT(LOOKUP(MID(SUBSTITUTE(UPPER(TRIM(CLEAN(SUBSTITUTE(SUBSTITUTE(G1281,"ٔ",""),"ـ","ء"))))," ",""),ROW(INDIRECT("1:"&amp;LEN(SUBSTITUTE(UPPER(TRIM(CLEAN(SUBSTITUTE(SUBSTITUTE(G1281,"ٔ",""),"ـ","ء"))))," ","")))),1),Gematria!$C$3:$C$40,Gematria!$D$3:$D$40)))</f>
        <v/>
      </c>
    </row>
    <row r="1282" spans="1:10" x14ac:dyDescent="0.25">
      <c r="A1282" s="2">
        <v>1281</v>
      </c>
      <c r="B1282" s="2">
        <v>9</v>
      </c>
      <c r="C1282" s="2">
        <v>39</v>
      </c>
      <c r="D1282" s="11"/>
      <c r="E12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82" s="524" t="str">
        <f t="shared" si="59"/>
        <v/>
      </c>
      <c r="H1282" s="525">
        <f t="shared" si="60"/>
        <v>0</v>
      </c>
      <c r="I1282" s="526">
        <f t="shared" si="61"/>
        <v>1</v>
      </c>
      <c r="J1282" s="526" t="str">
        <f ca="1">IF(G1282="","",SUMPRODUCT(LOOKUP(MID(SUBSTITUTE(UPPER(TRIM(CLEAN(SUBSTITUTE(SUBSTITUTE(G1282,"ٔ",""),"ـ","ء"))))," ",""),ROW(INDIRECT("1:"&amp;LEN(SUBSTITUTE(UPPER(TRIM(CLEAN(SUBSTITUTE(SUBSTITUTE(G1282,"ٔ",""),"ـ","ء"))))," ","")))),1),Gematria!$C$3:$C$40,Gematria!$D$3:$D$40)))</f>
        <v/>
      </c>
    </row>
    <row r="1283" spans="1:10" x14ac:dyDescent="0.25">
      <c r="A1283" s="2">
        <v>1282</v>
      </c>
      <c r="B1283" s="2">
        <v>9</v>
      </c>
      <c r="C1283" s="2">
        <v>40</v>
      </c>
      <c r="D1283" s="11"/>
      <c r="E12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83" s="524" t="str">
        <f t="shared" ref="G1283:G1346" si="62">TRIM(CLEAN(SUBSTITUTE(F1283,"ٔ","")))</f>
        <v/>
      </c>
      <c r="H1283" s="525">
        <f t="shared" ref="H1283:H1346" si="63">LEN(SUBSTITUTE(G1283," ",""))</f>
        <v>0</v>
      </c>
      <c r="I1283" s="526">
        <f t="shared" si="61"/>
        <v>1</v>
      </c>
      <c r="J1283" s="526" t="str">
        <f ca="1">IF(G1283="","",SUMPRODUCT(LOOKUP(MID(SUBSTITUTE(UPPER(TRIM(CLEAN(SUBSTITUTE(SUBSTITUTE(G1283,"ٔ",""),"ـ","ء"))))," ",""),ROW(INDIRECT("1:"&amp;LEN(SUBSTITUTE(UPPER(TRIM(CLEAN(SUBSTITUTE(SUBSTITUTE(G1283,"ٔ",""),"ـ","ء"))))," ","")))),1),Gematria!$C$3:$C$40,Gematria!$D$3:$D$40)))</f>
        <v/>
      </c>
    </row>
    <row r="1284" spans="1:10" x14ac:dyDescent="0.25">
      <c r="A1284" s="2">
        <v>1283</v>
      </c>
      <c r="B1284" s="2">
        <v>9</v>
      </c>
      <c r="C1284" s="2">
        <v>41</v>
      </c>
      <c r="D1284" s="11"/>
      <c r="E12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84" s="524" t="str">
        <f t="shared" si="62"/>
        <v/>
      </c>
      <c r="H1284" s="525">
        <f t="shared" si="63"/>
        <v>0</v>
      </c>
      <c r="I1284" s="526">
        <f t="shared" si="61"/>
        <v>1</v>
      </c>
      <c r="J1284" s="526" t="str">
        <f ca="1">IF(G1284="","",SUMPRODUCT(LOOKUP(MID(SUBSTITUTE(UPPER(TRIM(CLEAN(SUBSTITUTE(SUBSTITUTE(G1284,"ٔ",""),"ـ","ء"))))," ",""),ROW(INDIRECT("1:"&amp;LEN(SUBSTITUTE(UPPER(TRIM(CLEAN(SUBSTITUTE(SUBSTITUTE(G1284,"ٔ",""),"ـ","ء"))))," ","")))),1),Gematria!$C$3:$C$40,Gematria!$D$3:$D$40)))</f>
        <v/>
      </c>
    </row>
    <row r="1285" spans="1:10" x14ac:dyDescent="0.25">
      <c r="A1285" s="2">
        <v>1284</v>
      </c>
      <c r="B1285" s="2">
        <v>9</v>
      </c>
      <c r="C1285" s="2">
        <v>42</v>
      </c>
      <c r="D1285" s="11"/>
      <c r="E12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85" s="524" t="str">
        <f t="shared" si="62"/>
        <v/>
      </c>
      <c r="H1285" s="525">
        <f t="shared" si="63"/>
        <v>0</v>
      </c>
      <c r="I1285" s="526">
        <f t="shared" si="61"/>
        <v>1</v>
      </c>
      <c r="J1285" s="526" t="str">
        <f ca="1">IF(G1285="","",SUMPRODUCT(LOOKUP(MID(SUBSTITUTE(UPPER(TRIM(CLEAN(SUBSTITUTE(SUBSTITUTE(G1285,"ٔ",""),"ـ","ء"))))," ",""),ROW(INDIRECT("1:"&amp;LEN(SUBSTITUTE(UPPER(TRIM(CLEAN(SUBSTITUTE(SUBSTITUTE(G1285,"ٔ",""),"ـ","ء"))))," ","")))),1),Gematria!$C$3:$C$40,Gematria!$D$3:$D$40)))</f>
        <v/>
      </c>
    </row>
    <row r="1286" spans="1:10" x14ac:dyDescent="0.25">
      <c r="A1286" s="2">
        <v>1285</v>
      </c>
      <c r="B1286" s="2">
        <v>9</v>
      </c>
      <c r="C1286" s="2">
        <v>43</v>
      </c>
      <c r="D1286" s="11"/>
      <c r="E12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86" s="524" t="str">
        <f t="shared" si="62"/>
        <v/>
      </c>
      <c r="H1286" s="525">
        <f t="shared" si="63"/>
        <v>0</v>
      </c>
      <c r="I1286" s="526">
        <f t="shared" si="61"/>
        <v>1</v>
      </c>
      <c r="J1286" s="526" t="str">
        <f ca="1">IF(G1286="","",SUMPRODUCT(LOOKUP(MID(SUBSTITUTE(UPPER(TRIM(CLEAN(SUBSTITUTE(SUBSTITUTE(G1286,"ٔ",""),"ـ","ء"))))," ",""),ROW(INDIRECT("1:"&amp;LEN(SUBSTITUTE(UPPER(TRIM(CLEAN(SUBSTITUTE(SUBSTITUTE(G1286,"ٔ",""),"ـ","ء"))))," ","")))),1),Gematria!$C$3:$C$40,Gematria!$D$3:$D$40)))</f>
        <v/>
      </c>
    </row>
    <row r="1287" spans="1:10" x14ac:dyDescent="0.25">
      <c r="A1287" s="2">
        <v>1286</v>
      </c>
      <c r="B1287" s="2">
        <v>9</v>
      </c>
      <c r="C1287" s="2">
        <v>44</v>
      </c>
      <c r="D1287" s="11"/>
      <c r="E12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87" s="524" t="str">
        <f t="shared" si="62"/>
        <v/>
      </c>
      <c r="H1287" s="525">
        <f t="shared" si="63"/>
        <v>0</v>
      </c>
      <c r="I1287" s="526">
        <f t="shared" si="61"/>
        <v>1</v>
      </c>
      <c r="J1287" s="526" t="str">
        <f ca="1">IF(G1287="","",SUMPRODUCT(LOOKUP(MID(SUBSTITUTE(UPPER(TRIM(CLEAN(SUBSTITUTE(SUBSTITUTE(G1287,"ٔ",""),"ـ","ء"))))," ",""),ROW(INDIRECT("1:"&amp;LEN(SUBSTITUTE(UPPER(TRIM(CLEAN(SUBSTITUTE(SUBSTITUTE(G1287,"ٔ",""),"ـ","ء"))))," ","")))),1),Gematria!$C$3:$C$40,Gematria!$D$3:$D$40)))</f>
        <v/>
      </c>
    </row>
    <row r="1288" spans="1:10" x14ac:dyDescent="0.25">
      <c r="A1288" s="2">
        <v>1287</v>
      </c>
      <c r="B1288" s="2">
        <v>9</v>
      </c>
      <c r="C1288" s="2">
        <v>45</v>
      </c>
      <c r="D1288" s="11"/>
      <c r="E12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88" s="524" t="str">
        <f t="shared" si="62"/>
        <v/>
      </c>
      <c r="H1288" s="525">
        <f t="shared" si="63"/>
        <v>0</v>
      </c>
      <c r="I1288" s="526">
        <f t="shared" si="61"/>
        <v>1</v>
      </c>
      <c r="J1288" s="526" t="str">
        <f ca="1">IF(G1288="","",SUMPRODUCT(LOOKUP(MID(SUBSTITUTE(UPPER(TRIM(CLEAN(SUBSTITUTE(SUBSTITUTE(G1288,"ٔ",""),"ـ","ء"))))," ",""),ROW(INDIRECT("1:"&amp;LEN(SUBSTITUTE(UPPER(TRIM(CLEAN(SUBSTITUTE(SUBSTITUTE(G1288,"ٔ",""),"ـ","ء"))))," ","")))),1),Gematria!$C$3:$C$40,Gematria!$D$3:$D$40)))</f>
        <v/>
      </c>
    </row>
    <row r="1289" spans="1:10" x14ac:dyDescent="0.25">
      <c r="A1289" s="2">
        <v>1288</v>
      </c>
      <c r="B1289" s="2">
        <v>9</v>
      </c>
      <c r="C1289" s="2">
        <v>46</v>
      </c>
      <c r="D1289" s="11"/>
      <c r="E12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89" s="524" t="str">
        <f t="shared" si="62"/>
        <v/>
      </c>
      <c r="H1289" s="525">
        <f t="shared" si="63"/>
        <v>0</v>
      </c>
      <c r="I1289" s="526">
        <f t="shared" si="61"/>
        <v>1</v>
      </c>
      <c r="J1289" s="526" t="str">
        <f ca="1">IF(G1289="","",SUMPRODUCT(LOOKUP(MID(SUBSTITUTE(UPPER(TRIM(CLEAN(SUBSTITUTE(SUBSTITUTE(G1289,"ٔ",""),"ـ","ء"))))," ",""),ROW(INDIRECT("1:"&amp;LEN(SUBSTITUTE(UPPER(TRIM(CLEAN(SUBSTITUTE(SUBSTITUTE(G1289,"ٔ",""),"ـ","ء"))))," ","")))),1),Gematria!$C$3:$C$40,Gematria!$D$3:$D$40)))</f>
        <v/>
      </c>
    </row>
    <row r="1290" spans="1:10" x14ac:dyDescent="0.25">
      <c r="A1290" s="2">
        <v>1289</v>
      </c>
      <c r="B1290" s="2">
        <v>9</v>
      </c>
      <c r="C1290" s="2">
        <v>47</v>
      </c>
      <c r="D1290" s="11"/>
      <c r="E12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90" s="524" t="str">
        <f t="shared" si="62"/>
        <v/>
      </c>
      <c r="H1290" s="525">
        <f t="shared" si="63"/>
        <v>0</v>
      </c>
      <c r="I1290" s="526">
        <f t="shared" si="61"/>
        <v>1</v>
      </c>
      <c r="J1290" s="526" t="str">
        <f ca="1">IF(G1290="","",SUMPRODUCT(LOOKUP(MID(SUBSTITUTE(UPPER(TRIM(CLEAN(SUBSTITUTE(SUBSTITUTE(G1290,"ٔ",""),"ـ","ء"))))," ",""),ROW(INDIRECT("1:"&amp;LEN(SUBSTITUTE(UPPER(TRIM(CLEAN(SUBSTITUTE(SUBSTITUTE(G1290,"ٔ",""),"ـ","ء"))))," ","")))),1),Gematria!$C$3:$C$40,Gematria!$D$3:$D$40)))</f>
        <v/>
      </c>
    </row>
    <row r="1291" spans="1:10" x14ac:dyDescent="0.25">
      <c r="A1291" s="2">
        <v>1290</v>
      </c>
      <c r="B1291" s="2">
        <v>9</v>
      </c>
      <c r="C1291" s="2">
        <v>48</v>
      </c>
      <c r="D1291" s="11"/>
      <c r="E12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91" s="524" t="str">
        <f t="shared" si="62"/>
        <v/>
      </c>
      <c r="H1291" s="525">
        <f t="shared" si="63"/>
        <v>0</v>
      </c>
      <c r="I1291" s="526">
        <f t="shared" si="61"/>
        <v>1</v>
      </c>
      <c r="J1291" s="526" t="str">
        <f ca="1">IF(G1291="","",SUMPRODUCT(LOOKUP(MID(SUBSTITUTE(UPPER(TRIM(CLEAN(SUBSTITUTE(SUBSTITUTE(G1291,"ٔ",""),"ـ","ء"))))," ",""),ROW(INDIRECT("1:"&amp;LEN(SUBSTITUTE(UPPER(TRIM(CLEAN(SUBSTITUTE(SUBSTITUTE(G1291,"ٔ",""),"ـ","ء"))))," ","")))),1),Gematria!$C$3:$C$40,Gematria!$D$3:$D$40)))</f>
        <v/>
      </c>
    </row>
    <row r="1292" spans="1:10" x14ac:dyDescent="0.25">
      <c r="A1292" s="2">
        <v>1291</v>
      </c>
      <c r="B1292" s="2">
        <v>9</v>
      </c>
      <c r="C1292" s="2">
        <v>49</v>
      </c>
      <c r="D1292" s="11"/>
      <c r="E12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92" s="524" t="str">
        <f t="shared" si="62"/>
        <v/>
      </c>
      <c r="H1292" s="525">
        <f t="shared" si="63"/>
        <v>0</v>
      </c>
      <c r="I1292" s="526">
        <f t="shared" si="61"/>
        <v>1</v>
      </c>
      <c r="J1292" s="526" t="str">
        <f ca="1">IF(G1292="","",SUMPRODUCT(LOOKUP(MID(SUBSTITUTE(UPPER(TRIM(CLEAN(SUBSTITUTE(SUBSTITUTE(G1292,"ٔ",""),"ـ","ء"))))," ",""),ROW(INDIRECT("1:"&amp;LEN(SUBSTITUTE(UPPER(TRIM(CLEAN(SUBSTITUTE(SUBSTITUTE(G1292,"ٔ",""),"ـ","ء"))))," ","")))),1),Gematria!$C$3:$C$40,Gematria!$D$3:$D$40)))</f>
        <v/>
      </c>
    </row>
    <row r="1293" spans="1:10" x14ac:dyDescent="0.25">
      <c r="A1293" s="2">
        <v>1292</v>
      </c>
      <c r="B1293" s="2">
        <v>9</v>
      </c>
      <c r="C1293" s="2">
        <v>50</v>
      </c>
      <c r="D1293" s="11"/>
      <c r="E12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93" s="524" t="str">
        <f t="shared" si="62"/>
        <v/>
      </c>
      <c r="H1293" s="525">
        <f t="shared" si="63"/>
        <v>0</v>
      </c>
      <c r="I1293" s="526">
        <f t="shared" si="61"/>
        <v>1</v>
      </c>
      <c r="J1293" s="526" t="str">
        <f ca="1">IF(G1293="","",SUMPRODUCT(LOOKUP(MID(SUBSTITUTE(UPPER(TRIM(CLEAN(SUBSTITUTE(SUBSTITUTE(G1293,"ٔ",""),"ـ","ء"))))," ",""),ROW(INDIRECT("1:"&amp;LEN(SUBSTITUTE(UPPER(TRIM(CLEAN(SUBSTITUTE(SUBSTITUTE(G1293,"ٔ",""),"ـ","ء"))))," ","")))),1),Gematria!$C$3:$C$40,Gematria!$D$3:$D$40)))</f>
        <v/>
      </c>
    </row>
    <row r="1294" spans="1:10" x14ac:dyDescent="0.25">
      <c r="A1294" s="2">
        <v>1293</v>
      </c>
      <c r="B1294" s="2">
        <v>9</v>
      </c>
      <c r="C1294" s="2">
        <v>51</v>
      </c>
      <c r="D1294" s="11"/>
      <c r="E12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94" s="524" t="str">
        <f t="shared" si="62"/>
        <v/>
      </c>
      <c r="H1294" s="525">
        <f t="shared" si="63"/>
        <v>0</v>
      </c>
      <c r="I1294" s="526">
        <f t="shared" si="61"/>
        <v>1</v>
      </c>
      <c r="J1294" s="526" t="str">
        <f ca="1">IF(G1294="","",SUMPRODUCT(LOOKUP(MID(SUBSTITUTE(UPPER(TRIM(CLEAN(SUBSTITUTE(SUBSTITUTE(G1294,"ٔ",""),"ـ","ء"))))," ",""),ROW(INDIRECT("1:"&amp;LEN(SUBSTITUTE(UPPER(TRIM(CLEAN(SUBSTITUTE(SUBSTITUTE(G1294,"ٔ",""),"ـ","ء"))))," ","")))),1),Gematria!$C$3:$C$40,Gematria!$D$3:$D$40)))</f>
        <v/>
      </c>
    </row>
    <row r="1295" spans="1:10" x14ac:dyDescent="0.25">
      <c r="A1295" s="2">
        <v>1294</v>
      </c>
      <c r="B1295" s="2">
        <v>9</v>
      </c>
      <c r="C1295" s="2">
        <v>52</v>
      </c>
      <c r="D1295" s="11"/>
      <c r="E12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95" s="524" t="str">
        <f t="shared" si="62"/>
        <v/>
      </c>
      <c r="H1295" s="525">
        <f t="shared" si="63"/>
        <v>0</v>
      </c>
      <c r="I1295" s="526">
        <f t="shared" si="61"/>
        <v>1</v>
      </c>
      <c r="J1295" s="526" t="str">
        <f ca="1">IF(G1295="","",SUMPRODUCT(LOOKUP(MID(SUBSTITUTE(UPPER(TRIM(CLEAN(SUBSTITUTE(SUBSTITUTE(G1295,"ٔ",""),"ـ","ء"))))," ",""),ROW(INDIRECT("1:"&amp;LEN(SUBSTITUTE(UPPER(TRIM(CLEAN(SUBSTITUTE(SUBSTITUTE(G1295,"ٔ",""),"ـ","ء"))))," ","")))),1),Gematria!$C$3:$C$40,Gematria!$D$3:$D$40)))</f>
        <v/>
      </c>
    </row>
    <row r="1296" spans="1:10" x14ac:dyDescent="0.25">
      <c r="A1296" s="2">
        <v>1295</v>
      </c>
      <c r="B1296" s="2">
        <v>9</v>
      </c>
      <c r="C1296" s="2">
        <v>53</v>
      </c>
      <c r="D1296" s="11"/>
      <c r="E12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96" s="524" t="str">
        <f t="shared" si="62"/>
        <v/>
      </c>
      <c r="H1296" s="525">
        <f t="shared" si="63"/>
        <v>0</v>
      </c>
      <c r="I1296" s="526">
        <f t="shared" si="61"/>
        <v>1</v>
      </c>
      <c r="J1296" s="526" t="str">
        <f ca="1">IF(G1296="","",SUMPRODUCT(LOOKUP(MID(SUBSTITUTE(UPPER(TRIM(CLEAN(SUBSTITUTE(SUBSTITUTE(G1296,"ٔ",""),"ـ","ء"))))," ",""),ROW(INDIRECT("1:"&amp;LEN(SUBSTITUTE(UPPER(TRIM(CLEAN(SUBSTITUTE(SUBSTITUTE(G1296,"ٔ",""),"ـ","ء"))))," ","")))),1),Gematria!$C$3:$C$40,Gematria!$D$3:$D$40)))</f>
        <v/>
      </c>
    </row>
    <row r="1297" spans="1:10" x14ac:dyDescent="0.25">
      <c r="A1297" s="2">
        <v>1296</v>
      </c>
      <c r="B1297" s="2">
        <v>9</v>
      </c>
      <c r="C1297" s="2">
        <v>54</v>
      </c>
      <c r="D1297" s="11"/>
      <c r="E12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97" s="524" t="str">
        <f t="shared" si="62"/>
        <v/>
      </c>
      <c r="H1297" s="525">
        <f t="shared" si="63"/>
        <v>0</v>
      </c>
      <c r="I1297" s="526">
        <f t="shared" si="61"/>
        <v>1</v>
      </c>
      <c r="J1297" s="526" t="str">
        <f ca="1">IF(G1297="","",SUMPRODUCT(LOOKUP(MID(SUBSTITUTE(UPPER(TRIM(CLEAN(SUBSTITUTE(SUBSTITUTE(G1297,"ٔ",""),"ـ","ء"))))," ",""),ROW(INDIRECT("1:"&amp;LEN(SUBSTITUTE(UPPER(TRIM(CLEAN(SUBSTITUTE(SUBSTITUTE(G1297,"ٔ",""),"ـ","ء"))))," ","")))),1),Gematria!$C$3:$C$40,Gematria!$D$3:$D$40)))</f>
        <v/>
      </c>
    </row>
    <row r="1298" spans="1:10" x14ac:dyDescent="0.25">
      <c r="A1298" s="2">
        <v>1297</v>
      </c>
      <c r="B1298" s="2">
        <v>9</v>
      </c>
      <c r="C1298" s="2">
        <v>55</v>
      </c>
      <c r="D1298" s="11"/>
      <c r="E12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98" s="524" t="str">
        <f t="shared" si="62"/>
        <v/>
      </c>
      <c r="H1298" s="525">
        <f t="shared" si="63"/>
        <v>0</v>
      </c>
      <c r="I1298" s="526">
        <f t="shared" si="61"/>
        <v>1</v>
      </c>
      <c r="J1298" s="526" t="str">
        <f ca="1">IF(G1298="","",SUMPRODUCT(LOOKUP(MID(SUBSTITUTE(UPPER(TRIM(CLEAN(SUBSTITUTE(SUBSTITUTE(G1298,"ٔ",""),"ـ","ء"))))," ",""),ROW(INDIRECT("1:"&amp;LEN(SUBSTITUTE(UPPER(TRIM(CLEAN(SUBSTITUTE(SUBSTITUTE(G1298,"ٔ",""),"ـ","ء"))))," ","")))),1),Gematria!$C$3:$C$40,Gematria!$D$3:$D$40)))</f>
        <v/>
      </c>
    </row>
    <row r="1299" spans="1:10" x14ac:dyDescent="0.25">
      <c r="A1299" s="2">
        <v>1298</v>
      </c>
      <c r="B1299" s="2">
        <v>9</v>
      </c>
      <c r="C1299" s="2">
        <v>56</v>
      </c>
      <c r="D1299" s="11"/>
      <c r="E12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2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299" s="524" t="str">
        <f t="shared" si="62"/>
        <v/>
      </c>
      <c r="H1299" s="525">
        <f t="shared" si="63"/>
        <v>0</v>
      </c>
      <c r="I1299" s="526">
        <f t="shared" ref="I1299:I1362" si="64">LEN(TRIM(G1299))-H1299+1</f>
        <v>1</v>
      </c>
      <c r="J1299" s="526" t="str">
        <f ca="1">IF(G1299="","",SUMPRODUCT(LOOKUP(MID(SUBSTITUTE(UPPER(TRIM(CLEAN(SUBSTITUTE(SUBSTITUTE(G1299,"ٔ",""),"ـ","ء"))))," ",""),ROW(INDIRECT("1:"&amp;LEN(SUBSTITUTE(UPPER(TRIM(CLEAN(SUBSTITUTE(SUBSTITUTE(G1299,"ٔ",""),"ـ","ء"))))," ","")))),1),Gematria!$C$3:$C$40,Gematria!$D$3:$D$40)))</f>
        <v/>
      </c>
    </row>
    <row r="1300" spans="1:10" x14ac:dyDescent="0.25">
      <c r="A1300" s="2">
        <v>1299</v>
      </c>
      <c r="B1300" s="2">
        <v>9</v>
      </c>
      <c r="C1300" s="2">
        <v>57</v>
      </c>
      <c r="D1300" s="11"/>
      <c r="E13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00" s="524" t="str">
        <f t="shared" si="62"/>
        <v/>
      </c>
      <c r="H1300" s="525">
        <f t="shared" si="63"/>
        <v>0</v>
      </c>
      <c r="I1300" s="526">
        <f t="shared" si="64"/>
        <v>1</v>
      </c>
      <c r="J1300" s="526" t="str">
        <f ca="1">IF(G1300="","",SUMPRODUCT(LOOKUP(MID(SUBSTITUTE(UPPER(TRIM(CLEAN(SUBSTITUTE(SUBSTITUTE(G1300,"ٔ",""),"ـ","ء"))))," ",""),ROW(INDIRECT("1:"&amp;LEN(SUBSTITUTE(UPPER(TRIM(CLEAN(SUBSTITUTE(SUBSTITUTE(G1300,"ٔ",""),"ـ","ء"))))," ","")))),1),Gematria!$C$3:$C$40,Gematria!$D$3:$D$40)))</f>
        <v/>
      </c>
    </row>
    <row r="1301" spans="1:10" x14ac:dyDescent="0.25">
      <c r="A1301" s="2">
        <v>1300</v>
      </c>
      <c r="B1301" s="2">
        <v>9</v>
      </c>
      <c r="C1301" s="2">
        <v>58</v>
      </c>
      <c r="D1301" s="11"/>
      <c r="E13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01" s="524" t="str">
        <f t="shared" si="62"/>
        <v/>
      </c>
      <c r="H1301" s="525">
        <f t="shared" si="63"/>
        <v>0</v>
      </c>
      <c r="I1301" s="526">
        <f t="shared" si="64"/>
        <v>1</v>
      </c>
      <c r="J1301" s="526" t="str">
        <f ca="1">IF(G1301="","",SUMPRODUCT(LOOKUP(MID(SUBSTITUTE(UPPER(TRIM(CLEAN(SUBSTITUTE(SUBSTITUTE(G1301,"ٔ",""),"ـ","ء"))))," ",""),ROW(INDIRECT("1:"&amp;LEN(SUBSTITUTE(UPPER(TRIM(CLEAN(SUBSTITUTE(SUBSTITUTE(G1301,"ٔ",""),"ـ","ء"))))," ","")))),1),Gematria!$C$3:$C$40,Gematria!$D$3:$D$40)))</f>
        <v/>
      </c>
    </row>
    <row r="1302" spans="1:10" x14ac:dyDescent="0.25">
      <c r="A1302" s="2">
        <v>1301</v>
      </c>
      <c r="B1302" s="2">
        <v>9</v>
      </c>
      <c r="C1302" s="2">
        <v>59</v>
      </c>
      <c r="D1302" s="11"/>
      <c r="E13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02" s="524" t="str">
        <f t="shared" si="62"/>
        <v/>
      </c>
      <c r="H1302" s="525">
        <f t="shared" si="63"/>
        <v>0</v>
      </c>
      <c r="I1302" s="526">
        <f t="shared" si="64"/>
        <v>1</v>
      </c>
      <c r="J1302" s="526" t="str">
        <f ca="1">IF(G1302="","",SUMPRODUCT(LOOKUP(MID(SUBSTITUTE(UPPER(TRIM(CLEAN(SUBSTITUTE(SUBSTITUTE(G1302,"ٔ",""),"ـ","ء"))))," ",""),ROW(INDIRECT("1:"&amp;LEN(SUBSTITUTE(UPPER(TRIM(CLEAN(SUBSTITUTE(SUBSTITUTE(G1302,"ٔ",""),"ـ","ء"))))," ","")))),1),Gematria!$C$3:$C$40,Gematria!$D$3:$D$40)))</f>
        <v/>
      </c>
    </row>
    <row r="1303" spans="1:10" x14ac:dyDescent="0.25">
      <c r="A1303" s="2">
        <v>1302</v>
      </c>
      <c r="B1303" s="2">
        <v>9</v>
      </c>
      <c r="C1303" s="2">
        <v>60</v>
      </c>
      <c r="D1303" s="11"/>
      <c r="E13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03" s="524" t="str">
        <f t="shared" si="62"/>
        <v/>
      </c>
      <c r="H1303" s="525">
        <f t="shared" si="63"/>
        <v>0</v>
      </c>
      <c r="I1303" s="526">
        <f t="shared" si="64"/>
        <v>1</v>
      </c>
      <c r="J1303" s="526" t="str">
        <f ca="1">IF(G1303="","",SUMPRODUCT(LOOKUP(MID(SUBSTITUTE(UPPER(TRIM(CLEAN(SUBSTITUTE(SUBSTITUTE(G1303,"ٔ",""),"ـ","ء"))))," ",""),ROW(INDIRECT("1:"&amp;LEN(SUBSTITUTE(UPPER(TRIM(CLEAN(SUBSTITUTE(SUBSTITUTE(G1303,"ٔ",""),"ـ","ء"))))," ","")))),1),Gematria!$C$3:$C$40,Gematria!$D$3:$D$40)))</f>
        <v/>
      </c>
    </row>
    <row r="1304" spans="1:10" x14ac:dyDescent="0.25">
      <c r="A1304" s="2">
        <v>1303</v>
      </c>
      <c r="B1304" s="2">
        <v>9</v>
      </c>
      <c r="C1304" s="2">
        <v>61</v>
      </c>
      <c r="D1304" s="11"/>
      <c r="E13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04" s="524" t="str">
        <f t="shared" si="62"/>
        <v/>
      </c>
      <c r="H1304" s="525">
        <f t="shared" si="63"/>
        <v>0</v>
      </c>
      <c r="I1304" s="526">
        <f t="shared" si="64"/>
        <v>1</v>
      </c>
      <c r="J1304" s="526" t="str">
        <f ca="1">IF(G1304="","",SUMPRODUCT(LOOKUP(MID(SUBSTITUTE(UPPER(TRIM(CLEAN(SUBSTITUTE(SUBSTITUTE(G1304,"ٔ",""),"ـ","ء"))))," ",""),ROW(INDIRECT("1:"&amp;LEN(SUBSTITUTE(UPPER(TRIM(CLEAN(SUBSTITUTE(SUBSTITUTE(G1304,"ٔ",""),"ـ","ء"))))," ","")))),1),Gematria!$C$3:$C$40,Gematria!$D$3:$D$40)))</f>
        <v/>
      </c>
    </row>
    <row r="1305" spans="1:10" x14ac:dyDescent="0.25">
      <c r="A1305" s="2">
        <v>1304</v>
      </c>
      <c r="B1305" s="2">
        <v>9</v>
      </c>
      <c r="C1305" s="2">
        <v>62</v>
      </c>
      <c r="D1305" s="11"/>
      <c r="E13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05" s="524" t="str">
        <f t="shared" si="62"/>
        <v/>
      </c>
      <c r="H1305" s="525">
        <f t="shared" si="63"/>
        <v>0</v>
      </c>
      <c r="I1305" s="526">
        <f t="shared" si="64"/>
        <v>1</v>
      </c>
      <c r="J1305" s="526" t="str">
        <f ca="1">IF(G1305="","",SUMPRODUCT(LOOKUP(MID(SUBSTITUTE(UPPER(TRIM(CLEAN(SUBSTITUTE(SUBSTITUTE(G1305,"ٔ",""),"ـ","ء"))))," ",""),ROW(INDIRECT("1:"&amp;LEN(SUBSTITUTE(UPPER(TRIM(CLEAN(SUBSTITUTE(SUBSTITUTE(G1305,"ٔ",""),"ـ","ء"))))," ","")))),1),Gematria!$C$3:$C$40,Gematria!$D$3:$D$40)))</f>
        <v/>
      </c>
    </row>
    <row r="1306" spans="1:10" x14ac:dyDescent="0.25">
      <c r="A1306" s="2">
        <v>1305</v>
      </c>
      <c r="B1306" s="2">
        <v>9</v>
      </c>
      <c r="C1306" s="2">
        <v>63</v>
      </c>
      <c r="D1306" s="11"/>
      <c r="E13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06" s="524" t="str">
        <f t="shared" si="62"/>
        <v/>
      </c>
      <c r="H1306" s="525">
        <f t="shared" si="63"/>
        <v>0</v>
      </c>
      <c r="I1306" s="526">
        <f t="shared" si="64"/>
        <v>1</v>
      </c>
      <c r="J1306" s="526" t="str">
        <f ca="1">IF(G1306="","",SUMPRODUCT(LOOKUP(MID(SUBSTITUTE(UPPER(TRIM(CLEAN(SUBSTITUTE(SUBSTITUTE(G1306,"ٔ",""),"ـ","ء"))))," ",""),ROW(INDIRECT("1:"&amp;LEN(SUBSTITUTE(UPPER(TRIM(CLEAN(SUBSTITUTE(SUBSTITUTE(G1306,"ٔ",""),"ـ","ء"))))," ","")))),1),Gematria!$C$3:$C$40,Gematria!$D$3:$D$40)))</f>
        <v/>
      </c>
    </row>
    <row r="1307" spans="1:10" x14ac:dyDescent="0.25">
      <c r="A1307" s="2">
        <v>1306</v>
      </c>
      <c r="B1307" s="2">
        <v>9</v>
      </c>
      <c r="C1307" s="2">
        <v>64</v>
      </c>
      <c r="D1307" s="11"/>
      <c r="E13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07" s="524" t="str">
        <f t="shared" si="62"/>
        <v/>
      </c>
      <c r="H1307" s="525">
        <f t="shared" si="63"/>
        <v>0</v>
      </c>
      <c r="I1307" s="526">
        <f t="shared" si="64"/>
        <v>1</v>
      </c>
      <c r="J1307" s="526" t="str">
        <f ca="1">IF(G1307="","",SUMPRODUCT(LOOKUP(MID(SUBSTITUTE(UPPER(TRIM(CLEAN(SUBSTITUTE(SUBSTITUTE(G1307,"ٔ",""),"ـ","ء"))))," ",""),ROW(INDIRECT("1:"&amp;LEN(SUBSTITUTE(UPPER(TRIM(CLEAN(SUBSTITUTE(SUBSTITUTE(G1307,"ٔ",""),"ـ","ء"))))," ","")))),1),Gematria!$C$3:$C$40,Gematria!$D$3:$D$40)))</f>
        <v/>
      </c>
    </row>
    <row r="1308" spans="1:10" x14ac:dyDescent="0.25">
      <c r="A1308" s="2">
        <v>1307</v>
      </c>
      <c r="B1308" s="2">
        <v>9</v>
      </c>
      <c r="C1308" s="2">
        <v>65</v>
      </c>
      <c r="D1308" s="11"/>
      <c r="E13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08" s="524" t="str">
        <f t="shared" si="62"/>
        <v/>
      </c>
      <c r="H1308" s="525">
        <f t="shared" si="63"/>
        <v>0</v>
      </c>
      <c r="I1308" s="526">
        <f t="shared" si="64"/>
        <v>1</v>
      </c>
      <c r="J1308" s="526" t="str">
        <f ca="1">IF(G1308="","",SUMPRODUCT(LOOKUP(MID(SUBSTITUTE(UPPER(TRIM(CLEAN(SUBSTITUTE(SUBSTITUTE(G1308,"ٔ",""),"ـ","ء"))))," ",""),ROW(INDIRECT("1:"&amp;LEN(SUBSTITUTE(UPPER(TRIM(CLEAN(SUBSTITUTE(SUBSTITUTE(G1308,"ٔ",""),"ـ","ء"))))," ","")))),1),Gematria!$C$3:$C$40,Gematria!$D$3:$D$40)))</f>
        <v/>
      </c>
    </row>
    <row r="1309" spans="1:10" x14ac:dyDescent="0.25">
      <c r="A1309" s="2">
        <v>1308</v>
      </c>
      <c r="B1309" s="2">
        <v>9</v>
      </c>
      <c r="C1309" s="2">
        <v>66</v>
      </c>
      <c r="D1309" s="11"/>
      <c r="E13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09" s="524" t="str">
        <f t="shared" si="62"/>
        <v/>
      </c>
      <c r="H1309" s="525">
        <f t="shared" si="63"/>
        <v>0</v>
      </c>
      <c r="I1309" s="526">
        <f t="shared" si="64"/>
        <v>1</v>
      </c>
      <c r="J1309" s="526" t="str">
        <f ca="1">IF(G1309="","",SUMPRODUCT(LOOKUP(MID(SUBSTITUTE(UPPER(TRIM(CLEAN(SUBSTITUTE(SUBSTITUTE(G1309,"ٔ",""),"ـ","ء"))))," ",""),ROW(INDIRECT("1:"&amp;LEN(SUBSTITUTE(UPPER(TRIM(CLEAN(SUBSTITUTE(SUBSTITUTE(G1309,"ٔ",""),"ـ","ء"))))," ","")))),1),Gematria!$C$3:$C$40,Gematria!$D$3:$D$40)))</f>
        <v/>
      </c>
    </row>
    <row r="1310" spans="1:10" x14ac:dyDescent="0.25">
      <c r="A1310" s="2">
        <v>1309</v>
      </c>
      <c r="B1310" s="2">
        <v>9</v>
      </c>
      <c r="C1310" s="2">
        <v>67</v>
      </c>
      <c r="D1310" s="11"/>
      <c r="E13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10" s="524" t="str">
        <f t="shared" si="62"/>
        <v/>
      </c>
      <c r="H1310" s="525">
        <f t="shared" si="63"/>
        <v>0</v>
      </c>
      <c r="I1310" s="526">
        <f t="shared" si="64"/>
        <v>1</v>
      </c>
      <c r="J1310" s="526" t="str">
        <f ca="1">IF(G1310="","",SUMPRODUCT(LOOKUP(MID(SUBSTITUTE(UPPER(TRIM(CLEAN(SUBSTITUTE(SUBSTITUTE(G1310,"ٔ",""),"ـ","ء"))))," ",""),ROW(INDIRECT("1:"&amp;LEN(SUBSTITUTE(UPPER(TRIM(CLEAN(SUBSTITUTE(SUBSTITUTE(G1310,"ٔ",""),"ـ","ء"))))," ","")))),1),Gematria!$C$3:$C$40,Gematria!$D$3:$D$40)))</f>
        <v/>
      </c>
    </row>
    <row r="1311" spans="1:10" x14ac:dyDescent="0.25">
      <c r="A1311" s="2">
        <v>1310</v>
      </c>
      <c r="B1311" s="2">
        <v>9</v>
      </c>
      <c r="C1311" s="2">
        <v>68</v>
      </c>
      <c r="D1311" s="11"/>
      <c r="E13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11" s="524" t="str">
        <f t="shared" si="62"/>
        <v/>
      </c>
      <c r="H1311" s="525">
        <f t="shared" si="63"/>
        <v>0</v>
      </c>
      <c r="I1311" s="526">
        <f t="shared" si="64"/>
        <v>1</v>
      </c>
      <c r="J1311" s="526" t="str">
        <f ca="1">IF(G1311="","",SUMPRODUCT(LOOKUP(MID(SUBSTITUTE(UPPER(TRIM(CLEAN(SUBSTITUTE(SUBSTITUTE(G1311,"ٔ",""),"ـ","ء"))))," ",""),ROW(INDIRECT("1:"&amp;LEN(SUBSTITUTE(UPPER(TRIM(CLEAN(SUBSTITUTE(SUBSTITUTE(G1311,"ٔ",""),"ـ","ء"))))," ","")))),1),Gematria!$C$3:$C$40,Gematria!$D$3:$D$40)))</f>
        <v/>
      </c>
    </row>
    <row r="1312" spans="1:10" x14ac:dyDescent="0.25">
      <c r="A1312" s="2">
        <v>1311</v>
      </c>
      <c r="B1312" s="2">
        <v>9</v>
      </c>
      <c r="C1312" s="2">
        <v>69</v>
      </c>
      <c r="D1312" s="11"/>
      <c r="E13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12" s="524" t="str">
        <f t="shared" si="62"/>
        <v/>
      </c>
      <c r="H1312" s="525">
        <f t="shared" si="63"/>
        <v>0</v>
      </c>
      <c r="I1312" s="526">
        <f t="shared" si="64"/>
        <v>1</v>
      </c>
      <c r="J1312" s="526" t="str">
        <f ca="1">IF(G1312="","",SUMPRODUCT(LOOKUP(MID(SUBSTITUTE(UPPER(TRIM(CLEAN(SUBSTITUTE(SUBSTITUTE(G1312,"ٔ",""),"ـ","ء"))))," ",""),ROW(INDIRECT("1:"&amp;LEN(SUBSTITUTE(UPPER(TRIM(CLEAN(SUBSTITUTE(SUBSTITUTE(G1312,"ٔ",""),"ـ","ء"))))," ","")))),1),Gematria!$C$3:$C$40,Gematria!$D$3:$D$40)))</f>
        <v/>
      </c>
    </row>
    <row r="1313" spans="1:10" x14ac:dyDescent="0.25">
      <c r="A1313" s="2">
        <v>1312</v>
      </c>
      <c r="B1313" s="2">
        <v>9</v>
      </c>
      <c r="C1313" s="2">
        <v>70</v>
      </c>
      <c r="D1313" s="11"/>
      <c r="E13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13" s="524" t="str">
        <f t="shared" si="62"/>
        <v/>
      </c>
      <c r="H1313" s="525">
        <f t="shared" si="63"/>
        <v>0</v>
      </c>
      <c r="I1313" s="526">
        <f t="shared" si="64"/>
        <v>1</v>
      </c>
      <c r="J1313" s="526" t="str">
        <f ca="1">IF(G1313="","",SUMPRODUCT(LOOKUP(MID(SUBSTITUTE(UPPER(TRIM(CLEAN(SUBSTITUTE(SUBSTITUTE(G1313,"ٔ",""),"ـ","ء"))))," ",""),ROW(INDIRECT("1:"&amp;LEN(SUBSTITUTE(UPPER(TRIM(CLEAN(SUBSTITUTE(SUBSTITUTE(G1313,"ٔ",""),"ـ","ء"))))," ","")))),1),Gematria!$C$3:$C$40,Gematria!$D$3:$D$40)))</f>
        <v/>
      </c>
    </row>
    <row r="1314" spans="1:10" x14ac:dyDescent="0.25">
      <c r="A1314" s="2">
        <v>1313</v>
      </c>
      <c r="B1314" s="2">
        <v>9</v>
      </c>
      <c r="C1314" s="2">
        <v>71</v>
      </c>
      <c r="D1314" s="11"/>
      <c r="E13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14" s="524" t="str">
        <f t="shared" si="62"/>
        <v/>
      </c>
      <c r="H1314" s="525">
        <f t="shared" si="63"/>
        <v>0</v>
      </c>
      <c r="I1314" s="526">
        <f t="shared" si="64"/>
        <v>1</v>
      </c>
      <c r="J1314" s="526" t="str">
        <f ca="1">IF(G1314="","",SUMPRODUCT(LOOKUP(MID(SUBSTITUTE(UPPER(TRIM(CLEAN(SUBSTITUTE(SUBSTITUTE(G1314,"ٔ",""),"ـ","ء"))))," ",""),ROW(INDIRECT("1:"&amp;LEN(SUBSTITUTE(UPPER(TRIM(CLEAN(SUBSTITUTE(SUBSTITUTE(G1314,"ٔ",""),"ـ","ء"))))," ","")))),1),Gematria!$C$3:$C$40,Gematria!$D$3:$D$40)))</f>
        <v/>
      </c>
    </row>
    <row r="1315" spans="1:10" x14ac:dyDescent="0.25">
      <c r="A1315" s="2">
        <v>1314</v>
      </c>
      <c r="B1315" s="2">
        <v>9</v>
      </c>
      <c r="C1315" s="2">
        <v>72</v>
      </c>
      <c r="D1315" s="11"/>
      <c r="E13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15" s="524" t="str">
        <f t="shared" si="62"/>
        <v/>
      </c>
      <c r="H1315" s="525">
        <f t="shared" si="63"/>
        <v>0</v>
      </c>
      <c r="I1315" s="526">
        <f t="shared" si="64"/>
        <v>1</v>
      </c>
      <c r="J1315" s="526" t="str">
        <f ca="1">IF(G1315="","",SUMPRODUCT(LOOKUP(MID(SUBSTITUTE(UPPER(TRIM(CLEAN(SUBSTITUTE(SUBSTITUTE(G1315,"ٔ",""),"ـ","ء"))))," ",""),ROW(INDIRECT("1:"&amp;LEN(SUBSTITUTE(UPPER(TRIM(CLEAN(SUBSTITUTE(SUBSTITUTE(G1315,"ٔ",""),"ـ","ء"))))," ","")))),1),Gematria!$C$3:$C$40,Gematria!$D$3:$D$40)))</f>
        <v/>
      </c>
    </row>
    <row r="1316" spans="1:10" x14ac:dyDescent="0.25">
      <c r="A1316" s="2">
        <v>1315</v>
      </c>
      <c r="B1316" s="2">
        <v>9</v>
      </c>
      <c r="C1316" s="2">
        <v>73</v>
      </c>
      <c r="D1316" s="11"/>
      <c r="E13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16" s="524" t="str">
        <f t="shared" si="62"/>
        <v/>
      </c>
      <c r="H1316" s="525">
        <f t="shared" si="63"/>
        <v>0</v>
      </c>
      <c r="I1316" s="526">
        <f t="shared" si="64"/>
        <v>1</v>
      </c>
      <c r="J1316" s="526" t="str">
        <f ca="1">IF(G1316="","",SUMPRODUCT(LOOKUP(MID(SUBSTITUTE(UPPER(TRIM(CLEAN(SUBSTITUTE(SUBSTITUTE(G1316,"ٔ",""),"ـ","ء"))))," ",""),ROW(INDIRECT("1:"&amp;LEN(SUBSTITUTE(UPPER(TRIM(CLEAN(SUBSTITUTE(SUBSTITUTE(G1316,"ٔ",""),"ـ","ء"))))," ","")))),1),Gematria!$C$3:$C$40,Gematria!$D$3:$D$40)))</f>
        <v/>
      </c>
    </row>
    <row r="1317" spans="1:10" x14ac:dyDescent="0.25">
      <c r="A1317" s="2">
        <v>1316</v>
      </c>
      <c r="B1317" s="2">
        <v>9</v>
      </c>
      <c r="C1317" s="2">
        <v>74</v>
      </c>
      <c r="D1317" s="11"/>
      <c r="E13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17" s="524" t="str">
        <f t="shared" si="62"/>
        <v/>
      </c>
      <c r="H1317" s="525">
        <f t="shared" si="63"/>
        <v>0</v>
      </c>
      <c r="I1317" s="526">
        <f t="shared" si="64"/>
        <v>1</v>
      </c>
      <c r="J1317" s="526" t="str">
        <f ca="1">IF(G1317="","",SUMPRODUCT(LOOKUP(MID(SUBSTITUTE(UPPER(TRIM(CLEAN(SUBSTITUTE(SUBSTITUTE(G1317,"ٔ",""),"ـ","ء"))))," ",""),ROW(INDIRECT("1:"&amp;LEN(SUBSTITUTE(UPPER(TRIM(CLEAN(SUBSTITUTE(SUBSTITUTE(G1317,"ٔ",""),"ـ","ء"))))," ","")))),1),Gematria!$C$3:$C$40,Gematria!$D$3:$D$40)))</f>
        <v/>
      </c>
    </row>
    <row r="1318" spans="1:10" x14ac:dyDescent="0.25">
      <c r="A1318" s="2">
        <v>1317</v>
      </c>
      <c r="B1318" s="2">
        <v>9</v>
      </c>
      <c r="C1318" s="2">
        <v>75</v>
      </c>
      <c r="D1318" s="11"/>
      <c r="E13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18" s="524" t="str">
        <f t="shared" si="62"/>
        <v/>
      </c>
      <c r="H1318" s="525">
        <f t="shared" si="63"/>
        <v>0</v>
      </c>
      <c r="I1318" s="526">
        <f t="shared" si="64"/>
        <v>1</v>
      </c>
      <c r="J1318" s="526" t="str">
        <f ca="1">IF(G1318="","",SUMPRODUCT(LOOKUP(MID(SUBSTITUTE(UPPER(TRIM(CLEAN(SUBSTITUTE(SUBSTITUTE(G1318,"ٔ",""),"ـ","ء"))))," ",""),ROW(INDIRECT("1:"&amp;LEN(SUBSTITUTE(UPPER(TRIM(CLEAN(SUBSTITUTE(SUBSTITUTE(G1318,"ٔ",""),"ـ","ء"))))," ","")))),1),Gematria!$C$3:$C$40,Gematria!$D$3:$D$40)))</f>
        <v/>
      </c>
    </row>
    <row r="1319" spans="1:10" x14ac:dyDescent="0.25">
      <c r="A1319" s="2">
        <v>1318</v>
      </c>
      <c r="B1319" s="2">
        <v>9</v>
      </c>
      <c r="C1319" s="2">
        <v>76</v>
      </c>
      <c r="D1319" s="11"/>
      <c r="E13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19" s="524" t="str">
        <f t="shared" si="62"/>
        <v/>
      </c>
      <c r="H1319" s="525">
        <f t="shared" si="63"/>
        <v>0</v>
      </c>
      <c r="I1319" s="526">
        <f t="shared" si="64"/>
        <v>1</v>
      </c>
      <c r="J1319" s="526" t="str">
        <f ca="1">IF(G1319="","",SUMPRODUCT(LOOKUP(MID(SUBSTITUTE(UPPER(TRIM(CLEAN(SUBSTITUTE(SUBSTITUTE(G1319,"ٔ",""),"ـ","ء"))))," ",""),ROW(INDIRECT("1:"&amp;LEN(SUBSTITUTE(UPPER(TRIM(CLEAN(SUBSTITUTE(SUBSTITUTE(G1319,"ٔ",""),"ـ","ء"))))," ","")))),1),Gematria!$C$3:$C$40,Gematria!$D$3:$D$40)))</f>
        <v/>
      </c>
    </row>
    <row r="1320" spans="1:10" x14ac:dyDescent="0.25">
      <c r="A1320" s="2">
        <v>1319</v>
      </c>
      <c r="B1320" s="2">
        <v>9</v>
      </c>
      <c r="C1320" s="2">
        <v>77</v>
      </c>
      <c r="D1320" s="11"/>
      <c r="E13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20" s="524" t="str">
        <f t="shared" si="62"/>
        <v/>
      </c>
      <c r="H1320" s="525">
        <f t="shared" si="63"/>
        <v>0</v>
      </c>
      <c r="I1320" s="526">
        <f t="shared" si="64"/>
        <v>1</v>
      </c>
      <c r="J1320" s="526" t="str">
        <f ca="1">IF(G1320="","",SUMPRODUCT(LOOKUP(MID(SUBSTITUTE(UPPER(TRIM(CLEAN(SUBSTITUTE(SUBSTITUTE(G1320,"ٔ",""),"ـ","ء"))))," ",""),ROW(INDIRECT("1:"&amp;LEN(SUBSTITUTE(UPPER(TRIM(CLEAN(SUBSTITUTE(SUBSTITUTE(G1320,"ٔ",""),"ـ","ء"))))," ","")))),1),Gematria!$C$3:$C$40,Gematria!$D$3:$D$40)))</f>
        <v/>
      </c>
    </row>
    <row r="1321" spans="1:10" x14ac:dyDescent="0.25">
      <c r="A1321" s="2">
        <v>1320</v>
      </c>
      <c r="B1321" s="2">
        <v>9</v>
      </c>
      <c r="C1321" s="2">
        <v>78</v>
      </c>
      <c r="D1321" s="11"/>
      <c r="E13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21" s="524" t="str">
        <f t="shared" si="62"/>
        <v/>
      </c>
      <c r="H1321" s="525">
        <f t="shared" si="63"/>
        <v>0</v>
      </c>
      <c r="I1321" s="526">
        <f t="shared" si="64"/>
        <v>1</v>
      </c>
      <c r="J1321" s="526" t="str">
        <f ca="1">IF(G1321="","",SUMPRODUCT(LOOKUP(MID(SUBSTITUTE(UPPER(TRIM(CLEAN(SUBSTITUTE(SUBSTITUTE(G1321,"ٔ",""),"ـ","ء"))))," ",""),ROW(INDIRECT("1:"&amp;LEN(SUBSTITUTE(UPPER(TRIM(CLEAN(SUBSTITUTE(SUBSTITUTE(G1321,"ٔ",""),"ـ","ء"))))," ","")))),1),Gematria!$C$3:$C$40,Gematria!$D$3:$D$40)))</f>
        <v/>
      </c>
    </row>
    <row r="1322" spans="1:10" x14ac:dyDescent="0.25">
      <c r="A1322" s="2">
        <v>1321</v>
      </c>
      <c r="B1322" s="2">
        <v>9</v>
      </c>
      <c r="C1322" s="2">
        <v>79</v>
      </c>
      <c r="D1322" s="11"/>
      <c r="E13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22" s="524" t="str">
        <f t="shared" si="62"/>
        <v/>
      </c>
      <c r="H1322" s="525">
        <f t="shared" si="63"/>
        <v>0</v>
      </c>
      <c r="I1322" s="526">
        <f t="shared" si="64"/>
        <v>1</v>
      </c>
      <c r="J1322" s="526" t="str">
        <f ca="1">IF(G1322="","",SUMPRODUCT(LOOKUP(MID(SUBSTITUTE(UPPER(TRIM(CLEAN(SUBSTITUTE(SUBSTITUTE(G1322,"ٔ",""),"ـ","ء"))))," ",""),ROW(INDIRECT("1:"&amp;LEN(SUBSTITUTE(UPPER(TRIM(CLEAN(SUBSTITUTE(SUBSTITUTE(G1322,"ٔ",""),"ـ","ء"))))," ","")))),1),Gematria!$C$3:$C$40,Gematria!$D$3:$D$40)))</f>
        <v/>
      </c>
    </row>
    <row r="1323" spans="1:10" x14ac:dyDescent="0.25">
      <c r="A1323" s="2">
        <v>1322</v>
      </c>
      <c r="B1323" s="2">
        <v>9</v>
      </c>
      <c r="C1323" s="2">
        <v>80</v>
      </c>
      <c r="D1323" s="11"/>
      <c r="E13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23" s="524" t="str">
        <f t="shared" si="62"/>
        <v/>
      </c>
      <c r="H1323" s="525">
        <f t="shared" si="63"/>
        <v>0</v>
      </c>
      <c r="I1323" s="526">
        <f t="shared" si="64"/>
        <v>1</v>
      </c>
      <c r="J1323" s="526" t="str">
        <f ca="1">IF(G1323="","",SUMPRODUCT(LOOKUP(MID(SUBSTITUTE(UPPER(TRIM(CLEAN(SUBSTITUTE(SUBSTITUTE(G1323,"ٔ",""),"ـ","ء"))))," ",""),ROW(INDIRECT("1:"&amp;LEN(SUBSTITUTE(UPPER(TRIM(CLEAN(SUBSTITUTE(SUBSTITUTE(G1323,"ٔ",""),"ـ","ء"))))," ","")))),1),Gematria!$C$3:$C$40,Gematria!$D$3:$D$40)))</f>
        <v/>
      </c>
    </row>
    <row r="1324" spans="1:10" x14ac:dyDescent="0.25">
      <c r="A1324" s="2">
        <v>1323</v>
      </c>
      <c r="B1324" s="2">
        <v>9</v>
      </c>
      <c r="C1324" s="2">
        <v>81</v>
      </c>
      <c r="D1324" s="11"/>
      <c r="E13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24" s="524" t="str">
        <f t="shared" si="62"/>
        <v/>
      </c>
      <c r="H1324" s="525">
        <f t="shared" si="63"/>
        <v>0</v>
      </c>
      <c r="I1324" s="526">
        <f t="shared" si="64"/>
        <v>1</v>
      </c>
      <c r="J1324" s="526" t="str">
        <f ca="1">IF(G1324="","",SUMPRODUCT(LOOKUP(MID(SUBSTITUTE(UPPER(TRIM(CLEAN(SUBSTITUTE(SUBSTITUTE(G1324,"ٔ",""),"ـ","ء"))))," ",""),ROW(INDIRECT("1:"&amp;LEN(SUBSTITUTE(UPPER(TRIM(CLEAN(SUBSTITUTE(SUBSTITUTE(G1324,"ٔ",""),"ـ","ء"))))," ","")))),1),Gematria!$C$3:$C$40,Gematria!$D$3:$D$40)))</f>
        <v/>
      </c>
    </row>
    <row r="1325" spans="1:10" x14ac:dyDescent="0.25">
      <c r="A1325" s="2">
        <v>1324</v>
      </c>
      <c r="B1325" s="2">
        <v>9</v>
      </c>
      <c r="C1325" s="2">
        <v>82</v>
      </c>
      <c r="D1325" s="11"/>
      <c r="E13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25" s="524" t="str">
        <f t="shared" si="62"/>
        <v/>
      </c>
      <c r="H1325" s="525">
        <f t="shared" si="63"/>
        <v>0</v>
      </c>
      <c r="I1325" s="526">
        <f t="shared" si="64"/>
        <v>1</v>
      </c>
      <c r="J1325" s="526" t="str">
        <f ca="1">IF(G1325="","",SUMPRODUCT(LOOKUP(MID(SUBSTITUTE(UPPER(TRIM(CLEAN(SUBSTITUTE(SUBSTITUTE(G1325,"ٔ",""),"ـ","ء"))))," ",""),ROW(INDIRECT("1:"&amp;LEN(SUBSTITUTE(UPPER(TRIM(CLEAN(SUBSTITUTE(SUBSTITUTE(G1325,"ٔ",""),"ـ","ء"))))," ","")))),1),Gematria!$C$3:$C$40,Gematria!$D$3:$D$40)))</f>
        <v/>
      </c>
    </row>
    <row r="1326" spans="1:10" x14ac:dyDescent="0.25">
      <c r="A1326" s="2">
        <v>1325</v>
      </c>
      <c r="B1326" s="2">
        <v>9</v>
      </c>
      <c r="C1326" s="2">
        <v>83</v>
      </c>
      <c r="D1326" s="11"/>
      <c r="E13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26" s="524" t="str">
        <f t="shared" si="62"/>
        <v/>
      </c>
      <c r="H1326" s="525">
        <f t="shared" si="63"/>
        <v>0</v>
      </c>
      <c r="I1326" s="526">
        <f t="shared" si="64"/>
        <v>1</v>
      </c>
      <c r="J1326" s="526" t="str">
        <f ca="1">IF(G1326="","",SUMPRODUCT(LOOKUP(MID(SUBSTITUTE(UPPER(TRIM(CLEAN(SUBSTITUTE(SUBSTITUTE(G1326,"ٔ",""),"ـ","ء"))))," ",""),ROW(INDIRECT("1:"&amp;LEN(SUBSTITUTE(UPPER(TRIM(CLEAN(SUBSTITUTE(SUBSTITUTE(G1326,"ٔ",""),"ـ","ء"))))," ","")))),1),Gematria!$C$3:$C$40,Gematria!$D$3:$D$40)))</f>
        <v/>
      </c>
    </row>
    <row r="1327" spans="1:10" x14ac:dyDescent="0.25">
      <c r="A1327" s="2">
        <v>1326</v>
      </c>
      <c r="B1327" s="2">
        <v>9</v>
      </c>
      <c r="C1327" s="2">
        <v>84</v>
      </c>
      <c r="D1327" s="11"/>
      <c r="E13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27" s="524" t="str">
        <f t="shared" si="62"/>
        <v/>
      </c>
      <c r="H1327" s="525">
        <f t="shared" si="63"/>
        <v>0</v>
      </c>
      <c r="I1327" s="526">
        <f t="shared" si="64"/>
        <v>1</v>
      </c>
      <c r="J1327" s="526" t="str">
        <f ca="1">IF(G1327="","",SUMPRODUCT(LOOKUP(MID(SUBSTITUTE(UPPER(TRIM(CLEAN(SUBSTITUTE(SUBSTITUTE(G1327,"ٔ",""),"ـ","ء"))))," ",""),ROW(INDIRECT("1:"&amp;LEN(SUBSTITUTE(UPPER(TRIM(CLEAN(SUBSTITUTE(SUBSTITUTE(G1327,"ٔ",""),"ـ","ء"))))," ","")))),1),Gematria!$C$3:$C$40,Gematria!$D$3:$D$40)))</f>
        <v/>
      </c>
    </row>
    <row r="1328" spans="1:10" x14ac:dyDescent="0.25">
      <c r="A1328" s="2">
        <v>1327</v>
      </c>
      <c r="B1328" s="2">
        <v>9</v>
      </c>
      <c r="C1328" s="2">
        <v>85</v>
      </c>
      <c r="D1328" s="11"/>
      <c r="E13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28" s="524" t="str">
        <f t="shared" si="62"/>
        <v/>
      </c>
      <c r="H1328" s="525">
        <f t="shared" si="63"/>
        <v>0</v>
      </c>
      <c r="I1328" s="526">
        <f t="shared" si="64"/>
        <v>1</v>
      </c>
      <c r="J1328" s="526" t="str">
        <f ca="1">IF(G1328="","",SUMPRODUCT(LOOKUP(MID(SUBSTITUTE(UPPER(TRIM(CLEAN(SUBSTITUTE(SUBSTITUTE(G1328,"ٔ",""),"ـ","ء"))))," ",""),ROW(INDIRECT("1:"&amp;LEN(SUBSTITUTE(UPPER(TRIM(CLEAN(SUBSTITUTE(SUBSTITUTE(G1328,"ٔ",""),"ـ","ء"))))," ","")))),1),Gematria!$C$3:$C$40,Gematria!$D$3:$D$40)))</f>
        <v/>
      </c>
    </row>
    <row r="1329" spans="1:10" x14ac:dyDescent="0.25">
      <c r="A1329" s="2">
        <v>1328</v>
      </c>
      <c r="B1329" s="2">
        <v>9</v>
      </c>
      <c r="C1329" s="2">
        <v>86</v>
      </c>
      <c r="D1329" s="11"/>
      <c r="E13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29" s="524" t="str">
        <f t="shared" si="62"/>
        <v/>
      </c>
      <c r="H1329" s="525">
        <f t="shared" si="63"/>
        <v>0</v>
      </c>
      <c r="I1329" s="526">
        <f t="shared" si="64"/>
        <v>1</v>
      </c>
      <c r="J1329" s="526" t="str">
        <f ca="1">IF(G1329="","",SUMPRODUCT(LOOKUP(MID(SUBSTITUTE(UPPER(TRIM(CLEAN(SUBSTITUTE(SUBSTITUTE(G1329,"ٔ",""),"ـ","ء"))))," ",""),ROW(INDIRECT("1:"&amp;LEN(SUBSTITUTE(UPPER(TRIM(CLEAN(SUBSTITUTE(SUBSTITUTE(G1329,"ٔ",""),"ـ","ء"))))," ","")))),1),Gematria!$C$3:$C$40,Gematria!$D$3:$D$40)))</f>
        <v/>
      </c>
    </row>
    <row r="1330" spans="1:10" x14ac:dyDescent="0.25">
      <c r="A1330" s="2">
        <v>1329</v>
      </c>
      <c r="B1330" s="2">
        <v>9</v>
      </c>
      <c r="C1330" s="2">
        <v>87</v>
      </c>
      <c r="D1330" s="11"/>
      <c r="E13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30" s="524" t="str">
        <f t="shared" si="62"/>
        <v/>
      </c>
      <c r="H1330" s="525">
        <f t="shared" si="63"/>
        <v>0</v>
      </c>
      <c r="I1330" s="526">
        <f t="shared" si="64"/>
        <v>1</v>
      </c>
      <c r="J1330" s="526" t="str">
        <f ca="1">IF(G1330="","",SUMPRODUCT(LOOKUP(MID(SUBSTITUTE(UPPER(TRIM(CLEAN(SUBSTITUTE(SUBSTITUTE(G1330,"ٔ",""),"ـ","ء"))))," ",""),ROW(INDIRECT("1:"&amp;LEN(SUBSTITUTE(UPPER(TRIM(CLEAN(SUBSTITUTE(SUBSTITUTE(G1330,"ٔ",""),"ـ","ء"))))," ","")))),1),Gematria!$C$3:$C$40,Gematria!$D$3:$D$40)))</f>
        <v/>
      </c>
    </row>
    <row r="1331" spans="1:10" x14ac:dyDescent="0.25">
      <c r="A1331" s="2">
        <v>1330</v>
      </c>
      <c r="B1331" s="2">
        <v>9</v>
      </c>
      <c r="C1331" s="2">
        <v>88</v>
      </c>
      <c r="D1331" s="11"/>
      <c r="E13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31" s="524" t="str">
        <f t="shared" si="62"/>
        <v/>
      </c>
      <c r="H1331" s="525">
        <f t="shared" si="63"/>
        <v>0</v>
      </c>
      <c r="I1331" s="526">
        <f t="shared" si="64"/>
        <v>1</v>
      </c>
      <c r="J1331" s="526" t="str">
        <f ca="1">IF(G1331="","",SUMPRODUCT(LOOKUP(MID(SUBSTITUTE(UPPER(TRIM(CLEAN(SUBSTITUTE(SUBSTITUTE(G1331,"ٔ",""),"ـ","ء"))))," ",""),ROW(INDIRECT("1:"&amp;LEN(SUBSTITUTE(UPPER(TRIM(CLEAN(SUBSTITUTE(SUBSTITUTE(G1331,"ٔ",""),"ـ","ء"))))," ","")))),1),Gematria!$C$3:$C$40,Gematria!$D$3:$D$40)))</f>
        <v/>
      </c>
    </row>
    <row r="1332" spans="1:10" x14ac:dyDescent="0.25">
      <c r="A1332" s="2">
        <v>1331</v>
      </c>
      <c r="B1332" s="2">
        <v>9</v>
      </c>
      <c r="C1332" s="2">
        <v>89</v>
      </c>
      <c r="D1332" s="11"/>
      <c r="E13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32" s="524" t="str">
        <f t="shared" si="62"/>
        <v/>
      </c>
      <c r="H1332" s="525">
        <f t="shared" si="63"/>
        <v>0</v>
      </c>
      <c r="I1332" s="526">
        <f t="shared" si="64"/>
        <v>1</v>
      </c>
      <c r="J1332" s="526" t="str">
        <f ca="1">IF(G1332="","",SUMPRODUCT(LOOKUP(MID(SUBSTITUTE(UPPER(TRIM(CLEAN(SUBSTITUTE(SUBSTITUTE(G1332,"ٔ",""),"ـ","ء"))))," ",""),ROW(INDIRECT("1:"&amp;LEN(SUBSTITUTE(UPPER(TRIM(CLEAN(SUBSTITUTE(SUBSTITUTE(G1332,"ٔ",""),"ـ","ء"))))," ","")))),1),Gematria!$C$3:$C$40,Gematria!$D$3:$D$40)))</f>
        <v/>
      </c>
    </row>
    <row r="1333" spans="1:10" x14ac:dyDescent="0.25">
      <c r="A1333" s="2">
        <v>1332</v>
      </c>
      <c r="B1333" s="2">
        <v>9</v>
      </c>
      <c r="C1333" s="2">
        <v>90</v>
      </c>
      <c r="D1333" s="11"/>
      <c r="E13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33" s="524" t="str">
        <f t="shared" si="62"/>
        <v/>
      </c>
      <c r="H1333" s="525">
        <f t="shared" si="63"/>
        <v>0</v>
      </c>
      <c r="I1333" s="526">
        <f t="shared" si="64"/>
        <v>1</v>
      </c>
      <c r="J1333" s="526" t="str">
        <f ca="1">IF(G1333="","",SUMPRODUCT(LOOKUP(MID(SUBSTITUTE(UPPER(TRIM(CLEAN(SUBSTITUTE(SUBSTITUTE(G1333,"ٔ",""),"ـ","ء"))))," ",""),ROW(INDIRECT("1:"&amp;LEN(SUBSTITUTE(UPPER(TRIM(CLEAN(SUBSTITUTE(SUBSTITUTE(G1333,"ٔ",""),"ـ","ء"))))," ","")))),1),Gematria!$C$3:$C$40,Gematria!$D$3:$D$40)))</f>
        <v/>
      </c>
    </row>
    <row r="1334" spans="1:10" x14ac:dyDescent="0.25">
      <c r="A1334" s="2">
        <v>1333</v>
      </c>
      <c r="B1334" s="2">
        <v>9</v>
      </c>
      <c r="C1334" s="2">
        <v>91</v>
      </c>
      <c r="D1334" s="11"/>
      <c r="E13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34" s="524" t="str">
        <f t="shared" si="62"/>
        <v/>
      </c>
      <c r="H1334" s="525">
        <f t="shared" si="63"/>
        <v>0</v>
      </c>
      <c r="I1334" s="526">
        <f t="shared" si="64"/>
        <v>1</v>
      </c>
      <c r="J1334" s="526" t="str">
        <f ca="1">IF(G1334="","",SUMPRODUCT(LOOKUP(MID(SUBSTITUTE(UPPER(TRIM(CLEAN(SUBSTITUTE(SUBSTITUTE(G1334,"ٔ",""),"ـ","ء"))))," ",""),ROW(INDIRECT("1:"&amp;LEN(SUBSTITUTE(UPPER(TRIM(CLEAN(SUBSTITUTE(SUBSTITUTE(G1334,"ٔ",""),"ـ","ء"))))," ","")))),1),Gematria!$C$3:$C$40,Gematria!$D$3:$D$40)))</f>
        <v/>
      </c>
    </row>
    <row r="1335" spans="1:10" x14ac:dyDescent="0.25">
      <c r="A1335" s="2">
        <v>1334</v>
      </c>
      <c r="B1335" s="2">
        <v>9</v>
      </c>
      <c r="C1335" s="2">
        <v>92</v>
      </c>
      <c r="D1335" s="11"/>
      <c r="E13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35" s="524" t="str">
        <f t="shared" si="62"/>
        <v/>
      </c>
      <c r="H1335" s="525">
        <f t="shared" si="63"/>
        <v>0</v>
      </c>
      <c r="I1335" s="526">
        <f t="shared" si="64"/>
        <v>1</v>
      </c>
      <c r="J1335" s="526" t="str">
        <f ca="1">IF(G1335="","",SUMPRODUCT(LOOKUP(MID(SUBSTITUTE(UPPER(TRIM(CLEAN(SUBSTITUTE(SUBSTITUTE(G1335,"ٔ",""),"ـ","ء"))))," ",""),ROW(INDIRECT("1:"&amp;LEN(SUBSTITUTE(UPPER(TRIM(CLEAN(SUBSTITUTE(SUBSTITUTE(G1335,"ٔ",""),"ـ","ء"))))," ","")))),1),Gematria!$C$3:$C$40,Gematria!$D$3:$D$40)))</f>
        <v/>
      </c>
    </row>
    <row r="1336" spans="1:10" x14ac:dyDescent="0.25">
      <c r="A1336" s="2">
        <v>1335</v>
      </c>
      <c r="B1336" s="2">
        <v>9</v>
      </c>
      <c r="C1336" s="2">
        <v>93</v>
      </c>
      <c r="D1336" s="11"/>
      <c r="E13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36" s="524" t="str">
        <f t="shared" si="62"/>
        <v/>
      </c>
      <c r="H1336" s="525">
        <f t="shared" si="63"/>
        <v>0</v>
      </c>
      <c r="I1336" s="526">
        <f t="shared" si="64"/>
        <v>1</v>
      </c>
      <c r="J1336" s="526" t="str">
        <f ca="1">IF(G1336="","",SUMPRODUCT(LOOKUP(MID(SUBSTITUTE(UPPER(TRIM(CLEAN(SUBSTITUTE(SUBSTITUTE(G1336,"ٔ",""),"ـ","ء"))))," ",""),ROW(INDIRECT("1:"&amp;LEN(SUBSTITUTE(UPPER(TRIM(CLEAN(SUBSTITUTE(SUBSTITUTE(G1336,"ٔ",""),"ـ","ء"))))," ","")))),1),Gematria!$C$3:$C$40,Gematria!$D$3:$D$40)))</f>
        <v/>
      </c>
    </row>
    <row r="1337" spans="1:10" x14ac:dyDescent="0.25">
      <c r="A1337" s="2">
        <v>1336</v>
      </c>
      <c r="B1337" s="2">
        <v>9</v>
      </c>
      <c r="C1337" s="2">
        <v>94</v>
      </c>
      <c r="D1337" s="11"/>
      <c r="E13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37" s="524" t="str">
        <f t="shared" si="62"/>
        <v/>
      </c>
      <c r="H1337" s="525">
        <f t="shared" si="63"/>
        <v>0</v>
      </c>
      <c r="I1337" s="526">
        <f t="shared" si="64"/>
        <v>1</v>
      </c>
      <c r="J1337" s="526" t="str">
        <f ca="1">IF(G1337="","",SUMPRODUCT(LOOKUP(MID(SUBSTITUTE(UPPER(TRIM(CLEAN(SUBSTITUTE(SUBSTITUTE(G1337,"ٔ",""),"ـ","ء"))))," ",""),ROW(INDIRECT("1:"&amp;LEN(SUBSTITUTE(UPPER(TRIM(CLEAN(SUBSTITUTE(SUBSTITUTE(G1337,"ٔ",""),"ـ","ء"))))," ","")))),1),Gematria!$C$3:$C$40,Gematria!$D$3:$D$40)))</f>
        <v/>
      </c>
    </row>
    <row r="1338" spans="1:10" x14ac:dyDescent="0.25">
      <c r="A1338" s="2">
        <v>1337</v>
      </c>
      <c r="B1338" s="2">
        <v>9</v>
      </c>
      <c r="C1338" s="2">
        <v>95</v>
      </c>
      <c r="D1338" s="11"/>
      <c r="E13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38" s="524" t="str">
        <f t="shared" si="62"/>
        <v/>
      </c>
      <c r="H1338" s="525">
        <f t="shared" si="63"/>
        <v>0</v>
      </c>
      <c r="I1338" s="526">
        <f t="shared" si="64"/>
        <v>1</v>
      </c>
      <c r="J1338" s="526" t="str">
        <f ca="1">IF(G1338="","",SUMPRODUCT(LOOKUP(MID(SUBSTITUTE(UPPER(TRIM(CLEAN(SUBSTITUTE(SUBSTITUTE(G1338,"ٔ",""),"ـ","ء"))))," ",""),ROW(INDIRECT("1:"&amp;LEN(SUBSTITUTE(UPPER(TRIM(CLEAN(SUBSTITUTE(SUBSTITUTE(G1338,"ٔ",""),"ـ","ء"))))," ","")))),1),Gematria!$C$3:$C$40,Gematria!$D$3:$D$40)))</f>
        <v/>
      </c>
    </row>
    <row r="1339" spans="1:10" x14ac:dyDescent="0.25">
      <c r="A1339" s="2">
        <v>1338</v>
      </c>
      <c r="B1339" s="2">
        <v>9</v>
      </c>
      <c r="C1339" s="2">
        <v>96</v>
      </c>
      <c r="D1339" s="11"/>
      <c r="E13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39" s="524" t="str">
        <f t="shared" si="62"/>
        <v/>
      </c>
      <c r="H1339" s="525">
        <f t="shared" si="63"/>
        <v>0</v>
      </c>
      <c r="I1339" s="526">
        <f t="shared" si="64"/>
        <v>1</v>
      </c>
      <c r="J1339" s="526" t="str">
        <f ca="1">IF(G1339="","",SUMPRODUCT(LOOKUP(MID(SUBSTITUTE(UPPER(TRIM(CLEAN(SUBSTITUTE(SUBSTITUTE(G1339,"ٔ",""),"ـ","ء"))))," ",""),ROW(INDIRECT("1:"&amp;LEN(SUBSTITUTE(UPPER(TRIM(CLEAN(SUBSTITUTE(SUBSTITUTE(G1339,"ٔ",""),"ـ","ء"))))," ","")))),1),Gematria!$C$3:$C$40,Gematria!$D$3:$D$40)))</f>
        <v/>
      </c>
    </row>
    <row r="1340" spans="1:10" x14ac:dyDescent="0.25">
      <c r="A1340" s="2">
        <v>1339</v>
      </c>
      <c r="B1340" s="2">
        <v>9</v>
      </c>
      <c r="C1340" s="2">
        <v>97</v>
      </c>
      <c r="D1340" s="11"/>
      <c r="E13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40" s="524" t="str">
        <f t="shared" si="62"/>
        <v/>
      </c>
      <c r="H1340" s="525">
        <f t="shared" si="63"/>
        <v>0</v>
      </c>
      <c r="I1340" s="526">
        <f t="shared" si="64"/>
        <v>1</v>
      </c>
      <c r="J1340" s="526" t="str">
        <f ca="1">IF(G1340="","",SUMPRODUCT(LOOKUP(MID(SUBSTITUTE(UPPER(TRIM(CLEAN(SUBSTITUTE(SUBSTITUTE(G1340,"ٔ",""),"ـ","ء"))))," ",""),ROW(INDIRECT("1:"&amp;LEN(SUBSTITUTE(UPPER(TRIM(CLEAN(SUBSTITUTE(SUBSTITUTE(G1340,"ٔ",""),"ـ","ء"))))," ","")))),1),Gematria!$C$3:$C$40,Gematria!$D$3:$D$40)))</f>
        <v/>
      </c>
    </row>
    <row r="1341" spans="1:10" x14ac:dyDescent="0.25">
      <c r="A1341" s="2">
        <v>1340</v>
      </c>
      <c r="B1341" s="2">
        <v>9</v>
      </c>
      <c r="C1341" s="2">
        <v>98</v>
      </c>
      <c r="D1341" s="11"/>
      <c r="E13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41" s="524" t="str">
        <f t="shared" si="62"/>
        <v/>
      </c>
      <c r="H1341" s="525">
        <f t="shared" si="63"/>
        <v>0</v>
      </c>
      <c r="I1341" s="526">
        <f t="shared" si="64"/>
        <v>1</v>
      </c>
      <c r="J1341" s="526" t="str">
        <f ca="1">IF(G1341="","",SUMPRODUCT(LOOKUP(MID(SUBSTITUTE(UPPER(TRIM(CLEAN(SUBSTITUTE(SUBSTITUTE(G1341,"ٔ",""),"ـ","ء"))))," ",""),ROW(INDIRECT("1:"&amp;LEN(SUBSTITUTE(UPPER(TRIM(CLEAN(SUBSTITUTE(SUBSTITUTE(G1341,"ٔ",""),"ـ","ء"))))," ","")))),1),Gematria!$C$3:$C$40,Gematria!$D$3:$D$40)))</f>
        <v/>
      </c>
    </row>
    <row r="1342" spans="1:10" x14ac:dyDescent="0.25">
      <c r="A1342" s="2">
        <v>1341</v>
      </c>
      <c r="B1342" s="2">
        <v>9</v>
      </c>
      <c r="C1342" s="2">
        <v>99</v>
      </c>
      <c r="D1342" s="11"/>
      <c r="E13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42" s="524" t="str">
        <f t="shared" si="62"/>
        <v/>
      </c>
      <c r="H1342" s="525">
        <f t="shared" si="63"/>
        <v>0</v>
      </c>
      <c r="I1342" s="526">
        <f t="shared" si="64"/>
        <v>1</v>
      </c>
      <c r="J1342" s="526" t="str">
        <f ca="1">IF(G1342="","",SUMPRODUCT(LOOKUP(MID(SUBSTITUTE(UPPER(TRIM(CLEAN(SUBSTITUTE(SUBSTITUTE(G1342,"ٔ",""),"ـ","ء"))))," ",""),ROW(INDIRECT("1:"&amp;LEN(SUBSTITUTE(UPPER(TRIM(CLEAN(SUBSTITUTE(SUBSTITUTE(G1342,"ٔ",""),"ـ","ء"))))," ","")))),1),Gematria!$C$3:$C$40,Gematria!$D$3:$D$40)))</f>
        <v/>
      </c>
    </row>
    <row r="1343" spans="1:10" x14ac:dyDescent="0.25">
      <c r="A1343" s="2">
        <v>1342</v>
      </c>
      <c r="B1343" s="2">
        <v>9</v>
      </c>
      <c r="C1343" s="2">
        <v>100</v>
      </c>
      <c r="D1343" s="11"/>
      <c r="E13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43" s="524" t="str">
        <f t="shared" si="62"/>
        <v/>
      </c>
      <c r="H1343" s="525">
        <f t="shared" si="63"/>
        <v>0</v>
      </c>
      <c r="I1343" s="526">
        <f t="shared" si="64"/>
        <v>1</v>
      </c>
      <c r="J1343" s="526" t="str">
        <f ca="1">IF(G1343="","",SUMPRODUCT(LOOKUP(MID(SUBSTITUTE(UPPER(TRIM(CLEAN(SUBSTITUTE(SUBSTITUTE(G1343,"ٔ",""),"ـ","ء"))))," ",""),ROW(INDIRECT("1:"&amp;LEN(SUBSTITUTE(UPPER(TRIM(CLEAN(SUBSTITUTE(SUBSTITUTE(G1343,"ٔ",""),"ـ","ء"))))," ","")))),1),Gematria!$C$3:$C$40,Gematria!$D$3:$D$40)))</f>
        <v/>
      </c>
    </row>
    <row r="1344" spans="1:10" x14ac:dyDescent="0.25">
      <c r="A1344" s="2">
        <v>1343</v>
      </c>
      <c r="B1344" s="2">
        <v>9</v>
      </c>
      <c r="C1344" s="2">
        <v>101</v>
      </c>
      <c r="D1344" s="11"/>
      <c r="E13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44" s="524" t="str">
        <f t="shared" si="62"/>
        <v/>
      </c>
      <c r="H1344" s="525">
        <f t="shared" si="63"/>
        <v>0</v>
      </c>
      <c r="I1344" s="526">
        <f t="shared" si="64"/>
        <v>1</v>
      </c>
      <c r="J1344" s="526" t="str">
        <f ca="1">IF(G1344="","",SUMPRODUCT(LOOKUP(MID(SUBSTITUTE(UPPER(TRIM(CLEAN(SUBSTITUTE(SUBSTITUTE(G1344,"ٔ",""),"ـ","ء"))))," ",""),ROW(INDIRECT("1:"&amp;LEN(SUBSTITUTE(UPPER(TRIM(CLEAN(SUBSTITUTE(SUBSTITUTE(G1344,"ٔ",""),"ـ","ء"))))," ","")))),1),Gematria!$C$3:$C$40,Gematria!$D$3:$D$40)))</f>
        <v/>
      </c>
    </row>
    <row r="1345" spans="1:10" x14ac:dyDescent="0.25">
      <c r="A1345" s="2">
        <v>1344</v>
      </c>
      <c r="B1345" s="2">
        <v>9</v>
      </c>
      <c r="C1345" s="2">
        <v>102</v>
      </c>
      <c r="D1345" s="11"/>
      <c r="E13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45" s="524" t="str">
        <f t="shared" si="62"/>
        <v/>
      </c>
      <c r="H1345" s="525">
        <f t="shared" si="63"/>
        <v>0</v>
      </c>
      <c r="I1345" s="526">
        <f t="shared" si="64"/>
        <v>1</v>
      </c>
      <c r="J1345" s="526" t="str">
        <f ca="1">IF(G1345="","",SUMPRODUCT(LOOKUP(MID(SUBSTITUTE(UPPER(TRIM(CLEAN(SUBSTITUTE(SUBSTITUTE(G1345,"ٔ",""),"ـ","ء"))))," ",""),ROW(INDIRECT("1:"&amp;LEN(SUBSTITUTE(UPPER(TRIM(CLEAN(SUBSTITUTE(SUBSTITUTE(G1345,"ٔ",""),"ـ","ء"))))," ","")))),1),Gematria!$C$3:$C$40,Gematria!$D$3:$D$40)))</f>
        <v/>
      </c>
    </row>
    <row r="1346" spans="1:10" x14ac:dyDescent="0.25">
      <c r="A1346" s="2">
        <v>1345</v>
      </c>
      <c r="B1346" s="2">
        <v>9</v>
      </c>
      <c r="C1346" s="2">
        <v>103</v>
      </c>
      <c r="D1346" s="11"/>
      <c r="E13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46" s="524" t="str">
        <f t="shared" si="62"/>
        <v/>
      </c>
      <c r="H1346" s="525">
        <f t="shared" si="63"/>
        <v>0</v>
      </c>
      <c r="I1346" s="526">
        <f t="shared" si="64"/>
        <v>1</v>
      </c>
      <c r="J1346" s="526" t="str">
        <f ca="1">IF(G1346="","",SUMPRODUCT(LOOKUP(MID(SUBSTITUTE(UPPER(TRIM(CLEAN(SUBSTITUTE(SUBSTITUTE(G1346,"ٔ",""),"ـ","ء"))))," ",""),ROW(INDIRECT("1:"&amp;LEN(SUBSTITUTE(UPPER(TRIM(CLEAN(SUBSTITUTE(SUBSTITUTE(G1346,"ٔ",""),"ـ","ء"))))," ","")))),1),Gematria!$C$3:$C$40,Gematria!$D$3:$D$40)))</f>
        <v/>
      </c>
    </row>
    <row r="1347" spans="1:10" x14ac:dyDescent="0.25">
      <c r="A1347" s="2">
        <v>1346</v>
      </c>
      <c r="B1347" s="2">
        <v>9</v>
      </c>
      <c r="C1347" s="2">
        <v>104</v>
      </c>
      <c r="D1347" s="11"/>
      <c r="E13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47" s="524" t="str">
        <f t="shared" ref="G1347:G1410" si="65">TRIM(CLEAN(SUBSTITUTE(F1347,"ٔ","")))</f>
        <v/>
      </c>
      <c r="H1347" s="525">
        <f t="shared" ref="H1347:H1410" si="66">LEN(SUBSTITUTE(G1347," ",""))</f>
        <v>0</v>
      </c>
      <c r="I1347" s="526">
        <f t="shared" si="64"/>
        <v>1</v>
      </c>
      <c r="J1347" s="526" t="str">
        <f ca="1">IF(G1347="","",SUMPRODUCT(LOOKUP(MID(SUBSTITUTE(UPPER(TRIM(CLEAN(SUBSTITUTE(SUBSTITUTE(G1347,"ٔ",""),"ـ","ء"))))," ",""),ROW(INDIRECT("1:"&amp;LEN(SUBSTITUTE(UPPER(TRIM(CLEAN(SUBSTITUTE(SUBSTITUTE(G1347,"ٔ",""),"ـ","ء"))))," ","")))),1),Gematria!$C$3:$C$40,Gematria!$D$3:$D$40)))</f>
        <v/>
      </c>
    </row>
    <row r="1348" spans="1:10" x14ac:dyDescent="0.25">
      <c r="A1348" s="2">
        <v>1347</v>
      </c>
      <c r="B1348" s="2">
        <v>9</v>
      </c>
      <c r="C1348" s="2">
        <v>105</v>
      </c>
      <c r="D1348" s="11"/>
      <c r="E13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48" s="524" t="str">
        <f t="shared" si="65"/>
        <v/>
      </c>
      <c r="H1348" s="525">
        <f t="shared" si="66"/>
        <v>0</v>
      </c>
      <c r="I1348" s="526">
        <f t="shared" si="64"/>
        <v>1</v>
      </c>
      <c r="J1348" s="526" t="str">
        <f ca="1">IF(G1348="","",SUMPRODUCT(LOOKUP(MID(SUBSTITUTE(UPPER(TRIM(CLEAN(SUBSTITUTE(SUBSTITUTE(G1348,"ٔ",""),"ـ","ء"))))," ",""),ROW(INDIRECT("1:"&amp;LEN(SUBSTITUTE(UPPER(TRIM(CLEAN(SUBSTITUTE(SUBSTITUTE(G1348,"ٔ",""),"ـ","ء"))))," ","")))),1),Gematria!$C$3:$C$40,Gematria!$D$3:$D$40)))</f>
        <v/>
      </c>
    </row>
    <row r="1349" spans="1:10" x14ac:dyDescent="0.25">
      <c r="A1349" s="2">
        <v>1348</v>
      </c>
      <c r="B1349" s="2">
        <v>9</v>
      </c>
      <c r="C1349" s="2">
        <v>106</v>
      </c>
      <c r="D1349" s="11"/>
      <c r="E13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49" s="524" t="str">
        <f t="shared" si="65"/>
        <v/>
      </c>
      <c r="H1349" s="525">
        <f t="shared" si="66"/>
        <v>0</v>
      </c>
      <c r="I1349" s="526">
        <f t="shared" si="64"/>
        <v>1</v>
      </c>
      <c r="J1349" s="526" t="str">
        <f ca="1">IF(G1349="","",SUMPRODUCT(LOOKUP(MID(SUBSTITUTE(UPPER(TRIM(CLEAN(SUBSTITUTE(SUBSTITUTE(G1349,"ٔ",""),"ـ","ء"))))," ",""),ROW(INDIRECT("1:"&amp;LEN(SUBSTITUTE(UPPER(TRIM(CLEAN(SUBSTITUTE(SUBSTITUTE(G1349,"ٔ",""),"ـ","ء"))))," ","")))),1),Gematria!$C$3:$C$40,Gematria!$D$3:$D$40)))</f>
        <v/>
      </c>
    </row>
    <row r="1350" spans="1:10" x14ac:dyDescent="0.25">
      <c r="A1350" s="2">
        <v>1349</v>
      </c>
      <c r="B1350" s="2">
        <v>9</v>
      </c>
      <c r="C1350" s="2">
        <v>107</v>
      </c>
      <c r="D1350" s="11"/>
      <c r="E13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50" s="524" t="str">
        <f t="shared" si="65"/>
        <v/>
      </c>
      <c r="H1350" s="525">
        <f t="shared" si="66"/>
        <v>0</v>
      </c>
      <c r="I1350" s="526">
        <f t="shared" si="64"/>
        <v>1</v>
      </c>
      <c r="J1350" s="526" t="str">
        <f ca="1">IF(G1350="","",SUMPRODUCT(LOOKUP(MID(SUBSTITUTE(UPPER(TRIM(CLEAN(SUBSTITUTE(SUBSTITUTE(G1350,"ٔ",""),"ـ","ء"))))," ",""),ROW(INDIRECT("1:"&amp;LEN(SUBSTITUTE(UPPER(TRIM(CLEAN(SUBSTITUTE(SUBSTITUTE(G1350,"ٔ",""),"ـ","ء"))))," ","")))),1),Gematria!$C$3:$C$40,Gematria!$D$3:$D$40)))</f>
        <v/>
      </c>
    </row>
    <row r="1351" spans="1:10" x14ac:dyDescent="0.25">
      <c r="A1351" s="2">
        <v>1350</v>
      </c>
      <c r="B1351" s="2">
        <v>9</v>
      </c>
      <c r="C1351" s="2">
        <v>108</v>
      </c>
      <c r="D1351" s="11"/>
      <c r="E13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51" s="524" t="str">
        <f t="shared" si="65"/>
        <v/>
      </c>
      <c r="H1351" s="525">
        <f t="shared" si="66"/>
        <v>0</v>
      </c>
      <c r="I1351" s="526">
        <f t="shared" si="64"/>
        <v>1</v>
      </c>
      <c r="J1351" s="526" t="str">
        <f ca="1">IF(G1351="","",SUMPRODUCT(LOOKUP(MID(SUBSTITUTE(UPPER(TRIM(CLEAN(SUBSTITUTE(SUBSTITUTE(G1351,"ٔ",""),"ـ","ء"))))," ",""),ROW(INDIRECT("1:"&amp;LEN(SUBSTITUTE(UPPER(TRIM(CLEAN(SUBSTITUTE(SUBSTITUTE(G1351,"ٔ",""),"ـ","ء"))))," ","")))),1),Gematria!$C$3:$C$40,Gematria!$D$3:$D$40)))</f>
        <v/>
      </c>
    </row>
    <row r="1352" spans="1:10" x14ac:dyDescent="0.25">
      <c r="A1352" s="2">
        <v>1351</v>
      </c>
      <c r="B1352" s="2">
        <v>9</v>
      </c>
      <c r="C1352" s="2">
        <v>109</v>
      </c>
      <c r="D1352" s="11"/>
      <c r="E13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52" s="524" t="str">
        <f t="shared" si="65"/>
        <v/>
      </c>
      <c r="H1352" s="525">
        <f t="shared" si="66"/>
        <v>0</v>
      </c>
      <c r="I1352" s="526">
        <f t="shared" si="64"/>
        <v>1</v>
      </c>
      <c r="J1352" s="526" t="str">
        <f ca="1">IF(G1352="","",SUMPRODUCT(LOOKUP(MID(SUBSTITUTE(UPPER(TRIM(CLEAN(SUBSTITUTE(SUBSTITUTE(G1352,"ٔ",""),"ـ","ء"))))," ",""),ROW(INDIRECT("1:"&amp;LEN(SUBSTITUTE(UPPER(TRIM(CLEAN(SUBSTITUTE(SUBSTITUTE(G1352,"ٔ",""),"ـ","ء"))))," ","")))),1),Gematria!$C$3:$C$40,Gematria!$D$3:$D$40)))</f>
        <v/>
      </c>
    </row>
    <row r="1353" spans="1:10" x14ac:dyDescent="0.25">
      <c r="A1353" s="2">
        <v>1352</v>
      </c>
      <c r="B1353" s="2">
        <v>9</v>
      </c>
      <c r="C1353" s="2">
        <v>110</v>
      </c>
      <c r="D1353" s="11"/>
      <c r="E13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53" s="524" t="str">
        <f t="shared" si="65"/>
        <v/>
      </c>
      <c r="H1353" s="525">
        <f t="shared" si="66"/>
        <v>0</v>
      </c>
      <c r="I1353" s="526">
        <f t="shared" si="64"/>
        <v>1</v>
      </c>
      <c r="J1353" s="526" t="str">
        <f ca="1">IF(G1353="","",SUMPRODUCT(LOOKUP(MID(SUBSTITUTE(UPPER(TRIM(CLEAN(SUBSTITUTE(SUBSTITUTE(G1353,"ٔ",""),"ـ","ء"))))," ",""),ROW(INDIRECT("1:"&amp;LEN(SUBSTITUTE(UPPER(TRIM(CLEAN(SUBSTITUTE(SUBSTITUTE(G1353,"ٔ",""),"ـ","ء"))))," ","")))),1),Gematria!$C$3:$C$40,Gematria!$D$3:$D$40)))</f>
        <v/>
      </c>
    </row>
    <row r="1354" spans="1:10" x14ac:dyDescent="0.25">
      <c r="A1354" s="2">
        <v>1353</v>
      </c>
      <c r="B1354" s="2">
        <v>9</v>
      </c>
      <c r="C1354" s="2">
        <v>111</v>
      </c>
      <c r="D1354" s="11"/>
      <c r="E13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54" s="524" t="str">
        <f t="shared" si="65"/>
        <v/>
      </c>
      <c r="H1354" s="525">
        <f t="shared" si="66"/>
        <v>0</v>
      </c>
      <c r="I1354" s="526">
        <f t="shared" si="64"/>
        <v>1</v>
      </c>
      <c r="J1354" s="526" t="str">
        <f ca="1">IF(G1354="","",SUMPRODUCT(LOOKUP(MID(SUBSTITUTE(UPPER(TRIM(CLEAN(SUBSTITUTE(SUBSTITUTE(G1354,"ٔ",""),"ـ","ء"))))," ",""),ROW(INDIRECT("1:"&amp;LEN(SUBSTITUTE(UPPER(TRIM(CLEAN(SUBSTITUTE(SUBSTITUTE(G1354,"ٔ",""),"ـ","ء"))))," ","")))),1),Gematria!$C$3:$C$40,Gematria!$D$3:$D$40)))</f>
        <v/>
      </c>
    </row>
    <row r="1355" spans="1:10" x14ac:dyDescent="0.25">
      <c r="A1355" s="2">
        <v>1354</v>
      </c>
      <c r="B1355" s="2">
        <v>9</v>
      </c>
      <c r="C1355" s="2">
        <v>112</v>
      </c>
      <c r="D1355" s="11"/>
      <c r="E13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55" s="524" t="str">
        <f t="shared" si="65"/>
        <v/>
      </c>
      <c r="H1355" s="525">
        <f t="shared" si="66"/>
        <v>0</v>
      </c>
      <c r="I1355" s="526">
        <f t="shared" si="64"/>
        <v>1</v>
      </c>
      <c r="J1355" s="526" t="str">
        <f ca="1">IF(G1355="","",SUMPRODUCT(LOOKUP(MID(SUBSTITUTE(UPPER(TRIM(CLEAN(SUBSTITUTE(SUBSTITUTE(G1355,"ٔ",""),"ـ","ء"))))," ",""),ROW(INDIRECT("1:"&amp;LEN(SUBSTITUTE(UPPER(TRIM(CLEAN(SUBSTITUTE(SUBSTITUTE(G1355,"ٔ",""),"ـ","ء"))))," ","")))),1),Gematria!$C$3:$C$40,Gematria!$D$3:$D$40)))</f>
        <v/>
      </c>
    </row>
    <row r="1356" spans="1:10" x14ac:dyDescent="0.25">
      <c r="A1356" s="2">
        <v>1355</v>
      </c>
      <c r="B1356" s="2">
        <v>9</v>
      </c>
      <c r="C1356" s="2">
        <v>113</v>
      </c>
      <c r="D1356" s="11"/>
      <c r="E13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56" s="524" t="str">
        <f t="shared" si="65"/>
        <v/>
      </c>
      <c r="H1356" s="525">
        <f t="shared" si="66"/>
        <v>0</v>
      </c>
      <c r="I1356" s="526">
        <f t="shared" si="64"/>
        <v>1</v>
      </c>
      <c r="J1356" s="526" t="str">
        <f ca="1">IF(G1356="","",SUMPRODUCT(LOOKUP(MID(SUBSTITUTE(UPPER(TRIM(CLEAN(SUBSTITUTE(SUBSTITUTE(G1356,"ٔ",""),"ـ","ء"))))," ",""),ROW(INDIRECT("1:"&amp;LEN(SUBSTITUTE(UPPER(TRIM(CLEAN(SUBSTITUTE(SUBSTITUTE(G1356,"ٔ",""),"ـ","ء"))))," ","")))),1),Gematria!$C$3:$C$40,Gematria!$D$3:$D$40)))</f>
        <v/>
      </c>
    </row>
    <row r="1357" spans="1:10" x14ac:dyDescent="0.25">
      <c r="A1357" s="2">
        <v>1356</v>
      </c>
      <c r="B1357" s="2">
        <v>9</v>
      </c>
      <c r="C1357" s="2">
        <v>114</v>
      </c>
      <c r="D1357" s="11"/>
      <c r="E13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57" s="524" t="str">
        <f t="shared" si="65"/>
        <v/>
      </c>
      <c r="H1357" s="525">
        <f t="shared" si="66"/>
        <v>0</v>
      </c>
      <c r="I1357" s="526">
        <f t="shared" si="64"/>
        <v>1</v>
      </c>
      <c r="J1357" s="526" t="str">
        <f ca="1">IF(G1357="","",SUMPRODUCT(LOOKUP(MID(SUBSTITUTE(UPPER(TRIM(CLEAN(SUBSTITUTE(SUBSTITUTE(G1357,"ٔ",""),"ـ","ء"))))," ",""),ROW(INDIRECT("1:"&amp;LEN(SUBSTITUTE(UPPER(TRIM(CLEAN(SUBSTITUTE(SUBSTITUTE(G1357,"ٔ",""),"ـ","ء"))))," ","")))),1),Gematria!$C$3:$C$40,Gematria!$D$3:$D$40)))</f>
        <v/>
      </c>
    </row>
    <row r="1358" spans="1:10" x14ac:dyDescent="0.25">
      <c r="A1358" s="2">
        <v>1357</v>
      </c>
      <c r="B1358" s="2">
        <v>9</v>
      </c>
      <c r="C1358" s="2">
        <v>115</v>
      </c>
      <c r="D1358" s="11"/>
      <c r="E13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58" s="524" t="str">
        <f t="shared" si="65"/>
        <v/>
      </c>
      <c r="H1358" s="525">
        <f t="shared" si="66"/>
        <v>0</v>
      </c>
      <c r="I1358" s="526">
        <f t="shared" si="64"/>
        <v>1</v>
      </c>
      <c r="J1358" s="526" t="str">
        <f ca="1">IF(G1358="","",SUMPRODUCT(LOOKUP(MID(SUBSTITUTE(UPPER(TRIM(CLEAN(SUBSTITUTE(SUBSTITUTE(G1358,"ٔ",""),"ـ","ء"))))," ",""),ROW(INDIRECT("1:"&amp;LEN(SUBSTITUTE(UPPER(TRIM(CLEAN(SUBSTITUTE(SUBSTITUTE(G1358,"ٔ",""),"ـ","ء"))))," ","")))),1),Gematria!$C$3:$C$40,Gematria!$D$3:$D$40)))</f>
        <v/>
      </c>
    </row>
    <row r="1359" spans="1:10" x14ac:dyDescent="0.25">
      <c r="A1359" s="2">
        <v>1358</v>
      </c>
      <c r="B1359" s="2">
        <v>9</v>
      </c>
      <c r="C1359" s="2">
        <v>116</v>
      </c>
      <c r="D1359" s="11"/>
      <c r="E13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59" s="524" t="str">
        <f t="shared" si="65"/>
        <v/>
      </c>
      <c r="H1359" s="525">
        <f t="shared" si="66"/>
        <v>0</v>
      </c>
      <c r="I1359" s="526">
        <f t="shared" si="64"/>
        <v>1</v>
      </c>
      <c r="J1359" s="526" t="str">
        <f ca="1">IF(G1359="","",SUMPRODUCT(LOOKUP(MID(SUBSTITUTE(UPPER(TRIM(CLEAN(SUBSTITUTE(SUBSTITUTE(G1359,"ٔ",""),"ـ","ء"))))," ",""),ROW(INDIRECT("1:"&amp;LEN(SUBSTITUTE(UPPER(TRIM(CLEAN(SUBSTITUTE(SUBSTITUTE(G1359,"ٔ",""),"ـ","ء"))))," ","")))),1),Gematria!$C$3:$C$40,Gematria!$D$3:$D$40)))</f>
        <v/>
      </c>
    </row>
    <row r="1360" spans="1:10" x14ac:dyDescent="0.25">
      <c r="A1360" s="2">
        <v>1359</v>
      </c>
      <c r="B1360" s="2">
        <v>9</v>
      </c>
      <c r="C1360" s="2">
        <v>117</v>
      </c>
      <c r="D1360" s="11"/>
      <c r="E13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60" s="524" t="str">
        <f t="shared" si="65"/>
        <v/>
      </c>
      <c r="H1360" s="525">
        <f t="shared" si="66"/>
        <v>0</v>
      </c>
      <c r="I1360" s="526">
        <f t="shared" si="64"/>
        <v>1</v>
      </c>
      <c r="J1360" s="526" t="str">
        <f ca="1">IF(G1360="","",SUMPRODUCT(LOOKUP(MID(SUBSTITUTE(UPPER(TRIM(CLEAN(SUBSTITUTE(SUBSTITUTE(G1360,"ٔ",""),"ـ","ء"))))," ",""),ROW(INDIRECT("1:"&amp;LEN(SUBSTITUTE(UPPER(TRIM(CLEAN(SUBSTITUTE(SUBSTITUTE(G1360,"ٔ",""),"ـ","ء"))))," ","")))),1),Gematria!$C$3:$C$40,Gematria!$D$3:$D$40)))</f>
        <v/>
      </c>
    </row>
    <row r="1361" spans="1:10" x14ac:dyDescent="0.25">
      <c r="A1361" s="2">
        <v>1360</v>
      </c>
      <c r="B1361" s="2">
        <v>9</v>
      </c>
      <c r="C1361" s="2">
        <v>118</v>
      </c>
      <c r="D1361" s="11"/>
      <c r="E13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61" s="524" t="str">
        <f t="shared" si="65"/>
        <v/>
      </c>
      <c r="H1361" s="525">
        <f t="shared" si="66"/>
        <v>0</v>
      </c>
      <c r="I1361" s="526">
        <f t="shared" si="64"/>
        <v>1</v>
      </c>
      <c r="J1361" s="526" t="str">
        <f ca="1">IF(G1361="","",SUMPRODUCT(LOOKUP(MID(SUBSTITUTE(UPPER(TRIM(CLEAN(SUBSTITUTE(SUBSTITUTE(G1361,"ٔ",""),"ـ","ء"))))," ",""),ROW(INDIRECT("1:"&amp;LEN(SUBSTITUTE(UPPER(TRIM(CLEAN(SUBSTITUTE(SUBSTITUTE(G1361,"ٔ",""),"ـ","ء"))))," ","")))),1),Gematria!$C$3:$C$40,Gematria!$D$3:$D$40)))</f>
        <v/>
      </c>
    </row>
    <row r="1362" spans="1:10" x14ac:dyDescent="0.25">
      <c r="A1362" s="2">
        <v>1361</v>
      </c>
      <c r="B1362" s="2">
        <v>9</v>
      </c>
      <c r="C1362" s="2">
        <v>119</v>
      </c>
      <c r="D1362" s="11"/>
      <c r="E13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62" s="524" t="str">
        <f t="shared" si="65"/>
        <v/>
      </c>
      <c r="H1362" s="525">
        <f t="shared" si="66"/>
        <v>0</v>
      </c>
      <c r="I1362" s="526">
        <f t="shared" si="64"/>
        <v>1</v>
      </c>
      <c r="J1362" s="526" t="str">
        <f ca="1">IF(G1362="","",SUMPRODUCT(LOOKUP(MID(SUBSTITUTE(UPPER(TRIM(CLEAN(SUBSTITUTE(SUBSTITUTE(G1362,"ٔ",""),"ـ","ء"))))," ",""),ROW(INDIRECT("1:"&amp;LEN(SUBSTITUTE(UPPER(TRIM(CLEAN(SUBSTITUTE(SUBSTITUTE(G1362,"ٔ",""),"ـ","ء"))))," ","")))),1),Gematria!$C$3:$C$40,Gematria!$D$3:$D$40)))</f>
        <v/>
      </c>
    </row>
    <row r="1363" spans="1:10" x14ac:dyDescent="0.25">
      <c r="A1363" s="2">
        <v>1362</v>
      </c>
      <c r="B1363" s="2">
        <v>9</v>
      </c>
      <c r="C1363" s="2">
        <v>120</v>
      </c>
      <c r="D1363" s="11"/>
      <c r="E13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63" s="524" t="str">
        <f t="shared" si="65"/>
        <v/>
      </c>
      <c r="H1363" s="525">
        <f t="shared" si="66"/>
        <v>0</v>
      </c>
      <c r="I1363" s="526">
        <f t="shared" ref="I1363:I1426" si="67">LEN(TRIM(G1363))-H1363+1</f>
        <v>1</v>
      </c>
      <c r="J1363" s="526" t="str">
        <f ca="1">IF(G1363="","",SUMPRODUCT(LOOKUP(MID(SUBSTITUTE(UPPER(TRIM(CLEAN(SUBSTITUTE(SUBSTITUTE(G1363,"ٔ",""),"ـ","ء"))))," ",""),ROW(INDIRECT("1:"&amp;LEN(SUBSTITUTE(UPPER(TRIM(CLEAN(SUBSTITUTE(SUBSTITUTE(G1363,"ٔ",""),"ـ","ء"))))," ","")))),1),Gematria!$C$3:$C$40,Gematria!$D$3:$D$40)))</f>
        <v/>
      </c>
    </row>
    <row r="1364" spans="1:10" x14ac:dyDescent="0.25">
      <c r="A1364" s="2">
        <v>1363</v>
      </c>
      <c r="B1364" s="2">
        <v>9</v>
      </c>
      <c r="C1364" s="2">
        <v>121</v>
      </c>
      <c r="D1364" s="11"/>
      <c r="E13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64" s="524" t="str">
        <f t="shared" si="65"/>
        <v/>
      </c>
      <c r="H1364" s="525">
        <f t="shared" si="66"/>
        <v>0</v>
      </c>
      <c r="I1364" s="526">
        <f t="shared" si="67"/>
        <v>1</v>
      </c>
      <c r="J1364" s="526" t="str">
        <f ca="1">IF(G1364="","",SUMPRODUCT(LOOKUP(MID(SUBSTITUTE(UPPER(TRIM(CLEAN(SUBSTITUTE(SUBSTITUTE(G1364,"ٔ",""),"ـ","ء"))))," ",""),ROW(INDIRECT("1:"&amp;LEN(SUBSTITUTE(UPPER(TRIM(CLEAN(SUBSTITUTE(SUBSTITUTE(G1364,"ٔ",""),"ـ","ء"))))," ","")))),1),Gematria!$C$3:$C$40,Gematria!$D$3:$D$40)))</f>
        <v/>
      </c>
    </row>
    <row r="1365" spans="1:10" x14ac:dyDescent="0.25">
      <c r="A1365" s="2">
        <v>1364</v>
      </c>
      <c r="B1365" s="2">
        <v>9</v>
      </c>
      <c r="C1365" s="2">
        <v>122</v>
      </c>
      <c r="D1365" s="11"/>
      <c r="E13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65" s="524" t="str">
        <f t="shared" si="65"/>
        <v/>
      </c>
      <c r="H1365" s="525">
        <f t="shared" si="66"/>
        <v>0</v>
      </c>
      <c r="I1365" s="526">
        <f t="shared" si="67"/>
        <v>1</v>
      </c>
      <c r="J1365" s="526" t="str">
        <f ca="1">IF(G1365="","",SUMPRODUCT(LOOKUP(MID(SUBSTITUTE(UPPER(TRIM(CLEAN(SUBSTITUTE(SUBSTITUTE(G1365,"ٔ",""),"ـ","ء"))))," ",""),ROW(INDIRECT("1:"&amp;LEN(SUBSTITUTE(UPPER(TRIM(CLEAN(SUBSTITUTE(SUBSTITUTE(G1365,"ٔ",""),"ـ","ء"))))," ","")))),1),Gematria!$C$3:$C$40,Gematria!$D$3:$D$40)))</f>
        <v/>
      </c>
    </row>
    <row r="1366" spans="1:10" x14ac:dyDescent="0.25">
      <c r="A1366" s="2">
        <v>1365</v>
      </c>
      <c r="B1366" s="2">
        <v>9</v>
      </c>
      <c r="C1366" s="2">
        <v>123</v>
      </c>
      <c r="D1366" s="11"/>
      <c r="E13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66" s="524" t="str">
        <f t="shared" si="65"/>
        <v/>
      </c>
      <c r="H1366" s="525">
        <f t="shared" si="66"/>
        <v>0</v>
      </c>
      <c r="I1366" s="526">
        <f t="shared" si="67"/>
        <v>1</v>
      </c>
      <c r="J1366" s="526" t="str">
        <f ca="1">IF(G1366="","",SUMPRODUCT(LOOKUP(MID(SUBSTITUTE(UPPER(TRIM(CLEAN(SUBSTITUTE(SUBSTITUTE(G1366,"ٔ",""),"ـ","ء"))))," ",""),ROW(INDIRECT("1:"&amp;LEN(SUBSTITUTE(UPPER(TRIM(CLEAN(SUBSTITUTE(SUBSTITUTE(G1366,"ٔ",""),"ـ","ء"))))," ","")))),1),Gematria!$C$3:$C$40,Gematria!$D$3:$D$40)))</f>
        <v/>
      </c>
    </row>
    <row r="1367" spans="1:10" x14ac:dyDescent="0.25">
      <c r="A1367" s="2">
        <v>1366</v>
      </c>
      <c r="B1367" s="2">
        <v>9</v>
      </c>
      <c r="C1367" s="2">
        <v>124</v>
      </c>
      <c r="D1367" s="11"/>
      <c r="E13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67" s="524" t="str">
        <f t="shared" si="65"/>
        <v/>
      </c>
      <c r="H1367" s="525">
        <f t="shared" si="66"/>
        <v>0</v>
      </c>
      <c r="I1367" s="526">
        <f t="shared" si="67"/>
        <v>1</v>
      </c>
      <c r="J1367" s="526" t="str">
        <f ca="1">IF(G1367="","",SUMPRODUCT(LOOKUP(MID(SUBSTITUTE(UPPER(TRIM(CLEAN(SUBSTITUTE(SUBSTITUTE(G1367,"ٔ",""),"ـ","ء"))))," ",""),ROW(INDIRECT("1:"&amp;LEN(SUBSTITUTE(UPPER(TRIM(CLEAN(SUBSTITUTE(SUBSTITUTE(G1367,"ٔ",""),"ـ","ء"))))," ","")))),1),Gematria!$C$3:$C$40,Gematria!$D$3:$D$40)))</f>
        <v/>
      </c>
    </row>
    <row r="1368" spans="1:10" x14ac:dyDescent="0.25">
      <c r="A1368" s="2">
        <v>1367</v>
      </c>
      <c r="B1368" s="2">
        <v>9</v>
      </c>
      <c r="C1368" s="2">
        <v>125</v>
      </c>
      <c r="D1368" s="11"/>
      <c r="E13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68" s="524" t="str">
        <f t="shared" si="65"/>
        <v/>
      </c>
      <c r="H1368" s="525">
        <f t="shared" si="66"/>
        <v>0</v>
      </c>
      <c r="I1368" s="526">
        <f t="shared" si="67"/>
        <v>1</v>
      </c>
      <c r="J1368" s="526" t="str">
        <f ca="1">IF(G1368="","",SUMPRODUCT(LOOKUP(MID(SUBSTITUTE(UPPER(TRIM(CLEAN(SUBSTITUTE(SUBSTITUTE(G1368,"ٔ",""),"ـ","ء"))))," ",""),ROW(INDIRECT("1:"&amp;LEN(SUBSTITUTE(UPPER(TRIM(CLEAN(SUBSTITUTE(SUBSTITUTE(G1368,"ٔ",""),"ـ","ء"))))," ","")))),1),Gematria!$C$3:$C$40,Gematria!$D$3:$D$40)))</f>
        <v/>
      </c>
    </row>
    <row r="1369" spans="1:10" x14ac:dyDescent="0.25">
      <c r="A1369" s="2">
        <v>1368</v>
      </c>
      <c r="B1369" s="2">
        <v>9</v>
      </c>
      <c r="C1369" s="2">
        <v>126</v>
      </c>
      <c r="D1369" s="11"/>
      <c r="E13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69" s="524" t="str">
        <f t="shared" si="65"/>
        <v/>
      </c>
      <c r="H1369" s="525">
        <f t="shared" si="66"/>
        <v>0</v>
      </c>
      <c r="I1369" s="526">
        <f t="shared" si="67"/>
        <v>1</v>
      </c>
      <c r="J1369" s="526" t="str">
        <f ca="1">IF(G1369="","",SUMPRODUCT(LOOKUP(MID(SUBSTITUTE(UPPER(TRIM(CLEAN(SUBSTITUTE(SUBSTITUTE(G1369,"ٔ",""),"ـ","ء"))))," ",""),ROW(INDIRECT("1:"&amp;LEN(SUBSTITUTE(UPPER(TRIM(CLEAN(SUBSTITUTE(SUBSTITUTE(G1369,"ٔ",""),"ـ","ء"))))," ","")))),1),Gematria!$C$3:$C$40,Gematria!$D$3:$D$40)))</f>
        <v/>
      </c>
    </row>
    <row r="1370" spans="1:10" x14ac:dyDescent="0.25">
      <c r="A1370" s="2">
        <v>1369</v>
      </c>
      <c r="B1370" s="2">
        <v>9</v>
      </c>
      <c r="C1370" s="2">
        <v>127</v>
      </c>
      <c r="D1370" s="11"/>
      <c r="E13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70" s="524" t="str">
        <f t="shared" si="65"/>
        <v/>
      </c>
      <c r="H1370" s="525">
        <f t="shared" si="66"/>
        <v>0</v>
      </c>
      <c r="I1370" s="526">
        <f t="shared" si="67"/>
        <v>1</v>
      </c>
      <c r="J1370" s="526" t="str">
        <f ca="1">IF(G1370="","",SUMPRODUCT(LOOKUP(MID(SUBSTITUTE(UPPER(TRIM(CLEAN(SUBSTITUTE(SUBSTITUTE(G1370,"ٔ",""),"ـ","ء"))))," ",""),ROW(INDIRECT("1:"&amp;LEN(SUBSTITUTE(UPPER(TRIM(CLEAN(SUBSTITUTE(SUBSTITUTE(G1370,"ٔ",""),"ـ","ء"))))," ","")))),1),Gematria!$C$3:$C$40,Gematria!$D$3:$D$40)))</f>
        <v/>
      </c>
    </row>
    <row r="1371" spans="1:10" x14ac:dyDescent="0.25">
      <c r="A1371" s="2">
        <v>1370</v>
      </c>
      <c r="B1371" s="2">
        <v>10</v>
      </c>
      <c r="C1371" s="2">
        <v>0</v>
      </c>
      <c r="D1371" s="11"/>
      <c r="E13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71" s="524" t="str">
        <f t="shared" si="65"/>
        <v/>
      </c>
      <c r="H1371" s="525">
        <f t="shared" si="66"/>
        <v>0</v>
      </c>
      <c r="I1371" s="526">
        <f t="shared" si="67"/>
        <v>1</v>
      </c>
      <c r="J1371" s="526" t="str">
        <f ca="1">IF(G1371="","",SUMPRODUCT(LOOKUP(MID(SUBSTITUTE(UPPER(TRIM(CLEAN(SUBSTITUTE(SUBSTITUTE(G1371,"ٔ",""),"ـ","ء"))))," ",""),ROW(INDIRECT("1:"&amp;LEN(SUBSTITUTE(UPPER(TRIM(CLEAN(SUBSTITUTE(SUBSTITUTE(G1371,"ٔ",""),"ـ","ء"))))," ","")))),1),Gematria!$C$3:$C$40,Gematria!$D$3:$D$40)))</f>
        <v/>
      </c>
    </row>
    <row r="1372" spans="1:10" x14ac:dyDescent="0.25">
      <c r="A1372" s="2">
        <v>1371</v>
      </c>
      <c r="B1372" s="2">
        <v>10</v>
      </c>
      <c r="C1372" s="2">
        <v>1</v>
      </c>
      <c r="D1372" s="11"/>
      <c r="E13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72" s="524" t="str">
        <f t="shared" si="65"/>
        <v/>
      </c>
      <c r="H1372" s="525">
        <f t="shared" si="66"/>
        <v>0</v>
      </c>
      <c r="I1372" s="526">
        <f t="shared" si="67"/>
        <v>1</v>
      </c>
      <c r="J1372" s="526" t="str">
        <f ca="1">IF(G1372="","",SUMPRODUCT(LOOKUP(MID(SUBSTITUTE(UPPER(TRIM(CLEAN(SUBSTITUTE(SUBSTITUTE(G1372,"ٔ",""),"ـ","ء"))))," ",""),ROW(INDIRECT("1:"&amp;LEN(SUBSTITUTE(UPPER(TRIM(CLEAN(SUBSTITUTE(SUBSTITUTE(G1372,"ٔ",""),"ـ","ء"))))," ","")))),1),Gematria!$C$3:$C$40,Gematria!$D$3:$D$40)))</f>
        <v/>
      </c>
    </row>
    <row r="1373" spans="1:10" x14ac:dyDescent="0.25">
      <c r="A1373" s="2">
        <v>1372</v>
      </c>
      <c r="B1373" s="2">
        <v>10</v>
      </c>
      <c r="C1373" s="2">
        <v>2</v>
      </c>
      <c r="D1373" s="11"/>
      <c r="E13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73" s="524" t="str">
        <f t="shared" si="65"/>
        <v/>
      </c>
      <c r="H1373" s="525">
        <f t="shared" si="66"/>
        <v>0</v>
      </c>
      <c r="I1373" s="526">
        <f t="shared" si="67"/>
        <v>1</v>
      </c>
      <c r="J1373" s="526" t="str">
        <f ca="1">IF(G1373="","",SUMPRODUCT(LOOKUP(MID(SUBSTITUTE(UPPER(TRIM(CLEAN(SUBSTITUTE(SUBSTITUTE(G1373,"ٔ",""),"ـ","ء"))))," ",""),ROW(INDIRECT("1:"&amp;LEN(SUBSTITUTE(UPPER(TRIM(CLEAN(SUBSTITUTE(SUBSTITUTE(G1373,"ٔ",""),"ـ","ء"))))," ","")))),1),Gematria!$C$3:$C$40,Gematria!$D$3:$D$40)))</f>
        <v/>
      </c>
    </row>
    <row r="1374" spans="1:10" x14ac:dyDescent="0.25">
      <c r="A1374" s="2">
        <v>1373</v>
      </c>
      <c r="B1374" s="2">
        <v>10</v>
      </c>
      <c r="C1374" s="2">
        <v>3</v>
      </c>
      <c r="D1374" s="11"/>
      <c r="E13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74" s="524" t="str">
        <f t="shared" si="65"/>
        <v/>
      </c>
      <c r="H1374" s="525">
        <f t="shared" si="66"/>
        <v>0</v>
      </c>
      <c r="I1374" s="526">
        <f t="shared" si="67"/>
        <v>1</v>
      </c>
      <c r="J1374" s="526" t="str">
        <f ca="1">IF(G1374="","",SUMPRODUCT(LOOKUP(MID(SUBSTITUTE(UPPER(TRIM(CLEAN(SUBSTITUTE(SUBSTITUTE(G1374,"ٔ",""),"ـ","ء"))))," ",""),ROW(INDIRECT("1:"&amp;LEN(SUBSTITUTE(UPPER(TRIM(CLEAN(SUBSTITUTE(SUBSTITUTE(G1374,"ٔ",""),"ـ","ء"))))," ","")))),1),Gematria!$C$3:$C$40,Gematria!$D$3:$D$40)))</f>
        <v/>
      </c>
    </row>
    <row r="1375" spans="1:10" x14ac:dyDescent="0.25">
      <c r="A1375" s="2">
        <v>1374</v>
      </c>
      <c r="B1375" s="2">
        <v>10</v>
      </c>
      <c r="C1375" s="2">
        <v>4</v>
      </c>
      <c r="D1375" s="11"/>
      <c r="E13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75" s="524" t="str">
        <f t="shared" si="65"/>
        <v/>
      </c>
      <c r="H1375" s="525">
        <f t="shared" si="66"/>
        <v>0</v>
      </c>
      <c r="I1375" s="526">
        <f t="shared" si="67"/>
        <v>1</v>
      </c>
      <c r="J1375" s="526" t="str">
        <f ca="1">IF(G1375="","",SUMPRODUCT(LOOKUP(MID(SUBSTITUTE(UPPER(TRIM(CLEAN(SUBSTITUTE(SUBSTITUTE(G1375,"ٔ",""),"ـ","ء"))))," ",""),ROW(INDIRECT("1:"&amp;LEN(SUBSTITUTE(UPPER(TRIM(CLEAN(SUBSTITUTE(SUBSTITUTE(G1375,"ٔ",""),"ـ","ء"))))," ","")))),1),Gematria!$C$3:$C$40,Gematria!$D$3:$D$40)))</f>
        <v/>
      </c>
    </row>
    <row r="1376" spans="1:10" x14ac:dyDescent="0.25">
      <c r="A1376" s="2">
        <v>1375</v>
      </c>
      <c r="B1376" s="2">
        <v>10</v>
      </c>
      <c r="C1376" s="2">
        <v>5</v>
      </c>
      <c r="D1376" s="11"/>
      <c r="E13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76" s="524" t="str">
        <f t="shared" si="65"/>
        <v/>
      </c>
      <c r="H1376" s="525">
        <f t="shared" si="66"/>
        <v>0</v>
      </c>
      <c r="I1376" s="526">
        <f t="shared" si="67"/>
        <v>1</v>
      </c>
      <c r="J1376" s="526" t="str">
        <f ca="1">IF(G1376="","",SUMPRODUCT(LOOKUP(MID(SUBSTITUTE(UPPER(TRIM(CLEAN(SUBSTITUTE(SUBSTITUTE(G1376,"ٔ",""),"ـ","ء"))))," ",""),ROW(INDIRECT("1:"&amp;LEN(SUBSTITUTE(UPPER(TRIM(CLEAN(SUBSTITUTE(SUBSTITUTE(G1376,"ٔ",""),"ـ","ء"))))," ","")))),1),Gematria!$C$3:$C$40,Gematria!$D$3:$D$40)))</f>
        <v/>
      </c>
    </row>
    <row r="1377" spans="1:10" x14ac:dyDescent="0.25">
      <c r="A1377" s="2">
        <v>1376</v>
      </c>
      <c r="B1377" s="2">
        <v>10</v>
      </c>
      <c r="C1377" s="2">
        <v>6</v>
      </c>
      <c r="D1377" s="11"/>
      <c r="E13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77" s="524" t="str">
        <f t="shared" si="65"/>
        <v/>
      </c>
      <c r="H1377" s="525">
        <f t="shared" si="66"/>
        <v>0</v>
      </c>
      <c r="I1377" s="526">
        <f t="shared" si="67"/>
        <v>1</v>
      </c>
      <c r="J1377" s="526" t="str">
        <f ca="1">IF(G1377="","",SUMPRODUCT(LOOKUP(MID(SUBSTITUTE(UPPER(TRIM(CLEAN(SUBSTITUTE(SUBSTITUTE(G1377,"ٔ",""),"ـ","ء"))))," ",""),ROW(INDIRECT("1:"&amp;LEN(SUBSTITUTE(UPPER(TRIM(CLEAN(SUBSTITUTE(SUBSTITUTE(G1377,"ٔ",""),"ـ","ء"))))," ","")))),1),Gematria!$C$3:$C$40,Gematria!$D$3:$D$40)))</f>
        <v/>
      </c>
    </row>
    <row r="1378" spans="1:10" x14ac:dyDescent="0.25">
      <c r="A1378" s="2">
        <v>1377</v>
      </c>
      <c r="B1378" s="2">
        <v>10</v>
      </c>
      <c r="C1378" s="2">
        <v>7</v>
      </c>
      <c r="D1378" s="11"/>
      <c r="E13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78" s="524" t="str">
        <f t="shared" si="65"/>
        <v/>
      </c>
      <c r="H1378" s="525">
        <f t="shared" si="66"/>
        <v>0</v>
      </c>
      <c r="I1378" s="526">
        <f t="shared" si="67"/>
        <v>1</v>
      </c>
      <c r="J1378" s="526" t="str">
        <f ca="1">IF(G1378="","",SUMPRODUCT(LOOKUP(MID(SUBSTITUTE(UPPER(TRIM(CLEAN(SUBSTITUTE(SUBSTITUTE(G1378,"ٔ",""),"ـ","ء"))))," ",""),ROW(INDIRECT("1:"&amp;LEN(SUBSTITUTE(UPPER(TRIM(CLEAN(SUBSTITUTE(SUBSTITUTE(G1378,"ٔ",""),"ـ","ء"))))," ","")))),1),Gematria!$C$3:$C$40,Gematria!$D$3:$D$40)))</f>
        <v/>
      </c>
    </row>
    <row r="1379" spans="1:10" x14ac:dyDescent="0.25">
      <c r="A1379" s="2">
        <v>1378</v>
      </c>
      <c r="B1379" s="2">
        <v>10</v>
      </c>
      <c r="C1379" s="2">
        <v>8</v>
      </c>
      <c r="D1379" s="11"/>
      <c r="E13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79" s="524" t="str">
        <f t="shared" si="65"/>
        <v/>
      </c>
      <c r="H1379" s="525">
        <f t="shared" si="66"/>
        <v>0</v>
      </c>
      <c r="I1379" s="526">
        <f t="shared" si="67"/>
        <v>1</v>
      </c>
      <c r="J1379" s="526" t="str">
        <f ca="1">IF(G1379="","",SUMPRODUCT(LOOKUP(MID(SUBSTITUTE(UPPER(TRIM(CLEAN(SUBSTITUTE(SUBSTITUTE(G1379,"ٔ",""),"ـ","ء"))))," ",""),ROW(INDIRECT("1:"&amp;LEN(SUBSTITUTE(UPPER(TRIM(CLEAN(SUBSTITUTE(SUBSTITUTE(G1379,"ٔ",""),"ـ","ء"))))," ","")))),1),Gematria!$C$3:$C$40,Gematria!$D$3:$D$40)))</f>
        <v/>
      </c>
    </row>
    <row r="1380" spans="1:10" x14ac:dyDescent="0.25">
      <c r="A1380" s="2">
        <v>1379</v>
      </c>
      <c r="B1380" s="2">
        <v>10</v>
      </c>
      <c r="C1380" s="2">
        <v>9</v>
      </c>
      <c r="D1380" s="11"/>
      <c r="E13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80" s="524" t="str">
        <f t="shared" si="65"/>
        <v/>
      </c>
      <c r="H1380" s="525">
        <f t="shared" si="66"/>
        <v>0</v>
      </c>
      <c r="I1380" s="526">
        <f t="shared" si="67"/>
        <v>1</v>
      </c>
      <c r="J1380" s="526" t="str">
        <f ca="1">IF(G1380="","",SUMPRODUCT(LOOKUP(MID(SUBSTITUTE(UPPER(TRIM(CLEAN(SUBSTITUTE(SUBSTITUTE(G1380,"ٔ",""),"ـ","ء"))))," ",""),ROW(INDIRECT("1:"&amp;LEN(SUBSTITUTE(UPPER(TRIM(CLEAN(SUBSTITUTE(SUBSTITUTE(G1380,"ٔ",""),"ـ","ء"))))," ","")))),1),Gematria!$C$3:$C$40,Gematria!$D$3:$D$40)))</f>
        <v/>
      </c>
    </row>
    <row r="1381" spans="1:10" x14ac:dyDescent="0.25">
      <c r="A1381" s="2">
        <v>1380</v>
      </c>
      <c r="B1381" s="2">
        <v>10</v>
      </c>
      <c r="C1381" s="2">
        <v>10</v>
      </c>
      <c r="D1381" s="11"/>
      <c r="E13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81" s="524" t="str">
        <f t="shared" si="65"/>
        <v/>
      </c>
      <c r="H1381" s="525">
        <f t="shared" si="66"/>
        <v>0</v>
      </c>
      <c r="I1381" s="526">
        <f t="shared" si="67"/>
        <v>1</v>
      </c>
      <c r="J1381" s="526" t="str">
        <f ca="1">IF(G1381="","",SUMPRODUCT(LOOKUP(MID(SUBSTITUTE(UPPER(TRIM(CLEAN(SUBSTITUTE(SUBSTITUTE(G1381,"ٔ",""),"ـ","ء"))))," ",""),ROW(INDIRECT("1:"&amp;LEN(SUBSTITUTE(UPPER(TRIM(CLEAN(SUBSTITUTE(SUBSTITUTE(G1381,"ٔ",""),"ـ","ء"))))," ","")))),1),Gematria!$C$3:$C$40,Gematria!$D$3:$D$40)))</f>
        <v/>
      </c>
    </row>
    <row r="1382" spans="1:10" x14ac:dyDescent="0.25">
      <c r="A1382" s="2">
        <v>1381</v>
      </c>
      <c r="B1382" s="2">
        <v>10</v>
      </c>
      <c r="C1382" s="2">
        <v>11</v>
      </c>
      <c r="D1382" s="11"/>
      <c r="E13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82" s="524" t="str">
        <f t="shared" si="65"/>
        <v/>
      </c>
      <c r="H1382" s="525">
        <f t="shared" si="66"/>
        <v>0</v>
      </c>
      <c r="I1382" s="526">
        <f t="shared" si="67"/>
        <v>1</v>
      </c>
      <c r="J1382" s="526" t="str">
        <f ca="1">IF(G1382="","",SUMPRODUCT(LOOKUP(MID(SUBSTITUTE(UPPER(TRIM(CLEAN(SUBSTITUTE(SUBSTITUTE(G1382,"ٔ",""),"ـ","ء"))))," ",""),ROW(INDIRECT("1:"&amp;LEN(SUBSTITUTE(UPPER(TRIM(CLEAN(SUBSTITUTE(SUBSTITUTE(G1382,"ٔ",""),"ـ","ء"))))," ","")))),1),Gematria!$C$3:$C$40,Gematria!$D$3:$D$40)))</f>
        <v/>
      </c>
    </row>
    <row r="1383" spans="1:10" x14ac:dyDescent="0.25">
      <c r="A1383" s="2">
        <v>1382</v>
      </c>
      <c r="B1383" s="2">
        <v>10</v>
      </c>
      <c r="C1383" s="2">
        <v>12</v>
      </c>
      <c r="D1383" s="11"/>
      <c r="E13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83" s="524" t="str">
        <f t="shared" si="65"/>
        <v/>
      </c>
      <c r="H1383" s="525">
        <f t="shared" si="66"/>
        <v>0</v>
      </c>
      <c r="I1383" s="526">
        <f t="shared" si="67"/>
        <v>1</v>
      </c>
      <c r="J1383" s="526" t="str">
        <f ca="1">IF(G1383="","",SUMPRODUCT(LOOKUP(MID(SUBSTITUTE(UPPER(TRIM(CLEAN(SUBSTITUTE(SUBSTITUTE(G1383,"ٔ",""),"ـ","ء"))))," ",""),ROW(INDIRECT("1:"&amp;LEN(SUBSTITUTE(UPPER(TRIM(CLEAN(SUBSTITUTE(SUBSTITUTE(G1383,"ٔ",""),"ـ","ء"))))," ","")))),1),Gematria!$C$3:$C$40,Gematria!$D$3:$D$40)))</f>
        <v/>
      </c>
    </row>
    <row r="1384" spans="1:10" x14ac:dyDescent="0.25">
      <c r="A1384" s="2">
        <v>1383</v>
      </c>
      <c r="B1384" s="2">
        <v>10</v>
      </c>
      <c r="C1384" s="2">
        <v>13</v>
      </c>
      <c r="D1384" s="11"/>
      <c r="E13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84" s="524" t="str">
        <f t="shared" si="65"/>
        <v/>
      </c>
      <c r="H1384" s="525">
        <f t="shared" si="66"/>
        <v>0</v>
      </c>
      <c r="I1384" s="526">
        <f t="shared" si="67"/>
        <v>1</v>
      </c>
      <c r="J1384" s="526" t="str">
        <f ca="1">IF(G1384="","",SUMPRODUCT(LOOKUP(MID(SUBSTITUTE(UPPER(TRIM(CLEAN(SUBSTITUTE(SUBSTITUTE(G1384,"ٔ",""),"ـ","ء"))))," ",""),ROW(INDIRECT("1:"&amp;LEN(SUBSTITUTE(UPPER(TRIM(CLEAN(SUBSTITUTE(SUBSTITUTE(G1384,"ٔ",""),"ـ","ء"))))," ","")))),1),Gematria!$C$3:$C$40,Gematria!$D$3:$D$40)))</f>
        <v/>
      </c>
    </row>
    <row r="1385" spans="1:10" x14ac:dyDescent="0.25">
      <c r="A1385" s="2">
        <v>1384</v>
      </c>
      <c r="B1385" s="2">
        <v>10</v>
      </c>
      <c r="C1385" s="2">
        <v>14</v>
      </c>
      <c r="D1385" s="11"/>
      <c r="E13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85" s="524" t="str">
        <f t="shared" si="65"/>
        <v/>
      </c>
      <c r="H1385" s="525">
        <f t="shared" si="66"/>
        <v>0</v>
      </c>
      <c r="I1385" s="526">
        <f t="shared" si="67"/>
        <v>1</v>
      </c>
      <c r="J1385" s="526" t="str">
        <f ca="1">IF(G1385="","",SUMPRODUCT(LOOKUP(MID(SUBSTITUTE(UPPER(TRIM(CLEAN(SUBSTITUTE(SUBSTITUTE(G1385,"ٔ",""),"ـ","ء"))))," ",""),ROW(INDIRECT("1:"&amp;LEN(SUBSTITUTE(UPPER(TRIM(CLEAN(SUBSTITUTE(SUBSTITUTE(G1385,"ٔ",""),"ـ","ء"))))," ","")))),1),Gematria!$C$3:$C$40,Gematria!$D$3:$D$40)))</f>
        <v/>
      </c>
    </row>
    <row r="1386" spans="1:10" x14ac:dyDescent="0.25">
      <c r="A1386" s="2">
        <v>1385</v>
      </c>
      <c r="B1386" s="2">
        <v>10</v>
      </c>
      <c r="C1386" s="2">
        <v>15</v>
      </c>
      <c r="D1386" s="11"/>
      <c r="E13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86" s="524" t="str">
        <f t="shared" si="65"/>
        <v/>
      </c>
      <c r="H1386" s="525">
        <f t="shared" si="66"/>
        <v>0</v>
      </c>
      <c r="I1386" s="526">
        <f t="shared" si="67"/>
        <v>1</v>
      </c>
      <c r="J1386" s="526" t="str">
        <f ca="1">IF(G1386="","",SUMPRODUCT(LOOKUP(MID(SUBSTITUTE(UPPER(TRIM(CLEAN(SUBSTITUTE(SUBSTITUTE(G1386,"ٔ",""),"ـ","ء"))))," ",""),ROW(INDIRECT("1:"&amp;LEN(SUBSTITUTE(UPPER(TRIM(CLEAN(SUBSTITUTE(SUBSTITUTE(G1386,"ٔ",""),"ـ","ء"))))," ","")))),1),Gematria!$C$3:$C$40,Gematria!$D$3:$D$40)))</f>
        <v/>
      </c>
    </row>
    <row r="1387" spans="1:10" x14ac:dyDescent="0.25">
      <c r="A1387" s="2">
        <v>1386</v>
      </c>
      <c r="B1387" s="2">
        <v>10</v>
      </c>
      <c r="C1387" s="2">
        <v>16</v>
      </c>
      <c r="D1387" s="11"/>
      <c r="E13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87" s="524" t="str">
        <f t="shared" si="65"/>
        <v/>
      </c>
      <c r="H1387" s="525">
        <f t="shared" si="66"/>
        <v>0</v>
      </c>
      <c r="I1387" s="526">
        <f t="shared" si="67"/>
        <v>1</v>
      </c>
      <c r="J1387" s="526" t="str">
        <f ca="1">IF(G1387="","",SUMPRODUCT(LOOKUP(MID(SUBSTITUTE(UPPER(TRIM(CLEAN(SUBSTITUTE(SUBSTITUTE(G1387,"ٔ",""),"ـ","ء"))))," ",""),ROW(INDIRECT("1:"&amp;LEN(SUBSTITUTE(UPPER(TRIM(CLEAN(SUBSTITUTE(SUBSTITUTE(G1387,"ٔ",""),"ـ","ء"))))," ","")))),1),Gematria!$C$3:$C$40,Gematria!$D$3:$D$40)))</f>
        <v/>
      </c>
    </row>
    <row r="1388" spans="1:10" x14ac:dyDescent="0.25">
      <c r="A1388" s="2">
        <v>1387</v>
      </c>
      <c r="B1388" s="2">
        <v>10</v>
      </c>
      <c r="C1388" s="2">
        <v>17</v>
      </c>
      <c r="D1388" s="11"/>
      <c r="E13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88" s="524" t="str">
        <f t="shared" si="65"/>
        <v/>
      </c>
      <c r="H1388" s="525">
        <f t="shared" si="66"/>
        <v>0</v>
      </c>
      <c r="I1388" s="526">
        <f t="shared" si="67"/>
        <v>1</v>
      </c>
      <c r="J1388" s="526" t="str">
        <f ca="1">IF(G1388="","",SUMPRODUCT(LOOKUP(MID(SUBSTITUTE(UPPER(TRIM(CLEAN(SUBSTITUTE(SUBSTITUTE(G1388,"ٔ",""),"ـ","ء"))))," ",""),ROW(INDIRECT("1:"&amp;LEN(SUBSTITUTE(UPPER(TRIM(CLEAN(SUBSTITUTE(SUBSTITUTE(G1388,"ٔ",""),"ـ","ء"))))," ","")))),1),Gematria!$C$3:$C$40,Gematria!$D$3:$D$40)))</f>
        <v/>
      </c>
    </row>
    <row r="1389" spans="1:10" x14ac:dyDescent="0.25">
      <c r="A1389" s="2">
        <v>1388</v>
      </c>
      <c r="B1389" s="2">
        <v>10</v>
      </c>
      <c r="C1389" s="2">
        <v>18</v>
      </c>
      <c r="D1389" s="11"/>
      <c r="E13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89" s="524" t="str">
        <f t="shared" si="65"/>
        <v/>
      </c>
      <c r="H1389" s="525">
        <f t="shared" si="66"/>
        <v>0</v>
      </c>
      <c r="I1389" s="526">
        <f t="shared" si="67"/>
        <v>1</v>
      </c>
      <c r="J1389" s="526" t="str">
        <f ca="1">IF(G1389="","",SUMPRODUCT(LOOKUP(MID(SUBSTITUTE(UPPER(TRIM(CLEAN(SUBSTITUTE(SUBSTITUTE(G1389,"ٔ",""),"ـ","ء"))))," ",""),ROW(INDIRECT("1:"&amp;LEN(SUBSTITUTE(UPPER(TRIM(CLEAN(SUBSTITUTE(SUBSTITUTE(G1389,"ٔ",""),"ـ","ء"))))," ","")))),1),Gematria!$C$3:$C$40,Gematria!$D$3:$D$40)))</f>
        <v/>
      </c>
    </row>
    <row r="1390" spans="1:10" x14ac:dyDescent="0.25">
      <c r="A1390" s="2">
        <v>1389</v>
      </c>
      <c r="B1390" s="2">
        <v>10</v>
      </c>
      <c r="C1390" s="2">
        <v>19</v>
      </c>
      <c r="D1390" s="11"/>
      <c r="E13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90" s="524" t="str">
        <f t="shared" si="65"/>
        <v/>
      </c>
      <c r="H1390" s="525">
        <f t="shared" si="66"/>
        <v>0</v>
      </c>
      <c r="I1390" s="526">
        <f t="shared" si="67"/>
        <v>1</v>
      </c>
      <c r="J1390" s="526" t="str">
        <f ca="1">IF(G1390="","",SUMPRODUCT(LOOKUP(MID(SUBSTITUTE(UPPER(TRIM(CLEAN(SUBSTITUTE(SUBSTITUTE(G1390,"ٔ",""),"ـ","ء"))))," ",""),ROW(INDIRECT("1:"&amp;LEN(SUBSTITUTE(UPPER(TRIM(CLEAN(SUBSTITUTE(SUBSTITUTE(G1390,"ٔ",""),"ـ","ء"))))," ","")))),1),Gematria!$C$3:$C$40,Gematria!$D$3:$D$40)))</f>
        <v/>
      </c>
    </row>
    <row r="1391" spans="1:10" x14ac:dyDescent="0.25">
      <c r="A1391" s="2">
        <v>1390</v>
      </c>
      <c r="B1391" s="2">
        <v>10</v>
      </c>
      <c r="C1391" s="2">
        <v>20</v>
      </c>
      <c r="D1391" s="11"/>
      <c r="E13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91" s="524" t="str">
        <f t="shared" si="65"/>
        <v/>
      </c>
      <c r="H1391" s="525">
        <f t="shared" si="66"/>
        <v>0</v>
      </c>
      <c r="I1391" s="526">
        <f t="shared" si="67"/>
        <v>1</v>
      </c>
      <c r="J1391" s="526" t="str">
        <f ca="1">IF(G1391="","",SUMPRODUCT(LOOKUP(MID(SUBSTITUTE(UPPER(TRIM(CLEAN(SUBSTITUTE(SUBSTITUTE(G1391,"ٔ",""),"ـ","ء"))))," ",""),ROW(INDIRECT("1:"&amp;LEN(SUBSTITUTE(UPPER(TRIM(CLEAN(SUBSTITUTE(SUBSTITUTE(G1391,"ٔ",""),"ـ","ء"))))," ","")))),1),Gematria!$C$3:$C$40,Gematria!$D$3:$D$40)))</f>
        <v/>
      </c>
    </row>
    <row r="1392" spans="1:10" x14ac:dyDescent="0.25">
      <c r="A1392" s="2">
        <v>1391</v>
      </c>
      <c r="B1392" s="2">
        <v>10</v>
      </c>
      <c r="C1392" s="2">
        <v>21</v>
      </c>
      <c r="D1392" s="11"/>
      <c r="E13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92" s="524" t="str">
        <f t="shared" si="65"/>
        <v/>
      </c>
      <c r="H1392" s="525">
        <f t="shared" si="66"/>
        <v>0</v>
      </c>
      <c r="I1392" s="526">
        <f t="shared" si="67"/>
        <v>1</v>
      </c>
      <c r="J1392" s="526" t="str">
        <f ca="1">IF(G1392="","",SUMPRODUCT(LOOKUP(MID(SUBSTITUTE(UPPER(TRIM(CLEAN(SUBSTITUTE(SUBSTITUTE(G1392,"ٔ",""),"ـ","ء"))))," ",""),ROW(INDIRECT("1:"&amp;LEN(SUBSTITUTE(UPPER(TRIM(CLEAN(SUBSTITUTE(SUBSTITUTE(G1392,"ٔ",""),"ـ","ء"))))," ","")))),1),Gematria!$C$3:$C$40,Gematria!$D$3:$D$40)))</f>
        <v/>
      </c>
    </row>
    <row r="1393" spans="1:10" x14ac:dyDescent="0.25">
      <c r="A1393" s="2">
        <v>1392</v>
      </c>
      <c r="B1393" s="2">
        <v>10</v>
      </c>
      <c r="C1393" s="2">
        <v>22</v>
      </c>
      <c r="D1393" s="11"/>
      <c r="E13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93" s="524" t="str">
        <f t="shared" si="65"/>
        <v/>
      </c>
      <c r="H1393" s="525">
        <f t="shared" si="66"/>
        <v>0</v>
      </c>
      <c r="I1393" s="526">
        <f t="shared" si="67"/>
        <v>1</v>
      </c>
      <c r="J1393" s="526" t="str">
        <f ca="1">IF(G1393="","",SUMPRODUCT(LOOKUP(MID(SUBSTITUTE(UPPER(TRIM(CLEAN(SUBSTITUTE(SUBSTITUTE(G1393,"ٔ",""),"ـ","ء"))))," ",""),ROW(INDIRECT("1:"&amp;LEN(SUBSTITUTE(UPPER(TRIM(CLEAN(SUBSTITUTE(SUBSTITUTE(G1393,"ٔ",""),"ـ","ء"))))," ","")))),1),Gematria!$C$3:$C$40,Gematria!$D$3:$D$40)))</f>
        <v/>
      </c>
    </row>
    <row r="1394" spans="1:10" x14ac:dyDescent="0.25">
      <c r="A1394" s="2">
        <v>1393</v>
      </c>
      <c r="B1394" s="2">
        <v>10</v>
      </c>
      <c r="C1394" s="2">
        <v>23</v>
      </c>
      <c r="D1394" s="11"/>
      <c r="E13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94" s="524" t="str">
        <f t="shared" si="65"/>
        <v/>
      </c>
      <c r="H1394" s="525">
        <f t="shared" si="66"/>
        <v>0</v>
      </c>
      <c r="I1394" s="526">
        <f t="shared" si="67"/>
        <v>1</v>
      </c>
      <c r="J1394" s="526" t="str">
        <f ca="1">IF(G1394="","",SUMPRODUCT(LOOKUP(MID(SUBSTITUTE(UPPER(TRIM(CLEAN(SUBSTITUTE(SUBSTITUTE(G1394,"ٔ",""),"ـ","ء"))))," ",""),ROW(INDIRECT("1:"&amp;LEN(SUBSTITUTE(UPPER(TRIM(CLEAN(SUBSTITUTE(SUBSTITUTE(G1394,"ٔ",""),"ـ","ء"))))," ","")))),1),Gematria!$C$3:$C$40,Gematria!$D$3:$D$40)))</f>
        <v/>
      </c>
    </row>
    <row r="1395" spans="1:10" x14ac:dyDescent="0.25">
      <c r="A1395" s="2">
        <v>1394</v>
      </c>
      <c r="B1395" s="2">
        <v>10</v>
      </c>
      <c r="C1395" s="2">
        <v>24</v>
      </c>
      <c r="D1395" s="11"/>
      <c r="E13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95" s="524" t="str">
        <f t="shared" si="65"/>
        <v/>
      </c>
      <c r="H1395" s="525">
        <f t="shared" si="66"/>
        <v>0</v>
      </c>
      <c r="I1395" s="526">
        <f t="shared" si="67"/>
        <v>1</v>
      </c>
      <c r="J1395" s="526" t="str">
        <f ca="1">IF(G1395="","",SUMPRODUCT(LOOKUP(MID(SUBSTITUTE(UPPER(TRIM(CLEAN(SUBSTITUTE(SUBSTITUTE(G1395,"ٔ",""),"ـ","ء"))))," ",""),ROW(INDIRECT("1:"&amp;LEN(SUBSTITUTE(UPPER(TRIM(CLEAN(SUBSTITUTE(SUBSTITUTE(G1395,"ٔ",""),"ـ","ء"))))," ","")))),1),Gematria!$C$3:$C$40,Gematria!$D$3:$D$40)))</f>
        <v/>
      </c>
    </row>
    <row r="1396" spans="1:10" x14ac:dyDescent="0.25">
      <c r="A1396" s="2">
        <v>1395</v>
      </c>
      <c r="B1396" s="2">
        <v>10</v>
      </c>
      <c r="C1396" s="2">
        <v>25</v>
      </c>
      <c r="D1396" s="11"/>
      <c r="E13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96" s="524" t="str">
        <f t="shared" si="65"/>
        <v/>
      </c>
      <c r="H1396" s="525">
        <f t="shared" si="66"/>
        <v>0</v>
      </c>
      <c r="I1396" s="526">
        <f t="shared" si="67"/>
        <v>1</v>
      </c>
      <c r="J1396" s="526" t="str">
        <f ca="1">IF(G1396="","",SUMPRODUCT(LOOKUP(MID(SUBSTITUTE(UPPER(TRIM(CLEAN(SUBSTITUTE(SUBSTITUTE(G1396,"ٔ",""),"ـ","ء"))))," ",""),ROW(INDIRECT("1:"&amp;LEN(SUBSTITUTE(UPPER(TRIM(CLEAN(SUBSTITUTE(SUBSTITUTE(G1396,"ٔ",""),"ـ","ء"))))," ","")))),1),Gematria!$C$3:$C$40,Gematria!$D$3:$D$40)))</f>
        <v/>
      </c>
    </row>
    <row r="1397" spans="1:10" x14ac:dyDescent="0.25">
      <c r="A1397" s="2">
        <v>1396</v>
      </c>
      <c r="B1397" s="2">
        <v>10</v>
      </c>
      <c r="C1397" s="2">
        <v>26</v>
      </c>
      <c r="D1397" s="11"/>
      <c r="E13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97" s="524" t="str">
        <f t="shared" si="65"/>
        <v/>
      </c>
      <c r="H1397" s="525">
        <f t="shared" si="66"/>
        <v>0</v>
      </c>
      <c r="I1397" s="526">
        <f t="shared" si="67"/>
        <v>1</v>
      </c>
      <c r="J1397" s="526" t="str">
        <f ca="1">IF(G1397="","",SUMPRODUCT(LOOKUP(MID(SUBSTITUTE(UPPER(TRIM(CLEAN(SUBSTITUTE(SUBSTITUTE(G1397,"ٔ",""),"ـ","ء"))))," ",""),ROW(INDIRECT("1:"&amp;LEN(SUBSTITUTE(UPPER(TRIM(CLEAN(SUBSTITUTE(SUBSTITUTE(G1397,"ٔ",""),"ـ","ء"))))," ","")))),1),Gematria!$C$3:$C$40,Gematria!$D$3:$D$40)))</f>
        <v/>
      </c>
    </row>
    <row r="1398" spans="1:10" x14ac:dyDescent="0.25">
      <c r="A1398" s="2">
        <v>1397</v>
      </c>
      <c r="B1398" s="2">
        <v>10</v>
      </c>
      <c r="C1398" s="2">
        <v>27</v>
      </c>
      <c r="D1398" s="11"/>
      <c r="E13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98" s="524" t="str">
        <f t="shared" si="65"/>
        <v/>
      </c>
      <c r="H1398" s="525">
        <f t="shared" si="66"/>
        <v>0</v>
      </c>
      <c r="I1398" s="526">
        <f t="shared" si="67"/>
        <v>1</v>
      </c>
      <c r="J1398" s="526" t="str">
        <f ca="1">IF(G1398="","",SUMPRODUCT(LOOKUP(MID(SUBSTITUTE(UPPER(TRIM(CLEAN(SUBSTITUTE(SUBSTITUTE(G1398,"ٔ",""),"ـ","ء"))))," ",""),ROW(INDIRECT("1:"&amp;LEN(SUBSTITUTE(UPPER(TRIM(CLEAN(SUBSTITUTE(SUBSTITUTE(G1398,"ٔ",""),"ـ","ء"))))," ","")))),1),Gematria!$C$3:$C$40,Gematria!$D$3:$D$40)))</f>
        <v/>
      </c>
    </row>
    <row r="1399" spans="1:10" x14ac:dyDescent="0.25">
      <c r="A1399" s="2">
        <v>1398</v>
      </c>
      <c r="B1399" s="2">
        <v>10</v>
      </c>
      <c r="C1399" s="2">
        <v>28</v>
      </c>
      <c r="D1399" s="11"/>
      <c r="E13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3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399" s="524" t="str">
        <f t="shared" si="65"/>
        <v/>
      </c>
      <c r="H1399" s="525">
        <f t="shared" si="66"/>
        <v>0</v>
      </c>
      <c r="I1399" s="526">
        <f t="shared" si="67"/>
        <v>1</v>
      </c>
      <c r="J1399" s="526" t="str">
        <f ca="1">IF(G1399="","",SUMPRODUCT(LOOKUP(MID(SUBSTITUTE(UPPER(TRIM(CLEAN(SUBSTITUTE(SUBSTITUTE(G1399,"ٔ",""),"ـ","ء"))))," ",""),ROW(INDIRECT("1:"&amp;LEN(SUBSTITUTE(UPPER(TRIM(CLEAN(SUBSTITUTE(SUBSTITUTE(G1399,"ٔ",""),"ـ","ء"))))," ","")))),1),Gematria!$C$3:$C$40,Gematria!$D$3:$D$40)))</f>
        <v/>
      </c>
    </row>
    <row r="1400" spans="1:10" x14ac:dyDescent="0.25">
      <c r="A1400" s="2">
        <v>1399</v>
      </c>
      <c r="B1400" s="2">
        <v>10</v>
      </c>
      <c r="C1400" s="2">
        <v>29</v>
      </c>
      <c r="D1400" s="11"/>
      <c r="E14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00" s="524" t="str">
        <f t="shared" si="65"/>
        <v/>
      </c>
      <c r="H1400" s="525">
        <f t="shared" si="66"/>
        <v>0</v>
      </c>
      <c r="I1400" s="526">
        <f t="shared" si="67"/>
        <v>1</v>
      </c>
      <c r="J1400" s="526" t="str">
        <f ca="1">IF(G1400="","",SUMPRODUCT(LOOKUP(MID(SUBSTITUTE(UPPER(TRIM(CLEAN(SUBSTITUTE(SUBSTITUTE(G1400,"ٔ",""),"ـ","ء"))))," ",""),ROW(INDIRECT("1:"&amp;LEN(SUBSTITUTE(UPPER(TRIM(CLEAN(SUBSTITUTE(SUBSTITUTE(G1400,"ٔ",""),"ـ","ء"))))," ","")))),1),Gematria!$C$3:$C$40,Gematria!$D$3:$D$40)))</f>
        <v/>
      </c>
    </row>
    <row r="1401" spans="1:10" x14ac:dyDescent="0.25">
      <c r="A1401" s="2">
        <v>1400</v>
      </c>
      <c r="B1401" s="2">
        <v>10</v>
      </c>
      <c r="C1401" s="2">
        <v>30</v>
      </c>
      <c r="D1401" s="11"/>
      <c r="E14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01" s="524" t="str">
        <f t="shared" si="65"/>
        <v/>
      </c>
      <c r="H1401" s="525">
        <f t="shared" si="66"/>
        <v>0</v>
      </c>
      <c r="I1401" s="526">
        <f t="shared" si="67"/>
        <v>1</v>
      </c>
      <c r="J1401" s="526" t="str">
        <f ca="1">IF(G1401="","",SUMPRODUCT(LOOKUP(MID(SUBSTITUTE(UPPER(TRIM(CLEAN(SUBSTITUTE(SUBSTITUTE(G1401,"ٔ",""),"ـ","ء"))))," ",""),ROW(INDIRECT("1:"&amp;LEN(SUBSTITUTE(UPPER(TRIM(CLEAN(SUBSTITUTE(SUBSTITUTE(G1401,"ٔ",""),"ـ","ء"))))," ","")))),1),Gematria!$C$3:$C$40,Gematria!$D$3:$D$40)))</f>
        <v/>
      </c>
    </row>
    <row r="1402" spans="1:10" x14ac:dyDescent="0.25">
      <c r="A1402" s="2">
        <v>1401</v>
      </c>
      <c r="B1402" s="2">
        <v>10</v>
      </c>
      <c r="C1402" s="2">
        <v>31</v>
      </c>
      <c r="D1402" s="11"/>
      <c r="E14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02" s="524" t="str">
        <f t="shared" si="65"/>
        <v/>
      </c>
      <c r="H1402" s="525">
        <f t="shared" si="66"/>
        <v>0</v>
      </c>
      <c r="I1402" s="526">
        <f t="shared" si="67"/>
        <v>1</v>
      </c>
      <c r="J1402" s="526" t="str">
        <f ca="1">IF(G1402="","",SUMPRODUCT(LOOKUP(MID(SUBSTITUTE(UPPER(TRIM(CLEAN(SUBSTITUTE(SUBSTITUTE(G1402,"ٔ",""),"ـ","ء"))))," ",""),ROW(INDIRECT("1:"&amp;LEN(SUBSTITUTE(UPPER(TRIM(CLEAN(SUBSTITUTE(SUBSTITUTE(G1402,"ٔ",""),"ـ","ء"))))," ","")))),1),Gematria!$C$3:$C$40,Gematria!$D$3:$D$40)))</f>
        <v/>
      </c>
    </row>
    <row r="1403" spans="1:10" x14ac:dyDescent="0.25">
      <c r="A1403" s="2">
        <v>1402</v>
      </c>
      <c r="B1403" s="2">
        <v>10</v>
      </c>
      <c r="C1403" s="2">
        <v>32</v>
      </c>
      <c r="D1403" s="11"/>
      <c r="E14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03" s="524" t="str">
        <f t="shared" si="65"/>
        <v/>
      </c>
      <c r="H1403" s="525">
        <f t="shared" si="66"/>
        <v>0</v>
      </c>
      <c r="I1403" s="526">
        <f t="shared" si="67"/>
        <v>1</v>
      </c>
      <c r="J1403" s="526" t="str">
        <f ca="1">IF(G1403="","",SUMPRODUCT(LOOKUP(MID(SUBSTITUTE(UPPER(TRIM(CLEAN(SUBSTITUTE(SUBSTITUTE(G1403,"ٔ",""),"ـ","ء"))))," ",""),ROW(INDIRECT("1:"&amp;LEN(SUBSTITUTE(UPPER(TRIM(CLEAN(SUBSTITUTE(SUBSTITUTE(G1403,"ٔ",""),"ـ","ء"))))," ","")))),1),Gematria!$C$3:$C$40,Gematria!$D$3:$D$40)))</f>
        <v/>
      </c>
    </row>
    <row r="1404" spans="1:10" x14ac:dyDescent="0.25">
      <c r="A1404" s="2">
        <v>1403</v>
      </c>
      <c r="B1404" s="2">
        <v>10</v>
      </c>
      <c r="C1404" s="2">
        <v>33</v>
      </c>
      <c r="D1404" s="11"/>
      <c r="E14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04" s="524" t="str">
        <f t="shared" si="65"/>
        <v/>
      </c>
      <c r="H1404" s="525">
        <f t="shared" si="66"/>
        <v>0</v>
      </c>
      <c r="I1404" s="526">
        <f t="shared" si="67"/>
        <v>1</v>
      </c>
      <c r="J1404" s="526" t="str">
        <f ca="1">IF(G1404="","",SUMPRODUCT(LOOKUP(MID(SUBSTITUTE(UPPER(TRIM(CLEAN(SUBSTITUTE(SUBSTITUTE(G1404,"ٔ",""),"ـ","ء"))))," ",""),ROW(INDIRECT("1:"&amp;LEN(SUBSTITUTE(UPPER(TRIM(CLEAN(SUBSTITUTE(SUBSTITUTE(G1404,"ٔ",""),"ـ","ء"))))," ","")))),1),Gematria!$C$3:$C$40,Gematria!$D$3:$D$40)))</f>
        <v/>
      </c>
    </row>
    <row r="1405" spans="1:10" x14ac:dyDescent="0.25">
      <c r="A1405" s="2">
        <v>1404</v>
      </c>
      <c r="B1405" s="2">
        <v>10</v>
      </c>
      <c r="C1405" s="2">
        <v>34</v>
      </c>
      <c r="D1405" s="11"/>
      <c r="E14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05" s="524" t="str">
        <f t="shared" si="65"/>
        <v/>
      </c>
      <c r="H1405" s="525">
        <f t="shared" si="66"/>
        <v>0</v>
      </c>
      <c r="I1405" s="526">
        <f t="shared" si="67"/>
        <v>1</v>
      </c>
      <c r="J1405" s="526" t="str">
        <f ca="1">IF(G1405="","",SUMPRODUCT(LOOKUP(MID(SUBSTITUTE(UPPER(TRIM(CLEAN(SUBSTITUTE(SUBSTITUTE(G1405,"ٔ",""),"ـ","ء"))))," ",""),ROW(INDIRECT("1:"&amp;LEN(SUBSTITUTE(UPPER(TRIM(CLEAN(SUBSTITUTE(SUBSTITUTE(G1405,"ٔ",""),"ـ","ء"))))," ","")))),1),Gematria!$C$3:$C$40,Gematria!$D$3:$D$40)))</f>
        <v/>
      </c>
    </row>
    <row r="1406" spans="1:10" x14ac:dyDescent="0.25">
      <c r="A1406" s="2">
        <v>1405</v>
      </c>
      <c r="B1406" s="2">
        <v>10</v>
      </c>
      <c r="C1406" s="2">
        <v>35</v>
      </c>
      <c r="D1406" s="11"/>
      <c r="E14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06" s="524" t="str">
        <f t="shared" si="65"/>
        <v/>
      </c>
      <c r="H1406" s="525">
        <f t="shared" si="66"/>
        <v>0</v>
      </c>
      <c r="I1406" s="526">
        <f t="shared" si="67"/>
        <v>1</v>
      </c>
      <c r="J1406" s="526" t="str">
        <f ca="1">IF(G1406="","",SUMPRODUCT(LOOKUP(MID(SUBSTITUTE(UPPER(TRIM(CLEAN(SUBSTITUTE(SUBSTITUTE(G1406,"ٔ",""),"ـ","ء"))))," ",""),ROW(INDIRECT("1:"&amp;LEN(SUBSTITUTE(UPPER(TRIM(CLEAN(SUBSTITUTE(SUBSTITUTE(G1406,"ٔ",""),"ـ","ء"))))," ","")))),1),Gematria!$C$3:$C$40,Gematria!$D$3:$D$40)))</f>
        <v/>
      </c>
    </row>
    <row r="1407" spans="1:10" x14ac:dyDescent="0.25">
      <c r="A1407" s="2">
        <v>1406</v>
      </c>
      <c r="B1407" s="2">
        <v>10</v>
      </c>
      <c r="C1407" s="2">
        <v>36</v>
      </c>
      <c r="D1407" s="11"/>
      <c r="E14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07" s="524" t="str">
        <f t="shared" si="65"/>
        <v/>
      </c>
      <c r="H1407" s="525">
        <f t="shared" si="66"/>
        <v>0</v>
      </c>
      <c r="I1407" s="526">
        <f t="shared" si="67"/>
        <v>1</v>
      </c>
      <c r="J1407" s="526" t="str">
        <f ca="1">IF(G1407="","",SUMPRODUCT(LOOKUP(MID(SUBSTITUTE(UPPER(TRIM(CLEAN(SUBSTITUTE(SUBSTITUTE(G1407,"ٔ",""),"ـ","ء"))))," ",""),ROW(INDIRECT("1:"&amp;LEN(SUBSTITUTE(UPPER(TRIM(CLEAN(SUBSTITUTE(SUBSTITUTE(G1407,"ٔ",""),"ـ","ء"))))," ","")))),1),Gematria!$C$3:$C$40,Gematria!$D$3:$D$40)))</f>
        <v/>
      </c>
    </row>
    <row r="1408" spans="1:10" x14ac:dyDescent="0.25">
      <c r="A1408" s="2">
        <v>1407</v>
      </c>
      <c r="B1408" s="2">
        <v>10</v>
      </c>
      <c r="C1408" s="2">
        <v>37</v>
      </c>
      <c r="D1408" s="11"/>
      <c r="E14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08" s="524" t="str">
        <f t="shared" si="65"/>
        <v/>
      </c>
      <c r="H1408" s="525">
        <f t="shared" si="66"/>
        <v>0</v>
      </c>
      <c r="I1408" s="526">
        <f t="shared" si="67"/>
        <v>1</v>
      </c>
      <c r="J1408" s="526" t="str">
        <f ca="1">IF(G1408="","",SUMPRODUCT(LOOKUP(MID(SUBSTITUTE(UPPER(TRIM(CLEAN(SUBSTITUTE(SUBSTITUTE(G1408,"ٔ",""),"ـ","ء"))))," ",""),ROW(INDIRECT("1:"&amp;LEN(SUBSTITUTE(UPPER(TRIM(CLEAN(SUBSTITUTE(SUBSTITUTE(G1408,"ٔ",""),"ـ","ء"))))," ","")))),1),Gematria!$C$3:$C$40,Gematria!$D$3:$D$40)))</f>
        <v/>
      </c>
    </row>
    <row r="1409" spans="1:10" x14ac:dyDescent="0.25">
      <c r="A1409" s="2">
        <v>1408</v>
      </c>
      <c r="B1409" s="2">
        <v>10</v>
      </c>
      <c r="C1409" s="2">
        <v>38</v>
      </c>
      <c r="D1409" s="11"/>
      <c r="E14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09" s="524" t="str">
        <f t="shared" si="65"/>
        <v/>
      </c>
      <c r="H1409" s="525">
        <f t="shared" si="66"/>
        <v>0</v>
      </c>
      <c r="I1409" s="526">
        <f t="shared" si="67"/>
        <v>1</v>
      </c>
      <c r="J1409" s="526" t="str">
        <f ca="1">IF(G1409="","",SUMPRODUCT(LOOKUP(MID(SUBSTITUTE(UPPER(TRIM(CLEAN(SUBSTITUTE(SUBSTITUTE(G1409,"ٔ",""),"ـ","ء"))))," ",""),ROW(INDIRECT("1:"&amp;LEN(SUBSTITUTE(UPPER(TRIM(CLEAN(SUBSTITUTE(SUBSTITUTE(G1409,"ٔ",""),"ـ","ء"))))," ","")))),1),Gematria!$C$3:$C$40,Gematria!$D$3:$D$40)))</f>
        <v/>
      </c>
    </row>
    <row r="1410" spans="1:10" x14ac:dyDescent="0.25">
      <c r="A1410" s="2">
        <v>1409</v>
      </c>
      <c r="B1410" s="2">
        <v>10</v>
      </c>
      <c r="C1410" s="2">
        <v>39</v>
      </c>
      <c r="D1410" s="11"/>
      <c r="E14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10" s="524" t="str">
        <f t="shared" si="65"/>
        <v/>
      </c>
      <c r="H1410" s="525">
        <f t="shared" si="66"/>
        <v>0</v>
      </c>
      <c r="I1410" s="526">
        <f t="shared" si="67"/>
        <v>1</v>
      </c>
      <c r="J1410" s="526" t="str">
        <f ca="1">IF(G1410="","",SUMPRODUCT(LOOKUP(MID(SUBSTITUTE(UPPER(TRIM(CLEAN(SUBSTITUTE(SUBSTITUTE(G1410,"ٔ",""),"ـ","ء"))))," ",""),ROW(INDIRECT("1:"&amp;LEN(SUBSTITUTE(UPPER(TRIM(CLEAN(SUBSTITUTE(SUBSTITUTE(G1410,"ٔ",""),"ـ","ء"))))," ","")))),1),Gematria!$C$3:$C$40,Gematria!$D$3:$D$40)))</f>
        <v/>
      </c>
    </row>
    <row r="1411" spans="1:10" x14ac:dyDescent="0.25">
      <c r="A1411" s="2">
        <v>1410</v>
      </c>
      <c r="B1411" s="2">
        <v>10</v>
      </c>
      <c r="C1411" s="2">
        <v>40</v>
      </c>
      <c r="D1411" s="11"/>
      <c r="E14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11" s="524" t="str">
        <f t="shared" ref="G1411:G1474" si="68">TRIM(CLEAN(SUBSTITUTE(F1411,"ٔ","")))</f>
        <v/>
      </c>
      <c r="H1411" s="525">
        <f t="shared" ref="H1411:H1474" si="69">LEN(SUBSTITUTE(G1411," ",""))</f>
        <v>0</v>
      </c>
      <c r="I1411" s="526">
        <f t="shared" si="67"/>
        <v>1</v>
      </c>
      <c r="J1411" s="526" t="str">
        <f ca="1">IF(G1411="","",SUMPRODUCT(LOOKUP(MID(SUBSTITUTE(UPPER(TRIM(CLEAN(SUBSTITUTE(SUBSTITUTE(G1411,"ٔ",""),"ـ","ء"))))," ",""),ROW(INDIRECT("1:"&amp;LEN(SUBSTITUTE(UPPER(TRIM(CLEAN(SUBSTITUTE(SUBSTITUTE(G1411,"ٔ",""),"ـ","ء"))))," ","")))),1),Gematria!$C$3:$C$40,Gematria!$D$3:$D$40)))</f>
        <v/>
      </c>
    </row>
    <row r="1412" spans="1:10" x14ac:dyDescent="0.25">
      <c r="A1412" s="2">
        <v>1411</v>
      </c>
      <c r="B1412" s="2">
        <v>10</v>
      </c>
      <c r="C1412" s="2">
        <v>41</v>
      </c>
      <c r="D1412" s="11"/>
      <c r="E14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12" s="524" t="str">
        <f t="shared" si="68"/>
        <v/>
      </c>
      <c r="H1412" s="525">
        <f t="shared" si="69"/>
        <v>0</v>
      </c>
      <c r="I1412" s="526">
        <f t="shared" si="67"/>
        <v>1</v>
      </c>
      <c r="J1412" s="526" t="str">
        <f ca="1">IF(G1412="","",SUMPRODUCT(LOOKUP(MID(SUBSTITUTE(UPPER(TRIM(CLEAN(SUBSTITUTE(SUBSTITUTE(G1412,"ٔ",""),"ـ","ء"))))," ",""),ROW(INDIRECT("1:"&amp;LEN(SUBSTITUTE(UPPER(TRIM(CLEAN(SUBSTITUTE(SUBSTITUTE(G1412,"ٔ",""),"ـ","ء"))))," ","")))),1),Gematria!$C$3:$C$40,Gematria!$D$3:$D$40)))</f>
        <v/>
      </c>
    </row>
    <row r="1413" spans="1:10" x14ac:dyDescent="0.25">
      <c r="A1413" s="2">
        <v>1412</v>
      </c>
      <c r="B1413" s="2">
        <v>10</v>
      </c>
      <c r="C1413" s="2">
        <v>42</v>
      </c>
      <c r="D1413" s="11"/>
      <c r="E14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13" s="524" t="str">
        <f t="shared" si="68"/>
        <v/>
      </c>
      <c r="H1413" s="525">
        <f t="shared" si="69"/>
        <v>0</v>
      </c>
      <c r="I1413" s="526">
        <f t="shared" si="67"/>
        <v>1</v>
      </c>
      <c r="J1413" s="526" t="str">
        <f ca="1">IF(G1413="","",SUMPRODUCT(LOOKUP(MID(SUBSTITUTE(UPPER(TRIM(CLEAN(SUBSTITUTE(SUBSTITUTE(G1413,"ٔ",""),"ـ","ء"))))," ",""),ROW(INDIRECT("1:"&amp;LEN(SUBSTITUTE(UPPER(TRIM(CLEAN(SUBSTITUTE(SUBSTITUTE(G1413,"ٔ",""),"ـ","ء"))))," ","")))),1),Gematria!$C$3:$C$40,Gematria!$D$3:$D$40)))</f>
        <v/>
      </c>
    </row>
    <row r="1414" spans="1:10" x14ac:dyDescent="0.25">
      <c r="A1414" s="2">
        <v>1413</v>
      </c>
      <c r="B1414" s="2">
        <v>10</v>
      </c>
      <c r="C1414" s="2">
        <v>43</v>
      </c>
      <c r="D1414" s="11"/>
      <c r="E14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14" s="524" t="str">
        <f t="shared" si="68"/>
        <v/>
      </c>
      <c r="H1414" s="525">
        <f t="shared" si="69"/>
        <v>0</v>
      </c>
      <c r="I1414" s="526">
        <f t="shared" si="67"/>
        <v>1</v>
      </c>
      <c r="J1414" s="526" t="str">
        <f ca="1">IF(G1414="","",SUMPRODUCT(LOOKUP(MID(SUBSTITUTE(UPPER(TRIM(CLEAN(SUBSTITUTE(SUBSTITUTE(G1414,"ٔ",""),"ـ","ء"))))," ",""),ROW(INDIRECT("1:"&amp;LEN(SUBSTITUTE(UPPER(TRIM(CLEAN(SUBSTITUTE(SUBSTITUTE(G1414,"ٔ",""),"ـ","ء"))))," ","")))),1),Gematria!$C$3:$C$40,Gematria!$D$3:$D$40)))</f>
        <v/>
      </c>
    </row>
    <row r="1415" spans="1:10" x14ac:dyDescent="0.25">
      <c r="A1415" s="2">
        <v>1414</v>
      </c>
      <c r="B1415" s="2">
        <v>10</v>
      </c>
      <c r="C1415" s="2">
        <v>44</v>
      </c>
      <c r="D1415" s="11"/>
      <c r="E14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15" s="524" t="str">
        <f t="shared" si="68"/>
        <v/>
      </c>
      <c r="H1415" s="525">
        <f t="shared" si="69"/>
        <v>0</v>
      </c>
      <c r="I1415" s="526">
        <f t="shared" si="67"/>
        <v>1</v>
      </c>
      <c r="J1415" s="526" t="str">
        <f ca="1">IF(G1415="","",SUMPRODUCT(LOOKUP(MID(SUBSTITUTE(UPPER(TRIM(CLEAN(SUBSTITUTE(SUBSTITUTE(G1415,"ٔ",""),"ـ","ء"))))," ",""),ROW(INDIRECT("1:"&amp;LEN(SUBSTITUTE(UPPER(TRIM(CLEAN(SUBSTITUTE(SUBSTITUTE(G1415,"ٔ",""),"ـ","ء"))))," ","")))),1),Gematria!$C$3:$C$40,Gematria!$D$3:$D$40)))</f>
        <v/>
      </c>
    </row>
    <row r="1416" spans="1:10" x14ac:dyDescent="0.25">
      <c r="A1416" s="2">
        <v>1415</v>
      </c>
      <c r="B1416" s="2">
        <v>10</v>
      </c>
      <c r="C1416" s="2">
        <v>45</v>
      </c>
      <c r="D1416" s="11"/>
      <c r="E14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16" s="524" t="str">
        <f t="shared" si="68"/>
        <v/>
      </c>
      <c r="H1416" s="525">
        <f t="shared" si="69"/>
        <v>0</v>
      </c>
      <c r="I1416" s="526">
        <f t="shared" si="67"/>
        <v>1</v>
      </c>
      <c r="J1416" s="526" t="str">
        <f ca="1">IF(G1416="","",SUMPRODUCT(LOOKUP(MID(SUBSTITUTE(UPPER(TRIM(CLEAN(SUBSTITUTE(SUBSTITUTE(G1416,"ٔ",""),"ـ","ء"))))," ",""),ROW(INDIRECT("1:"&amp;LEN(SUBSTITUTE(UPPER(TRIM(CLEAN(SUBSTITUTE(SUBSTITUTE(G1416,"ٔ",""),"ـ","ء"))))," ","")))),1),Gematria!$C$3:$C$40,Gematria!$D$3:$D$40)))</f>
        <v/>
      </c>
    </row>
    <row r="1417" spans="1:10" x14ac:dyDescent="0.25">
      <c r="A1417" s="2">
        <v>1416</v>
      </c>
      <c r="B1417" s="2">
        <v>10</v>
      </c>
      <c r="C1417" s="2">
        <v>46</v>
      </c>
      <c r="D1417" s="11"/>
      <c r="E14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17" s="524" t="str">
        <f t="shared" si="68"/>
        <v/>
      </c>
      <c r="H1417" s="525">
        <f t="shared" si="69"/>
        <v>0</v>
      </c>
      <c r="I1417" s="526">
        <f t="shared" si="67"/>
        <v>1</v>
      </c>
      <c r="J1417" s="526" t="str">
        <f ca="1">IF(G1417="","",SUMPRODUCT(LOOKUP(MID(SUBSTITUTE(UPPER(TRIM(CLEAN(SUBSTITUTE(SUBSTITUTE(G1417,"ٔ",""),"ـ","ء"))))," ",""),ROW(INDIRECT("1:"&amp;LEN(SUBSTITUTE(UPPER(TRIM(CLEAN(SUBSTITUTE(SUBSTITUTE(G1417,"ٔ",""),"ـ","ء"))))," ","")))),1),Gematria!$C$3:$C$40,Gematria!$D$3:$D$40)))</f>
        <v/>
      </c>
    </row>
    <row r="1418" spans="1:10" x14ac:dyDescent="0.25">
      <c r="A1418" s="2">
        <v>1417</v>
      </c>
      <c r="B1418" s="2">
        <v>10</v>
      </c>
      <c r="C1418" s="2">
        <v>47</v>
      </c>
      <c r="D1418" s="11"/>
      <c r="E14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18" s="524" t="str">
        <f t="shared" si="68"/>
        <v/>
      </c>
      <c r="H1418" s="525">
        <f t="shared" si="69"/>
        <v>0</v>
      </c>
      <c r="I1418" s="526">
        <f t="shared" si="67"/>
        <v>1</v>
      </c>
      <c r="J1418" s="526" t="str">
        <f ca="1">IF(G1418="","",SUMPRODUCT(LOOKUP(MID(SUBSTITUTE(UPPER(TRIM(CLEAN(SUBSTITUTE(SUBSTITUTE(G1418,"ٔ",""),"ـ","ء"))))," ",""),ROW(INDIRECT("1:"&amp;LEN(SUBSTITUTE(UPPER(TRIM(CLEAN(SUBSTITUTE(SUBSTITUTE(G1418,"ٔ",""),"ـ","ء"))))," ","")))),1),Gematria!$C$3:$C$40,Gematria!$D$3:$D$40)))</f>
        <v/>
      </c>
    </row>
    <row r="1419" spans="1:10" x14ac:dyDescent="0.25">
      <c r="A1419" s="2">
        <v>1418</v>
      </c>
      <c r="B1419" s="2">
        <v>10</v>
      </c>
      <c r="C1419" s="2">
        <v>48</v>
      </c>
      <c r="D1419" s="11"/>
      <c r="E14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19" s="524" t="str">
        <f t="shared" si="68"/>
        <v/>
      </c>
      <c r="H1419" s="525">
        <f t="shared" si="69"/>
        <v>0</v>
      </c>
      <c r="I1419" s="526">
        <f t="shared" si="67"/>
        <v>1</v>
      </c>
      <c r="J1419" s="526" t="str">
        <f ca="1">IF(G1419="","",SUMPRODUCT(LOOKUP(MID(SUBSTITUTE(UPPER(TRIM(CLEAN(SUBSTITUTE(SUBSTITUTE(G1419,"ٔ",""),"ـ","ء"))))," ",""),ROW(INDIRECT("1:"&amp;LEN(SUBSTITUTE(UPPER(TRIM(CLEAN(SUBSTITUTE(SUBSTITUTE(G1419,"ٔ",""),"ـ","ء"))))," ","")))),1),Gematria!$C$3:$C$40,Gematria!$D$3:$D$40)))</f>
        <v/>
      </c>
    </row>
    <row r="1420" spans="1:10" x14ac:dyDescent="0.25">
      <c r="A1420" s="2">
        <v>1419</v>
      </c>
      <c r="B1420" s="2">
        <v>10</v>
      </c>
      <c r="C1420" s="2">
        <v>49</v>
      </c>
      <c r="D1420" s="11"/>
      <c r="E14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20" s="524" t="str">
        <f t="shared" si="68"/>
        <v/>
      </c>
      <c r="H1420" s="525">
        <f t="shared" si="69"/>
        <v>0</v>
      </c>
      <c r="I1420" s="526">
        <f t="shared" si="67"/>
        <v>1</v>
      </c>
      <c r="J1420" s="526" t="str">
        <f ca="1">IF(G1420="","",SUMPRODUCT(LOOKUP(MID(SUBSTITUTE(UPPER(TRIM(CLEAN(SUBSTITUTE(SUBSTITUTE(G1420,"ٔ",""),"ـ","ء"))))," ",""),ROW(INDIRECT("1:"&amp;LEN(SUBSTITUTE(UPPER(TRIM(CLEAN(SUBSTITUTE(SUBSTITUTE(G1420,"ٔ",""),"ـ","ء"))))," ","")))),1),Gematria!$C$3:$C$40,Gematria!$D$3:$D$40)))</f>
        <v/>
      </c>
    </row>
    <row r="1421" spans="1:10" x14ac:dyDescent="0.25">
      <c r="A1421" s="2">
        <v>1420</v>
      </c>
      <c r="B1421" s="2">
        <v>10</v>
      </c>
      <c r="C1421" s="2">
        <v>50</v>
      </c>
      <c r="D1421" s="11"/>
      <c r="E14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21" s="524" t="str">
        <f t="shared" si="68"/>
        <v/>
      </c>
      <c r="H1421" s="525">
        <f t="shared" si="69"/>
        <v>0</v>
      </c>
      <c r="I1421" s="526">
        <f t="shared" si="67"/>
        <v>1</v>
      </c>
      <c r="J1421" s="526" t="str">
        <f ca="1">IF(G1421="","",SUMPRODUCT(LOOKUP(MID(SUBSTITUTE(UPPER(TRIM(CLEAN(SUBSTITUTE(SUBSTITUTE(G1421,"ٔ",""),"ـ","ء"))))," ",""),ROW(INDIRECT("1:"&amp;LEN(SUBSTITUTE(UPPER(TRIM(CLEAN(SUBSTITUTE(SUBSTITUTE(G1421,"ٔ",""),"ـ","ء"))))," ","")))),1),Gematria!$C$3:$C$40,Gematria!$D$3:$D$40)))</f>
        <v/>
      </c>
    </row>
    <row r="1422" spans="1:10" x14ac:dyDescent="0.25">
      <c r="A1422" s="2">
        <v>1421</v>
      </c>
      <c r="B1422" s="2">
        <v>10</v>
      </c>
      <c r="C1422" s="2">
        <v>51</v>
      </c>
      <c r="D1422" s="11"/>
      <c r="E14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22" s="524" t="str">
        <f t="shared" si="68"/>
        <v/>
      </c>
      <c r="H1422" s="525">
        <f t="shared" si="69"/>
        <v>0</v>
      </c>
      <c r="I1422" s="526">
        <f t="shared" si="67"/>
        <v>1</v>
      </c>
      <c r="J1422" s="526" t="str">
        <f ca="1">IF(G1422="","",SUMPRODUCT(LOOKUP(MID(SUBSTITUTE(UPPER(TRIM(CLEAN(SUBSTITUTE(SUBSTITUTE(G1422,"ٔ",""),"ـ","ء"))))," ",""),ROW(INDIRECT("1:"&amp;LEN(SUBSTITUTE(UPPER(TRIM(CLEAN(SUBSTITUTE(SUBSTITUTE(G1422,"ٔ",""),"ـ","ء"))))," ","")))),1),Gematria!$C$3:$C$40,Gematria!$D$3:$D$40)))</f>
        <v/>
      </c>
    </row>
    <row r="1423" spans="1:10" x14ac:dyDescent="0.25">
      <c r="A1423" s="2">
        <v>1422</v>
      </c>
      <c r="B1423" s="2">
        <v>10</v>
      </c>
      <c r="C1423" s="2">
        <v>52</v>
      </c>
      <c r="D1423" s="11"/>
      <c r="E14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23" s="524" t="str">
        <f t="shared" si="68"/>
        <v/>
      </c>
      <c r="H1423" s="525">
        <f t="shared" si="69"/>
        <v>0</v>
      </c>
      <c r="I1423" s="526">
        <f t="shared" si="67"/>
        <v>1</v>
      </c>
      <c r="J1423" s="526" t="str">
        <f ca="1">IF(G1423="","",SUMPRODUCT(LOOKUP(MID(SUBSTITUTE(UPPER(TRIM(CLEAN(SUBSTITUTE(SUBSTITUTE(G1423,"ٔ",""),"ـ","ء"))))," ",""),ROW(INDIRECT("1:"&amp;LEN(SUBSTITUTE(UPPER(TRIM(CLEAN(SUBSTITUTE(SUBSTITUTE(G1423,"ٔ",""),"ـ","ء"))))," ","")))),1),Gematria!$C$3:$C$40,Gematria!$D$3:$D$40)))</f>
        <v/>
      </c>
    </row>
    <row r="1424" spans="1:10" x14ac:dyDescent="0.25">
      <c r="A1424" s="2">
        <v>1423</v>
      </c>
      <c r="B1424" s="2">
        <v>10</v>
      </c>
      <c r="C1424" s="2">
        <v>53</v>
      </c>
      <c r="D1424" s="11"/>
      <c r="E14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24" s="524" t="str">
        <f t="shared" si="68"/>
        <v/>
      </c>
      <c r="H1424" s="525">
        <f t="shared" si="69"/>
        <v>0</v>
      </c>
      <c r="I1424" s="526">
        <f t="shared" si="67"/>
        <v>1</v>
      </c>
      <c r="J1424" s="526" t="str">
        <f ca="1">IF(G1424="","",SUMPRODUCT(LOOKUP(MID(SUBSTITUTE(UPPER(TRIM(CLEAN(SUBSTITUTE(SUBSTITUTE(G1424,"ٔ",""),"ـ","ء"))))," ",""),ROW(INDIRECT("1:"&amp;LEN(SUBSTITUTE(UPPER(TRIM(CLEAN(SUBSTITUTE(SUBSTITUTE(G1424,"ٔ",""),"ـ","ء"))))," ","")))),1),Gematria!$C$3:$C$40,Gematria!$D$3:$D$40)))</f>
        <v/>
      </c>
    </row>
    <row r="1425" spans="1:10" x14ac:dyDescent="0.25">
      <c r="A1425" s="2">
        <v>1424</v>
      </c>
      <c r="B1425" s="2">
        <v>10</v>
      </c>
      <c r="C1425" s="2">
        <v>54</v>
      </c>
      <c r="D1425" s="11"/>
      <c r="E14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25" s="524" t="str">
        <f t="shared" si="68"/>
        <v/>
      </c>
      <c r="H1425" s="525">
        <f t="shared" si="69"/>
        <v>0</v>
      </c>
      <c r="I1425" s="526">
        <f t="shared" si="67"/>
        <v>1</v>
      </c>
      <c r="J1425" s="526" t="str">
        <f ca="1">IF(G1425="","",SUMPRODUCT(LOOKUP(MID(SUBSTITUTE(UPPER(TRIM(CLEAN(SUBSTITUTE(SUBSTITUTE(G1425,"ٔ",""),"ـ","ء"))))," ",""),ROW(INDIRECT("1:"&amp;LEN(SUBSTITUTE(UPPER(TRIM(CLEAN(SUBSTITUTE(SUBSTITUTE(G1425,"ٔ",""),"ـ","ء"))))," ","")))),1),Gematria!$C$3:$C$40,Gematria!$D$3:$D$40)))</f>
        <v/>
      </c>
    </row>
    <row r="1426" spans="1:10" x14ac:dyDescent="0.25">
      <c r="A1426" s="2">
        <v>1425</v>
      </c>
      <c r="B1426" s="2">
        <v>10</v>
      </c>
      <c r="C1426" s="2">
        <v>55</v>
      </c>
      <c r="D1426" s="11"/>
      <c r="E14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26" s="524" t="str">
        <f t="shared" si="68"/>
        <v/>
      </c>
      <c r="H1426" s="525">
        <f t="shared" si="69"/>
        <v>0</v>
      </c>
      <c r="I1426" s="526">
        <f t="shared" si="67"/>
        <v>1</v>
      </c>
      <c r="J1426" s="526" t="str">
        <f ca="1">IF(G1426="","",SUMPRODUCT(LOOKUP(MID(SUBSTITUTE(UPPER(TRIM(CLEAN(SUBSTITUTE(SUBSTITUTE(G1426,"ٔ",""),"ـ","ء"))))," ",""),ROW(INDIRECT("1:"&amp;LEN(SUBSTITUTE(UPPER(TRIM(CLEAN(SUBSTITUTE(SUBSTITUTE(G1426,"ٔ",""),"ـ","ء"))))," ","")))),1),Gematria!$C$3:$C$40,Gematria!$D$3:$D$40)))</f>
        <v/>
      </c>
    </row>
    <row r="1427" spans="1:10" x14ac:dyDescent="0.25">
      <c r="A1427" s="2">
        <v>1426</v>
      </c>
      <c r="B1427" s="2">
        <v>10</v>
      </c>
      <c r="C1427" s="2">
        <v>56</v>
      </c>
      <c r="D1427" s="11"/>
      <c r="E14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27" s="524" t="str">
        <f t="shared" si="68"/>
        <v/>
      </c>
      <c r="H1427" s="525">
        <f t="shared" si="69"/>
        <v>0</v>
      </c>
      <c r="I1427" s="526">
        <f t="shared" ref="I1427:I1490" si="70">LEN(TRIM(G1427))-H1427+1</f>
        <v>1</v>
      </c>
      <c r="J1427" s="526" t="str">
        <f ca="1">IF(G1427="","",SUMPRODUCT(LOOKUP(MID(SUBSTITUTE(UPPER(TRIM(CLEAN(SUBSTITUTE(SUBSTITUTE(G1427,"ٔ",""),"ـ","ء"))))," ",""),ROW(INDIRECT("1:"&amp;LEN(SUBSTITUTE(UPPER(TRIM(CLEAN(SUBSTITUTE(SUBSTITUTE(G1427,"ٔ",""),"ـ","ء"))))," ","")))),1),Gematria!$C$3:$C$40,Gematria!$D$3:$D$40)))</f>
        <v/>
      </c>
    </row>
    <row r="1428" spans="1:10" x14ac:dyDescent="0.25">
      <c r="A1428" s="2">
        <v>1427</v>
      </c>
      <c r="B1428" s="2">
        <v>10</v>
      </c>
      <c r="C1428" s="2">
        <v>57</v>
      </c>
      <c r="D1428" s="11"/>
      <c r="E14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28" s="524" t="str">
        <f t="shared" si="68"/>
        <v/>
      </c>
      <c r="H1428" s="525">
        <f t="shared" si="69"/>
        <v>0</v>
      </c>
      <c r="I1428" s="526">
        <f t="shared" si="70"/>
        <v>1</v>
      </c>
      <c r="J1428" s="526" t="str">
        <f ca="1">IF(G1428="","",SUMPRODUCT(LOOKUP(MID(SUBSTITUTE(UPPER(TRIM(CLEAN(SUBSTITUTE(SUBSTITUTE(G1428,"ٔ",""),"ـ","ء"))))," ",""),ROW(INDIRECT("1:"&amp;LEN(SUBSTITUTE(UPPER(TRIM(CLEAN(SUBSTITUTE(SUBSTITUTE(G1428,"ٔ",""),"ـ","ء"))))," ","")))),1),Gematria!$C$3:$C$40,Gematria!$D$3:$D$40)))</f>
        <v/>
      </c>
    </row>
    <row r="1429" spans="1:10" x14ac:dyDescent="0.25">
      <c r="A1429" s="2">
        <v>1428</v>
      </c>
      <c r="B1429" s="2">
        <v>10</v>
      </c>
      <c r="C1429" s="2">
        <v>58</v>
      </c>
      <c r="D1429" s="11"/>
      <c r="E14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29" s="524" t="str">
        <f t="shared" si="68"/>
        <v/>
      </c>
      <c r="H1429" s="525">
        <f t="shared" si="69"/>
        <v>0</v>
      </c>
      <c r="I1429" s="526">
        <f t="shared" si="70"/>
        <v>1</v>
      </c>
      <c r="J1429" s="526" t="str">
        <f ca="1">IF(G1429="","",SUMPRODUCT(LOOKUP(MID(SUBSTITUTE(UPPER(TRIM(CLEAN(SUBSTITUTE(SUBSTITUTE(G1429,"ٔ",""),"ـ","ء"))))," ",""),ROW(INDIRECT("1:"&amp;LEN(SUBSTITUTE(UPPER(TRIM(CLEAN(SUBSTITUTE(SUBSTITUTE(G1429,"ٔ",""),"ـ","ء"))))," ","")))),1),Gematria!$C$3:$C$40,Gematria!$D$3:$D$40)))</f>
        <v/>
      </c>
    </row>
    <row r="1430" spans="1:10" x14ac:dyDescent="0.25">
      <c r="A1430" s="2">
        <v>1429</v>
      </c>
      <c r="B1430" s="2">
        <v>10</v>
      </c>
      <c r="C1430" s="2">
        <v>59</v>
      </c>
      <c r="D1430" s="11"/>
      <c r="E14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30" s="524" t="str">
        <f t="shared" si="68"/>
        <v/>
      </c>
      <c r="H1430" s="525">
        <f t="shared" si="69"/>
        <v>0</v>
      </c>
      <c r="I1430" s="526">
        <f t="shared" si="70"/>
        <v>1</v>
      </c>
      <c r="J1430" s="526" t="str">
        <f ca="1">IF(G1430="","",SUMPRODUCT(LOOKUP(MID(SUBSTITUTE(UPPER(TRIM(CLEAN(SUBSTITUTE(SUBSTITUTE(G1430,"ٔ",""),"ـ","ء"))))," ",""),ROW(INDIRECT("1:"&amp;LEN(SUBSTITUTE(UPPER(TRIM(CLEAN(SUBSTITUTE(SUBSTITUTE(G1430,"ٔ",""),"ـ","ء"))))," ","")))),1),Gematria!$C$3:$C$40,Gematria!$D$3:$D$40)))</f>
        <v/>
      </c>
    </row>
    <row r="1431" spans="1:10" x14ac:dyDescent="0.25">
      <c r="A1431" s="2">
        <v>1430</v>
      </c>
      <c r="B1431" s="2">
        <v>10</v>
      </c>
      <c r="C1431" s="2">
        <v>60</v>
      </c>
      <c r="D1431" s="11"/>
      <c r="E14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31" s="524" t="str">
        <f t="shared" si="68"/>
        <v/>
      </c>
      <c r="H1431" s="525">
        <f t="shared" si="69"/>
        <v>0</v>
      </c>
      <c r="I1431" s="526">
        <f t="shared" si="70"/>
        <v>1</v>
      </c>
      <c r="J1431" s="526" t="str">
        <f ca="1">IF(G1431="","",SUMPRODUCT(LOOKUP(MID(SUBSTITUTE(UPPER(TRIM(CLEAN(SUBSTITUTE(SUBSTITUTE(G1431,"ٔ",""),"ـ","ء"))))," ",""),ROW(INDIRECT("1:"&amp;LEN(SUBSTITUTE(UPPER(TRIM(CLEAN(SUBSTITUTE(SUBSTITUTE(G1431,"ٔ",""),"ـ","ء"))))," ","")))),1),Gematria!$C$3:$C$40,Gematria!$D$3:$D$40)))</f>
        <v/>
      </c>
    </row>
    <row r="1432" spans="1:10" x14ac:dyDescent="0.25">
      <c r="A1432" s="2">
        <v>1431</v>
      </c>
      <c r="B1432" s="2">
        <v>10</v>
      </c>
      <c r="C1432" s="2">
        <v>61</v>
      </c>
      <c r="D1432" s="11"/>
      <c r="E14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32" s="524" t="str">
        <f t="shared" si="68"/>
        <v/>
      </c>
      <c r="H1432" s="525">
        <f t="shared" si="69"/>
        <v>0</v>
      </c>
      <c r="I1432" s="526">
        <f t="shared" si="70"/>
        <v>1</v>
      </c>
      <c r="J1432" s="526" t="str">
        <f ca="1">IF(G1432="","",SUMPRODUCT(LOOKUP(MID(SUBSTITUTE(UPPER(TRIM(CLEAN(SUBSTITUTE(SUBSTITUTE(G1432,"ٔ",""),"ـ","ء"))))," ",""),ROW(INDIRECT("1:"&amp;LEN(SUBSTITUTE(UPPER(TRIM(CLEAN(SUBSTITUTE(SUBSTITUTE(G1432,"ٔ",""),"ـ","ء"))))," ","")))),1),Gematria!$C$3:$C$40,Gematria!$D$3:$D$40)))</f>
        <v/>
      </c>
    </row>
    <row r="1433" spans="1:10" x14ac:dyDescent="0.25">
      <c r="A1433" s="2">
        <v>1432</v>
      </c>
      <c r="B1433" s="2">
        <v>10</v>
      </c>
      <c r="C1433" s="2">
        <v>62</v>
      </c>
      <c r="D1433" s="11"/>
      <c r="E14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33" s="524" t="str">
        <f t="shared" si="68"/>
        <v/>
      </c>
      <c r="H1433" s="525">
        <f t="shared" si="69"/>
        <v>0</v>
      </c>
      <c r="I1433" s="526">
        <f t="shared" si="70"/>
        <v>1</v>
      </c>
      <c r="J1433" s="526" t="str">
        <f ca="1">IF(G1433="","",SUMPRODUCT(LOOKUP(MID(SUBSTITUTE(UPPER(TRIM(CLEAN(SUBSTITUTE(SUBSTITUTE(G1433,"ٔ",""),"ـ","ء"))))," ",""),ROW(INDIRECT("1:"&amp;LEN(SUBSTITUTE(UPPER(TRIM(CLEAN(SUBSTITUTE(SUBSTITUTE(G1433,"ٔ",""),"ـ","ء"))))," ","")))),1),Gematria!$C$3:$C$40,Gematria!$D$3:$D$40)))</f>
        <v/>
      </c>
    </row>
    <row r="1434" spans="1:10" x14ac:dyDescent="0.25">
      <c r="A1434" s="2">
        <v>1433</v>
      </c>
      <c r="B1434" s="2">
        <v>10</v>
      </c>
      <c r="C1434" s="2">
        <v>63</v>
      </c>
      <c r="D1434" s="11"/>
      <c r="E14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34" s="524" t="str">
        <f t="shared" si="68"/>
        <v/>
      </c>
      <c r="H1434" s="525">
        <f t="shared" si="69"/>
        <v>0</v>
      </c>
      <c r="I1434" s="526">
        <f t="shared" si="70"/>
        <v>1</v>
      </c>
      <c r="J1434" s="526" t="str">
        <f ca="1">IF(G1434="","",SUMPRODUCT(LOOKUP(MID(SUBSTITUTE(UPPER(TRIM(CLEAN(SUBSTITUTE(SUBSTITUTE(G1434,"ٔ",""),"ـ","ء"))))," ",""),ROW(INDIRECT("1:"&amp;LEN(SUBSTITUTE(UPPER(TRIM(CLEAN(SUBSTITUTE(SUBSTITUTE(G1434,"ٔ",""),"ـ","ء"))))," ","")))),1),Gematria!$C$3:$C$40,Gematria!$D$3:$D$40)))</f>
        <v/>
      </c>
    </row>
    <row r="1435" spans="1:10" x14ac:dyDescent="0.25">
      <c r="A1435" s="2">
        <v>1434</v>
      </c>
      <c r="B1435" s="2">
        <v>10</v>
      </c>
      <c r="C1435" s="2">
        <v>64</v>
      </c>
      <c r="D1435" s="11"/>
      <c r="E14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35" s="524" t="str">
        <f t="shared" si="68"/>
        <v/>
      </c>
      <c r="H1435" s="525">
        <f t="shared" si="69"/>
        <v>0</v>
      </c>
      <c r="I1435" s="526">
        <f t="shared" si="70"/>
        <v>1</v>
      </c>
      <c r="J1435" s="526" t="str">
        <f ca="1">IF(G1435="","",SUMPRODUCT(LOOKUP(MID(SUBSTITUTE(UPPER(TRIM(CLEAN(SUBSTITUTE(SUBSTITUTE(G1435,"ٔ",""),"ـ","ء"))))," ",""),ROW(INDIRECT("1:"&amp;LEN(SUBSTITUTE(UPPER(TRIM(CLEAN(SUBSTITUTE(SUBSTITUTE(G1435,"ٔ",""),"ـ","ء"))))," ","")))),1),Gematria!$C$3:$C$40,Gematria!$D$3:$D$40)))</f>
        <v/>
      </c>
    </row>
    <row r="1436" spans="1:10" x14ac:dyDescent="0.25">
      <c r="A1436" s="2">
        <v>1435</v>
      </c>
      <c r="B1436" s="2">
        <v>10</v>
      </c>
      <c r="C1436" s="2">
        <v>65</v>
      </c>
      <c r="D1436" s="11"/>
      <c r="E14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36" s="524" t="str">
        <f t="shared" si="68"/>
        <v/>
      </c>
      <c r="H1436" s="525">
        <f t="shared" si="69"/>
        <v>0</v>
      </c>
      <c r="I1436" s="526">
        <f t="shared" si="70"/>
        <v>1</v>
      </c>
      <c r="J1436" s="526" t="str">
        <f ca="1">IF(G1436="","",SUMPRODUCT(LOOKUP(MID(SUBSTITUTE(UPPER(TRIM(CLEAN(SUBSTITUTE(SUBSTITUTE(G1436,"ٔ",""),"ـ","ء"))))," ",""),ROW(INDIRECT("1:"&amp;LEN(SUBSTITUTE(UPPER(TRIM(CLEAN(SUBSTITUTE(SUBSTITUTE(G1436,"ٔ",""),"ـ","ء"))))," ","")))),1),Gematria!$C$3:$C$40,Gematria!$D$3:$D$40)))</f>
        <v/>
      </c>
    </row>
    <row r="1437" spans="1:10" x14ac:dyDescent="0.25">
      <c r="A1437" s="2">
        <v>1436</v>
      </c>
      <c r="B1437" s="2">
        <v>10</v>
      </c>
      <c r="C1437" s="2">
        <v>66</v>
      </c>
      <c r="D1437" s="11"/>
      <c r="E14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37" s="524" t="str">
        <f t="shared" si="68"/>
        <v/>
      </c>
      <c r="H1437" s="525">
        <f t="shared" si="69"/>
        <v>0</v>
      </c>
      <c r="I1437" s="526">
        <f t="shared" si="70"/>
        <v>1</v>
      </c>
      <c r="J1437" s="526" t="str">
        <f ca="1">IF(G1437="","",SUMPRODUCT(LOOKUP(MID(SUBSTITUTE(UPPER(TRIM(CLEAN(SUBSTITUTE(SUBSTITUTE(G1437,"ٔ",""),"ـ","ء"))))," ",""),ROW(INDIRECT("1:"&amp;LEN(SUBSTITUTE(UPPER(TRIM(CLEAN(SUBSTITUTE(SUBSTITUTE(G1437,"ٔ",""),"ـ","ء"))))," ","")))),1),Gematria!$C$3:$C$40,Gematria!$D$3:$D$40)))</f>
        <v/>
      </c>
    </row>
    <row r="1438" spans="1:10" x14ac:dyDescent="0.25">
      <c r="A1438" s="2">
        <v>1437</v>
      </c>
      <c r="B1438" s="2">
        <v>10</v>
      </c>
      <c r="C1438" s="2">
        <v>67</v>
      </c>
      <c r="D1438" s="11"/>
      <c r="E14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38" s="524" t="str">
        <f t="shared" si="68"/>
        <v/>
      </c>
      <c r="H1438" s="525">
        <f t="shared" si="69"/>
        <v>0</v>
      </c>
      <c r="I1438" s="526">
        <f t="shared" si="70"/>
        <v>1</v>
      </c>
      <c r="J1438" s="526" t="str">
        <f ca="1">IF(G1438="","",SUMPRODUCT(LOOKUP(MID(SUBSTITUTE(UPPER(TRIM(CLEAN(SUBSTITUTE(SUBSTITUTE(G1438,"ٔ",""),"ـ","ء"))))," ",""),ROW(INDIRECT("1:"&amp;LEN(SUBSTITUTE(UPPER(TRIM(CLEAN(SUBSTITUTE(SUBSTITUTE(G1438,"ٔ",""),"ـ","ء"))))," ","")))),1),Gematria!$C$3:$C$40,Gematria!$D$3:$D$40)))</f>
        <v/>
      </c>
    </row>
    <row r="1439" spans="1:10" x14ac:dyDescent="0.25">
      <c r="A1439" s="2">
        <v>1438</v>
      </c>
      <c r="B1439" s="2">
        <v>10</v>
      </c>
      <c r="C1439" s="2">
        <v>68</v>
      </c>
      <c r="D1439" s="11"/>
      <c r="E14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39" s="524" t="str">
        <f t="shared" si="68"/>
        <v/>
      </c>
      <c r="H1439" s="525">
        <f t="shared" si="69"/>
        <v>0</v>
      </c>
      <c r="I1439" s="526">
        <f t="shared" si="70"/>
        <v>1</v>
      </c>
      <c r="J1439" s="526" t="str">
        <f ca="1">IF(G1439="","",SUMPRODUCT(LOOKUP(MID(SUBSTITUTE(UPPER(TRIM(CLEAN(SUBSTITUTE(SUBSTITUTE(G1439,"ٔ",""),"ـ","ء"))))," ",""),ROW(INDIRECT("1:"&amp;LEN(SUBSTITUTE(UPPER(TRIM(CLEAN(SUBSTITUTE(SUBSTITUTE(G1439,"ٔ",""),"ـ","ء"))))," ","")))),1),Gematria!$C$3:$C$40,Gematria!$D$3:$D$40)))</f>
        <v/>
      </c>
    </row>
    <row r="1440" spans="1:10" x14ac:dyDescent="0.25">
      <c r="A1440" s="2">
        <v>1439</v>
      </c>
      <c r="B1440" s="2">
        <v>10</v>
      </c>
      <c r="C1440" s="2">
        <v>69</v>
      </c>
      <c r="D1440" s="11"/>
      <c r="E14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40" s="524" t="str">
        <f t="shared" si="68"/>
        <v/>
      </c>
      <c r="H1440" s="525">
        <f t="shared" si="69"/>
        <v>0</v>
      </c>
      <c r="I1440" s="526">
        <f t="shared" si="70"/>
        <v>1</v>
      </c>
      <c r="J1440" s="526" t="str">
        <f ca="1">IF(G1440="","",SUMPRODUCT(LOOKUP(MID(SUBSTITUTE(UPPER(TRIM(CLEAN(SUBSTITUTE(SUBSTITUTE(G1440,"ٔ",""),"ـ","ء"))))," ",""),ROW(INDIRECT("1:"&amp;LEN(SUBSTITUTE(UPPER(TRIM(CLEAN(SUBSTITUTE(SUBSTITUTE(G1440,"ٔ",""),"ـ","ء"))))," ","")))),1),Gematria!$C$3:$C$40,Gematria!$D$3:$D$40)))</f>
        <v/>
      </c>
    </row>
    <row r="1441" spans="1:10" x14ac:dyDescent="0.25">
      <c r="A1441" s="2">
        <v>1440</v>
      </c>
      <c r="B1441" s="2">
        <v>10</v>
      </c>
      <c r="C1441" s="2">
        <v>70</v>
      </c>
      <c r="D1441" s="11"/>
      <c r="E14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41" s="524" t="str">
        <f t="shared" si="68"/>
        <v/>
      </c>
      <c r="H1441" s="525">
        <f t="shared" si="69"/>
        <v>0</v>
      </c>
      <c r="I1441" s="526">
        <f t="shared" si="70"/>
        <v>1</v>
      </c>
      <c r="J1441" s="526" t="str">
        <f ca="1">IF(G1441="","",SUMPRODUCT(LOOKUP(MID(SUBSTITUTE(UPPER(TRIM(CLEAN(SUBSTITUTE(SUBSTITUTE(G1441,"ٔ",""),"ـ","ء"))))," ",""),ROW(INDIRECT("1:"&amp;LEN(SUBSTITUTE(UPPER(TRIM(CLEAN(SUBSTITUTE(SUBSTITUTE(G1441,"ٔ",""),"ـ","ء"))))," ","")))),1),Gematria!$C$3:$C$40,Gematria!$D$3:$D$40)))</f>
        <v/>
      </c>
    </row>
    <row r="1442" spans="1:10" x14ac:dyDescent="0.25">
      <c r="A1442" s="2">
        <v>1441</v>
      </c>
      <c r="B1442" s="2">
        <v>10</v>
      </c>
      <c r="C1442" s="2">
        <v>71</v>
      </c>
      <c r="D1442" s="11"/>
      <c r="E14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42" s="524" t="str">
        <f t="shared" si="68"/>
        <v/>
      </c>
      <c r="H1442" s="525">
        <f t="shared" si="69"/>
        <v>0</v>
      </c>
      <c r="I1442" s="526">
        <f t="shared" si="70"/>
        <v>1</v>
      </c>
      <c r="J1442" s="526" t="str">
        <f ca="1">IF(G1442="","",SUMPRODUCT(LOOKUP(MID(SUBSTITUTE(UPPER(TRIM(CLEAN(SUBSTITUTE(SUBSTITUTE(G1442,"ٔ",""),"ـ","ء"))))," ",""),ROW(INDIRECT("1:"&amp;LEN(SUBSTITUTE(UPPER(TRIM(CLEAN(SUBSTITUTE(SUBSTITUTE(G1442,"ٔ",""),"ـ","ء"))))," ","")))),1),Gematria!$C$3:$C$40,Gematria!$D$3:$D$40)))</f>
        <v/>
      </c>
    </row>
    <row r="1443" spans="1:10" x14ac:dyDescent="0.25">
      <c r="A1443" s="2">
        <v>1442</v>
      </c>
      <c r="B1443" s="2">
        <v>10</v>
      </c>
      <c r="C1443" s="2">
        <v>72</v>
      </c>
      <c r="D1443" s="11"/>
      <c r="E14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43" s="524" t="str">
        <f t="shared" si="68"/>
        <v/>
      </c>
      <c r="H1443" s="525">
        <f t="shared" si="69"/>
        <v>0</v>
      </c>
      <c r="I1443" s="526">
        <f t="shared" si="70"/>
        <v>1</v>
      </c>
      <c r="J1443" s="526" t="str">
        <f ca="1">IF(G1443="","",SUMPRODUCT(LOOKUP(MID(SUBSTITUTE(UPPER(TRIM(CLEAN(SUBSTITUTE(SUBSTITUTE(G1443,"ٔ",""),"ـ","ء"))))," ",""),ROW(INDIRECT("1:"&amp;LEN(SUBSTITUTE(UPPER(TRIM(CLEAN(SUBSTITUTE(SUBSTITUTE(G1443,"ٔ",""),"ـ","ء"))))," ","")))),1),Gematria!$C$3:$C$40,Gematria!$D$3:$D$40)))</f>
        <v/>
      </c>
    </row>
    <row r="1444" spans="1:10" x14ac:dyDescent="0.25">
      <c r="A1444" s="2">
        <v>1443</v>
      </c>
      <c r="B1444" s="2">
        <v>10</v>
      </c>
      <c r="C1444" s="2">
        <v>73</v>
      </c>
      <c r="D1444" s="11"/>
      <c r="E14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44" s="524" t="str">
        <f t="shared" si="68"/>
        <v/>
      </c>
      <c r="H1444" s="525">
        <f t="shared" si="69"/>
        <v>0</v>
      </c>
      <c r="I1444" s="526">
        <f t="shared" si="70"/>
        <v>1</v>
      </c>
      <c r="J1444" s="526" t="str">
        <f ca="1">IF(G1444="","",SUMPRODUCT(LOOKUP(MID(SUBSTITUTE(UPPER(TRIM(CLEAN(SUBSTITUTE(SUBSTITUTE(G1444,"ٔ",""),"ـ","ء"))))," ",""),ROW(INDIRECT("1:"&amp;LEN(SUBSTITUTE(UPPER(TRIM(CLEAN(SUBSTITUTE(SUBSTITUTE(G1444,"ٔ",""),"ـ","ء"))))," ","")))),1),Gematria!$C$3:$C$40,Gematria!$D$3:$D$40)))</f>
        <v/>
      </c>
    </row>
    <row r="1445" spans="1:10" x14ac:dyDescent="0.25">
      <c r="A1445" s="2">
        <v>1444</v>
      </c>
      <c r="B1445" s="2">
        <v>10</v>
      </c>
      <c r="C1445" s="2">
        <v>74</v>
      </c>
      <c r="D1445" s="11"/>
      <c r="E14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45" s="524" t="str">
        <f t="shared" si="68"/>
        <v/>
      </c>
      <c r="H1445" s="525">
        <f t="shared" si="69"/>
        <v>0</v>
      </c>
      <c r="I1445" s="526">
        <f t="shared" si="70"/>
        <v>1</v>
      </c>
      <c r="J1445" s="526" t="str">
        <f ca="1">IF(G1445="","",SUMPRODUCT(LOOKUP(MID(SUBSTITUTE(UPPER(TRIM(CLEAN(SUBSTITUTE(SUBSTITUTE(G1445,"ٔ",""),"ـ","ء"))))," ",""),ROW(INDIRECT("1:"&amp;LEN(SUBSTITUTE(UPPER(TRIM(CLEAN(SUBSTITUTE(SUBSTITUTE(G1445,"ٔ",""),"ـ","ء"))))," ","")))),1),Gematria!$C$3:$C$40,Gematria!$D$3:$D$40)))</f>
        <v/>
      </c>
    </row>
    <row r="1446" spans="1:10" x14ac:dyDescent="0.25">
      <c r="A1446" s="2">
        <v>1445</v>
      </c>
      <c r="B1446" s="2">
        <v>10</v>
      </c>
      <c r="C1446" s="2">
        <v>75</v>
      </c>
      <c r="D1446" s="11"/>
      <c r="E14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46" s="524" t="str">
        <f t="shared" si="68"/>
        <v/>
      </c>
      <c r="H1446" s="525">
        <f t="shared" si="69"/>
        <v>0</v>
      </c>
      <c r="I1446" s="526">
        <f t="shared" si="70"/>
        <v>1</v>
      </c>
      <c r="J1446" s="526" t="str">
        <f ca="1">IF(G1446="","",SUMPRODUCT(LOOKUP(MID(SUBSTITUTE(UPPER(TRIM(CLEAN(SUBSTITUTE(SUBSTITUTE(G1446,"ٔ",""),"ـ","ء"))))," ",""),ROW(INDIRECT("1:"&amp;LEN(SUBSTITUTE(UPPER(TRIM(CLEAN(SUBSTITUTE(SUBSTITUTE(G1446,"ٔ",""),"ـ","ء"))))," ","")))),1),Gematria!$C$3:$C$40,Gematria!$D$3:$D$40)))</f>
        <v/>
      </c>
    </row>
    <row r="1447" spans="1:10" x14ac:dyDescent="0.25">
      <c r="A1447" s="2">
        <v>1446</v>
      </c>
      <c r="B1447" s="2">
        <v>10</v>
      </c>
      <c r="C1447" s="2">
        <v>76</v>
      </c>
      <c r="D1447" s="11"/>
      <c r="E14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47" s="524" t="str">
        <f t="shared" si="68"/>
        <v/>
      </c>
      <c r="H1447" s="525">
        <f t="shared" si="69"/>
        <v>0</v>
      </c>
      <c r="I1447" s="526">
        <f t="shared" si="70"/>
        <v>1</v>
      </c>
      <c r="J1447" s="526" t="str">
        <f ca="1">IF(G1447="","",SUMPRODUCT(LOOKUP(MID(SUBSTITUTE(UPPER(TRIM(CLEAN(SUBSTITUTE(SUBSTITUTE(G1447,"ٔ",""),"ـ","ء"))))," ",""),ROW(INDIRECT("1:"&amp;LEN(SUBSTITUTE(UPPER(TRIM(CLEAN(SUBSTITUTE(SUBSTITUTE(G1447,"ٔ",""),"ـ","ء"))))," ","")))),1),Gematria!$C$3:$C$40,Gematria!$D$3:$D$40)))</f>
        <v/>
      </c>
    </row>
    <row r="1448" spans="1:10" x14ac:dyDescent="0.25">
      <c r="A1448" s="2">
        <v>1447</v>
      </c>
      <c r="B1448" s="2">
        <v>10</v>
      </c>
      <c r="C1448" s="2">
        <v>77</v>
      </c>
      <c r="D1448" s="11"/>
      <c r="E14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48" s="524" t="str">
        <f t="shared" si="68"/>
        <v/>
      </c>
      <c r="H1448" s="525">
        <f t="shared" si="69"/>
        <v>0</v>
      </c>
      <c r="I1448" s="526">
        <f t="shared" si="70"/>
        <v>1</v>
      </c>
      <c r="J1448" s="526" t="str">
        <f ca="1">IF(G1448="","",SUMPRODUCT(LOOKUP(MID(SUBSTITUTE(UPPER(TRIM(CLEAN(SUBSTITUTE(SUBSTITUTE(G1448,"ٔ",""),"ـ","ء"))))," ",""),ROW(INDIRECT("1:"&amp;LEN(SUBSTITUTE(UPPER(TRIM(CLEAN(SUBSTITUTE(SUBSTITUTE(G1448,"ٔ",""),"ـ","ء"))))," ","")))),1),Gematria!$C$3:$C$40,Gematria!$D$3:$D$40)))</f>
        <v/>
      </c>
    </row>
    <row r="1449" spans="1:10" x14ac:dyDescent="0.25">
      <c r="A1449" s="2">
        <v>1448</v>
      </c>
      <c r="B1449" s="2">
        <v>10</v>
      </c>
      <c r="C1449" s="2">
        <v>78</v>
      </c>
      <c r="D1449" s="11"/>
      <c r="E14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49" s="524" t="str">
        <f t="shared" si="68"/>
        <v/>
      </c>
      <c r="H1449" s="525">
        <f t="shared" si="69"/>
        <v>0</v>
      </c>
      <c r="I1449" s="526">
        <f t="shared" si="70"/>
        <v>1</v>
      </c>
      <c r="J1449" s="526" t="str">
        <f ca="1">IF(G1449="","",SUMPRODUCT(LOOKUP(MID(SUBSTITUTE(UPPER(TRIM(CLEAN(SUBSTITUTE(SUBSTITUTE(G1449,"ٔ",""),"ـ","ء"))))," ",""),ROW(INDIRECT("1:"&amp;LEN(SUBSTITUTE(UPPER(TRIM(CLEAN(SUBSTITUTE(SUBSTITUTE(G1449,"ٔ",""),"ـ","ء"))))," ","")))),1),Gematria!$C$3:$C$40,Gematria!$D$3:$D$40)))</f>
        <v/>
      </c>
    </row>
    <row r="1450" spans="1:10" x14ac:dyDescent="0.25">
      <c r="A1450" s="2">
        <v>1449</v>
      </c>
      <c r="B1450" s="2">
        <v>10</v>
      </c>
      <c r="C1450" s="2">
        <v>79</v>
      </c>
      <c r="D1450" s="11"/>
      <c r="E14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50" s="524" t="str">
        <f t="shared" si="68"/>
        <v/>
      </c>
      <c r="H1450" s="525">
        <f t="shared" si="69"/>
        <v>0</v>
      </c>
      <c r="I1450" s="526">
        <f t="shared" si="70"/>
        <v>1</v>
      </c>
      <c r="J1450" s="526" t="str">
        <f ca="1">IF(G1450="","",SUMPRODUCT(LOOKUP(MID(SUBSTITUTE(UPPER(TRIM(CLEAN(SUBSTITUTE(SUBSTITUTE(G1450,"ٔ",""),"ـ","ء"))))," ",""),ROW(INDIRECT("1:"&amp;LEN(SUBSTITUTE(UPPER(TRIM(CLEAN(SUBSTITUTE(SUBSTITUTE(G1450,"ٔ",""),"ـ","ء"))))," ","")))),1),Gematria!$C$3:$C$40,Gematria!$D$3:$D$40)))</f>
        <v/>
      </c>
    </row>
    <row r="1451" spans="1:10" x14ac:dyDescent="0.25">
      <c r="A1451" s="2">
        <v>1450</v>
      </c>
      <c r="B1451" s="2">
        <v>10</v>
      </c>
      <c r="C1451" s="2">
        <v>80</v>
      </c>
      <c r="D1451" s="11"/>
      <c r="E14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51" s="524" t="str">
        <f t="shared" si="68"/>
        <v/>
      </c>
      <c r="H1451" s="525">
        <f t="shared" si="69"/>
        <v>0</v>
      </c>
      <c r="I1451" s="526">
        <f t="shared" si="70"/>
        <v>1</v>
      </c>
      <c r="J1451" s="526" t="str">
        <f ca="1">IF(G1451="","",SUMPRODUCT(LOOKUP(MID(SUBSTITUTE(UPPER(TRIM(CLEAN(SUBSTITUTE(SUBSTITUTE(G1451,"ٔ",""),"ـ","ء"))))," ",""),ROW(INDIRECT("1:"&amp;LEN(SUBSTITUTE(UPPER(TRIM(CLEAN(SUBSTITUTE(SUBSTITUTE(G1451,"ٔ",""),"ـ","ء"))))," ","")))),1),Gematria!$C$3:$C$40,Gematria!$D$3:$D$40)))</f>
        <v/>
      </c>
    </row>
    <row r="1452" spans="1:10" x14ac:dyDescent="0.25">
      <c r="A1452" s="2">
        <v>1451</v>
      </c>
      <c r="B1452" s="2">
        <v>10</v>
      </c>
      <c r="C1452" s="2">
        <v>81</v>
      </c>
      <c r="D1452" s="11"/>
      <c r="E14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52" s="524" t="str">
        <f t="shared" si="68"/>
        <v/>
      </c>
      <c r="H1452" s="525">
        <f t="shared" si="69"/>
        <v>0</v>
      </c>
      <c r="I1452" s="526">
        <f t="shared" si="70"/>
        <v>1</v>
      </c>
      <c r="J1452" s="526" t="str">
        <f ca="1">IF(G1452="","",SUMPRODUCT(LOOKUP(MID(SUBSTITUTE(UPPER(TRIM(CLEAN(SUBSTITUTE(SUBSTITUTE(G1452,"ٔ",""),"ـ","ء"))))," ",""),ROW(INDIRECT("1:"&amp;LEN(SUBSTITUTE(UPPER(TRIM(CLEAN(SUBSTITUTE(SUBSTITUTE(G1452,"ٔ",""),"ـ","ء"))))," ","")))),1),Gematria!$C$3:$C$40,Gematria!$D$3:$D$40)))</f>
        <v/>
      </c>
    </row>
    <row r="1453" spans="1:10" x14ac:dyDescent="0.25">
      <c r="A1453" s="2">
        <v>1452</v>
      </c>
      <c r="B1453" s="2">
        <v>10</v>
      </c>
      <c r="C1453" s="2">
        <v>82</v>
      </c>
      <c r="D1453" s="11"/>
      <c r="E14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53" s="524" t="str">
        <f t="shared" si="68"/>
        <v/>
      </c>
      <c r="H1453" s="525">
        <f t="shared" si="69"/>
        <v>0</v>
      </c>
      <c r="I1453" s="526">
        <f t="shared" si="70"/>
        <v>1</v>
      </c>
      <c r="J1453" s="526" t="str">
        <f ca="1">IF(G1453="","",SUMPRODUCT(LOOKUP(MID(SUBSTITUTE(UPPER(TRIM(CLEAN(SUBSTITUTE(SUBSTITUTE(G1453,"ٔ",""),"ـ","ء"))))," ",""),ROW(INDIRECT("1:"&amp;LEN(SUBSTITUTE(UPPER(TRIM(CLEAN(SUBSTITUTE(SUBSTITUTE(G1453,"ٔ",""),"ـ","ء"))))," ","")))),1),Gematria!$C$3:$C$40,Gematria!$D$3:$D$40)))</f>
        <v/>
      </c>
    </row>
    <row r="1454" spans="1:10" x14ac:dyDescent="0.25">
      <c r="A1454" s="2">
        <v>1453</v>
      </c>
      <c r="B1454" s="2">
        <v>10</v>
      </c>
      <c r="C1454" s="2">
        <v>83</v>
      </c>
      <c r="D1454" s="11"/>
      <c r="E14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54" s="524" t="str">
        <f t="shared" si="68"/>
        <v/>
      </c>
      <c r="H1454" s="525">
        <f t="shared" si="69"/>
        <v>0</v>
      </c>
      <c r="I1454" s="526">
        <f t="shared" si="70"/>
        <v>1</v>
      </c>
      <c r="J1454" s="526" t="str">
        <f ca="1">IF(G1454="","",SUMPRODUCT(LOOKUP(MID(SUBSTITUTE(UPPER(TRIM(CLEAN(SUBSTITUTE(SUBSTITUTE(G1454,"ٔ",""),"ـ","ء"))))," ",""),ROW(INDIRECT("1:"&amp;LEN(SUBSTITUTE(UPPER(TRIM(CLEAN(SUBSTITUTE(SUBSTITUTE(G1454,"ٔ",""),"ـ","ء"))))," ","")))),1),Gematria!$C$3:$C$40,Gematria!$D$3:$D$40)))</f>
        <v/>
      </c>
    </row>
    <row r="1455" spans="1:10" x14ac:dyDescent="0.25">
      <c r="A1455" s="2">
        <v>1454</v>
      </c>
      <c r="B1455" s="2">
        <v>10</v>
      </c>
      <c r="C1455" s="2">
        <v>84</v>
      </c>
      <c r="D1455" s="11"/>
      <c r="E14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55" s="524" t="str">
        <f t="shared" si="68"/>
        <v/>
      </c>
      <c r="H1455" s="525">
        <f t="shared" si="69"/>
        <v>0</v>
      </c>
      <c r="I1455" s="526">
        <f t="shared" si="70"/>
        <v>1</v>
      </c>
      <c r="J1455" s="526" t="str">
        <f ca="1">IF(G1455="","",SUMPRODUCT(LOOKUP(MID(SUBSTITUTE(UPPER(TRIM(CLEAN(SUBSTITUTE(SUBSTITUTE(G1455,"ٔ",""),"ـ","ء"))))," ",""),ROW(INDIRECT("1:"&amp;LEN(SUBSTITUTE(UPPER(TRIM(CLEAN(SUBSTITUTE(SUBSTITUTE(G1455,"ٔ",""),"ـ","ء"))))," ","")))),1),Gematria!$C$3:$C$40,Gematria!$D$3:$D$40)))</f>
        <v/>
      </c>
    </row>
    <row r="1456" spans="1:10" x14ac:dyDescent="0.25">
      <c r="A1456" s="2">
        <v>1455</v>
      </c>
      <c r="B1456" s="2">
        <v>10</v>
      </c>
      <c r="C1456" s="2">
        <v>85</v>
      </c>
      <c r="D1456" s="11"/>
      <c r="E14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56" s="524" t="str">
        <f t="shared" si="68"/>
        <v/>
      </c>
      <c r="H1456" s="525">
        <f t="shared" si="69"/>
        <v>0</v>
      </c>
      <c r="I1456" s="526">
        <f t="shared" si="70"/>
        <v>1</v>
      </c>
      <c r="J1456" s="526" t="str">
        <f ca="1">IF(G1456="","",SUMPRODUCT(LOOKUP(MID(SUBSTITUTE(UPPER(TRIM(CLEAN(SUBSTITUTE(SUBSTITUTE(G1456,"ٔ",""),"ـ","ء"))))," ",""),ROW(INDIRECT("1:"&amp;LEN(SUBSTITUTE(UPPER(TRIM(CLEAN(SUBSTITUTE(SUBSTITUTE(G1456,"ٔ",""),"ـ","ء"))))," ","")))),1),Gematria!$C$3:$C$40,Gematria!$D$3:$D$40)))</f>
        <v/>
      </c>
    </row>
    <row r="1457" spans="1:10" x14ac:dyDescent="0.25">
      <c r="A1457" s="2">
        <v>1456</v>
      </c>
      <c r="B1457" s="2">
        <v>10</v>
      </c>
      <c r="C1457" s="2">
        <v>86</v>
      </c>
      <c r="D1457" s="11"/>
      <c r="E14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57" s="524" t="str">
        <f t="shared" si="68"/>
        <v/>
      </c>
      <c r="H1457" s="525">
        <f t="shared" si="69"/>
        <v>0</v>
      </c>
      <c r="I1457" s="526">
        <f t="shared" si="70"/>
        <v>1</v>
      </c>
      <c r="J1457" s="526" t="str">
        <f ca="1">IF(G1457="","",SUMPRODUCT(LOOKUP(MID(SUBSTITUTE(UPPER(TRIM(CLEAN(SUBSTITUTE(SUBSTITUTE(G1457,"ٔ",""),"ـ","ء"))))," ",""),ROW(INDIRECT("1:"&amp;LEN(SUBSTITUTE(UPPER(TRIM(CLEAN(SUBSTITUTE(SUBSTITUTE(G1457,"ٔ",""),"ـ","ء"))))," ","")))),1),Gematria!$C$3:$C$40,Gematria!$D$3:$D$40)))</f>
        <v/>
      </c>
    </row>
    <row r="1458" spans="1:10" x14ac:dyDescent="0.25">
      <c r="A1458" s="2">
        <v>1457</v>
      </c>
      <c r="B1458" s="2">
        <v>10</v>
      </c>
      <c r="C1458" s="2">
        <v>87</v>
      </c>
      <c r="D1458" s="11"/>
      <c r="E14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58" s="524" t="str">
        <f t="shared" si="68"/>
        <v/>
      </c>
      <c r="H1458" s="525">
        <f t="shared" si="69"/>
        <v>0</v>
      </c>
      <c r="I1458" s="526">
        <f t="shared" si="70"/>
        <v>1</v>
      </c>
      <c r="J1458" s="526" t="str">
        <f ca="1">IF(G1458="","",SUMPRODUCT(LOOKUP(MID(SUBSTITUTE(UPPER(TRIM(CLEAN(SUBSTITUTE(SUBSTITUTE(G1458,"ٔ",""),"ـ","ء"))))," ",""),ROW(INDIRECT("1:"&amp;LEN(SUBSTITUTE(UPPER(TRIM(CLEAN(SUBSTITUTE(SUBSTITUTE(G1458,"ٔ",""),"ـ","ء"))))," ","")))),1),Gematria!$C$3:$C$40,Gematria!$D$3:$D$40)))</f>
        <v/>
      </c>
    </row>
    <row r="1459" spans="1:10" x14ac:dyDescent="0.25">
      <c r="A1459" s="2">
        <v>1458</v>
      </c>
      <c r="B1459" s="2">
        <v>10</v>
      </c>
      <c r="C1459" s="2">
        <v>88</v>
      </c>
      <c r="D1459" s="11"/>
      <c r="E14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59" s="524" t="str">
        <f t="shared" si="68"/>
        <v/>
      </c>
      <c r="H1459" s="525">
        <f t="shared" si="69"/>
        <v>0</v>
      </c>
      <c r="I1459" s="526">
        <f t="shared" si="70"/>
        <v>1</v>
      </c>
      <c r="J1459" s="526" t="str">
        <f ca="1">IF(G1459="","",SUMPRODUCT(LOOKUP(MID(SUBSTITUTE(UPPER(TRIM(CLEAN(SUBSTITUTE(SUBSTITUTE(G1459,"ٔ",""),"ـ","ء"))))," ",""),ROW(INDIRECT("1:"&amp;LEN(SUBSTITUTE(UPPER(TRIM(CLEAN(SUBSTITUTE(SUBSTITUTE(G1459,"ٔ",""),"ـ","ء"))))," ","")))),1),Gematria!$C$3:$C$40,Gematria!$D$3:$D$40)))</f>
        <v/>
      </c>
    </row>
    <row r="1460" spans="1:10" x14ac:dyDescent="0.25">
      <c r="A1460" s="2">
        <v>1459</v>
      </c>
      <c r="B1460" s="2">
        <v>10</v>
      </c>
      <c r="C1460" s="2">
        <v>89</v>
      </c>
      <c r="D1460" s="11"/>
      <c r="E14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60" s="524" t="str">
        <f t="shared" si="68"/>
        <v/>
      </c>
      <c r="H1460" s="525">
        <f t="shared" si="69"/>
        <v>0</v>
      </c>
      <c r="I1460" s="526">
        <f t="shared" si="70"/>
        <v>1</v>
      </c>
      <c r="J1460" s="526" t="str">
        <f ca="1">IF(G1460="","",SUMPRODUCT(LOOKUP(MID(SUBSTITUTE(UPPER(TRIM(CLEAN(SUBSTITUTE(SUBSTITUTE(G1460,"ٔ",""),"ـ","ء"))))," ",""),ROW(INDIRECT("1:"&amp;LEN(SUBSTITUTE(UPPER(TRIM(CLEAN(SUBSTITUTE(SUBSTITUTE(G1460,"ٔ",""),"ـ","ء"))))," ","")))),1),Gematria!$C$3:$C$40,Gematria!$D$3:$D$40)))</f>
        <v/>
      </c>
    </row>
    <row r="1461" spans="1:10" x14ac:dyDescent="0.25">
      <c r="A1461" s="2">
        <v>1460</v>
      </c>
      <c r="B1461" s="2">
        <v>10</v>
      </c>
      <c r="C1461" s="2">
        <v>90</v>
      </c>
      <c r="D1461" s="11"/>
      <c r="E14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61" s="524" t="str">
        <f t="shared" si="68"/>
        <v/>
      </c>
      <c r="H1461" s="525">
        <f t="shared" si="69"/>
        <v>0</v>
      </c>
      <c r="I1461" s="526">
        <f t="shared" si="70"/>
        <v>1</v>
      </c>
      <c r="J1461" s="526" t="str">
        <f ca="1">IF(G1461="","",SUMPRODUCT(LOOKUP(MID(SUBSTITUTE(UPPER(TRIM(CLEAN(SUBSTITUTE(SUBSTITUTE(G1461,"ٔ",""),"ـ","ء"))))," ",""),ROW(INDIRECT("1:"&amp;LEN(SUBSTITUTE(UPPER(TRIM(CLEAN(SUBSTITUTE(SUBSTITUTE(G1461,"ٔ",""),"ـ","ء"))))," ","")))),1),Gematria!$C$3:$C$40,Gematria!$D$3:$D$40)))</f>
        <v/>
      </c>
    </row>
    <row r="1462" spans="1:10" x14ac:dyDescent="0.25">
      <c r="A1462" s="2">
        <v>1461</v>
      </c>
      <c r="B1462" s="2">
        <v>10</v>
      </c>
      <c r="C1462" s="2">
        <v>91</v>
      </c>
      <c r="D1462" s="11"/>
      <c r="E14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62" s="524" t="str">
        <f t="shared" si="68"/>
        <v/>
      </c>
      <c r="H1462" s="525">
        <f t="shared" si="69"/>
        <v>0</v>
      </c>
      <c r="I1462" s="526">
        <f t="shared" si="70"/>
        <v>1</v>
      </c>
      <c r="J1462" s="526" t="str">
        <f ca="1">IF(G1462="","",SUMPRODUCT(LOOKUP(MID(SUBSTITUTE(UPPER(TRIM(CLEAN(SUBSTITUTE(SUBSTITUTE(G1462,"ٔ",""),"ـ","ء"))))," ",""),ROW(INDIRECT("1:"&amp;LEN(SUBSTITUTE(UPPER(TRIM(CLEAN(SUBSTITUTE(SUBSTITUTE(G1462,"ٔ",""),"ـ","ء"))))," ","")))),1),Gematria!$C$3:$C$40,Gematria!$D$3:$D$40)))</f>
        <v/>
      </c>
    </row>
    <row r="1463" spans="1:10" x14ac:dyDescent="0.25">
      <c r="A1463" s="2">
        <v>1462</v>
      </c>
      <c r="B1463" s="2">
        <v>10</v>
      </c>
      <c r="C1463" s="2">
        <v>92</v>
      </c>
      <c r="D1463" s="11"/>
      <c r="E14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63" s="524" t="str">
        <f t="shared" si="68"/>
        <v/>
      </c>
      <c r="H1463" s="525">
        <f t="shared" si="69"/>
        <v>0</v>
      </c>
      <c r="I1463" s="526">
        <f t="shared" si="70"/>
        <v>1</v>
      </c>
      <c r="J1463" s="526" t="str">
        <f ca="1">IF(G1463="","",SUMPRODUCT(LOOKUP(MID(SUBSTITUTE(UPPER(TRIM(CLEAN(SUBSTITUTE(SUBSTITUTE(G1463,"ٔ",""),"ـ","ء"))))," ",""),ROW(INDIRECT("1:"&amp;LEN(SUBSTITUTE(UPPER(TRIM(CLEAN(SUBSTITUTE(SUBSTITUTE(G1463,"ٔ",""),"ـ","ء"))))," ","")))),1),Gematria!$C$3:$C$40,Gematria!$D$3:$D$40)))</f>
        <v/>
      </c>
    </row>
    <row r="1464" spans="1:10" x14ac:dyDescent="0.25">
      <c r="A1464" s="2">
        <v>1463</v>
      </c>
      <c r="B1464" s="2">
        <v>10</v>
      </c>
      <c r="C1464" s="2">
        <v>93</v>
      </c>
      <c r="D1464" s="11"/>
      <c r="E14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64" s="524" t="str">
        <f t="shared" si="68"/>
        <v/>
      </c>
      <c r="H1464" s="525">
        <f t="shared" si="69"/>
        <v>0</v>
      </c>
      <c r="I1464" s="526">
        <f t="shared" si="70"/>
        <v>1</v>
      </c>
      <c r="J1464" s="526" t="str">
        <f ca="1">IF(G1464="","",SUMPRODUCT(LOOKUP(MID(SUBSTITUTE(UPPER(TRIM(CLEAN(SUBSTITUTE(SUBSTITUTE(G1464,"ٔ",""),"ـ","ء"))))," ",""),ROW(INDIRECT("1:"&amp;LEN(SUBSTITUTE(UPPER(TRIM(CLEAN(SUBSTITUTE(SUBSTITUTE(G1464,"ٔ",""),"ـ","ء"))))," ","")))),1),Gematria!$C$3:$C$40,Gematria!$D$3:$D$40)))</f>
        <v/>
      </c>
    </row>
    <row r="1465" spans="1:10" x14ac:dyDescent="0.25">
      <c r="A1465" s="2">
        <v>1464</v>
      </c>
      <c r="B1465" s="2">
        <v>10</v>
      </c>
      <c r="C1465" s="2">
        <v>94</v>
      </c>
      <c r="D1465" s="11"/>
      <c r="E14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65" s="524" t="str">
        <f t="shared" si="68"/>
        <v/>
      </c>
      <c r="H1465" s="525">
        <f t="shared" si="69"/>
        <v>0</v>
      </c>
      <c r="I1465" s="526">
        <f t="shared" si="70"/>
        <v>1</v>
      </c>
      <c r="J1465" s="526" t="str">
        <f ca="1">IF(G1465="","",SUMPRODUCT(LOOKUP(MID(SUBSTITUTE(UPPER(TRIM(CLEAN(SUBSTITUTE(SUBSTITUTE(G1465,"ٔ",""),"ـ","ء"))))," ",""),ROW(INDIRECT("1:"&amp;LEN(SUBSTITUTE(UPPER(TRIM(CLEAN(SUBSTITUTE(SUBSTITUTE(G1465,"ٔ",""),"ـ","ء"))))," ","")))),1),Gematria!$C$3:$C$40,Gematria!$D$3:$D$40)))</f>
        <v/>
      </c>
    </row>
    <row r="1466" spans="1:10" x14ac:dyDescent="0.25">
      <c r="A1466" s="2">
        <v>1465</v>
      </c>
      <c r="B1466" s="2">
        <v>10</v>
      </c>
      <c r="C1466" s="2">
        <v>95</v>
      </c>
      <c r="D1466" s="11"/>
      <c r="E14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66" s="524" t="str">
        <f t="shared" si="68"/>
        <v/>
      </c>
      <c r="H1466" s="525">
        <f t="shared" si="69"/>
        <v>0</v>
      </c>
      <c r="I1466" s="526">
        <f t="shared" si="70"/>
        <v>1</v>
      </c>
      <c r="J1466" s="526" t="str">
        <f ca="1">IF(G1466="","",SUMPRODUCT(LOOKUP(MID(SUBSTITUTE(UPPER(TRIM(CLEAN(SUBSTITUTE(SUBSTITUTE(G1466,"ٔ",""),"ـ","ء"))))," ",""),ROW(INDIRECT("1:"&amp;LEN(SUBSTITUTE(UPPER(TRIM(CLEAN(SUBSTITUTE(SUBSTITUTE(G1466,"ٔ",""),"ـ","ء"))))," ","")))),1),Gematria!$C$3:$C$40,Gematria!$D$3:$D$40)))</f>
        <v/>
      </c>
    </row>
    <row r="1467" spans="1:10" x14ac:dyDescent="0.25">
      <c r="A1467" s="2">
        <v>1466</v>
      </c>
      <c r="B1467" s="2">
        <v>10</v>
      </c>
      <c r="C1467" s="2">
        <v>96</v>
      </c>
      <c r="D1467" s="11"/>
      <c r="E14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67" s="524" t="str">
        <f t="shared" si="68"/>
        <v/>
      </c>
      <c r="H1467" s="525">
        <f t="shared" si="69"/>
        <v>0</v>
      </c>
      <c r="I1467" s="526">
        <f t="shared" si="70"/>
        <v>1</v>
      </c>
      <c r="J1467" s="526" t="str">
        <f ca="1">IF(G1467="","",SUMPRODUCT(LOOKUP(MID(SUBSTITUTE(UPPER(TRIM(CLEAN(SUBSTITUTE(SUBSTITUTE(G1467,"ٔ",""),"ـ","ء"))))," ",""),ROW(INDIRECT("1:"&amp;LEN(SUBSTITUTE(UPPER(TRIM(CLEAN(SUBSTITUTE(SUBSTITUTE(G1467,"ٔ",""),"ـ","ء"))))," ","")))),1),Gematria!$C$3:$C$40,Gematria!$D$3:$D$40)))</f>
        <v/>
      </c>
    </row>
    <row r="1468" spans="1:10" x14ac:dyDescent="0.25">
      <c r="A1468" s="2">
        <v>1467</v>
      </c>
      <c r="B1468" s="2">
        <v>10</v>
      </c>
      <c r="C1468" s="2">
        <v>97</v>
      </c>
      <c r="D1468" s="11"/>
      <c r="E14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68" s="524" t="str">
        <f t="shared" si="68"/>
        <v/>
      </c>
      <c r="H1468" s="525">
        <f t="shared" si="69"/>
        <v>0</v>
      </c>
      <c r="I1468" s="526">
        <f t="shared" si="70"/>
        <v>1</v>
      </c>
      <c r="J1468" s="526" t="str">
        <f ca="1">IF(G1468="","",SUMPRODUCT(LOOKUP(MID(SUBSTITUTE(UPPER(TRIM(CLEAN(SUBSTITUTE(SUBSTITUTE(G1468,"ٔ",""),"ـ","ء"))))," ",""),ROW(INDIRECT("1:"&amp;LEN(SUBSTITUTE(UPPER(TRIM(CLEAN(SUBSTITUTE(SUBSTITUTE(G1468,"ٔ",""),"ـ","ء"))))," ","")))),1),Gematria!$C$3:$C$40,Gematria!$D$3:$D$40)))</f>
        <v/>
      </c>
    </row>
    <row r="1469" spans="1:10" x14ac:dyDescent="0.25">
      <c r="A1469" s="2">
        <v>1468</v>
      </c>
      <c r="B1469" s="2">
        <v>10</v>
      </c>
      <c r="C1469" s="2">
        <v>98</v>
      </c>
      <c r="D1469" s="11"/>
      <c r="E14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69" s="524" t="str">
        <f t="shared" si="68"/>
        <v/>
      </c>
      <c r="H1469" s="525">
        <f t="shared" si="69"/>
        <v>0</v>
      </c>
      <c r="I1469" s="526">
        <f t="shared" si="70"/>
        <v>1</v>
      </c>
      <c r="J1469" s="526" t="str">
        <f ca="1">IF(G1469="","",SUMPRODUCT(LOOKUP(MID(SUBSTITUTE(UPPER(TRIM(CLEAN(SUBSTITUTE(SUBSTITUTE(G1469,"ٔ",""),"ـ","ء"))))," ",""),ROW(INDIRECT("1:"&amp;LEN(SUBSTITUTE(UPPER(TRIM(CLEAN(SUBSTITUTE(SUBSTITUTE(G1469,"ٔ",""),"ـ","ء"))))," ","")))),1),Gematria!$C$3:$C$40,Gematria!$D$3:$D$40)))</f>
        <v/>
      </c>
    </row>
    <row r="1470" spans="1:10" x14ac:dyDescent="0.25">
      <c r="A1470" s="2">
        <v>1469</v>
      </c>
      <c r="B1470" s="2">
        <v>10</v>
      </c>
      <c r="C1470" s="2">
        <v>99</v>
      </c>
      <c r="D1470" s="11"/>
      <c r="E14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70" s="524" t="str">
        <f t="shared" si="68"/>
        <v/>
      </c>
      <c r="H1470" s="525">
        <f t="shared" si="69"/>
        <v>0</v>
      </c>
      <c r="I1470" s="526">
        <f t="shared" si="70"/>
        <v>1</v>
      </c>
      <c r="J1470" s="526" t="str">
        <f ca="1">IF(G1470="","",SUMPRODUCT(LOOKUP(MID(SUBSTITUTE(UPPER(TRIM(CLEAN(SUBSTITUTE(SUBSTITUTE(G1470,"ٔ",""),"ـ","ء"))))," ",""),ROW(INDIRECT("1:"&amp;LEN(SUBSTITUTE(UPPER(TRIM(CLEAN(SUBSTITUTE(SUBSTITUTE(G1470,"ٔ",""),"ـ","ء"))))," ","")))),1),Gematria!$C$3:$C$40,Gematria!$D$3:$D$40)))</f>
        <v/>
      </c>
    </row>
    <row r="1471" spans="1:10" x14ac:dyDescent="0.25">
      <c r="A1471" s="2">
        <v>1470</v>
      </c>
      <c r="B1471" s="2">
        <v>10</v>
      </c>
      <c r="C1471" s="2">
        <v>100</v>
      </c>
      <c r="D1471" s="11"/>
      <c r="E14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71" s="524" t="str">
        <f t="shared" si="68"/>
        <v/>
      </c>
      <c r="H1471" s="525">
        <f t="shared" si="69"/>
        <v>0</v>
      </c>
      <c r="I1471" s="526">
        <f t="shared" si="70"/>
        <v>1</v>
      </c>
      <c r="J1471" s="526" t="str">
        <f ca="1">IF(G1471="","",SUMPRODUCT(LOOKUP(MID(SUBSTITUTE(UPPER(TRIM(CLEAN(SUBSTITUTE(SUBSTITUTE(G1471,"ٔ",""),"ـ","ء"))))," ",""),ROW(INDIRECT("1:"&amp;LEN(SUBSTITUTE(UPPER(TRIM(CLEAN(SUBSTITUTE(SUBSTITUTE(G1471,"ٔ",""),"ـ","ء"))))," ","")))),1),Gematria!$C$3:$C$40,Gematria!$D$3:$D$40)))</f>
        <v/>
      </c>
    </row>
    <row r="1472" spans="1:10" x14ac:dyDescent="0.25">
      <c r="A1472" s="2">
        <v>1471</v>
      </c>
      <c r="B1472" s="2">
        <v>10</v>
      </c>
      <c r="C1472" s="2">
        <v>101</v>
      </c>
      <c r="D1472" s="11"/>
      <c r="E14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72" s="524" t="str">
        <f t="shared" si="68"/>
        <v/>
      </c>
      <c r="H1472" s="525">
        <f t="shared" si="69"/>
        <v>0</v>
      </c>
      <c r="I1472" s="526">
        <f t="shared" si="70"/>
        <v>1</v>
      </c>
      <c r="J1472" s="526" t="str">
        <f ca="1">IF(G1472="","",SUMPRODUCT(LOOKUP(MID(SUBSTITUTE(UPPER(TRIM(CLEAN(SUBSTITUTE(SUBSTITUTE(G1472,"ٔ",""),"ـ","ء"))))," ",""),ROW(INDIRECT("1:"&amp;LEN(SUBSTITUTE(UPPER(TRIM(CLEAN(SUBSTITUTE(SUBSTITUTE(G1472,"ٔ",""),"ـ","ء"))))," ","")))),1),Gematria!$C$3:$C$40,Gematria!$D$3:$D$40)))</f>
        <v/>
      </c>
    </row>
    <row r="1473" spans="1:10" x14ac:dyDescent="0.25">
      <c r="A1473" s="2">
        <v>1472</v>
      </c>
      <c r="B1473" s="2">
        <v>10</v>
      </c>
      <c r="C1473" s="2">
        <v>102</v>
      </c>
      <c r="D1473" s="11"/>
      <c r="E14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73" s="524" t="str">
        <f t="shared" si="68"/>
        <v/>
      </c>
      <c r="H1473" s="525">
        <f t="shared" si="69"/>
        <v>0</v>
      </c>
      <c r="I1473" s="526">
        <f t="shared" si="70"/>
        <v>1</v>
      </c>
      <c r="J1473" s="526" t="str">
        <f ca="1">IF(G1473="","",SUMPRODUCT(LOOKUP(MID(SUBSTITUTE(UPPER(TRIM(CLEAN(SUBSTITUTE(SUBSTITUTE(G1473,"ٔ",""),"ـ","ء"))))," ",""),ROW(INDIRECT("1:"&amp;LEN(SUBSTITUTE(UPPER(TRIM(CLEAN(SUBSTITUTE(SUBSTITUTE(G1473,"ٔ",""),"ـ","ء"))))," ","")))),1),Gematria!$C$3:$C$40,Gematria!$D$3:$D$40)))</f>
        <v/>
      </c>
    </row>
    <row r="1474" spans="1:10" x14ac:dyDescent="0.25">
      <c r="A1474" s="2">
        <v>1473</v>
      </c>
      <c r="B1474" s="2">
        <v>10</v>
      </c>
      <c r="C1474" s="2">
        <v>103</v>
      </c>
      <c r="D1474" s="11"/>
      <c r="E14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74" s="524" t="str">
        <f t="shared" si="68"/>
        <v/>
      </c>
      <c r="H1474" s="525">
        <f t="shared" si="69"/>
        <v>0</v>
      </c>
      <c r="I1474" s="526">
        <f t="shared" si="70"/>
        <v>1</v>
      </c>
      <c r="J1474" s="526" t="str">
        <f ca="1">IF(G1474="","",SUMPRODUCT(LOOKUP(MID(SUBSTITUTE(UPPER(TRIM(CLEAN(SUBSTITUTE(SUBSTITUTE(G1474,"ٔ",""),"ـ","ء"))))," ",""),ROW(INDIRECT("1:"&amp;LEN(SUBSTITUTE(UPPER(TRIM(CLEAN(SUBSTITUTE(SUBSTITUTE(G1474,"ٔ",""),"ـ","ء"))))," ","")))),1),Gematria!$C$3:$C$40,Gematria!$D$3:$D$40)))</f>
        <v/>
      </c>
    </row>
    <row r="1475" spans="1:10" x14ac:dyDescent="0.25">
      <c r="A1475" s="2">
        <v>1474</v>
      </c>
      <c r="B1475" s="2">
        <v>10</v>
      </c>
      <c r="C1475" s="2">
        <v>104</v>
      </c>
      <c r="D1475" s="11"/>
      <c r="E14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75" s="524" t="str">
        <f t="shared" ref="G1475:G1538" si="71">TRIM(CLEAN(SUBSTITUTE(F1475,"ٔ","")))</f>
        <v/>
      </c>
      <c r="H1475" s="525">
        <f t="shared" ref="H1475:H1538" si="72">LEN(SUBSTITUTE(G1475," ",""))</f>
        <v>0</v>
      </c>
      <c r="I1475" s="526">
        <f t="shared" si="70"/>
        <v>1</v>
      </c>
      <c r="J1475" s="526" t="str">
        <f ca="1">IF(G1475="","",SUMPRODUCT(LOOKUP(MID(SUBSTITUTE(UPPER(TRIM(CLEAN(SUBSTITUTE(SUBSTITUTE(G1475,"ٔ",""),"ـ","ء"))))," ",""),ROW(INDIRECT("1:"&amp;LEN(SUBSTITUTE(UPPER(TRIM(CLEAN(SUBSTITUTE(SUBSTITUTE(G1475,"ٔ",""),"ـ","ء"))))," ","")))),1),Gematria!$C$3:$C$40,Gematria!$D$3:$D$40)))</f>
        <v/>
      </c>
    </row>
    <row r="1476" spans="1:10" x14ac:dyDescent="0.25">
      <c r="A1476" s="2">
        <v>1475</v>
      </c>
      <c r="B1476" s="2">
        <v>10</v>
      </c>
      <c r="C1476" s="2">
        <v>105</v>
      </c>
      <c r="D1476" s="11"/>
      <c r="E14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76" s="524" t="str">
        <f t="shared" si="71"/>
        <v/>
      </c>
      <c r="H1476" s="525">
        <f t="shared" si="72"/>
        <v>0</v>
      </c>
      <c r="I1476" s="526">
        <f t="shared" si="70"/>
        <v>1</v>
      </c>
      <c r="J1476" s="526" t="str">
        <f ca="1">IF(G1476="","",SUMPRODUCT(LOOKUP(MID(SUBSTITUTE(UPPER(TRIM(CLEAN(SUBSTITUTE(SUBSTITUTE(G1476,"ٔ",""),"ـ","ء"))))," ",""),ROW(INDIRECT("1:"&amp;LEN(SUBSTITUTE(UPPER(TRIM(CLEAN(SUBSTITUTE(SUBSTITUTE(G1476,"ٔ",""),"ـ","ء"))))," ","")))),1),Gematria!$C$3:$C$40,Gematria!$D$3:$D$40)))</f>
        <v/>
      </c>
    </row>
    <row r="1477" spans="1:10" x14ac:dyDescent="0.25">
      <c r="A1477" s="2">
        <v>1476</v>
      </c>
      <c r="B1477" s="2">
        <v>10</v>
      </c>
      <c r="C1477" s="2">
        <v>106</v>
      </c>
      <c r="D1477" s="11"/>
      <c r="E14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77" s="524" t="str">
        <f t="shared" si="71"/>
        <v/>
      </c>
      <c r="H1477" s="525">
        <f t="shared" si="72"/>
        <v>0</v>
      </c>
      <c r="I1477" s="526">
        <f t="shared" si="70"/>
        <v>1</v>
      </c>
      <c r="J1477" s="526" t="str">
        <f ca="1">IF(G1477="","",SUMPRODUCT(LOOKUP(MID(SUBSTITUTE(UPPER(TRIM(CLEAN(SUBSTITUTE(SUBSTITUTE(G1477,"ٔ",""),"ـ","ء"))))," ",""),ROW(INDIRECT("1:"&amp;LEN(SUBSTITUTE(UPPER(TRIM(CLEAN(SUBSTITUTE(SUBSTITUTE(G1477,"ٔ",""),"ـ","ء"))))," ","")))),1),Gematria!$C$3:$C$40,Gematria!$D$3:$D$40)))</f>
        <v/>
      </c>
    </row>
    <row r="1478" spans="1:10" x14ac:dyDescent="0.25">
      <c r="A1478" s="2">
        <v>1477</v>
      </c>
      <c r="B1478" s="2">
        <v>10</v>
      </c>
      <c r="C1478" s="2">
        <v>107</v>
      </c>
      <c r="D1478" s="11"/>
      <c r="E14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78" s="524" t="str">
        <f t="shared" si="71"/>
        <v/>
      </c>
      <c r="H1478" s="525">
        <f t="shared" si="72"/>
        <v>0</v>
      </c>
      <c r="I1478" s="526">
        <f t="shared" si="70"/>
        <v>1</v>
      </c>
      <c r="J1478" s="526" t="str">
        <f ca="1">IF(G1478="","",SUMPRODUCT(LOOKUP(MID(SUBSTITUTE(UPPER(TRIM(CLEAN(SUBSTITUTE(SUBSTITUTE(G1478,"ٔ",""),"ـ","ء"))))," ",""),ROW(INDIRECT("1:"&amp;LEN(SUBSTITUTE(UPPER(TRIM(CLEAN(SUBSTITUTE(SUBSTITUTE(G1478,"ٔ",""),"ـ","ء"))))," ","")))),1),Gematria!$C$3:$C$40,Gematria!$D$3:$D$40)))</f>
        <v/>
      </c>
    </row>
    <row r="1479" spans="1:10" x14ac:dyDescent="0.25">
      <c r="A1479" s="2">
        <v>1478</v>
      </c>
      <c r="B1479" s="2">
        <v>10</v>
      </c>
      <c r="C1479" s="2">
        <v>108</v>
      </c>
      <c r="D1479" s="11"/>
      <c r="E14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79" s="524" t="str">
        <f t="shared" si="71"/>
        <v/>
      </c>
      <c r="H1479" s="525">
        <f t="shared" si="72"/>
        <v>0</v>
      </c>
      <c r="I1479" s="526">
        <f t="shared" si="70"/>
        <v>1</v>
      </c>
      <c r="J1479" s="526" t="str">
        <f ca="1">IF(G1479="","",SUMPRODUCT(LOOKUP(MID(SUBSTITUTE(UPPER(TRIM(CLEAN(SUBSTITUTE(SUBSTITUTE(G1479,"ٔ",""),"ـ","ء"))))," ",""),ROW(INDIRECT("1:"&amp;LEN(SUBSTITUTE(UPPER(TRIM(CLEAN(SUBSTITUTE(SUBSTITUTE(G1479,"ٔ",""),"ـ","ء"))))," ","")))),1),Gematria!$C$3:$C$40,Gematria!$D$3:$D$40)))</f>
        <v/>
      </c>
    </row>
    <row r="1480" spans="1:10" x14ac:dyDescent="0.25">
      <c r="A1480" s="2">
        <v>1479</v>
      </c>
      <c r="B1480" s="2">
        <v>10</v>
      </c>
      <c r="C1480" s="2">
        <v>109</v>
      </c>
      <c r="D1480" s="11"/>
      <c r="E14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80" s="524" t="str">
        <f t="shared" si="71"/>
        <v/>
      </c>
      <c r="H1480" s="525">
        <f t="shared" si="72"/>
        <v>0</v>
      </c>
      <c r="I1480" s="526">
        <f t="shared" si="70"/>
        <v>1</v>
      </c>
      <c r="J1480" s="526" t="str">
        <f ca="1">IF(G1480="","",SUMPRODUCT(LOOKUP(MID(SUBSTITUTE(UPPER(TRIM(CLEAN(SUBSTITUTE(SUBSTITUTE(G1480,"ٔ",""),"ـ","ء"))))," ",""),ROW(INDIRECT("1:"&amp;LEN(SUBSTITUTE(UPPER(TRIM(CLEAN(SUBSTITUTE(SUBSTITUTE(G1480,"ٔ",""),"ـ","ء"))))," ","")))),1),Gematria!$C$3:$C$40,Gematria!$D$3:$D$40)))</f>
        <v/>
      </c>
    </row>
    <row r="1481" spans="1:10" x14ac:dyDescent="0.25">
      <c r="A1481" s="2">
        <v>1480</v>
      </c>
      <c r="B1481" s="2">
        <v>11</v>
      </c>
      <c r="C1481" s="2">
        <v>0</v>
      </c>
      <c r="D1481" s="11"/>
      <c r="E14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81" s="524" t="str">
        <f t="shared" si="71"/>
        <v/>
      </c>
      <c r="H1481" s="525">
        <f t="shared" si="72"/>
        <v>0</v>
      </c>
      <c r="I1481" s="526">
        <f t="shared" si="70"/>
        <v>1</v>
      </c>
      <c r="J1481" s="526" t="str">
        <f ca="1">IF(G1481="","",SUMPRODUCT(LOOKUP(MID(SUBSTITUTE(UPPER(TRIM(CLEAN(SUBSTITUTE(SUBSTITUTE(G1481,"ٔ",""),"ـ","ء"))))," ",""),ROW(INDIRECT("1:"&amp;LEN(SUBSTITUTE(UPPER(TRIM(CLEAN(SUBSTITUTE(SUBSTITUTE(G1481,"ٔ",""),"ـ","ء"))))," ","")))),1),Gematria!$C$3:$C$40,Gematria!$D$3:$D$40)))</f>
        <v/>
      </c>
    </row>
    <row r="1482" spans="1:10" x14ac:dyDescent="0.25">
      <c r="A1482" s="2">
        <v>1481</v>
      </c>
      <c r="B1482" s="2">
        <v>11</v>
      </c>
      <c r="C1482" s="2">
        <v>1</v>
      </c>
      <c r="D1482" s="11"/>
      <c r="E14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82" s="524" t="str">
        <f t="shared" si="71"/>
        <v/>
      </c>
      <c r="H1482" s="525">
        <f t="shared" si="72"/>
        <v>0</v>
      </c>
      <c r="I1482" s="526">
        <f t="shared" si="70"/>
        <v>1</v>
      </c>
      <c r="J1482" s="526" t="str">
        <f ca="1">IF(G1482="","",SUMPRODUCT(LOOKUP(MID(SUBSTITUTE(UPPER(TRIM(CLEAN(SUBSTITUTE(SUBSTITUTE(G1482,"ٔ",""),"ـ","ء"))))," ",""),ROW(INDIRECT("1:"&amp;LEN(SUBSTITUTE(UPPER(TRIM(CLEAN(SUBSTITUTE(SUBSTITUTE(G1482,"ٔ",""),"ـ","ء"))))," ","")))),1),Gematria!$C$3:$C$40,Gematria!$D$3:$D$40)))</f>
        <v/>
      </c>
    </row>
    <row r="1483" spans="1:10" x14ac:dyDescent="0.25">
      <c r="A1483" s="2">
        <v>1482</v>
      </c>
      <c r="B1483" s="2">
        <v>11</v>
      </c>
      <c r="C1483" s="2">
        <v>2</v>
      </c>
      <c r="D1483" s="11"/>
      <c r="E14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83" s="524" t="str">
        <f t="shared" si="71"/>
        <v/>
      </c>
      <c r="H1483" s="525">
        <f t="shared" si="72"/>
        <v>0</v>
      </c>
      <c r="I1483" s="526">
        <f t="shared" si="70"/>
        <v>1</v>
      </c>
      <c r="J1483" s="526" t="str">
        <f ca="1">IF(G1483="","",SUMPRODUCT(LOOKUP(MID(SUBSTITUTE(UPPER(TRIM(CLEAN(SUBSTITUTE(SUBSTITUTE(G1483,"ٔ",""),"ـ","ء"))))," ",""),ROW(INDIRECT("1:"&amp;LEN(SUBSTITUTE(UPPER(TRIM(CLEAN(SUBSTITUTE(SUBSTITUTE(G1483,"ٔ",""),"ـ","ء"))))," ","")))),1),Gematria!$C$3:$C$40,Gematria!$D$3:$D$40)))</f>
        <v/>
      </c>
    </row>
    <row r="1484" spans="1:10" x14ac:dyDescent="0.25">
      <c r="A1484" s="2">
        <v>1483</v>
      </c>
      <c r="B1484" s="2">
        <v>11</v>
      </c>
      <c r="C1484" s="2">
        <v>3</v>
      </c>
      <c r="D1484" s="11"/>
      <c r="E14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84" s="524" t="str">
        <f t="shared" si="71"/>
        <v/>
      </c>
      <c r="H1484" s="525">
        <f t="shared" si="72"/>
        <v>0</v>
      </c>
      <c r="I1484" s="526">
        <f t="shared" si="70"/>
        <v>1</v>
      </c>
      <c r="J1484" s="526" t="str">
        <f ca="1">IF(G1484="","",SUMPRODUCT(LOOKUP(MID(SUBSTITUTE(UPPER(TRIM(CLEAN(SUBSTITUTE(SUBSTITUTE(G1484,"ٔ",""),"ـ","ء"))))," ",""),ROW(INDIRECT("1:"&amp;LEN(SUBSTITUTE(UPPER(TRIM(CLEAN(SUBSTITUTE(SUBSTITUTE(G1484,"ٔ",""),"ـ","ء"))))," ","")))),1),Gematria!$C$3:$C$40,Gematria!$D$3:$D$40)))</f>
        <v/>
      </c>
    </row>
    <row r="1485" spans="1:10" x14ac:dyDescent="0.25">
      <c r="A1485" s="2">
        <v>1484</v>
      </c>
      <c r="B1485" s="2">
        <v>11</v>
      </c>
      <c r="C1485" s="2">
        <v>4</v>
      </c>
      <c r="D1485" s="11"/>
      <c r="E14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85" s="524" t="str">
        <f t="shared" si="71"/>
        <v/>
      </c>
      <c r="H1485" s="525">
        <f t="shared" si="72"/>
        <v>0</v>
      </c>
      <c r="I1485" s="526">
        <f t="shared" si="70"/>
        <v>1</v>
      </c>
      <c r="J1485" s="526" t="str">
        <f ca="1">IF(G1485="","",SUMPRODUCT(LOOKUP(MID(SUBSTITUTE(UPPER(TRIM(CLEAN(SUBSTITUTE(SUBSTITUTE(G1485,"ٔ",""),"ـ","ء"))))," ",""),ROW(INDIRECT("1:"&amp;LEN(SUBSTITUTE(UPPER(TRIM(CLEAN(SUBSTITUTE(SUBSTITUTE(G1485,"ٔ",""),"ـ","ء"))))," ","")))),1),Gematria!$C$3:$C$40,Gematria!$D$3:$D$40)))</f>
        <v/>
      </c>
    </row>
    <row r="1486" spans="1:10" x14ac:dyDescent="0.25">
      <c r="A1486" s="2">
        <v>1485</v>
      </c>
      <c r="B1486" s="2">
        <v>11</v>
      </c>
      <c r="C1486" s="2">
        <v>5</v>
      </c>
      <c r="D1486" s="11"/>
      <c r="E14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86" s="524" t="str">
        <f t="shared" si="71"/>
        <v/>
      </c>
      <c r="H1486" s="525">
        <f t="shared" si="72"/>
        <v>0</v>
      </c>
      <c r="I1486" s="526">
        <f t="shared" si="70"/>
        <v>1</v>
      </c>
      <c r="J1486" s="526" t="str">
        <f ca="1">IF(G1486="","",SUMPRODUCT(LOOKUP(MID(SUBSTITUTE(UPPER(TRIM(CLEAN(SUBSTITUTE(SUBSTITUTE(G1486,"ٔ",""),"ـ","ء"))))," ",""),ROW(INDIRECT("1:"&amp;LEN(SUBSTITUTE(UPPER(TRIM(CLEAN(SUBSTITUTE(SUBSTITUTE(G1486,"ٔ",""),"ـ","ء"))))," ","")))),1),Gematria!$C$3:$C$40,Gematria!$D$3:$D$40)))</f>
        <v/>
      </c>
    </row>
    <row r="1487" spans="1:10" x14ac:dyDescent="0.25">
      <c r="A1487" s="2">
        <v>1486</v>
      </c>
      <c r="B1487" s="2">
        <v>11</v>
      </c>
      <c r="C1487" s="2">
        <v>6</v>
      </c>
      <c r="D1487" s="11"/>
      <c r="E14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87" s="524" t="str">
        <f t="shared" si="71"/>
        <v/>
      </c>
      <c r="H1487" s="525">
        <f t="shared" si="72"/>
        <v>0</v>
      </c>
      <c r="I1487" s="526">
        <f t="shared" si="70"/>
        <v>1</v>
      </c>
      <c r="J1487" s="526" t="str">
        <f ca="1">IF(G1487="","",SUMPRODUCT(LOOKUP(MID(SUBSTITUTE(UPPER(TRIM(CLEAN(SUBSTITUTE(SUBSTITUTE(G1487,"ٔ",""),"ـ","ء"))))," ",""),ROW(INDIRECT("1:"&amp;LEN(SUBSTITUTE(UPPER(TRIM(CLEAN(SUBSTITUTE(SUBSTITUTE(G1487,"ٔ",""),"ـ","ء"))))," ","")))),1),Gematria!$C$3:$C$40,Gematria!$D$3:$D$40)))</f>
        <v/>
      </c>
    </row>
    <row r="1488" spans="1:10" x14ac:dyDescent="0.25">
      <c r="A1488" s="2">
        <v>1487</v>
      </c>
      <c r="B1488" s="2">
        <v>11</v>
      </c>
      <c r="C1488" s="2">
        <v>7</v>
      </c>
      <c r="D1488" s="11"/>
      <c r="E14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88" s="524" t="str">
        <f t="shared" si="71"/>
        <v/>
      </c>
      <c r="H1488" s="525">
        <f t="shared" si="72"/>
        <v>0</v>
      </c>
      <c r="I1488" s="526">
        <f t="shared" si="70"/>
        <v>1</v>
      </c>
      <c r="J1488" s="526" t="str">
        <f ca="1">IF(G1488="","",SUMPRODUCT(LOOKUP(MID(SUBSTITUTE(UPPER(TRIM(CLEAN(SUBSTITUTE(SUBSTITUTE(G1488,"ٔ",""),"ـ","ء"))))," ",""),ROW(INDIRECT("1:"&amp;LEN(SUBSTITUTE(UPPER(TRIM(CLEAN(SUBSTITUTE(SUBSTITUTE(G1488,"ٔ",""),"ـ","ء"))))," ","")))),1),Gematria!$C$3:$C$40,Gematria!$D$3:$D$40)))</f>
        <v/>
      </c>
    </row>
    <row r="1489" spans="1:10" x14ac:dyDescent="0.25">
      <c r="A1489" s="2">
        <v>1488</v>
      </c>
      <c r="B1489" s="2">
        <v>11</v>
      </c>
      <c r="C1489" s="2">
        <v>8</v>
      </c>
      <c r="D1489" s="11"/>
      <c r="E14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89" s="524" t="str">
        <f t="shared" si="71"/>
        <v/>
      </c>
      <c r="H1489" s="525">
        <f t="shared" si="72"/>
        <v>0</v>
      </c>
      <c r="I1489" s="526">
        <f t="shared" si="70"/>
        <v>1</v>
      </c>
      <c r="J1489" s="526" t="str">
        <f ca="1">IF(G1489="","",SUMPRODUCT(LOOKUP(MID(SUBSTITUTE(UPPER(TRIM(CLEAN(SUBSTITUTE(SUBSTITUTE(G1489,"ٔ",""),"ـ","ء"))))," ",""),ROW(INDIRECT("1:"&amp;LEN(SUBSTITUTE(UPPER(TRIM(CLEAN(SUBSTITUTE(SUBSTITUTE(G1489,"ٔ",""),"ـ","ء"))))," ","")))),1),Gematria!$C$3:$C$40,Gematria!$D$3:$D$40)))</f>
        <v/>
      </c>
    </row>
    <row r="1490" spans="1:10" x14ac:dyDescent="0.25">
      <c r="A1490" s="2">
        <v>1489</v>
      </c>
      <c r="B1490" s="2">
        <v>11</v>
      </c>
      <c r="C1490" s="2">
        <v>9</v>
      </c>
      <c r="D1490" s="11"/>
      <c r="E14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90" s="524" t="str">
        <f t="shared" si="71"/>
        <v/>
      </c>
      <c r="H1490" s="525">
        <f t="shared" si="72"/>
        <v>0</v>
      </c>
      <c r="I1490" s="526">
        <f t="shared" si="70"/>
        <v>1</v>
      </c>
      <c r="J1490" s="526" t="str">
        <f ca="1">IF(G1490="","",SUMPRODUCT(LOOKUP(MID(SUBSTITUTE(UPPER(TRIM(CLEAN(SUBSTITUTE(SUBSTITUTE(G1490,"ٔ",""),"ـ","ء"))))," ",""),ROW(INDIRECT("1:"&amp;LEN(SUBSTITUTE(UPPER(TRIM(CLEAN(SUBSTITUTE(SUBSTITUTE(G1490,"ٔ",""),"ـ","ء"))))," ","")))),1),Gematria!$C$3:$C$40,Gematria!$D$3:$D$40)))</f>
        <v/>
      </c>
    </row>
    <row r="1491" spans="1:10" x14ac:dyDescent="0.25">
      <c r="A1491" s="2">
        <v>1490</v>
      </c>
      <c r="B1491" s="2">
        <v>11</v>
      </c>
      <c r="C1491" s="2">
        <v>10</v>
      </c>
      <c r="D1491" s="11"/>
      <c r="E14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91" s="524" t="str">
        <f t="shared" si="71"/>
        <v/>
      </c>
      <c r="H1491" s="525">
        <f t="shared" si="72"/>
        <v>0</v>
      </c>
      <c r="I1491" s="526">
        <f t="shared" ref="I1491:I1554" si="73">LEN(TRIM(G1491))-H1491+1</f>
        <v>1</v>
      </c>
      <c r="J1491" s="526" t="str">
        <f ca="1">IF(G1491="","",SUMPRODUCT(LOOKUP(MID(SUBSTITUTE(UPPER(TRIM(CLEAN(SUBSTITUTE(SUBSTITUTE(G1491,"ٔ",""),"ـ","ء"))))," ",""),ROW(INDIRECT("1:"&amp;LEN(SUBSTITUTE(UPPER(TRIM(CLEAN(SUBSTITUTE(SUBSTITUTE(G1491,"ٔ",""),"ـ","ء"))))," ","")))),1),Gematria!$C$3:$C$40,Gematria!$D$3:$D$40)))</f>
        <v/>
      </c>
    </row>
    <row r="1492" spans="1:10" x14ac:dyDescent="0.25">
      <c r="A1492" s="2">
        <v>1491</v>
      </c>
      <c r="B1492" s="2">
        <v>11</v>
      </c>
      <c r="C1492" s="2">
        <v>11</v>
      </c>
      <c r="D1492" s="11"/>
      <c r="E14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92" s="524" t="str">
        <f t="shared" si="71"/>
        <v/>
      </c>
      <c r="H1492" s="525">
        <f t="shared" si="72"/>
        <v>0</v>
      </c>
      <c r="I1492" s="526">
        <f t="shared" si="73"/>
        <v>1</v>
      </c>
      <c r="J1492" s="526" t="str">
        <f ca="1">IF(G1492="","",SUMPRODUCT(LOOKUP(MID(SUBSTITUTE(UPPER(TRIM(CLEAN(SUBSTITUTE(SUBSTITUTE(G1492,"ٔ",""),"ـ","ء"))))," ",""),ROW(INDIRECT("1:"&amp;LEN(SUBSTITUTE(UPPER(TRIM(CLEAN(SUBSTITUTE(SUBSTITUTE(G1492,"ٔ",""),"ـ","ء"))))," ","")))),1),Gematria!$C$3:$C$40,Gematria!$D$3:$D$40)))</f>
        <v/>
      </c>
    </row>
    <row r="1493" spans="1:10" x14ac:dyDescent="0.25">
      <c r="A1493" s="2">
        <v>1492</v>
      </c>
      <c r="B1493" s="2">
        <v>11</v>
      </c>
      <c r="C1493" s="2">
        <v>12</v>
      </c>
      <c r="D1493" s="11"/>
      <c r="E14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93" s="524" t="str">
        <f t="shared" si="71"/>
        <v/>
      </c>
      <c r="H1493" s="525">
        <f t="shared" si="72"/>
        <v>0</v>
      </c>
      <c r="I1493" s="526">
        <f t="shared" si="73"/>
        <v>1</v>
      </c>
      <c r="J1493" s="526" t="str">
        <f ca="1">IF(G1493="","",SUMPRODUCT(LOOKUP(MID(SUBSTITUTE(UPPER(TRIM(CLEAN(SUBSTITUTE(SUBSTITUTE(G1493,"ٔ",""),"ـ","ء"))))," ",""),ROW(INDIRECT("1:"&amp;LEN(SUBSTITUTE(UPPER(TRIM(CLEAN(SUBSTITUTE(SUBSTITUTE(G1493,"ٔ",""),"ـ","ء"))))," ","")))),1),Gematria!$C$3:$C$40,Gematria!$D$3:$D$40)))</f>
        <v/>
      </c>
    </row>
    <row r="1494" spans="1:10" x14ac:dyDescent="0.25">
      <c r="A1494" s="2">
        <v>1493</v>
      </c>
      <c r="B1494" s="2">
        <v>11</v>
      </c>
      <c r="C1494" s="2">
        <v>13</v>
      </c>
      <c r="D1494" s="11"/>
      <c r="E14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94" s="524" t="str">
        <f t="shared" si="71"/>
        <v/>
      </c>
      <c r="H1494" s="525">
        <f t="shared" si="72"/>
        <v>0</v>
      </c>
      <c r="I1494" s="526">
        <f t="shared" si="73"/>
        <v>1</v>
      </c>
      <c r="J1494" s="526" t="str">
        <f ca="1">IF(G1494="","",SUMPRODUCT(LOOKUP(MID(SUBSTITUTE(UPPER(TRIM(CLEAN(SUBSTITUTE(SUBSTITUTE(G1494,"ٔ",""),"ـ","ء"))))," ",""),ROW(INDIRECT("1:"&amp;LEN(SUBSTITUTE(UPPER(TRIM(CLEAN(SUBSTITUTE(SUBSTITUTE(G1494,"ٔ",""),"ـ","ء"))))," ","")))),1),Gematria!$C$3:$C$40,Gematria!$D$3:$D$40)))</f>
        <v/>
      </c>
    </row>
    <row r="1495" spans="1:10" x14ac:dyDescent="0.25">
      <c r="A1495" s="2">
        <v>1494</v>
      </c>
      <c r="B1495" s="2">
        <v>11</v>
      </c>
      <c r="C1495" s="2">
        <v>14</v>
      </c>
      <c r="D1495" s="11"/>
      <c r="E14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95" s="524" t="str">
        <f t="shared" si="71"/>
        <v/>
      </c>
      <c r="H1495" s="525">
        <f t="shared" si="72"/>
        <v>0</v>
      </c>
      <c r="I1495" s="526">
        <f t="shared" si="73"/>
        <v>1</v>
      </c>
      <c r="J1495" s="526" t="str">
        <f ca="1">IF(G1495="","",SUMPRODUCT(LOOKUP(MID(SUBSTITUTE(UPPER(TRIM(CLEAN(SUBSTITUTE(SUBSTITUTE(G1495,"ٔ",""),"ـ","ء"))))," ",""),ROW(INDIRECT("1:"&amp;LEN(SUBSTITUTE(UPPER(TRIM(CLEAN(SUBSTITUTE(SUBSTITUTE(G1495,"ٔ",""),"ـ","ء"))))," ","")))),1),Gematria!$C$3:$C$40,Gematria!$D$3:$D$40)))</f>
        <v/>
      </c>
    </row>
    <row r="1496" spans="1:10" x14ac:dyDescent="0.25">
      <c r="A1496" s="2">
        <v>1495</v>
      </c>
      <c r="B1496" s="2">
        <v>11</v>
      </c>
      <c r="C1496" s="2">
        <v>15</v>
      </c>
      <c r="D1496" s="11"/>
      <c r="E14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96" s="524" t="str">
        <f t="shared" si="71"/>
        <v/>
      </c>
      <c r="H1496" s="525">
        <f t="shared" si="72"/>
        <v>0</v>
      </c>
      <c r="I1496" s="526">
        <f t="shared" si="73"/>
        <v>1</v>
      </c>
      <c r="J1496" s="526" t="str">
        <f ca="1">IF(G1496="","",SUMPRODUCT(LOOKUP(MID(SUBSTITUTE(UPPER(TRIM(CLEAN(SUBSTITUTE(SUBSTITUTE(G1496,"ٔ",""),"ـ","ء"))))," ",""),ROW(INDIRECT("1:"&amp;LEN(SUBSTITUTE(UPPER(TRIM(CLEAN(SUBSTITUTE(SUBSTITUTE(G1496,"ٔ",""),"ـ","ء"))))," ","")))),1),Gematria!$C$3:$C$40,Gematria!$D$3:$D$40)))</f>
        <v/>
      </c>
    </row>
    <row r="1497" spans="1:10" x14ac:dyDescent="0.25">
      <c r="A1497" s="2">
        <v>1496</v>
      </c>
      <c r="B1497" s="2">
        <v>11</v>
      </c>
      <c r="C1497" s="2">
        <v>16</v>
      </c>
      <c r="D1497" s="11"/>
      <c r="E14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97" s="524" t="str">
        <f t="shared" si="71"/>
        <v/>
      </c>
      <c r="H1497" s="525">
        <f t="shared" si="72"/>
        <v>0</v>
      </c>
      <c r="I1497" s="526">
        <f t="shared" si="73"/>
        <v>1</v>
      </c>
      <c r="J1497" s="526" t="str">
        <f ca="1">IF(G1497="","",SUMPRODUCT(LOOKUP(MID(SUBSTITUTE(UPPER(TRIM(CLEAN(SUBSTITUTE(SUBSTITUTE(G1497,"ٔ",""),"ـ","ء"))))," ",""),ROW(INDIRECT("1:"&amp;LEN(SUBSTITUTE(UPPER(TRIM(CLEAN(SUBSTITUTE(SUBSTITUTE(G1497,"ٔ",""),"ـ","ء"))))," ","")))),1),Gematria!$C$3:$C$40,Gematria!$D$3:$D$40)))</f>
        <v/>
      </c>
    </row>
    <row r="1498" spans="1:10" x14ac:dyDescent="0.25">
      <c r="A1498" s="2">
        <v>1497</v>
      </c>
      <c r="B1498" s="2">
        <v>11</v>
      </c>
      <c r="C1498" s="2">
        <v>17</v>
      </c>
      <c r="D1498" s="11"/>
      <c r="E14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98" s="524" t="str">
        <f t="shared" si="71"/>
        <v/>
      </c>
      <c r="H1498" s="525">
        <f t="shared" si="72"/>
        <v>0</v>
      </c>
      <c r="I1498" s="526">
        <f t="shared" si="73"/>
        <v>1</v>
      </c>
      <c r="J1498" s="526" t="str">
        <f ca="1">IF(G1498="","",SUMPRODUCT(LOOKUP(MID(SUBSTITUTE(UPPER(TRIM(CLEAN(SUBSTITUTE(SUBSTITUTE(G1498,"ٔ",""),"ـ","ء"))))," ",""),ROW(INDIRECT("1:"&amp;LEN(SUBSTITUTE(UPPER(TRIM(CLEAN(SUBSTITUTE(SUBSTITUTE(G1498,"ٔ",""),"ـ","ء"))))," ","")))),1),Gematria!$C$3:$C$40,Gematria!$D$3:$D$40)))</f>
        <v/>
      </c>
    </row>
    <row r="1499" spans="1:10" x14ac:dyDescent="0.25">
      <c r="A1499" s="2">
        <v>1498</v>
      </c>
      <c r="B1499" s="2">
        <v>11</v>
      </c>
      <c r="C1499" s="2">
        <v>18</v>
      </c>
      <c r="D1499" s="11"/>
      <c r="E14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4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1499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499" s="524" t="str">
        <f t="shared" si="71"/>
        <v/>
      </c>
      <c r="H1499" s="525">
        <f t="shared" si="72"/>
        <v>0</v>
      </c>
      <c r="I1499" s="526">
        <f t="shared" si="73"/>
        <v>1</v>
      </c>
      <c r="J1499" s="526" t="str">
        <f ca="1">IF(G1499="","",SUMPRODUCT(LOOKUP(MID(SUBSTITUTE(UPPER(TRIM(CLEAN(SUBSTITUTE(SUBSTITUTE(G1499,"ٔ",""),"ـ","ء"))))," ",""),ROW(INDIRECT("1:"&amp;LEN(SUBSTITUTE(UPPER(TRIM(CLEAN(SUBSTITUTE(SUBSTITUTE(G1499,"ٔ",""),"ـ","ء"))))," ","")))),1),Gematria!$C$3:$C$40,Gematria!$D$3:$D$40)))</f>
        <v/>
      </c>
    </row>
    <row r="1500" spans="1:10" x14ac:dyDescent="0.25">
      <c r="A1500" s="2">
        <v>1499</v>
      </c>
      <c r="B1500" s="2">
        <v>11</v>
      </c>
      <c r="C1500" s="2">
        <v>19</v>
      </c>
      <c r="D1500" s="11"/>
      <c r="E15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00" s="524" t="str">
        <f t="shared" si="71"/>
        <v/>
      </c>
      <c r="H1500" s="525">
        <f t="shared" si="72"/>
        <v>0</v>
      </c>
      <c r="I1500" s="526">
        <f t="shared" si="73"/>
        <v>1</v>
      </c>
      <c r="J1500" s="526" t="str">
        <f ca="1">IF(G1500="","",SUMPRODUCT(LOOKUP(MID(SUBSTITUTE(UPPER(TRIM(CLEAN(SUBSTITUTE(SUBSTITUTE(G1500,"ٔ",""),"ـ","ء"))))," ",""),ROW(INDIRECT("1:"&amp;LEN(SUBSTITUTE(UPPER(TRIM(CLEAN(SUBSTITUTE(SUBSTITUTE(G1500,"ٔ",""),"ـ","ء"))))," ","")))),1),Gematria!$C$3:$C$40,Gematria!$D$3:$D$40)))</f>
        <v/>
      </c>
    </row>
    <row r="1501" spans="1:10" x14ac:dyDescent="0.25">
      <c r="A1501" s="2">
        <v>1500</v>
      </c>
      <c r="B1501" s="2">
        <v>11</v>
      </c>
      <c r="C1501" s="2">
        <v>20</v>
      </c>
      <c r="D1501" s="11"/>
      <c r="E15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01" s="524" t="str">
        <f t="shared" si="71"/>
        <v/>
      </c>
      <c r="H1501" s="525">
        <f t="shared" si="72"/>
        <v>0</v>
      </c>
      <c r="I1501" s="526">
        <f t="shared" si="73"/>
        <v>1</v>
      </c>
      <c r="J1501" s="526" t="str">
        <f ca="1">IF(G1501="","",SUMPRODUCT(LOOKUP(MID(SUBSTITUTE(UPPER(TRIM(CLEAN(SUBSTITUTE(SUBSTITUTE(G1501,"ٔ",""),"ـ","ء"))))," ",""),ROW(INDIRECT("1:"&amp;LEN(SUBSTITUTE(UPPER(TRIM(CLEAN(SUBSTITUTE(SUBSTITUTE(G1501,"ٔ",""),"ـ","ء"))))," ","")))),1),Gematria!$C$3:$C$40,Gematria!$D$3:$D$40)))</f>
        <v/>
      </c>
    </row>
    <row r="1502" spans="1:10" x14ac:dyDescent="0.25">
      <c r="A1502" s="2">
        <v>1501</v>
      </c>
      <c r="B1502" s="2">
        <v>11</v>
      </c>
      <c r="C1502" s="2">
        <v>21</v>
      </c>
      <c r="D1502" s="11"/>
      <c r="E15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02" s="524" t="str">
        <f t="shared" si="71"/>
        <v/>
      </c>
      <c r="H1502" s="525">
        <f t="shared" si="72"/>
        <v>0</v>
      </c>
      <c r="I1502" s="526">
        <f t="shared" si="73"/>
        <v>1</v>
      </c>
      <c r="J1502" s="526" t="str">
        <f ca="1">IF(G1502="","",SUMPRODUCT(LOOKUP(MID(SUBSTITUTE(UPPER(TRIM(CLEAN(SUBSTITUTE(SUBSTITUTE(G1502,"ٔ",""),"ـ","ء"))))," ",""),ROW(INDIRECT("1:"&amp;LEN(SUBSTITUTE(UPPER(TRIM(CLEAN(SUBSTITUTE(SUBSTITUTE(G1502,"ٔ",""),"ـ","ء"))))," ","")))),1),Gematria!$C$3:$C$40,Gematria!$D$3:$D$40)))</f>
        <v/>
      </c>
    </row>
    <row r="1503" spans="1:10" x14ac:dyDescent="0.25">
      <c r="A1503" s="2">
        <v>1502</v>
      </c>
      <c r="B1503" s="2">
        <v>11</v>
      </c>
      <c r="C1503" s="2">
        <v>22</v>
      </c>
      <c r="D1503" s="11"/>
      <c r="E15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03" s="524" t="str">
        <f t="shared" si="71"/>
        <v/>
      </c>
      <c r="H1503" s="525">
        <f t="shared" si="72"/>
        <v>0</v>
      </c>
      <c r="I1503" s="526">
        <f t="shared" si="73"/>
        <v>1</v>
      </c>
      <c r="J1503" s="526" t="str">
        <f ca="1">IF(G1503="","",SUMPRODUCT(LOOKUP(MID(SUBSTITUTE(UPPER(TRIM(CLEAN(SUBSTITUTE(SUBSTITUTE(G1503,"ٔ",""),"ـ","ء"))))," ",""),ROW(INDIRECT("1:"&amp;LEN(SUBSTITUTE(UPPER(TRIM(CLEAN(SUBSTITUTE(SUBSTITUTE(G1503,"ٔ",""),"ـ","ء"))))," ","")))),1),Gematria!$C$3:$C$40,Gematria!$D$3:$D$40)))</f>
        <v/>
      </c>
    </row>
    <row r="1504" spans="1:10" x14ac:dyDescent="0.25">
      <c r="A1504" s="2">
        <v>1503</v>
      </c>
      <c r="B1504" s="2">
        <v>11</v>
      </c>
      <c r="C1504" s="2">
        <v>23</v>
      </c>
      <c r="D1504" s="11"/>
      <c r="E15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04" s="524" t="str">
        <f t="shared" si="71"/>
        <v/>
      </c>
      <c r="H1504" s="525">
        <f t="shared" si="72"/>
        <v>0</v>
      </c>
      <c r="I1504" s="526">
        <f t="shared" si="73"/>
        <v>1</v>
      </c>
      <c r="J1504" s="526" t="str">
        <f ca="1">IF(G1504="","",SUMPRODUCT(LOOKUP(MID(SUBSTITUTE(UPPER(TRIM(CLEAN(SUBSTITUTE(SUBSTITUTE(G1504,"ٔ",""),"ـ","ء"))))," ",""),ROW(INDIRECT("1:"&amp;LEN(SUBSTITUTE(UPPER(TRIM(CLEAN(SUBSTITUTE(SUBSTITUTE(G1504,"ٔ",""),"ـ","ء"))))," ","")))),1),Gematria!$C$3:$C$40,Gematria!$D$3:$D$40)))</f>
        <v/>
      </c>
    </row>
    <row r="1505" spans="1:10" x14ac:dyDescent="0.25">
      <c r="A1505" s="2">
        <v>1504</v>
      </c>
      <c r="B1505" s="2">
        <v>11</v>
      </c>
      <c r="C1505" s="2">
        <v>24</v>
      </c>
      <c r="D1505" s="11"/>
      <c r="E15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05" s="524" t="str">
        <f t="shared" si="71"/>
        <v/>
      </c>
      <c r="H1505" s="525">
        <f t="shared" si="72"/>
        <v>0</v>
      </c>
      <c r="I1505" s="526">
        <f t="shared" si="73"/>
        <v>1</v>
      </c>
      <c r="J1505" s="526" t="str">
        <f ca="1">IF(G1505="","",SUMPRODUCT(LOOKUP(MID(SUBSTITUTE(UPPER(TRIM(CLEAN(SUBSTITUTE(SUBSTITUTE(G1505,"ٔ",""),"ـ","ء"))))," ",""),ROW(INDIRECT("1:"&amp;LEN(SUBSTITUTE(UPPER(TRIM(CLEAN(SUBSTITUTE(SUBSTITUTE(G1505,"ٔ",""),"ـ","ء"))))," ","")))),1),Gematria!$C$3:$C$40,Gematria!$D$3:$D$40)))</f>
        <v/>
      </c>
    </row>
    <row r="1506" spans="1:10" x14ac:dyDescent="0.25">
      <c r="A1506" s="2">
        <v>1505</v>
      </c>
      <c r="B1506" s="2">
        <v>11</v>
      </c>
      <c r="C1506" s="2">
        <v>25</v>
      </c>
      <c r="D1506" s="11"/>
      <c r="E15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06" s="524" t="str">
        <f t="shared" si="71"/>
        <v/>
      </c>
      <c r="H1506" s="525">
        <f t="shared" si="72"/>
        <v>0</v>
      </c>
      <c r="I1506" s="526">
        <f t="shared" si="73"/>
        <v>1</v>
      </c>
      <c r="J1506" s="526" t="str">
        <f ca="1">IF(G1506="","",SUMPRODUCT(LOOKUP(MID(SUBSTITUTE(UPPER(TRIM(CLEAN(SUBSTITUTE(SUBSTITUTE(G1506,"ٔ",""),"ـ","ء"))))," ",""),ROW(INDIRECT("1:"&amp;LEN(SUBSTITUTE(UPPER(TRIM(CLEAN(SUBSTITUTE(SUBSTITUTE(G1506,"ٔ",""),"ـ","ء"))))," ","")))),1),Gematria!$C$3:$C$40,Gematria!$D$3:$D$40)))</f>
        <v/>
      </c>
    </row>
    <row r="1507" spans="1:10" x14ac:dyDescent="0.25">
      <c r="A1507" s="2">
        <v>1506</v>
      </c>
      <c r="B1507" s="2">
        <v>11</v>
      </c>
      <c r="C1507" s="2">
        <v>26</v>
      </c>
      <c r="D1507" s="11"/>
      <c r="E15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07" s="524" t="str">
        <f t="shared" si="71"/>
        <v/>
      </c>
      <c r="H1507" s="525">
        <f t="shared" si="72"/>
        <v>0</v>
      </c>
      <c r="I1507" s="526">
        <f t="shared" si="73"/>
        <v>1</v>
      </c>
      <c r="J1507" s="526" t="str">
        <f ca="1">IF(G1507="","",SUMPRODUCT(LOOKUP(MID(SUBSTITUTE(UPPER(TRIM(CLEAN(SUBSTITUTE(SUBSTITUTE(G1507,"ٔ",""),"ـ","ء"))))," ",""),ROW(INDIRECT("1:"&amp;LEN(SUBSTITUTE(UPPER(TRIM(CLEAN(SUBSTITUTE(SUBSTITUTE(G1507,"ٔ",""),"ـ","ء"))))," ","")))),1),Gematria!$C$3:$C$40,Gematria!$D$3:$D$40)))</f>
        <v/>
      </c>
    </row>
    <row r="1508" spans="1:10" x14ac:dyDescent="0.25">
      <c r="A1508" s="2">
        <v>1507</v>
      </c>
      <c r="B1508" s="2">
        <v>11</v>
      </c>
      <c r="C1508" s="2">
        <v>27</v>
      </c>
      <c r="D1508" s="11"/>
      <c r="E15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08" s="524" t="str">
        <f t="shared" si="71"/>
        <v/>
      </c>
      <c r="H1508" s="525">
        <f t="shared" si="72"/>
        <v>0</v>
      </c>
      <c r="I1508" s="526">
        <f t="shared" si="73"/>
        <v>1</v>
      </c>
      <c r="J1508" s="526" t="str">
        <f ca="1">IF(G1508="","",SUMPRODUCT(LOOKUP(MID(SUBSTITUTE(UPPER(TRIM(CLEAN(SUBSTITUTE(SUBSTITUTE(G1508,"ٔ",""),"ـ","ء"))))," ",""),ROW(INDIRECT("1:"&amp;LEN(SUBSTITUTE(UPPER(TRIM(CLEAN(SUBSTITUTE(SUBSTITUTE(G1508,"ٔ",""),"ـ","ء"))))," ","")))),1),Gematria!$C$3:$C$40,Gematria!$D$3:$D$40)))</f>
        <v/>
      </c>
    </row>
    <row r="1509" spans="1:10" x14ac:dyDescent="0.25">
      <c r="A1509" s="2">
        <v>1508</v>
      </c>
      <c r="B1509" s="2">
        <v>11</v>
      </c>
      <c r="C1509" s="2">
        <v>28</v>
      </c>
      <c r="D1509" s="11"/>
      <c r="E15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09" s="524" t="str">
        <f t="shared" si="71"/>
        <v/>
      </c>
      <c r="H1509" s="525">
        <f t="shared" si="72"/>
        <v>0</v>
      </c>
      <c r="I1509" s="526">
        <f t="shared" si="73"/>
        <v>1</v>
      </c>
      <c r="J1509" s="526" t="str">
        <f ca="1">IF(G1509="","",SUMPRODUCT(LOOKUP(MID(SUBSTITUTE(UPPER(TRIM(CLEAN(SUBSTITUTE(SUBSTITUTE(G1509,"ٔ",""),"ـ","ء"))))," ",""),ROW(INDIRECT("1:"&amp;LEN(SUBSTITUTE(UPPER(TRIM(CLEAN(SUBSTITUTE(SUBSTITUTE(G1509,"ٔ",""),"ـ","ء"))))," ","")))),1),Gematria!$C$3:$C$40,Gematria!$D$3:$D$40)))</f>
        <v/>
      </c>
    </row>
    <row r="1510" spans="1:10" x14ac:dyDescent="0.25">
      <c r="A1510" s="2">
        <v>1509</v>
      </c>
      <c r="B1510" s="2">
        <v>11</v>
      </c>
      <c r="C1510" s="2">
        <v>29</v>
      </c>
      <c r="D1510" s="11"/>
      <c r="E15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10" s="524" t="str">
        <f t="shared" si="71"/>
        <v/>
      </c>
      <c r="H1510" s="525">
        <f t="shared" si="72"/>
        <v>0</v>
      </c>
      <c r="I1510" s="526">
        <f t="shared" si="73"/>
        <v>1</v>
      </c>
      <c r="J1510" s="526" t="str">
        <f ca="1">IF(G1510="","",SUMPRODUCT(LOOKUP(MID(SUBSTITUTE(UPPER(TRIM(CLEAN(SUBSTITUTE(SUBSTITUTE(G1510,"ٔ",""),"ـ","ء"))))," ",""),ROW(INDIRECT("1:"&amp;LEN(SUBSTITUTE(UPPER(TRIM(CLEAN(SUBSTITUTE(SUBSTITUTE(G1510,"ٔ",""),"ـ","ء"))))," ","")))),1),Gematria!$C$3:$C$40,Gematria!$D$3:$D$40)))</f>
        <v/>
      </c>
    </row>
    <row r="1511" spans="1:10" x14ac:dyDescent="0.25">
      <c r="A1511" s="2">
        <v>1510</v>
      </c>
      <c r="B1511" s="2">
        <v>11</v>
      </c>
      <c r="C1511" s="2">
        <v>30</v>
      </c>
      <c r="D1511" s="11"/>
      <c r="E15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11" s="524" t="str">
        <f t="shared" si="71"/>
        <v/>
      </c>
      <c r="H1511" s="525">
        <f t="shared" si="72"/>
        <v>0</v>
      </c>
      <c r="I1511" s="526">
        <f t="shared" si="73"/>
        <v>1</v>
      </c>
      <c r="J1511" s="526" t="str">
        <f ca="1">IF(G1511="","",SUMPRODUCT(LOOKUP(MID(SUBSTITUTE(UPPER(TRIM(CLEAN(SUBSTITUTE(SUBSTITUTE(G1511,"ٔ",""),"ـ","ء"))))," ",""),ROW(INDIRECT("1:"&amp;LEN(SUBSTITUTE(UPPER(TRIM(CLEAN(SUBSTITUTE(SUBSTITUTE(G1511,"ٔ",""),"ـ","ء"))))," ","")))),1),Gematria!$C$3:$C$40,Gematria!$D$3:$D$40)))</f>
        <v/>
      </c>
    </row>
    <row r="1512" spans="1:10" x14ac:dyDescent="0.25">
      <c r="A1512" s="2">
        <v>1511</v>
      </c>
      <c r="B1512" s="2">
        <v>11</v>
      </c>
      <c r="C1512" s="2">
        <v>31</v>
      </c>
      <c r="D1512" s="11"/>
      <c r="E15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12" s="524" t="str">
        <f t="shared" si="71"/>
        <v/>
      </c>
      <c r="H1512" s="525">
        <f t="shared" si="72"/>
        <v>0</v>
      </c>
      <c r="I1512" s="526">
        <f t="shared" si="73"/>
        <v>1</v>
      </c>
      <c r="J1512" s="526" t="str">
        <f ca="1">IF(G1512="","",SUMPRODUCT(LOOKUP(MID(SUBSTITUTE(UPPER(TRIM(CLEAN(SUBSTITUTE(SUBSTITUTE(G1512,"ٔ",""),"ـ","ء"))))," ",""),ROW(INDIRECT("1:"&amp;LEN(SUBSTITUTE(UPPER(TRIM(CLEAN(SUBSTITUTE(SUBSTITUTE(G1512,"ٔ",""),"ـ","ء"))))," ","")))),1),Gematria!$C$3:$C$40,Gematria!$D$3:$D$40)))</f>
        <v/>
      </c>
    </row>
    <row r="1513" spans="1:10" x14ac:dyDescent="0.25">
      <c r="A1513" s="2">
        <v>1512</v>
      </c>
      <c r="B1513" s="2">
        <v>11</v>
      </c>
      <c r="C1513" s="2">
        <v>32</v>
      </c>
      <c r="D1513" s="11"/>
      <c r="E15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13" s="524" t="str">
        <f t="shared" si="71"/>
        <v/>
      </c>
      <c r="H1513" s="525">
        <f t="shared" si="72"/>
        <v>0</v>
      </c>
      <c r="I1513" s="526">
        <f t="shared" si="73"/>
        <v>1</v>
      </c>
      <c r="J1513" s="526" t="str">
        <f ca="1">IF(G1513="","",SUMPRODUCT(LOOKUP(MID(SUBSTITUTE(UPPER(TRIM(CLEAN(SUBSTITUTE(SUBSTITUTE(G1513,"ٔ",""),"ـ","ء"))))," ",""),ROW(INDIRECT("1:"&amp;LEN(SUBSTITUTE(UPPER(TRIM(CLEAN(SUBSTITUTE(SUBSTITUTE(G1513,"ٔ",""),"ـ","ء"))))," ","")))),1),Gematria!$C$3:$C$40,Gematria!$D$3:$D$40)))</f>
        <v/>
      </c>
    </row>
    <row r="1514" spans="1:10" x14ac:dyDescent="0.25">
      <c r="A1514" s="2">
        <v>1513</v>
      </c>
      <c r="B1514" s="2">
        <v>11</v>
      </c>
      <c r="C1514" s="2">
        <v>33</v>
      </c>
      <c r="D1514" s="11"/>
      <c r="E15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14" s="524" t="str">
        <f t="shared" si="71"/>
        <v/>
      </c>
      <c r="H1514" s="525">
        <f t="shared" si="72"/>
        <v>0</v>
      </c>
      <c r="I1514" s="526">
        <f t="shared" si="73"/>
        <v>1</v>
      </c>
      <c r="J1514" s="526" t="str">
        <f ca="1">IF(G1514="","",SUMPRODUCT(LOOKUP(MID(SUBSTITUTE(UPPER(TRIM(CLEAN(SUBSTITUTE(SUBSTITUTE(G1514,"ٔ",""),"ـ","ء"))))," ",""),ROW(INDIRECT("1:"&amp;LEN(SUBSTITUTE(UPPER(TRIM(CLEAN(SUBSTITUTE(SUBSTITUTE(G1514,"ٔ",""),"ـ","ء"))))," ","")))),1),Gematria!$C$3:$C$40,Gematria!$D$3:$D$40)))</f>
        <v/>
      </c>
    </row>
    <row r="1515" spans="1:10" x14ac:dyDescent="0.25">
      <c r="A1515" s="2">
        <v>1514</v>
      </c>
      <c r="B1515" s="2">
        <v>11</v>
      </c>
      <c r="C1515" s="2">
        <v>34</v>
      </c>
      <c r="D1515" s="11"/>
      <c r="E15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15" s="524" t="str">
        <f t="shared" si="71"/>
        <v/>
      </c>
      <c r="H1515" s="525">
        <f t="shared" si="72"/>
        <v>0</v>
      </c>
      <c r="I1515" s="526">
        <f t="shared" si="73"/>
        <v>1</v>
      </c>
      <c r="J1515" s="526" t="str">
        <f ca="1">IF(G1515="","",SUMPRODUCT(LOOKUP(MID(SUBSTITUTE(UPPER(TRIM(CLEAN(SUBSTITUTE(SUBSTITUTE(G1515,"ٔ",""),"ـ","ء"))))," ",""),ROW(INDIRECT("1:"&amp;LEN(SUBSTITUTE(UPPER(TRIM(CLEAN(SUBSTITUTE(SUBSTITUTE(G1515,"ٔ",""),"ـ","ء"))))," ","")))),1),Gematria!$C$3:$C$40,Gematria!$D$3:$D$40)))</f>
        <v/>
      </c>
    </row>
    <row r="1516" spans="1:10" x14ac:dyDescent="0.25">
      <c r="A1516" s="2">
        <v>1515</v>
      </c>
      <c r="B1516" s="2">
        <v>11</v>
      </c>
      <c r="C1516" s="2">
        <v>35</v>
      </c>
      <c r="D1516" s="11"/>
      <c r="E15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16" s="524" t="str">
        <f t="shared" si="71"/>
        <v/>
      </c>
      <c r="H1516" s="525">
        <f t="shared" si="72"/>
        <v>0</v>
      </c>
      <c r="I1516" s="526">
        <f t="shared" si="73"/>
        <v>1</v>
      </c>
      <c r="J1516" s="526" t="str">
        <f ca="1">IF(G1516="","",SUMPRODUCT(LOOKUP(MID(SUBSTITUTE(UPPER(TRIM(CLEAN(SUBSTITUTE(SUBSTITUTE(G1516,"ٔ",""),"ـ","ء"))))," ",""),ROW(INDIRECT("1:"&amp;LEN(SUBSTITUTE(UPPER(TRIM(CLEAN(SUBSTITUTE(SUBSTITUTE(G1516,"ٔ",""),"ـ","ء"))))," ","")))),1),Gematria!$C$3:$C$40,Gematria!$D$3:$D$40)))</f>
        <v/>
      </c>
    </row>
    <row r="1517" spans="1:10" x14ac:dyDescent="0.25">
      <c r="A1517" s="2">
        <v>1516</v>
      </c>
      <c r="B1517" s="2">
        <v>11</v>
      </c>
      <c r="C1517" s="2">
        <v>36</v>
      </c>
      <c r="D1517" s="11"/>
      <c r="E15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17" s="524" t="str">
        <f t="shared" si="71"/>
        <v/>
      </c>
      <c r="H1517" s="525">
        <f t="shared" si="72"/>
        <v>0</v>
      </c>
      <c r="I1517" s="526">
        <f t="shared" si="73"/>
        <v>1</v>
      </c>
      <c r="J1517" s="526" t="str">
        <f ca="1">IF(G1517="","",SUMPRODUCT(LOOKUP(MID(SUBSTITUTE(UPPER(TRIM(CLEAN(SUBSTITUTE(SUBSTITUTE(G1517,"ٔ",""),"ـ","ء"))))," ",""),ROW(INDIRECT("1:"&amp;LEN(SUBSTITUTE(UPPER(TRIM(CLEAN(SUBSTITUTE(SUBSTITUTE(G1517,"ٔ",""),"ـ","ء"))))," ","")))),1),Gematria!$C$3:$C$40,Gematria!$D$3:$D$40)))</f>
        <v/>
      </c>
    </row>
    <row r="1518" spans="1:10" x14ac:dyDescent="0.25">
      <c r="A1518" s="2">
        <v>1517</v>
      </c>
      <c r="B1518" s="2">
        <v>11</v>
      </c>
      <c r="C1518" s="2">
        <v>37</v>
      </c>
      <c r="D1518" s="11"/>
      <c r="E15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18" s="524" t="str">
        <f t="shared" si="71"/>
        <v/>
      </c>
      <c r="H1518" s="525">
        <f t="shared" si="72"/>
        <v>0</v>
      </c>
      <c r="I1518" s="526">
        <f t="shared" si="73"/>
        <v>1</v>
      </c>
      <c r="J1518" s="526" t="str">
        <f ca="1">IF(G1518="","",SUMPRODUCT(LOOKUP(MID(SUBSTITUTE(UPPER(TRIM(CLEAN(SUBSTITUTE(SUBSTITUTE(G1518,"ٔ",""),"ـ","ء"))))," ",""),ROW(INDIRECT("1:"&amp;LEN(SUBSTITUTE(UPPER(TRIM(CLEAN(SUBSTITUTE(SUBSTITUTE(G1518,"ٔ",""),"ـ","ء"))))," ","")))),1),Gematria!$C$3:$C$40,Gematria!$D$3:$D$40)))</f>
        <v/>
      </c>
    </row>
    <row r="1519" spans="1:10" x14ac:dyDescent="0.25">
      <c r="A1519" s="2">
        <v>1518</v>
      </c>
      <c r="B1519" s="2">
        <v>11</v>
      </c>
      <c r="C1519" s="2">
        <v>38</v>
      </c>
      <c r="D1519" s="11"/>
      <c r="E15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19" s="524" t="str">
        <f t="shared" si="71"/>
        <v/>
      </c>
      <c r="H1519" s="525">
        <f t="shared" si="72"/>
        <v>0</v>
      </c>
      <c r="I1519" s="526">
        <f t="shared" si="73"/>
        <v>1</v>
      </c>
      <c r="J1519" s="526" t="str">
        <f ca="1">IF(G1519="","",SUMPRODUCT(LOOKUP(MID(SUBSTITUTE(UPPER(TRIM(CLEAN(SUBSTITUTE(SUBSTITUTE(G1519,"ٔ",""),"ـ","ء"))))," ",""),ROW(INDIRECT("1:"&amp;LEN(SUBSTITUTE(UPPER(TRIM(CLEAN(SUBSTITUTE(SUBSTITUTE(G1519,"ٔ",""),"ـ","ء"))))," ","")))),1),Gematria!$C$3:$C$40,Gematria!$D$3:$D$40)))</f>
        <v/>
      </c>
    </row>
    <row r="1520" spans="1:10" x14ac:dyDescent="0.25">
      <c r="A1520" s="2">
        <v>1519</v>
      </c>
      <c r="B1520" s="2">
        <v>11</v>
      </c>
      <c r="C1520" s="2">
        <v>39</v>
      </c>
      <c r="D1520" s="11"/>
      <c r="E15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20" s="524" t="str">
        <f t="shared" si="71"/>
        <v/>
      </c>
      <c r="H1520" s="525">
        <f t="shared" si="72"/>
        <v>0</v>
      </c>
      <c r="I1520" s="526">
        <f t="shared" si="73"/>
        <v>1</v>
      </c>
      <c r="J1520" s="526" t="str">
        <f ca="1">IF(G1520="","",SUMPRODUCT(LOOKUP(MID(SUBSTITUTE(UPPER(TRIM(CLEAN(SUBSTITUTE(SUBSTITUTE(G1520,"ٔ",""),"ـ","ء"))))," ",""),ROW(INDIRECT("1:"&amp;LEN(SUBSTITUTE(UPPER(TRIM(CLEAN(SUBSTITUTE(SUBSTITUTE(G1520,"ٔ",""),"ـ","ء"))))," ","")))),1),Gematria!$C$3:$C$40,Gematria!$D$3:$D$40)))</f>
        <v/>
      </c>
    </row>
    <row r="1521" spans="1:10" x14ac:dyDescent="0.25">
      <c r="A1521" s="2">
        <v>1520</v>
      </c>
      <c r="B1521" s="2">
        <v>11</v>
      </c>
      <c r="C1521" s="2">
        <v>40</v>
      </c>
      <c r="D1521" s="11"/>
      <c r="E15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21" s="524" t="str">
        <f t="shared" si="71"/>
        <v/>
      </c>
      <c r="H1521" s="525">
        <f t="shared" si="72"/>
        <v>0</v>
      </c>
      <c r="I1521" s="526">
        <f t="shared" si="73"/>
        <v>1</v>
      </c>
      <c r="J1521" s="526" t="str">
        <f ca="1">IF(G1521="","",SUMPRODUCT(LOOKUP(MID(SUBSTITUTE(UPPER(TRIM(CLEAN(SUBSTITUTE(SUBSTITUTE(G1521,"ٔ",""),"ـ","ء"))))," ",""),ROW(INDIRECT("1:"&amp;LEN(SUBSTITUTE(UPPER(TRIM(CLEAN(SUBSTITUTE(SUBSTITUTE(G1521,"ٔ",""),"ـ","ء"))))," ","")))),1),Gematria!$C$3:$C$40,Gematria!$D$3:$D$40)))</f>
        <v/>
      </c>
    </row>
    <row r="1522" spans="1:10" x14ac:dyDescent="0.25">
      <c r="A1522" s="2">
        <v>1521</v>
      </c>
      <c r="B1522" s="2">
        <v>11</v>
      </c>
      <c r="C1522" s="2">
        <v>41</v>
      </c>
      <c r="D1522" s="11"/>
      <c r="E15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22" s="524" t="str">
        <f t="shared" si="71"/>
        <v/>
      </c>
      <c r="H1522" s="525">
        <f t="shared" si="72"/>
        <v>0</v>
      </c>
      <c r="I1522" s="526">
        <f t="shared" si="73"/>
        <v>1</v>
      </c>
      <c r="J1522" s="526" t="str">
        <f ca="1">IF(G1522="","",SUMPRODUCT(LOOKUP(MID(SUBSTITUTE(UPPER(TRIM(CLEAN(SUBSTITUTE(SUBSTITUTE(G1522,"ٔ",""),"ـ","ء"))))," ",""),ROW(INDIRECT("1:"&amp;LEN(SUBSTITUTE(UPPER(TRIM(CLEAN(SUBSTITUTE(SUBSTITUTE(G1522,"ٔ",""),"ـ","ء"))))," ","")))),1),Gematria!$C$3:$C$40,Gematria!$D$3:$D$40)))</f>
        <v/>
      </c>
    </row>
    <row r="1523" spans="1:10" x14ac:dyDescent="0.25">
      <c r="A1523" s="2">
        <v>1522</v>
      </c>
      <c r="B1523" s="2">
        <v>11</v>
      </c>
      <c r="C1523" s="2">
        <v>42</v>
      </c>
      <c r="D1523" s="11"/>
      <c r="E15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23" s="524" t="str">
        <f t="shared" si="71"/>
        <v/>
      </c>
      <c r="H1523" s="525">
        <f t="shared" si="72"/>
        <v>0</v>
      </c>
      <c r="I1523" s="526">
        <f t="shared" si="73"/>
        <v>1</v>
      </c>
      <c r="J1523" s="526" t="str">
        <f ca="1">IF(G1523="","",SUMPRODUCT(LOOKUP(MID(SUBSTITUTE(UPPER(TRIM(CLEAN(SUBSTITUTE(SUBSTITUTE(G1523,"ٔ",""),"ـ","ء"))))," ",""),ROW(INDIRECT("1:"&amp;LEN(SUBSTITUTE(UPPER(TRIM(CLEAN(SUBSTITUTE(SUBSTITUTE(G1523,"ٔ",""),"ـ","ء"))))," ","")))),1),Gematria!$C$3:$C$40,Gematria!$D$3:$D$40)))</f>
        <v/>
      </c>
    </row>
    <row r="1524" spans="1:10" x14ac:dyDescent="0.25">
      <c r="A1524" s="2">
        <v>1523</v>
      </c>
      <c r="B1524" s="2">
        <v>11</v>
      </c>
      <c r="C1524" s="2">
        <v>43</v>
      </c>
      <c r="D1524" s="11"/>
      <c r="E15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24" s="524" t="str">
        <f t="shared" si="71"/>
        <v/>
      </c>
      <c r="H1524" s="525">
        <f t="shared" si="72"/>
        <v>0</v>
      </c>
      <c r="I1524" s="526">
        <f t="shared" si="73"/>
        <v>1</v>
      </c>
      <c r="J1524" s="526" t="str">
        <f ca="1">IF(G1524="","",SUMPRODUCT(LOOKUP(MID(SUBSTITUTE(UPPER(TRIM(CLEAN(SUBSTITUTE(SUBSTITUTE(G1524,"ٔ",""),"ـ","ء"))))," ",""),ROW(INDIRECT("1:"&amp;LEN(SUBSTITUTE(UPPER(TRIM(CLEAN(SUBSTITUTE(SUBSTITUTE(G1524,"ٔ",""),"ـ","ء"))))," ","")))),1),Gematria!$C$3:$C$40,Gematria!$D$3:$D$40)))</f>
        <v/>
      </c>
    </row>
    <row r="1525" spans="1:10" x14ac:dyDescent="0.25">
      <c r="A1525" s="2">
        <v>1524</v>
      </c>
      <c r="B1525" s="2">
        <v>11</v>
      </c>
      <c r="C1525" s="2">
        <v>44</v>
      </c>
      <c r="D1525" s="11"/>
      <c r="E15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25" s="524" t="str">
        <f t="shared" si="71"/>
        <v/>
      </c>
      <c r="H1525" s="525">
        <f t="shared" si="72"/>
        <v>0</v>
      </c>
      <c r="I1525" s="526">
        <f t="shared" si="73"/>
        <v>1</v>
      </c>
      <c r="J1525" s="526" t="str">
        <f ca="1">IF(G1525="","",SUMPRODUCT(LOOKUP(MID(SUBSTITUTE(UPPER(TRIM(CLEAN(SUBSTITUTE(SUBSTITUTE(G1525,"ٔ",""),"ـ","ء"))))," ",""),ROW(INDIRECT("1:"&amp;LEN(SUBSTITUTE(UPPER(TRIM(CLEAN(SUBSTITUTE(SUBSTITUTE(G1525,"ٔ",""),"ـ","ء"))))," ","")))),1),Gematria!$C$3:$C$40,Gematria!$D$3:$D$40)))</f>
        <v/>
      </c>
    </row>
    <row r="1526" spans="1:10" x14ac:dyDescent="0.25">
      <c r="A1526" s="2">
        <v>1525</v>
      </c>
      <c r="B1526" s="2">
        <v>11</v>
      </c>
      <c r="C1526" s="2">
        <v>45</v>
      </c>
      <c r="D1526" s="11"/>
      <c r="E15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26" s="524" t="str">
        <f t="shared" si="71"/>
        <v/>
      </c>
      <c r="H1526" s="525">
        <f t="shared" si="72"/>
        <v>0</v>
      </c>
      <c r="I1526" s="526">
        <f t="shared" si="73"/>
        <v>1</v>
      </c>
      <c r="J1526" s="526" t="str">
        <f ca="1">IF(G1526="","",SUMPRODUCT(LOOKUP(MID(SUBSTITUTE(UPPER(TRIM(CLEAN(SUBSTITUTE(SUBSTITUTE(G1526,"ٔ",""),"ـ","ء"))))," ",""),ROW(INDIRECT("1:"&amp;LEN(SUBSTITUTE(UPPER(TRIM(CLEAN(SUBSTITUTE(SUBSTITUTE(G1526,"ٔ",""),"ـ","ء"))))," ","")))),1),Gematria!$C$3:$C$40,Gematria!$D$3:$D$40)))</f>
        <v/>
      </c>
    </row>
    <row r="1527" spans="1:10" x14ac:dyDescent="0.25">
      <c r="A1527" s="2">
        <v>1526</v>
      </c>
      <c r="B1527" s="2">
        <v>11</v>
      </c>
      <c r="C1527" s="2">
        <v>46</v>
      </c>
      <c r="D1527" s="11"/>
      <c r="E15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27" s="524" t="str">
        <f t="shared" si="71"/>
        <v/>
      </c>
      <c r="H1527" s="525">
        <f t="shared" si="72"/>
        <v>0</v>
      </c>
      <c r="I1527" s="526">
        <f t="shared" si="73"/>
        <v>1</v>
      </c>
      <c r="J1527" s="526" t="str">
        <f ca="1">IF(G1527="","",SUMPRODUCT(LOOKUP(MID(SUBSTITUTE(UPPER(TRIM(CLEAN(SUBSTITUTE(SUBSTITUTE(G1527,"ٔ",""),"ـ","ء"))))," ",""),ROW(INDIRECT("1:"&amp;LEN(SUBSTITUTE(UPPER(TRIM(CLEAN(SUBSTITUTE(SUBSTITUTE(G1527,"ٔ",""),"ـ","ء"))))," ","")))),1),Gematria!$C$3:$C$40,Gematria!$D$3:$D$40)))</f>
        <v/>
      </c>
    </row>
    <row r="1528" spans="1:10" x14ac:dyDescent="0.25">
      <c r="A1528" s="2">
        <v>1527</v>
      </c>
      <c r="B1528" s="2">
        <v>11</v>
      </c>
      <c r="C1528" s="2">
        <v>47</v>
      </c>
      <c r="D1528" s="11"/>
      <c r="E15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28" s="524" t="str">
        <f t="shared" si="71"/>
        <v/>
      </c>
      <c r="H1528" s="525">
        <f t="shared" si="72"/>
        <v>0</v>
      </c>
      <c r="I1528" s="526">
        <f t="shared" si="73"/>
        <v>1</v>
      </c>
      <c r="J1528" s="526" t="str">
        <f ca="1">IF(G1528="","",SUMPRODUCT(LOOKUP(MID(SUBSTITUTE(UPPER(TRIM(CLEAN(SUBSTITUTE(SUBSTITUTE(G1528,"ٔ",""),"ـ","ء"))))," ",""),ROW(INDIRECT("1:"&amp;LEN(SUBSTITUTE(UPPER(TRIM(CLEAN(SUBSTITUTE(SUBSTITUTE(G1528,"ٔ",""),"ـ","ء"))))," ","")))),1),Gematria!$C$3:$C$40,Gematria!$D$3:$D$40)))</f>
        <v/>
      </c>
    </row>
    <row r="1529" spans="1:10" x14ac:dyDescent="0.25">
      <c r="A1529" s="2">
        <v>1528</v>
      </c>
      <c r="B1529" s="2">
        <v>11</v>
      </c>
      <c r="C1529" s="2">
        <v>48</v>
      </c>
      <c r="D1529" s="11"/>
      <c r="E15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29" s="524" t="str">
        <f t="shared" si="71"/>
        <v/>
      </c>
      <c r="H1529" s="525">
        <f t="shared" si="72"/>
        <v>0</v>
      </c>
      <c r="I1529" s="526">
        <f t="shared" si="73"/>
        <v>1</v>
      </c>
      <c r="J1529" s="526" t="str">
        <f ca="1">IF(G1529="","",SUMPRODUCT(LOOKUP(MID(SUBSTITUTE(UPPER(TRIM(CLEAN(SUBSTITUTE(SUBSTITUTE(G1529,"ٔ",""),"ـ","ء"))))," ",""),ROW(INDIRECT("1:"&amp;LEN(SUBSTITUTE(UPPER(TRIM(CLEAN(SUBSTITUTE(SUBSTITUTE(G1529,"ٔ",""),"ـ","ء"))))," ","")))),1),Gematria!$C$3:$C$40,Gematria!$D$3:$D$40)))</f>
        <v/>
      </c>
    </row>
    <row r="1530" spans="1:10" x14ac:dyDescent="0.25">
      <c r="A1530" s="2">
        <v>1529</v>
      </c>
      <c r="B1530" s="2">
        <v>11</v>
      </c>
      <c r="C1530" s="2">
        <v>49</v>
      </c>
      <c r="D1530" s="11"/>
      <c r="E15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30" s="524" t="str">
        <f t="shared" si="71"/>
        <v/>
      </c>
      <c r="H1530" s="525">
        <f t="shared" si="72"/>
        <v>0</v>
      </c>
      <c r="I1530" s="526">
        <f t="shared" si="73"/>
        <v>1</v>
      </c>
      <c r="J1530" s="526" t="str">
        <f ca="1">IF(G1530="","",SUMPRODUCT(LOOKUP(MID(SUBSTITUTE(UPPER(TRIM(CLEAN(SUBSTITUTE(SUBSTITUTE(G1530,"ٔ",""),"ـ","ء"))))," ",""),ROW(INDIRECT("1:"&amp;LEN(SUBSTITUTE(UPPER(TRIM(CLEAN(SUBSTITUTE(SUBSTITUTE(G1530,"ٔ",""),"ـ","ء"))))," ","")))),1),Gematria!$C$3:$C$40,Gematria!$D$3:$D$40)))</f>
        <v/>
      </c>
    </row>
    <row r="1531" spans="1:10" x14ac:dyDescent="0.25">
      <c r="A1531" s="2">
        <v>1530</v>
      </c>
      <c r="B1531" s="2">
        <v>11</v>
      </c>
      <c r="C1531" s="2">
        <v>50</v>
      </c>
      <c r="D1531" s="11"/>
      <c r="E15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31" s="524" t="str">
        <f t="shared" si="71"/>
        <v/>
      </c>
      <c r="H1531" s="525">
        <f t="shared" si="72"/>
        <v>0</v>
      </c>
      <c r="I1531" s="526">
        <f t="shared" si="73"/>
        <v>1</v>
      </c>
      <c r="J1531" s="526" t="str">
        <f ca="1">IF(G1531="","",SUMPRODUCT(LOOKUP(MID(SUBSTITUTE(UPPER(TRIM(CLEAN(SUBSTITUTE(SUBSTITUTE(G1531,"ٔ",""),"ـ","ء"))))," ",""),ROW(INDIRECT("1:"&amp;LEN(SUBSTITUTE(UPPER(TRIM(CLEAN(SUBSTITUTE(SUBSTITUTE(G1531,"ٔ",""),"ـ","ء"))))," ","")))),1),Gematria!$C$3:$C$40,Gematria!$D$3:$D$40)))</f>
        <v/>
      </c>
    </row>
    <row r="1532" spans="1:10" x14ac:dyDescent="0.25">
      <c r="A1532" s="2">
        <v>1531</v>
      </c>
      <c r="B1532" s="2">
        <v>11</v>
      </c>
      <c r="C1532" s="2">
        <v>51</v>
      </c>
      <c r="D1532" s="11"/>
      <c r="E15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32" s="524" t="str">
        <f t="shared" si="71"/>
        <v/>
      </c>
      <c r="H1532" s="525">
        <f t="shared" si="72"/>
        <v>0</v>
      </c>
      <c r="I1532" s="526">
        <f t="shared" si="73"/>
        <v>1</v>
      </c>
      <c r="J1532" s="526" t="str">
        <f ca="1">IF(G1532="","",SUMPRODUCT(LOOKUP(MID(SUBSTITUTE(UPPER(TRIM(CLEAN(SUBSTITUTE(SUBSTITUTE(G1532,"ٔ",""),"ـ","ء"))))," ",""),ROW(INDIRECT("1:"&amp;LEN(SUBSTITUTE(UPPER(TRIM(CLEAN(SUBSTITUTE(SUBSTITUTE(G1532,"ٔ",""),"ـ","ء"))))," ","")))),1),Gematria!$C$3:$C$40,Gematria!$D$3:$D$40)))</f>
        <v/>
      </c>
    </row>
    <row r="1533" spans="1:10" x14ac:dyDescent="0.25">
      <c r="A1533" s="2">
        <v>1532</v>
      </c>
      <c r="B1533" s="2">
        <v>11</v>
      </c>
      <c r="C1533" s="2">
        <v>52</v>
      </c>
      <c r="D1533" s="11"/>
      <c r="E15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33" s="524" t="str">
        <f t="shared" si="71"/>
        <v/>
      </c>
      <c r="H1533" s="525">
        <f t="shared" si="72"/>
        <v>0</v>
      </c>
      <c r="I1533" s="526">
        <f t="shared" si="73"/>
        <v>1</v>
      </c>
      <c r="J1533" s="526" t="str">
        <f ca="1">IF(G1533="","",SUMPRODUCT(LOOKUP(MID(SUBSTITUTE(UPPER(TRIM(CLEAN(SUBSTITUTE(SUBSTITUTE(G1533,"ٔ",""),"ـ","ء"))))," ",""),ROW(INDIRECT("1:"&amp;LEN(SUBSTITUTE(UPPER(TRIM(CLEAN(SUBSTITUTE(SUBSTITUTE(G1533,"ٔ",""),"ـ","ء"))))," ","")))),1),Gematria!$C$3:$C$40,Gematria!$D$3:$D$40)))</f>
        <v/>
      </c>
    </row>
    <row r="1534" spans="1:10" x14ac:dyDescent="0.25">
      <c r="A1534" s="2">
        <v>1533</v>
      </c>
      <c r="B1534" s="2">
        <v>11</v>
      </c>
      <c r="C1534" s="2">
        <v>53</v>
      </c>
      <c r="D1534" s="11"/>
      <c r="E15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34" s="524" t="str">
        <f t="shared" si="71"/>
        <v/>
      </c>
      <c r="H1534" s="525">
        <f t="shared" si="72"/>
        <v>0</v>
      </c>
      <c r="I1534" s="526">
        <f t="shared" si="73"/>
        <v>1</v>
      </c>
      <c r="J1534" s="526" t="str">
        <f ca="1">IF(G1534="","",SUMPRODUCT(LOOKUP(MID(SUBSTITUTE(UPPER(TRIM(CLEAN(SUBSTITUTE(SUBSTITUTE(G1534,"ٔ",""),"ـ","ء"))))," ",""),ROW(INDIRECT("1:"&amp;LEN(SUBSTITUTE(UPPER(TRIM(CLEAN(SUBSTITUTE(SUBSTITUTE(G1534,"ٔ",""),"ـ","ء"))))," ","")))),1),Gematria!$C$3:$C$40,Gematria!$D$3:$D$40)))</f>
        <v/>
      </c>
    </row>
    <row r="1535" spans="1:10" x14ac:dyDescent="0.25">
      <c r="A1535" s="2">
        <v>1534</v>
      </c>
      <c r="B1535" s="2">
        <v>11</v>
      </c>
      <c r="C1535" s="2">
        <v>54</v>
      </c>
      <c r="D1535" s="11"/>
      <c r="E15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35" s="524" t="str">
        <f t="shared" si="71"/>
        <v/>
      </c>
      <c r="H1535" s="525">
        <f t="shared" si="72"/>
        <v>0</v>
      </c>
      <c r="I1535" s="526">
        <f t="shared" si="73"/>
        <v>1</v>
      </c>
      <c r="J1535" s="526" t="str">
        <f ca="1">IF(G1535="","",SUMPRODUCT(LOOKUP(MID(SUBSTITUTE(UPPER(TRIM(CLEAN(SUBSTITUTE(SUBSTITUTE(G1535,"ٔ",""),"ـ","ء"))))," ",""),ROW(INDIRECT("1:"&amp;LEN(SUBSTITUTE(UPPER(TRIM(CLEAN(SUBSTITUTE(SUBSTITUTE(G1535,"ٔ",""),"ـ","ء"))))," ","")))),1),Gematria!$C$3:$C$40,Gematria!$D$3:$D$40)))</f>
        <v/>
      </c>
    </row>
    <row r="1536" spans="1:10" x14ac:dyDescent="0.25">
      <c r="A1536" s="2">
        <v>1535</v>
      </c>
      <c r="B1536" s="2">
        <v>11</v>
      </c>
      <c r="C1536" s="2">
        <v>55</v>
      </c>
      <c r="D1536" s="11"/>
      <c r="E15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36" s="524" t="str">
        <f t="shared" si="71"/>
        <v/>
      </c>
      <c r="H1536" s="525">
        <f t="shared" si="72"/>
        <v>0</v>
      </c>
      <c r="I1536" s="526">
        <f t="shared" si="73"/>
        <v>1</v>
      </c>
      <c r="J1536" s="526" t="str">
        <f ca="1">IF(G1536="","",SUMPRODUCT(LOOKUP(MID(SUBSTITUTE(UPPER(TRIM(CLEAN(SUBSTITUTE(SUBSTITUTE(G1536,"ٔ",""),"ـ","ء"))))," ",""),ROW(INDIRECT("1:"&amp;LEN(SUBSTITUTE(UPPER(TRIM(CLEAN(SUBSTITUTE(SUBSTITUTE(G1536,"ٔ",""),"ـ","ء"))))," ","")))),1),Gematria!$C$3:$C$40,Gematria!$D$3:$D$40)))</f>
        <v/>
      </c>
    </row>
    <row r="1537" spans="1:10" x14ac:dyDescent="0.25">
      <c r="A1537" s="2">
        <v>1536</v>
      </c>
      <c r="B1537" s="2">
        <v>11</v>
      </c>
      <c r="C1537" s="2">
        <v>56</v>
      </c>
      <c r="D1537" s="11"/>
      <c r="E15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37" s="524" t="str">
        <f t="shared" si="71"/>
        <v/>
      </c>
      <c r="H1537" s="525">
        <f t="shared" si="72"/>
        <v>0</v>
      </c>
      <c r="I1537" s="526">
        <f t="shared" si="73"/>
        <v>1</v>
      </c>
      <c r="J1537" s="526" t="str">
        <f ca="1">IF(G1537="","",SUMPRODUCT(LOOKUP(MID(SUBSTITUTE(UPPER(TRIM(CLEAN(SUBSTITUTE(SUBSTITUTE(G1537,"ٔ",""),"ـ","ء"))))," ",""),ROW(INDIRECT("1:"&amp;LEN(SUBSTITUTE(UPPER(TRIM(CLEAN(SUBSTITUTE(SUBSTITUTE(G1537,"ٔ",""),"ـ","ء"))))," ","")))),1),Gematria!$C$3:$C$40,Gematria!$D$3:$D$40)))</f>
        <v/>
      </c>
    </row>
    <row r="1538" spans="1:10" x14ac:dyDescent="0.25">
      <c r="A1538" s="2">
        <v>1537</v>
      </c>
      <c r="B1538" s="2">
        <v>11</v>
      </c>
      <c r="C1538" s="2">
        <v>57</v>
      </c>
      <c r="D1538" s="11"/>
      <c r="E15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38" s="524" t="str">
        <f t="shared" si="71"/>
        <v/>
      </c>
      <c r="H1538" s="525">
        <f t="shared" si="72"/>
        <v>0</v>
      </c>
      <c r="I1538" s="526">
        <f t="shared" si="73"/>
        <v>1</v>
      </c>
      <c r="J1538" s="526" t="str">
        <f ca="1">IF(G1538="","",SUMPRODUCT(LOOKUP(MID(SUBSTITUTE(UPPER(TRIM(CLEAN(SUBSTITUTE(SUBSTITUTE(G1538,"ٔ",""),"ـ","ء"))))," ",""),ROW(INDIRECT("1:"&amp;LEN(SUBSTITUTE(UPPER(TRIM(CLEAN(SUBSTITUTE(SUBSTITUTE(G1538,"ٔ",""),"ـ","ء"))))," ","")))),1),Gematria!$C$3:$C$40,Gematria!$D$3:$D$40)))</f>
        <v/>
      </c>
    </row>
    <row r="1539" spans="1:10" x14ac:dyDescent="0.25">
      <c r="A1539" s="2">
        <v>1538</v>
      </c>
      <c r="B1539" s="2">
        <v>11</v>
      </c>
      <c r="C1539" s="2">
        <v>58</v>
      </c>
      <c r="D1539" s="11"/>
      <c r="E15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39" s="524" t="str">
        <f t="shared" ref="G1539:G1602" si="74">TRIM(CLEAN(SUBSTITUTE(F1539,"ٔ","")))</f>
        <v/>
      </c>
      <c r="H1539" s="525">
        <f t="shared" ref="H1539:H1602" si="75">LEN(SUBSTITUTE(G1539," ",""))</f>
        <v>0</v>
      </c>
      <c r="I1539" s="526">
        <f t="shared" si="73"/>
        <v>1</v>
      </c>
      <c r="J1539" s="526" t="str">
        <f ca="1">IF(G1539="","",SUMPRODUCT(LOOKUP(MID(SUBSTITUTE(UPPER(TRIM(CLEAN(SUBSTITUTE(SUBSTITUTE(G1539,"ٔ",""),"ـ","ء"))))," ",""),ROW(INDIRECT("1:"&amp;LEN(SUBSTITUTE(UPPER(TRIM(CLEAN(SUBSTITUTE(SUBSTITUTE(G1539,"ٔ",""),"ـ","ء"))))," ","")))),1),Gematria!$C$3:$C$40,Gematria!$D$3:$D$40)))</f>
        <v/>
      </c>
    </row>
    <row r="1540" spans="1:10" x14ac:dyDescent="0.25">
      <c r="A1540" s="2">
        <v>1539</v>
      </c>
      <c r="B1540" s="2">
        <v>11</v>
      </c>
      <c r="C1540" s="2">
        <v>59</v>
      </c>
      <c r="D1540" s="11"/>
      <c r="E15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40" s="524" t="str">
        <f t="shared" si="74"/>
        <v/>
      </c>
      <c r="H1540" s="525">
        <f t="shared" si="75"/>
        <v>0</v>
      </c>
      <c r="I1540" s="526">
        <f t="shared" si="73"/>
        <v>1</v>
      </c>
      <c r="J1540" s="526" t="str">
        <f ca="1">IF(G1540="","",SUMPRODUCT(LOOKUP(MID(SUBSTITUTE(UPPER(TRIM(CLEAN(SUBSTITUTE(SUBSTITUTE(G1540,"ٔ",""),"ـ","ء"))))," ",""),ROW(INDIRECT("1:"&amp;LEN(SUBSTITUTE(UPPER(TRIM(CLEAN(SUBSTITUTE(SUBSTITUTE(G1540,"ٔ",""),"ـ","ء"))))," ","")))),1),Gematria!$C$3:$C$40,Gematria!$D$3:$D$40)))</f>
        <v/>
      </c>
    </row>
    <row r="1541" spans="1:10" x14ac:dyDescent="0.25">
      <c r="A1541" s="2">
        <v>1540</v>
      </c>
      <c r="B1541" s="2">
        <v>11</v>
      </c>
      <c r="C1541" s="2">
        <v>60</v>
      </c>
      <c r="D1541" s="11"/>
      <c r="E15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41" s="524" t="str">
        <f t="shared" si="74"/>
        <v/>
      </c>
      <c r="H1541" s="525">
        <f t="shared" si="75"/>
        <v>0</v>
      </c>
      <c r="I1541" s="526">
        <f t="shared" si="73"/>
        <v>1</v>
      </c>
      <c r="J1541" s="526" t="str">
        <f ca="1">IF(G1541="","",SUMPRODUCT(LOOKUP(MID(SUBSTITUTE(UPPER(TRIM(CLEAN(SUBSTITUTE(SUBSTITUTE(G1541,"ٔ",""),"ـ","ء"))))," ",""),ROW(INDIRECT("1:"&amp;LEN(SUBSTITUTE(UPPER(TRIM(CLEAN(SUBSTITUTE(SUBSTITUTE(G1541,"ٔ",""),"ـ","ء"))))," ","")))),1),Gematria!$C$3:$C$40,Gematria!$D$3:$D$40)))</f>
        <v/>
      </c>
    </row>
    <row r="1542" spans="1:10" x14ac:dyDescent="0.25">
      <c r="A1542" s="2">
        <v>1541</v>
      </c>
      <c r="B1542" s="2">
        <v>11</v>
      </c>
      <c r="C1542" s="2">
        <v>61</v>
      </c>
      <c r="D1542" s="11"/>
      <c r="E15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42" s="524" t="str">
        <f t="shared" si="74"/>
        <v/>
      </c>
      <c r="H1542" s="525">
        <f t="shared" si="75"/>
        <v>0</v>
      </c>
      <c r="I1542" s="526">
        <f t="shared" si="73"/>
        <v>1</v>
      </c>
      <c r="J1542" s="526" t="str">
        <f ca="1">IF(G1542="","",SUMPRODUCT(LOOKUP(MID(SUBSTITUTE(UPPER(TRIM(CLEAN(SUBSTITUTE(SUBSTITUTE(G1542,"ٔ",""),"ـ","ء"))))," ",""),ROW(INDIRECT("1:"&amp;LEN(SUBSTITUTE(UPPER(TRIM(CLEAN(SUBSTITUTE(SUBSTITUTE(G1542,"ٔ",""),"ـ","ء"))))," ","")))),1),Gematria!$C$3:$C$40,Gematria!$D$3:$D$40)))</f>
        <v/>
      </c>
    </row>
    <row r="1543" spans="1:10" x14ac:dyDescent="0.25">
      <c r="A1543" s="2">
        <v>1542</v>
      </c>
      <c r="B1543" s="2">
        <v>11</v>
      </c>
      <c r="C1543" s="2">
        <v>62</v>
      </c>
      <c r="D1543" s="11"/>
      <c r="E15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43" s="524" t="str">
        <f t="shared" si="74"/>
        <v/>
      </c>
      <c r="H1543" s="525">
        <f t="shared" si="75"/>
        <v>0</v>
      </c>
      <c r="I1543" s="526">
        <f t="shared" si="73"/>
        <v>1</v>
      </c>
      <c r="J1543" s="526" t="str">
        <f ca="1">IF(G1543="","",SUMPRODUCT(LOOKUP(MID(SUBSTITUTE(UPPER(TRIM(CLEAN(SUBSTITUTE(SUBSTITUTE(G1543,"ٔ",""),"ـ","ء"))))," ",""),ROW(INDIRECT("1:"&amp;LEN(SUBSTITUTE(UPPER(TRIM(CLEAN(SUBSTITUTE(SUBSTITUTE(G1543,"ٔ",""),"ـ","ء"))))," ","")))),1),Gematria!$C$3:$C$40,Gematria!$D$3:$D$40)))</f>
        <v/>
      </c>
    </row>
    <row r="1544" spans="1:10" x14ac:dyDescent="0.25">
      <c r="A1544" s="2">
        <v>1543</v>
      </c>
      <c r="B1544" s="2">
        <v>11</v>
      </c>
      <c r="C1544" s="2">
        <v>63</v>
      </c>
      <c r="D1544" s="11"/>
      <c r="E15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44" s="524" t="str">
        <f t="shared" si="74"/>
        <v/>
      </c>
      <c r="H1544" s="525">
        <f t="shared" si="75"/>
        <v>0</v>
      </c>
      <c r="I1544" s="526">
        <f t="shared" si="73"/>
        <v>1</v>
      </c>
      <c r="J1544" s="526" t="str">
        <f ca="1">IF(G1544="","",SUMPRODUCT(LOOKUP(MID(SUBSTITUTE(UPPER(TRIM(CLEAN(SUBSTITUTE(SUBSTITUTE(G1544,"ٔ",""),"ـ","ء"))))," ",""),ROW(INDIRECT("1:"&amp;LEN(SUBSTITUTE(UPPER(TRIM(CLEAN(SUBSTITUTE(SUBSTITUTE(G1544,"ٔ",""),"ـ","ء"))))," ","")))),1),Gematria!$C$3:$C$40,Gematria!$D$3:$D$40)))</f>
        <v/>
      </c>
    </row>
    <row r="1545" spans="1:10" x14ac:dyDescent="0.25">
      <c r="A1545" s="2">
        <v>1544</v>
      </c>
      <c r="B1545" s="2">
        <v>11</v>
      </c>
      <c r="C1545" s="2">
        <v>64</v>
      </c>
      <c r="D1545" s="11"/>
      <c r="E15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45" s="524" t="str">
        <f t="shared" si="74"/>
        <v/>
      </c>
      <c r="H1545" s="525">
        <f t="shared" si="75"/>
        <v>0</v>
      </c>
      <c r="I1545" s="526">
        <f t="shared" si="73"/>
        <v>1</v>
      </c>
      <c r="J1545" s="526" t="str">
        <f ca="1">IF(G1545="","",SUMPRODUCT(LOOKUP(MID(SUBSTITUTE(UPPER(TRIM(CLEAN(SUBSTITUTE(SUBSTITUTE(G1545,"ٔ",""),"ـ","ء"))))," ",""),ROW(INDIRECT("1:"&amp;LEN(SUBSTITUTE(UPPER(TRIM(CLEAN(SUBSTITUTE(SUBSTITUTE(G1545,"ٔ",""),"ـ","ء"))))," ","")))),1),Gematria!$C$3:$C$40,Gematria!$D$3:$D$40)))</f>
        <v/>
      </c>
    </row>
    <row r="1546" spans="1:10" x14ac:dyDescent="0.25">
      <c r="A1546" s="2">
        <v>1545</v>
      </c>
      <c r="B1546" s="2">
        <v>11</v>
      </c>
      <c r="C1546" s="2">
        <v>65</v>
      </c>
      <c r="D1546" s="11"/>
      <c r="E15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46" s="524" t="str">
        <f t="shared" si="74"/>
        <v/>
      </c>
      <c r="H1546" s="525">
        <f t="shared" si="75"/>
        <v>0</v>
      </c>
      <c r="I1546" s="526">
        <f t="shared" si="73"/>
        <v>1</v>
      </c>
      <c r="J1546" s="526" t="str">
        <f ca="1">IF(G1546="","",SUMPRODUCT(LOOKUP(MID(SUBSTITUTE(UPPER(TRIM(CLEAN(SUBSTITUTE(SUBSTITUTE(G1546,"ٔ",""),"ـ","ء"))))," ",""),ROW(INDIRECT("1:"&amp;LEN(SUBSTITUTE(UPPER(TRIM(CLEAN(SUBSTITUTE(SUBSTITUTE(G1546,"ٔ",""),"ـ","ء"))))," ","")))),1),Gematria!$C$3:$C$40,Gematria!$D$3:$D$40)))</f>
        <v/>
      </c>
    </row>
    <row r="1547" spans="1:10" x14ac:dyDescent="0.25">
      <c r="A1547" s="2">
        <v>1546</v>
      </c>
      <c r="B1547" s="2">
        <v>11</v>
      </c>
      <c r="C1547" s="2">
        <v>66</v>
      </c>
      <c r="D1547" s="11"/>
      <c r="E15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47" s="524" t="str">
        <f t="shared" si="74"/>
        <v/>
      </c>
      <c r="H1547" s="525">
        <f t="shared" si="75"/>
        <v>0</v>
      </c>
      <c r="I1547" s="526">
        <f t="shared" si="73"/>
        <v>1</v>
      </c>
      <c r="J1547" s="526" t="str">
        <f ca="1">IF(G1547="","",SUMPRODUCT(LOOKUP(MID(SUBSTITUTE(UPPER(TRIM(CLEAN(SUBSTITUTE(SUBSTITUTE(G1547,"ٔ",""),"ـ","ء"))))," ",""),ROW(INDIRECT("1:"&amp;LEN(SUBSTITUTE(UPPER(TRIM(CLEAN(SUBSTITUTE(SUBSTITUTE(G1547,"ٔ",""),"ـ","ء"))))," ","")))),1),Gematria!$C$3:$C$40,Gematria!$D$3:$D$40)))</f>
        <v/>
      </c>
    </row>
    <row r="1548" spans="1:10" x14ac:dyDescent="0.25">
      <c r="A1548" s="2">
        <v>1547</v>
      </c>
      <c r="B1548" s="2">
        <v>11</v>
      </c>
      <c r="C1548" s="2">
        <v>67</v>
      </c>
      <c r="D1548" s="11"/>
      <c r="E15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48" s="524" t="str">
        <f t="shared" si="74"/>
        <v/>
      </c>
      <c r="H1548" s="525">
        <f t="shared" si="75"/>
        <v>0</v>
      </c>
      <c r="I1548" s="526">
        <f t="shared" si="73"/>
        <v>1</v>
      </c>
      <c r="J1548" s="526" t="str">
        <f ca="1">IF(G1548="","",SUMPRODUCT(LOOKUP(MID(SUBSTITUTE(UPPER(TRIM(CLEAN(SUBSTITUTE(SUBSTITUTE(G1548,"ٔ",""),"ـ","ء"))))," ",""),ROW(INDIRECT("1:"&amp;LEN(SUBSTITUTE(UPPER(TRIM(CLEAN(SUBSTITUTE(SUBSTITUTE(G1548,"ٔ",""),"ـ","ء"))))," ","")))),1),Gematria!$C$3:$C$40,Gematria!$D$3:$D$40)))</f>
        <v/>
      </c>
    </row>
    <row r="1549" spans="1:10" x14ac:dyDescent="0.25">
      <c r="A1549" s="2">
        <v>1548</v>
      </c>
      <c r="B1549" s="2">
        <v>11</v>
      </c>
      <c r="C1549" s="2">
        <v>68</v>
      </c>
      <c r="D1549" s="11"/>
      <c r="E15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49" s="524" t="str">
        <f t="shared" si="74"/>
        <v/>
      </c>
      <c r="H1549" s="525">
        <f t="shared" si="75"/>
        <v>0</v>
      </c>
      <c r="I1549" s="526">
        <f t="shared" si="73"/>
        <v>1</v>
      </c>
      <c r="J1549" s="526" t="str">
        <f ca="1">IF(G1549="","",SUMPRODUCT(LOOKUP(MID(SUBSTITUTE(UPPER(TRIM(CLEAN(SUBSTITUTE(SUBSTITUTE(G1549,"ٔ",""),"ـ","ء"))))," ",""),ROW(INDIRECT("1:"&amp;LEN(SUBSTITUTE(UPPER(TRIM(CLEAN(SUBSTITUTE(SUBSTITUTE(G1549,"ٔ",""),"ـ","ء"))))," ","")))),1),Gematria!$C$3:$C$40,Gematria!$D$3:$D$40)))</f>
        <v/>
      </c>
    </row>
    <row r="1550" spans="1:10" x14ac:dyDescent="0.25">
      <c r="A1550" s="2">
        <v>1549</v>
      </c>
      <c r="B1550" s="2">
        <v>11</v>
      </c>
      <c r="C1550" s="2">
        <v>69</v>
      </c>
      <c r="D1550" s="11"/>
      <c r="E15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50" s="524" t="str">
        <f t="shared" si="74"/>
        <v/>
      </c>
      <c r="H1550" s="525">
        <f t="shared" si="75"/>
        <v>0</v>
      </c>
      <c r="I1550" s="526">
        <f t="shared" si="73"/>
        <v>1</v>
      </c>
      <c r="J1550" s="526" t="str">
        <f ca="1">IF(G1550="","",SUMPRODUCT(LOOKUP(MID(SUBSTITUTE(UPPER(TRIM(CLEAN(SUBSTITUTE(SUBSTITUTE(G1550,"ٔ",""),"ـ","ء"))))," ",""),ROW(INDIRECT("1:"&amp;LEN(SUBSTITUTE(UPPER(TRIM(CLEAN(SUBSTITUTE(SUBSTITUTE(G1550,"ٔ",""),"ـ","ء"))))," ","")))),1),Gematria!$C$3:$C$40,Gematria!$D$3:$D$40)))</f>
        <v/>
      </c>
    </row>
    <row r="1551" spans="1:10" x14ac:dyDescent="0.25">
      <c r="A1551" s="2">
        <v>1550</v>
      </c>
      <c r="B1551" s="2">
        <v>11</v>
      </c>
      <c r="C1551" s="2">
        <v>70</v>
      </c>
      <c r="D1551" s="11"/>
      <c r="E15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51" s="524" t="str">
        <f t="shared" si="74"/>
        <v/>
      </c>
      <c r="H1551" s="525">
        <f t="shared" si="75"/>
        <v>0</v>
      </c>
      <c r="I1551" s="526">
        <f t="shared" si="73"/>
        <v>1</v>
      </c>
      <c r="J1551" s="526" t="str">
        <f ca="1">IF(G1551="","",SUMPRODUCT(LOOKUP(MID(SUBSTITUTE(UPPER(TRIM(CLEAN(SUBSTITUTE(SUBSTITUTE(G1551,"ٔ",""),"ـ","ء"))))," ",""),ROW(INDIRECT("1:"&amp;LEN(SUBSTITUTE(UPPER(TRIM(CLEAN(SUBSTITUTE(SUBSTITUTE(G1551,"ٔ",""),"ـ","ء"))))," ","")))),1),Gematria!$C$3:$C$40,Gematria!$D$3:$D$40)))</f>
        <v/>
      </c>
    </row>
    <row r="1552" spans="1:10" x14ac:dyDescent="0.25">
      <c r="A1552" s="2">
        <v>1551</v>
      </c>
      <c r="B1552" s="2">
        <v>11</v>
      </c>
      <c r="C1552" s="2">
        <v>71</v>
      </c>
      <c r="D1552" s="11"/>
      <c r="E15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52" s="524" t="str">
        <f t="shared" si="74"/>
        <v/>
      </c>
      <c r="H1552" s="525">
        <f t="shared" si="75"/>
        <v>0</v>
      </c>
      <c r="I1552" s="526">
        <f t="shared" si="73"/>
        <v>1</v>
      </c>
      <c r="J1552" s="526" t="str">
        <f ca="1">IF(G1552="","",SUMPRODUCT(LOOKUP(MID(SUBSTITUTE(UPPER(TRIM(CLEAN(SUBSTITUTE(SUBSTITUTE(G1552,"ٔ",""),"ـ","ء"))))," ",""),ROW(INDIRECT("1:"&amp;LEN(SUBSTITUTE(UPPER(TRIM(CLEAN(SUBSTITUTE(SUBSTITUTE(G1552,"ٔ",""),"ـ","ء"))))," ","")))),1),Gematria!$C$3:$C$40,Gematria!$D$3:$D$40)))</f>
        <v/>
      </c>
    </row>
    <row r="1553" spans="1:10" x14ac:dyDescent="0.25">
      <c r="A1553" s="2">
        <v>1552</v>
      </c>
      <c r="B1553" s="2">
        <v>11</v>
      </c>
      <c r="C1553" s="2">
        <v>72</v>
      </c>
      <c r="D1553" s="11"/>
      <c r="E15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53" s="524" t="str">
        <f t="shared" si="74"/>
        <v/>
      </c>
      <c r="H1553" s="525">
        <f t="shared" si="75"/>
        <v>0</v>
      </c>
      <c r="I1553" s="526">
        <f t="shared" si="73"/>
        <v>1</v>
      </c>
      <c r="J1553" s="526" t="str">
        <f ca="1">IF(G1553="","",SUMPRODUCT(LOOKUP(MID(SUBSTITUTE(UPPER(TRIM(CLEAN(SUBSTITUTE(SUBSTITUTE(G1553,"ٔ",""),"ـ","ء"))))," ",""),ROW(INDIRECT("1:"&amp;LEN(SUBSTITUTE(UPPER(TRIM(CLEAN(SUBSTITUTE(SUBSTITUTE(G1553,"ٔ",""),"ـ","ء"))))," ","")))),1),Gematria!$C$3:$C$40,Gematria!$D$3:$D$40)))</f>
        <v/>
      </c>
    </row>
    <row r="1554" spans="1:10" x14ac:dyDescent="0.25">
      <c r="A1554" s="2">
        <v>1553</v>
      </c>
      <c r="B1554" s="2">
        <v>11</v>
      </c>
      <c r="C1554" s="2">
        <v>73</v>
      </c>
      <c r="D1554" s="11"/>
      <c r="E15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54" s="524" t="str">
        <f t="shared" si="74"/>
        <v/>
      </c>
      <c r="H1554" s="525">
        <f t="shared" si="75"/>
        <v>0</v>
      </c>
      <c r="I1554" s="526">
        <f t="shared" si="73"/>
        <v>1</v>
      </c>
      <c r="J1554" s="526" t="str">
        <f ca="1">IF(G1554="","",SUMPRODUCT(LOOKUP(MID(SUBSTITUTE(UPPER(TRIM(CLEAN(SUBSTITUTE(SUBSTITUTE(G1554,"ٔ",""),"ـ","ء"))))," ",""),ROW(INDIRECT("1:"&amp;LEN(SUBSTITUTE(UPPER(TRIM(CLEAN(SUBSTITUTE(SUBSTITUTE(G1554,"ٔ",""),"ـ","ء"))))," ","")))),1),Gematria!$C$3:$C$40,Gematria!$D$3:$D$40)))</f>
        <v/>
      </c>
    </row>
    <row r="1555" spans="1:10" x14ac:dyDescent="0.25">
      <c r="A1555" s="2">
        <v>1554</v>
      </c>
      <c r="B1555" s="2">
        <v>11</v>
      </c>
      <c r="C1555" s="2">
        <v>74</v>
      </c>
      <c r="D1555" s="11"/>
      <c r="E15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55" s="524" t="str">
        <f t="shared" si="74"/>
        <v/>
      </c>
      <c r="H1555" s="525">
        <f t="shared" si="75"/>
        <v>0</v>
      </c>
      <c r="I1555" s="526">
        <f t="shared" ref="I1555:I1618" si="76">LEN(TRIM(G1555))-H1555+1</f>
        <v>1</v>
      </c>
      <c r="J1555" s="526" t="str">
        <f ca="1">IF(G1555="","",SUMPRODUCT(LOOKUP(MID(SUBSTITUTE(UPPER(TRIM(CLEAN(SUBSTITUTE(SUBSTITUTE(G1555,"ٔ",""),"ـ","ء"))))," ",""),ROW(INDIRECT("1:"&amp;LEN(SUBSTITUTE(UPPER(TRIM(CLEAN(SUBSTITUTE(SUBSTITUTE(G1555,"ٔ",""),"ـ","ء"))))," ","")))),1),Gematria!$C$3:$C$40,Gematria!$D$3:$D$40)))</f>
        <v/>
      </c>
    </row>
    <row r="1556" spans="1:10" x14ac:dyDescent="0.25">
      <c r="A1556" s="2">
        <v>1555</v>
      </c>
      <c r="B1556" s="2">
        <v>11</v>
      </c>
      <c r="C1556" s="2">
        <v>75</v>
      </c>
      <c r="D1556" s="11"/>
      <c r="E15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56" s="524" t="str">
        <f t="shared" si="74"/>
        <v/>
      </c>
      <c r="H1556" s="525">
        <f t="shared" si="75"/>
        <v>0</v>
      </c>
      <c r="I1556" s="526">
        <f t="shared" si="76"/>
        <v>1</v>
      </c>
      <c r="J1556" s="526" t="str">
        <f ca="1">IF(G1556="","",SUMPRODUCT(LOOKUP(MID(SUBSTITUTE(UPPER(TRIM(CLEAN(SUBSTITUTE(SUBSTITUTE(G1556,"ٔ",""),"ـ","ء"))))," ",""),ROW(INDIRECT("1:"&amp;LEN(SUBSTITUTE(UPPER(TRIM(CLEAN(SUBSTITUTE(SUBSTITUTE(G1556,"ٔ",""),"ـ","ء"))))," ","")))),1),Gematria!$C$3:$C$40,Gematria!$D$3:$D$40)))</f>
        <v/>
      </c>
    </row>
    <row r="1557" spans="1:10" x14ac:dyDescent="0.25">
      <c r="A1557" s="2">
        <v>1556</v>
      </c>
      <c r="B1557" s="2">
        <v>11</v>
      </c>
      <c r="C1557" s="2">
        <v>76</v>
      </c>
      <c r="D1557" s="11"/>
      <c r="E15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57" s="524" t="str">
        <f t="shared" si="74"/>
        <v/>
      </c>
      <c r="H1557" s="525">
        <f t="shared" si="75"/>
        <v>0</v>
      </c>
      <c r="I1557" s="526">
        <f t="shared" si="76"/>
        <v>1</v>
      </c>
      <c r="J1557" s="526" t="str">
        <f ca="1">IF(G1557="","",SUMPRODUCT(LOOKUP(MID(SUBSTITUTE(UPPER(TRIM(CLEAN(SUBSTITUTE(SUBSTITUTE(G1557,"ٔ",""),"ـ","ء"))))," ",""),ROW(INDIRECT("1:"&amp;LEN(SUBSTITUTE(UPPER(TRIM(CLEAN(SUBSTITUTE(SUBSTITUTE(G1557,"ٔ",""),"ـ","ء"))))," ","")))),1),Gematria!$C$3:$C$40,Gematria!$D$3:$D$40)))</f>
        <v/>
      </c>
    </row>
    <row r="1558" spans="1:10" x14ac:dyDescent="0.25">
      <c r="A1558" s="2">
        <v>1557</v>
      </c>
      <c r="B1558" s="2">
        <v>11</v>
      </c>
      <c r="C1558" s="2">
        <v>77</v>
      </c>
      <c r="D1558" s="11"/>
      <c r="E15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58" s="524" t="str">
        <f t="shared" si="74"/>
        <v/>
      </c>
      <c r="H1558" s="525">
        <f t="shared" si="75"/>
        <v>0</v>
      </c>
      <c r="I1558" s="526">
        <f t="shared" si="76"/>
        <v>1</v>
      </c>
      <c r="J1558" s="526" t="str">
        <f ca="1">IF(G1558="","",SUMPRODUCT(LOOKUP(MID(SUBSTITUTE(UPPER(TRIM(CLEAN(SUBSTITUTE(SUBSTITUTE(G1558,"ٔ",""),"ـ","ء"))))," ",""),ROW(INDIRECT("1:"&amp;LEN(SUBSTITUTE(UPPER(TRIM(CLEAN(SUBSTITUTE(SUBSTITUTE(G1558,"ٔ",""),"ـ","ء"))))," ","")))),1),Gematria!$C$3:$C$40,Gematria!$D$3:$D$40)))</f>
        <v/>
      </c>
    </row>
    <row r="1559" spans="1:10" x14ac:dyDescent="0.25">
      <c r="A1559" s="2">
        <v>1558</v>
      </c>
      <c r="B1559" s="2">
        <v>11</v>
      </c>
      <c r="C1559" s="2">
        <v>78</v>
      </c>
      <c r="D1559" s="11"/>
      <c r="E15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59" s="524" t="str">
        <f t="shared" si="74"/>
        <v/>
      </c>
      <c r="H1559" s="525">
        <f t="shared" si="75"/>
        <v>0</v>
      </c>
      <c r="I1559" s="526">
        <f t="shared" si="76"/>
        <v>1</v>
      </c>
      <c r="J1559" s="526" t="str">
        <f ca="1">IF(G1559="","",SUMPRODUCT(LOOKUP(MID(SUBSTITUTE(UPPER(TRIM(CLEAN(SUBSTITUTE(SUBSTITUTE(G1559,"ٔ",""),"ـ","ء"))))," ",""),ROW(INDIRECT("1:"&amp;LEN(SUBSTITUTE(UPPER(TRIM(CLEAN(SUBSTITUTE(SUBSTITUTE(G1559,"ٔ",""),"ـ","ء"))))," ","")))),1),Gematria!$C$3:$C$40,Gematria!$D$3:$D$40)))</f>
        <v/>
      </c>
    </row>
    <row r="1560" spans="1:10" x14ac:dyDescent="0.25">
      <c r="A1560" s="2">
        <v>1559</v>
      </c>
      <c r="B1560" s="2">
        <v>11</v>
      </c>
      <c r="C1560" s="2">
        <v>79</v>
      </c>
      <c r="D1560" s="11"/>
      <c r="E15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60" s="524" t="str">
        <f t="shared" si="74"/>
        <v/>
      </c>
      <c r="H1560" s="525">
        <f t="shared" si="75"/>
        <v>0</v>
      </c>
      <c r="I1560" s="526">
        <f t="shared" si="76"/>
        <v>1</v>
      </c>
      <c r="J1560" s="526" t="str">
        <f ca="1">IF(G1560="","",SUMPRODUCT(LOOKUP(MID(SUBSTITUTE(UPPER(TRIM(CLEAN(SUBSTITUTE(SUBSTITUTE(G1560,"ٔ",""),"ـ","ء"))))," ",""),ROW(INDIRECT("1:"&amp;LEN(SUBSTITUTE(UPPER(TRIM(CLEAN(SUBSTITUTE(SUBSTITUTE(G1560,"ٔ",""),"ـ","ء"))))," ","")))),1),Gematria!$C$3:$C$40,Gematria!$D$3:$D$40)))</f>
        <v/>
      </c>
    </row>
    <row r="1561" spans="1:10" x14ac:dyDescent="0.25">
      <c r="A1561" s="2">
        <v>1560</v>
      </c>
      <c r="B1561" s="2">
        <v>11</v>
      </c>
      <c r="C1561" s="2">
        <v>80</v>
      </c>
      <c r="D1561" s="11"/>
      <c r="E15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61" s="524" t="str">
        <f t="shared" si="74"/>
        <v/>
      </c>
      <c r="H1561" s="525">
        <f t="shared" si="75"/>
        <v>0</v>
      </c>
      <c r="I1561" s="526">
        <f t="shared" si="76"/>
        <v>1</v>
      </c>
      <c r="J1561" s="526" t="str">
        <f ca="1">IF(G1561="","",SUMPRODUCT(LOOKUP(MID(SUBSTITUTE(UPPER(TRIM(CLEAN(SUBSTITUTE(SUBSTITUTE(G1561,"ٔ",""),"ـ","ء"))))," ",""),ROW(INDIRECT("1:"&amp;LEN(SUBSTITUTE(UPPER(TRIM(CLEAN(SUBSTITUTE(SUBSTITUTE(G1561,"ٔ",""),"ـ","ء"))))," ","")))),1),Gematria!$C$3:$C$40,Gematria!$D$3:$D$40)))</f>
        <v/>
      </c>
    </row>
    <row r="1562" spans="1:10" x14ac:dyDescent="0.25">
      <c r="A1562" s="2">
        <v>1561</v>
      </c>
      <c r="B1562" s="2">
        <v>11</v>
      </c>
      <c r="C1562" s="2">
        <v>81</v>
      </c>
      <c r="D1562" s="11"/>
      <c r="E15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62" s="524" t="str">
        <f t="shared" si="74"/>
        <v/>
      </c>
      <c r="H1562" s="525">
        <f t="shared" si="75"/>
        <v>0</v>
      </c>
      <c r="I1562" s="526">
        <f t="shared" si="76"/>
        <v>1</v>
      </c>
      <c r="J1562" s="526" t="str">
        <f ca="1">IF(G1562="","",SUMPRODUCT(LOOKUP(MID(SUBSTITUTE(UPPER(TRIM(CLEAN(SUBSTITUTE(SUBSTITUTE(G1562,"ٔ",""),"ـ","ء"))))," ",""),ROW(INDIRECT("1:"&amp;LEN(SUBSTITUTE(UPPER(TRIM(CLEAN(SUBSTITUTE(SUBSTITUTE(G1562,"ٔ",""),"ـ","ء"))))," ","")))),1),Gematria!$C$3:$C$40,Gematria!$D$3:$D$40)))</f>
        <v/>
      </c>
    </row>
    <row r="1563" spans="1:10" x14ac:dyDescent="0.25">
      <c r="A1563" s="2">
        <v>1562</v>
      </c>
      <c r="B1563" s="2">
        <v>11</v>
      </c>
      <c r="C1563" s="2">
        <v>82</v>
      </c>
      <c r="D1563" s="11"/>
      <c r="E15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63" s="524" t="str">
        <f t="shared" si="74"/>
        <v/>
      </c>
      <c r="H1563" s="525">
        <f t="shared" si="75"/>
        <v>0</v>
      </c>
      <c r="I1563" s="526">
        <f t="shared" si="76"/>
        <v>1</v>
      </c>
      <c r="J1563" s="526" t="str">
        <f ca="1">IF(G1563="","",SUMPRODUCT(LOOKUP(MID(SUBSTITUTE(UPPER(TRIM(CLEAN(SUBSTITUTE(SUBSTITUTE(G1563,"ٔ",""),"ـ","ء"))))," ",""),ROW(INDIRECT("1:"&amp;LEN(SUBSTITUTE(UPPER(TRIM(CLEAN(SUBSTITUTE(SUBSTITUTE(G1563,"ٔ",""),"ـ","ء"))))," ","")))),1),Gematria!$C$3:$C$40,Gematria!$D$3:$D$40)))</f>
        <v/>
      </c>
    </row>
    <row r="1564" spans="1:10" x14ac:dyDescent="0.25">
      <c r="A1564" s="2">
        <v>1563</v>
      </c>
      <c r="B1564" s="2">
        <v>11</v>
      </c>
      <c r="C1564" s="2">
        <v>83</v>
      </c>
      <c r="D1564" s="11"/>
      <c r="E15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64" s="524" t="str">
        <f t="shared" si="74"/>
        <v/>
      </c>
      <c r="H1564" s="525">
        <f t="shared" si="75"/>
        <v>0</v>
      </c>
      <c r="I1564" s="526">
        <f t="shared" si="76"/>
        <v>1</v>
      </c>
      <c r="J1564" s="526" t="str">
        <f ca="1">IF(G1564="","",SUMPRODUCT(LOOKUP(MID(SUBSTITUTE(UPPER(TRIM(CLEAN(SUBSTITUTE(SUBSTITUTE(G1564,"ٔ",""),"ـ","ء"))))," ",""),ROW(INDIRECT("1:"&amp;LEN(SUBSTITUTE(UPPER(TRIM(CLEAN(SUBSTITUTE(SUBSTITUTE(G1564,"ٔ",""),"ـ","ء"))))," ","")))),1),Gematria!$C$3:$C$40,Gematria!$D$3:$D$40)))</f>
        <v/>
      </c>
    </row>
    <row r="1565" spans="1:10" x14ac:dyDescent="0.25">
      <c r="A1565" s="2">
        <v>1564</v>
      </c>
      <c r="B1565" s="2">
        <v>11</v>
      </c>
      <c r="C1565" s="2">
        <v>84</v>
      </c>
      <c r="D1565" s="11"/>
      <c r="E15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65" s="524" t="str">
        <f t="shared" si="74"/>
        <v/>
      </c>
      <c r="H1565" s="525">
        <f t="shared" si="75"/>
        <v>0</v>
      </c>
      <c r="I1565" s="526">
        <f t="shared" si="76"/>
        <v>1</v>
      </c>
      <c r="J1565" s="526" t="str">
        <f ca="1">IF(G1565="","",SUMPRODUCT(LOOKUP(MID(SUBSTITUTE(UPPER(TRIM(CLEAN(SUBSTITUTE(SUBSTITUTE(G1565,"ٔ",""),"ـ","ء"))))," ",""),ROW(INDIRECT("1:"&amp;LEN(SUBSTITUTE(UPPER(TRIM(CLEAN(SUBSTITUTE(SUBSTITUTE(G1565,"ٔ",""),"ـ","ء"))))," ","")))),1),Gematria!$C$3:$C$40,Gematria!$D$3:$D$40)))</f>
        <v/>
      </c>
    </row>
    <row r="1566" spans="1:10" x14ac:dyDescent="0.25">
      <c r="A1566" s="2">
        <v>1565</v>
      </c>
      <c r="B1566" s="2">
        <v>11</v>
      </c>
      <c r="C1566" s="2">
        <v>85</v>
      </c>
      <c r="D1566" s="11"/>
      <c r="E15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66" s="524" t="str">
        <f t="shared" si="74"/>
        <v/>
      </c>
      <c r="H1566" s="525">
        <f t="shared" si="75"/>
        <v>0</v>
      </c>
      <c r="I1566" s="526">
        <f t="shared" si="76"/>
        <v>1</v>
      </c>
      <c r="J1566" s="526" t="str">
        <f ca="1">IF(G1566="","",SUMPRODUCT(LOOKUP(MID(SUBSTITUTE(UPPER(TRIM(CLEAN(SUBSTITUTE(SUBSTITUTE(G1566,"ٔ",""),"ـ","ء"))))," ",""),ROW(INDIRECT("1:"&amp;LEN(SUBSTITUTE(UPPER(TRIM(CLEAN(SUBSTITUTE(SUBSTITUTE(G1566,"ٔ",""),"ـ","ء"))))," ","")))),1),Gematria!$C$3:$C$40,Gematria!$D$3:$D$40)))</f>
        <v/>
      </c>
    </row>
    <row r="1567" spans="1:10" x14ac:dyDescent="0.25">
      <c r="A1567" s="2">
        <v>1566</v>
      </c>
      <c r="B1567" s="2">
        <v>11</v>
      </c>
      <c r="C1567" s="2">
        <v>86</v>
      </c>
      <c r="D1567" s="11"/>
      <c r="E15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67" s="524" t="str">
        <f t="shared" si="74"/>
        <v/>
      </c>
      <c r="H1567" s="525">
        <f t="shared" si="75"/>
        <v>0</v>
      </c>
      <c r="I1567" s="526">
        <f t="shared" si="76"/>
        <v>1</v>
      </c>
      <c r="J1567" s="526" t="str">
        <f ca="1">IF(G1567="","",SUMPRODUCT(LOOKUP(MID(SUBSTITUTE(UPPER(TRIM(CLEAN(SUBSTITUTE(SUBSTITUTE(G1567,"ٔ",""),"ـ","ء"))))," ",""),ROW(INDIRECT("1:"&amp;LEN(SUBSTITUTE(UPPER(TRIM(CLEAN(SUBSTITUTE(SUBSTITUTE(G1567,"ٔ",""),"ـ","ء"))))," ","")))),1),Gematria!$C$3:$C$40,Gematria!$D$3:$D$40)))</f>
        <v/>
      </c>
    </row>
    <row r="1568" spans="1:10" x14ac:dyDescent="0.25">
      <c r="A1568" s="2">
        <v>1567</v>
      </c>
      <c r="B1568" s="2">
        <v>11</v>
      </c>
      <c r="C1568" s="2">
        <v>87</v>
      </c>
      <c r="D1568" s="11"/>
      <c r="E15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68" s="524" t="str">
        <f t="shared" si="74"/>
        <v/>
      </c>
      <c r="H1568" s="525">
        <f t="shared" si="75"/>
        <v>0</v>
      </c>
      <c r="I1568" s="526">
        <f t="shared" si="76"/>
        <v>1</v>
      </c>
      <c r="J1568" s="526" t="str">
        <f ca="1">IF(G1568="","",SUMPRODUCT(LOOKUP(MID(SUBSTITUTE(UPPER(TRIM(CLEAN(SUBSTITUTE(SUBSTITUTE(G1568,"ٔ",""),"ـ","ء"))))," ",""),ROW(INDIRECT("1:"&amp;LEN(SUBSTITUTE(UPPER(TRIM(CLEAN(SUBSTITUTE(SUBSTITUTE(G1568,"ٔ",""),"ـ","ء"))))," ","")))),1),Gematria!$C$3:$C$40,Gematria!$D$3:$D$40)))</f>
        <v/>
      </c>
    </row>
    <row r="1569" spans="1:10" x14ac:dyDescent="0.25">
      <c r="A1569" s="2">
        <v>1568</v>
      </c>
      <c r="B1569" s="2">
        <v>11</v>
      </c>
      <c r="C1569" s="2">
        <v>88</v>
      </c>
      <c r="D1569" s="11"/>
      <c r="E15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69" s="524" t="str">
        <f t="shared" si="74"/>
        <v/>
      </c>
      <c r="H1569" s="525">
        <f t="shared" si="75"/>
        <v>0</v>
      </c>
      <c r="I1569" s="526">
        <f t="shared" si="76"/>
        <v>1</v>
      </c>
      <c r="J1569" s="526" t="str">
        <f ca="1">IF(G1569="","",SUMPRODUCT(LOOKUP(MID(SUBSTITUTE(UPPER(TRIM(CLEAN(SUBSTITUTE(SUBSTITUTE(G1569,"ٔ",""),"ـ","ء"))))," ",""),ROW(INDIRECT("1:"&amp;LEN(SUBSTITUTE(UPPER(TRIM(CLEAN(SUBSTITUTE(SUBSTITUTE(G1569,"ٔ",""),"ـ","ء"))))," ","")))),1),Gematria!$C$3:$C$40,Gematria!$D$3:$D$40)))</f>
        <v/>
      </c>
    </row>
    <row r="1570" spans="1:10" x14ac:dyDescent="0.25">
      <c r="A1570" s="2">
        <v>1569</v>
      </c>
      <c r="B1570" s="2">
        <v>11</v>
      </c>
      <c r="C1570" s="2">
        <v>89</v>
      </c>
      <c r="D1570" s="11"/>
      <c r="E15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70" s="524" t="str">
        <f t="shared" si="74"/>
        <v/>
      </c>
      <c r="H1570" s="525">
        <f t="shared" si="75"/>
        <v>0</v>
      </c>
      <c r="I1570" s="526">
        <f t="shared" si="76"/>
        <v>1</v>
      </c>
      <c r="J1570" s="526" t="str">
        <f ca="1">IF(G1570="","",SUMPRODUCT(LOOKUP(MID(SUBSTITUTE(UPPER(TRIM(CLEAN(SUBSTITUTE(SUBSTITUTE(G1570,"ٔ",""),"ـ","ء"))))," ",""),ROW(INDIRECT("1:"&amp;LEN(SUBSTITUTE(UPPER(TRIM(CLEAN(SUBSTITUTE(SUBSTITUTE(G1570,"ٔ",""),"ـ","ء"))))," ","")))),1),Gematria!$C$3:$C$40,Gematria!$D$3:$D$40)))</f>
        <v/>
      </c>
    </row>
    <row r="1571" spans="1:10" x14ac:dyDescent="0.25">
      <c r="A1571" s="2">
        <v>1570</v>
      </c>
      <c r="B1571" s="2">
        <v>11</v>
      </c>
      <c r="C1571" s="2">
        <v>90</v>
      </c>
      <c r="D1571" s="11"/>
      <c r="E15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71" s="524" t="str">
        <f t="shared" si="74"/>
        <v/>
      </c>
      <c r="H1571" s="525">
        <f t="shared" si="75"/>
        <v>0</v>
      </c>
      <c r="I1571" s="526">
        <f t="shared" si="76"/>
        <v>1</v>
      </c>
      <c r="J1571" s="526" t="str">
        <f ca="1">IF(G1571="","",SUMPRODUCT(LOOKUP(MID(SUBSTITUTE(UPPER(TRIM(CLEAN(SUBSTITUTE(SUBSTITUTE(G1571,"ٔ",""),"ـ","ء"))))," ",""),ROW(INDIRECT("1:"&amp;LEN(SUBSTITUTE(UPPER(TRIM(CLEAN(SUBSTITUTE(SUBSTITUTE(G1571,"ٔ",""),"ـ","ء"))))," ","")))),1),Gematria!$C$3:$C$40,Gematria!$D$3:$D$40)))</f>
        <v/>
      </c>
    </row>
    <row r="1572" spans="1:10" x14ac:dyDescent="0.25">
      <c r="A1572" s="2">
        <v>1571</v>
      </c>
      <c r="B1572" s="2">
        <v>11</v>
      </c>
      <c r="C1572" s="2">
        <v>91</v>
      </c>
      <c r="D1572" s="11"/>
      <c r="E15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72" s="524" t="str">
        <f t="shared" si="74"/>
        <v/>
      </c>
      <c r="H1572" s="525">
        <f t="shared" si="75"/>
        <v>0</v>
      </c>
      <c r="I1572" s="526">
        <f t="shared" si="76"/>
        <v>1</v>
      </c>
      <c r="J1572" s="526" t="str">
        <f ca="1">IF(G1572="","",SUMPRODUCT(LOOKUP(MID(SUBSTITUTE(UPPER(TRIM(CLEAN(SUBSTITUTE(SUBSTITUTE(G1572,"ٔ",""),"ـ","ء"))))," ",""),ROW(INDIRECT("1:"&amp;LEN(SUBSTITUTE(UPPER(TRIM(CLEAN(SUBSTITUTE(SUBSTITUTE(G1572,"ٔ",""),"ـ","ء"))))," ","")))),1),Gematria!$C$3:$C$40,Gematria!$D$3:$D$40)))</f>
        <v/>
      </c>
    </row>
    <row r="1573" spans="1:10" x14ac:dyDescent="0.25">
      <c r="A1573" s="2">
        <v>1572</v>
      </c>
      <c r="B1573" s="2">
        <v>11</v>
      </c>
      <c r="C1573" s="2">
        <v>92</v>
      </c>
      <c r="D1573" s="11"/>
      <c r="E15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73" s="524" t="str">
        <f t="shared" si="74"/>
        <v/>
      </c>
      <c r="H1573" s="525">
        <f t="shared" si="75"/>
        <v>0</v>
      </c>
      <c r="I1573" s="526">
        <f t="shared" si="76"/>
        <v>1</v>
      </c>
      <c r="J1573" s="526" t="str">
        <f ca="1">IF(G1573="","",SUMPRODUCT(LOOKUP(MID(SUBSTITUTE(UPPER(TRIM(CLEAN(SUBSTITUTE(SUBSTITUTE(G1573,"ٔ",""),"ـ","ء"))))," ",""),ROW(INDIRECT("1:"&amp;LEN(SUBSTITUTE(UPPER(TRIM(CLEAN(SUBSTITUTE(SUBSTITUTE(G1573,"ٔ",""),"ـ","ء"))))," ","")))),1),Gematria!$C$3:$C$40,Gematria!$D$3:$D$40)))</f>
        <v/>
      </c>
    </row>
    <row r="1574" spans="1:10" x14ac:dyDescent="0.25">
      <c r="A1574" s="2">
        <v>1573</v>
      </c>
      <c r="B1574" s="2">
        <v>11</v>
      </c>
      <c r="C1574" s="2">
        <v>93</v>
      </c>
      <c r="D1574" s="11"/>
      <c r="E15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74" s="524" t="str">
        <f t="shared" si="74"/>
        <v/>
      </c>
      <c r="H1574" s="525">
        <f t="shared" si="75"/>
        <v>0</v>
      </c>
      <c r="I1574" s="526">
        <f t="shared" si="76"/>
        <v>1</v>
      </c>
      <c r="J1574" s="526" t="str">
        <f ca="1">IF(G1574="","",SUMPRODUCT(LOOKUP(MID(SUBSTITUTE(UPPER(TRIM(CLEAN(SUBSTITUTE(SUBSTITUTE(G1574,"ٔ",""),"ـ","ء"))))," ",""),ROW(INDIRECT("1:"&amp;LEN(SUBSTITUTE(UPPER(TRIM(CLEAN(SUBSTITUTE(SUBSTITUTE(G1574,"ٔ",""),"ـ","ء"))))," ","")))),1),Gematria!$C$3:$C$40,Gematria!$D$3:$D$40)))</f>
        <v/>
      </c>
    </row>
    <row r="1575" spans="1:10" x14ac:dyDescent="0.25">
      <c r="A1575" s="2">
        <v>1574</v>
      </c>
      <c r="B1575" s="2">
        <v>11</v>
      </c>
      <c r="C1575" s="2">
        <v>94</v>
      </c>
      <c r="D1575" s="11"/>
      <c r="E15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75" s="524" t="str">
        <f t="shared" si="74"/>
        <v/>
      </c>
      <c r="H1575" s="525">
        <f t="shared" si="75"/>
        <v>0</v>
      </c>
      <c r="I1575" s="526">
        <f t="shared" si="76"/>
        <v>1</v>
      </c>
      <c r="J1575" s="526" t="str">
        <f ca="1">IF(G1575="","",SUMPRODUCT(LOOKUP(MID(SUBSTITUTE(UPPER(TRIM(CLEAN(SUBSTITUTE(SUBSTITUTE(G1575,"ٔ",""),"ـ","ء"))))," ",""),ROW(INDIRECT("1:"&amp;LEN(SUBSTITUTE(UPPER(TRIM(CLEAN(SUBSTITUTE(SUBSTITUTE(G1575,"ٔ",""),"ـ","ء"))))," ","")))),1),Gematria!$C$3:$C$40,Gematria!$D$3:$D$40)))</f>
        <v/>
      </c>
    </row>
    <row r="1576" spans="1:10" x14ac:dyDescent="0.25">
      <c r="A1576" s="2">
        <v>1575</v>
      </c>
      <c r="B1576" s="2">
        <v>11</v>
      </c>
      <c r="C1576" s="2">
        <v>95</v>
      </c>
      <c r="D1576" s="11"/>
      <c r="E15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76" s="524" t="str">
        <f t="shared" si="74"/>
        <v/>
      </c>
      <c r="H1576" s="525">
        <f t="shared" si="75"/>
        <v>0</v>
      </c>
      <c r="I1576" s="526">
        <f t="shared" si="76"/>
        <v>1</v>
      </c>
      <c r="J1576" s="526" t="str">
        <f ca="1">IF(G1576="","",SUMPRODUCT(LOOKUP(MID(SUBSTITUTE(UPPER(TRIM(CLEAN(SUBSTITUTE(SUBSTITUTE(G1576,"ٔ",""),"ـ","ء"))))," ",""),ROW(INDIRECT("1:"&amp;LEN(SUBSTITUTE(UPPER(TRIM(CLEAN(SUBSTITUTE(SUBSTITUTE(G1576,"ٔ",""),"ـ","ء"))))," ","")))),1),Gematria!$C$3:$C$40,Gematria!$D$3:$D$40)))</f>
        <v/>
      </c>
    </row>
    <row r="1577" spans="1:10" x14ac:dyDescent="0.25">
      <c r="A1577" s="2">
        <v>1576</v>
      </c>
      <c r="B1577" s="2">
        <v>11</v>
      </c>
      <c r="C1577" s="2">
        <v>96</v>
      </c>
      <c r="D1577" s="11"/>
      <c r="E15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77" s="524" t="str">
        <f t="shared" si="74"/>
        <v/>
      </c>
      <c r="H1577" s="525">
        <f t="shared" si="75"/>
        <v>0</v>
      </c>
      <c r="I1577" s="526">
        <f t="shared" si="76"/>
        <v>1</v>
      </c>
      <c r="J1577" s="526" t="str">
        <f ca="1">IF(G1577="","",SUMPRODUCT(LOOKUP(MID(SUBSTITUTE(UPPER(TRIM(CLEAN(SUBSTITUTE(SUBSTITUTE(G1577,"ٔ",""),"ـ","ء"))))," ",""),ROW(INDIRECT("1:"&amp;LEN(SUBSTITUTE(UPPER(TRIM(CLEAN(SUBSTITUTE(SUBSTITUTE(G1577,"ٔ",""),"ـ","ء"))))," ","")))),1),Gematria!$C$3:$C$40,Gematria!$D$3:$D$40)))</f>
        <v/>
      </c>
    </row>
    <row r="1578" spans="1:10" x14ac:dyDescent="0.25">
      <c r="A1578" s="2">
        <v>1577</v>
      </c>
      <c r="B1578" s="2">
        <v>11</v>
      </c>
      <c r="C1578" s="2">
        <v>97</v>
      </c>
      <c r="D1578" s="11"/>
      <c r="E15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78" s="524" t="str">
        <f t="shared" si="74"/>
        <v/>
      </c>
      <c r="H1578" s="525">
        <f t="shared" si="75"/>
        <v>0</v>
      </c>
      <c r="I1578" s="526">
        <f t="shared" si="76"/>
        <v>1</v>
      </c>
      <c r="J1578" s="526" t="str">
        <f ca="1">IF(G1578="","",SUMPRODUCT(LOOKUP(MID(SUBSTITUTE(UPPER(TRIM(CLEAN(SUBSTITUTE(SUBSTITUTE(G1578,"ٔ",""),"ـ","ء"))))," ",""),ROW(INDIRECT("1:"&amp;LEN(SUBSTITUTE(UPPER(TRIM(CLEAN(SUBSTITUTE(SUBSTITUTE(G1578,"ٔ",""),"ـ","ء"))))," ","")))),1),Gematria!$C$3:$C$40,Gematria!$D$3:$D$40)))</f>
        <v/>
      </c>
    </row>
    <row r="1579" spans="1:10" x14ac:dyDescent="0.25">
      <c r="A1579" s="2">
        <v>1578</v>
      </c>
      <c r="B1579" s="2">
        <v>11</v>
      </c>
      <c r="C1579" s="2">
        <v>98</v>
      </c>
      <c r="D1579" s="11"/>
      <c r="E15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79" s="524" t="str">
        <f t="shared" si="74"/>
        <v/>
      </c>
      <c r="H1579" s="525">
        <f t="shared" si="75"/>
        <v>0</v>
      </c>
      <c r="I1579" s="526">
        <f t="shared" si="76"/>
        <v>1</v>
      </c>
      <c r="J1579" s="526" t="str">
        <f ca="1">IF(G1579="","",SUMPRODUCT(LOOKUP(MID(SUBSTITUTE(UPPER(TRIM(CLEAN(SUBSTITUTE(SUBSTITUTE(G1579,"ٔ",""),"ـ","ء"))))," ",""),ROW(INDIRECT("1:"&amp;LEN(SUBSTITUTE(UPPER(TRIM(CLEAN(SUBSTITUTE(SUBSTITUTE(G1579,"ٔ",""),"ـ","ء"))))," ","")))),1),Gematria!$C$3:$C$40,Gematria!$D$3:$D$40)))</f>
        <v/>
      </c>
    </row>
    <row r="1580" spans="1:10" x14ac:dyDescent="0.25">
      <c r="A1580" s="2">
        <v>1579</v>
      </c>
      <c r="B1580" s="2">
        <v>11</v>
      </c>
      <c r="C1580" s="2">
        <v>99</v>
      </c>
      <c r="D1580" s="11"/>
      <c r="E15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80" s="524" t="str">
        <f t="shared" si="74"/>
        <v/>
      </c>
      <c r="H1580" s="525">
        <f t="shared" si="75"/>
        <v>0</v>
      </c>
      <c r="I1580" s="526">
        <f t="shared" si="76"/>
        <v>1</v>
      </c>
      <c r="J1580" s="526" t="str">
        <f ca="1">IF(G1580="","",SUMPRODUCT(LOOKUP(MID(SUBSTITUTE(UPPER(TRIM(CLEAN(SUBSTITUTE(SUBSTITUTE(G1580,"ٔ",""),"ـ","ء"))))," ",""),ROW(INDIRECT("1:"&amp;LEN(SUBSTITUTE(UPPER(TRIM(CLEAN(SUBSTITUTE(SUBSTITUTE(G1580,"ٔ",""),"ـ","ء"))))," ","")))),1),Gematria!$C$3:$C$40,Gematria!$D$3:$D$40)))</f>
        <v/>
      </c>
    </row>
    <row r="1581" spans="1:10" x14ac:dyDescent="0.25">
      <c r="A1581" s="2">
        <v>1580</v>
      </c>
      <c r="B1581" s="2">
        <v>11</v>
      </c>
      <c r="C1581" s="2">
        <v>100</v>
      </c>
      <c r="D1581" s="11"/>
      <c r="E15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81" s="524" t="str">
        <f t="shared" si="74"/>
        <v/>
      </c>
      <c r="H1581" s="525">
        <f t="shared" si="75"/>
        <v>0</v>
      </c>
      <c r="I1581" s="526">
        <f t="shared" si="76"/>
        <v>1</v>
      </c>
      <c r="J1581" s="526" t="str">
        <f ca="1">IF(G1581="","",SUMPRODUCT(LOOKUP(MID(SUBSTITUTE(UPPER(TRIM(CLEAN(SUBSTITUTE(SUBSTITUTE(G1581,"ٔ",""),"ـ","ء"))))," ",""),ROW(INDIRECT("1:"&amp;LEN(SUBSTITUTE(UPPER(TRIM(CLEAN(SUBSTITUTE(SUBSTITUTE(G1581,"ٔ",""),"ـ","ء"))))," ","")))),1),Gematria!$C$3:$C$40,Gematria!$D$3:$D$40)))</f>
        <v/>
      </c>
    </row>
    <row r="1582" spans="1:10" x14ac:dyDescent="0.25">
      <c r="A1582" s="2">
        <v>1581</v>
      </c>
      <c r="B1582" s="2">
        <v>11</v>
      </c>
      <c r="C1582" s="2">
        <v>101</v>
      </c>
      <c r="D1582" s="11"/>
      <c r="E15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82" s="524" t="str">
        <f t="shared" si="74"/>
        <v/>
      </c>
      <c r="H1582" s="525">
        <f t="shared" si="75"/>
        <v>0</v>
      </c>
      <c r="I1582" s="526">
        <f t="shared" si="76"/>
        <v>1</v>
      </c>
      <c r="J1582" s="526" t="str">
        <f ca="1">IF(G1582="","",SUMPRODUCT(LOOKUP(MID(SUBSTITUTE(UPPER(TRIM(CLEAN(SUBSTITUTE(SUBSTITUTE(G1582,"ٔ",""),"ـ","ء"))))," ",""),ROW(INDIRECT("1:"&amp;LEN(SUBSTITUTE(UPPER(TRIM(CLEAN(SUBSTITUTE(SUBSTITUTE(G1582,"ٔ",""),"ـ","ء"))))," ","")))),1),Gematria!$C$3:$C$40,Gematria!$D$3:$D$40)))</f>
        <v/>
      </c>
    </row>
    <row r="1583" spans="1:10" x14ac:dyDescent="0.25">
      <c r="A1583" s="2">
        <v>1582</v>
      </c>
      <c r="B1583" s="2">
        <v>11</v>
      </c>
      <c r="C1583" s="2">
        <v>102</v>
      </c>
      <c r="D1583" s="11"/>
      <c r="E15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83" s="524" t="str">
        <f t="shared" si="74"/>
        <v/>
      </c>
      <c r="H1583" s="525">
        <f t="shared" si="75"/>
        <v>0</v>
      </c>
      <c r="I1583" s="526">
        <f t="shared" si="76"/>
        <v>1</v>
      </c>
      <c r="J1583" s="526" t="str">
        <f ca="1">IF(G1583="","",SUMPRODUCT(LOOKUP(MID(SUBSTITUTE(UPPER(TRIM(CLEAN(SUBSTITUTE(SUBSTITUTE(G1583,"ٔ",""),"ـ","ء"))))," ",""),ROW(INDIRECT("1:"&amp;LEN(SUBSTITUTE(UPPER(TRIM(CLEAN(SUBSTITUTE(SUBSTITUTE(G1583,"ٔ",""),"ـ","ء"))))," ","")))),1),Gematria!$C$3:$C$40,Gematria!$D$3:$D$40)))</f>
        <v/>
      </c>
    </row>
    <row r="1584" spans="1:10" x14ac:dyDescent="0.25">
      <c r="A1584" s="2">
        <v>1583</v>
      </c>
      <c r="B1584" s="2">
        <v>11</v>
      </c>
      <c r="C1584" s="2">
        <v>103</v>
      </c>
      <c r="D1584" s="11"/>
      <c r="E15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84" s="524" t="str">
        <f t="shared" si="74"/>
        <v/>
      </c>
      <c r="H1584" s="525">
        <f t="shared" si="75"/>
        <v>0</v>
      </c>
      <c r="I1584" s="526">
        <f t="shared" si="76"/>
        <v>1</v>
      </c>
      <c r="J1584" s="526" t="str">
        <f ca="1">IF(G1584="","",SUMPRODUCT(LOOKUP(MID(SUBSTITUTE(UPPER(TRIM(CLEAN(SUBSTITUTE(SUBSTITUTE(G1584,"ٔ",""),"ـ","ء"))))," ",""),ROW(INDIRECT("1:"&amp;LEN(SUBSTITUTE(UPPER(TRIM(CLEAN(SUBSTITUTE(SUBSTITUTE(G1584,"ٔ",""),"ـ","ء"))))," ","")))),1),Gematria!$C$3:$C$40,Gematria!$D$3:$D$40)))</f>
        <v/>
      </c>
    </row>
    <row r="1585" spans="1:10" x14ac:dyDescent="0.25">
      <c r="A1585" s="2">
        <v>1584</v>
      </c>
      <c r="B1585" s="2">
        <v>11</v>
      </c>
      <c r="C1585" s="2">
        <v>104</v>
      </c>
      <c r="D1585" s="11"/>
      <c r="E15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85" s="524" t="str">
        <f t="shared" si="74"/>
        <v/>
      </c>
      <c r="H1585" s="525">
        <f t="shared" si="75"/>
        <v>0</v>
      </c>
      <c r="I1585" s="526">
        <f t="shared" si="76"/>
        <v>1</v>
      </c>
      <c r="J1585" s="526" t="str">
        <f ca="1">IF(G1585="","",SUMPRODUCT(LOOKUP(MID(SUBSTITUTE(UPPER(TRIM(CLEAN(SUBSTITUTE(SUBSTITUTE(G1585,"ٔ",""),"ـ","ء"))))," ",""),ROW(INDIRECT("1:"&amp;LEN(SUBSTITUTE(UPPER(TRIM(CLEAN(SUBSTITUTE(SUBSTITUTE(G1585,"ٔ",""),"ـ","ء"))))," ","")))),1),Gematria!$C$3:$C$40,Gematria!$D$3:$D$40)))</f>
        <v/>
      </c>
    </row>
    <row r="1586" spans="1:10" x14ac:dyDescent="0.25">
      <c r="A1586" s="2">
        <v>1585</v>
      </c>
      <c r="B1586" s="2">
        <v>11</v>
      </c>
      <c r="C1586" s="2">
        <v>105</v>
      </c>
      <c r="D1586" s="11"/>
      <c r="E15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86" s="524" t="str">
        <f t="shared" si="74"/>
        <v/>
      </c>
      <c r="H1586" s="525">
        <f t="shared" si="75"/>
        <v>0</v>
      </c>
      <c r="I1586" s="526">
        <f t="shared" si="76"/>
        <v>1</v>
      </c>
      <c r="J1586" s="526" t="str">
        <f ca="1">IF(G1586="","",SUMPRODUCT(LOOKUP(MID(SUBSTITUTE(UPPER(TRIM(CLEAN(SUBSTITUTE(SUBSTITUTE(G1586,"ٔ",""),"ـ","ء"))))," ",""),ROW(INDIRECT("1:"&amp;LEN(SUBSTITUTE(UPPER(TRIM(CLEAN(SUBSTITUTE(SUBSTITUTE(G1586,"ٔ",""),"ـ","ء"))))," ","")))),1),Gematria!$C$3:$C$40,Gematria!$D$3:$D$40)))</f>
        <v/>
      </c>
    </row>
    <row r="1587" spans="1:10" x14ac:dyDescent="0.25">
      <c r="A1587" s="2">
        <v>1586</v>
      </c>
      <c r="B1587" s="2">
        <v>11</v>
      </c>
      <c r="C1587" s="2">
        <v>106</v>
      </c>
      <c r="D1587" s="11"/>
      <c r="E15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87" s="524" t="str">
        <f t="shared" si="74"/>
        <v/>
      </c>
      <c r="H1587" s="525">
        <f t="shared" si="75"/>
        <v>0</v>
      </c>
      <c r="I1587" s="526">
        <f t="shared" si="76"/>
        <v>1</v>
      </c>
      <c r="J1587" s="526" t="str">
        <f ca="1">IF(G1587="","",SUMPRODUCT(LOOKUP(MID(SUBSTITUTE(UPPER(TRIM(CLEAN(SUBSTITUTE(SUBSTITUTE(G1587,"ٔ",""),"ـ","ء"))))," ",""),ROW(INDIRECT("1:"&amp;LEN(SUBSTITUTE(UPPER(TRIM(CLEAN(SUBSTITUTE(SUBSTITUTE(G1587,"ٔ",""),"ـ","ء"))))," ","")))),1),Gematria!$C$3:$C$40,Gematria!$D$3:$D$40)))</f>
        <v/>
      </c>
    </row>
    <row r="1588" spans="1:10" x14ac:dyDescent="0.25">
      <c r="A1588" s="2">
        <v>1587</v>
      </c>
      <c r="B1588" s="2">
        <v>11</v>
      </c>
      <c r="C1588" s="2">
        <v>107</v>
      </c>
      <c r="D1588" s="11"/>
      <c r="E15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88" s="524" t="str">
        <f t="shared" si="74"/>
        <v/>
      </c>
      <c r="H1588" s="525">
        <f t="shared" si="75"/>
        <v>0</v>
      </c>
      <c r="I1588" s="526">
        <f t="shared" si="76"/>
        <v>1</v>
      </c>
      <c r="J1588" s="526" t="str">
        <f ca="1">IF(G1588="","",SUMPRODUCT(LOOKUP(MID(SUBSTITUTE(UPPER(TRIM(CLEAN(SUBSTITUTE(SUBSTITUTE(G1588,"ٔ",""),"ـ","ء"))))," ",""),ROW(INDIRECT("1:"&amp;LEN(SUBSTITUTE(UPPER(TRIM(CLEAN(SUBSTITUTE(SUBSTITUTE(G1588,"ٔ",""),"ـ","ء"))))," ","")))),1),Gematria!$C$3:$C$40,Gematria!$D$3:$D$40)))</f>
        <v/>
      </c>
    </row>
    <row r="1589" spans="1:10" x14ac:dyDescent="0.25">
      <c r="A1589" s="2">
        <v>1588</v>
      </c>
      <c r="B1589" s="2">
        <v>11</v>
      </c>
      <c r="C1589" s="2">
        <v>108</v>
      </c>
      <c r="D1589" s="11"/>
      <c r="E15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89" s="524" t="str">
        <f t="shared" si="74"/>
        <v/>
      </c>
      <c r="H1589" s="525">
        <f t="shared" si="75"/>
        <v>0</v>
      </c>
      <c r="I1589" s="526">
        <f t="shared" si="76"/>
        <v>1</v>
      </c>
      <c r="J1589" s="526" t="str">
        <f ca="1">IF(G1589="","",SUMPRODUCT(LOOKUP(MID(SUBSTITUTE(UPPER(TRIM(CLEAN(SUBSTITUTE(SUBSTITUTE(G1589,"ٔ",""),"ـ","ء"))))," ",""),ROW(INDIRECT("1:"&amp;LEN(SUBSTITUTE(UPPER(TRIM(CLEAN(SUBSTITUTE(SUBSTITUTE(G1589,"ٔ",""),"ـ","ء"))))," ","")))),1),Gematria!$C$3:$C$40,Gematria!$D$3:$D$40)))</f>
        <v/>
      </c>
    </row>
    <row r="1590" spans="1:10" x14ac:dyDescent="0.25">
      <c r="A1590" s="2">
        <v>1589</v>
      </c>
      <c r="B1590" s="2">
        <v>11</v>
      </c>
      <c r="C1590" s="2">
        <v>109</v>
      </c>
      <c r="D1590" s="11"/>
      <c r="E15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90" s="524" t="str">
        <f t="shared" si="74"/>
        <v/>
      </c>
      <c r="H1590" s="525">
        <f t="shared" si="75"/>
        <v>0</v>
      </c>
      <c r="I1590" s="526">
        <f t="shared" si="76"/>
        <v>1</v>
      </c>
      <c r="J1590" s="526" t="str">
        <f ca="1">IF(G1590="","",SUMPRODUCT(LOOKUP(MID(SUBSTITUTE(UPPER(TRIM(CLEAN(SUBSTITUTE(SUBSTITUTE(G1590,"ٔ",""),"ـ","ء"))))," ",""),ROW(INDIRECT("1:"&amp;LEN(SUBSTITUTE(UPPER(TRIM(CLEAN(SUBSTITUTE(SUBSTITUTE(G1590,"ٔ",""),"ـ","ء"))))," ","")))),1),Gematria!$C$3:$C$40,Gematria!$D$3:$D$40)))</f>
        <v/>
      </c>
    </row>
    <row r="1591" spans="1:10" x14ac:dyDescent="0.25">
      <c r="A1591" s="2">
        <v>1590</v>
      </c>
      <c r="B1591" s="2">
        <v>11</v>
      </c>
      <c r="C1591" s="2">
        <v>110</v>
      </c>
      <c r="D1591" s="11"/>
      <c r="E15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91" s="524" t="str">
        <f t="shared" si="74"/>
        <v/>
      </c>
      <c r="H1591" s="525">
        <f t="shared" si="75"/>
        <v>0</v>
      </c>
      <c r="I1591" s="526">
        <f t="shared" si="76"/>
        <v>1</v>
      </c>
      <c r="J1591" s="526" t="str">
        <f ca="1">IF(G1591="","",SUMPRODUCT(LOOKUP(MID(SUBSTITUTE(UPPER(TRIM(CLEAN(SUBSTITUTE(SUBSTITUTE(G1591,"ٔ",""),"ـ","ء"))))," ",""),ROW(INDIRECT("1:"&amp;LEN(SUBSTITUTE(UPPER(TRIM(CLEAN(SUBSTITUTE(SUBSTITUTE(G1591,"ٔ",""),"ـ","ء"))))," ","")))),1),Gematria!$C$3:$C$40,Gematria!$D$3:$D$40)))</f>
        <v/>
      </c>
    </row>
    <row r="1592" spans="1:10" x14ac:dyDescent="0.25">
      <c r="A1592" s="2">
        <v>1591</v>
      </c>
      <c r="B1592" s="2">
        <v>11</v>
      </c>
      <c r="C1592" s="2">
        <v>111</v>
      </c>
      <c r="D1592" s="11"/>
      <c r="E15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92" s="524" t="str">
        <f t="shared" si="74"/>
        <v/>
      </c>
      <c r="H1592" s="525">
        <f t="shared" si="75"/>
        <v>0</v>
      </c>
      <c r="I1592" s="526">
        <f t="shared" si="76"/>
        <v>1</v>
      </c>
      <c r="J1592" s="526" t="str">
        <f ca="1">IF(G1592="","",SUMPRODUCT(LOOKUP(MID(SUBSTITUTE(UPPER(TRIM(CLEAN(SUBSTITUTE(SUBSTITUTE(G1592,"ٔ",""),"ـ","ء"))))," ",""),ROW(INDIRECT("1:"&amp;LEN(SUBSTITUTE(UPPER(TRIM(CLEAN(SUBSTITUTE(SUBSTITUTE(G1592,"ٔ",""),"ـ","ء"))))," ","")))),1),Gematria!$C$3:$C$40,Gematria!$D$3:$D$40)))</f>
        <v/>
      </c>
    </row>
    <row r="1593" spans="1:10" x14ac:dyDescent="0.25">
      <c r="A1593" s="2">
        <v>1592</v>
      </c>
      <c r="B1593" s="2">
        <v>11</v>
      </c>
      <c r="C1593" s="2">
        <v>112</v>
      </c>
      <c r="D1593" s="11"/>
      <c r="E15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93" s="524" t="str">
        <f t="shared" si="74"/>
        <v/>
      </c>
      <c r="H1593" s="525">
        <f t="shared" si="75"/>
        <v>0</v>
      </c>
      <c r="I1593" s="526">
        <f t="shared" si="76"/>
        <v>1</v>
      </c>
      <c r="J1593" s="526" t="str">
        <f ca="1">IF(G1593="","",SUMPRODUCT(LOOKUP(MID(SUBSTITUTE(UPPER(TRIM(CLEAN(SUBSTITUTE(SUBSTITUTE(G1593,"ٔ",""),"ـ","ء"))))," ",""),ROW(INDIRECT("1:"&amp;LEN(SUBSTITUTE(UPPER(TRIM(CLEAN(SUBSTITUTE(SUBSTITUTE(G1593,"ٔ",""),"ـ","ء"))))," ","")))),1),Gematria!$C$3:$C$40,Gematria!$D$3:$D$40)))</f>
        <v/>
      </c>
    </row>
    <row r="1594" spans="1:10" x14ac:dyDescent="0.25">
      <c r="A1594" s="2">
        <v>1593</v>
      </c>
      <c r="B1594" s="2">
        <v>11</v>
      </c>
      <c r="C1594" s="2">
        <v>113</v>
      </c>
      <c r="D1594" s="11"/>
      <c r="E15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94" s="524" t="str">
        <f t="shared" si="74"/>
        <v/>
      </c>
      <c r="H1594" s="525">
        <f t="shared" si="75"/>
        <v>0</v>
      </c>
      <c r="I1594" s="526">
        <f t="shared" si="76"/>
        <v>1</v>
      </c>
      <c r="J1594" s="526" t="str">
        <f ca="1">IF(G1594="","",SUMPRODUCT(LOOKUP(MID(SUBSTITUTE(UPPER(TRIM(CLEAN(SUBSTITUTE(SUBSTITUTE(G1594,"ٔ",""),"ـ","ء"))))," ",""),ROW(INDIRECT("1:"&amp;LEN(SUBSTITUTE(UPPER(TRIM(CLEAN(SUBSTITUTE(SUBSTITUTE(G1594,"ٔ",""),"ـ","ء"))))," ","")))),1),Gematria!$C$3:$C$40,Gematria!$D$3:$D$40)))</f>
        <v/>
      </c>
    </row>
    <row r="1595" spans="1:10" x14ac:dyDescent="0.25">
      <c r="A1595" s="2">
        <v>1594</v>
      </c>
      <c r="B1595" s="2">
        <v>11</v>
      </c>
      <c r="C1595" s="2">
        <v>114</v>
      </c>
      <c r="D1595" s="11"/>
      <c r="E15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95" s="524" t="str">
        <f t="shared" si="74"/>
        <v/>
      </c>
      <c r="H1595" s="525">
        <f t="shared" si="75"/>
        <v>0</v>
      </c>
      <c r="I1595" s="526">
        <f t="shared" si="76"/>
        <v>1</v>
      </c>
      <c r="J1595" s="526" t="str">
        <f ca="1">IF(G1595="","",SUMPRODUCT(LOOKUP(MID(SUBSTITUTE(UPPER(TRIM(CLEAN(SUBSTITUTE(SUBSTITUTE(G1595,"ٔ",""),"ـ","ء"))))," ",""),ROW(INDIRECT("1:"&amp;LEN(SUBSTITUTE(UPPER(TRIM(CLEAN(SUBSTITUTE(SUBSTITUTE(G1595,"ٔ",""),"ـ","ء"))))," ","")))),1),Gematria!$C$3:$C$40,Gematria!$D$3:$D$40)))</f>
        <v/>
      </c>
    </row>
    <row r="1596" spans="1:10" x14ac:dyDescent="0.25">
      <c r="A1596" s="2">
        <v>1595</v>
      </c>
      <c r="B1596" s="2">
        <v>11</v>
      </c>
      <c r="C1596" s="2">
        <v>115</v>
      </c>
      <c r="D1596" s="11"/>
      <c r="E15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96" s="524" t="str">
        <f t="shared" si="74"/>
        <v/>
      </c>
      <c r="H1596" s="525">
        <f t="shared" si="75"/>
        <v>0</v>
      </c>
      <c r="I1596" s="526">
        <f t="shared" si="76"/>
        <v>1</v>
      </c>
      <c r="J1596" s="526" t="str">
        <f ca="1">IF(G1596="","",SUMPRODUCT(LOOKUP(MID(SUBSTITUTE(UPPER(TRIM(CLEAN(SUBSTITUTE(SUBSTITUTE(G1596,"ٔ",""),"ـ","ء"))))," ",""),ROW(INDIRECT("1:"&amp;LEN(SUBSTITUTE(UPPER(TRIM(CLEAN(SUBSTITUTE(SUBSTITUTE(G1596,"ٔ",""),"ـ","ء"))))," ","")))),1),Gematria!$C$3:$C$40,Gematria!$D$3:$D$40)))</f>
        <v/>
      </c>
    </row>
    <row r="1597" spans="1:10" x14ac:dyDescent="0.25">
      <c r="A1597" s="2">
        <v>1596</v>
      </c>
      <c r="B1597" s="2">
        <v>11</v>
      </c>
      <c r="C1597" s="2">
        <v>116</v>
      </c>
      <c r="D1597" s="11"/>
      <c r="E15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97" s="524" t="str">
        <f t="shared" si="74"/>
        <v/>
      </c>
      <c r="H1597" s="525">
        <f t="shared" si="75"/>
        <v>0</v>
      </c>
      <c r="I1597" s="526">
        <f t="shared" si="76"/>
        <v>1</v>
      </c>
      <c r="J1597" s="526" t="str">
        <f ca="1">IF(G1597="","",SUMPRODUCT(LOOKUP(MID(SUBSTITUTE(UPPER(TRIM(CLEAN(SUBSTITUTE(SUBSTITUTE(G1597,"ٔ",""),"ـ","ء"))))," ",""),ROW(INDIRECT("1:"&amp;LEN(SUBSTITUTE(UPPER(TRIM(CLEAN(SUBSTITUTE(SUBSTITUTE(G1597,"ٔ",""),"ـ","ء"))))," ","")))),1),Gematria!$C$3:$C$40,Gematria!$D$3:$D$40)))</f>
        <v/>
      </c>
    </row>
    <row r="1598" spans="1:10" x14ac:dyDescent="0.25">
      <c r="A1598" s="2">
        <v>1597</v>
      </c>
      <c r="B1598" s="2">
        <v>11</v>
      </c>
      <c r="C1598" s="2">
        <v>117</v>
      </c>
      <c r="D1598" s="11"/>
      <c r="E15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98" s="524" t="str">
        <f t="shared" si="74"/>
        <v/>
      </c>
      <c r="H1598" s="525">
        <f t="shared" si="75"/>
        <v>0</v>
      </c>
      <c r="I1598" s="526">
        <f t="shared" si="76"/>
        <v>1</v>
      </c>
      <c r="J1598" s="526" t="str">
        <f ca="1">IF(G1598="","",SUMPRODUCT(LOOKUP(MID(SUBSTITUTE(UPPER(TRIM(CLEAN(SUBSTITUTE(SUBSTITUTE(G1598,"ٔ",""),"ـ","ء"))))," ",""),ROW(INDIRECT("1:"&amp;LEN(SUBSTITUTE(UPPER(TRIM(CLEAN(SUBSTITUTE(SUBSTITUTE(G1598,"ٔ",""),"ـ","ء"))))," ","")))),1),Gematria!$C$3:$C$40,Gematria!$D$3:$D$40)))</f>
        <v/>
      </c>
    </row>
    <row r="1599" spans="1:10" x14ac:dyDescent="0.25">
      <c r="A1599" s="2">
        <v>1598</v>
      </c>
      <c r="B1599" s="2">
        <v>11</v>
      </c>
      <c r="C1599" s="2">
        <v>118</v>
      </c>
      <c r="D1599" s="11"/>
      <c r="E15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5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1599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599" s="524" t="str">
        <f t="shared" si="74"/>
        <v/>
      </c>
      <c r="H1599" s="525">
        <f t="shared" si="75"/>
        <v>0</v>
      </c>
      <c r="I1599" s="526">
        <f t="shared" si="76"/>
        <v>1</v>
      </c>
      <c r="J1599" s="526" t="str">
        <f ca="1">IF(G1599="","",SUMPRODUCT(LOOKUP(MID(SUBSTITUTE(UPPER(TRIM(CLEAN(SUBSTITUTE(SUBSTITUTE(G1599,"ٔ",""),"ـ","ء"))))," ",""),ROW(INDIRECT("1:"&amp;LEN(SUBSTITUTE(UPPER(TRIM(CLEAN(SUBSTITUTE(SUBSTITUTE(G1599,"ٔ",""),"ـ","ء"))))," ","")))),1),Gematria!$C$3:$C$40,Gematria!$D$3:$D$40)))</f>
        <v/>
      </c>
    </row>
    <row r="1600" spans="1:10" x14ac:dyDescent="0.25">
      <c r="A1600" s="2">
        <v>1599</v>
      </c>
      <c r="B1600" s="2">
        <v>11</v>
      </c>
      <c r="C1600" s="2">
        <v>119</v>
      </c>
      <c r="D1600" s="11"/>
      <c r="E16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00" s="524" t="str">
        <f t="shared" si="74"/>
        <v/>
      </c>
      <c r="H1600" s="525">
        <f t="shared" si="75"/>
        <v>0</v>
      </c>
      <c r="I1600" s="526">
        <f t="shared" si="76"/>
        <v>1</v>
      </c>
      <c r="J1600" s="526" t="str">
        <f ca="1">IF(G1600="","",SUMPRODUCT(LOOKUP(MID(SUBSTITUTE(UPPER(TRIM(CLEAN(SUBSTITUTE(SUBSTITUTE(G1600,"ٔ",""),"ـ","ء"))))," ",""),ROW(INDIRECT("1:"&amp;LEN(SUBSTITUTE(UPPER(TRIM(CLEAN(SUBSTITUTE(SUBSTITUTE(G1600,"ٔ",""),"ـ","ء"))))," ","")))),1),Gematria!$C$3:$C$40,Gematria!$D$3:$D$40)))</f>
        <v/>
      </c>
    </row>
    <row r="1601" spans="1:10" x14ac:dyDescent="0.25">
      <c r="A1601" s="2">
        <v>1600</v>
      </c>
      <c r="B1601" s="2">
        <v>11</v>
      </c>
      <c r="C1601" s="2">
        <v>120</v>
      </c>
      <c r="D1601" s="11"/>
      <c r="E16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01" s="524" t="str">
        <f t="shared" si="74"/>
        <v/>
      </c>
      <c r="H1601" s="525">
        <f t="shared" si="75"/>
        <v>0</v>
      </c>
      <c r="I1601" s="526">
        <f t="shared" si="76"/>
        <v>1</v>
      </c>
      <c r="J1601" s="526" t="str">
        <f ca="1">IF(G1601="","",SUMPRODUCT(LOOKUP(MID(SUBSTITUTE(UPPER(TRIM(CLEAN(SUBSTITUTE(SUBSTITUTE(G1601,"ٔ",""),"ـ","ء"))))," ",""),ROW(INDIRECT("1:"&amp;LEN(SUBSTITUTE(UPPER(TRIM(CLEAN(SUBSTITUTE(SUBSTITUTE(G1601,"ٔ",""),"ـ","ء"))))," ","")))),1),Gematria!$C$3:$C$40,Gematria!$D$3:$D$40)))</f>
        <v/>
      </c>
    </row>
    <row r="1602" spans="1:10" x14ac:dyDescent="0.25">
      <c r="A1602" s="2">
        <v>1601</v>
      </c>
      <c r="B1602" s="2">
        <v>11</v>
      </c>
      <c r="C1602" s="2">
        <v>121</v>
      </c>
      <c r="D1602" s="11"/>
      <c r="E16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02" s="524" t="str">
        <f t="shared" si="74"/>
        <v/>
      </c>
      <c r="H1602" s="525">
        <f t="shared" si="75"/>
        <v>0</v>
      </c>
      <c r="I1602" s="526">
        <f t="shared" si="76"/>
        <v>1</v>
      </c>
      <c r="J1602" s="526" t="str">
        <f ca="1">IF(G1602="","",SUMPRODUCT(LOOKUP(MID(SUBSTITUTE(UPPER(TRIM(CLEAN(SUBSTITUTE(SUBSTITUTE(G1602,"ٔ",""),"ـ","ء"))))," ",""),ROW(INDIRECT("1:"&amp;LEN(SUBSTITUTE(UPPER(TRIM(CLEAN(SUBSTITUTE(SUBSTITUTE(G1602,"ٔ",""),"ـ","ء"))))," ","")))),1),Gematria!$C$3:$C$40,Gematria!$D$3:$D$40)))</f>
        <v/>
      </c>
    </row>
    <row r="1603" spans="1:10" x14ac:dyDescent="0.25">
      <c r="A1603" s="2">
        <v>1602</v>
      </c>
      <c r="B1603" s="2">
        <v>11</v>
      </c>
      <c r="C1603" s="2">
        <v>122</v>
      </c>
      <c r="D1603" s="11"/>
      <c r="E16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03" s="524" t="str">
        <f t="shared" ref="G1603:G1666" si="77">TRIM(CLEAN(SUBSTITUTE(F1603,"ٔ","")))</f>
        <v/>
      </c>
      <c r="H1603" s="525">
        <f t="shared" ref="H1603:H1666" si="78">LEN(SUBSTITUTE(G1603," ",""))</f>
        <v>0</v>
      </c>
      <c r="I1603" s="526">
        <f t="shared" si="76"/>
        <v>1</v>
      </c>
      <c r="J1603" s="526" t="str">
        <f ca="1">IF(G1603="","",SUMPRODUCT(LOOKUP(MID(SUBSTITUTE(UPPER(TRIM(CLEAN(SUBSTITUTE(SUBSTITUTE(G1603,"ٔ",""),"ـ","ء"))))," ",""),ROW(INDIRECT("1:"&amp;LEN(SUBSTITUTE(UPPER(TRIM(CLEAN(SUBSTITUTE(SUBSTITUTE(G1603,"ٔ",""),"ـ","ء"))))," ","")))),1),Gematria!$C$3:$C$40,Gematria!$D$3:$D$40)))</f>
        <v/>
      </c>
    </row>
    <row r="1604" spans="1:10" x14ac:dyDescent="0.25">
      <c r="A1604" s="2">
        <v>1603</v>
      </c>
      <c r="B1604" s="2">
        <v>11</v>
      </c>
      <c r="C1604" s="2">
        <v>123</v>
      </c>
      <c r="D1604" s="11"/>
      <c r="E16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04" s="524" t="str">
        <f t="shared" si="77"/>
        <v/>
      </c>
      <c r="H1604" s="525">
        <f t="shared" si="78"/>
        <v>0</v>
      </c>
      <c r="I1604" s="526">
        <f t="shared" si="76"/>
        <v>1</v>
      </c>
      <c r="J1604" s="526" t="str">
        <f ca="1">IF(G1604="","",SUMPRODUCT(LOOKUP(MID(SUBSTITUTE(UPPER(TRIM(CLEAN(SUBSTITUTE(SUBSTITUTE(G1604,"ٔ",""),"ـ","ء"))))," ",""),ROW(INDIRECT("1:"&amp;LEN(SUBSTITUTE(UPPER(TRIM(CLEAN(SUBSTITUTE(SUBSTITUTE(G1604,"ٔ",""),"ـ","ء"))))," ","")))),1),Gematria!$C$3:$C$40,Gematria!$D$3:$D$40)))</f>
        <v/>
      </c>
    </row>
    <row r="1605" spans="1:10" x14ac:dyDescent="0.25">
      <c r="A1605" s="2">
        <v>1604</v>
      </c>
      <c r="B1605" s="2">
        <v>12</v>
      </c>
      <c r="C1605" s="2">
        <v>0</v>
      </c>
      <c r="D1605" s="11"/>
      <c r="E16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05" s="524" t="str">
        <f t="shared" si="77"/>
        <v/>
      </c>
      <c r="H1605" s="525">
        <f t="shared" si="78"/>
        <v>0</v>
      </c>
      <c r="I1605" s="526">
        <f t="shared" si="76"/>
        <v>1</v>
      </c>
      <c r="J1605" s="526" t="str">
        <f ca="1">IF(G1605="","",SUMPRODUCT(LOOKUP(MID(SUBSTITUTE(UPPER(TRIM(CLEAN(SUBSTITUTE(SUBSTITUTE(G1605,"ٔ",""),"ـ","ء"))))," ",""),ROW(INDIRECT("1:"&amp;LEN(SUBSTITUTE(UPPER(TRIM(CLEAN(SUBSTITUTE(SUBSTITUTE(G1605,"ٔ",""),"ـ","ء"))))," ","")))),1),Gematria!$C$3:$C$40,Gematria!$D$3:$D$40)))</f>
        <v/>
      </c>
    </row>
    <row r="1606" spans="1:10" x14ac:dyDescent="0.25">
      <c r="A1606" s="2">
        <v>1605</v>
      </c>
      <c r="B1606" s="2">
        <v>12</v>
      </c>
      <c r="C1606" s="2">
        <v>1</v>
      </c>
      <c r="D1606" s="11"/>
      <c r="E16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06" s="524" t="str">
        <f t="shared" si="77"/>
        <v/>
      </c>
      <c r="H1606" s="525">
        <f t="shared" si="78"/>
        <v>0</v>
      </c>
      <c r="I1606" s="526">
        <f t="shared" si="76"/>
        <v>1</v>
      </c>
      <c r="J1606" s="526" t="str">
        <f ca="1">IF(G1606="","",SUMPRODUCT(LOOKUP(MID(SUBSTITUTE(UPPER(TRIM(CLEAN(SUBSTITUTE(SUBSTITUTE(G1606,"ٔ",""),"ـ","ء"))))," ",""),ROW(INDIRECT("1:"&amp;LEN(SUBSTITUTE(UPPER(TRIM(CLEAN(SUBSTITUTE(SUBSTITUTE(G1606,"ٔ",""),"ـ","ء"))))," ","")))),1),Gematria!$C$3:$C$40,Gematria!$D$3:$D$40)))</f>
        <v/>
      </c>
    </row>
    <row r="1607" spans="1:10" x14ac:dyDescent="0.25">
      <c r="A1607" s="2">
        <v>1606</v>
      </c>
      <c r="B1607" s="2">
        <v>12</v>
      </c>
      <c r="C1607" s="2">
        <v>2</v>
      </c>
      <c r="D1607" s="11"/>
      <c r="E16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07" s="524" t="str">
        <f t="shared" si="77"/>
        <v/>
      </c>
      <c r="H1607" s="525">
        <f t="shared" si="78"/>
        <v>0</v>
      </c>
      <c r="I1607" s="526">
        <f t="shared" si="76"/>
        <v>1</v>
      </c>
      <c r="J1607" s="526" t="str">
        <f ca="1">IF(G1607="","",SUMPRODUCT(LOOKUP(MID(SUBSTITUTE(UPPER(TRIM(CLEAN(SUBSTITUTE(SUBSTITUTE(G1607,"ٔ",""),"ـ","ء"))))," ",""),ROW(INDIRECT("1:"&amp;LEN(SUBSTITUTE(UPPER(TRIM(CLEAN(SUBSTITUTE(SUBSTITUTE(G1607,"ٔ",""),"ـ","ء"))))," ","")))),1),Gematria!$C$3:$C$40,Gematria!$D$3:$D$40)))</f>
        <v/>
      </c>
    </row>
    <row r="1608" spans="1:10" x14ac:dyDescent="0.25">
      <c r="A1608" s="2">
        <v>1607</v>
      </c>
      <c r="B1608" s="2">
        <v>12</v>
      </c>
      <c r="C1608" s="2">
        <v>3</v>
      </c>
      <c r="D1608" s="11"/>
      <c r="E16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08" s="524" t="str">
        <f t="shared" si="77"/>
        <v/>
      </c>
      <c r="H1608" s="525">
        <f t="shared" si="78"/>
        <v>0</v>
      </c>
      <c r="I1608" s="526">
        <f t="shared" si="76"/>
        <v>1</v>
      </c>
      <c r="J1608" s="526" t="str">
        <f ca="1">IF(G1608="","",SUMPRODUCT(LOOKUP(MID(SUBSTITUTE(UPPER(TRIM(CLEAN(SUBSTITUTE(SUBSTITUTE(G1608,"ٔ",""),"ـ","ء"))))," ",""),ROW(INDIRECT("1:"&amp;LEN(SUBSTITUTE(UPPER(TRIM(CLEAN(SUBSTITUTE(SUBSTITUTE(G1608,"ٔ",""),"ـ","ء"))))," ","")))),1),Gematria!$C$3:$C$40,Gematria!$D$3:$D$40)))</f>
        <v/>
      </c>
    </row>
    <row r="1609" spans="1:10" x14ac:dyDescent="0.25">
      <c r="A1609" s="2">
        <v>1608</v>
      </c>
      <c r="B1609" s="2">
        <v>12</v>
      </c>
      <c r="C1609" s="2">
        <v>4</v>
      </c>
      <c r="D1609" s="11"/>
      <c r="E16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09" s="524" t="str">
        <f t="shared" si="77"/>
        <v/>
      </c>
      <c r="H1609" s="525">
        <f t="shared" si="78"/>
        <v>0</v>
      </c>
      <c r="I1609" s="526">
        <f t="shared" si="76"/>
        <v>1</v>
      </c>
      <c r="J1609" s="526" t="str">
        <f ca="1">IF(G1609="","",SUMPRODUCT(LOOKUP(MID(SUBSTITUTE(UPPER(TRIM(CLEAN(SUBSTITUTE(SUBSTITUTE(G1609,"ٔ",""),"ـ","ء"))))," ",""),ROW(INDIRECT("1:"&amp;LEN(SUBSTITUTE(UPPER(TRIM(CLEAN(SUBSTITUTE(SUBSTITUTE(G1609,"ٔ",""),"ـ","ء"))))," ","")))),1),Gematria!$C$3:$C$40,Gematria!$D$3:$D$40)))</f>
        <v/>
      </c>
    </row>
    <row r="1610" spans="1:10" x14ac:dyDescent="0.25">
      <c r="A1610" s="2">
        <v>1609</v>
      </c>
      <c r="B1610" s="2">
        <v>12</v>
      </c>
      <c r="C1610" s="2">
        <v>5</v>
      </c>
      <c r="D1610" s="11"/>
      <c r="E16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10" s="524" t="str">
        <f t="shared" si="77"/>
        <v/>
      </c>
      <c r="H1610" s="525">
        <f t="shared" si="78"/>
        <v>0</v>
      </c>
      <c r="I1610" s="526">
        <f t="shared" si="76"/>
        <v>1</v>
      </c>
      <c r="J1610" s="526" t="str">
        <f ca="1">IF(G1610="","",SUMPRODUCT(LOOKUP(MID(SUBSTITUTE(UPPER(TRIM(CLEAN(SUBSTITUTE(SUBSTITUTE(G1610,"ٔ",""),"ـ","ء"))))," ",""),ROW(INDIRECT("1:"&amp;LEN(SUBSTITUTE(UPPER(TRIM(CLEAN(SUBSTITUTE(SUBSTITUTE(G1610,"ٔ",""),"ـ","ء"))))," ","")))),1),Gematria!$C$3:$C$40,Gematria!$D$3:$D$40)))</f>
        <v/>
      </c>
    </row>
    <row r="1611" spans="1:10" x14ac:dyDescent="0.25">
      <c r="A1611" s="2">
        <v>1610</v>
      </c>
      <c r="B1611" s="2">
        <v>12</v>
      </c>
      <c r="C1611" s="2">
        <v>6</v>
      </c>
      <c r="D1611" s="11"/>
      <c r="E16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11" s="524" t="str">
        <f t="shared" si="77"/>
        <v/>
      </c>
      <c r="H1611" s="525">
        <f t="shared" si="78"/>
        <v>0</v>
      </c>
      <c r="I1611" s="526">
        <f t="shared" si="76"/>
        <v>1</v>
      </c>
      <c r="J1611" s="526" t="str">
        <f ca="1">IF(G1611="","",SUMPRODUCT(LOOKUP(MID(SUBSTITUTE(UPPER(TRIM(CLEAN(SUBSTITUTE(SUBSTITUTE(G1611,"ٔ",""),"ـ","ء"))))," ",""),ROW(INDIRECT("1:"&amp;LEN(SUBSTITUTE(UPPER(TRIM(CLEAN(SUBSTITUTE(SUBSTITUTE(G1611,"ٔ",""),"ـ","ء"))))," ","")))),1),Gematria!$C$3:$C$40,Gematria!$D$3:$D$40)))</f>
        <v/>
      </c>
    </row>
    <row r="1612" spans="1:10" x14ac:dyDescent="0.25">
      <c r="A1612" s="2">
        <v>1611</v>
      </c>
      <c r="B1612" s="2">
        <v>12</v>
      </c>
      <c r="C1612" s="2">
        <v>7</v>
      </c>
      <c r="D1612" s="11"/>
      <c r="E16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12" s="524" t="str">
        <f t="shared" si="77"/>
        <v/>
      </c>
      <c r="H1612" s="525">
        <f t="shared" si="78"/>
        <v>0</v>
      </c>
      <c r="I1612" s="526">
        <f t="shared" si="76"/>
        <v>1</v>
      </c>
      <c r="J1612" s="526" t="str">
        <f ca="1">IF(G1612="","",SUMPRODUCT(LOOKUP(MID(SUBSTITUTE(UPPER(TRIM(CLEAN(SUBSTITUTE(SUBSTITUTE(G1612,"ٔ",""),"ـ","ء"))))," ",""),ROW(INDIRECT("1:"&amp;LEN(SUBSTITUTE(UPPER(TRIM(CLEAN(SUBSTITUTE(SUBSTITUTE(G1612,"ٔ",""),"ـ","ء"))))," ","")))),1),Gematria!$C$3:$C$40,Gematria!$D$3:$D$40)))</f>
        <v/>
      </c>
    </row>
    <row r="1613" spans="1:10" x14ac:dyDescent="0.25">
      <c r="A1613" s="2">
        <v>1612</v>
      </c>
      <c r="B1613" s="2">
        <v>12</v>
      </c>
      <c r="C1613" s="2">
        <v>8</v>
      </c>
      <c r="D1613" s="11"/>
      <c r="E16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13" s="524" t="str">
        <f t="shared" si="77"/>
        <v/>
      </c>
      <c r="H1613" s="525">
        <f t="shared" si="78"/>
        <v>0</v>
      </c>
      <c r="I1613" s="526">
        <f t="shared" si="76"/>
        <v>1</v>
      </c>
      <c r="J1613" s="526" t="str">
        <f ca="1">IF(G1613="","",SUMPRODUCT(LOOKUP(MID(SUBSTITUTE(UPPER(TRIM(CLEAN(SUBSTITUTE(SUBSTITUTE(G1613,"ٔ",""),"ـ","ء"))))," ",""),ROW(INDIRECT("1:"&amp;LEN(SUBSTITUTE(UPPER(TRIM(CLEAN(SUBSTITUTE(SUBSTITUTE(G1613,"ٔ",""),"ـ","ء"))))," ","")))),1),Gematria!$C$3:$C$40,Gematria!$D$3:$D$40)))</f>
        <v/>
      </c>
    </row>
    <row r="1614" spans="1:10" x14ac:dyDescent="0.25">
      <c r="A1614" s="2">
        <v>1613</v>
      </c>
      <c r="B1614" s="2">
        <v>12</v>
      </c>
      <c r="C1614" s="2">
        <v>9</v>
      </c>
      <c r="D1614" s="11"/>
      <c r="E16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14" s="524" t="str">
        <f t="shared" si="77"/>
        <v/>
      </c>
      <c r="H1614" s="525">
        <f t="shared" si="78"/>
        <v>0</v>
      </c>
      <c r="I1614" s="526">
        <f t="shared" si="76"/>
        <v>1</v>
      </c>
      <c r="J1614" s="526" t="str">
        <f ca="1">IF(G1614="","",SUMPRODUCT(LOOKUP(MID(SUBSTITUTE(UPPER(TRIM(CLEAN(SUBSTITUTE(SUBSTITUTE(G1614,"ٔ",""),"ـ","ء"))))," ",""),ROW(INDIRECT("1:"&amp;LEN(SUBSTITUTE(UPPER(TRIM(CLEAN(SUBSTITUTE(SUBSTITUTE(G1614,"ٔ",""),"ـ","ء"))))," ","")))),1),Gematria!$C$3:$C$40,Gematria!$D$3:$D$40)))</f>
        <v/>
      </c>
    </row>
    <row r="1615" spans="1:10" x14ac:dyDescent="0.25">
      <c r="A1615" s="2">
        <v>1614</v>
      </c>
      <c r="B1615" s="2">
        <v>12</v>
      </c>
      <c r="C1615" s="2">
        <v>10</v>
      </c>
      <c r="D1615" s="11"/>
      <c r="E16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15" s="524" t="str">
        <f t="shared" si="77"/>
        <v/>
      </c>
      <c r="H1615" s="525">
        <f t="shared" si="78"/>
        <v>0</v>
      </c>
      <c r="I1615" s="526">
        <f t="shared" si="76"/>
        <v>1</v>
      </c>
      <c r="J1615" s="526" t="str">
        <f ca="1">IF(G1615="","",SUMPRODUCT(LOOKUP(MID(SUBSTITUTE(UPPER(TRIM(CLEAN(SUBSTITUTE(SUBSTITUTE(G1615,"ٔ",""),"ـ","ء"))))," ",""),ROW(INDIRECT("1:"&amp;LEN(SUBSTITUTE(UPPER(TRIM(CLEAN(SUBSTITUTE(SUBSTITUTE(G1615,"ٔ",""),"ـ","ء"))))," ","")))),1),Gematria!$C$3:$C$40,Gematria!$D$3:$D$40)))</f>
        <v/>
      </c>
    </row>
    <row r="1616" spans="1:10" x14ac:dyDescent="0.25">
      <c r="A1616" s="2">
        <v>1615</v>
      </c>
      <c r="B1616" s="2">
        <v>12</v>
      </c>
      <c r="C1616" s="2">
        <v>11</v>
      </c>
      <c r="D1616" s="11"/>
      <c r="E16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16" s="524" t="str">
        <f t="shared" si="77"/>
        <v/>
      </c>
      <c r="H1616" s="525">
        <f t="shared" si="78"/>
        <v>0</v>
      </c>
      <c r="I1616" s="526">
        <f t="shared" si="76"/>
        <v>1</v>
      </c>
      <c r="J1616" s="526" t="str">
        <f ca="1">IF(G1616="","",SUMPRODUCT(LOOKUP(MID(SUBSTITUTE(UPPER(TRIM(CLEAN(SUBSTITUTE(SUBSTITUTE(G1616,"ٔ",""),"ـ","ء"))))," ",""),ROW(INDIRECT("1:"&amp;LEN(SUBSTITUTE(UPPER(TRIM(CLEAN(SUBSTITUTE(SUBSTITUTE(G1616,"ٔ",""),"ـ","ء"))))," ","")))),1),Gematria!$C$3:$C$40,Gematria!$D$3:$D$40)))</f>
        <v/>
      </c>
    </row>
    <row r="1617" spans="1:10" x14ac:dyDescent="0.25">
      <c r="A1617" s="2">
        <v>1616</v>
      </c>
      <c r="B1617" s="2">
        <v>12</v>
      </c>
      <c r="C1617" s="2">
        <v>12</v>
      </c>
      <c r="D1617" s="11"/>
      <c r="E16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17" s="524" t="str">
        <f t="shared" si="77"/>
        <v/>
      </c>
      <c r="H1617" s="525">
        <f t="shared" si="78"/>
        <v>0</v>
      </c>
      <c r="I1617" s="526">
        <f t="shared" si="76"/>
        <v>1</v>
      </c>
      <c r="J1617" s="526" t="str">
        <f ca="1">IF(G1617="","",SUMPRODUCT(LOOKUP(MID(SUBSTITUTE(UPPER(TRIM(CLEAN(SUBSTITUTE(SUBSTITUTE(G1617,"ٔ",""),"ـ","ء"))))," ",""),ROW(INDIRECT("1:"&amp;LEN(SUBSTITUTE(UPPER(TRIM(CLEAN(SUBSTITUTE(SUBSTITUTE(G1617,"ٔ",""),"ـ","ء"))))," ","")))),1),Gematria!$C$3:$C$40,Gematria!$D$3:$D$40)))</f>
        <v/>
      </c>
    </row>
    <row r="1618" spans="1:10" x14ac:dyDescent="0.25">
      <c r="A1618" s="2">
        <v>1617</v>
      </c>
      <c r="B1618" s="2">
        <v>12</v>
      </c>
      <c r="C1618" s="2">
        <v>13</v>
      </c>
      <c r="D1618" s="11"/>
      <c r="E16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18" s="524" t="str">
        <f t="shared" si="77"/>
        <v/>
      </c>
      <c r="H1618" s="525">
        <f t="shared" si="78"/>
        <v>0</v>
      </c>
      <c r="I1618" s="526">
        <f t="shared" si="76"/>
        <v>1</v>
      </c>
      <c r="J1618" s="526" t="str">
        <f ca="1">IF(G1618="","",SUMPRODUCT(LOOKUP(MID(SUBSTITUTE(UPPER(TRIM(CLEAN(SUBSTITUTE(SUBSTITUTE(G1618,"ٔ",""),"ـ","ء"))))," ",""),ROW(INDIRECT("1:"&amp;LEN(SUBSTITUTE(UPPER(TRIM(CLEAN(SUBSTITUTE(SUBSTITUTE(G1618,"ٔ",""),"ـ","ء"))))," ","")))),1),Gematria!$C$3:$C$40,Gematria!$D$3:$D$40)))</f>
        <v/>
      </c>
    </row>
    <row r="1619" spans="1:10" x14ac:dyDescent="0.25">
      <c r="A1619" s="2">
        <v>1618</v>
      </c>
      <c r="B1619" s="2">
        <v>12</v>
      </c>
      <c r="C1619" s="2">
        <v>14</v>
      </c>
      <c r="D1619" s="11"/>
      <c r="E16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19" s="524" t="str">
        <f t="shared" si="77"/>
        <v/>
      </c>
      <c r="H1619" s="525">
        <f t="shared" si="78"/>
        <v>0</v>
      </c>
      <c r="I1619" s="526">
        <f t="shared" ref="I1619:I1682" si="79">LEN(TRIM(G1619))-H1619+1</f>
        <v>1</v>
      </c>
      <c r="J1619" s="526" t="str">
        <f ca="1">IF(G1619="","",SUMPRODUCT(LOOKUP(MID(SUBSTITUTE(UPPER(TRIM(CLEAN(SUBSTITUTE(SUBSTITUTE(G1619,"ٔ",""),"ـ","ء"))))," ",""),ROW(INDIRECT("1:"&amp;LEN(SUBSTITUTE(UPPER(TRIM(CLEAN(SUBSTITUTE(SUBSTITUTE(G1619,"ٔ",""),"ـ","ء"))))," ","")))),1),Gematria!$C$3:$C$40,Gematria!$D$3:$D$40)))</f>
        <v/>
      </c>
    </row>
    <row r="1620" spans="1:10" x14ac:dyDescent="0.25">
      <c r="A1620" s="2">
        <v>1619</v>
      </c>
      <c r="B1620" s="2">
        <v>12</v>
      </c>
      <c r="C1620" s="2">
        <v>15</v>
      </c>
      <c r="D1620" s="11"/>
      <c r="E16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20" s="524" t="str">
        <f t="shared" si="77"/>
        <v/>
      </c>
      <c r="H1620" s="525">
        <f t="shared" si="78"/>
        <v>0</v>
      </c>
      <c r="I1620" s="526">
        <f t="shared" si="79"/>
        <v>1</v>
      </c>
      <c r="J1620" s="526" t="str">
        <f ca="1">IF(G1620="","",SUMPRODUCT(LOOKUP(MID(SUBSTITUTE(UPPER(TRIM(CLEAN(SUBSTITUTE(SUBSTITUTE(G1620,"ٔ",""),"ـ","ء"))))," ",""),ROW(INDIRECT("1:"&amp;LEN(SUBSTITUTE(UPPER(TRIM(CLEAN(SUBSTITUTE(SUBSTITUTE(G1620,"ٔ",""),"ـ","ء"))))," ","")))),1),Gematria!$C$3:$C$40,Gematria!$D$3:$D$40)))</f>
        <v/>
      </c>
    </row>
    <row r="1621" spans="1:10" x14ac:dyDescent="0.25">
      <c r="A1621" s="2">
        <v>1620</v>
      </c>
      <c r="B1621" s="2">
        <v>12</v>
      </c>
      <c r="C1621" s="2">
        <v>16</v>
      </c>
      <c r="D1621" s="11"/>
      <c r="E16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21" s="524" t="str">
        <f t="shared" si="77"/>
        <v/>
      </c>
      <c r="H1621" s="525">
        <f t="shared" si="78"/>
        <v>0</v>
      </c>
      <c r="I1621" s="526">
        <f t="shared" si="79"/>
        <v>1</v>
      </c>
      <c r="J1621" s="526" t="str">
        <f ca="1">IF(G1621="","",SUMPRODUCT(LOOKUP(MID(SUBSTITUTE(UPPER(TRIM(CLEAN(SUBSTITUTE(SUBSTITUTE(G1621,"ٔ",""),"ـ","ء"))))," ",""),ROW(INDIRECT("1:"&amp;LEN(SUBSTITUTE(UPPER(TRIM(CLEAN(SUBSTITUTE(SUBSTITUTE(G1621,"ٔ",""),"ـ","ء"))))," ","")))),1),Gematria!$C$3:$C$40,Gematria!$D$3:$D$40)))</f>
        <v/>
      </c>
    </row>
    <row r="1622" spans="1:10" x14ac:dyDescent="0.25">
      <c r="A1622" s="2">
        <v>1621</v>
      </c>
      <c r="B1622" s="2">
        <v>12</v>
      </c>
      <c r="C1622" s="2">
        <v>17</v>
      </c>
      <c r="D1622" s="11"/>
      <c r="E16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22" s="524" t="str">
        <f t="shared" si="77"/>
        <v/>
      </c>
      <c r="H1622" s="525">
        <f t="shared" si="78"/>
        <v>0</v>
      </c>
      <c r="I1622" s="526">
        <f t="shared" si="79"/>
        <v>1</v>
      </c>
      <c r="J1622" s="526" t="str">
        <f ca="1">IF(G1622="","",SUMPRODUCT(LOOKUP(MID(SUBSTITUTE(UPPER(TRIM(CLEAN(SUBSTITUTE(SUBSTITUTE(G1622,"ٔ",""),"ـ","ء"))))," ",""),ROW(INDIRECT("1:"&amp;LEN(SUBSTITUTE(UPPER(TRIM(CLEAN(SUBSTITUTE(SUBSTITUTE(G1622,"ٔ",""),"ـ","ء"))))," ","")))),1),Gematria!$C$3:$C$40,Gematria!$D$3:$D$40)))</f>
        <v/>
      </c>
    </row>
    <row r="1623" spans="1:10" x14ac:dyDescent="0.25">
      <c r="A1623" s="2">
        <v>1622</v>
      </c>
      <c r="B1623" s="2">
        <v>12</v>
      </c>
      <c r="C1623" s="2">
        <v>18</v>
      </c>
      <c r="D1623" s="11"/>
      <c r="E16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23" s="524" t="str">
        <f t="shared" si="77"/>
        <v/>
      </c>
      <c r="H1623" s="525">
        <f t="shared" si="78"/>
        <v>0</v>
      </c>
      <c r="I1623" s="526">
        <f t="shared" si="79"/>
        <v>1</v>
      </c>
      <c r="J1623" s="526" t="str">
        <f ca="1">IF(G1623="","",SUMPRODUCT(LOOKUP(MID(SUBSTITUTE(UPPER(TRIM(CLEAN(SUBSTITUTE(SUBSTITUTE(G1623,"ٔ",""),"ـ","ء"))))," ",""),ROW(INDIRECT("1:"&amp;LEN(SUBSTITUTE(UPPER(TRIM(CLEAN(SUBSTITUTE(SUBSTITUTE(G1623,"ٔ",""),"ـ","ء"))))," ","")))),1),Gematria!$C$3:$C$40,Gematria!$D$3:$D$40)))</f>
        <v/>
      </c>
    </row>
    <row r="1624" spans="1:10" x14ac:dyDescent="0.25">
      <c r="A1624" s="2">
        <v>1623</v>
      </c>
      <c r="B1624" s="2">
        <v>12</v>
      </c>
      <c r="C1624" s="2">
        <v>19</v>
      </c>
      <c r="D1624" s="11"/>
      <c r="E16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24" s="524" t="str">
        <f t="shared" si="77"/>
        <v/>
      </c>
      <c r="H1624" s="525">
        <f t="shared" si="78"/>
        <v>0</v>
      </c>
      <c r="I1624" s="526">
        <f t="shared" si="79"/>
        <v>1</v>
      </c>
      <c r="J1624" s="526" t="str">
        <f ca="1">IF(G1624="","",SUMPRODUCT(LOOKUP(MID(SUBSTITUTE(UPPER(TRIM(CLEAN(SUBSTITUTE(SUBSTITUTE(G1624,"ٔ",""),"ـ","ء"))))," ",""),ROW(INDIRECT("1:"&amp;LEN(SUBSTITUTE(UPPER(TRIM(CLEAN(SUBSTITUTE(SUBSTITUTE(G1624,"ٔ",""),"ـ","ء"))))," ","")))),1),Gematria!$C$3:$C$40,Gematria!$D$3:$D$40)))</f>
        <v/>
      </c>
    </row>
    <row r="1625" spans="1:10" x14ac:dyDescent="0.25">
      <c r="A1625" s="2">
        <v>1624</v>
      </c>
      <c r="B1625" s="2">
        <v>12</v>
      </c>
      <c r="C1625" s="2">
        <v>20</v>
      </c>
      <c r="D1625" s="11"/>
      <c r="E16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25" s="524" t="str">
        <f t="shared" si="77"/>
        <v/>
      </c>
      <c r="H1625" s="525">
        <f t="shared" si="78"/>
        <v>0</v>
      </c>
      <c r="I1625" s="526">
        <f t="shared" si="79"/>
        <v>1</v>
      </c>
      <c r="J1625" s="526" t="str">
        <f ca="1">IF(G1625="","",SUMPRODUCT(LOOKUP(MID(SUBSTITUTE(UPPER(TRIM(CLEAN(SUBSTITUTE(SUBSTITUTE(G1625,"ٔ",""),"ـ","ء"))))," ",""),ROW(INDIRECT("1:"&amp;LEN(SUBSTITUTE(UPPER(TRIM(CLEAN(SUBSTITUTE(SUBSTITUTE(G1625,"ٔ",""),"ـ","ء"))))," ","")))),1),Gematria!$C$3:$C$40,Gematria!$D$3:$D$40)))</f>
        <v/>
      </c>
    </row>
    <row r="1626" spans="1:10" x14ac:dyDescent="0.25">
      <c r="A1626" s="2">
        <v>1625</v>
      </c>
      <c r="B1626" s="2">
        <v>12</v>
      </c>
      <c r="C1626" s="2">
        <v>21</v>
      </c>
      <c r="D1626" s="11"/>
      <c r="E16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26" s="524" t="str">
        <f t="shared" si="77"/>
        <v/>
      </c>
      <c r="H1626" s="525">
        <f t="shared" si="78"/>
        <v>0</v>
      </c>
      <c r="I1626" s="526">
        <f t="shared" si="79"/>
        <v>1</v>
      </c>
      <c r="J1626" s="526" t="str">
        <f ca="1">IF(G1626="","",SUMPRODUCT(LOOKUP(MID(SUBSTITUTE(UPPER(TRIM(CLEAN(SUBSTITUTE(SUBSTITUTE(G1626,"ٔ",""),"ـ","ء"))))," ",""),ROW(INDIRECT("1:"&amp;LEN(SUBSTITUTE(UPPER(TRIM(CLEAN(SUBSTITUTE(SUBSTITUTE(G1626,"ٔ",""),"ـ","ء"))))," ","")))),1),Gematria!$C$3:$C$40,Gematria!$D$3:$D$40)))</f>
        <v/>
      </c>
    </row>
    <row r="1627" spans="1:10" x14ac:dyDescent="0.25">
      <c r="A1627" s="2">
        <v>1626</v>
      </c>
      <c r="B1627" s="2">
        <v>12</v>
      </c>
      <c r="C1627" s="2">
        <v>22</v>
      </c>
      <c r="D1627" s="11"/>
      <c r="E16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27" s="524" t="str">
        <f t="shared" si="77"/>
        <v/>
      </c>
      <c r="H1627" s="525">
        <f t="shared" si="78"/>
        <v>0</v>
      </c>
      <c r="I1627" s="526">
        <f t="shared" si="79"/>
        <v>1</v>
      </c>
      <c r="J1627" s="526" t="str">
        <f ca="1">IF(G1627="","",SUMPRODUCT(LOOKUP(MID(SUBSTITUTE(UPPER(TRIM(CLEAN(SUBSTITUTE(SUBSTITUTE(G1627,"ٔ",""),"ـ","ء"))))," ",""),ROW(INDIRECT("1:"&amp;LEN(SUBSTITUTE(UPPER(TRIM(CLEAN(SUBSTITUTE(SUBSTITUTE(G1627,"ٔ",""),"ـ","ء"))))," ","")))),1),Gematria!$C$3:$C$40,Gematria!$D$3:$D$40)))</f>
        <v/>
      </c>
    </row>
    <row r="1628" spans="1:10" x14ac:dyDescent="0.25">
      <c r="A1628" s="2">
        <v>1627</v>
      </c>
      <c r="B1628" s="2">
        <v>12</v>
      </c>
      <c r="C1628" s="2">
        <v>23</v>
      </c>
      <c r="D1628" s="11"/>
      <c r="E16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28" s="524" t="str">
        <f t="shared" si="77"/>
        <v/>
      </c>
      <c r="H1628" s="525">
        <f t="shared" si="78"/>
        <v>0</v>
      </c>
      <c r="I1628" s="526">
        <f t="shared" si="79"/>
        <v>1</v>
      </c>
      <c r="J1628" s="526" t="str">
        <f ca="1">IF(G1628="","",SUMPRODUCT(LOOKUP(MID(SUBSTITUTE(UPPER(TRIM(CLEAN(SUBSTITUTE(SUBSTITUTE(G1628,"ٔ",""),"ـ","ء"))))," ",""),ROW(INDIRECT("1:"&amp;LEN(SUBSTITUTE(UPPER(TRIM(CLEAN(SUBSTITUTE(SUBSTITUTE(G1628,"ٔ",""),"ـ","ء"))))," ","")))),1),Gematria!$C$3:$C$40,Gematria!$D$3:$D$40)))</f>
        <v/>
      </c>
    </row>
    <row r="1629" spans="1:10" x14ac:dyDescent="0.25">
      <c r="A1629" s="2">
        <v>1628</v>
      </c>
      <c r="B1629" s="2">
        <v>12</v>
      </c>
      <c r="C1629" s="2">
        <v>24</v>
      </c>
      <c r="D1629" s="11"/>
      <c r="E16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29" s="524" t="str">
        <f t="shared" si="77"/>
        <v/>
      </c>
      <c r="H1629" s="525">
        <f t="shared" si="78"/>
        <v>0</v>
      </c>
      <c r="I1629" s="526">
        <f t="shared" si="79"/>
        <v>1</v>
      </c>
      <c r="J1629" s="526" t="str">
        <f ca="1">IF(G1629="","",SUMPRODUCT(LOOKUP(MID(SUBSTITUTE(UPPER(TRIM(CLEAN(SUBSTITUTE(SUBSTITUTE(G1629,"ٔ",""),"ـ","ء"))))," ",""),ROW(INDIRECT("1:"&amp;LEN(SUBSTITUTE(UPPER(TRIM(CLEAN(SUBSTITUTE(SUBSTITUTE(G1629,"ٔ",""),"ـ","ء"))))," ","")))),1),Gematria!$C$3:$C$40,Gematria!$D$3:$D$40)))</f>
        <v/>
      </c>
    </row>
    <row r="1630" spans="1:10" x14ac:dyDescent="0.25">
      <c r="A1630" s="2">
        <v>1629</v>
      </c>
      <c r="B1630" s="2">
        <v>12</v>
      </c>
      <c r="C1630" s="2">
        <v>25</v>
      </c>
      <c r="D1630" s="11"/>
      <c r="E16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30" s="524" t="str">
        <f t="shared" si="77"/>
        <v/>
      </c>
      <c r="H1630" s="525">
        <f t="shared" si="78"/>
        <v>0</v>
      </c>
      <c r="I1630" s="526">
        <f t="shared" si="79"/>
        <v>1</v>
      </c>
      <c r="J1630" s="526" t="str">
        <f ca="1">IF(G1630="","",SUMPRODUCT(LOOKUP(MID(SUBSTITUTE(UPPER(TRIM(CLEAN(SUBSTITUTE(SUBSTITUTE(G1630,"ٔ",""),"ـ","ء"))))," ",""),ROW(INDIRECT("1:"&amp;LEN(SUBSTITUTE(UPPER(TRIM(CLEAN(SUBSTITUTE(SUBSTITUTE(G1630,"ٔ",""),"ـ","ء"))))," ","")))),1),Gematria!$C$3:$C$40,Gematria!$D$3:$D$40)))</f>
        <v/>
      </c>
    </row>
    <row r="1631" spans="1:10" x14ac:dyDescent="0.25">
      <c r="A1631" s="2">
        <v>1630</v>
      </c>
      <c r="B1631" s="2">
        <v>12</v>
      </c>
      <c r="C1631" s="2">
        <v>26</v>
      </c>
      <c r="D1631" s="11"/>
      <c r="E16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31" s="524" t="str">
        <f t="shared" si="77"/>
        <v/>
      </c>
      <c r="H1631" s="525">
        <f t="shared" si="78"/>
        <v>0</v>
      </c>
      <c r="I1631" s="526">
        <f t="shared" si="79"/>
        <v>1</v>
      </c>
      <c r="J1631" s="526" t="str">
        <f ca="1">IF(G1631="","",SUMPRODUCT(LOOKUP(MID(SUBSTITUTE(UPPER(TRIM(CLEAN(SUBSTITUTE(SUBSTITUTE(G1631,"ٔ",""),"ـ","ء"))))," ",""),ROW(INDIRECT("1:"&amp;LEN(SUBSTITUTE(UPPER(TRIM(CLEAN(SUBSTITUTE(SUBSTITUTE(G1631,"ٔ",""),"ـ","ء"))))," ","")))),1),Gematria!$C$3:$C$40,Gematria!$D$3:$D$40)))</f>
        <v/>
      </c>
    </row>
    <row r="1632" spans="1:10" x14ac:dyDescent="0.25">
      <c r="A1632" s="2">
        <v>1631</v>
      </c>
      <c r="B1632" s="2">
        <v>12</v>
      </c>
      <c r="C1632" s="2">
        <v>27</v>
      </c>
      <c r="D1632" s="11"/>
      <c r="E16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32" s="524" t="str">
        <f t="shared" si="77"/>
        <v/>
      </c>
      <c r="H1632" s="525">
        <f t="shared" si="78"/>
        <v>0</v>
      </c>
      <c r="I1632" s="526">
        <f t="shared" si="79"/>
        <v>1</v>
      </c>
      <c r="J1632" s="526" t="str">
        <f ca="1">IF(G1632="","",SUMPRODUCT(LOOKUP(MID(SUBSTITUTE(UPPER(TRIM(CLEAN(SUBSTITUTE(SUBSTITUTE(G1632,"ٔ",""),"ـ","ء"))))," ",""),ROW(INDIRECT("1:"&amp;LEN(SUBSTITUTE(UPPER(TRIM(CLEAN(SUBSTITUTE(SUBSTITUTE(G1632,"ٔ",""),"ـ","ء"))))," ","")))),1),Gematria!$C$3:$C$40,Gematria!$D$3:$D$40)))</f>
        <v/>
      </c>
    </row>
    <row r="1633" spans="1:10" x14ac:dyDescent="0.25">
      <c r="A1633" s="2">
        <v>1632</v>
      </c>
      <c r="B1633" s="2">
        <v>12</v>
      </c>
      <c r="C1633" s="2">
        <v>28</v>
      </c>
      <c r="D1633" s="11"/>
      <c r="E16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33" s="524" t="str">
        <f t="shared" si="77"/>
        <v/>
      </c>
      <c r="H1633" s="525">
        <f t="shared" si="78"/>
        <v>0</v>
      </c>
      <c r="I1633" s="526">
        <f t="shared" si="79"/>
        <v>1</v>
      </c>
      <c r="J1633" s="526" t="str">
        <f ca="1">IF(G1633="","",SUMPRODUCT(LOOKUP(MID(SUBSTITUTE(UPPER(TRIM(CLEAN(SUBSTITUTE(SUBSTITUTE(G1633,"ٔ",""),"ـ","ء"))))," ",""),ROW(INDIRECT("1:"&amp;LEN(SUBSTITUTE(UPPER(TRIM(CLEAN(SUBSTITUTE(SUBSTITUTE(G1633,"ٔ",""),"ـ","ء"))))," ","")))),1),Gematria!$C$3:$C$40,Gematria!$D$3:$D$40)))</f>
        <v/>
      </c>
    </row>
    <row r="1634" spans="1:10" x14ac:dyDescent="0.25">
      <c r="A1634" s="2">
        <v>1633</v>
      </c>
      <c r="B1634" s="2">
        <v>12</v>
      </c>
      <c r="C1634" s="2">
        <v>29</v>
      </c>
      <c r="D1634" s="11"/>
      <c r="E16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34" s="524" t="str">
        <f t="shared" si="77"/>
        <v/>
      </c>
      <c r="H1634" s="525">
        <f t="shared" si="78"/>
        <v>0</v>
      </c>
      <c r="I1634" s="526">
        <f t="shared" si="79"/>
        <v>1</v>
      </c>
      <c r="J1634" s="526" t="str">
        <f ca="1">IF(G1634="","",SUMPRODUCT(LOOKUP(MID(SUBSTITUTE(UPPER(TRIM(CLEAN(SUBSTITUTE(SUBSTITUTE(G1634,"ٔ",""),"ـ","ء"))))," ",""),ROW(INDIRECT("1:"&amp;LEN(SUBSTITUTE(UPPER(TRIM(CLEAN(SUBSTITUTE(SUBSTITUTE(G1634,"ٔ",""),"ـ","ء"))))," ","")))),1),Gematria!$C$3:$C$40,Gematria!$D$3:$D$40)))</f>
        <v/>
      </c>
    </row>
    <row r="1635" spans="1:10" x14ac:dyDescent="0.25">
      <c r="A1635" s="2">
        <v>1634</v>
      </c>
      <c r="B1635" s="2">
        <v>12</v>
      </c>
      <c r="C1635" s="2">
        <v>30</v>
      </c>
      <c r="D1635" s="11"/>
      <c r="E16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35" s="524" t="str">
        <f t="shared" si="77"/>
        <v/>
      </c>
      <c r="H1635" s="525">
        <f t="shared" si="78"/>
        <v>0</v>
      </c>
      <c r="I1635" s="526">
        <f t="shared" si="79"/>
        <v>1</v>
      </c>
      <c r="J1635" s="526" t="str">
        <f ca="1">IF(G1635="","",SUMPRODUCT(LOOKUP(MID(SUBSTITUTE(UPPER(TRIM(CLEAN(SUBSTITUTE(SUBSTITUTE(G1635,"ٔ",""),"ـ","ء"))))," ",""),ROW(INDIRECT("1:"&amp;LEN(SUBSTITUTE(UPPER(TRIM(CLEAN(SUBSTITUTE(SUBSTITUTE(G1635,"ٔ",""),"ـ","ء"))))," ","")))),1),Gematria!$C$3:$C$40,Gematria!$D$3:$D$40)))</f>
        <v/>
      </c>
    </row>
    <row r="1636" spans="1:10" x14ac:dyDescent="0.25">
      <c r="A1636" s="2">
        <v>1635</v>
      </c>
      <c r="B1636" s="2">
        <v>12</v>
      </c>
      <c r="C1636" s="2">
        <v>31</v>
      </c>
      <c r="D1636" s="11"/>
      <c r="E16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36" s="524" t="str">
        <f t="shared" si="77"/>
        <v/>
      </c>
      <c r="H1636" s="525">
        <f t="shared" si="78"/>
        <v>0</v>
      </c>
      <c r="I1636" s="526">
        <f t="shared" si="79"/>
        <v>1</v>
      </c>
      <c r="J1636" s="526" t="str">
        <f ca="1">IF(G1636="","",SUMPRODUCT(LOOKUP(MID(SUBSTITUTE(UPPER(TRIM(CLEAN(SUBSTITUTE(SUBSTITUTE(G1636,"ٔ",""),"ـ","ء"))))," ",""),ROW(INDIRECT("1:"&amp;LEN(SUBSTITUTE(UPPER(TRIM(CLEAN(SUBSTITUTE(SUBSTITUTE(G1636,"ٔ",""),"ـ","ء"))))," ","")))),1),Gematria!$C$3:$C$40,Gematria!$D$3:$D$40)))</f>
        <v/>
      </c>
    </row>
    <row r="1637" spans="1:10" x14ac:dyDescent="0.25">
      <c r="A1637" s="2">
        <v>1636</v>
      </c>
      <c r="B1637" s="2">
        <v>12</v>
      </c>
      <c r="C1637" s="2">
        <v>32</v>
      </c>
      <c r="D1637" s="11"/>
      <c r="E16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37" s="524" t="str">
        <f t="shared" si="77"/>
        <v/>
      </c>
      <c r="H1637" s="525">
        <f t="shared" si="78"/>
        <v>0</v>
      </c>
      <c r="I1637" s="526">
        <f t="shared" si="79"/>
        <v>1</v>
      </c>
      <c r="J1637" s="526" t="str">
        <f ca="1">IF(G1637="","",SUMPRODUCT(LOOKUP(MID(SUBSTITUTE(UPPER(TRIM(CLEAN(SUBSTITUTE(SUBSTITUTE(G1637,"ٔ",""),"ـ","ء"))))," ",""),ROW(INDIRECT("1:"&amp;LEN(SUBSTITUTE(UPPER(TRIM(CLEAN(SUBSTITUTE(SUBSTITUTE(G1637,"ٔ",""),"ـ","ء"))))," ","")))),1),Gematria!$C$3:$C$40,Gematria!$D$3:$D$40)))</f>
        <v/>
      </c>
    </row>
    <row r="1638" spans="1:10" x14ac:dyDescent="0.25">
      <c r="A1638" s="2">
        <v>1637</v>
      </c>
      <c r="B1638" s="2">
        <v>12</v>
      </c>
      <c r="C1638" s="2">
        <v>33</v>
      </c>
      <c r="D1638" s="11"/>
      <c r="E16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38" s="524" t="str">
        <f t="shared" si="77"/>
        <v/>
      </c>
      <c r="H1638" s="525">
        <f t="shared" si="78"/>
        <v>0</v>
      </c>
      <c r="I1638" s="526">
        <f t="shared" si="79"/>
        <v>1</v>
      </c>
      <c r="J1638" s="526" t="str">
        <f ca="1">IF(G1638="","",SUMPRODUCT(LOOKUP(MID(SUBSTITUTE(UPPER(TRIM(CLEAN(SUBSTITUTE(SUBSTITUTE(G1638,"ٔ",""),"ـ","ء"))))," ",""),ROW(INDIRECT("1:"&amp;LEN(SUBSTITUTE(UPPER(TRIM(CLEAN(SUBSTITUTE(SUBSTITUTE(G1638,"ٔ",""),"ـ","ء"))))," ","")))),1),Gematria!$C$3:$C$40,Gematria!$D$3:$D$40)))</f>
        <v/>
      </c>
    </row>
    <row r="1639" spans="1:10" x14ac:dyDescent="0.25">
      <c r="A1639" s="2">
        <v>1638</v>
      </c>
      <c r="B1639" s="2">
        <v>12</v>
      </c>
      <c r="C1639" s="2">
        <v>34</v>
      </c>
      <c r="D1639" s="11"/>
      <c r="E16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39" s="524" t="str">
        <f t="shared" si="77"/>
        <v/>
      </c>
      <c r="H1639" s="525">
        <f t="shared" si="78"/>
        <v>0</v>
      </c>
      <c r="I1639" s="526">
        <f t="shared" si="79"/>
        <v>1</v>
      </c>
      <c r="J1639" s="526" t="str">
        <f ca="1">IF(G1639="","",SUMPRODUCT(LOOKUP(MID(SUBSTITUTE(UPPER(TRIM(CLEAN(SUBSTITUTE(SUBSTITUTE(G1639,"ٔ",""),"ـ","ء"))))," ",""),ROW(INDIRECT("1:"&amp;LEN(SUBSTITUTE(UPPER(TRIM(CLEAN(SUBSTITUTE(SUBSTITUTE(G1639,"ٔ",""),"ـ","ء"))))," ","")))),1),Gematria!$C$3:$C$40,Gematria!$D$3:$D$40)))</f>
        <v/>
      </c>
    </row>
    <row r="1640" spans="1:10" x14ac:dyDescent="0.25">
      <c r="A1640" s="2">
        <v>1639</v>
      </c>
      <c r="B1640" s="2">
        <v>12</v>
      </c>
      <c r="C1640" s="2">
        <v>35</v>
      </c>
      <c r="D1640" s="11"/>
      <c r="E16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40" s="524" t="str">
        <f t="shared" si="77"/>
        <v/>
      </c>
      <c r="H1640" s="525">
        <f t="shared" si="78"/>
        <v>0</v>
      </c>
      <c r="I1640" s="526">
        <f t="shared" si="79"/>
        <v>1</v>
      </c>
      <c r="J1640" s="526" t="str">
        <f ca="1">IF(G1640="","",SUMPRODUCT(LOOKUP(MID(SUBSTITUTE(UPPER(TRIM(CLEAN(SUBSTITUTE(SUBSTITUTE(G1640,"ٔ",""),"ـ","ء"))))," ",""),ROW(INDIRECT("1:"&amp;LEN(SUBSTITUTE(UPPER(TRIM(CLEAN(SUBSTITUTE(SUBSTITUTE(G1640,"ٔ",""),"ـ","ء"))))," ","")))),1),Gematria!$C$3:$C$40,Gematria!$D$3:$D$40)))</f>
        <v/>
      </c>
    </row>
    <row r="1641" spans="1:10" x14ac:dyDescent="0.25">
      <c r="A1641" s="2">
        <v>1640</v>
      </c>
      <c r="B1641" s="2">
        <v>12</v>
      </c>
      <c r="C1641" s="2">
        <v>36</v>
      </c>
      <c r="D1641" s="11"/>
      <c r="E16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41" s="524" t="str">
        <f t="shared" si="77"/>
        <v/>
      </c>
      <c r="H1641" s="525">
        <f t="shared" si="78"/>
        <v>0</v>
      </c>
      <c r="I1641" s="526">
        <f t="shared" si="79"/>
        <v>1</v>
      </c>
      <c r="J1641" s="526" t="str">
        <f ca="1">IF(G1641="","",SUMPRODUCT(LOOKUP(MID(SUBSTITUTE(UPPER(TRIM(CLEAN(SUBSTITUTE(SUBSTITUTE(G1641,"ٔ",""),"ـ","ء"))))," ",""),ROW(INDIRECT("1:"&amp;LEN(SUBSTITUTE(UPPER(TRIM(CLEAN(SUBSTITUTE(SUBSTITUTE(G1641,"ٔ",""),"ـ","ء"))))," ","")))),1),Gematria!$C$3:$C$40,Gematria!$D$3:$D$40)))</f>
        <v/>
      </c>
    </row>
    <row r="1642" spans="1:10" x14ac:dyDescent="0.25">
      <c r="A1642" s="2">
        <v>1641</v>
      </c>
      <c r="B1642" s="2">
        <v>12</v>
      </c>
      <c r="C1642" s="2">
        <v>37</v>
      </c>
      <c r="D1642" s="11"/>
      <c r="E16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42" s="524" t="str">
        <f t="shared" si="77"/>
        <v/>
      </c>
      <c r="H1642" s="525">
        <f t="shared" si="78"/>
        <v>0</v>
      </c>
      <c r="I1642" s="526">
        <f t="shared" si="79"/>
        <v>1</v>
      </c>
      <c r="J1642" s="526" t="str">
        <f ca="1">IF(G1642="","",SUMPRODUCT(LOOKUP(MID(SUBSTITUTE(UPPER(TRIM(CLEAN(SUBSTITUTE(SUBSTITUTE(G1642,"ٔ",""),"ـ","ء"))))," ",""),ROW(INDIRECT("1:"&amp;LEN(SUBSTITUTE(UPPER(TRIM(CLEAN(SUBSTITUTE(SUBSTITUTE(G1642,"ٔ",""),"ـ","ء"))))," ","")))),1),Gematria!$C$3:$C$40,Gematria!$D$3:$D$40)))</f>
        <v/>
      </c>
    </row>
    <row r="1643" spans="1:10" x14ac:dyDescent="0.25">
      <c r="A1643" s="2">
        <v>1642</v>
      </c>
      <c r="B1643" s="2">
        <v>12</v>
      </c>
      <c r="C1643" s="2">
        <v>38</v>
      </c>
      <c r="D1643" s="11"/>
      <c r="E16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43" s="524" t="str">
        <f t="shared" si="77"/>
        <v/>
      </c>
      <c r="H1643" s="525">
        <f t="shared" si="78"/>
        <v>0</v>
      </c>
      <c r="I1643" s="526">
        <f t="shared" si="79"/>
        <v>1</v>
      </c>
      <c r="J1643" s="526" t="str">
        <f ca="1">IF(G1643="","",SUMPRODUCT(LOOKUP(MID(SUBSTITUTE(UPPER(TRIM(CLEAN(SUBSTITUTE(SUBSTITUTE(G1643,"ٔ",""),"ـ","ء"))))," ",""),ROW(INDIRECT("1:"&amp;LEN(SUBSTITUTE(UPPER(TRIM(CLEAN(SUBSTITUTE(SUBSTITUTE(G1643,"ٔ",""),"ـ","ء"))))," ","")))),1),Gematria!$C$3:$C$40,Gematria!$D$3:$D$40)))</f>
        <v/>
      </c>
    </row>
    <row r="1644" spans="1:10" x14ac:dyDescent="0.25">
      <c r="A1644" s="2">
        <v>1643</v>
      </c>
      <c r="B1644" s="2">
        <v>12</v>
      </c>
      <c r="C1644" s="2">
        <v>39</v>
      </c>
      <c r="D1644" s="11"/>
      <c r="E16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44" s="524" t="str">
        <f t="shared" si="77"/>
        <v/>
      </c>
      <c r="H1644" s="525">
        <f t="shared" si="78"/>
        <v>0</v>
      </c>
      <c r="I1644" s="526">
        <f t="shared" si="79"/>
        <v>1</v>
      </c>
      <c r="J1644" s="526" t="str">
        <f ca="1">IF(G1644="","",SUMPRODUCT(LOOKUP(MID(SUBSTITUTE(UPPER(TRIM(CLEAN(SUBSTITUTE(SUBSTITUTE(G1644,"ٔ",""),"ـ","ء"))))," ",""),ROW(INDIRECT("1:"&amp;LEN(SUBSTITUTE(UPPER(TRIM(CLEAN(SUBSTITUTE(SUBSTITUTE(G1644,"ٔ",""),"ـ","ء"))))," ","")))),1),Gematria!$C$3:$C$40,Gematria!$D$3:$D$40)))</f>
        <v/>
      </c>
    </row>
    <row r="1645" spans="1:10" x14ac:dyDescent="0.25">
      <c r="A1645" s="2">
        <v>1644</v>
      </c>
      <c r="B1645" s="2">
        <v>12</v>
      </c>
      <c r="C1645" s="2">
        <v>40</v>
      </c>
      <c r="D1645" s="11"/>
      <c r="E16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45" s="524" t="str">
        <f t="shared" si="77"/>
        <v/>
      </c>
      <c r="H1645" s="525">
        <f t="shared" si="78"/>
        <v>0</v>
      </c>
      <c r="I1645" s="526">
        <f t="shared" si="79"/>
        <v>1</v>
      </c>
      <c r="J1645" s="526" t="str">
        <f ca="1">IF(G1645="","",SUMPRODUCT(LOOKUP(MID(SUBSTITUTE(UPPER(TRIM(CLEAN(SUBSTITUTE(SUBSTITUTE(G1645,"ٔ",""),"ـ","ء"))))," ",""),ROW(INDIRECT("1:"&amp;LEN(SUBSTITUTE(UPPER(TRIM(CLEAN(SUBSTITUTE(SUBSTITUTE(G1645,"ٔ",""),"ـ","ء"))))," ","")))),1),Gematria!$C$3:$C$40,Gematria!$D$3:$D$40)))</f>
        <v/>
      </c>
    </row>
    <row r="1646" spans="1:10" x14ac:dyDescent="0.25">
      <c r="A1646" s="2">
        <v>1645</v>
      </c>
      <c r="B1646" s="2">
        <v>12</v>
      </c>
      <c r="C1646" s="2">
        <v>41</v>
      </c>
      <c r="D1646" s="11"/>
      <c r="E16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46" s="524" t="str">
        <f t="shared" si="77"/>
        <v/>
      </c>
      <c r="H1646" s="525">
        <f t="shared" si="78"/>
        <v>0</v>
      </c>
      <c r="I1646" s="526">
        <f t="shared" si="79"/>
        <v>1</v>
      </c>
      <c r="J1646" s="526" t="str">
        <f ca="1">IF(G1646="","",SUMPRODUCT(LOOKUP(MID(SUBSTITUTE(UPPER(TRIM(CLEAN(SUBSTITUTE(SUBSTITUTE(G1646,"ٔ",""),"ـ","ء"))))," ",""),ROW(INDIRECT("1:"&amp;LEN(SUBSTITUTE(UPPER(TRIM(CLEAN(SUBSTITUTE(SUBSTITUTE(G1646,"ٔ",""),"ـ","ء"))))," ","")))),1),Gematria!$C$3:$C$40,Gematria!$D$3:$D$40)))</f>
        <v/>
      </c>
    </row>
    <row r="1647" spans="1:10" x14ac:dyDescent="0.25">
      <c r="A1647" s="2">
        <v>1646</v>
      </c>
      <c r="B1647" s="2">
        <v>12</v>
      </c>
      <c r="C1647" s="2">
        <v>42</v>
      </c>
      <c r="D1647" s="11"/>
      <c r="E16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47" s="524" t="str">
        <f t="shared" si="77"/>
        <v/>
      </c>
      <c r="H1647" s="525">
        <f t="shared" si="78"/>
        <v>0</v>
      </c>
      <c r="I1647" s="526">
        <f t="shared" si="79"/>
        <v>1</v>
      </c>
      <c r="J1647" s="526" t="str">
        <f ca="1">IF(G1647="","",SUMPRODUCT(LOOKUP(MID(SUBSTITUTE(UPPER(TRIM(CLEAN(SUBSTITUTE(SUBSTITUTE(G1647,"ٔ",""),"ـ","ء"))))," ",""),ROW(INDIRECT("1:"&amp;LEN(SUBSTITUTE(UPPER(TRIM(CLEAN(SUBSTITUTE(SUBSTITUTE(G1647,"ٔ",""),"ـ","ء"))))," ","")))),1),Gematria!$C$3:$C$40,Gematria!$D$3:$D$40)))</f>
        <v/>
      </c>
    </row>
    <row r="1648" spans="1:10" x14ac:dyDescent="0.25">
      <c r="A1648" s="2">
        <v>1647</v>
      </c>
      <c r="B1648" s="2">
        <v>12</v>
      </c>
      <c r="C1648" s="2">
        <v>43</v>
      </c>
      <c r="D1648" s="11"/>
      <c r="E16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48" s="524" t="str">
        <f t="shared" si="77"/>
        <v/>
      </c>
      <c r="H1648" s="525">
        <f t="shared" si="78"/>
        <v>0</v>
      </c>
      <c r="I1648" s="526">
        <f t="shared" si="79"/>
        <v>1</v>
      </c>
      <c r="J1648" s="526" t="str">
        <f ca="1">IF(G1648="","",SUMPRODUCT(LOOKUP(MID(SUBSTITUTE(UPPER(TRIM(CLEAN(SUBSTITUTE(SUBSTITUTE(G1648,"ٔ",""),"ـ","ء"))))," ",""),ROW(INDIRECT("1:"&amp;LEN(SUBSTITUTE(UPPER(TRIM(CLEAN(SUBSTITUTE(SUBSTITUTE(G1648,"ٔ",""),"ـ","ء"))))," ","")))),1),Gematria!$C$3:$C$40,Gematria!$D$3:$D$40)))</f>
        <v/>
      </c>
    </row>
    <row r="1649" spans="1:10" x14ac:dyDescent="0.25">
      <c r="A1649" s="2">
        <v>1648</v>
      </c>
      <c r="B1649" s="2">
        <v>12</v>
      </c>
      <c r="C1649" s="2">
        <v>44</v>
      </c>
      <c r="D1649" s="11"/>
      <c r="E16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49" s="524" t="str">
        <f t="shared" si="77"/>
        <v/>
      </c>
      <c r="H1649" s="525">
        <f t="shared" si="78"/>
        <v>0</v>
      </c>
      <c r="I1649" s="526">
        <f t="shared" si="79"/>
        <v>1</v>
      </c>
      <c r="J1649" s="526" t="str">
        <f ca="1">IF(G1649="","",SUMPRODUCT(LOOKUP(MID(SUBSTITUTE(UPPER(TRIM(CLEAN(SUBSTITUTE(SUBSTITUTE(G1649,"ٔ",""),"ـ","ء"))))," ",""),ROW(INDIRECT("1:"&amp;LEN(SUBSTITUTE(UPPER(TRIM(CLEAN(SUBSTITUTE(SUBSTITUTE(G1649,"ٔ",""),"ـ","ء"))))," ","")))),1),Gematria!$C$3:$C$40,Gematria!$D$3:$D$40)))</f>
        <v/>
      </c>
    </row>
    <row r="1650" spans="1:10" x14ac:dyDescent="0.25">
      <c r="A1650" s="2">
        <v>1649</v>
      </c>
      <c r="B1650" s="2">
        <v>12</v>
      </c>
      <c r="C1650" s="2">
        <v>45</v>
      </c>
      <c r="D1650" s="11"/>
      <c r="E16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50" s="524" t="str">
        <f t="shared" si="77"/>
        <v/>
      </c>
      <c r="H1650" s="525">
        <f t="shared" si="78"/>
        <v>0</v>
      </c>
      <c r="I1650" s="526">
        <f t="shared" si="79"/>
        <v>1</v>
      </c>
      <c r="J1650" s="526" t="str">
        <f ca="1">IF(G1650="","",SUMPRODUCT(LOOKUP(MID(SUBSTITUTE(UPPER(TRIM(CLEAN(SUBSTITUTE(SUBSTITUTE(G1650,"ٔ",""),"ـ","ء"))))," ",""),ROW(INDIRECT("1:"&amp;LEN(SUBSTITUTE(UPPER(TRIM(CLEAN(SUBSTITUTE(SUBSTITUTE(G1650,"ٔ",""),"ـ","ء"))))," ","")))),1),Gematria!$C$3:$C$40,Gematria!$D$3:$D$40)))</f>
        <v/>
      </c>
    </row>
    <row r="1651" spans="1:10" x14ac:dyDescent="0.25">
      <c r="A1651" s="2">
        <v>1650</v>
      </c>
      <c r="B1651" s="2">
        <v>12</v>
      </c>
      <c r="C1651" s="2">
        <v>46</v>
      </c>
      <c r="D1651" s="11"/>
      <c r="E16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51" s="524" t="str">
        <f t="shared" si="77"/>
        <v/>
      </c>
      <c r="H1651" s="525">
        <f t="shared" si="78"/>
        <v>0</v>
      </c>
      <c r="I1651" s="526">
        <f t="shared" si="79"/>
        <v>1</v>
      </c>
      <c r="J1651" s="526" t="str">
        <f ca="1">IF(G1651="","",SUMPRODUCT(LOOKUP(MID(SUBSTITUTE(UPPER(TRIM(CLEAN(SUBSTITUTE(SUBSTITUTE(G1651,"ٔ",""),"ـ","ء"))))," ",""),ROW(INDIRECT("1:"&amp;LEN(SUBSTITUTE(UPPER(TRIM(CLEAN(SUBSTITUTE(SUBSTITUTE(G1651,"ٔ",""),"ـ","ء"))))," ","")))),1),Gematria!$C$3:$C$40,Gematria!$D$3:$D$40)))</f>
        <v/>
      </c>
    </row>
    <row r="1652" spans="1:10" x14ac:dyDescent="0.25">
      <c r="A1652" s="2">
        <v>1651</v>
      </c>
      <c r="B1652" s="2">
        <v>12</v>
      </c>
      <c r="C1652" s="2">
        <v>47</v>
      </c>
      <c r="D1652" s="11"/>
      <c r="E16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52" s="524" t="str">
        <f t="shared" si="77"/>
        <v/>
      </c>
      <c r="H1652" s="525">
        <f t="shared" si="78"/>
        <v>0</v>
      </c>
      <c r="I1652" s="526">
        <f t="shared" si="79"/>
        <v>1</v>
      </c>
      <c r="J1652" s="526" t="str">
        <f ca="1">IF(G1652="","",SUMPRODUCT(LOOKUP(MID(SUBSTITUTE(UPPER(TRIM(CLEAN(SUBSTITUTE(SUBSTITUTE(G1652,"ٔ",""),"ـ","ء"))))," ",""),ROW(INDIRECT("1:"&amp;LEN(SUBSTITUTE(UPPER(TRIM(CLEAN(SUBSTITUTE(SUBSTITUTE(G1652,"ٔ",""),"ـ","ء"))))," ","")))),1),Gematria!$C$3:$C$40,Gematria!$D$3:$D$40)))</f>
        <v/>
      </c>
    </row>
    <row r="1653" spans="1:10" x14ac:dyDescent="0.25">
      <c r="A1653" s="2">
        <v>1652</v>
      </c>
      <c r="B1653" s="2">
        <v>12</v>
      </c>
      <c r="C1653" s="2">
        <v>48</v>
      </c>
      <c r="D1653" s="11"/>
      <c r="E16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53" s="524" t="str">
        <f t="shared" si="77"/>
        <v/>
      </c>
      <c r="H1653" s="525">
        <f t="shared" si="78"/>
        <v>0</v>
      </c>
      <c r="I1653" s="526">
        <f t="shared" si="79"/>
        <v>1</v>
      </c>
      <c r="J1653" s="526" t="str">
        <f ca="1">IF(G1653="","",SUMPRODUCT(LOOKUP(MID(SUBSTITUTE(UPPER(TRIM(CLEAN(SUBSTITUTE(SUBSTITUTE(G1653,"ٔ",""),"ـ","ء"))))," ",""),ROW(INDIRECT("1:"&amp;LEN(SUBSTITUTE(UPPER(TRIM(CLEAN(SUBSTITUTE(SUBSTITUTE(G1653,"ٔ",""),"ـ","ء"))))," ","")))),1),Gematria!$C$3:$C$40,Gematria!$D$3:$D$40)))</f>
        <v/>
      </c>
    </row>
    <row r="1654" spans="1:10" x14ac:dyDescent="0.25">
      <c r="A1654" s="2">
        <v>1653</v>
      </c>
      <c r="B1654" s="2">
        <v>12</v>
      </c>
      <c r="C1654" s="2">
        <v>49</v>
      </c>
      <c r="D1654" s="11"/>
      <c r="E16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54" s="524" t="str">
        <f t="shared" si="77"/>
        <v/>
      </c>
      <c r="H1654" s="525">
        <f t="shared" si="78"/>
        <v>0</v>
      </c>
      <c r="I1654" s="526">
        <f t="shared" si="79"/>
        <v>1</v>
      </c>
      <c r="J1654" s="526" t="str">
        <f ca="1">IF(G1654="","",SUMPRODUCT(LOOKUP(MID(SUBSTITUTE(UPPER(TRIM(CLEAN(SUBSTITUTE(SUBSTITUTE(G1654,"ٔ",""),"ـ","ء"))))," ",""),ROW(INDIRECT("1:"&amp;LEN(SUBSTITUTE(UPPER(TRIM(CLEAN(SUBSTITUTE(SUBSTITUTE(G1654,"ٔ",""),"ـ","ء"))))," ","")))),1),Gematria!$C$3:$C$40,Gematria!$D$3:$D$40)))</f>
        <v/>
      </c>
    </row>
    <row r="1655" spans="1:10" x14ac:dyDescent="0.25">
      <c r="A1655" s="2">
        <v>1654</v>
      </c>
      <c r="B1655" s="2">
        <v>12</v>
      </c>
      <c r="C1655" s="2">
        <v>50</v>
      </c>
      <c r="D1655" s="11"/>
      <c r="E16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55" s="524" t="str">
        <f t="shared" si="77"/>
        <v/>
      </c>
      <c r="H1655" s="525">
        <f t="shared" si="78"/>
        <v>0</v>
      </c>
      <c r="I1655" s="526">
        <f t="shared" si="79"/>
        <v>1</v>
      </c>
      <c r="J1655" s="526" t="str">
        <f ca="1">IF(G1655="","",SUMPRODUCT(LOOKUP(MID(SUBSTITUTE(UPPER(TRIM(CLEAN(SUBSTITUTE(SUBSTITUTE(G1655,"ٔ",""),"ـ","ء"))))," ",""),ROW(INDIRECT("1:"&amp;LEN(SUBSTITUTE(UPPER(TRIM(CLEAN(SUBSTITUTE(SUBSTITUTE(G1655,"ٔ",""),"ـ","ء"))))," ","")))),1),Gematria!$C$3:$C$40,Gematria!$D$3:$D$40)))</f>
        <v/>
      </c>
    </row>
    <row r="1656" spans="1:10" x14ac:dyDescent="0.25">
      <c r="A1656" s="2">
        <v>1655</v>
      </c>
      <c r="B1656" s="2">
        <v>12</v>
      </c>
      <c r="C1656" s="2">
        <v>51</v>
      </c>
      <c r="D1656" s="11"/>
      <c r="E16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56" s="524" t="str">
        <f t="shared" si="77"/>
        <v/>
      </c>
      <c r="H1656" s="525">
        <f t="shared" si="78"/>
        <v>0</v>
      </c>
      <c r="I1656" s="526">
        <f t="shared" si="79"/>
        <v>1</v>
      </c>
      <c r="J1656" s="526" t="str">
        <f ca="1">IF(G1656="","",SUMPRODUCT(LOOKUP(MID(SUBSTITUTE(UPPER(TRIM(CLEAN(SUBSTITUTE(SUBSTITUTE(G1656,"ٔ",""),"ـ","ء"))))," ",""),ROW(INDIRECT("1:"&amp;LEN(SUBSTITUTE(UPPER(TRIM(CLEAN(SUBSTITUTE(SUBSTITUTE(G1656,"ٔ",""),"ـ","ء"))))," ","")))),1),Gematria!$C$3:$C$40,Gematria!$D$3:$D$40)))</f>
        <v/>
      </c>
    </row>
    <row r="1657" spans="1:10" x14ac:dyDescent="0.25">
      <c r="A1657" s="2">
        <v>1656</v>
      </c>
      <c r="B1657" s="2">
        <v>12</v>
      </c>
      <c r="C1657" s="2">
        <v>52</v>
      </c>
      <c r="D1657" s="11"/>
      <c r="E16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57" s="524" t="str">
        <f t="shared" si="77"/>
        <v/>
      </c>
      <c r="H1657" s="525">
        <f t="shared" si="78"/>
        <v>0</v>
      </c>
      <c r="I1657" s="526">
        <f t="shared" si="79"/>
        <v>1</v>
      </c>
      <c r="J1657" s="526" t="str">
        <f ca="1">IF(G1657="","",SUMPRODUCT(LOOKUP(MID(SUBSTITUTE(UPPER(TRIM(CLEAN(SUBSTITUTE(SUBSTITUTE(G1657,"ٔ",""),"ـ","ء"))))," ",""),ROW(INDIRECT("1:"&amp;LEN(SUBSTITUTE(UPPER(TRIM(CLEAN(SUBSTITUTE(SUBSTITUTE(G1657,"ٔ",""),"ـ","ء"))))," ","")))),1),Gematria!$C$3:$C$40,Gematria!$D$3:$D$40)))</f>
        <v/>
      </c>
    </row>
    <row r="1658" spans="1:10" x14ac:dyDescent="0.25">
      <c r="A1658" s="2">
        <v>1657</v>
      </c>
      <c r="B1658" s="2">
        <v>12</v>
      </c>
      <c r="C1658" s="2">
        <v>53</v>
      </c>
      <c r="D1658" s="11"/>
      <c r="E16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58" s="524" t="str">
        <f t="shared" si="77"/>
        <v/>
      </c>
      <c r="H1658" s="525">
        <f t="shared" si="78"/>
        <v>0</v>
      </c>
      <c r="I1658" s="526">
        <f t="shared" si="79"/>
        <v>1</v>
      </c>
      <c r="J1658" s="526" t="str">
        <f ca="1">IF(G1658="","",SUMPRODUCT(LOOKUP(MID(SUBSTITUTE(UPPER(TRIM(CLEAN(SUBSTITUTE(SUBSTITUTE(G1658,"ٔ",""),"ـ","ء"))))," ",""),ROW(INDIRECT("1:"&amp;LEN(SUBSTITUTE(UPPER(TRIM(CLEAN(SUBSTITUTE(SUBSTITUTE(G1658,"ٔ",""),"ـ","ء"))))," ","")))),1),Gematria!$C$3:$C$40,Gematria!$D$3:$D$40)))</f>
        <v/>
      </c>
    </row>
    <row r="1659" spans="1:10" x14ac:dyDescent="0.25">
      <c r="A1659" s="2">
        <v>1658</v>
      </c>
      <c r="B1659" s="2">
        <v>12</v>
      </c>
      <c r="C1659" s="2">
        <v>54</v>
      </c>
      <c r="D1659" s="11"/>
      <c r="E16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59" s="524" t="str">
        <f t="shared" si="77"/>
        <v/>
      </c>
      <c r="H1659" s="525">
        <f t="shared" si="78"/>
        <v>0</v>
      </c>
      <c r="I1659" s="526">
        <f t="shared" si="79"/>
        <v>1</v>
      </c>
      <c r="J1659" s="526" t="str">
        <f ca="1">IF(G1659="","",SUMPRODUCT(LOOKUP(MID(SUBSTITUTE(UPPER(TRIM(CLEAN(SUBSTITUTE(SUBSTITUTE(G1659,"ٔ",""),"ـ","ء"))))," ",""),ROW(INDIRECT("1:"&amp;LEN(SUBSTITUTE(UPPER(TRIM(CLEAN(SUBSTITUTE(SUBSTITUTE(G1659,"ٔ",""),"ـ","ء"))))," ","")))),1),Gematria!$C$3:$C$40,Gematria!$D$3:$D$40)))</f>
        <v/>
      </c>
    </row>
    <row r="1660" spans="1:10" x14ac:dyDescent="0.25">
      <c r="A1660" s="2">
        <v>1659</v>
      </c>
      <c r="B1660" s="2">
        <v>12</v>
      </c>
      <c r="C1660" s="2">
        <v>55</v>
      </c>
      <c r="D1660" s="11"/>
      <c r="E16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60" s="524" t="str">
        <f t="shared" si="77"/>
        <v/>
      </c>
      <c r="H1660" s="525">
        <f t="shared" si="78"/>
        <v>0</v>
      </c>
      <c r="I1660" s="526">
        <f t="shared" si="79"/>
        <v>1</v>
      </c>
      <c r="J1660" s="526" t="str">
        <f ca="1">IF(G1660="","",SUMPRODUCT(LOOKUP(MID(SUBSTITUTE(UPPER(TRIM(CLEAN(SUBSTITUTE(SUBSTITUTE(G1660,"ٔ",""),"ـ","ء"))))," ",""),ROW(INDIRECT("1:"&amp;LEN(SUBSTITUTE(UPPER(TRIM(CLEAN(SUBSTITUTE(SUBSTITUTE(G1660,"ٔ",""),"ـ","ء"))))," ","")))),1),Gematria!$C$3:$C$40,Gematria!$D$3:$D$40)))</f>
        <v/>
      </c>
    </row>
    <row r="1661" spans="1:10" x14ac:dyDescent="0.25">
      <c r="A1661" s="2">
        <v>1660</v>
      </c>
      <c r="B1661" s="2">
        <v>12</v>
      </c>
      <c r="C1661" s="2">
        <v>56</v>
      </c>
      <c r="D1661" s="11"/>
      <c r="E16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61" s="524" t="str">
        <f t="shared" si="77"/>
        <v/>
      </c>
      <c r="H1661" s="525">
        <f t="shared" si="78"/>
        <v>0</v>
      </c>
      <c r="I1661" s="526">
        <f t="shared" si="79"/>
        <v>1</v>
      </c>
      <c r="J1661" s="526" t="str">
        <f ca="1">IF(G1661="","",SUMPRODUCT(LOOKUP(MID(SUBSTITUTE(UPPER(TRIM(CLEAN(SUBSTITUTE(SUBSTITUTE(G1661,"ٔ",""),"ـ","ء"))))," ",""),ROW(INDIRECT("1:"&amp;LEN(SUBSTITUTE(UPPER(TRIM(CLEAN(SUBSTITUTE(SUBSTITUTE(G1661,"ٔ",""),"ـ","ء"))))," ","")))),1),Gematria!$C$3:$C$40,Gematria!$D$3:$D$40)))</f>
        <v/>
      </c>
    </row>
    <row r="1662" spans="1:10" x14ac:dyDescent="0.25">
      <c r="A1662" s="2">
        <v>1661</v>
      </c>
      <c r="B1662" s="2">
        <v>12</v>
      </c>
      <c r="C1662" s="2">
        <v>57</v>
      </c>
      <c r="D1662" s="11"/>
      <c r="E16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62" s="524" t="str">
        <f t="shared" si="77"/>
        <v/>
      </c>
      <c r="H1662" s="525">
        <f t="shared" si="78"/>
        <v>0</v>
      </c>
      <c r="I1662" s="526">
        <f t="shared" si="79"/>
        <v>1</v>
      </c>
      <c r="J1662" s="526" t="str">
        <f ca="1">IF(G1662="","",SUMPRODUCT(LOOKUP(MID(SUBSTITUTE(UPPER(TRIM(CLEAN(SUBSTITUTE(SUBSTITUTE(G1662,"ٔ",""),"ـ","ء"))))," ",""),ROW(INDIRECT("1:"&amp;LEN(SUBSTITUTE(UPPER(TRIM(CLEAN(SUBSTITUTE(SUBSTITUTE(G1662,"ٔ",""),"ـ","ء"))))," ","")))),1),Gematria!$C$3:$C$40,Gematria!$D$3:$D$40)))</f>
        <v/>
      </c>
    </row>
    <row r="1663" spans="1:10" x14ac:dyDescent="0.25">
      <c r="A1663" s="2">
        <v>1662</v>
      </c>
      <c r="B1663" s="2">
        <v>12</v>
      </c>
      <c r="C1663" s="2">
        <v>58</v>
      </c>
      <c r="D1663" s="11"/>
      <c r="E16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63" s="524" t="str">
        <f t="shared" si="77"/>
        <v/>
      </c>
      <c r="H1663" s="525">
        <f t="shared" si="78"/>
        <v>0</v>
      </c>
      <c r="I1663" s="526">
        <f t="shared" si="79"/>
        <v>1</v>
      </c>
      <c r="J1663" s="526" t="str">
        <f ca="1">IF(G1663="","",SUMPRODUCT(LOOKUP(MID(SUBSTITUTE(UPPER(TRIM(CLEAN(SUBSTITUTE(SUBSTITUTE(G1663,"ٔ",""),"ـ","ء"))))," ",""),ROW(INDIRECT("1:"&amp;LEN(SUBSTITUTE(UPPER(TRIM(CLEAN(SUBSTITUTE(SUBSTITUTE(G1663,"ٔ",""),"ـ","ء"))))," ","")))),1),Gematria!$C$3:$C$40,Gematria!$D$3:$D$40)))</f>
        <v/>
      </c>
    </row>
    <row r="1664" spans="1:10" x14ac:dyDescent="0.25">
      <c r="A1664" s="2">
        <v>1663</v>
      </c>
      <c r="B1664" s="2">
        <v>12</v>
      </c>
      <c r="C1664" s="2">
        <v>59</v>
      </c>
      <c r="D1664" s="11"/>
      <c r="E16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64" s="524" t="str">
        <f t="shared" si="77"/>
        <v/>
      </c>
      <c r="H1664" s="525">
        <f t="shared" si="78"/>
        <v>0</v>
      </c>
      <c r="I1664" s="526">
        <f t="shared" si="79"/>
        <v>1</v>
      </c>
      <c r="J1664" s="526" t="str">
        <f ca="1">IF(G1664="","",SUMPRODUCT(LOOKUP(MID(SUBSTITUTE(UPPER(TRIM(CLEAN(SUBSTITUTE(SUBSTITUTE(G1664,"ٔ",""),"ـ","ء"))))," ",""),ROW(INDIRECT("1:"&amp;LEN(SUBSTITUTE(UPPER(TRIM(CLEAN(SUBSTITUTE(SUBSTITUTE(G1664,"ٔ",""),"ـ","ء"))))," ","")))),1),Gematria!$C$3:$C$40,Gematria!$D$3:$D$40)))</f>
        <v/>
      </c>
    </row>
    <row r="1665" spans="1:10" x14ac:dyDescent="0.25">
      <c r="A1665" s="2">
        <v>1664</v>
      </c>
      <c r="B1665" s="2">
        <v>12</v>
      </c>
      <c r="C1665" s="2">
        <v>60</v>
      </c>
      <c r="D1665" s="11"/>
      <c r="E16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65" s="524" t="str">
        <f t="shared" si="77"/>
        <v/>
      </c>
      <c r="H1665" s="525">
        <f t="shared" si="78"/>
        <v>0</v>
      </c>
      <c r="I1665" s="526">
        <f t="shared" si="79"/>
        <v>1</v>
      </c>
      <c r="J1665" s="526" t="str">
        <f ca="1">IF(G1665="","",SUMPRODUCT(LOOKUP(MID(SUBSTITUTE(UPPER(TRIM(CLEAN(SUBSTITUTE(SUBSTITUTE(G1665,"ٔ",""),"ـ","ء"))))," ",""),ROW(INDIRECT("1:"&amp;LEN(SUBSTITUTE(UPPER(TRIM(CLEAN(SUBSTITUTE(SUBSTITUTE(G1665,"ٔ",""),"ـ","ء"))))," ","")))),1),Gematria!$C$3:$C$40,Gematria!$D$3:$D$40)))</f>
        <v/>
      </c>
    </row>
    <row r="1666" spans="1:10" x14ac:dyDescent="0.25">
      <c r="A1666" s="2">
        <v>1665</v>
      </c>
      <c r="B1666" s="2">
        <v>12</v>
      </c>
      <c r="C1666" s="2">
        <v>61</v>
      </c>
      <c r="D1666" s="11"/>
      <c r="E16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66" s="524" t="str">
        <f t="shared" si="77"/>
        <v/>
      </c>
      <c r="H1666" s="525">
        <f t="shared" si="78"/>
        <v>0</v>
      </c>
      <c r="I1666" s="526">
        <f t="shared" si="79"/>
        <v>1</v>
      </c>
      <c r="J1666" s="526" t="str">
        <f ca="1">IF(G1666="","",SUMPRODUCT(LOOKUP(MID(SUBSTITUTE(UPPER(TRIM(CLEAN(SUBSTITUTE(SUBSTITUTE(G1666,"ٔ",""),"ـ","ء"))))," ",""),ROW(INDIRECT("1:"&amp;LEN(SUBSTITUTE(UPPER(TRIM(CLEAN(SUBSTITUTE(SUBSTITUTE(G1666,"ٔ",""),"ـ","ء"))))," ","")))),1),Gematria!$C$3:$C$40,Gematria!$D$3:$D$40)))</f>
        <v/>
      </c>
    </row>
    <row r="1667" spans="1:10" x14ac:dyDescent="0.25">
      <c r="A1667" s="2">
        <v>1666</v>
      </c>
      <c r="B1667" s="2">
        <v>12</v>
      </c>
      <c r="C1667" s="2">
        <v>62</v>
      </c>
      <c r="D1667" s="11"/>
      <c r="E16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67" s="524" t="str">
        <f t="shared" ref="G1667:G1730" si="80">TRIM(CLEAN(SUBSTITUTE(F1667,"ٔ","")))</f>
        <v/>
      </c>
      <c r="H1667" s="525">
        <f t="shared" ref="H1667:H1730" si="81">LEN(SUBSTITUTE(G1667," ",""))</f>
        <v>0</v>
      </c>
      <c r="I1667" s="526">
        <f t="shared" si="79"/>
        <v>1</v>
      </c>
      <c r="J1667" s="526" t="str">
        <f ca="1">IF(G1667="","",SUMPRODUCT(LOOKUP(MID(SUBSTITUTE(UPPER(TRIM(CLEAN(SUBSTITUTE(SUBSTITUTE(G1667,"ٔ",""),"ـ","ء"))))," ",""),ROW(INDIRECT("1:"&amp;LEN(SUBSTITUTE(UPPER(TRIM(CLEAN(SUBSTITUTE(SUBSTITUTE(G1667,"ٔ",""),"ـ","ء"))))," ","")))),1),Gematria!$C$3:$C$40,Gematria!$D$3:$D$40)))</f>
        <v/>
      </c>
    </row>
    <row r="1668" spans="1:10" x14ac:dyDescent="0.25">
      <c r="A1668" s="2">
        <v>1667</v>
      </c>
      <c r="B1668" s="2">
        <v>12</v>
      </c>
      <c r="C1668" s="2">
        <v>63</v>
      </c>
      <c r="D1668" s="11"/>
      <c r="E16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68" s="524" t="str">
        <f t="shared" si="80"/>
        <v/>
      </c>
      <c r="H1668" s="525">
        <f t="shared" si="81"/>
        <v>0</v>
      </c>
      <c r="I1668" s="526">
        <f t="shared" si="79"/>
        <v>1</v>
      </c>
      <c r="J1668" s="526" t="str">
        <f ca="1">IF(G1668="","",SUMPRODUCT(LOOKUP(MID(SUBSTITUTE(UPPER(TRIM(CLEAN(SUBSTITUTE(SUBSTITUTE(G1668,"ٔ",""),"ـ","ء"))))," ",""),ROW(INDIRECT("1:"&amp;LEN(SUBSTITUTE(UPPER(TRIM(CLEAN(SUBSTITUTE(SUBSTITUTE(G1668,"ٔ",""),"ـ","ء"))))," ","")))),1),Gematria!$C$3:$C$40,Gematria!$D$3:$D$40)))</f>
        <v/>
      </c>
    </row>
    <row r="1669" spans="1:10" x14ac:dyDescent="0.25">
      <c r="A1669" s="2">
        <v>1668</v>
      </c>
      <c r="B1669" s="2">
        <v>12</v>
      </c>
      <c r="C1669" s="2">
        <v>64</v>
      </c>
      <c r="D1669" s="11"/>
      <c r="E16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69" s="524" t="str">
        <f t="shared" si="80"/>
        <v/>
      </c>
      <c r="H1669" s="525">
        <f t="shared" si="81"/>
        <v>0</v>
      </c>
      <c r="I1669" s="526">
        <f t="shared" si="79"/>
        <v>1</v>
      </c>
      <c r="J1669" s="526" t="str">
        <f ca="1">IF(G1669="","",SUMPRODUCT(LOOKUP(MID(SUBSTITUTE(UPPER(TRIM(CLEAN(SUBSTITUTE(SUBSTITUTE(G1669,"ٔ",""),"ـ","ء"))))," ",""),ROW(INDIRECT("1:"&amp;LEN(SUBSTITUTE(UPPER(TRIM(CLEAN(SUBSTITUTE(SUBSTITUTE(G1669,"ٔ",""),"ـ","ء"))))," ","")))),1),Gematria!$C$3:$C$40,Gematria!$D$3:$D$40)))</f>
        <v/>
      </c>
    </row>
    <row r="1670" spans="1:10" x14ac:dyDescent="0.25">
      <c r="A1670" s="2">
        <v>1669</v>
      </c>
      <c r="B1670" s="2">
        <v>12</v>
      </c>
      <c r="C1670" s="2">
        <v>65</v>
      </c>
      <c r="D1670" s="11"/>
      <c r="E16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70" s="524" t="str">
        <f t="shared" si="80"/>
        <v/>
      </c>
      <c r="H1670" s="525">
        <f t="shared" si="81"/>
        <v>0</v>
      </c>
      <c r="I1670" s="526">
        <f t="shared" si="79"/>
        <v>1</v>
      </c>
      <c r="J1670" s="526" t="str">
        <f ca="1">IF(G1670="","",SUMPRODUCT(LOOKUP(MID(SUBSTITUTE(UPPER(TRIM(CLEAN(SUBSTITUTE(SUBSTITUTE(G1670,"ٔ",""),"ـ","ء"))))," ",""),ROW(INDIRECT("1:"&amp;LEN(SUBSTITUTE(UPPER(TRIM(CLEAN(SUBSTITUTE(SUBSTITUTE(G1670,"ٔ",""),"ـ","ء"))))," ","")))),1),Gematria!$C$3:$C$40,Gematria!$D$3:$D$40)))</f>
        <v/>
      </c>
    </row>
    <row r="1671" spans="1:10" x14ac:dyDescent="0.25">
      <c r="A1671" s="2">
        <v>1670</v>
      </c>
      <c r="B1671" s="2">
        <v>12</v>
      </c>
      <c r="C1671" s="2">
        <v>66</v>
      </c>
      <c r="D1671" s="11"/>
      <c r="E16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71" s="524" t="str">
        <f t="shared" si="80"/>
        <v/>
      </c>
      <c r="H1671" s="525">
        <f t="shared" si="81"/>
        <v>0</v>
      </c>
      <c r="I1671" s="526">
        <f t="shared" si="79"/>
        <v>1</v>
      </c>
      <c r="J1671" s="526" t="str">
        <f ca="1">IF(G1671="","",SUMPRODUCT(LOOKUP(MID(SUBSTITUTE(UPPER(TRIM(CLEAN(SUBSTITUTE(SUBSTITUTE(G1671,"ٔ",""),"ـ","ء"))))," ",""),ROW(INDIRECT("1:"&amp;LEN(SUBSTITUTE(UPPER(TRIM(CLEAN(SUBSTITUTE(SUBSTITUTE(G1671,"ٔ",""),"ـ","ء"))))," ","")))),1),Gematria!$C$3:$C$40,Gematria!$D$3:$D$40)))</f>
        <v/>
      </c>
    </row>
    <row r="1672" spans="1:10" x14ac:dyDescent="0.25">
      <c r="A1672" s="2">
        <v>1671</v>
      </c>
      <c r="B1672" s="2">
        <v>12</v>
      </c>
      <c r="C1672" s="2">
        <v>67</v>
      </c>
      <c r="D1672" s="11"/>
      <c r="E16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72" s="524" t="str">
        <f t="shared" si="80"/>
        <v/>
      </c>
      <c r="H1672" s="525">
        <f t="shared" si="81"/>
        <v>0</v>
      </c>
      <c r="I1672" s="526">
        <f t="shared" si="79"/>
        <v>1</v>
      </c>
      <c r="J1672" s="526" t="str">
        <f ca="1">IF(G1672="","",SUMPRODUCT(LOOKUP(MID(SUBSTITUTE(UPPER(TRIM(CLEAN(SUBSTITUTE(SUBSTITUTE(G1672,"ٔ",""),"ـ","ء"))))," ",""),ROW(INDIRECT("1:"&amp;LEN(SUBSTITUTE(UPPER(TRIM(CLEAN(SUBSTITUTE(SUBSTITUTE(G1672,"ٔ",""),"ـ","ء"))))," ","")))),1),Gematria!$C$3:$C$40,Gematria!$D$3:$D$40)))</f>
        <v/>
      </c>
    </row>
    <row r="1673" spans="1:10" x14ac:dyDescent="0.25">
      <c r="A1673" s="2">
        <v>1672</v>
      </c>
      <c r="B1673" s="2">
        <v>12</v>
      </c>
      <c r="C1673" s="2">
        <v>68</v>
      </c>
      <c r="D1673" s="11"/>
      <c r="E16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73" s="524" t="str">
        <f t="shared" si="80"/>
        <v/>
      </c>
      <c r="H1673" s="525">
        <f t="shared" si="81"/>
        <v>0</v>
      </c>
      <c r="I1673" s="526">
        <f t="shared" si="79"/>
        <v>1</v>
      </c>
      <c r="J1673" s="526" t="str">
        <f ca="1">IF(G1673="","",SUMPRODUCT(LOOKUP(MID(SUBSTITUTE(UPPER(TRIM(CLEAN(SUBSTITUTE(SUBSTITUTE(G1673,"ٔ",""),"ـ","ء"))))," ",""),ROW(INDIRECT("1:"&amp;LEN(SUBSTITUTE(UPPER(TRIM(CLEAN(SUBSTITUTE(SUBSTITUTE(G1673,"ٔ",""),"ـ","ء"))))," ","")))),1),Gematria!$C$3:$C$40,Gematria!$D$3:$D$40)))</f>
        <v/>
      </c>
    </row>
    <row r="1674" spans="1:10" x14ac:dyDescent="0.25">
      <c r="A1674" s="2">
        <v>1673</v>
      </c>
      <c r="B1674" s="2">
        <v>12</v>
      </c>
      <c r="C1674" s="2">
        <v>69</v>
      </c>
      <c r="D1674" s="11"/>
      <c r="E16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74" s="524" t="str">
        <f t="shared" si="80"/>
        <v/>
      </c>
      <c r="H1674" s="525">
        <f t="shared" si="81"/>
        <v>0</v>
      </c>
      <c r="I1674" s="526">
        <f t="shared" si="79"/>
        <v>1</v>
      </c>
      <c r="J1674" s="526" t="str">
        <f ca="1">IF(G1674="","",SUMPRODUCT(LOOKUP(MID(SUBSTITUTE(UPPER(TRIM(CLEAN(SUBSTITUTE(SUBSTITUTE(G1674,"ٔ",""),"ـ","ء"))))," ",""),ROW(INDIRECT("1:"&amp;LEN(SUBSTITUTE(UPPER(TRIM(CLEAN(SUBSTITUTE(SUBSTITUTE(G1674,"ٔ",""),"ـ","ء"))))," ","")))),1),Gematria!$C$3:$C$40,Gematria!$D$3:$D$40)))</f>
        <v/>
      </c>
    </row>
    <row r="1675" spans="1:10" x14ac:dyDescent="0.25">
      <c r="A1675" s="2">
        <v>1674</v>
      </c>
      <c r="B1675" s="2">
        <v>12</v>
      </c>
      <c r="C1675" s="2">
        <v>70</v>
      </c>
      <c r="D1675" s="11"/>
      <c r="E16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75" s="524" t="str">
        <f t="shared" si="80"/>
        <v/>
      </c>
      <c r="H1675" s="525">
        <f t="shared" si="81"/>
        <v>0</v>
      </c>
      <c r="I1675" s="526">
        <f t="shared" si="79"/>
        <v>1</v>
      </c>
      <c r="J1675" s="526" t="str">
        <f ca="1">IF(G1675="","",SUMPRODUCT(LOOKUP(MID(SUBSTITUTE(UPPER(TRIM(CLEAN(SUBSTITUTE(SUBSTITUTE(G1675,"ٔ",""),"ـ","ء"))))," ",""),ROW(INDIRECT("1:"&amp;LEN(SUBSTITUTE(UPPER(TRIM(CLEAN(SUBSTITUTE(SUBSTITUTE(G1675,"ٔ",""),"ـ","ء"))))," ","")))),1),Gematria!$C$3:$C$40,Gematria!$D$3:$D$40)))</f>
        <v/>
      </c>
    </row>
    <row r="1676" spans="1:10" x14ac:dyDescent="0.25">
      <c r="A1676" s="2">
        <v>1675</v>
      </c>
      <c r="B1676" s="2">
        <v>12</v>
      </c>
      <c r="C1676" s="2">
        <v>71</v>
      </c>
      <c r="D1676" s="11"/>
      <c r="E16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76" s="524" t="str">
        <f t="shared" si="80"/>
        <v/>
      </c>
      <c r="H1676" s="525">
        <f t="shared" si="81"/>
        <v>0</v>
      </c>
      <c r="I1676" s="526">
        <f t="shared" si="79"/>
        <v>1</v>
      </c>
      <c r="J1676" s="526" t="str">
        <f ca="1">IF(G1676="","",SUMPRODUCT(LOOKUP(MID(SUBSTITUTE(UPPER(TRIM(CLEAN(SUBSTITUTE(SUBSTITUTE(G1676,"ٔ",""),"ـ","ء"))))," ",""),ROW(INDIRECT("1:"&amp;LEN(SUBSTITUTE(UPPER(TRIM(CLEAN(SUBSTITUTE(SUBSTITUTE(G1676,"ٔ",""),"ـ","ء"))))," ","")))),1),Gematria!$C$3:$C$40,Gematria!$D$3:$D$40)))</f>
        <v/>
      </c>
    </row>
    <row r="1677" spans="1:10" x14ac:dyDescent="0.25">
      <c r="A1677" s="2">
        <v>1676</v>
      </c>
      <c r="B1677" s="2">
        <v>12</v>
      </c>
      <c r="C1677" s="2">
        <v>72</v>
      </c>
      <c r="D1677" s="11"/>
      <c r="E16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77" s="524" t="str">
        <f t="shared" si="80"/>
        <v/>
      </c>
      <c r="H1677" s="525">
        <f t="shared" si="81"/>
        <v>0</v>
      </c>
      <c r="I1677" s="526">
        <f t="shared" si="79"/>
        <v>1</v>
      </c>
      <c r="J1677" s="526" t="str">
        <f ca="1">IF(G1677="","",SUMPRODUCT(LOOKUP(MID(SUBSTITUTE(UPPER(TRIM(CLEAN(SUBSTITUTE(SUBSTITUTE(G1677,"ٔ",""),"ـ","ء"))))," ",""),ROW(INDIRECT("1:"&amp;LEN(SUBSTITUTE(UPPER(TRIM(CLEAN(SUBSTITUTE(SUBSTITUTE(G1677,"ٔ",""),"ـ","ء"))))," ","")))),1),Gematria!$C$3:$C$40,Gematria!$D$3:$D$40)))</f>
        <v/>
      </c>
    </row>
    <row r="1678" spans="1:10" x14ac:dyDescent="0.25">
      <c r="A1678" s="2">
        <v>1677</v>
      </c>
      <c r="B1678" s="2">
        <v>12</v>
      </c>
      <c r="C1678" s="2">
        <v>73</v>
      </c>
      <c r="D1678" s="11"/>
      <c r="E16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78" s="524" t="str">
        <f t="shared" si="80"/>
        <v/>
      </c>
      <c r="H1678" s="525">
        <f t="shared" si="81"/>
        <v>0</v>
      </c>
      <c r="I1678" s="526">
        <f t="shared" si="79"/>
        <v>1</v>
      </c>
      <c r="J1678" s="526" t="str">
        <f ca="1">IF(G1678="","",SUMPRODUCT(LOOKUP(MID(SUBSTITUTE(UPPER(TRIM(CLEAN(SUBSTITUTE(SUBSTITUTE(G1678,"ٔ",""),"ـ","ء"))))," ",""),ROW(INDIRECT("1:"&amp;LEN(SUBSTITUTE(UPPER(TRIM(CLEAN(SUBSTITUTE(SUBSTITUTE(G1678,"ٔ",""),"ـ","ء"))))," ","")))),1),Gematria!$C$3:$C$40,Gematria!$D$3:$D$40)))</f>
        <v/>
      </c>
    </row>
    <row r="1679" spans="1:10" x14ac:dyDescent="0.25">
      <c r="A1679" s="2">
        <v>1678</v>
      </c>
      <c r="B1679" s="2">
        <v>12</v>
      </c>
      <c r="C1679" s="2">
        <v>74</v>
      </c>
      <c r="D1679" s="11"/>
      <c r="E16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79" s="524" t="str">
        <f t="shared" si="80"/>
        <v/>
      </c>
      <c r="H1679" s="525">
        <f t="shared" si="81"/>
        <v>0</v>
      </c>
      <c r="I1679" s="526">
        <f t="shared" si="79"/>
        <v>1</v>
      </c>
      <c r="J1679" s="526" t="str">
        <f ca="1">IF(G1679="","",SUMPRODUCT(LOOKUP(MID(SUBSTITUTE(UPPER(TRIM(CLEAN(SUBSTITUTE(SUBSTITUTE(G1679,"ٔ",""),"ـ","ء"))))," ",""),ROW(INDIRECT("1:"&amp;LEN(SUBSTITUTE(UPPER(TRIM(CLEAN(SUBSTITUTE(SUBSTITUTE(G1679,"ٔ",""),"ـ","ء"))))," ","")))),1),Gematria!$C$3:$C$40,Gematria!$D$3:$D$40)))</f>
        <v/>
      </c>
    </row>
    <row r="1680" spans="1:10" x14ac:dyDescent="0.25">
      <c r="A1680" s="2">
        <v>1679</v>
      </c>
      <c r="B1680" s="2">
        <v>12</v>
      </c>
      <c r="C1680" s="2">
        <v>75</v>
      </c>
      <c r="D1680" s="11"/>
      <c r="E16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80" s="524" t="str">
        <f t="shared" si="80"/>
        <v/>
      </c>
      <c r="H1680" s="525">
        <f t="shared" si="81"/>
        <v>0</v>
      </c>
      <c r="I1680" s="526">
        <f t="shared" si="79"/>
        <v>1</v>
      </c>
      <c r="J1680" s="526" t="str">
        <f ca="1">IF(G1680="","",SUMPRODUCT(LOOKUP(MID(SUBSTITUTE(UPPER(TRIM(CLEAN(SUBSTITUTE(SUBSTITUTE(G1680,"ٔ",""),"ـ","ء"))))," ",""),ROW(INDIRECT("1:"&amp;LEN(SUBSTITUTE(UPPER(TRIM(CLEAN(SUBSTITUTE(SUBSTITUTE(G1680,"ٔ",""),"ـ","ء"))))," ","")))),1),Gematria!$C$3:$C$40,Gematria!$D$3:$D$40)))</f>
        <v/>
      </c>
    </row>
    <row r="1681" spans="1:10" x14ac:dyDescent="0.25">
      <c r="A1681" s="2">
        <v>1680</v>
      </c>
      <c r="B1681" s="2">
        <v>12</v>
      </c>
      <c r="C1681" s="2">
        <v>76</v>
      </c>
      <c r="D1681" s="11"/>
      <c r="E16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81" s="524" t="str">
        <f t="shared" si="80"/>
        <v/>
      </c>
      <c r="H1681" s="525">
        <f t="shared" si="81"/>
        <v>0</v>
      </c>
      <c r="I1681" s="526">
        <f t="shared" si="79"/>
        <v>1</v>
      </c>
      <c r="J1681" s="526" t="str">
        <f ca="1">IF(G1681="","",SUMPRODUCT(LOOKUP(MID(SUBSTITUTE(UPPER(TRIM(CLEAN(SUBSTITUTE(SUBSTITUTE(G1681,"ٔ",""),"ـ","ء"))))," ",""),ROW(INDIRECT("1:"&amp;LEN(SUBSTITUTE(UPPER(TRIM(CLEAN(SUBSTITUTE(SUBSTITUTE(G1681,"ٔ",""),"ـ","ء"))))," ","")))),1),Gematria!$C$3:$C$40,Gematria!$D$3:$D$40)))</f>
        <v/>
      </c>
    </row>
    <row r="1682" spans="1:10" x14ac:dyDescent="0.25">
      <c r="A1682" s="2">
        <v>1681</v>
      </c>
      <c r="B1682" s="2">
        <v>12</v>
      </c>
      <c r="C1682" s="2">
        <v>77</v>
      </c>
      <c r="D1682" s="11"/>
      <c r="E16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82" s="524" t="str">
        <f t="shared" si="80"/>
        <v/>
      </c>
      <c r="H1682" s="525">
        <f t="shared" si="81"/>
        <v>0</v>
      </c>
      <c r="I1682" s="526">
        <f t="shared" si="79"/>
        <v>1</v>
      </c>
      <c r="J1682" s="526" t="str">
        <f ca="1">IF(G1682="","",SUMPRODUCT(LOOKUP(MID(SUBSTITUTE(UPPER(TRIM(CLEAN(SUBSTITUTE(SUBSTITUTE(G1682,"ٔ",""),"ـ","ء"))))," ",""),ROW(INDIRECT("1:"&amp;LEN(SUBSTITUTE(UPPER(TRIM(CLEAN(SUBSTITUTE(SUBSTITUTE(G1682,"ٔ",""),"ـ","ء"))))," ","")))),1),Gematria!$C$3:$C$40,Gematria!$D$3:$D$40)))</f>
        <v/>
      </c>
    </row>
    <row r="1683" spans="1:10" x14ac:dyDescent="0.25">
      <c r="A1683" s="2">
        <v>1682</v>
      </c>
      <c r="B1683" s="2">
        <v>12</v>
      </c>
      <c r="C1683" s="2">
        <v>78</v>
      </c>
      <c r="D1683" s="11"/>
      <c r="E16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83" s="524" t="str">
        <f t="shared" si="80"/>
        <v/>
      </c>
      <c r="H1683" s="525">
        <f t="shared" si="81"/>
        <v>0</v>
      </c>
      <c r="I1683" s="526">
        <f t="shared" ref="I1683:I1746" si="82">LEN(TRIM(G1683))-H1683+1</f>
        <v>1</v>
      </c>
      <c r="J1683" s="526" t="str">
        <f ca="1">IF(G1683="","",SUMPRODUCT(LOOKUP(MID(SUBSTITUTE(UPPER(TRIM(CLEAN(SUBSTITUTE(SUBSTITUTE(G1683,"ٔ",""),"ـ","ء"))))," ",""),ROW(INDIRECT("1:"&amp;LEN(SUBSTITUTE(UPPER(TRIM(CLEAN(SUBSTITUTE(SUBSTITUTE(G1683,"ٔ",""),"ـ","ء"))))," ","")))),1),Gematria!$C$3:$C$40,Gematria!$D$3:$D$40)))</f>
        <v/>
      </c>
    </row>
    <row r="1684" spans="1:10" x14ac:dyDescent="0.25">
      <c r="A1684" s="2">
        <v>1683</v>
      </c>
      <c r="B1684" s="2">
        <v>12</v>
      </c>
      <c r="C1684" s="2">
        <v>79</v>
      </c>
      <c r="D1684" s="11"/>
      <c r="E16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84" s="524" t="str">
        <f t="shared" si="80"/>
        <v/>
      </c>
      <c r="H1684" s="525">
        <f t="shared" si="81"/>
        <v>0</v>
      </c>
      <c r="I1684" s="526">
        <f t="shared" si="82"/>
        <v>1</v>
      </c>
      <c r="J1684" s="526" t="str">
        <f ca="1">IF(G1684="","",SUMPRODUCT(LOOKUP(MID(SUBSTITUTE(UPPER(TRIM(CLEAN(SUBSTITUTE(SUBSTITUTE(G1684,"ٔ",""),"ـ","ء"))))," ",""),ROW(INDIRECT("1:"&amp;LEN(SUBSTITUTE(UPPER(TRIM(CLEAN(SUBSTITUTE(SUBSTITUTE(G1684,"ٔ",""),"ـ","ء"))))," ","")))),1),Gematria!$C$3:$C$40,Gematria!$D$3:$D$40)))</f>
        <v/>
      </c>
    </row>
    <row r="1685" spans="1:10" x14ac:dyDescent="0.25">
      <c r="A1685" s="2">
        <v>1684</v>
      </c>
      <c r="B1685" s="2">
        <v>12</v>
      </c>
      <c r="C1685" s="2">
        <v>80</v>
      </c>
      <c r="D1685" s="11"/>
      <c r="E16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85" s="524" t="str">
        <f t="shared" si="80"/>
        <v/>
      </c>
      <c r="H1685" s="525">
        <f t="shared" si="81"/>
        <v>0</v>
      </c>
      <c r="I1685" s="526">
        <f t="shared" si="82"/>
        <v>1</v>
      </c>
      <c r="J1685" s="526" t="str">
        <f ca="1">IF(G1685="","",SUMPRODUCT(LOOKUP(MID(SUBSTITUTE(UPPER(TRIM(CLEAN(SUBSTITUTE(SUBSTITUTE(G1685,"ٔ",""),"ـ","ء"))))," ",""),ROW(INDIRECT("1:"&amp;LEN(SUBSTITUTE(UPPER(TRIM(CLEAN(SUBSTITUTE(SUBSTITUTE(G1685,"ٔ",""),"ـ","ء"))))," ","")))),1),Gematria!$C$3:$C$40,Gematria!$D$3:$D$40)))</f>
        <v/>
      </c>
    </row>
    <row r="1686" spans="1:10" x14ac:dyDescent="0.25">
      <c r="A1686" s="2">
        <v>1685</v>
      </c>
      <c r="B1686" s="2">
        <v>12</v>
      </c>
      <c r="C1686" s="2">
        <v>81</v>
      </c>
      <c r="D1686" s="11"/>
      <c r="E16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86" s="524" t="str">
        <f t="shared" si="80"/>
        <v/>
      </c>
      <c r="H1686" s="525">
        <f t="shared" si="81"/>
        <v>0</v>
      </c>
      <c r="I1686" s="526">
        <f t="shared" si="82"/>
        <v>1</v>
      </c>
      <c r="J1686" s="526" t="str">
        <f ca="1">IF(G1686="","",SUMPRODUCT(LOOKUP(MID(SUBSTITUTE(UPPER(TRIM(CLEAN(SUBSTITUTE(SUBSTITUTE(G1686,"ٔ",""),"ـ","ء"))))," ",""),ROW(INDIRECT("1:"&amp;LEN(SUBSTITUTE(UPPER(TRIM(CLEAN(SUBSTITUTE(SUBSTITUTE(G1686,"ٔ",""),"ـ","ء"))))," ","")))),1),Gematria!$C$3:$C$40,Gematria!$D$3:$D$40)))</f>
        <v/>
      </c>
    </row>
    <row r="1687" spans="1:10" x14ac:dyDescent="0.25">
      <c r="A1687" s="2">
        <v>1686</v>
      </c>
      <c r="B1687" s="2">
        <v>12</v>
      </c>
      <c r="C1687" s="2">
        <v>82</v>
      </c>
      <c r="D1687" s="11"/>
      <c r="E16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87" s="524" t="str">
        <f t="shared" si="80"/>
        <v/>
      </c>
      <c r="H1687" s="525">
        <f t="shared" si="81"/>
        <v>0</v>
      </c>
      <c r="I1687" s="526">
        <f t="shared" si="82"/>
        <v>1</v>
      </c>
      <c r="J1687" s="526" t="str">
        <f ca="1">IF(G1687="","",SUMPRODUCT(LOOKUP(MID(SUBSTITUTE(UPPER(TRIM(CLEAN(SUBSTITUTE(SUBSTITUTE(G1687,"ٔ",""),"ـ","ء"))))," ",""),ROW(INDIRECT("1:"&amp;LEN(SUBSTITUTE(UPPER(TRIM(CLEAN(SUBSTITUTE(SUBSTITUTE(G1687,"ٔ",""),"ـ","ء"))))," ","")))),1),Gematria!$C$3:$C$40,Gematria!$D$3:$D$40)))</f>
        <v/>
      </c>
    </row>
    <row r="1688" spans="1:10" x14ac:dyDescent="0.25">
      <c r="A1688" s="2">
        <v>1687</v>
      </c>
      <c r="B1688" s="2">
        <v>12</v>
      </c>
      <c r="C1688" s="2">
        <v>83</v>
      </c>
      <c r="D1688" s="11"/>
      <c r="E16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88" s="524" t="str">
        <f t="shared" si="80"/>
        <v/>
      </c>
      <c r="H1688" s="525">
        <f t="shared" si="81"/>
        <v>0</v>
      </c>
      <c r="I1688" s="526">
        <f t="shared" si="82"/>
        <v>1</v>
      </c>
      <c r="J1688" s="526" t="str">
        <f ca="1">IF(G1688="","",SUMPRODUCT(LOOKUP(MID(SUBSTITUTE(UPPER(TRIM(CLEAN(SUBSTITUTE(SUBSTITUTE(G1688,"ٔ",""),"ـ","ء"))))," ",""),ROW(INDIRECT("1:"&amp;LEN(SUBSTITUTE(UPPER(TRIM(CLEAN(SUBSTITUTE(SUBSTITUTE(G1688,"ٔ",""),"ـ","ء"))))," ","")))),1),Gematria!$C$3:$C$40,Gematria!$D$3:$D$40)))</f>
        <v/>
      </c>
    </row>
    <row r="1689" spans="1:10" x14ac:dyDescent="0.25">
      <c r="A1689" s="2">
        <v>1688</v>
      </c>
      <c r="B1689" s="2">
        <v>12</v>
      </c>
      <c r="C1689" s="2">
        <v>84</v>
      </c>
      <c r="D1689" s="11"/>
      <c r="E16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89" s="524" t="str">
        <f t="shared" si="80"/>
        <v/>
      </c>
      <c r="H1689" s="525">
        <f t="shared" si="81"/>
        <v>0</v>
      </c>
      <c r="I1689" s="526">
        <f t="shared" si="82"/>
        <v>1</v>
      </c>
      <c r="J1689" s="526" t="str">
        <f ca="1">IF(G1689="","",SUMPRODUCT(LOOKUP(MID(SUBSTITUTE(UPPER(TRIM(CLEAN(SUBSTITUTE(SUBSTITUTE(G1689,"ٔ",""),"ـ","ء"))))," ",""),ROW(INDIRECT("1:"&amp;LEN(SUBSTITUTE(UPPER(TRIM(CLEAN(SUBSTITUTE(SUBSTITUTE(G1689,"ٔ",""),"ـ","ء"))))," ","")))),1),Gematria!$C$3:$C$40,Gematria!$D$3:$D$40)))</f>
        <v/>
      </c>
    </row>
    <row r="1690" spans="1:10" x14ac:dyDescent="0.25">
      <c r="A1690" s="2">
        <v>1689</v>
      </c>
      <c r="B1690" s="2">
        <v>12</v>
      </c>
      <c r="C1690" s="2">
        <v>85</v>
      </c>
      <c r="D1690" s="11"/>
      <c r="E16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90" s="524" t="str">
        <f t="shared" si="80"/>
        <v/>
      </c>
      <c r="H1690" s="525">
        <f t="shared" si="81"/>
        <v>0</v>
      </c>
      <c r="I1690" s="526">
        <f t="shared" si="82"/>
        <v>1</v>
      </c>
      <c r="J1690" s="526" t="str">
        <f ca="1">IF(G1690="","",SUMPRODUCT(LOOKUP(MID(SUBSTITUTE(UPPER(TRIM(CLEAN(SUBSTITUTE(SUBSTITUTE(G1690,"ٔ",""),"ـ","ء"))))," ",""),ROW(INDIRECT("1:"&amp;LEN(SUBSTITUTE(UPPER(TRIM(CLEAN(SUBSTITUTE(SUBSTITUTE(G1690,"ٔ",""),"ـ","ء"))))," ","")))),1),Gematria!$C$3:$C$40,Gematria!$D$3:$D$40)))</f>
        <v/>
      </c>
    </row>
    <row r="1691" spans="1:10" x14ac:dyDescent="0.25">
      <c r="A1691" s="2">
        <v>1690</v>
      </c>
      <c r="B1691" s="2">
        <v>12</v>
      </c>
      <c r="C1691" s="2">
        <v>86</v>
      </c>
      <c r="D1691" s="11"/>
      <c r="E16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91" s="524" t="str">
        <f t="shared" si="80"/>
        <v/>
      </c>
      <c r="H1691" s="525">
        <f t="shared" si="81"/>
        <v>0</v>
      </c>
      <c r="I1691" s="526">
        <f t="shared" si="82"/>
        <v>1</v>
      </c>
      <c r="J1691" s="526" t="str">
        <f ca="1">IF(G1691="","",SUMPRODUCT(LOOKUP(MID(SUBSTITUTE(UPPER(TRIM(CLEAN(SUBSTITUTE(SUBSTITUTE(G1691,"ٔ",""),"ـ","ء"))))," ",""),ROW(INDIRECT("1:"&amp;LEN(SUBSTITUTE(UPPER(TRIM(CLEAN(SUBSTITUTE(SUBSTITUTE(G1691,"ٔ",""),"ـ","ء"))))," ","")))),1),Gematria!$C$3:$C$40,Gematria!$D$3:$D$40)))</f>
        <v/>
      </c>
    </row>
    <row r="1692" spans="1:10" x14ac:dyDescent="0.25">
      <c r="A1692" s="2">
        <v>1691</v>
      </c>
      <c r="B1692" s="2">
        <v>12</v>
      </c>
      <c r="C1692" s="2">
        <v>87</v>
      </c>
      <c r="D1692" s="11"/>
      <c r="E16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92" s="524" t="str">
        <f t="shared" si="80"/>
        <v/>
      </c>
      <c r="H1692" s="525">
        <f t="shared" si="81"/>
        <v>0</v>
      </c>
      <c r="I1692" s="526">
        <f t="shared" si="82"/>
        <v>1</v>
      </c>
      <c r="J1692" s="526" t="str">
        <f ca="1">IF(G1692="","",SUMPRODUCT(LOOKUP(MID(SUBSTITUTE(UPPER(TRIM(CLEAN(SUBSTITUTE(SUBSTITUTE(G1692,"ٔ",""),"ـ","ء"))))," ",""),ROW(INDIRECT("1:"&amp;LEN(SUBSTITUTE(UPPER(TRIM(CLEAN(SUBSTITUTE(SUBSTITUTE(G1692,"ٔ",""),"ـ","ء"))))," ","")))),1),Gematria!$C$3:$C$40,Gematria!$D$3:$D$40)))</f>
        <v/>
      </c>
    </row>
    <row r="1693" spans="1:10" x14ac:dyDescent="0.25">
      <c r="A1693" s="2">
        <v>1692</v>
      </c>
      <c r="B1693" s="2">
        <v>12</v>
      </c>
      <c r="C1693" s="2">
        <v>88</v>
      </c>
      <c r="D1693" s="11"/>
      <c r="E16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93" s="524" t="str">
        <f t="shared" si="80"/>
        <v/>
      </c>
      <c r="H1693" s="525">
        <f t="shared" si="81"/>
        <v>0</v>
      </c>
      <c r="I1693" s="526">
        <f t="shared" si="82"/>
        <v>1</v>
      </c>
      <c r="J1693" s="526" t="str">
        <f ca="1">IF(G1693="","",SUMPRODUCT(LOOKUP(MID(SUBSTITUTE(UPPER(TRIM(CLEAN(SUBSTITUTE(SUBSTITUTE(G1693,"ٔ",""),"ـ","ء"))))," ",""),ROW(INDIRECT("1:"&amp;LEN(SUBSTITUTE(UPPER(TRIM(CLEAN(SUBSTITUTE(SUBSTITUTE(G1693,"ٔ",""),"ـ","ء"))))," ","")))),1),Gematria!$C$3:$C$40,Gematria!$D$3:$D$40)))</f>
        <v/>
      </c>
    </row>
    <row r="1694" spans="1:10" x14ac:dyDescent="0.25">
      <c r="A1694" s="2">
        <v>1693</v>
      </c>
      <c r="B1694" s="2">
        <v>12</v>
      </c>
      <c r="C1694" s="2">
        <v>89</v>
      </c>
      <c r="D1694" s="11"/>
      <c r="E16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94" s="524" t="str">
        <f t="shared" si="80"/>
        <v/>
      </c>
      <c r="H1694" s="525">
        <f t="shared" si="81"/>
        <v>0</v>
      </c>
      <c r="I1694" s="526">
        <f t="shared" si="82"/>
        <v>1</v>
      </c>
      <c r="J1694" s="526" t="str">
        <f ca="1">IF(G1694="","",SUMPRODUCT(LOOKUP(MID(SUBSTITUTE(UPPER(TRIM(CLEAN(SUBSTITUTE(SUBSTITUTE(G1694,"ٔ",""),"ـ","ء"))))," ",""),ROW(INDIRECT("1:"&amp;LEN(SUBSTITUTE(UPPER(TRIM(CLEAN(SUBSTITUTE(SUBSTITUTE(G1694,"ٔ",""),"ـ","ء"))))," ","")))),1),Gematria!$C$3:$C$40,Gematria!$D$3:$D$40)))</f>
        <v/>
      </c>
    </row>
    <row r="1695" spans="1:10" x14ac:dyDescent="0.25">
      <c r="A1695" s="2">
        <v>1694</v>
      </c>
      <c r="B1695" s="2">
        <v>12</v>
      </c>
      <c r="C1695" s="2">
        <v>90</v>
      </c>
      <c r="D1695" s="11"/>
      <c r="E16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95" s="524" t="str">
        <f t="shared" si="80"/>
        <v/>
      </c>
      <c r="H1695" s="525">
        <f t="shared" si="81"/>
        <v>0</v>
      </c>
      <c r="I1695" s="526">
        <f t="shared" si="82"/>
        <v>1</v>
      </c>
      <c r="J1695" s="526" t="str">
        <f ca="1">IF(G1695="","",SUMPRODUCT(LOOKUP(MID(SUBSTITUTE(UPPER(TRIM(CLEAN(SUBSTITUTE(SUBSTITUTE(G1695,"ٔ",""),"ـ","ء"))))," ",""),ROW(INDIRECT("1:"&amp;LEN(SUBSTITUTE(UPPER(TRIM(CLEAN(SUBSTITUTE(SUBSTITUTE(G1695,"ٔ",""),"ـ","ء"))))," ","")))),1),Gematria!$C$3:$C$40,Gematria!$D$3:$D$40)))</f>
        <v/>
      </c>
    </row>
    <row r="1696" spans="1:10" x14ac:dyDescent="0.25">
      <c r="A1696" s="2">
        <v>1695</v>
      </c>
      <c r="B1696" s="2">
        <v>12</v>
      </c>
      <c r="C1696" s="2">
        <v>91</v>
      </c>
      <c r="D1696" s="11"/>
      <c r="E16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96" s="524" t="str">
        <f t="shared" si="80"/>
        <v/>
      </c>
      <c r="H1696" s="525">
        <f t="shared" si="81"/>
        <v>0</v>
      </c>
      <c r="I1696" s="526">
        <f t="shared" si="82"/>
        <v>1</v>
      </c>
      <c r="J1696" s="526" t="str">
        <f ca="1">IF(G1696="","",SUMPRODUCT(LOOKUP(MID(SUBSTITUTE(UPPER(TRIM(CLEAN(SUBSTITUTE(SUBSTITUTE(G1696,"ٔ",""),"ـ","ء"))))," ",""),ROW(INDIRECT("1:"&amp;LEN(SUBSTITUTE(UPPER(TRIM(CLEAN(SUBSTITUTE(SUBSTITUTE(G1696,"ٔ",""),"ـ","ء"))))," ","")))),1),Gematria!$C$3:$C$40,Gematria!$D$3:$D$40)))</f>
        <v/>
      </c>
    </row>
    <row r="1697" spans="1:10" x14ac:dyDescent="0.25">
      <c r="A1697" s="2">
        <v>1696</v>
      </c>
      <c r="B1697" s="2">
        <v>12</v>
      </c>
      <c r="C1697" s="2">
        <v>92</v>
      </c>
      <c r="D1697" s="11"/>
      <c r="E16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97" s="524" t="str">
        <f t="shared" si="80"/>
        <v/>
      </c>
      <c r="H1697" s="525">
        <f t="shared" si="81"/>
        <v>0</v>
      </c>
      <c r="I1697" s="526">
        <f t="shared" si="82"/>
        <v>1</v>
      </c>
      <c r="J1697" s="526" t="str">
        <f ca="1">IF(G1697="","",SUMPRODUCT(LOOKUP(MID(SUBSTITUTE(UPPER(TRIM(CLEAN(SUBSTITUTE(SUBSTITUTE(G1697,"ٔ",""),"ـ","ء"))))," ",""),ROW(INDIRECT("1:"&amp;LEN(SUBSTITUTE(UPPER(TRIM(CLEAN(SUBSTITUTE(SUBSTITUTE(G1697,"ٔ",""),"ـ","ء"))))," ","")))),1),Gematria!$C$3:$C$40,Gematria!$D$3:$D$40)))</f>
        <v/>
      </c>
    </row>
    <row r="1698" spans="1:10" x14ac:dyDescent="0.25">
      <c r="A1698" s="2">
        <v>1697</v>
      </c>
      <c r="B1698" s="2">
        <v>12</v>
      </c>
      <c r="C1698" s="2">
        <v>93</v>
      </c>
      <c r="D1698" s="11"/>
      <c r="E16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98" s="524" t="str">
        <f t="shared" si="80"/>
        <v/>
      </c>
      <c r="H1698" s="525">
        <f t="shared" si="81"/>
        <v>0</v>
      </c>
      <c r="I1698" s="526">
        <f t="shared" si="82"/>
        <v>1</v>
      </c>
      <c r="J1698" s="526" t="str">
        <f ca="1">IF(G1698="","",SUMPRODUCT(LOOKUP(MID(SUBSTITUTE(UPPER(TRIM(CLEAN(SUBSTITUTE(SUBSTITUTE(G1698,"ٔ",""),"ـ","ء"))))," ",""),ROW(INDIRECT("1:"&amp;LEN(SUBSTITUTE(UPPER(TRIM(CLEAN(SUBSTITUTE(SUBSTITUTE(G1698,"ٔ",""),"ـ","ء"))))," ","")))),1),Gematria!$C$3:$C$40,Gematria!$D$3:$D$40)))</f>
        <v/>
      </c>
    </row>
    <row r="1699" spans="1:10" x14ac:dyDescent="0.25">
      <c r="A1699" s="2">
        <v>1698</v>
      </c>
      <c r="B1699" s="2">
        <v>12</v>
      </c>
      <c r="C1699" s="2">
        <v>94</v>
      </c>
      <c r="D1699" s="11"/>
      <c r="E16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6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1699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699" s="524" t="str">
        <f t="shared" si="80"/>
        <v/>
      </c>
      <c r="H1699" s="525">
        <f t="shared" si="81"/>
        <v>0</v>
      </c>
      <c r="I1699" s="526">
        <f t="shared" si="82"/>
        <v>1</v>
      </c>
      <c r="J1699" s="526" t="str">
        <f ca="1">IF(G1699="","",SUMPRODUCT(LOOKUP(MID(SUBSTITUTE(UPPER(TRIM(CLEAN(SUBSTITUTE(SUBSTITUTE(G1699,"ٔ",""),"ـ","ء"))))," ",""),ROW(INDIRECT("1:"&amp;LEN(SUBSTITUTE(UPPER(TRIM(CLEAN(SUBSTITUTE(SUBSTITUTE(G1699,"ٔ",""),"ـ","ء"))))," ","")))),1),Gematria!$C$3:$C$40,Gematria!$D$3:$D$40)))</f>
        <v/>
      </c>
    </row>
    <row r="1700" spans="1:10" x14ac:dyDescent="0.25">
      <c r="A1700" s="2">
        <v>1699</v>
      </c>
      <c r="B1700" s="2">
        <v>12</v>
      </c>
      <c r="C1700" s="2">
        <v>95</v>
      </c>
      <c r="D1700" s="11"/>
      <c r="E17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00" s="524" t="str">
        <f t="shared" si="80"/>
        <v/>
      </c>
      <c r="H1700" s="525">
        <f t="shared" si="81"/>
        <v>0</v>
      </c>
      <c r="I1700" s="526">
        <f t="shared" si="82"/>
        <v>1</v>
      </c>
      <c r="J1700" s="526" t="str">
        <f ca="1">IF(G1700="","",SUMPRODUCT(LOOKUP(MID(SUBSTITUTE(UPPER(TRIM(CLEAN(SUBSTITUTE(SUBSTITUTE(G1700,"ٔ",""),"ـ","ء"))))," ",""),ROW(INDIRECT("1:"&amp;LEN(SUBSTITUTE(UPPER(TRIM(CLEAN(SUBSTITUTE(SUBSTITUTE(G1700,"ٔ",""),"ـ","ء"))))," ","")))),1),Gematria!$C$3:$C$40,Gematria!$D$3:$D$40)))</f>
        <v/>
      </c>
    </row>
    <row r="1701" spans="1:10" x14ac:dyDescent="0.25">
      <c r="A1701" s="2">
        <v>1700</v>
      </c>
      <c r="B1701" s="2">
        <v>12</v>
      </c>
      <c r="C1701" s="2">
        <v>96</v>
      </c>
      <c r="D1701" s="11"/>
      <c r="E17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01" s="524" t="str">
        <f t="shared" si="80"/>
        <v/>
      </c>
      <c r="H1701" s="525">
        <f t="shared" si="81"/>
        <v>0</v>
      </c>
      <c r="I1701" s="526">
        <f t="shared" si="82"/>
        <v>1</v>
      </c>
      <c r="J1701" s="526" t="str">
        <f ca="1">IF(G1701="","",SUMPRODUCT(LOOKUP(MID(SUBSTITUTE(UPPER(TRIM(CLEAN(SUBSTITUTE(SUBSTITUTE(G1701,"ٔ",""),"ـ","ء"))))," ",""),ROW(INDIRECT("1:"&amp;LEN(SUBSTITUTE(UPPER(TRIM(CLEAN(SUBSTITUTE(SUBSTITUTE(G1701,"ٔ",""),"ـ","ء"))))," ","")))),1),Gematria!$C$3:$C$40,Gematria!$D$3:$D$40)))</f>
        <v/>
      </c>
    </row>
    <row r="1702" spans="1:10" x14ac:dyDescent="0.25">
      <c r="A1702" s="2">
        <v>1701</v>
      </c>
      <c r="B1702" s="2">
        <v>12</v>
      </c>
      <c r="C1702" s="2">
        <v>97</v>
      </c>
      <c r="D1702" s="11"/>
      <c r="E17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02" s="524" t="str">
        <f t="shared" si="80"/>
        <v/>
      </c>
      <c r="H1702" s="525">
        <f t="shared" si="81"/>
        <v>0</v>
      </c>
      <c r="I1702" s="526">
        <f t="shared" si="82"/>
        <v>1</v>
      </c>
      <c r="J1702" s="526" t="str">
        <f ca="1">IF(G1702="","",SUMPRODUCT(LOOKUP(MID(SUBSTITUTE(UPPER(TRIM(CLEAN(SUBSTITUTE(SUBSTITUTE(G1702,"ٔ",""),"ـ","ء"))))," ",""),ROW(INDIRECT("1:"&amp;LEN(SUBSTITUTE(UPPER(TRIM(CLEAN(SUBSTITUTE(SUBSTITUTE(G1702,"ٔ",""),"ـ","ء"))))," ","")))),1),Gematria!$C$3:$C$40,Gematria!$D$3:$D$40)))</f>
        <v/>
      </c>
    </row>
    <row r="1703" spans="1:10" x14ac:dyDescent="0.25">
      <c r="A1703" s="2">
        <v>1702</v>
      </c>
      <c r="B1703" s="2">
        <v>12</v>
      </c>
      <c r="C1703" s="2">
        <v>98</v>
      </c>
      <c r="D1703" s="11"/>
      <c r="E17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03" s="524" t="str">
        <f t="shared" si="80"/>
        <v/>
      </c>
      <c r="H1703" s="525">
        <f t="shared" si="81"/>
        <v>0</v>
      </c>
      <c r="I1703" s="526">
        <f t="shared" si="82"/>
        <v>1</v>
      </c>
      <c r="J1703" s="526" t="str">
        <f ca="1">IF(G1703="","",SUMPRODUCT(LOOKUP(MID(SUBSTITUTE(UPPER(TRIM(CLEAN(SUBSTITUTE(SUBSTITUTE(G1703,"ٔ",""),"ـ","ء"))))," ",""),ROW(INDIRECT("1:"&amp;LEN(SUBSTITUTE(UPPER(TRIM(CLEAN(SUBSTITUTE(SUBSTITUTE(G1703,"ٔ",""),"ـ","ء"))))," ","")))),1),Gematria!$C$3:$C$40,Gematria!$D$3:$D$40)))</f>
        <v/>
      </c>
    </row>
    <row r="1704" spans="1:10" x14ac:dyDescent="0.25">
      <c r="A1704" s="2">
        <v>1703</v>
      </c>
      <c r="B1704" s="2">
        <v>12</v>
      </c>
      <c r="C1704" s="2">
        <v>99</v>
      </c>
      <c r="D1704" s="11"/>
      <c r="E17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04" s="524" t="str">
        <f t="shared" si="80"/>
        <v/>
      </c>
      <c r="H1704" s="525">
        <f t="shared" si="81"/>
        <v>0</v>
      </c>
      <c r="I1704" s="526">
        <f t="shared" si="82"/>
        <v>1</v>
      </c>
      <c r="J1704" s="526" t="str">
        <f ca="1">IF(G1704="","",SUMPRODUCT(LOOKUP(MID(SUBSTITUTE(UPPER(TRIM(CLEAN(SUBSTITUTE(SUBSTITUTE(G1704,"ٔ",""),"ـ","ء"))))," ",""),ROW(INDIRECT("1:"&amp;LEN(SUBSTITUTE(UPPER(TRIM(CLEAN(SUBSTITUTE(SUBSTITUTE(G1704,"ٔ",""),"ـ","ء"))))," ","")))),1),Gematria!$C$3:$C$40,Gematria!$D$3:$D$40)))</f>
        <v/>
      </c>
    </row>
    <row r="1705" spans="1:10" x14ac:dyDescent="0.25">
      <c r="A1705" s="2">
        <v>1704</v>
      </c>
      <c r="B1705" s="2">
        <v>12</v>
      </c>
      <c r="C1705" s="2">
        <v>100</v>
      </c>
      <c r="D1705" s="11"/>
      <c r="E17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05" s="524" t="str">
        <f t="shared" si="80"/>
        <v/>
      </c>
      <c r="H1705" s="525">
        <f t="shared" si="81"/>
        <v>0</v>
      </c>
      <c r="I1705" s="526">
        <f t="shared" si="82"/>
        <v>1</v>
      </c>
      <c r="J1705" s="526" t="str">
        <f ca="1">IF(G1705="","",SUMPRODUCT(LOOKUP(MID(SUBSTITUTE(UPPER(TRIM(CLEAN(SUBSTITUTE(SUBSTITUTE(G1705,"ٔ",""),"ـ","ء"))))," ",""),ROW(INDIRECT("1:"&amp;LEN(SUBSTITUTE(UPPER(TRIM(CLEAN(SUBSTITUTE(SUBSTITUTE(G1705,"ٔ",""),"ـ","ء"))))," ","")))),1),Gematria!$C$3:$C$40,Gematria!$D$3:$D$40)))</f>
        <v/>
      </c>
    </row>
    <row r="1706" spans="1:10" x14ac:dyDescent="0.25">
      <c r="A1706" s="2">
        <v>1705</v>
      </c>
      <c r="B1706" s="2">
        <v>12</v>
      </c>
      <c r="C1706" s="2">
        <v>101</v>
      </c>
      <c r="D1706" s="11"/>
      <c r="E17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06" s="524" t="str">
        <f t="shared" si="80"/>
        <v/>
      </c>
      <c r="H1706" s="525">
        <f t="shared" si="81"/>
        <v>0</v>
      </c>
      <c r="I1706" s="526">
        <f t="shared" si="82"/>
        <v>1</v>
      </c>
      <c r="J1706" s="526" t="str">
        <f ca="1">IF(G1706="","",SUMPRODUCT(LOOKUP(MID(SUBSTITUTE(UPPER(TRIM(CLEAN(SUBSTITUTE(SUBSTITUTE(G1706,"ٔ",""),"ـ","ء"))))," ",""),ROW(INDIRECT("1:"&amp;LEN(SUBSTITUTE(UPPER(TRIM(CLEAN(SUBSTITUTE(SUBSTITUTE(G1706,"ٔ",""),"ـ","ء"))))," ","")))),1),Gematria!$C$3:$C$40,Gematria!$D$3:$D$40)))</f>
        <v/>
      </c>
    </row>
    <row r="1707" spans="1:10" x14ac:dyDescent="0.25">
      <c r="A1707" s="2">
        <v>1706</v>
      </c>
      <c r="B1707" s="2">
        <v>12</v>
      </c>
      <c r="C1707" s="2">
        <v>102</v>
      </c>
      <c r="D1707" s="11"/>
      <c r="E17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07" s="524" t="str">
        <f t="shared" si="80"/>
        <v/>
      </c>
      <c r="H1707" s="525">
        <f t="shared" si="81"/>
        <v>0</v>
      </c>
      <c r="I1707" s="526">
        <f t="shared" si="82"/>
        <v>1</v>
      </c>
      <c r="J1707" s="526" t="str">
        <f ca="1">IF(G1707="","",SUMPRODUCT(LOOKUP(MID(SUBSTITUTE(UPPER(TRIM(CLEAN(SUBSTITUTE(SUBSTITUTE(G1707,"ٔ",""),"ـ","ء"))))," ",""),ROW(INDIRECT("1:"&amp;LEN(SUBSTITUTE(UPPER(TRIM(CLEAN(SUBSTITUTE(SUBSTITUTE(G1707,"ٔ",""),"ـ","ء"))))," ","")))),1),Gematria!$C$3:$C$40,Gematria!$D$3:$D$40)))</f>
        <v/>
      </c>
    </row>
    <row r="1708" spans="1:10" x14ac:dyDescent="0.25">
      <c r="A1708" s="2">
        <v>1707</v>
      </c>
      <c r="B1708" s="2">
        <v>12</v>
      </c>
      <c r="C1708" s="2">
        <v>103</v>
      </c>
      <c r="D1708" s="11"/>
      <c r="E17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08" s="524" t="str">
        <f t="shared" si="80"/>
        <v/>
      </c>
      <c r="H1708" s="525">
        <f t="shared" si="81"/>
        <v>0</v>
      </c>
      <c r="I1708" s="526">
        <f t="shared" si="82"/>
        <v>1</v>
      </c>
      <c r="J1708" s="526" t="str">
        <f ca="1">IF(G1708="","",SUMPRODUCT(LOOKUP(MID(SUBSTITUTE(UPPER(TRIM(CLEAN(SUBSTITUTE(SUBSTITUTE(G1708,"ٔ",""),"ـ","ء"))))," ",""),ROW(INDIRECT("1:"&amp;LEN(SUBSTITUTE(UPPER(TRIM(CLEAN(SUBSTITUTE(SUBSTITUTE(G1708,"ٔ",""),"ـ","ء"))))," ","")))),1),Gematria!$C$3:$C$40,Gematria!$D$3:$D$40)))</f>
        <v/>
      </c>
    </row>
    <row r="1709" spans="1:10" x14ac:dyDescent="0.25">
      <c r="A1709" s="2">
        <v>1708</v>
      </c>
      <c r="B1709" s="2">
        <v>12</v>
      </c>
      <c r="C1709" s="2">
        <v>104</v>
      </c>
      <c r="D1709" s="11"/>
      <c r="E17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09" s="524" t="str">
        <f t="shared" si="80"/>
        <v/>
      </c>
      <c r="H1709" s="525">
        <f t="shared" si="81"/>
        <v>0</v>
      </c>
      <c r="I1709" s="526">
        <f t="shared" si="82"/>
        <v>1</v>
      </c>
      <c r="J1709" s="526" t="str">
        <f ca="1">IF(G1709="","",SUMPRODUCT(LOOKUP(MID(SUBSTITUTE(UPPER(TRIM(CLEAN(SUBSTITUTE(SUBSTITUTE(G1709,"ٔ",""),"ـ","ء"))))," ",""),ROW(INDIRECT("1:"&amp;LEN(SUBSTITUTE(UPPER(TRIM(CLEAN(SUBSTITUTE(SUBSTITUTE(G1709,"ٔ",""),"ـ","ء"))))," ","")))),1),Gematria!$C$3:$C$40,Gematria!$D$3:$D$40)))</f>
        <v/>
      </c>
    </row>
    <row r="1710" spans="1:10" x14ac:dyDescent="0.25">
      <c r="A1710" s="2">
        <v>1709</v>
      </c>
      <c r="B1710" s="2">
        <v>12</v>
      </c>
      <c r="C1710" s="2">
        <v>105</v>
      </c>
      <c r="D1710" s="11"/>
      <c r="E17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10" s="524" t="str">
        <f t="shared" si="80"/>
        <v/>
      </c>
      <c r="H1710" s="525">
        <f t="shared" si="81"/>
        <v>0</v>
      </c>
      <c r="I1710" s="526">
        <f t="shared" si="82"/>
        <v>1</v>
      </c>
      <c r="J1710" s="526" t="str">
        <f ca="1">IF(G1710="","",SUMPRODUCT(LOOKUP(MID(SUBSTITUTE(UPPER(TRIM(CLEAN(SUBSTITUTE(SUBSTITUTE(G1710,"ٔ",""),"ـ","ء"))))," ",""),ROW(INDIRECT("1:"&amp;LEN(SUBSTITUTE(UPPER(TRIM(CLEAN(SUBSTITUTE(SUBSTITUTE(G1710,"ٔ",""),"ـ","ء"))))," ","")))),1),Gematria!$C$3:$C$40,Gematria!$D$3:$D$40)))</f>
        <v/>
      </c>
    </row>
    <row r="1711" spans="1:10" x14ac:dyDescent="0.25">
      <c r="A1711" s="2">
        <v>1710</v>
      </c>
      <c r="B1711" s="2">
        <v>12</v>
      </c>
      <c r="C1711" s="2">
        <v>106</v>
      </c>
      <c r="D1711" s="11"/>
      <c r="E17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11" s="524" t="str">
        <f t="shared" si="80"/>
        <v/>
      </c>
      <c r="H1711" s="525">
        <f t="shared" si="81"/>
        <v>0</v>
      </c>
      <c r="I1711" s="526">
        <f t="shared" si="82"/>
        <v>1</v>
      </c>
      <c r="J1711" s="526" t="str">
        <f ca="1">IF(G1711="","",SUMPRODUCT(LOOKUP(MID(SUBSTITUTE(UPPER(TRIM(CLEAN(SUBSTITUTE(SUBSTITUTE(G1711,"ٔ",""),"ـ","ء"))))," ",""),ROW(INDIRECT("1:"&amp;LEN(SUBSTITUTE(UPPER(TRIM(CLEAN(SUBSTITUTE(SUBSTITUTE(G1711,"ٔ",""),"ـ","ء"))))," ","")))),1),Gematria!$C$3:$C$40,Gematria!$D$3:$D$40)))</f>
        <v/>
      </c>
    </row>
    <row r="1712" spans="1:10" x14ac:dyDescent="0.25">
      <c r="A1712" s="2">
        <v>1711</v>
      </c>
      <c r="B1712" s="2">
        <v>12</v>
      </c>
      <c r="C1712" s="2">
        <v>107</v>
      </c>
      <c r="D1712" s="11"/>
      <c r="E17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12" s="524" t="str">
        <f t="shared" si="80"/>
        <v/>
      </c>
      <c r="H1712" s="525">
        <f t="shared" si="81"/>
        <v>0</v>
      </c>
      <c r="I1712" s="526">
        <f t="shared" si="82"/>
        <v>1</v>
      </c>
      <c r="J1712" s="526" t="str">
        <f ca="1">IF(G1712="","",SUMPRODUCT(LOOKUP(MID(SUBSTITUTE(UPPER(TRIM(CLEAN(SUBSTITUTE(SUBSTITUTE(G1712,"ٔ",""),"ـ","ء"))))," ",""),ROW(INDIRECT("1:"&amp;LEN(SUBSTITUTE(UPPER(TRIM(CLEAN(SUBSTITUTE(SUBSTITUTE(G1712,"ٔ",""),"ـ","ء"))))," ","")))),1),Gematria!$C$3:$C$40,Gematria!$D$3:$D$40)))</f>
        <v/>
      </c>
    </row>
    <row r="1713" spans="1:10" x14ac:dyDescent="0.25">
      <c r="A1713" s="2">
        <v>1712</v>
      </c>
      <c r="B1713" s="2">
        <v>12</v>
      </c>
      <c r="C1713" s="2">
        <v>108</v>
      </c>
      <c r="D1713" s="11"/>
      <c r="E17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13" s="524" t="str">
        <f t="shared" si="80"/>
        <v/>
      </c>
      <c r="H1713" s="525">
        <f t="shared" si="81"/>
        <v>0</v>
      </c>
      <c r="I1713" s="526">
        <f t="shared" si="82"/>
        <v>1</v>
      </c>
      <c r="J1713" s="526" t="str">
        <f ca="1">IF(G1713="","",SUMPRODUCT(LOOKUP(MID(SUBSTITUTE(UPPER(TRIM(CLEAN(SUBSTITUTE(SUBSTITUTE(G1713,"ٔ",""),"ـ","ء"))))," ",""),ROW(INDIRECT("1:"&amp;LEN(SUBSTITUTE(UPPER(TRIM(CLEAN(SUBSTITUTE(SUBSTITUTE(G1713,"ٔ",""),"ـ","ء"))))," ","")))),1),Gematria!$C$3:$C$40,Gematria!$D$3:$D$40)))</f>
        <v/>
      </c>
    </row>
    <row r="1714" spans="1:10" x14ac:dyDescent="0.25">
      <c r="A1714" s="2">
        <v>1713</v>
      </c>
      <c r="B1714" s="2">
        <v>12</v>
      </c>
      <c r="C1714" s="2">
        <v>109</v>
      </c>
      <c r="D1714" s="11"/>
      <c r="E17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14" s="524" t="str">
        <f t="shared" si="80"/>
        <v/>
      </c>
      <c r="H1714" s="525">
        <f t="shared" si="81"/>
        <v>0</v>
      </c>
      <c r="I1714" s="526">
        <f t="shared" si="82"/>
        <v>1</v>
      </c>
      <c r="J1714" s="526" t="str">
        <f ca="1">IF(G1714="","",SUMPRODUCT(LOOKUP(MID(SUBSTITUTE(UPPER(TRIM(CLEAN(SUBSTITUTE(SUBSTITUTE(G1714,"ٔ",""),"ـ","ء"))))," ",""),ROW(INDIRECT("1:"&amp;LEN(SUBSTITUTE(UPPER(TRIM(CLEAN(SUBSTITUTE(SUBSTITUTE(G1714,"ٔ",""),"ـ","ء"))))," ","")))),1),Gematria!$C$3:$C$40,Gematria!$D$3:$D$40)))</f>
        <v/>
      </c>
    </row>
    <row r="1715" spans="1:10" x14ac:dyDescent="0.25">
      <c r="A1715" s="2">
        <v>1714</v>
      </c>
      <c r="B1715" s="2">
        <v>12</v>
      </c>
      <c r="C1715" s="2">
        <v>110</v>
      </c>
      <c r="D1715" s="11"/>
      <c r="E17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15" s="524" t="str">
        <f t="shared" si="80"/>
        <v/>
      </c>
      <c r="H1715" s="525">
        <f t="shared" si="81"/>
        <v>0</v>
      </c>
      <c r="I1715" s="526">
        <f t="shared" si="82"/>
        <v>1</v>
      </c>
      <c r="J1715" s="526" t="str">
        <f ca="1">IF(G1715="","",SUMPRODUCT(LOOKUP(MID(SUBSTITUTE(UPPER(TRIM(CLEAN(SUBSTITUTE(SUBSTITUTE(G1715,"ٔ",""),"ـ","ء"))))," ",""),ROW(INDIRECT("1:"&amp;LEN(SUBSTITUTE(UPPER(TRIM(CLEAN(SUBSTITUTE(SUBSTITUTE(G1715,"ٔ",""),"ـ","ء"))))," ","")))),1),Gematria!$C$3:$C$40,Gematria!$D$3:$D$40)))</f>
        <v/>
      </c>
    </row>
    <row r="1716" spans="1:10" x14ac:dyDescent="0.25">
      <c r="A1716" s="2">
        <v>1715</v>
      </c>
      <c r="B1716" s="2">
        <v>12</v>
      </c>
      <c r="C1716" s="2">
        <v>111</v>
      </c>
      <c r="D1716" s="11"/>
      <c r="E17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16" s="524" t="str">
        <f t="shared" si="80"/>
        <v/>
      </c>
      <c r="H1716" s="525">
        <f t="shared" si="81"/>
        <v>0</v>
      </c>
      <c r="I1716" s="526">
        <f t="shared" si="82"/>
        <v>1</v>
      </c>
      <c r="J1716" s="526" t="str">
        <f ca="1">IF(G1716="","",SUMPRODUCT(LOOKUP(MID(SUBSTITUTE(UPPER(TRIM(CLEAN(SUBSTITUTE(SUBSTITUTE(G1716,"ٔ",""),"ـ","ء"))))," ",""),ROW(INDIRECT("1:"&amp;LEN(SUBSTITUTE(UPPER(TRIM(CLEAN(SUBSTITUTE(SUBSTITUTE(G1716,"ٔ",""),"ـ","ء"))))," ","")))),1),Gematria!$C$3:$C$40,Gematria!$D$3:$D$40)))</f>
        <v/>
      </c>
    </row>
    <row r="1717" spans="1:10" x14ac:dyDescent="0.25">
      <c r="A1717" s="2">
        <v>1716</v>
      </c>
      <c r="B1717" s="2">
        <v>13</v>
      </c>
      <c r="C1717" s="2">
        <v>0</v>
      </c>
      <c r="D1717" s="11"/>
      <c r="E17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17" s="524" t="str">
        <f t="shared" si="80"/>
        <v/>
      </c>
      <c r="H1717" s="525">
        <f t="shared" si="81"/>
        <v>0</v>
      </c>
      <c r="I1717" s="526">
        <f t="shared" si="82"/>
        <v>1</v>
      </c>
      <c r="J1717" s="526" t="str">
        <f ca="1">IF(G1717="","",SUMPRODUCT(LOOKUP(MID(SUBSTITUTE(UPPER(TRIM(CLEAN(SUBSTITUTE(SUBSTITUTE(G1717,"ٔ",""),"ـ","ء"))))," ",""),ROW(INDIRECT("1:"&amp;LEN(SUBSTITUTE(UPPER(TRIM(CLEAN(SUBSTITUTE(SUBSTITUTE(G1717,"ٔ",""),"ـ","ء"))))," ","")))),1),Gematria!$C$3:$C$40,Gematria!$D$3:$D$40)))</f>
        <v/>
      </c>
    </row>
    <row r="1718" spans="1:10" x14ac:dyDescent="0.25">
      <c r="A1718" s="2">
        <v>1717</v>
      </c>
      <c r="B1718" s="2">
        <v>13</v>
      </c>
      <c r="C1718" s="2">
        <v>1</v>
      </c>
      <c r="D1718" s="11"/>
      <c r="E17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18" s="524" t="str">
        <f t="shared" si="80"/>
        <v/>
      </c>
      <c r="H1718" s="525">
        <f t="shared" si="81"/>
        <v>0</v>
      </c>
      <c r="I1718" s="526">
        <f t="shared" si="82"/>
        <v>1</v>
      </c>
      <c r="J1718" s="526" t="str">
        <f ca="1">IF(G1718="","",SUMPRODUCT(LOOKUP(MID(SUBSTITUTE(UPPER(TRIM(CLEAN(SUBSTITUTE(SUBSTITUTE(G1718,"ٔ",""),"ـ","ء"))))," ",""),ROW(INDIRECT("1:"&amp;LEN(SUBSTITUTE(UPPER(TRIM(CLEAN(SUBSTITUTE(SUBSTITUTE(G1718,"ٔ",""),"ـ","ء"))))," ","")))),1),Gematria!$C$3:$C$40,Gematria!$D$3:$D$40)))</f>
        <v/>
      </c>
    </row>
    <row r="1719" spans="1:10" x14ac:dyDescent="0.25">
      <c r="A1719" s="2">
        <v>1718</v>
      </c>
      <c r="B1719" s="2">
        <v>13</v>
      </c>
      <c r="C1719" s="2">
        <v>2</v>
      </c>
      <c r="D1719" s="11"/>
      <c r="E17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19" s="524" t="str">
        <f t="shared" si="80"/>
        <v/>
      </c>
      <c r="H1719" s="525">
        <f t="shared" si="81"/>
        <v>0</v>
      </c>
      <c r="I1719" s="526">
        <f t="shared" si="82"/>
        <v>1</v>
      </c>
      <c r="J1719" s="526" t="str">
        <f ca="1">IF(G1719="","",SUMPRODUCT(LOOKUP(MID(SUBSTITUTE(UPPER(TRIM(CLEAN(SUBSTITUTE(SUBSTITUTE(G1719,"ٔ",""),"ـ","ء"))))," ",""),ROW(INDIRECT("1:"&amp;LEN(SUBSTITUTE(UPPER(TRIM(CLEAN(SUBSTITUTE(SUBSTITUTE(G1719,"ٔ",""),"ـ","ء"))))," ","")))),1),Gematria!$C$3:$C$40,Gematria!$D$3:$D$40)))</f>
        <v/>
      </c>
    </row>
    <row r="1720" spans="1:10" x14ac:dyDescent="0.25">
      <c r="A1720" s="2">
        <v>1719</v>
      </c>
      <c r="B1720" s="2">
        <v>13</v>
      </c>
      <c r="C1720" s="2">
        <v>3</v>
      </c>
      <c r="D1720" s="11"/>
      <c r="E17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20" s="524" t="str">
        <f t="shared" si="80"/>
        <v/>
      </c>
      <c r="H1720" s="525">
        <f t="shared" si="81"/>
        <v>0</v>
      </c>
      <c r="I1720" s="526">
        <f t="shared" si="82"/>
        <v>1</v>
      </c>
      <c r="J1720" s="526" t="str">
        <f ca="1">IF(G1720="","",SUMPRODUCT(LOOKUP(MID(SUBSTITUTE(UPPER(TRIM(CLEAN(SUBSTITUTE(SUBSTITUTE(G1720,"ٔ",""),"ـ","ء"))))," ",""),ROW(INDIRECT("1:"&amp;LEN(SUBSTITUTE(UPPER(TRIM(CLEAN(SUBSTITUTE(SUBSTITUTE(G1720,"ٔ",""),"ـ","ء"))))," ","")))),1),Gematria!$C$3:$C$40,Gematria!$D$3:$D$40)))</f>
        <v/>
      </c>
    </row>
    <row r="1721" spans="1:10" x14ac:dyDescent="0.25">
      <c r="A1721" s="2">
        <v>1720</v>
      </c>
      <c r="B1721" s="2">
        <v>13</v>
      </c>
      <c r="C1721" s="2">
        <v>4</v>
      </c>
      <c r="D1721" s="11"/>
      <c r="E17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21" s="524" t="str">
        <f t="shared" si="80"/>
        <v/>
      </c>
      <c r="H1721" s="525">
        <f t="shared" si="81"/>
        <v>0</v>
      </c>
      <c r="I1721" s="526">
        <f t="shared" si="82"/>
        <v>1</v>
      </c>
      <c r="J1721" s="526" t="str">
        <f ca="1">IF(G1721="","",SUMPRODUCT(LOOKUP(MID(SUBSTITUTE(UPPER(TRIM(CLEAN(SUBSTITUTE(SUBSTITUTE(G1721,"ٔ",""),"ـ","ء"))))," ",""),ROW(INDIRECT("1:"&amp;LEN(SUBSTITUTE(UPPER(TRIM(CLEAN(SUBSTITUTE(SUBSTITUTE(G1721,"ٔ",""),"ـ","ء"))))," ","")))),1),Gematria!$C$3:$C$40,Gematria!$D$3:$D$40)))</f>
        <v/>
      </c>
    </row>
    <row r="1722" spans="1:10" x14ac:dyDescent="0.25">
      <c r="A1722" s="2">
        <v>1721</v>
      </c>
      <c r="B1722" s="2">
        <v>13</v>
      </c>
      <c r="C1722" s="2">
        <v>5</v>
      </c>
      <c r="D1722" s="11"/>
      <c r="E17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22" s="524" t="str">
        <f t="shared" si="80"/>
        <v/>
      </c>
      <c r="H1722" s="525">
        <f t="shared" si="81"/>
        <v>0</v>
      </c>
      <c r="I1722" s="526">
        <f t="shared" si="82"/>
        <v>1</v>
      </c>
      <c r="J1722" s="526" t="str">
        <f ca="1">IF(G1722="","",SUMPRODUCT(LOOKUP(MID(SUBSTITUTE(UPPER(TRIM(CLEAN(SUBSTITUTE(SUBSTITUTE(G1722,"ٔ",""),"ـ","ء"))))," ",""),ROW(INDIRECT("1:"&amp;LEN(SUBSTITUTE(UPPER(TRIM(CLEAN(SUBSTITUTE(SUBSTITUTE(G1722,"ٔ",""),"ـ","ء"))))," ","")))),1),Gematria!$C$3:$C$40,Gematria!$D$3:$D$40)))</f>
        <v/>
      </c>
    </row>
    <row r="1723" spans="1:10" x14ac:dyDescent="0.25">
      <c r="A1723" s="2">
        <v>1722</v>
      </c>
      <c r="B1723" s="2">
        <v>13</v>
      </c>
      <c r="C1723" s="2">
        <v>6</v>
      </c>
      <c r="D1723" s="11"/>
      <c r="E17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23" s="524" t="str">
        <f t="shared" si="80"/>
        <v/>
      </c>
      <c r="H1723" s="525">
        <f t="shared" si="81"/>
        <v>0</v>
      </c>
      <c r="I1723" s="526">
        <f t="shared" si="82"/>
        <v>1</v>
      </c>
      <c r="J1723" s="526" t="str">
        <f ca="1">IF(G1723="","",SUMPRODUCT(LOOKUP(MID(SUBSTITUTE(UPPER(TRIM(CLEAN(SUBSTITUTE(SUBSTITUTE(G1723,"ٔ",""),"ـ","ء"))))," ",""),ROW(INDIRECT("1:"&amp;LEN(SUBSTITUTE(UPPER(TRIM(CLEAN(SUBSTITUTE(SUBSTITUTE(G1723,"ٔ",""),"ـ","ء"))))," ","")))),1),Gematria!$C$3:$C$40,Gematria!$D$3:$D$40)))</f>
        <v/>
      </c>
    </row>
    <row r="1724" spans="1:10" x14ac:dyDescent="0.25">
      <c r="A1724" s="2">
        <v>1723</v>
      </c>
      <c r="B1724" s="2">
        <v>13</v>
      </c>
      <c r="C1724" s="2">
        <v>7</v>
      </c>
      <c r="D1724" s="11"/>
      <c r="E17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24" s="524" t="str">
        <f t="shared" si="80"/>
        <v/>
      </c>
      <c r="H1724" s="525">
        <f t="shared" si="81"/>
        <v>0</v>
      </c>
      <c r="I1724" s="526">
        <f t="shared" si="82"/>
        <v>1</v>
      </c>
      <c r="J1724" s="526" t="str">
        <f ca="1">IF(G1724="","",SUMPRODUCT(LOOKUP(MID(SUBSTITUTE(UPPER(TRIM(CLEAN(SUBSTITUTE(SUBSTITUTE(G1724,"ٔ",""),"ـ","ء"))))," ",""),ROW(INDIRECT("1:"&amp;LEN(SUBSTITUTE(UPPER(TRIM(CLEAN(SUBSTITUTE(SUBSTITUTE(G1724,"ٔ",""),"ـ","ء"))))," ","")))),1),Gematria!$C$3:$C$40,Gematria!$D$3:$D$40)))</f>
        <v/>
      </c>
    </row>
    <row r="1725" spans="1:10" x14ac:dyDescent="0.25">
      <c r="A1725" s="2">
        <v>1724</v>
      </c>
      <c r="B1725" s="2">
        <v>13</v>
      </c>
      <c r="C1725" s="2">
        <v>8</v>
      </c>
      <c r="D1725" s="11"/>
      <c r="E17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25" s="524" t="str">
        <f t="shared" si="80"/>
        <v/>
      </c>
      <c r="H1725" s="525">
        <f t="shared" si="81"/>
        <v>0</v>
      </c>
      <c r="I1725" s="526">
        <f t="shared" si="82"/>
        <v>1</v>
      </c>
      <c r="J1725" s="526" t="str">
        <f ca="1">IF(G1725="","",SUMPRODUCT(LOOKUP(MID(SUBSTITUTE(UPPER(TRIM(CLEAN(SUBSTITUTE(SUBSTITUTE(G1725,"ٔ",""),"ـ","ء"))))," ",""),ROW(INDIRECT("1:"&amp;LEN(SUBSTITUTE(UPPER(TRIM(CLEAN(SUBSTITUTE(SUBSTITUTE(G1725,"ٔ",""),"ـ","ء"))))," ","")))),1),Gematria!$C$3:$C$40,Gematria!$D$3:$D$40)))</f>
        <v/>
      </c>
    </row>
    <row r="1726" spans="1:10" x14ac:dyDescent="0.25">
      <c r="A1726" s="2">
        <v>1725</v>
      </c>
      <c r="B1726" s="2">
        <v>13</v>
      </c>
      <c r="C1726" s="2">
        <v>9</v>
      </c>
      <c r="D1726" s="11"/>
      <c r="E17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26" s="524" t="str">
        <f t="shared" si="80"/>
        <v/>
      </c>
      <c r="H1726" s="525">
        <f t="shared" si="81"/>
        <v>0</v>
      </c>
      <c r="I1726" s="526">
        <f t="shared" si="82"/>
        <v>1</v>
      </c>
      <c r="J1726" s="526" t="str">
        <f ca="1">IF(G1726="","",SUMPRODUCT(LOOKUP(MID(SUBSTITUTE(UPPER(TRIM(CLEAN(SUBSTITUTE(SUBSTITUTE(G1726,"ٔ",""),"ـ","ء"))))," ",""),ROW(INDIRECT("1:"&amp;LEN(SUBSTITUTE(UPPER(TRIM(CLEAN(SUBSTITUTE(SUBSTITUTE(G1726,"ٔ",""),"ـ","ء"))))," ","")))),1),Gematria!$C$3:$C$40,Gematria!$D$3:$D$40)))</f>
        <v/>
      </c>
    </row>
    <row r="1727" spans="1:10" x14ac:dyDescent="0.25">
      <c r="A1727" s="2">
        <v>1726</v>
      </c>
      <c r="B1727" s="2">
        <v>13</v>
      </c>
      <c r="C1727" s="2">
        <v>10</v>
      </c>
      <c r="D1727" s="11"/>
      <c r="E17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27" s="524" t="str">
        <f t="shared" si="80"/>
        <v/>
      </c>
      <c r="H1727" s="525">
        <f t="shared" si="81"/>
        <v>0</v>
      </c>
      <c r="I1727" s="526">
        <f t="shared" si="82"/>
        <v>1</v>
      </c>
      <c r="J1727" s="526" t="str">
        <f ca="1">IF(G1727="","",SUMPRODUCT(LOOKUP(MID(SUBSTITUTE(UPPER(TRIM(CLEAN(SUBSTITUTE(SUBSTITUTE(G1727,"ٔ",""),"ـ","ء"))))," ",""),ROW(INDIRECT("1:"&amp;LEN(SUBSTITUTE(UPPER(TRIM(CLEAN(SUBSTITUTE(SUBSTITUTE(G1727,"ٔ",""),"ـ","ء"))))," ","")))),1),Gematria!$C$3:$C$40,Gematria!$D$3:$D$40)))</f>
        <v/>
      </c>
    </row>
    <row r="1728" spans="1:10" x14ac:dyDescent="0.25">
      <c r="A1728" s="2">
        <v>1727</v>
      </c>
      <c r="B1728" s="2">
        <v>13</v>
      </c>
      <c r="C1728" s="2">
        <v>11</v>
      </c>
      <c r="D1728" s="11"/>
      <c r="E17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28" s="524" t="str">
        <f t="shared" si="80"/>
        <v/>
      </c>
      <c r="H1728" s="525">
        <f t="shared" si="81"/>
        <v>0</v>
      </c>
      <c r="I1728" s="526">
        <f t="shared" si="82"/>
        <v>1</v>
      </c>
      <c r="J1728" s="526" t="str">
        <f ca="1">IF(G1728="","",SUMPRODUCT(LOOKUP(MID(SUBSTITUTE(UPPER(TRIM(CLEAN(SUBSTITUTE(SUBSTITUTE(G1728,"ٔ",""),"ـ","ء"))))," ",""),ROW(INDIRECT("1:"&amp;LEN(SUBSTITUTE(UPPER(TRIM(CLEAN(SUBSTITUTE(SUBSTITUTE(G1728,"ٔ",""),"ـ","ء"))))," ","")))),1),Gematria!$C$3:$C$40,Gematria!$D$3:$D$40)))</f>
        <v/>
      </c>
    </row>
    <row r="1729" spans="1:10" x14ac:dyDescent="0.25">
      <c r="A1729" s="2">
        <v>1728</v>
      </c>
      <c r="B1729" s="2">
        <v>13</v>
      </c>
      <c r="C1729" s="2">
        <v>12</v>
      </c>
      <c r="D1729" s="11"/>
      <c r="E17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29" s="524" t="str">
        <f t="shared" si="80"/>
        <v/>
      </c>
      <c r="H1729" s="525">
        <f t="shared" si="81"/>
        <v>0</v>
      </c>
      <c r="I1729" s="526">
        <f t="shared" si="82"/>
        <v>1</v>
      </c>
      <c r="J1729" s="526" t="str">
        <f ca="1">IF(G1729="","",SUMPRODUCT(LOOKUP(MID(SUBSTITUTE(UPPER(TRIM(CLEAN(SUBSTITUTE(SUBSTITUTE(G1729,"ٔ",""),"ـ","ء"))))," ",""),ROW(INDIRECT("1:"&amp;LEN(SUBSTITUTE(UPPER(TRIM(CLEAN(SUBSTITUTE(SUBSTITUTE(G1729,"ٔ",""),"ـ","ء"))))," ","")))),1),Gematria!$C$3:$C$40,Gematria!$D$3:$D$40)))</f>
        <v/>
      </c>
    </row>
    <row r="1730" spans="1:10" x14ac:dyDescent="0.25">
      <c r="A1730" s="2">
        <v>1729</v>
      </c>
      <c r="B1730" s="2">
        <v>13</v>
      </c>
      <c r="C1730" s="2">
        <v>13</v>
      </c>
      <c r="D1730" s="11"/>
      <c r="E17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30" s="524" t="str">
        <f t="shared" si="80"/>
        <v/>
      </c>
      <c r="H1730" s="525">
        <f t="shared" si="81"/>
        <v>0</v>
      </c>
      <c r="I1730" s="526">
        <f t="shared" si="82"/>
        <v>1</v>
      </c>
      <c r="J1730" s="526" t="str">
        <f ca="1">IF(G1730="","",SUMPRODUCT(LOOKUP(MID(SUBSTITUTE(UPPER(TRIM(CLEAN(SUBSTITUTE(SUBSTITUTE(G1730,"ٔ",""),"ـ","ء"))))," ",""),ROW(INDIRECT("1:"&amp;LEN(SUBSTITUTE(UPPER(TRIM(CLEAN(SUBSTITUTE(SUBSTITUTE(G1730,"ٔ",""),"ـ","ء"))))," ","")))),1),Gematria!$C$3:$C$40,Gematria!$D$3:$D$40)))</f>
        <v/>
      </c>
    </row>
    <row r="1731" spans="1:10" x14ac:dyDescent="0.25">
      <c r="A1731" s="2">
        <v>1730</v>
      </c>
      <c r="B1731" s="2">
        <v>13</v>
      </c>
      <c r="C1731" s="2">
        <v>14</v>
      </c>
      <c r="D1731" s="11"/>
      <c r="E17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31" s="524" t="str">
        <f t="shared" ref="G1731:G1794" si="83">TRIM(CLEAN(SUBSTITUTE(F1731,"ٔ","")))</f>
        <v/>
      </c>
      <c r="H1731" s="525">
        <f t="shared" ref="H1731:H1794" si="84">LEN(SUBSTITUTE(G1731," ",""))</f>
        <v>0</v>
      </c>
      <c r="I1731" s="526">
        <f t="shared" si="82"/>
        <v>1</v>
      </c>
      <c r="J1731" s="526" t="str">
        <f ca="1">IF(G1731="","",SUMPRODUCT(LOOKUP(MID(SUBSTITUTE(UPPER(TRIM(CLEAN(SUBSTITUTE(SUBSTITUTE(G1731,"ٔ",""),"ـ","ء"))))," ",""),ROW(INDIRECT("1:"&amp;LEN(SUBSTITUTE(UPPER(TRIM(CLEAN(SUBSTITUTE(SUBSTITUTE(G1731,"ٔ",""),"ـ","ء"))))," ","")))),1),Gematria!$C$3:$C$40,Gematria!$D$3:$D$40)))</f>
        <v/>
      </c>
    </row>
    <row r="1732" spans="1:10" x14ac:dyDescent="0.25">
      <c r="A1732" s="2">
        <v>1731</v>
      </c>
      <c r="B1732" s="2">
        <v>13</v>
      </c>
      <c r="C1732" s="2">
        <v>15</v>
      </c>
      <c r="D1732" s="11"/>
      <c r="E17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32" s="524" t="str">
        <f t="shared" si="83"/>
        <v/>
      </c>
      <c r="H1732" s="525">
        <f t="shared" si="84"/>
        <v>0</v>
      </c>
      <c r="I1732" s="526">
        <f t="shared" si="82"/>
        <v>1</v>
      </c>
      <c r="J1732" s="526" t="str">
        <f ca="1">IF(G1732="","",SUMPRODUCT(LOOKUP(MID(SUBSTITUTE(UPPER(TRIM(CLEAN(SUBSTITUTE(SUBSTITUTE(G1732,"ٔ",""),"ـ","ء"))))," ",""),ROW(INDIRECT("1:"&amp;LEN(SUBSTITUTE(UPPER(TRIM(CLEAN(SUBSTITUTE(SUBSTITUTE(G1732,"ٔ",""),"ـ","ء"))))," ","")))),1),Gematria!$C$3:$C$40,Gematria!$D$3:$D$40)))</f>
        <v/>
      </c>
    </row>
    <row r="1733" spans="1:10" x14ac:dyDescent="0.25">
      <c r="A1733" s="2">
        <v>1732</v>
      </c>
      <c r="B1733" s="2">
        <v>13</v>
      </c>
      <c r="C1733" s="2">
        <v>16</v>
      </c>
      <c r="D1733" s="11"/>
      <c r="E17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33" s="524" t="str">
        <f t="shared" si="83"/>
        <v/>
      </c>
      <c r="H1733" s="525">
        <f t="shared" si="84"/>
        <v>0</v>
      </c>
      <c r="I1733" s="526">
        <f t="shared" si="82"/>
        <v>1</v>
      </c>
      <c r="J1733" s="526" t="str">
        <f ca="1">IF(G1733="","",SUMPRODUCT(LOOKUP(MID(SUBSTITUTE(UPPER(TRIM(CLEAN(SUBSTITUTE(SUBSTITUTE(G1733,"ٔ",""),"ـ","ء"))))," ",""),ROW(INDIRECT("1:"&amp;LEN(SUBSTITUTE(UPPER(TRIM(CLEAN(SUBSTITUTE(SUBSTITUTE(G1733,"ٔ",""),"ـ","ء"))))," ","")))),1),Gematria!$C$3:$C$40,Gematria!$D$3:$D$40)))</f>
        <v/>
      </c>
    </row>
    <row r="1734" spans="1:10" x14ac:dyDescent="0.25">
      <c r="A1734" s="2">
        <v>1733</v>
      </c>
      <c r="B1734" s="2">
        <v>13</v>
      </c>
      <c r="C1734" s="2">
        <v>17</v>
      </c>
      <c r="D1734" s="11"/>
      <c r="E17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34" s="524" t="str">
        <f t="shared" si="83"/>
        <v/>
      </c>
      <c r="H1734" s="525">
        <f t="shared" si="84"/>
        <v>0</v>
      </c>
      <c r="I1734" s="526">
        <f t="shared" si="82"/>
        <v>1</v>
      </c>
      <c r="J1734" s="526" t="str">
        <f ca="1">IF(G1734="","",SUMPRODUCT(LOOKUP(MID(SUBSTITUTE(UPPER(TRIM(CLEAN(SUBSTITUTE(SUBSTITUTE(G1734,"ٔ",""),"ـ","ء"))))," ",""),ROW(INDIRECT("1:"&amp;LEN(SUBSTITUTE(UPPER(TRIM(CLEAN(SUBSTITUTE(SUBSTITUTE(G1734,"ٔ",""),"ـ","ء"))))," ","")))),1),Gematria!$C$3:$C$40,Gematria!$D$3:$D$40)))</f>
        <v/>
      </c>
    </row>
    <row r="1735" spans="1:10" x14ac:dyDescent="0.25">
      <c r="A1735" s="2">
        <v>1734</v>
      </c>
      <c r="B1735" s="2">
        <v>13</v>
      </c>
      <c r="C1735" s="2">
        <v>18</v>
      </c>
      <c r="D1735" s="11"/>
      <c r="E17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35" s="524" t="str">
        <f t="shared" si="83"/>
        <v/>
      </c>
      <c r="H1735" s="525">
        <f t="shared" si="84"/>
        <v>0</v>
      </c>
      <c r="I1735" s="526">
        <f t="shared" si="82"/>
        <v>1</v>
      </c>
      <c r="J1735" s="526" t="str">
        <f ca="1">IF(G1735="","",SUMPRODUCT(LOOKUP(MID(SUBSTITUTE(UPPER(TRIM(CLEAN(SUBSTITUTE(SUBSTITUTE(G1735,"ٔ",""),"ـ","ء"))))," ",""),ROW(INDIRECT("1:"&amp;LEN(SUBSTITUTE(UPPER(TRIM(CLEAN(SUBSTITUTE(SUBSTITUTE(G1735,"ٔ",""),"ـ","ء"))))," ","")))),1),Gematria!$C$3:$C$40,Gematria!$D$3:$D$40)))</f>
        <v/>
      </c>
    </row>
    <row r="1736" spans="1:10" x14ac:dyDescent="0.25">
      <c r="A1736" s="2">
        <v>1735</v>
      </c>
      <c r="B1736" s="2">
        <v>13</v>
      </c>
      <c r="C1736" s="2">
        <v>19</v>
      </c>
      <c r="D1736" s="11"/>
      <c r="E17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36" s="524" t="str">
        <f t="shared" si="83"/>
        <v/>
      </c>
      <c r="H1736" s="525">
        <f t="shared" si="84"/>
        <v>0</v>
      </c>
      <c r="I1736" s="526">
        <f t="shared" si="82"/>
        <v>1</v>
      </c>
      <c r="J1736" s="526" t="str">
        <f ca="1">IF(G1736="","",SUMPRODUCT(LOOKUP(MID(SUBSTITUTE(UPPER(TRIM(CLEAN(SUBSTITUTE(SUBSTITUTE(G1736,"ٔ",""),"ـ","ء"))))," ",""),ROW(INDIRECT("1:"&amp;LEN(SUBSTITUTE(UPPER(TRIM(CLEAN(SUBSTITUTE(SUBSTITUTE(G1736,"ٔ",""),"ـ","ء"))))," ","")))),1),Gematria!$C$3:$C$40,Gematria!$D$3:$D$40)))</f>
        <v/>
      </c>
    </row>
    <row r="1737" spans="1:10" x14ac:dyDescent="0.25">
      <c r="A1737" s="2">
        <v>1736</v>
      </c>
      <c r="B1737" s="2">
        <v>13</v>
      </c>
      <c r="C1737" s="2">
        <v>20</v>
      </c>
      <c r="D1737" s="11"/>
      <c r="E17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37" s="524" t="str">
        <f t="shared" si="83"/>
        <v/>
      </c>
      <c r="H1737" s="525">
        <f t="shared" si="84"/>
        <v>0</v>
      </c>
      <c r="I1737" s="526">
        <f t="shared" si="82"/>
        <v>1</v>
      </c>
      <c r="J1737" s="526" t="str">
        <f ca="1">IF(G1737="","",SUMPRODUCT(LOOKUP(MID(SUBSTITUTE(UPPER(TRIM(CLEAN(SUBSTITUTE(SUBSTITUTE(G1737,"ٔ",""),"ـ","ء"))))," ",""),ROW(INDIRECT("1:"&amp;LEN(SUBSTITUTE(UPPER(TRIM(CLEAN(SUBSTITUTE(SUBSTITUTE(G1737,"ٔ",""),"ـ","ء"))))," ","")))),1),Gematria!$C$3:$C$40,Gematria!$D$3:$D$40)))</f>
        <v/>
      </c>
    </row>
    <row r="1738" spans="1:10" x14ac:dyDescent="0.25">
      <c r="A1738" s="2">
        <v>1737</v>
      </c>
      <c r="B1738" s="2">
        <v>13</v>
      </c>
      <c r="C1738" s="2">
        <v>21</v>
      </c>
      <c r="D1738" s="11"/>
      <c r="E17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38" s="524" t="str">
        <f t="shared" si="83"/>
        <v/>
      </c>
      <c r="H1738" s="525">
        <f t="shared" si="84"/>
        <v>0</v>
      </c>
      <c r="I1738" s="526">
        <f t="shared" si="82"/>
        <v>1</v>
      </c>
      <c r="J1738" s="526" t="str">
        <f ca="1">IF(G1738="","",SUMPRODUCT(LOOKUP(MID(SUBSTITUTE(UPPER(TRIM(CLEAN(SUBSTITUTE(SUBSTITUTE(G1738,"ٔ",""),"ـ","ء"))))," ",""),ROW(INDIRECT("1:"&amp;LEN(SUBSTITUTE(UPPER(TRIM(CLEAN(SUBSTITUTE(SUBSTITUTE(G1738,"ٔ",""),"ـ","ء"))))," ","")))),1),Gematria!$C$3:$C$40,Gematria!$D$3:$D$40)))</f>
        <v/>
      </c>
    </row>
    <row r="1739" spans="1:10" x14ac:dyDescent="0.25">
      <c r="A1739" s="2">
        <v>1738</v>
      </c>
      <c r="B1739" s="2">
        <v>13</v>
      </c>
      <c r="C1739" s="2">
        <v>22</v>
      </c>
      <c r="D1739" s="11"/>
      <c r="E17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39" s="524" t="str">
        <f t="shared" si="83"/>
        <v/>
      </c>
      <c r="H1739" s="525">
        <f t="shared" si="84"/>
        <v>0</v>
      </c>
      <c r="I1739" s="526">
        <f t="shared" si="82"/>
        <v>1</v>
      </c>
      <c r="J1739" s="526" t="str">
        <f ca="1">IF(G1739="","",SUMPRODUCT(LOOKUP(MID(SUBSTITUTE(UPPER(TRIM(CLEAN(SUBSTITUTE(SUBSTITUTE(G1739,"ٔ",""),"ـ","ء"))))," ",""),ROW(INDIRECT("1:"&amp;LEN(SUBSTITUTE(UPPER(TRIM(CLEAN(SUBSTITUTE(SUBSTITUTE(G1739,"ٔ",""),"ـ","ء"))))," ","")))),1),Gematria!$C$3:$C$40,Gematria!$D$3:$D$40)))</f>
        <v/>
      </c>
    </row>
    <row r="1740" spans="1:10" x14ac:dyDescent="0.25">
      <c r="A1740" s="2">
        <v>1739</v>
      </c>
      <c r="B1740" s="2">
        <v>13</v>
      </c>
      <c r="C1740" s="2">
        <v>23</v>
      </c>
      <c r="D1740" s="11"/>
      <c r="E17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40" s="524" t="str">
        <f t="shared" si="83"/>
        <v/>
      </c>
      <c r="H1740" s="525">
        <f t="shared" si="84"/>
        <v>0</v>
      </c>
      <c r="I1740" s="526">
        <f t="shared" si="82"/>
        <v>1</v>
      </c>
      <c r="J1740" s="526" t="str">
        <f ca="1">IF(G1740="","",SUMPRODUCT(LOOKUP(MID(SUBSTITUTE(UPPER(TRIM(CLEAN(SUBSTITUTE(SUBSTITUTE(G1740,"ٔ",""),"ـ","ء"))))," ",""),ROW(INDIRECT("1:"&amp;LEN(SUBSTITUTE(UPPER(TRIM(CLEAN(SUBSTITUTE(SUBSTITUTE(G1740,"ٔ",""),"ـ","ء"))))," ","")))),1),Gematria!$C$3:$C$40,Gematria!$D$3:$D$40)))</f>
        <v/>
      </c>
    </row>
    <row r="1741" spans="1:10" x14ac:dyDescent="0.25">
      <c r="A1741" s="2">
        <v>1740</v>
      </c>
      <c r="B1741" s="2">
        <v>13</v>
      </c>
      <c r="C1741" s="2">
        <v>24</v>
      </c>
      <c r="D1741" s="11"/>
      <c r="E17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41" s="524" t="str">
        <f t="shared" si="83"/>
        <v/>
      </c>
      <c r="H1741" s="525">
        <f t="shared" si="84"/>
        <v>0</v>
      </c>
      <c r="I1741" s="526">
        <f t="shared" si="82"/>
        <v>1</v>
      </c>
      <c r="J1741" s="526" t="str">
        <f ca="1">IF(G1741="","",SUMPRODUCT(LOOKUP(MID(SUBSTITUTE(UPPER(TRIM(CLEAN(SUBSTITUTE(SUBSTITUTE(G1741,"ٔ",""),"ـ","ء"))))," ",""),ROW(INDIRECT("1:"&amp;LEN(SUBSTITUTE(UPPER(TRIM(CLEAN(SUBSTITUTE(SUBSTITUTE(G1741,"ٔ",""),"ـ","ء"))))," ","")))),1),Gematria!$C$3:$C$40,Gematria!$D$3:$D$40)))</f>
        <v/>
      </c>
    </row>
    <row r="1742" spans="1:10" x14ac:dyDescent="0.25">
      <c r="A1742" s="2">
        <v>1741</v>
      </c>
      <c r="B1742" s="2">
        <v>13</v>
      </c>
      <c r="C1742" s="2">
        <v>25</v>
      </c>
      <c r="D1742" s="11"/>
      <c r="E17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42" s="524" t="str">
        <f t="shared" si="83"/>
        <v/>
      </c>
      <c r="H1742" s="525">
        <f t="shared" si="84"/>
        <v>0</v>
      </c>
      <c r="I1742" s="526">
        <f t="shared" si="82"/>
        <v>1</v>
      </c>
      <c r="J1742" s="526" t="str">
        <f ca="1">IF(G1742="","",SUMPRODUCT(LOOKUP(MID(SUBSTITUTE(UPPER(TRIM(CLEAN(SUBSTITUTE(SUBSTITUTE(G1742,"ٔ",""),"ـ","ء"))))," ",""),ROW(INDIRECT("1:"&amp;LEN(SUBSTITUTE(UPPER(TRIM(CLEAN(SUBSTITUTE(SUBSTITUTE(G1742,"ٔ",""),"ـ","ء"))))," ","")))),1),Gematria!$C$3:$C$40,Gematria!$D$3:$D$40)))</f>
        <v/>
      </c>
    </row>
    <row r="1743" spans="1:10" x14ac:dyDescent="0.25">
      <c r="A1743" s="2">
        <v>1742</v>
      </c>
      <c r="B1743" s="2">
        <v>13</v>
      </c>
      <c r="C1743" s="2">
        <v>26</v>
      </c>
      <c r="D1743" s="11"/>
      <c r="E17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43" s="524" t="str">
        <f t="shared" si="83"/>
        <v/>
      </c>
      <c r="H1743" s="525">
        <f t="shared" si="84"/>
        <v>0</v>
      </c>
      <c r="I1743" s="526">
        <f t="shared" si="82"/>
        <v>1</v>
      </c>
      <c r="J1743" s="526" t="str">
        <f ca="1">IF(G1743="","",SUMPRODUCT(LOOKUP(MID(SUBSTITUTE(UPPER(TRIM(CLEAN(SUBSTITUTE(SUBSTITUTE(G1743,"ٔ",""),"ـ","ء"))))," ",""),ROW(INDIRECT("1:"&amp;LEN(SUBSTITUTE(UPPER(TRIM(CLEAN(SUBSTITUTE(SUBSTITUTE(G1743,"ٔ",""),"ـ","ء"))))," ","")))),1),Gematria!$C$3:$C$40,Gematria!$D$3:$D$40)))</f>
        <v/>
      </c>
    </row>
    <row r="1744" spans="1:10" x14ac:dyDescent="0.25">
      <c r="A1744" s="2">
        <v>1743</v>
      </c>
      <c r="B1744" s="2">
        <v>13</v>
      </c>
      <c r="C1744" s="2">
        <v>27</v>
      </c>
      <c r="D1744" s="11"/>
      <c r="E17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44" s="524" t="str">
        <f t="shared" si="83"/>
        <v/>
      </c>
      <c r="H1744" s="525">
        <f t="shared" si="84"/>
        <v>0</v>
      </c>
      <c r="I1744" s="526">
        <f t="shared" si="82"/>
        <v>1</v>
      </c>
      <c r="J1744" s="526" t="str">
        <f ca="1">IF(G1744="","",SUMPRODUCT(LOOKUP(MID(SUBSTITUTE(UPPER(TRIM(CLEAN(SUBSTITUTE(SUBSTITUTE(G1744,"ٔ",""),"ـ","ء"))))," ",""),ROW(INDIRECT("1:"&amp;LEN(SUBSTITUTE(UPPER(TRIM(CLEAN(SUBSTITUTE(SUBSTITUTE(G1744,"ٔ",""),"ـ","ء"))))," ","")))),1),Gematria!$C$3:$C$40,Gematria!$D$3:$D$40)))</f>
        <v/>
      </c>
    </row>
    <row r="1745" spans="1:10" x14ac:dyDescent="0.25">
      <c r="A1745" s="2">
        <v>1744</v>
      </c>
      <c r="B1745" s="2">
        <v>13</v>
      </c>
      <c r="C1745" s="2">
        <v>28</v>
      </c>
      <c r="D1745" s="11"/>
      <c r="E17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45" s="524" t="str">
        <f t="shared" si="83"/>
        <v/>
      </c>
      <c r="H1745" s="525">
        <f t="shared" si="84"/>
        <v>0</v>
      </c>
      <c r="I1745" s="526">
        <f t="shared" si="82"/>
        <v>1</v>
      </c>
      <c r="J1745" s="526" t="str">
        <f ca="1">IF(G1745="","",SUMPRODUCT(LOOKUP(MID(SUBSTITUTE(UPPER(TRIM(CLEAN(SUBSTITUTE(SUBSTITUTE(G1745,"ٔ",""),"ـ","ء"))))," ",""),ROW(INDIRECT("1:"&amp;LEN(SUBSTITUTE(UPPER(TRIM(CLEAN(SUBSTITUTE(SUBSTITUTE(G1745,"ٔ",""),"ـ","ء"))))," ","")))),1),Gematria!$C$3:$C$40,Gematria!$D$3:$D$40)))</f>
        <v/>
      </c>
    </row>
    <row r="1746" spans="1:10" x14ac:dyDescent="0.25">
      <c r="A1746" s="2">
        <v>1745</v>
      </c>
      <c r="B1746" s="2">
        <v>13</v>
      </c>
      <c r="C1746" s="2">
        <v>29</v>
      </c>
      <c r="D1746" s="11"/>
      <c r="E17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46" s="524" t="str">
        <f t="shared" si="83"/>
        <v/>
      </c>
      <c r="H1746" s="525">
        <f t="shared" si="84"/>
        <v>0</v>
      </c>
      <c r="I1746" s="526">
        <f t="shared" si="82"/>
        <v>1</v>
      </c>
      <c r="J1746" s="526" t="str">
        <f ca="1">IF(G1746="","",SUMPRODUCT(LOOKUP(MID(SUBSTITUTE(UPPER(TRIM(CLEAN(SUBSTITUTE(SUBSTITUTE(G1746,"ٔ",""),"ـ","ء"))))," ",""),ROW(INDIRECT("1:"&amp;LEN(SUBSTITUTE(UPPER(TRIM(CLEAN(SUBSTITUTE(SUBSTITUTE(G1746,"ٔ",""),"ـ","ء"))))," ","")))),1),Gematria!$C$3:$C$40,Gematria!$D$3:$D$40)))</f>
        <v/>
      </c>
    </row>
    <row r="1747" spans="1:10" x14ac:dyDescent="0.25">
      <c r="A1747" s="2">
        <v>1746</v>
      </c>
      <c r="B1747" s="2">
        <v>13</v>
      </c>
      <c r="C1747" s="2">
        <v>30</v>
      </c>
      <c r="D1747" s="11"/>
      <c r="E17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47" s="524" t="str">
        <f t="shared" si="83"/>
        <v/>
      </c>
      <c r="H1747" s="525">
        <f t="shared" si="84"/>
        <v>0</v>
      </c>
      <c r="I1747" s="526">
        <f t="shared" ref="I1747:I1810" si="85">LEN(TRIM(G1747))-H1747+1</f>
        <v>1</v>
      </c>
      <c r="J1747" s="526" t="str">
        <f ca="1">IF(G1747="","",SUMPRODUCT(LOOKUP(MID(SUBSTITUTE(UPPER(TRIM(CLEAN(SUBSTITUTE(SUBSTITUTE(G1747,"ٔ",""),"ـ","ء"))))," ",""),ROW(INDIRECT("1:"&amp;LEN(SUBSTITUTE(UPPER(TRIM(CLEAN(SUBSTITUTE(SUBSTITUTE(G1747,"ٔ",""),"ـ","ء"))))," ","")))),1),Gematria!$C$3:$C$40,Gematria!$D$3:$D$40)))</f>
        <v/>
      </c>
    </row>
    <row r="1748" spans="1:10" x14ac:dyDescent="0.25">
      <c r="A1748" s="2">
        <v>1747</v>
      </c>
      <c r="B1748" s="2">
        <v>13</v>
      </c>
      <c r="C1748" s="2">
        <v>31</v>
      </c>
      <c r="D1748" s="11"/>
      <c r="E17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48" s="524" t="str">
        <f t="shared" si="83"/>
        <v/>
      </c>
      <c r="H1748" s="525">
        <f t="shared" si="84"/>
        <v>0</v>
      </c>
      <c r="I1748" s="526">
        <f t="shared" si="85"/>
        <v>1</v>
      </c>
      <c r="J1748" s="526" t="str">
        <f ca="1">IF(G1748="","",SUMPRODUCT(LOOKUP(MID(SUBSTITUTE(UPPER(TRIM(CLEAN(SUBSTITUTE(SUBSTITUTE(G1748,"ٔ",""),"ـ","ء"))))," ",""),ROW(INDIRECT("1:"&amp;LEN(SUBSTITUTE(UPPER(TRIM(CLEAN(SUBSTITUTE(SUBSTITUTE(G1748,"ٔ",""),"ـ","ء"))))," ","")))),1),Gematria!$C$3:$C$40,Gematria!$D$3:$D$40)))</f>
        <v/>
      </c>
    </row>
    <row r="1749" spans="1:10" x14ac:dyDescent="0.25">
      <c r="A1749" s="2">
        <v>1748</v>
      </c>
      <c r="B1749" s="2">
        <v>13</v>
      </c>
      <c r="C1749" s="2">
        <v>32</v>
      </c>
      <c r="D1749" s="11"/>
      <c r="E17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49" s="524" t="str">
        <f t="shared" si="83"/>
        <v/>
      </c>
      <c r="H1749" s="525">
        <f t="shared" si="84"/>
        <v>0</v>
      </c>
      <c r="I1749" s="526">
        <f t="shared" si="85"/>
        <v>1</v>
      </c>
      <c r="J1749" s="526" t="str">
        <f ca="1">IF(G1749="","",SUMPRODUCT(LOOKUP(MID(SUBSTITUTE(UPPER(TRIM(CLEAN(SUBSTITUTE(SUBSTITUTE(G1749,"ٔ",""),"ـ","ء"))))," ",""),ROW(INDIRECT("1:"&amp;LEN(SUBSTITUTE(UPPER(TRIM(CLEAN(SUBSTITUTE(SUBSTITUTE(G1749,"ٔ",""),"ـ","ء"))))," ","")))),1),Gematria!$C$3:$C$40,Gematria!$D$3:$D$40)))</f>
        <v/>
      </c>
    </row>
    <row r="1750" spans="1:10" x14ac:dyDescent="0.25">
      <c r="A1750" s="2">
        <v>1749</v>
      </c>
      <c r="B1750" s="2">
        <v>13</v>
      </c>
      <c r="C1750" s="2">
        <v>33</v>
      </c>
      <c r="D1750" s="11"/>
      <c r="E17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50" s="524" t="str">
        <f t="shared" si="83"/>
        <v/>
      </c>
      <c r="H1750" s="525">
        <f t="shared" si="84"/>
        <v>0</v>
      </c>
      <c r="I1750" s="526">
        <f t="shared" si="85"/>
        <v>1</v>
      </c>
      <c r="J1750" s="526" t="str">
        <f ca="1">IF(G1750="","",SUMPRODUCT(LOOKUP(MID(SUBSTITUTE(UPPER(TRIM(CLEAN(SUBSTITUTE(SUBSTITUTE(G1750,"ٔ",""),"ـ","ء"))))," ",""),ROW(INDIRECT("1:"&amp;LEN(SUBSTITUTE(UPPER(TRIM(CLEAN(SUBSTITUTE(SUBSTITUTE(G1750,"ٔ",""),"ـ","ء"))))," ","")))),1),Gematria!$C$3:$C$40,Gematria!$D$3:$D$40)))</f>
        <v/>
      </c>
    </row>
    <row r="1751" spans="1:10" x14ac:dyDescent="0.25">
      <c r="A1751" s="2">
        <v>1750</v>
      </c>
      <c r="B1751" s="2">
        <v>13</v>
      </c>
      <c r="C1751" s="2">
        <v>34</v>
      </c>
      <c r="D1751" s="11"/>
      <c r="E17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51" s="524" t="str">
        <f t="shared" si="83"/>
        <v/>
      </c>
      <c r="H1751" s="525">
        <f t="shared" si="84"/>
        <v>0</v>
      </c>
      <c r="I1751" s="526">
        <f t="shared" si="85"/>
        <v>1</v>
      </c>
      <c r="J1751" s="526" t="str">
        <f ca="1">IF(G1751="","",SUMPRODUCT(LOOKUP(MID(SUBSTITUTE(UPPER(TRIM(CLEAN(SUBSTITUTE(SUBSTITUTE(G1751,"ٔ",""),"ـ","ء"))))," ",""),ROW(INDIRECT("1:"&amp;LEN(SUBSTITUTE(UPPER(TRIM(CLEAN(SUBSTITUTE(SUBSTITUTE(G1751,"ٔ",""),"ـ","ء"))))," ","")))),1),Gematria!$C$3:$C$40,Gematria!$D$3:$D$40)))</f>
        <v/>
      </c>
    </row>
    <row r="1752" spans="1:10" x14ac:dyDescent="0.25">
      <c r="A1752" s="2">
        <v>1751</v>
      </c>
      <c r="B1752" s="2">
        <v>13</v>
      </c>
      <c r="C1752" s="2">
        <v>35</v>
      </c>
      <c r="D1752" s="11"/>
      <c r="E17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52" s="524" t="str">
        <f t="shared" si="83"/>
        <v/>
      </c>
      <c r="H1752" s="525">
        <f t="shared" si="84"/>
        <v>0</v>
      </c>
      <c r="I1752" s="526">
        <f t="shared" si="85"/>
        <v>1</v>
      </c>
      <c r="J1752" s="526" t="str">
        <f ca="1">IF(G1752="","",SUMPRODUCT(LOOKUP(MID(SUBSTITUTE(UPPER(TRIM(CLEAN(SUBSTITUTE(SUBSTITUTE(G1752,"ٔ",""),"ـ","ء"))))," ",""),ROW(INDIRECT("1:"&amp;LEN(SUBSTITUTE(UPPER(TRIM(CLEAN(SUBSTITUTE(SUBSTITUTE(G1752,"ٔ",""),"ـ","ء"))))," ","")))),1),Gematria!$C$3:$C$40,Gematria!$D$3:$D$40)))</f>
        <v/>
      </c>
    </row>
    <row r="1753" spans="1:10" x14ac:dyDescent="0.25">
      <c r="A1753" s="2">
        <v>1752</v>
      </c>
      <c r="B1753" s="2">
        <v>13</v>
      </c>
      <c r="C1753" s="2">
        <v>36</v>
      </c>
      <c r="D1753" s="11"/>
      <c r="E17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53" s="524" t="str">
        <f t="shared" si="83"/>
        <v/>
      </c>
      <c r="H1753" s="525">
        <f t="shared" si="84"/>
        <v>0</v>
      </c>
      <c r="I1753" s="526">
        <f t="shared" si="85"/>
        <v>1</v>
      </c>
      <c r="J1753" s="526" t="str">
        <f ca="1">IF(G1753="","",SUMPRODUCT(LOOKUP(MID(SUBSTITUTE(UPPER(TRIM(CLEAN(SUBSTITUTE(SUBSTITUTE(G1753,"ٔ",""),"ـ","ء"))))," ",""),ROW(INDIRECT("1:"&amp;LEN(SUBSTITUTE(UPPER(TRIM(CLEAN(SUBSTITUTE(SUBSTITUTE(G1753,"ٔ",""),"ـ","ء"))))," ","")))),1),Gematria!$C$3:$C$40,Gematria!$D$3:$D$40)))</f>
        <v/>
      </c>
    </row>
    <row r="1754" spans="1:10" x14ac:dyDescent="0.25">
      <c r="A1754" s="2">
        <v>1753</v>
      </c>
      <c r="B1754" s="2">
        <v>13</v>
      </c>
      <c r="C1754" s="2">
        <v>37</v>
      </c>
      <c r="D1754" s="11"/>
      <c r="E17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54" s="524" t="str">
        <f t="shared" si="83"/>
        <v/>
      </c>
      <c r="H1754" s="525">
        <f t="shared" si="84"/>
        <v>0</v>
      </c>
      <c r="I1754" s="526">
        <f t="shared" si="85"/>
        <v>1</v>
      </c>
      <c r="J1754" s="526" t="str">
        <f ca="1">IF(G1754="","",SUMPRODUCT(LOOKUP(MID(SUBSTITUTE(UPPER(TRIM(CLEAN(SUBSTITUTE(SUBSTITUTE(G1754,"ٔ",""),"ـ","ء"))))," ",""),ROW(INDIRECT("1:"&amp;LEN(SUBSTITUTE(UPPER(TRIM(CLEAN(SUBSTITUTE(SUBSTITUTE(G1754,"ٔ",""),"ـ","ء"))))," ","")))),1),Gematria!$C$3:$C$40,Gematria!$D$3:$D$40)))</f>
        <v/>
      </c>
    </row>
    <row r="1755" spans="1:10" x14ac:dyDescent="0.25">
      <c r="A1755" s="2">
        <v>1754</v>
      </c>
      <c r="B1755" s="2">
        <v>13</v>
      </c>
      <c r="C1755" s="2">
        <v>38</v>
      </c>
      <c r="D1755" s="11"/>
      <c r="E17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55" s="524" t="str">
        <f t="shared" si="83"/>
        <v/>
      </c>
      <c r="H1755" s="525">
        <f t="shared" si="84"/>
        <v>0</v>
      </c>
      <c r="I1755" s="526">
        <f t="shared" si="85"/>
        <v>1</v>
      </c>
      <c r="J1755" s="526" t="str">
        <f ca="1">IF(G1755="","",SUMPRODUCT(LOOKUP(MID(SUBSTITUTE(UPPER(TRIM(CLEAN(SUBSTITUTE(SUBSTITUTE(G1755,"ٔ",""),"ـ","ء"))))," ",""),ROW(INDIRECT("1:"&amp;LEN(SUBSTITUTE(UPPER(TRIM(CLEAN(SUBSTITUTE(SUBSTITUTE(G1755,"ٔ",""),"ـ","ء"))))," ","")))),1),Gematria!$C$3:$C$40,Gematria!$D$3:$D$40)))</f>
        <v/>
      </c>
    </row>
    <row r="1756" spans="1:10" x14ac:dyDescent="0.25">
      <c r="A1756" s="2">
        <v>1755</v>
      </c>
      <c r="B1756" s="2">
        <v>13</v>
      </c>
      <c r="C1756" s="2">
        <v>39</v>
      </c>
      <c r="D1756" s="11"/>
      <c r="E17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56" s="524" t="str">
        <f t="shared" si="83"/>
        <v/>
      </c>
      <c r="H1756" s="525">
        <f t="shared" si="84"/>
        <v>0</v>
      </c>
      <c r="I1756" s="526">
        <f t="shared" si="85"/>
        <v>1</v>
      </c>
      <c r="J1756" s="526" t="str">
        <f ca="1">IF(G1756="","",SUMPRODUCT(LOOKUP(MID(SUBSTITUTE(UPPER(TRIM(CLEAN(SUBSTITUTE(SUBSTITUTE(G1756,"ٔ",""),"ـ","ء"))))," ",""),ROW(INDIRECT("1:"&amp;LEN(SUBSTITUTE(UPPER(TRIM(CLEAN(SUBSTITUTE(SUBSTITUTE(G1756,"ٔ",""),"ـ","ء"))))," ","")))),1),Gematria!$C$3:$C$40,Gematria!$D$3:$D$40)))</f>
        <v/>
      </c>
    </row>
    <row r="1757" spans="1:10" x14ac:dyDescent="0.25">
      <c r="A1757" s="2">
        <v>1756</v>
      </c>
      <c r="B1757" s="2">
        <v>13</v>
      </c>
      <c r="C1757" s="2">
        <v>40</v>
      </c>
      <c r="D1757" s="11"/>
      <c r="E17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57" s="524" t="str">
        <f t="shared" si="83"/>
        <v/>
      </c>
      <c r="H1757" s="525">
        <f t="shared" si="84"/>
        <v>0</v>
      </c>
      <c r="I1757" s="526">
        <f t="shared" si="85"/>
        <v>1</v>
      </c>
      <c r="J1757" s="526" t="str">
        <f ca="1">IF(G1757="","",SUMPRODUCT(LOOKUP(MID(SUBSTITUTE(UPPER(TRIM(CLEAN(SUBSTITUTE(SUBSTITUTE(G1757,"ٔ",""),"ـ","ء"))))," ",""),ROW(INDIRECT("1:"&amp;LEN(SUBSTITUTE(UPPER(TRIM(CLEAN(SUBSTITUTE(SUBSTITUTE(G1757,"ٔ",""),"ـ","ء"))))," ","")))),1),Gematria!$C$3:$C$40,Gematria!$D$3:$D$40)))</f>
        <v/>
      </c>
    </row>
    <row r="1758" spans="1:10" x14ac:dyDescent="0.25">
      <c r="A1758" s="2">
        <v>1757</v>
      </c>
      <c r="B1758" s="2">
        <v>13</v>
      </c>
      <c r="C1758" s="2">
        <v>41</v>
      </c>
      <c r="D1758" s="11"/>
      <c r="E17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58" s="524" t="str">
        <f t="shared" si="83"/>
        <v/>
      </c>
      <c r="H1758" s="525">
        <f t="shared" si="84"/>
        <v>0</v>
      </c>
      <c r="I1758" s="526">
        <f t="shared" si="85"/>
        <v>1</v>
      </c>
      <c r="J1758" s="526" t="str">
        <f ca="1">IF(G1758="","",SUMPRODUCT(LOOKUP(MID(SUBSTITUTE(UPPER(TRIM(CLEAN(SUBSTITUTE(SUBSTITUTE(G1758,"ٔ",""),"ـ","ء"))))," ",""),ROW(INDIRECT("1:"&amp;LEN(SUBSTITUTE(UPPER(TRIM(CLEAN(SUBSTITUTE(SUBSTITUTE(G1758,"ٔ",""),"ـ","ء"))))," ","")))),1),Gematria!$C$3:$C$40,Gematria!$D$3:$D$40)))</f>
        <v/>
      </c>
    </row>
    <row r="1759" spans="1:10" x14ac:dyDescent="0.25">
      <c r="A1759" s="2">
        <v>1758</v>
      </c>
      <c r="B1759" s="2">
        <v>13</v>
      </c>
      <c r="C1759" s="2">
        <v>42</v>
      </c>
      <c r="D1759" s="11"/>
      <c r="E17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59" s="524" t="str">
        <f t="shared" si="83"/>
        <v/>
      </c>
      <c r="H1759" s="525">
        <f t="shared" si="84"/>
        <v>0</v>
      </c>
      <c r="I1759" s="526">
        <f t="shared" si="85"/>
        <v>1</v>
      </c>
      <c r="J1759" s="526" t="str">
        <f ca="1">IF(G1759="","",SUMPRODUCT(LOOKUP(MID(SUBSTITUTE(UPPER(TRIM(CLEAN(SUBSTITUTE(SUBSTITUTE(G1759,"ٔ",""),"ـ","ء"))))," ",""),ROW(INDIRECT("1:"&amp;LEN(SUBSTITUTE(UPPER(TRIM(CLEAN(SUBSTITUTE(SUBSTITUTE(G1759,"ٔ",""),"ـ","ء"))))," ","")))),1),Gematria!$C$3:$C$40,Gematria!$D$3:$D$40)))</f>
        <v/>
      </c>
    </row>
    <row r="1760" spans="1:10" x14ac:dyDescent="0.25">
      <c r="A1760" s="2">
        <v>1759</v>
      </c>
      <c r="B1760" s="2">
        <v>13</v>
      </c>
      <c r="C1760" s="2">
        <v>43</v>
      </c>
      <c r="D1760" s="11"/>
      <c r="E17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60" s="524" t="str">
        <f t="shared" si="83"/>
        <v/>
      </c>
      <c r="H1760" s="525">
        <f t="shared" si="84"/>
        <v>0</v>
      </c>
      <c r="I1760" s="526">
        <f t="shared" si="85"/>
        <v>1</v>
      </c>
      <c r="J1760" s="526" t="str">
        <f ca="1">IF(G1760="","",SUMPRODUCT(LOOKUP(MID(SUBSTITUTE(UPPER(TRIM(CLEAN(SUBSTITUTE(SUBSTITUTE(G1760,"ٔ",""),"ـ","ء"))))," ",""),ROW(INDIRECT("1:"&amp;LEN(SUBSTITUTE(UPPER(TRIM(CLEAN(SUBSTITUTE(SUBSTITUTE(G1760,"ٔ",""),"ـ","ء"))))," ","")))),1),Gematria!$C$3:$C$40,Gematria!$D$3:$D$40)))</f>
        <v/>
      </c>
    </row>
    <row r="1761" spans="1:10" x14ac:dyDescent="0.25">
      <c r="A1761" s="2">
        <v>1760</v>
      </c>
      <c r="B1761" s="2">
        <v>14</v>
      </c>
      <c r="C1761" s="2">
        <v>0</v>
      </c>
      <c r="D1761" s="11"/>
      <c r="E17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61" s="524" t="str">
        <f t="shared" si="83"/>
        <v/>
      </c>
      <c r="H1761" s="525">
        <f t="shared" si="84"/>
        <v>0</v>
      </c>
      <c r="I1761" s="526">
        <f t="shared" si="85"/>
        <v>1</v>
      </c>
      <c r="J1761" s="526" t="str">
        <f ca="1">IF(G1761="","",SUMPRODUCT(LOOKUP(MID(SUBSTITUTE(UPPER(TRIM(CLEAN(SUBSTITUTE(SUBSTITUTE(G1761,"ٔ",""),"ـ","ء"))))," ",""),ROW(INDIRECT("1:"&amp;LEN(SUBSTITUTE(UPPER(TRIM(CLEAN(SUBSTITUTE(SUBSTITUTE(G1761,"ٔ",""),"ـ","ء"))))," ","")))),1),Gematria!$C$3:$C$40,Gematria!$D$3:$D$40)))</f>
        <v/>
      </c>
    </row>
    <row r="1762" spans="1:10" x14ac:dyDescent="0.25">
      <c r="A1762" s="2">
        <v>1761</v>
      </c>
      <c r="B1762" s="2">
        <v>14</v>
      </c>
      <c r="C1762" s="2">
        <v>1</v>
      </c>
      <c r="D1762" s="11"/>
      <c r="E17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62" s="524" t="str">
        <f t="shared" si="83"/>
        <v/>
      </c>
      <c r="H1762" s="525">
        <f t="shared" si="84"/>
        <v>0</v>
      </c>
      <c r="I1762" s="526">
        <f t="shared" si="85"/>
        <v>1</v>
      </c>
      <c r="J1762" s="526" t="str">
        <f ca="1">IF(G1762="","",SUMPRODUCT(LOOKUP(MID(SUBSTITUTE(UPPER(TRIM(CLEAN(SUBSTITUTE(SUBSTITUTE(G1762,"ٔ",""),"ـ","ء"))))," ",""),ROW(INDIRECT("1:"&amp;LEN(SUBSTITUTE(UPPER(TRIM(CLEAN(SUBSTITUTE(SUBSTITUTE(G1762,"ٔ",""),"ـ","ء"))))," ","")))),1),Gematria!$C$3:$C$40,Gematria!$D$3:$D$40)))</f>
        <v/>
      </c>
    </row>
    <row r="1763" spans="1:10" x14ac:dyDescent="0.25">
      <c r="A1763" s="2">
        <v>1762</v>
      </c>
      <c r="B1763" s="2">
        <v>14</v>
      </c>
      <c r="C1763" s="2">
        <v>2</v>
      </c>
      <c r="D1763" s="11"/>
      <c r="E17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63" s="524" t="str">
        <f t="shared" si="83"/>
        <v/>
      </c>
      <c r="H1763" s="525">
        <f t="shared" si="84"/>
        <v>0</v>
      </c>
      <c r="I1763" s="526">
        <f t="shared" si="85"/>
        <v>1</v>
      </c>
      <c r="J1763" s="526" t="str">
        <f ca="1">IF(G1763="","",SUMPRODUCT(LOOKUP(MID(SUBSTITUTE(UPPER(TRIM(CLEAN(SUBSTITUTE(SUBSTITUTE(G1763,"ٔ",""),"ـ","ء"))))," ",""),ROW(INDIRECT("1:"&amp;LEN(SUBSTITUTE(UPPER(TRIM(CLEAN(SUBSTITUTE(SUBSTITUTE(G1763,"ٔ",""),"ـ","ء"))))," ","")))),1),Gematria!$C$3:$C$40,Gematria!$D$3:$D$40)))</f>
        <v/>
      </c>
    </row>
    <row r="1764" spans="1:10" x14ac:dyDescent="0.25">
      <c r="A1764" s="2">
        <v>1763</v>
      </c>
      <c r="B1764" s="2">
        <v>14</v>
      </c>
      <c r="C1764" s="2">
        <v>3</v>
      </c>
      <c r="D1764" s="11"/>
      <c r="E17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64" s="524" t="str">
        <f t="shared" si="83"/>
        <v/>
      </c>
      <c r="H1764" s="525">
        <f t="shared" si="84"/>
        <v>0</v>
      </c>
      <c r="I1764" s="526">
        <f t="shared" si="85"/>
        <v>1</v>
      </c>
      <c r="J1764" s="526" t="str">
        <f ca="1">IF(G1764="","",SUMPRODUCT(LOOKUP(MID(SUBSTITUTE(UPPER(TRIM(CLEAN(SUBSTITUTE(SUBSTITUTE(G1764,"ٔ",""),"ـ","ء"))))," ",""),ROW(INDIRECT("1:"&amp;LEN(SUBSTITUTE(UPPER(TRIM(CLEAN(SUBSTITUTE(SUBSTITUTE(G1764,"ٔ",""),"ـ","ء"))))," ","")))),1),Gematria!$C$3:$C$40,Gematria!$D$3:$D$40)))</f>
        <v/>
      </c>
    </row>
    <row r="1765" spans="1:10" x14ac:dyDescent="0.25">
      <c r="A1765" s="2">
        <v>1764</v>
      </c>
      <c r="B1765" s="2">
        <v>14</v>
      </c>
      <c r="C1765" s="2">
        <v>4</v>
      </c>
      <c r="D1765" s="11"/>
      <c r="E17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65" s="524" t="str">
        <f t="shared" si="83"/>
        <v/>
      </c>
      <c r="H1765" s="525">
        <f t="shared" si="84"/>
        <v>0</v>
      </c>
      <c r="I1765" s="526">
        <f t="shared" si="85"/>
        <v>1</v>
      </c>
      <c r="J1765" s="526" t="str">
        <f ca="1">IF(G1765="","",SUMPRODUCT(LOOKUP(MID(SUBSTITUTE(UPPER(TRIM(CLEAN(SUBSTITUTE(SUBSTITUTE(G1765,"ٔ",""),"ـ","ء"))))," ",""),ROW(INDIRECT("1:"&amp;LEN(SUBSTITUTE(UPPER(TRIM(CLEAN(SUBSTITUTE(SUBSTITUTE(G1765,"ٔ",""),"ـ","ء"))))," ","")))),1),Gematria!$C$3:$C$40,Gematria!$D$3:$D$40)))</f>
        <v/>
      </c>
    </row>
    <row r="1766" spans="1:10" x14ac:dyDescent="0.25">
      <c r="A1766" s="2">
        <v>1765</v>
      </c>
      <c r="B1766" s="2">
        <v>14</v>
      </c>
      <c r="C1766" s="2">
        <v>5</v>
      </c>
      <c r="D1766" s="11"/>
      <c r="E17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66" s="524" t="str">
        <f t="shared" si="83"/>
        <v/>
      </c>
      <c r="H1766" s="525">
        <f t="shared" si="84"/>
        <v>0</v>
      </c>
      <c r="I1766" s="526">
        <f t="shared" si="85"/>
        <v>1</v>
      </c>
      <c r="J1766" s="526" t="str">
        <f ca="1">IF(G1766="","",SUMPRODUCT(LOOKUP(MID(SUBSTITUTE(UPPER(TRIM(CLEAN(SUBSTITUTE(SUBSTITUTE(G1766,"ٔ",""),"ـ","ء"))))," ",""),ROW(INDIRECT("1:"&amp;LEN(SUBSTITUTE(UPPER(TRIM(CLEAN(SUBSTITUTE(SUBSTITUTE(G1766,"ٔ",""),"ـ","ء"))))," ","")))),1),Gematria!$C$3:$C$40,Gematria!$D$3:$D$40)))</f>
        <v/>
      </c>
    </row>
    <row r="1767" spans="1:10" x14ac:dyDescent="0.25">
      <c r="A1767" s="2">
        <v>1766</v>
      </c>
      <c r="B1767" s="2">
        <v>14</v>
      </c>
      <c r="C1767" s="2">
        <v>6</v>
      </c>
      <c r="D1767" s="11"/>
      <c r="E17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67" s="524" t="str">
        <f t="shared" si="83"/>
        <v/>
      </c>
      <c r="H1767" s="525">
        <f t="shared" si="84"/>
        <v>0</v>
      </c>
      <c r="I1767" s="526">
        <f t="shared" si="85"/>
        <v>1</v>
      </c>
      <c r="J1767" s="526" t="str">
        <f ca="1">IF(G1767="","",SUMPRODUCT(LOOKUP(MID(SUBSTITUTE(UPPER(TRIM(CLEAN(SUBSTITUTE(SUBSTITUTE(G1767,"ٔ",""),"ـ","ء"))))," ",""),ROW(INDIRECT("1:"&amp;LEN(SUBSTITUTE(UPPER(TRIM(CLEAN(SUBSTITUTE(SUBSTITUTE(G1767,"ٔ",""),"ـ","ء"))))," ","")))),1),Gematria!$C$3:$C$40,Gematria!$D$3:$D$40)))</f>
        <v/>
      </c>
    </row>
    <row r="1768" spans="1:10" x14ac:dyDescent="0.25">
      <c r="A1768" s="2">
        <v>1767</v>
      </c>
      <c r="B1768" s="2">
        <v>14</v>
      </c>
      <c r="C1768" s="2">
        <v>7</v>
      </c>
      <c r="D1768" s="11"/>
      <c r="E17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68" s="524" t="str">
        <f t="shared" si="83"/>
        <v/>
      </c>
      <c r="H1768" s="525">
        <f t="shared" si="84"/>
        <v>0</v>
      </c>
      <c r="I1768" s="526">
        <f t="shared" si="85"/>
        <v>1</v>
      </c>
      <c r="J1768" s="526" t="str">
        <f ca="1">IF(G1768="","",SUMPRODUCT(LOOKUP(MID(SUBSTITUTE(UPPER(TRIM(CLEAN(SUBSTITUTE(SUBSTITUTE(G1768,"ٔ",""),"ـ","ء"))))," ",""),ROW(INDIRECT("1:"&amp;LEN(SUBSTITUTE(UPPER(TRIM(CLEAN(SUBSTITUTE(SUBSTITUTE(G1768,"ٔ",""),"ـ","ء"))))," ","")))),1),Gematria!$C$3:$C$40,Gematria!$D$3:$D$40)))</f>
        <v/>
      </c>
    </row>
    <row r="1769" spans="1:10" x14ac:dyDescent="0.25">
      <c r="A1769" s="2">
        <v>1768</v>
      </c>
      <c r="B1769" s="2">
        <v>14</v>
      </c>
      <c r="C1769" s="2">
        <v>8</v>
      </c>
      <c r="D1769" s="11"/>
      <c r="E17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69" s="524" t="str">
        <f t="shared" si="83"/>
        <v/>
      </c>
      <c r="H1769" s="525">
        <f t="shared" si="84"/>
        <v>0</v>
      </c>
      <c r="I1769" s="526">
        <f t="shared" si="85"/>
        <v>1</v>
      </c>
      <c r="J1769" s="526" t="str">
        <f ca="1">IF(G1769="","",SUMPRODUCT(LOOKUP(MID(SUBSTITUTE(UPPER(TRIM(CLEAN(SUBSTITUTE(SUBSTITUTE(G1769,"ٔ",""),"ـ","ء"))))," ",""),ROW(INDIRECT("1:"&amp;LEN(SUBSTITUTE(UPPER(TRIM(CLEAN(SUBSTITUTE(SUBSTITUTE(G1769,"ٔ",""),"ـ","ء"))))," ","")))),1),Gematria!$C$3:$C$40,Gematria!$D$3:$D$40)))</f>
        <v/>
      </c>
    </row>
    <row r="1770" spans="1:10" x14ac:dyDescent="0.25">
      <c r="A1770" s="2">
        <v>1769</v>
      </c>
      <c r="B1770" s="2">
        <v>14</v>
      </c>
      <c r="C1770" s="2">
        <v>9</v>
      </c>
      <c r="D1770" s="11"/>
      <c r="E17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70" s="524" t="str">
        <f t="shared" si="83"/>
        <v/>
      </c>
      <c r="H1770" s="525">
        <f t="shared" si="84"/>
        <v>0</v>
      </c>
      <c r="I1770" s="526">
        <f t="shared" si="85"/>
        <v>1</v>
      </c>
      <c r="J1770" s="526" t="str">
        <f ca="1">IF(G1770="","",SUMPRODUCT(LOOKUP(MID(SUBSTITUTE(UPPER(TRIM(CLEAN(SUBSTITUTE(SUBSTITUTE(G1770,"ٔ",""),"ـ","ء"))))," ",""),ROW(INDIRECT("1:"&amp;LEN(SUBSTITUTE(UPPER(TRIM(CLEAN(SUBSTITUTE(SUBSTITUTE(G1770,"ٔ",""),"ـ","ء"))))," ","")))),1),Gematria!$C$3:$C$40,Gematria!$D$3:$D$40)))</f>
        <v/>
      </c>
    </row>
    <row r="1771" spans="1:10" x14ac:dyDescent="0.25">
      <c r="A1771" s="2">
        <v>1770</v>
      </c>
      <c r="B1771" s="2">
        <v>14</v>
      </c>
      <c r="C1771" s="2">
        <v>10</v>
      </c>
      <c r="D1771" s="11"/>
      <c r="E17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71" s="524" t="str">
        <f t="shared" si="83"/>
        <v/>
      </c>
      <c r="H1771" s="525">
        <f t="shared" si="84"/>
        <v>0</v>
      </c>
      <c r="I1771" s="526">
        <f t="shared" si="85"/>
        <v>1</v>
      </c>
      <c r="J1771" s="526" t="str">
        <f ca="1">IF(G1771="","",SUMPRODUCT(LOOKUP(MID(SUBSTITUTE(UPPER(TRIM(CLEAN(SUBSTITUTE(SUBSTITUTE(G1771,"ٔ",""),"ـ","ء"))))," ",""),ROW(INDIRECT("1:"&amp;LEN(SUBSTITUTE(UPPER(TRIM(CLEAN(SUBSTITUTE(SUBSTITUTE(G1771,"ٔ",""),"ـ","ء"))))," ","")))),1),Gematria!$C$3:$C$40,Gematria!$D$3:$D$40)))</f>
        <v/>
      </c>
    </row>
    <row r="1772" spans="1:10" x14ac:dyDescent="0.25">
      <c r="A1772" s="2">
        <v>1771</v>
      </c>
      <c r="B1772" s="2">
        <v>14</v>
      </c>
      <c r="C1772" s="2">
        <v>11</v>
      </c>
      <c r="D1772" s="11"/>
      <c r="E17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72" s="524" t="str">
        <f t="shared" si="83"/>
        <v/>
      </c>
      <c r="H1772" s="525">
        <f t="shared" si="84"/>
        <v>0</v>
      </c>
      <c r="I1772" s="526">
        <f t="shared" si="85"/>
        <v>1</v>
      </c>
      <c r="J1772" s="526" t="str">
        <f ca="1">IF(G1772="","",SUMPRODUCT(LOOKUP(MID(SUBSTITUTE(UPPER(TRIM(CLEAN(SUBSTITUTE(SUBSTITUTE(G1772,"ٔ",""),"ـ","ء"))))," ",""),ROW(INDIRECT("1:"&amp;LEN(SUBSTITUTE(UPPER(TRIM(CLEAN(SUBSTITUTE(SUBSTITUTE(G1772,"ٔ",""),"ـ","ء"))))," ","")))),1),Gematria!$C$3:$C$40,Gematria!$D$3:$D$40)))</f>
        <v/>
      </c>
    </row>
    <row r="1773" spans="1:10" x14ac:dyDescent="0.25">
      <c r="A1773" s="2">
        <v>1772</v>
      </c>
      <c r="B1773" s="2">
        <v>14</v>
      </c>
      <c r="C1773" s="2">
        <v>12</v>
      </c>
      <c r="D1773" s="11"/>
      <c r="E17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73" s="524" t="str">
        <f t="shared" si="83"/>
        <v/>
      </c>
      <c r="H1773" s="525">
        <f t="shared" si="84"/>
        <v>0</v>
      </c>
      <c r="I1773" s="526">
        <f t="shared" si="85"/>
        <v>1</v>
      </c>
      <c r="J1773" s="526" t="str">
        <f ca="1">IF(G1773="","",SUMPRODUCT(LOOKUP(MID(SUBSTITUTE(UPPER(TRIM(CLEAN(SUBSTITUTE(SUBSTITUTE(G1773,"ٔ",""),"ـ","ء"))))," ",""),ROW(INDIRECT("1:"&amp;LEN(SUBSTITUTE(UPPER(TRIM(CLEAN(SUBSTITUTE(SUBSTITUTE(G1773,"ٔ",""),"ـ","ء"))))," ","")))),1),Gematria!$C$3:$C$40,Gematria!$D$3:$D$40)))</f>
        <v/>
      </c>
    </row>
    <row r="1774" spans="1:10" x14ac:dyDescent="0.25">
      <c r="A1774" s="2">
        <v>1773</v>
      </c>
      <c r="B1774" s="2">
        <v>14</v>
      </c>
      <c r="C1774" s="2">
        <v>13</v>
      </c>
      <c r="D1774" s="11"/>
      <c r="E17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74" s="524" t="str">
        <f t="shared" si="83"/>
        <v/>
      </c>
      <c r="H1774" s="525">
        <f t="shared" si="84"/>
        <v>0</v>
      </c>
      <c r="I1774" s="526">
        <f t="shared" si="85"/>
        <v>1</v>
      </c>
      <c r="J1774" s="526" t="str">
        <f ca="1">IF(G1774="","",SUMPRODUCT(LOOKUP(MID(SUBSTITUTE(UPPER(TRIM(CLEAN(SUBSTITUTE(SUBSTITUTE(G1774,"ٔ",""),"ـ","ء"))))," ",""),ROW(INDIRECT("1:"&amp;LEN(SUBSTITUTE(UPPER(TRIM(CLEAN(SUBSTITUTE(SUBSTITUTE(G1774,"ٔ",""),"ـ","ء"))))," ","")))),1),Gematria!$C$3:$C$40,Gematria!$D$3:$D$40)))</f>
        <v/>
      </c>
    </row>
    <row r="1775" spans="1:10" x14ac:dyDescent="0.25">
      <c r="A1775" s="2">
        <v>1774</v>
      </c>
      <c r="B1775" s="2">
        <v>14</v>
      </c>
      <c r="C1775" s="2">
        <v>14</v>
      </c>
      <c r="D1775" s="11"/>
      <c r="E17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75" s="524" t="str">
        <f t="shared" si="83"/>
        <v/>
      </c>
      <c r="H1775" s="525">
        <f t="shared" si="84"/>
        <v>0</v>
      </c>
      <c r="I1775" s="526">
        <f t="shared" si="85"/>
        <v>1</v>
      </c>
      <c r="J1775" s="526" t="str">
        <f ca="1">IF(G1775="","",SUMPRODUCT(LOOKUP(MID(SUBSTITUTE(UPPER(TRIM(CLEAN(SUBSTITUTE(SUBSTITUTE(G1775,"ٔ",""),"ـ","ء"))))," ",""),ROW(INDIRECT("1:"&amp;LEN(SUBSTITUTE(UPPER(TRIM(CLEAN(SUBSTITUTE(SUBSTITUTE(G1775,"ٔ",""),"ـ","ء"))))," ","")))),1),Gematria!$C$3:$C$40,Gematria!$D$3:$D$40)))</f>
        <v/>
      </c>
    </row>
    <row r="1776" spans="1:10" x14ac:dyDescent="0.25">
      <c r="A1776" s="2">
        <v>1775</v>
      </c>
      <c r="B1776" s="2">
        <v>14</v>
      </c>
      <c r="C1776" s="2">
        <v>15</v>
      </c>
      <c r="D1776" s="11"/>
      <c r="E17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76" s="524" t="str">
        <f t="shared" si="83"/>
        <v/>
      </c>
      <c r="H1776" s="525">
        <f t="shared" si="84"/>
        <v>0</v>
      </c>
      <c r="I1776" s="526">
        <f t="shared" si="85"/>
        <v>1</v>
      </c>
      <c r="J1776" s="526" t="str">
        <f ca="1">IF(G1776="","",SUMPRODUCT(LOOKUP(MID(SUBSTITUTE(UPPER(TRIM(CLEAN(SUBSTITUTE(SUBSTITUTE(G1776,"ٔ",""),"ـ","ء"))))," ",""),ROW(INDIRECT("1:"&amp;LEN(SUBSTITUTE(UPPER(TRIM(CLEAN(SUBSTITUTE(SUBSTITUTE(G1776,"ٔ",""),"ـ","ء"))))," ","")))),1),Gematria!$C$3:$C$40,Gematria!$D$3:$D$40)))</f>
        <v/>
      </c>
    </row>
    <row r="1777" spans="1:10" x14ac:dyDescent="0.25">
      <c r="A1777" s="2">
        <v>1776</v>
      </c>
      <c r="B1777" s="2">
        <v>14</v>
      </c>
      <c r="C1777" s="2">
        <v>16</v>
      </c>
      <c r="D1777" s="11"/>
      <c r="E17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77" s="524" t="str">
        <f t="shared" si="83"/>
        <v/>
      </c>
      <c r="H1777" s="525">
        <f t="shared" si="84"/>
        <v>0</v>
      </c>
      <c r="I1777" s="526">
        <f t="shared" si="85"/>
        <v>1</v>
      </c>
      <c r="J1777" s="526" t="str">
        <f ca="1">IF(G1777="","",SUMPRODUCT(LOOKUP(MID(SUBSTITUTE(UPPER(TRIM(CLEAN(SUBSTITUTE(SUBSTITUTE(G1777,"ٔ",""),"ـ","ء"))))," ",""),ROW(INDIRECT("1:"&amp;LEN(SUBSTITUTE(UPPER(TRIM(CLEAN(SUBSTITUTE(SUBSTITUTE(G1777,"ٔ",""),"ـ","ء"))))," ","")))),1),Gematria!$C$3:$C$40,Gematria!$D$3:$D$40)))</f>
        <v/>
      </c>
    </row>
    <row r="1778" spans="1:10" x14ac:dyDescent="0.25">
      <c r="A1778" s="2">
        <v>1777</v>
      </c>
      <c r="B1778" s="2">
        <v>14</v>
      </c>
      <c r="C1778" s="2">
        <v>17</v>
      </c>
      <c r="D1778" s="11"/>
      <c r="E17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78" s="524" t="str">
        <f t="shared" si="83"/>
        <v/>
      </c>
      <c r="H1778" s="525">
        <f t="shared" si="84"/>
        <v>0</v>
      </c>
      <c r="I1778" s="526">
        <f t="shared" si="85"/>
        <v>1</v>
      </c>
      <c r="J1778" s="526" t="str">
        <f ca="1">IF(G1778="","",SUMPRODUCT(LOOKUP(MID(SUBSTITUTE(UPPER(TRIM(CLEAN(SUBSTITUTE(SUBSTITUTE(G1778,"ٔ",""),"ـ","ء"))))," ",""),ROW(INDIRECT("1:"&amp;LEN(SUBSTITUTE(UPPER(TRIM(CLEAN(SUBSTITUTE(SUBSTITUTE(G1778,"ٔ",""),"ـ","ء"))))," ","")))),1),Gematria!$C$3:$C$40,Gematria!$D$3:$D$40)))</f>
        <v/>
      </c>
    </row>
    <row r="1779" spans="1:10" x14ac:dyDescent="0.25">
      <c r="A1779" s="2">
        <v>1778</v>
      </c>
      <c r="B1779" s="2">
        <v>14</v>
      </c>
      <c r="C1779" s="2">
        <v>18</v>
      </c>
      <c r="D1779" s="11"/>
      <c r="E17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79" s="524" t="str">
        <f t="shared" si="83"/>
        <v/>
      </c>
      <c r="H1779" s="525">
        <f t="shared" si="84"/>
        <v>0</v>
      </c>
      <c r="I1779" s="526">
        <f t="shared" si="85"/>
        <v>1</v>
      </c>
      <c r="J1779" s="526" t="str">
        <f ca="1">IF(G1779="","",SUMPRODUCT(LOOKUP(MID(SUBSTITUTE(UPPER(TRIM(CLEAN(SUBSTITUTE(SUBSTITUTE(G1779,"ٔ",""),"ـ","ء"))))," ",""),ROW(INDIRECT("1:"&amp;LEN(SUBSTITUTE(UPPER(TRIM(CLEAN(SUBSTITUTE(SUBSTITUTE(G1779,"ٔ",""),"ـ","ء"))))," ","")))),1),Gematria!$C$3:$C$40,Gematria!$D$3:$D$40)))</f>
        <v/>
      </c>
    </row>
    <row r="1780" spans="1:10" x14ac:dyDescent="0.25">
      <c r="A1780" s="2">
        <v>1779</v>
      </c>
      <c r="B1780" s="2">
        <v>14</v>
      </c>
      <c r="C1780" s="2">
        <v>19</v>
      </c>
      <c r="D1780" s="11"/>
      <c r="E17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80" s="524" t="str">
        <f t="shared" si="83"/>
        <v/>
      </c>
      <c r="H1780" s="525">
        <f t="shared" si="84"/>
        <v>0</v>
      </c>
      <c r="I1780" s="526">
        <f t="shared" si="85"/>
        <v>1</v>
      </c>
      <c r="J1780" s="526" t="str">
        <f ca="1">IF(G1780="","",SUMPRODUCT(LOOKUP(MID(SUBSTITUTE(UPPER(TRIM(CLEAN(SUBSTITUTE(SUBSTITUTE(G1780,"ٔ",""),"ـ","ء"))))," ",""),ROW(INDIRECT("1:"&amp;LEN(SUBSTITUTE(UPPER(TRIM(CLEAN(SUBSTITUTE(SUBSTITUTE(G1780,"ٔ",""),"ـ","ء"))))," ","")))),1),Gematria!$C$3:$C$40,Gematria!$D$3:$D$40)))</f>
        <v/>
      </c>
    </row>
    <row r="1781" spans="1:10" x14ac:dyDescent="0.25">
      <c r="A1781" s="2">
        <v>1780</v>
      </c>
      <c r="B1781" s="2">
        <v>14</v>
      </c>
      <c r="C1781" s="2">
        <v>20</v>
      </c>
      <c r="D1781" s="11"/>
      <c r="E17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81" s="524" t="str">
        <f t="shared" si="83"/>
        <v/>
      </c>
      <c r="H1781" s="525">
        <f t="shared" si="84"/>
        <v>0</v>
      </c>
      <c r="I1781" s="526">
        <f t="shared" si="85"/>
        <v>1</v>
      </c>
      <c r="J1781" s="526" t="str">
        <f ca="1">IF(G1781="","",SUMPRODUCT(LOOKUP(MID(SUBSTITUTE(UPPER(TRIM(CLEAN(SUBSTITUTE(SUBSTITUTE(G1781,"ٔ",""),"ـ","ء"))))," ",""),ROW(INDIRECT("1:"&amp;LEN(SUBSTITUTE(UPPER(TRIM(CLEAN(SUBSTITUTE(SUBSTITUTE(G1781,"ٔ",""),"ـ","ء"))))," ","")))),1),Gematria!$C$3:$C$40,Gematria!$D$3:$D$40)))</f>
        <v/>
      </c>
    </row>
    <row r="1782" spans="1:10" x14ac:dyDescent="0.25">
      <c r="A1782" s="2">
        <v>1781</v>
      </c>
      <c r="B1782" s="2">
        <v>14</v>
      </c>
      <c r="C1782" s="2">
        <v>21</v>
      </c>
      <c r="D1782" s="11"/>
      <c r="E17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82" s="524" t="str">
        <f t="shared" si="83"/>
        <v/>
      </c>
      <c r="H1782" s="525">
        <f t="shared" si="84"/>
        <v>0</v>
      </c>
      <c r="I1782" s="526">
        <f t="shared" si="85"/>
        <v>1</v>
      </c>
      <c r="J1782" s="526" t="str">
        <f ca="1">IF(G1782="","",SUMPRODUCT(LOOKUP(MID(SUBSTITUTE(UPPER(TRIM(CLEAN(SUBSTITUTE(SUBSTITUTE(G1782,"ٔ",""),"ـ","ء"))))," ",""),ROW(INDIRECT("1:"&amp;LEN(SUBSTITUTE(UPPER(TRIM(CLEAN(SUBSTITUTE(SUBSTITUTE(G1782,"ٔ",""),"ـ","ء"))))," ","")))),1),Gematria!$C$3:$C$40,Gematria!$D$3:$D$40)))</f>
        <v/>
      </c>
    </row>
    <row r="1783" spans="1:10" x14ac:dyDescent="0.25">
      <c r="A1783" s="2">
        <v>1782</v>
      </c>
      <c r="B1783" s="2">
        <v>14</v>
      </c>
      <c r="C1783" s="2">
        <v>22</v>
      </c>
      <c r="D1783" s="11"/>
      <c r="E17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83" s="524" t="str">
        <f t="shared" si="83"/>
        <v/>
      </c>
      <c r="H1783" s="525">
        <f t="shared" si="84"/>
        <v>0</v>
      </c>
      <c r="I1783" s="526">
        <f t="shared" si="85"/>
        <v>1</v>
      </c>
      <c r="J1783" s="526" t="str">
        <f ca="1">IF(G1783="","",SUMPRODUCT(LOOKUP(MID(SUBSTITUTE(UPPER(TRIM(CLEAN(SUBSTITUTE(SUBSTITUTE(G1783,"ٔ",""),"ـ","ء"))))," ",""),ROW(INDIRECT("1:"&amp;LEN(SUBSTITUTE(UPPER(TRIM(CLEAN(SUBSTITUTE(SUBSTITUTE(G1783,"ٔ",""),"ـ","ء"))))," ","")))),1),Gematria!$C$3:$C$40,Gematria!$D$3:$D$40)))</f>
        <v/>
      </c>
    </row>
    <row r="1784" spans="1:10" x14ac:dyDescent="0.25">
      <c r="A1784" s="2">
        <v>1783</v>
      </c>
      <c r="B1784" s="2">
        <v>14</v>
      </c>
      <c r="C1784" s="2">
        <v>23</v>
      </c>
      <c r="D1784" s="11"/>
      <c r="E17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84" s="524" t="str">
        <f t="shared" si="83"/>
        <v/>
      </c>
      <c r="H1784" s="525">
        <f t="shared" si="84"/>
        <v>0</v>
      </c>
      <c r="I1784" s="526">
        <f t="shared" si="85"/>
        <v>1</v>
      </c>
      <c r="J1784" s="526" t="str">
        <f ca="1">IF(G1784="","",SUMPRODUCT(LOOKUP(MID(SUBSTITUTE(UPPER(TRIM(CLEAN(SUBSTITUTE(SUBSTITUTE(G1784,"ٔ",""),"ـ","ء"))))," ",""),ROW(INDIRECT("1:"&amp;LEN(SUBSTITUTE(UPPER(TRIM(CLEAN(SUBSTITUTE(SUBSTITUTE(G1784,"ٔ",""),"ـ","ء"))))," ","")))),1),Gematria!$C$3:$C$40,Gematria!$D$3:$D$40)))</f>
        <v/>
      </c>
    </row>
    <row r="1785" spans="1:10" x14ac:dyDescent="0.25">
      <c r="A1785" s="2">
        <v>1784</v>
      </c>
      <c r="B1785" s="2">
        <v>14</v>
      </c>
      <c r="C1785" s="2">
        <v>24</v>
      </c>
      <c r="D1785" s="11"/>
      <c r="E17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85" s="524" t="str">
        <f t="shared" si="83"/>
        <v/>
      </c>
      <c r="H1785" s="525">
        <f t="shared" si="84"/>
        <v>0</v>
      </c>
      <c r="I1785" s="526">
        <f t="shared" si="85"/>
        <v>1</v>
      </c>
      <c r="J1785" s="526" t="str">
        <f ca="1">IF(G1785="","",SUMPRODUCT(LOOKUP(MID(SUBSTITUTE(UPPER(TRIM(CLEAN(SUBSTITUTE(SUBSTITUTE(G1785,"ٔ",""),"ـ","ء"))))," ",""),ROW(INDIRECT("1:"&amp;LEN(SUBSTITUTE(UPPER(TRIM(CLEAN(SUBSTITUTE(SUBSTITUTE(G1785,"ٔ",""),"ـ","ء"))))," ","")))),1),Gematria!$C$3:$C$40,Gematria!$D$3:$D$40)))</f>
        <v/>
      </c>
    </row>
    <row r="1786" spans="1:10" x14ac:dyDescent="0.25">
      <c r="A1786" s="2">
        <v>1785</v>
      </c>
      <c r="B1786" s="2">
        <v>14</v>
      </c>
      <c r="C1786" s="2">
        <v>25</v>
      </c>
      <c r="D1786" s="11"/>
      <c r="E17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86" s="524" t="str">
        <f t="shared" si="83"/>
        <v/>
      </c>
      <c r="H1786" s="525">
        <f t="shared" si="84"/>
        <v>0</v>
      </c>
      <c r="I1786" s="526">
        <f t="shared" si="85"/>
        <v>1</v>
      </c>
      <c r="J1786" s="526" t="str">
        <f ca="1">IF(G1786="","",SUMPRODUCT(LOOKUP(MID(SUBSTITUTE(UPPER(TRIM(CLEAN(SUBSTITUTE(SUBSTITUTE(G1786,"ٔ",""),"ـ","ء"))))," ",""),ROW(INDIRECT("1:"&amp;LEN(SUBSTITUTE(UPPER(TRIM(CLEAN(SUBSTITUTE(SUBSTITUTE(G1786,"ٔ",""),"ـ","ء"))))," ","")))),1),Gematria!$C$3:$C$40,Gematria!$D$3:$D$40)))</f>
        <v/>
      </c>
    </row>
    <row r="1787" spans="1:10" x14ac:dyDescent="0.25">
      <c r="A1787" s="2">
        <v>1786</v>
      </c>
      <c r="B1787" s="2">
        <v>14</v>
      </c>
      <c r="C1787" s="2">
        <v>26</v>
      </c>
      <c r="D1787" s="11"/>
      <c r="E17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87" s="524" t="str">
        <f t="shared" si="83"/>
        <v/>
      </c>
      <c r="H1787" s="525">
        <f t="shared" si="84"/>
        <v>0</v>
      </c>
      <c r="I1787" s="526">
        <f t="shared" si="85"/>
        <v>1</v>
      </c>
      <c r="J1787" s="526" t="str">
        <f ca="1">IF(G1787="","",SUMPRODUCT(LOOKUP(MID(SUBSTITUTE(UPPER(TRIM(CLEAN(SUBSTITUTE(SUBSTITUTE(G1787,"ٔ",""),"ـ","ء"))))," ",""),ROW(INDIRECT("1:"&amp;LEN(SUBSTITUTE(UPPER(TRIM(CLEAN(SUBSTITUTE(SUBSTITUTE(G1787,"ٔ",""),"ـ","ء"))))," ","")))),1),Gematria!$C$3:$C$40,Gematria!$D$3:$D$40)))</f>
        <v/>
      </c>
    </row>
    <row r="1788" spans="1:10" x14ac:dyDescent="0.25">
      <c r="A1788" s="2">
        <v>1787</v>
      </c>
      <c r="B1788" s="2">
        <v>14</v>
      </c>
      <c r="C1788" s="2">
        <v>27</v>
      </c>
      <c r="D1788" s="11"/>
      <c r="E17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88" s="524" t="str">
        <f t="shared" si="83"/>
        <v/>
      </c>
      <c r="H1788" s="525">
        <f t="shared" si="84"/>
        <v>0</v>
      </c>
      <c r="I1788" s="526">
        <f t="shared" si="85"/>
        <v>1</v>
      </c>
      <c r="J1788" s="526" t="str">
        <f ca="1">IF(G1788="","",SUMPRODUCT(LOOKUP(MID(SUBSTITUTE(UPPER(TRIM(CLEAN(SUBSTITUTE(SUBSTITUTE(G1788,"ٔ",""),"ـ","ء"))))," ",""),ROW(INDIRECT("1:"&amp;LEN(SUBSTITUTE(UPPER(TRIM(CLEAN(SUBSTITUTE(SUBSTITUTE(G1788,"ٔ",""),"ـ","ء"))))," ","")))),1),Gematria!$C$3:$C$40,Gematria!$D$3:$D$40)))</f>
        <v/>
      </c>
    </row>
    <row r="1789" spans="1:10" x14ac:dyDescent="0.25">
      <c r="A1789" s="2">
        <v>1788</v>
      </c>
      <c r="B1789" s="2">
        <v>14</v>
      </c>
      <c r="C1789" s="2">
        <v>28</v>
      </c>
      <c r="D1789" s="11"/>
      <c r="E17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89" s="524" t="str">
        <f t="shared" si="83"/>
        <v/>
      </c>
      <c r="H1789" s="525">
        <f t="shared" si="84"/>
        <v>0</v>
      </c>
      <c r="I1789" s="526">
        <f t="shared" si="85"/>
        <v>1</v>
      </c>
      <c r="J1789" s="526" t="str">
        <f ca="1">IF(G1789="","",SUMPRODUCT(LOOKUP(MID(SUBSTITUTE(UPPER(TRIM(CLEAN(SUBSTITUTE(SUBSTITUTE(G1789,"ٔ",""),"ـ","ء"))))," ",""),ROW(INDIRECT("1:"&amp;LEN(SUBSTITUTE(UPPER(TRIM(CLEAN(SUBSTITUTE(SUBSTITUTE(G1789,"ٔ",""),"ـ","ء"))))," ","")))),1),Gematria!$C$3:$C$40,Gematria!$D$3:$D$40)))</f>
        <v/>
      </c>
    </row>
    <row r="1790" spans="1:10" x14ac:dyDescent="0.25">
      <c r="A1790" s="2">
        <v>1789</v>
      </c>
      <c r="B1790" s="2">
        <v>14</v>
      </c>
      <c r="C1790" s="2">
        <v>29</v>
      </c>
      <c r="D1790" s="11"/>
      <c r="E17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90" s="524" t="str">
        <f t="shared" si="83"/>
        <v/>
      </c>
      <c r="H1790" s="525">
        <f t="shared" si="84"/>
        <v>0</v>
      </c>
      <c r="I1790" s="526">
        <f t="shared" si="85"/>
        <v>1</v>
      </c>
      <c r="J1790" s="526" t="str">
        <f ca="1">IF(G1790="","",SUMPRODUCT(LOOKUP(MID(SUBSTITUTE(UPPER(TRIM(CLEAN(SUBSTITUTE(SUBSTITUTE(G1790,"ٔ",""),"ـ","ء"))))," ",""),ROW(INDIRECT("1:"&amp;LEN(SUBSTITUTE(UPPER(TRIM(CLEAN(SUBSTITUTE(SUBSTITUTE(G1790,"ٔ",""),"ـ","ء"))))," ","")))),1),Gematria!$C$3:$C$40,Gematria!$D$3:$D$40)))</f>
        <v/>
      </c>
    </row>
    <row r="1791" spans="1:10" x14ac:dyDescent="0.25">
      <c r="A1791" s="2">
        <v>1790</v>
      </c>
      <c r="B1791" s="2">
        <v>14</v>
      </c>
      <c r="C1791" s="2">
        <v>30</v>
      </c>
      <c r="D1791" s="11"/>
      <c r="E17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91" s="524" t="str">
        <f t="shared" si="83"/>
        <v/>
      </c>
      <c r="H1791" s="525">
        <f t="shared" si="84"/>
        <v>0</v>
      </c>
      <c r="I1791" s="526">
        <f t="shared" si="85"/>
        <v>1</v>
      </c>
      <c r="J1791" s="526" t="str">
        <f ca="1">IF(G1791="","",SUMPRODUCT(LOOKUP(MID(SUBSTITUTE(UPPER(TRIM(CLEAN(SUBSTITUTE(SUBSTITUTE(G1791,"ٔ",""),"ـ","ء"))))," ",""),ROW(INDIRECT("1:"&amp;LEN(SUBSTITUTE(UPPER(TRIM(CLEAN(SUBSTITUTE(SUBSTITUTE(G1791,"ٔ",""),"ـ","ء"))))," ","")))),1),Gematria!$C$3:$C$40,Gematria!$D$3:$D$40)))</f>
        <v/>
      </c>
    </row>
    <row r="1792" spans="1:10" x14ac:dyDescent="0.25">
      <c r="A1792" s="2">
        <v>1791</v>
      </c>
      <c r="B1792" s="2">
        <v>14</v>
      </c>
      <c r="C1792" s="2">
        <v>31</v>
      </c>
      <c r="D1792" s="11"/>
      <c r="E17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92" s="524" t="str">
        <f t="shared" si="83"/>
        <v/>
      </c>
      <c r="H1792" s="525">
        <f t="shared" si="84"/>
        <v>0</v>
      </c>
      <c r="I1792" s="526">
        <f t="shared" si="85"/>
        <v>1</v>
      </c>
      <c r="J1792" s="526" t="str">
        <f ca="1">IF(G1792="","",SUMPRODUCT(LOOKUP(MID(SUBSTITUTE(UPPER(TRIM(CLEAN(SUBSTITUTE(SUBSTITUTE(G1792,"ٔ",""),"ـ","ء"))))," ",""),ROW(INDIRECT("1:"&amp;LEN(SUBSTITUTE(UPPER(TRIM(CLEAN(SUBSTITUTE(SUBSTITUTE(G1792,"ٔ",""),"ـ","ء"))))," ","")))),1),Gematria!$C$3:$C$40,Gematria!$D$3:$D$40)))</f>
        <v/>
      </c>
    </row>
    <row r="1793" spans="1:10" x14ac:dyDescent="0.25">
      <c r="A1793" s="2">
        <v>1792</v>
      </c>
      <c r="B1793" s="2">
        <v>14</v>
      </c>
      <c r="C1793" s="2">
        <v>32</v>
      </c>
      <c r="D1793" s="11"/>
      <c r="E17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93" s="524" t="str">
        <f t="shared" si="83"/>
        <v/>
      </c>
      <c r="H1793" s="525">
        <f t="shared" si="84"/>
        <v>0</v>
      </c>
      <c r="I1793" s="526">
        <f t="shared" si="85"/>
        <v>1</v>
      </c>
      <c r="J1793" s="526" t="str">
        <f ca="1">IF(G1793="","",SUMPRODUCT(LOOKUP(MID(SUBSTITUTE(UPPER(TRIM(CLEAN(SUBSTITUTE(SUBSTITUTE(G1793,"ٔ",""),"ـ","ء"))))," ",""),ROW(INDIRECT("1:"&amp;LEN(SUBSTITUTE(UPPER(TRIM(CLEAN(SUBSTITUTE(SUBSTITUTE(G1793,"ٔ",""),"ـ","ء"))))," ","")))),1),Gematria!$C$3:$C$40,Gematria!$D$3:$D$40)))</f>
        <v/>
      </c>
    </row>
    <row r="1794" spans="1:10" x14ac:dyDescent="0.25">
      <c r="A1794" s="2">
        <v>1793</v>
      </c>
      <c r="B1794" s="2">
        <v>14</v>
      </c>
      <c r="C1794" s="2">
        <v>33</v>
      </c>
      <c r="D1794" s="11"/>
      <c r="E17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94" s="524" t="str">
        <f t="shared" si="83"/>
        <v/>
      </c>
      <c r="H1794" s="525">
        <f t="shared" si="84"/>
        <v>0</v>
      </c>
      <c r="I1794" s="526">
        <f t="shared" si="85"/>
        <v>1</v>
      </c>
      <c r="J1794" s="526" t="str">
        <f ca="1">IF(G1794="","",SUMPRODUCT(LOOKUP(MID(SUBSTITUTE(UPPER(TRIM(CLEAN(SUBSTITUTE(SUBSTITUTE(G1794,"ٔ",""),"ـ","ء"))))," ",""),ROW(INDIRECT("1:"&amp;LEN(SUBSTITUTE(UPPER(TRIM(CLEAN(SUBSTITUTE(SUBSTITUTE(G1794,"ٔ",""),"ـ","ء"))))," ","")))),1),Gematria!$C$3:$C$40,Gematria!$D$3:$D$40)))</f>
        <v/>
      </c>
    </row>
    <row r="1795" spans="1:10" x14ac:dyDescent="0.25">
      <c r="A1795" s="2">
        <v>1794</v>
      </c>
      <c r="B1795" s="2">
        <v>14</v>
      </c>
      <c r="C1795" s="2">
        <v>34</v>
      </c>
      <c r="D1795" s="11"/>
      <c r="E17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95" s="524" t="str">
        <f t="shared" ref="G1795:G1858" si="86">TRIM(CLEAN(SUBSTITUTE(F1795,"ٔ","")))</f>
        <v/>
      </c>
      <c r="H1795" s="525">
        <f t="shared" ref="H1795:H1858" si="87">LEN(SUBSTITUTE(G1795," ",""))</f>
        <v>0</v>
      </c>
      <c r="I1795" s="526">
        <f t="shared" si="85"/>
        <v>1</v>
      </c>
      <c r="J1795" s="526" t="str">
        <f ca="1">IF(G1795="","",SUMPRODUCT(LOOKUP(MID(SUBSTITUTE(UPPER(TRIM(CLEAN(SUBSTITUTE(SUBSTITUTE(G1795,"ٔ",""),"ـ","ء"))))," ",""),ROW(INDIRECT("1:"&amp;LEN(SUBSTITUTE(UPPER(TRIM(CLEAN(SUBSTITUTE(SUBSTITUTE(G1795,"ٔ",""),"ـ","ء"))))," ","")))),1),Gematria!$C$3:$C$40,Gematria!$D$3:$D$40)))</f>
        <v/>
      </c>
    </row>
    <row r="1796" spans="1:10" x14ac:dyDescent="0.25">
      <c r="A1796" s="2">
        <v>1795</v>
      </c>
      <c r="B1796" s="2">
        <v>14</v>
      </c>
      <c r="C1796" s="2">
        <v>35</v>
      </c>
      <c r="D1796" s="11"/>
      <c r="E17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96" s="524" t="str">
        <f t="shared" si="86"/>
        <v/>
      </c>
      <c r="H1796" s="525">
        <f t="shared" si="87"/>
        <v>0</v>
      </c>
      <c r="I1796" s="526">
        <f t="shared" si="85"/>
        <v>1</v>
      </c>
      <c r="J1796" s="526" t="str">
        <f ca="1">IF(G1796="","",SUMPRODUCT(LOOKUP(MID(SUBSTITUTE(UPPER(TRIM(CLEAN(SUBSTITUTE(SUBSTITUTE(G1796,"ٔ",""),"ـ","ء"))))," ",""),ROW(INDIRECT("1:"&amp;LEN(SUBSTITUTE(UPPER(TRIM(CLEAN(SUBSTITUTE(SUBSTITUTE(G1796,"ٔ",""),"ـ","ء"))))," ","")))),1),Gematria!$C$3:$C$40,Gematria!$D$3:$D$40)))</f>
        <v/>
      </c>
    </row>
    <row r="1797" spans="1:10" x14ac:dyDescent="0.25">
      <c r="A1797" s="2">
        <v>1796</v>
      </c>
      <c r="B1797" s="2">
        <v>14</v>
      </c>
      <c r="C1797" s="2">
        <v>36</v>
      </c>
      <c r="D1797" s="11"/>
      <c r="E17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97" s="524" t="str">
        <f t="shared" si="86"/>
        <v/>
      </c>
      <c r="H1797" s="525">
        <f t="shared" si="87"/>
        <v>0</v>
      </c>
      <c r="I1797" s="526">
        <f t="shared" si="85"/>
        <v>1</v>
      </c>
      <c r="J1797" s="526" t="str">
        <f ca="1">IF(G1797="","",SUMPRODUCT(LOOKUP(MID(SUBSTITUTE(UPPER(TRIM(CLEAN(SUBSTITUTE(SUBSTITUTE(G1797,"ٔ",""),"ـ","ء"))))," ",""),ROW(INDIRECT("1:"&amp;LEN(SUBSTITUTE(UPPER(TRIM(CLEAN(SUBSTITUTE(SUBSTITUTE(G1797,"ٔ",""),"ـ","ء"))))," ","")))),1),Gematria!$C$3:$C$40,Gematria!$D$3:$D$40)))</f>
        <v/>
      </c>
    </row>
    <row r="1798" spans="1:10" x14ac:dyDescent="0.25">
      <c r="A1798" s="2">
        <v>1797</v>
      </c>
      <c r="B1798" s="2">
        <v>14</v>
      </c>
      <c r="C1798" s="2">
        <v>37</v>
      </c>
      <c r="D1798" s="11"/>
      <c r="E17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98" s="524" t="str">
        <f t="shared" si="86"/>
        <v/>
      </c>
      <c r="H1798" s="525">
        <f t="shared" si="87"/>
        <v>0</v>
      </c>
      <c r="I1798" s="526">
        <f t="shared" si="85"/>
        <v>1</v>
      </c>
      <c r="J1798" s="526" t="str">
        <f ca="1">IF(G1798="","",SUMPRODUCT(LOOKUP(MID(SUBSTITUTE(UPPER(TRIM(CLEAN(SUBSTITUTE(SUBSTITUTE(G1798,"ٔ",""),"ـ","ء"))))," ",""),ROW(INDIRECT("1:"&amp;LEN(SUBSTITUTE(UPPER(TRIM(CLEAN(SUBSTITUTE(SUBSTITUTE(G1798,"ٔ",""),"ـ","ء"))))," ","")))),1),Gematria!$C$3:$C$40,Gematria!$D$3:$D$40)))</f>
        <v/>
      </c>
    </row>
    <row r="1799" spans="1:10" x14ac:dyDescent="0.25">
      <c r="A1799" s="2">
        <v>1798</v>
      </c>
      <c r="B1799" s="2">
        <v>14</v>
      </c>
      <c r="C1799" s="2">
        <v>38</v>
      </c>
      <c r="D1799" s="11"/>
      <c r="E17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7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1799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799" s="524" t="str">
        <f t="shared" si="86"/>
        <v/>
      </c>
      <c r="H1799" s="525">
        <f t="shared" si="87"/>
        <v>0</v>
      </c>
      <c r="I1799" s="526">
        <f t="shared" si="85"/>
        <v>1</v>
      </c>
      <c r="J1799" s="526" t="str">
        <f ca="1">IF(G1799="","",SUMPRODUCT(LOOKUP(MID(SUBSTITUTE(UPPER(TRIM(CLEAN(SUBSTITUTE(SUBSTITUTE(G1799,"ٔ",""),"ـ","ء"))))," ",""),ROW(INDIRECT("1:"&amp;LEN(SUBSTITUTE(UPPER(TRIM(CLEAN(SUBSTITUTE(SUBSTITUTE(G1799,"ٔ",""),"ـ","ء"))))," ","")))),1),Gematria!$C$3:$C$40,Gematria!$D$3:$D$40)))</f>
        <v/>
      </c>
    </row>
    <row r="1800" spans="1:10" x14ac:dyDescent="0.25">
      <c r="A1800" s="2">
        <v>1799</v>
      </c>
      <c r="B1800" s="2">
        <v>14</v>
      </c>
      <c r="C1800" s="2">
        <v>39</v>
      </c>
      <c r="D1800" s="11"/>
      <c r="E18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00" s="524" t="str">
        <f t="shared" si="86"/>
        <v/>
      </c>
      <c r="H1800" s="525">
        <f t="shared" si="87"/>
        <v>0</v>
      </c>
      <c r="I1800" s="526">
        <f t="shared" si="85"/>
        <v>1</v>
      </c>
      <c r="J1800" s="526" t="str">
        <f ca="1">IF(G1800="","",SUMPRODUCT(LOOKUP(MID(SUBSTITUTE(UPPER(TRIM(CLEAN(SUBSTITUTE(SUBSTITUTE(G1800,"ٔ",""),"ـ","ء"))))," ",""),ROW(INDIRECT("1:"&amp;LEN(SUBSTITUTE(UPPER(TRIM(CLEAN(SUBSTITUTE(SUBSTITUTE(G1800,"ٔ",""),"ـ","ء"))))," ","")))),1),Gematria!$C$3:$C$40,Gematria!$D$3:$D$40)))</f>
        <v/>
      </c>
    </row>
    <row r="1801" spans="1:10" x14ac:dyDescent="0.25">
      <c r="A1801" s="2">
        <v>1800</v>
      </c>
      <c r="B1801" s="2">
        <v>14</v>
      </c>
      <c r="C1801" s="2">
        <v>40</v>
      </c>
      <c r="D1801" s="11"/>
      <c r="E18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01" s="524" t="str">
        <f t="shared" si="86"/>
        <v/>
      </c>
      <c r="H1801" s="525">
        <f t="shared" si="87"/>
        <v>0</v>
      </c>
      <c r="I1801" s="526">
        <f t="shared" si="85"/>
        <v>1</v>
      </c>
      <c r="J1801" s="526" t="str">
        <f ca="1">IF(G1801="","",SUMPRODUCT(LOOKUP(MID(SUBSTITUTE(UPPER(TRIM(CLEAN(SUBSTITUTE(SUBSTITUTE(G1801,"ٔ",""),"ـ","ء"))))," ",""),ROW(INDIRECT("1:"&amp;LEN(SUBSTITUTE(UPPER(TRIM(CLEAN(SUBSTITUTE(SUBSTITUTE(G1801,"ٔ",""),"ـ","ء"))))," ","")))),1),Gematria!$C$3:$C$40,Gematria!$D$3:$D$40)))</f>
        <v/>
      </c>
    </row>
    <row r="1802" spans="1:10" x14ac:dyDescent="0.25">
      <c r="A1802" s="2">
        <v>1801</v>
      </c>
      <c r="B1802" s="2">
        <v>14</v>
      </c>
      <c r="C1802" s="2">
        <v>41</v>
      </c>
      <c r="D1802" s="11"/>
      <c r="E18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02" s="524" t="str">
        <f t="shared" si="86"/>
        <v/>
      </c>
      <c r="H1802" s="525">
        <f t="shared" si="87"/>
        <v>0</v>
      </c>
      <c r="I1802" s="526">
        <f t="shared" si="85"/>
        <v>1</v>
      </c>
      <c r="J1802" s="526" t="str">
        <f ca="1">IF(G1802="","",SUMPRODUCT(LOOKUP(MID(SUBSTITUTE(UPPER(TRIM(CLEAN(SUBSTITUTE(SUBSTITUTE(G1802,"ٔ",""),"ـ","ء"))))," ",""),ROW(INDIRECT("1:"&amp;LEN(SUBSTITUTE(UPPER(TRIM(CLEAN(SUBSTITUTE(SUBSTITUTE(G1802,"ٔ",""),"ـ","ء"))))," ","")))),1),Gematria!$C$3:$C$40,Gematria!$D$3:$D$40)))</f>
        <v/>
      </c>
    </row>
    <row r="1803" spans="1:10" x14ac:dyDescent="0.25">
      <c r="A1803" s="2">
        <v>1802</v>
      </c>
      <c r="B1803" s="2">
        <v>14</v>
      </c>
      <c r="C1803" s="2">
        <v>42</v>
      </c>
      <c r="D1803" s="11"/>
      <c r="E18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03" s="524" t="str">
        <f t="shared" si="86"/>
        <v/>
      </c>
      <c r="H1803" s="525">
        <f t="shared" si="87"/>
        <v>0</v>
      </c>
      <c r="I1803" s="526">
        <f t="shared" si="85"/>
        <v>1</v>
      </c>
      <c r="J1803" s="526" t="str">
        <f ca="1">IF(G1803="","",SUMPRODUCT(LOOKUP(MID(SUBSTITUTE(UPPER(TRIM(CLEAN(SUBSTITUTE(SUBSTITUTE(G1803,"ٔ",""),"ـ","ء"))))," ",""),ROW(INDIRECT("1:"&amp;LEN(SUBSTITUTE(UPPER(TRIM(CLEAN(SUBSTITUTE(SUBSTITUTE(G1803,"ٔ",""),"ـ","ء"))))," ","")))),1),Gematria!$C$3:$C$40,Gematria!$D$3:$D$40)))</f>
        <v/>
      </c>
    </row>
    <row r="1804" spans="1:10" x14ac:dyDescent="0.25">
      <c r="A1804" s="2">
        <v>1803</v>
      </c>
      <c r="B1804" s="2">
        <v>14</v>
      </c>
      <c r="C1804" s="2">
        <v>43</v>
      </c>
      <c r="D1804" s="11"/>
      <c r="E18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04" s="524" t="str">
        <f t="shared" si="86"/>
        <v/>
      </c>
      <c r="H1804" s="525">
        <f t="shared" si="87"/>
        <v>0</v>
      </c>
      <c r="I1804" s="526">
        <f t="shared" si="85"/>
        <v>1</v>
      </c>
      <c r="J1804" s="526" t="str">
        <f ca="1">IF(G1804="","",SUMPRODUCT(LOOKUP(MID(SUBSTITUTE(UPPER(TRIM(CLEAN(SUBSTITUTE(SUBSTITUTE(G1804,"ٔ",""),"ـ","ء"))))," ",""),ROW(INDIRECT("1:"&amp;LEN(SUBSTITUTE(UPPER(TRIM(CLEAN(SUBSTITUTE(SUBSTITUTE(G1804,"ٔ",""),"ـ","ء"))))," ","")))),1),Gematria!$C$3:$C$40,Gematria!$D$3:$D$40)))</f>
        <v/>
      </c>
    </row>
    <row r="1805" spans="1:10" x14ac:dyDescent="0.25">
      <c r="A1805" s="2">
        <v>1804</v>
      </c>
      <c r="B1805" s="2">
        <v>14</v>
      </c>
      <c r="C1805" s="2">
        <v>44</v>
      </c>
      <c r="D1805" s="11"/>
      <c r="E18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05" s="524" t="str">
        <f t="shared" si="86"/>
        <v/>
      </c>
      <c r="H1805" s="525">
        <f t="shared" si="87"/>
        <v>0</v>
      </c>
      <c r="I1805" s="526">
        <f t="shared" si="85"/>
        <v>1</v>
      </c>
      <c r="J1805" s="526" t="str">
        <f ca="1">IF(G1805="","",SUMPRODUCT(LOOKUP(MID(SUBSTITUTE(UPPER(TRIM(CLEAN(SUBSTITUTE(SUBSTITUTE(G1805,"ٔ",""),"ـ","ء"))))," ",""),ROW(INDIRECT("1:"&amp;LEN(SUBSTITUTE(UPPER(TRIM(CLEAN(SUBSTITUTE(SUBSTITUTE(G1805,"ٔ",""),"ـ","ء"))))," ","")))),1),Gematria!$C$3:$C$40,Gematria!$D$3:$D$40)))</f>
        <v/>
      </c>
    </row>
    <row r="1806" spans="1:10" x14ac:dyDescent="0.25">
      <c r="A1806" s="2">
        <v>1805</v>
      </c>
      <c r="B1806" s="2">
        <v>14</v>
      </c>
      <c r="C1806" s="2">
        <v>45</v>
      </c>
      <c r="D1806" s="11"/>
      <c r="E18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06" s="524" t="str">
        <f t="shared" si="86"/>
        <v/>
      </c>
      <c r="H1806" s="525">
        <f t="shared" si="87"/>
        <v>0</v>
      </c>
      <c r="I1806" s="526">
        <f t="shared" si="85"/>
        <v>1</v>
      </c>
      <c r="J1806" s="526" t="str">
        <f ca="1">IF(G1806="","",SUMPRODUCT(LOOKUP(MID(SUBSTITUTE(UPPER(TRIM(CLEAN(SUBSTITUTE(SUBSTITUTE(G1806,"ٔ",""),"ـ","ء"))))," ",""),ROW(INDIRECT("1:"&amp;LEN(SUBSTITUTE(UPPER(TRIM(CLEAN(SUBSTITUTE(SUBSTITUTE(G1806,"ٔ",""),"ـ","ء"))))," ","")))),1),Gematria!$C$3:$C$40,Gematria!$D$3:$D$40)))</f>
        <v/>
      </c>
    </row>
    <row r="1807" spans="1:10" x14ac:dyDescent="0.25">
      <c r="A1807" s="2">
        <v>1806</v>
      </c>
      <c r="B1807" s="2">
        <v>14</v>
      </c>
      <c r="C1807" s="2">
        <v>46</v>
      </c>
      <c r="D1807" s="11"/>
      <c r="E18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07" s="524" t="str">
        <f t="shared" si="86"/>
        <v/>
      </c>
      <c r="H1807" s="525">
        <f t="shared" si="87"/>
        <v>0</v>
      </c>
      <c r="I1807" s="526">
        <f t="shared" si="85"/>
        <v>1</v>
      </c>
      <c r="J1807" s="526" t="str">
        <f ca="1">IF(G1807="","",SUMPRODUCT(LOOKUP(MID(SUBSTITUTE(UPPER(TRIM(CLEAN(SUBSTITUTE(SUBSTITUTE(G1807,"ٔ",""),"ـ","ء"))))," ",""),ROW(INDIRECT("1:"&amp;LEN(SUBSTITUTE(UPPER(TRIM(CLEAN(SUBSTITUTE(SUBSTITUTE(G1807,"ٔ",""),"ـ","ء"))))," ","")))),1),Gematria!$C$3:$C$40,Gematria!$D$3:$D$40)))</f>
        <v/>
      </c>
    </row>
    <row r="1808" spans="1:10" x14ac:dyDescent="0.25">
      <c r="A1808" s="2">
        <v>1807</v>
      </c>
      <c r="B1808" s="2">
        <v>14</v>
      </c>
      <c r="C1808" s="2">
        <v>47</v>
      </c>
      <c r="D1808" s="11"/>
      <c r="E18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08" s="524" t="str">
        <f t="shared" si="86"/>
        <v/>
      </c>
      <c r="H1808" s="525">
        <f t="shared" si="87"/>
        <v>0</v>
      </c>
      <c r="I1808" s="526">
        <f t="shared" si="85"/>
        <v>1</v>
      </c>
      <c r="J1808" s="526" t="str">
        <f ca="1">IF(G1808="","",SUMPRODUCT(LOOKUP(MID(SUBSTITUTE(UPPER(TRIM(CLEAN(SUBSTITUTE(SUBSTITUTE(G1808,"ٔ",""),"ـ","ء"))))," ",""),ROW(INDIRECT("1:"&amp;LEN(SUBSTITUTE(UPPER(TRIM(CLEAN(SUBSTITUTE(SUBSTITUTE(G1808,"ٔ",""),"ـ","ء"))))," ","")))),1),Gematria!$C$3:$C$40,Gematria!$D$3:$D$40)))</f>
        <v/>
      </c>
    </row>
    <row r="1809" spans="1:10" x14ac:dyDescent="0.25">
      <c r="A1809" s="2">
        <v>1808</v>
      </c>
      <c r="B1809" s="2">
        <v>14</v>
      </c>
      <c r="C1809" s="2">
        <v>48</v>
      </c>
      <c r="D1809" s="11"/>
      <c r="E18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09" s="524" t="str">
        <f t="shared" si="86"/>
        <v/>
      </c>
      <c r="H1809" s="525">
        <f t="shared" si="87"/>
        <v>0</v>
      </c>
      <c r="I1809" s="526">
        <f t="shared" si="85"/>
        <v>1</v>
      </c>
      <c r="J1809" s="526" t="str">
        <f ca="1">IF(G1809="","",SUMPRODUCT(LOOKUP(MID(SUBSTITUTE(UPPER(TRIM(CLEAN(SUBSTITUTE(SUBSTITUTE(G1809,"ٔ",""),"ـ","ء"))))," ",""),ROW(INDIRECT("1:"&amp;LEN(SUBSTITUTE(UPPER(TRIM(CLEAN(SUBSTITUTE(SUBSTITUTE(G1809,"ٔ",""),"ـ","ء"))))," ","")))),1),Gematria!$C$3:$C$40,Gematria!$D$3:$D$40)))</f>
        <v/>
      </c>
    </row>
    <row r="1810" spans="1:10" x14ac:dyDescent="0.25">
      <c r="A1810" s="2">
        <v>1809</v>
      </c>
      <c r="B1810" s="2">
        <v>14</v>
      </c>
      <c r="C1810" s="2">
        <v>49</v>
      </c>
      <c r="D1810" s="11"/>
      <c r="E18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10" s="524" t="str">
        <f t="shared" si="86"/>
        <v/>
      </c>
      <c r="H1810" s="525">
        <f t="shared" si="87"/>
        <v>0</v>
      </c>
      <c r="I1810" s="526">
        <f t="shared" si="85"/>
        <v>1</v>
      </c>
      <c r="J1810" s="526" t="str">
        <f ca="1">IF(G1810="","",SUMPRODUCT(LOOKUP(MID(SUBSTITUTE(UPPER(TRIM(CLEAN(SUBSTITUTE(SUBSTITUTE(G1810,"ٔ",""),"ـ","ء"))))," ",""),ROW(INDIRECT("1:"&amp;LEN(SUBSTITUTE(UPPER(TRIM(CLEAN(SUBSTITUTE(SUBSTITUTE(G1810,"ٔ",""),"ـ","ء"))))," ","")))),1),Gematria!$C$3:$C$40,Gematria!$D$3:$D$40)))</f>
        <v/>
      </c>
    </row>
    <row r="1811" spans="1:10" x14ac:dyDescent="0.25">
      <c r="A1811" s="2">
        <v>1810</v>
      </c>
      <c r="B1811" s="2">
        <v>14</v>
      </c>
      <c r="C1811" s="2">
        <v>50</v>
      </c>
      <c r="D1811" s="11"/>
      <c r="E18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11" s="524" t="str">
        <f t="shared" si="86"/>
        <v/>
      </c>
      <c r="H1811" s="525">
        <f t="shared" si="87"/>
        <v>0</v>
      </c>
      <c r="I1811" s="526">
        <f t="shared" ref="I1811:I1874" si="88">LEN(TRIM(G1811))-H1811+1</f>
        <v>1</v>
      </c>
      <c r="J1811" s="526" t="str">
        <f ca="1">IF(G1811="","",SUMPRODUCT(LOOKUP(MID(SUBSTITUTE(UPPER(TRIM(CLEAN(SUBSTITUTE(SUBSTITUTE(G1811,"ٔ",""),"ـ","ء"))))," ",""),ROW(INDIRECT("1:"&amp;LEN(SUBSTITUTE(UPPER(TRIM(CLEAN(SUBSTITUTE(SUBSTITUTE(G1811,"ٔ",""),"ـ","ء"))))," ","")))),1),Gematria!$C$3:$C$40,Gematria!$D$3:$D$40)))</f>
        <v/>
      </c>
    </row>
    <row r="1812" spans="1:10" x14ac:dyDescent="0.25">
      <c r="A1812" s="2">
        <v>1811</v>
      </c>
      <c r="B1812" s="2">
        <v>14</v>
      </c>
      <c r="C1812" s="2">
        <v>51</v>
      </c>
      <c r="D1812" s="11"/>
      <c r="E18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12" s="524" t="str">
        <f t="shared" si="86"/>
        <v/>
      </c>
      <c r="H1812" s="525">
        <f t="shared" si="87"/>
        <v>0</v>
      </c>
      <c r="I1812" s="526">
        <f t="shared" si="88"/>
        <v>1</v>
      </c>
      <c r="J1812" s="526" t="str">
        <f ca="1">IF(G1812="","",SUMPRODUCT(LOOKUP(MID(SUBSTITUTE(UPPER(TRIM(CLEAN(SUBSTITUTE(SUBSTITUTE(G1812,"ٔ",""),"ـ","ء"))))," ",""),ROW(INDIRECT("1:"&amp;LEN(SUBSTITUTE(UPPER(TRIM(CLEAN(SUBSTITUTE(SUBSTITUTE(G1812,"ٔ",""),"ـ","ء"))))," ","")))),1),Gematria!$C$3:$C$40,Gematria!$D$3:$D$40)))</f>
        <v/>
      </c>
    </row>
    <row r="1813" spans="1:10" x14ac:dyDescent="0.25">
      <c r="A1813" s="2">
        <v>1812</v>
      </c>
      <c r="B1813" s="2">
        <v>14</v>
      </c>
      <c r="C1813" s="2">
        <v>52</v>
      </c>
      <c r="D1813" s="11"/>
      <c r="E18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13" s="524" t="str">
        <f t="shared" si="86"/>
        <v/>
      </c>
      <c r="H1813" s="525">
        <f t="shared" si="87"/>
        <v>0</v>
      </c>
      <c r="I1813" s="526">
        <f t="shared" si="88"/>
        <v>1</v>
      </c>
      <c r="J1813" s="526" t="str">
        <f ca="1">IF(G1813="","",SUMPRODUCT(LOOKUP(MID(SUBSTITUTE(UPPER(TRIM(CLEAN(SUBSTITUTE(SUBSTITUTE(G1813,"ٔ",""),"ـ","ء"))))," ",""),ROW(INDIRECT("1:"&amp;LEN(SUBSTITUTE(UPPER(TRIM(CLEAN(SUBSTITUTE(SUBSTITUTE(G1813,"ٔ",""),"ـ","ء"))))," ","")))),1),Gematria!$C$3:$C$40,Gematria!$D$3:$D$40)))</f>
        <v/>
      </c>
    </row>
    <row r="1814" spans="1:10" x14ac:dyDescent="0.25">
      <c r="A1814" s="2">
        <v>1813</v>
      </c>
      <c r="B1814" s="2">
        <v>15</v>
      </c>
      <c r="C1814" s="2">
        <v>0</v>
      </c>
      <c r="D1814" s="11"/>
      <c r="E18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14" s="524" t="str">
        <f t="shared" si="86"/>
        <v/>
      </c>
      <c r="H1814" s="525">
        <f t="shared" si="87"/>
        <v>0</v>
      </c>
      <c r="I1814" s="526">
        <f t="shared" si="88"/>
        <v>1</v>
      </c>
      <c r="J1814" s="526" t="str">
        <f ca="1">IF(G1814="","",SUMPRODUCT(LOOKUP(MID(SUBSTITUTE(UPPER(TRIM(CLEAN(SUBSTITUTE(SUBSTITUTE(G1814,"ٔ",""),"ـ","ء"))))," ",""),ROW(INDIRECT("1:"&amp;LEN(SUBSTITUTE(UPPER(TRIM(CLEAN(SUBSTITUTE(SUBSTITUTE(G1814,"ٔ",""),"ـ","ء"))))," ","")))),1),Gematria!$C$3:$C$40,Gematria!$D$3:$D$40)))</f>
        <v/>
      </c>
    </row>
    <row r="1815" spans="1:10" x14ac:dyDescent="0.25">
      <c r="A1815" s="2">
        <v>1814</v>
      </c>
      <c r="B1815" s="2">
        <v>15</v>
      </c>
      <c r="C1815" s="2">
        <v>1</v>
      </c>
      <c r="D1815" s="11"/>
      <c r="E18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15" s="524" t="str">
        <f t="shared" si="86"/>
        <v/>
      </c>
      <c r="H1815" s="525">
        <f t="shared" si="87"/>
        <v>0</v>
      </c>
      <c r="I1815" s="526">
        <f t="shared" si="88"/>
        <v>1</v>
      </c>
      <c r="J1815" s="526" t="str">
        <f ca="1">IF(G1815="","",SUMPRODUCT(LOOKUP(MID(SUBSTITUTE(UPPER(TRIM(CLEAN(SUBSTITUTE(SUBSTITUTE(G1815,"ٔ",""),"ـ","ء"))))," ",""),ROW(INDIRECT("1:"&amp;LEN(SUBSTITUTE(UPPER(TRIM(CLEAN(SUBSTITUTE(SUBSTITUTE(G1815,"ٔ",""),"ـ","ء"))))," ","")))),1),Gematria!$C$3:$C$40,Gematria!$D$3:$D$40)))</f>
        <v/>
      </c>
    </row>
    <row r="1816" spans="1:10" x14ac:dyDescent="0.25">
      <c r="A1816" s="2">
        <v>1815</v>
      </c>
      <c r="B1816" s="2">
        <v>15</v>
      </c>
      <c r="C1816" s="2">
        <v>2</v>
      </c>
      <c r="D1816" s="11"/>
      <c r="E18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16" s="524" t="str">
        <f t="shared" si="86"/>
        <v/>
      </c>
      <c r="H1816" s="525">
        <f t="shared" si="87"/>
        <v>0</v>
      </c>
      <c r="I1816" s="526">
        <f t="shared" si="88"/>
        <v>1</v>
      </c>
      <c r="J1816" s="526" t="str">
        <f ca="1">IF(G1816="","",SUMPRODUCT(LOOKUP(MID(SUBSTITUTE(UPPER(TRIM(CLEAN(SUBSTITUTE(SUBSTITUTE(G1816,"ٔ",""),"ـ","ء"))))," ",""),ROW(INDIRECT("1:"&amp;LEN(SUBSTITUTE(UPPER(TRIM(CLEAN(SUBSTITUTE(SUBSTITUTE(G1816,"ٔ",""),"ـ","ء"))))," ","")))),1),Gematria!$C$3:$C$40,Gematria!$D$3:$D$40)))</f>
        <v/>
      </c>
    </row>
    <row r="1817" spans="1:10" x14ac:dyDescent="0.25">
      <c r="A1817" s="2">
        <v>1816</v>
      </c>
      <c r="B1817" s="2">
        <v>15</v>
      </c>
      <c r="C1817" s="2">
        <v>3</v>
      </c>
      <c r="D1817" s="11"/>
      <c r="E18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17" s="524" t="str">
        <f t="shared" si="86"/>
        <v/>
      </c>
      <c r="H1817" s="525">
        <f t="shared" si="87"/>
        <v>0</v>
      </c>
      <c r="I1817" s="526">
        <f t="shared" si="88"/>
        <v>1</v>
      </c>
      <c r="J1817" s="526" t="str">
        <f ca="1">IF(G1817="","",SUMPRODUCT(LOOKUP(MID(SUBSTITUTE(UPPER(TRIM(CLEAN(SUBSTITUTE(SUBSTITUTE(G1817,"ٔ",""),"ـ","ء"))))," ",""),ROW(INDIRECT("1:"&amp;LEN(SUBSTITUTE(UPPER(TRIM(CLEAN(SUBSTITUTE(SUBSTITUTE(G1817,"ٔ",""),"ـ","ء"))))," ","")))),1),Gematria!$C$3:$C$40,Gematria!$D$3:$D$40)))</f>
        <v/>
      </c>
    </row>
    <row r="1818" spans="1:10" x14ac:dyDescent="0.25">
      <c r="A1818" s="2">
        <v>1817</v>
      </c>
      <c r="B1818" s="2">
        <v>15</v>
      </c>
      <c r="C1818" s="2">
        <v>4</v>
      </c>
      <c r="D1818" s="11"/>
      <c r="E18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18" s="524" t="str">
        <f t="shared" si="86"/>
        <v/>
      </c>
      <c r="H1818" s="525">
        <f t="shared" si="87"/>
        <v>0</v>
      </c>
      <c r="I1818" s="526">
        <f t="shared" si="88"/>
        <v>1</v>
      </c>
      <c r="J1818" s="526" t="str">
        <f ca="1">IF(G1818="","",SUMPRODUCT(LOOKUP(MID(SUBSTITUTE(UPPER(TRIM(CLEAN(SUBSTITUTE(SUBSTITUTE(G1818,"ٔ",""),"ـ","ء"))))," ",""),ROW(INDIRECT("1:"&amp;LEN(SUBSTITUTE(UPPER(TRIM(CLEAN(SUBSTITUTE(SUBSTITUTE(G1818,"ٔ",""),"ـ","ء"))))," ","")))),1),Gematria!$C$3:$C$40,Gematria!$D$3:$D$40)))</f>
        <v/>
      </c>
    </row>
    <row r="1819" spans="1:10" x14ac:dyDescent="0.25">
      <c r="A1819" s="2">
        <v>1818</v>
      </c>
      <c r="B1819" s="2">
        <v>15</v>
      </c>
      <c r="C1819" s="2">
        <v>5</v>
      </c>
      <c r="D1819" s="11"/>
      <c r="E18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19" s="524" t="str">
        <f t="shared" si="86"/>
        <v/>
      </c>
      <c r="H1819" s="525">
        <f t="shared" si="87"/>
        <v>0</v>
      </c>
      <c r="I1819" s="526">
        <f t="shared" si="88"/>
        <v>1</v>
      </c>
      <c r="J1819" s="526" t="str">
        <f ca="1">IF(G1819="","",SUMPRODUCT(LOOKUP(MID(SUBSTITUTE(UPPER(TRIM(CLEAN(SUBSTITUTE(SUBSTITUTE(G1819,"ٔ",""),"ـ","ء"))))," ",""),ROW(INDIRECT("1:"&amp;LEN(SUBSTITUTE(UPPER(TRIM(CLEAN(SUBSTITUTE(SUBSTITUTE(G1819,"ٔ",""),"ـ","ء"))))," ","")))),1),Gematria!$C$3:$C$40,Gematria!$D$3:$D$40)))</f>
        <v/>
      </c>
    </row>
    <row r="1820" spans="1:10" x14ac:dyDescent="0.25">
      <c r="A1820" s="2">
        <v>1819</v>
      </c>
      <c r="B1820" s="2">
        <v>15</v>
      </c>
      <c r="C1820" s="2">
        <v>6</v>
      </c>
      <c r="D1820" s="11"/>
      <c r="E18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20" s="524" t="str">
        <f t="shared" si="86"/>
        <v/>
      </c>
      <c r="H1820" s="525">
        <f t="shared" si="87"/>
        <v>0</v>
      </c>
      <c r="I1820" s="526">
        <f t="shared" si="88"/>
        <v>1</v>
      </c>
      <c r="J1820" s="526" t="str">
        <f ca="1">IF(G1820="","",SUMPRODUCT(LOOKUP(MID(SUBSTITUTE(UPPER(TRIM(CLEAN(SUBSTITUTE(SUBSTITUTE(G1820,"ٔ",""),"ـ","ء"))))," ",""),ROW(INDIRECT("1:"&amp;LEN(SUBSTITUTE(UPPER(TRIM(CLEAN(SUBSTITUTE(SUBSTITUTE(G1820,"ٔ",""),"ـ","ء"))))," ","")))),1),Gematria!$C$3:$C$40,Gematria!$D$3:$D$40)))</f>
        <v/>
      </c>
    </row>
    <row r="1821" spans="1:10" x14ac:dyDescent="0.25">
      <c r="A1821" s="2">
        <v>1820</v>
      </c>
      <c r="B1821" s="2">
        <v>15</v>
      </c>
      <c r="C1821" s="2">
        <v>7</v>
      </c>
      <c r="D1821" s="11"/>
      <c r="E18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21" s="524" t="str">
        <f t="shared" si="86"/>
        <v/>
      </c>
      <c r="H1821" s="525">
        <f t="shared" si="87"/>
        <v>0</v>
      </c>
      <c r="I1821" s="526">
        <f t="shared" si="88"/>
        <v>1</v>
      </c>
      <c r="J1821" s="526" t="str">
        <f ca="1">IF(G1821="","",SUMPRODUCT(LOOKUP(MID(SUBSTITUTE(UPPER(TRIM(CLEAN(SUBSTITUTE(SUBSTITUTE(G1821,"ٔ",""),"ـ","ء"))))," ",""),ROW(INDIRECT("1:"&amp;LEN(SUBSTITUTE(UPPER(TRIM(CLEAN(SUBSTITUTE(SUBSTITUTE(G1821,"ٔ",""),"ـ","ء"))))," ","")))),1),Gematria!$C$3:$C$40,Gematria!$D$3:$D$40)))</f>
        <v/>
      </c>
    </row>
    <row r="1822" spans="1:10" x14ac:dyDescent="0.25">
      <c r="A1822" s="2">
        <v>1821</v>
      </c>
      <c r="B1822" s="2">
        <v>15</v>
      </c>
      <c r="C1822" s="2">
        <v>8</v>
      </c>
      <c r="D1822" s="11"/>
      <c r="E18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22" s="524" t="str">
        <f t="shared" si="86"/>
        <v/>
      </c>
      <c r="H1822" s="525">
        <f t="shared" si="87"/>
        <v>0</v>
      </c>
      <c r="I1822" s="526">
        <f t="shared" si="88"/>
        <v>1</v>
      </c>
      <c r="J1822" s="526" t="str">
        <f ca="1">IF(G1822="","",SUMPRODUCT(LOOKUP(MID(SUBSTITUTE(UPPER(TRIM(CLEAN(SUBSTITUTE(SUBSTITUTE(G1822,"ٔ",""),"ـ","ء"))))," ",""),ROW(INDIRECT("1:"&amp;LEN(SUBSTITUTE(UPPER(TRIM(CLEAN(SUBSTITUTE(SUBSTITUTE(G1822,"ٔ",""),"ـ","ء"))))," ","")))),1),Gematria!$C$3:$C$40,Gematria!$D$3:$D$40)))</f>
        <v/>
      </c>
    </row>
    <row r="1823" spans="1:10" x14ac:dyDescent="0.25">
      <c r="A1823" s="2">
        <v>1822</v>
      </c>
      <c r="B1823" s="2">
        <v>15</v>
      </c>
      <c r="C1823" s="2">
        <v>9</v>
      </c>
      <c r="D1823" s="11"/>
      <c r="E18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23" s="524" t="str">
        <f t="shared" si="86"/>
        <v/>
      </c>
      <c r="H1823" s="525">
        <f t="shared" si="87"/>
        <v>0</v>
      </c>
      <c r="I1823" s="526">
        <f t="shared" si="88"/>
        <v>1</v>
      </c>
      <c r="J1823" s="526" t="str">
        <f ca="1">IF(G1823="","",SUMPRODUCT(LOOKUP(MID(SUBSTITUTE(UPPER(TRIM(CLEAN(SUBSTITUTE(SUBSTITUTE(G1823,"ٔ",""),"ـ","ء"))))," ",""),ROW(INDIRECT("1:"&amp;LEN(SUBSTITUTE(UPPER(TRIM(CLEAN(SUBSTITUTE(SUBSTITUTE(G1823,"ٔ",""),"ـ","ء"))))," ","")))),1),Gematria!$C$3:$C$40,Gematria!$D$3:$D$40)))</f>
        <v/>
      </c>
    </row>
    <row r="1824" spans="1:10" x14ac:dyDescent="0.25">
      <c r="A1824" s="2">
        <v>1823</v>
      </c>
      <c r="B1824" s="2">
        <v>15</v>
      </c>
      <c r="C1824" s="2">
        <v>10</v>
      </c>
      <c r="D1824" s="11"/>
      <c r="E18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24" s="524" t="str">
        <f t="shared" si="86"/>
        <v/>
      </c>
      <c r="H1824" s="525">
        <f t="shared" si="87"/>
        <v>0</v>
      </c>
      <c r="I1824" s="526">
        <f t="shared" si="88"/>
        <v>1</v>
      </c>
      <c r="J1824" s="526" t="str">
        <f ca="1">IF(G1824="","",SUMPRODUCT(LOOKUP(MID(SUBSTITUTE(UPPER(TRIM(CLEAN(SUBSTITUTE(SUBSTITUTE(G1824,"ٔ",""),"ـ","ء"))))," ",""),ROW(INDIRECT("1:"&amp;LEN(SUBSTITUTE(UPPER(TRIM(CLEAN(SUBSTITUTE(SUBSTITUTE(G1824,"ٔ",""),"ـ","ء"))))," ","")))),1),Gematria!$C$3:$C$40,Gematria!$D$3:$D$40)))</f>
        <v/>
      </c>
    </row>
    <row r="1825" spans="1:10" x14ac:dyDescent="0.25">
      <c r="A1825" s="2">
        <v>1824</v>
      </c>
      <c r="B1825" s="2">
        <v>15</v>
      </c>
      <c r="C1825" s="2">
        <v>11</v>
      </c>
      <c r="D1825" s="11"/>
      <c r="E18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25" s="524" t="str">
        <f t="shared" si="86"/>
        <v/>
      </c>
      <c r="H1825" s="525">
        <f t="shared" si="87"/>
        <v>0</v>
      </c>
      <c r="I1825" s="526">
        <f t="shared" si="88"/>
        <v>1</v>
      </c>
      <c r="J1825" s="526" t="str">
        <f ca="1">IF(G1825="","",SUMPRODUCT(LOOKUP(MID(SUBSTITUTE(UPPER(TRIM(CLEAN(SUBSTITUTE(SUBSTITUTE(G1825,"ٔ",""),"ـ","ء"))))," ",""),ROW(INDIRECT("1:"&amp;LEN(SUBSTITUTE(UPPER(TRIM(CLEAN(SUBSTITUTE(SUBSTITUTE(G1825,"ٔ",""),"ـ","ء"))))," ","")))),1),Gematria!$C$3:$C$40,Gematria!$D$3:$D$40)))</f>
        <v/>
      </c>
    </row>
    <row r="1826" spans="1:10" x14ac:dyDescent="0.25">
      <c r="A1826" s="2">
        <v>1825</v>
      </c>
      <c r="B1826" s="2">
        <v>15</v>
      </c>
      <c r="C1826" s="2">
        <v>12</v>
      </c>
      <c r="D1826" s="11"/>
      <c r="E18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26" s="524" t="str">
        <f t="shared" si="86"/>
        <v/>
      </c>
      <c r="H1826" s="525">
        <f t="shared" si="87"/>
        <v>0</v>
      </c>
      <c r="I1826" s="526">
        <f t="shared" si="88"/>
        <v>1</v>
      </c>
      <c r="J1826" s="526" t="str">
        <f ca="1">IF(G1826="","",SUMPRODUCT(LOOKUP(MID(SUBSTITUTE(UPPER(TRIM(CLEAN(SUBSTITUTE(SUBSTITUTE(G1826,"ٔ",""),"ـ","ء"))))," ",""),ROW(INDIRECT("1:"&amp;LEN(SUBSTITUTE(UPPER(TRIM(CLEAN(SUBSTITUTE(SUBSTITUTE(G1826,"ٔ",""),"ـ","ء"))))," ","")))),1),Gematria!$C$3:$C$40,Gematria!$D$3:$D$40)))</f>
        <v/>
      </c>
    </row>
    <row r="1827" spans="1:10" x14ac:dyDescent="0.25">
      <c r="A1827" s="2">
        <v>1826</v>
      </c>
      <c r="B1827" s="2">
        <v>15</v>
      </c>
      <c r="C1827" s="2">
        <v>13</v>
      </c>
      <c r="D1827" s="11"/>
      <c r="E18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27" s="524" t="str">
        <f t="shared" si="86"/>
        <v/>
      </c>
      <c r="H1827" s="525">
        <f t="shared" si="87"/>
        <v>0</v>
      </c>
      <c r="I1827" s="526">
        <f t="shared" si="88"/>
        <v>1</v>
      </c>
      <c r="J1827" s="526" t="str">
        <f ca="1">IF(G1827="","",SUMPRODUCT(LOOKUP(MID(SUBSTITUTE(UPPER(TRIM(CLEAN(SUBSTITUTE(SUBSTITUTE(G1827,"ٔ",""),"ـ","ء"))))," ",""),ROW(INDIRECT("1:"&amp;LEN(SUBSTITUTE(UPPER(TRIM(CLEAN(SUBSTITUTE(SUBSTITUTE(G1827,"ٔ",""),"ـ","ء"))))," ","")))),1),Gematria!$C$3:$C$40,Gematria!$D$3:$D$40)))</f>
        <v/>
      </c>
    </row>
    <row r="1828" spans="1:10" x14ac:dyDescent="0.25">
      <c r="A1828" s="2">
        <v>1827</v>
      </c>
      <c r="B1828" s="2">
        <v>15</v>
      </c>
      <c r="C1828" s="2">
        <v>14</v>
      </c>
      <c r="D1828" s="11"/>
      <c r="E18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28" s="524" t="str">
        <f t="shared" si="86"/>
        <v/>
      </c>
      <c r="H1828" s="525">
        <f t="shared" si="87"/>
        <v>0</v>
      </c>
      <c r="I1828" s="526">
        <f t="shared" si="88"/>
        <v>1</v>
      </c>
      <c r="J1828" s="526" t="str">
        <f ca="1">IF(G1828="","",SUMPRODUCT(LOOKUP(MID(SUBSTITUTE(UPPER(TRIM(CLEAN(SUBSTITUTE(SUBSTITUTE(G1828,"ٔ",""),"ـ","ء"))))," ",""),ROW(INDIRECT("1:"&amp;LEN(SUBSTITUTE(UPPER(TRIM(CLEAN(SUBSTITUTE(SUBSTITUTE(G1828,"ٔ",""),"ـ","ء"))))," ","")))),1),Gematria!$C$3:$C$40,Gematria!$D$3:$D$40)))</f>
        <v/>
      </c>
    </row>
    <row r="1829" spans="1:10" x14ac:dyDescent="0.25">
      <c r="A1829" s="2">
        <v>1828</v>
      </c>
      <c r="B1829" s="2">
        <v>15</v>
      </c>
      <c r="C1829" s="2">
        <v>15</v>
      </c>
      <c r="D1829" s="11"/>
      <c r="E18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29" s="524" t="str">
        <f t="shared" si="86"/>
        <v/>
      </c>
      <c r="H1829" s="525">
        <f t="shared" si="87"/>
        <v>0</v>
      </c>
      <c r="I1829" s="526">
        <f t="shared" si="88"/>
        <v>1</v>
      </c>
      <c r="J1829" s="526" t="str">
        <f ca="1">IF(G1829="","",SUMPRODUCT(LOOKUP(MID(SUBSTITUTE(UPPER(TRIM(CLEAN(SUBSTITUTE(SUBSTITUTE(G1829,"ٔ",""),"ـ","ء"))))," ",""),ROW(INDIRECT("1:"&amp;LEN(SUBSTITUTE(UPPER(TRIM(CLEAN(SUBSTITUTE(SUBSTITUTE(G1829,"ٔ",""),"ـ","ء"))))," ","")))),1),Gematria!$C$3:$C$40,Gematria!$D$3:$D$40)))</f>
        <v/>
      </c>
    </row>
    <row r="1830" spans="1:10" x14ac:dyDescent="0.25">
      <c r="A1830" s="2">
        <v>1829</v>
      </c>
      <c r="B1830" s="2">
        <v>15</v>
      </c>
      <c r="C1830" s="2">
        <v>16</v>
      </c>
      <c r="D1830" s="11"/>
      <c r="E18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30" s="524" t="str">
        <f t="shared" si="86"/>
        <v/>
      </c>
      <c r="H1830" s="525">
        <f t="shared" si="87"/>
        <v>0</v>
      </c>
      <c r="I1830" s="526">
        <f t="shared" si="88"/>
        <v>1</v>
      </c>
      <c r="J1830" s="526" t="str">
        <f ca="1">IF(G1830="","",SUMPRODUCT(LOOKUP(MID(SUBSTITUTE(UPPER(TRIM(CLEAN(SUBSTITUTE(SUBSTITUTE(G1830,"ٔ",""),"ـ","ء"))))," ",""),ROW(INDIRECT("1:"&amp;LEN(SUBSTITUTE(UPPER(TRIM(CLEAN(SUBSTITUTE(SUBSTITUTE(G1830,"ٔ",""),"ـ","ء"))))," ","")))),1),Gematria!$C$3:$C$40,Gematria!$D$3:$D$40)))</f>
        <v/>
      </c>
    </row>
    <row r="1831" spans="1:10" x14ac:dyDescent="0.25">
      <c r="A1831" s="2">
        <v>1830</v>
      </c>
      <c r="B1831" s="2">
        <v>15</v>
      </c>
      <c r="C1831" s="2">
        <v>17</v>
      </c>
      <c r="D1831" s="11"/>
      <c r="E18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31" s="524" t="str">
        <f t="shared" si="86"/>
        <v/>
      </c>
      <c r="H1831" s="525">
        <f t="shared" si="87"/>
        <v>0</v>
      </c>
      <c r="I1831" s="526">
        <f t="shared" si="88"/>
        <v>1</v>
      </c>
      <c r="J1831" s="526" t="str">
        <f ca="1">IF(G1831="","",SUMPRODUCT(LOOKUP(MID(SUBSTITUTE(UPPER(TRIM(CLEAN(SUBSTITUTE(SUBSTITUTE(G1831,"ٔ",""),"ـ","ء"))))," ",""),ROW(INDIRECT("1:"&amp;LEN(SUBSTITUTE(UPPER(TRIM(CLEAN(SUBSTITUTE(SUBSTITUTE(G1831,"ٔ",""),"ـ","ء"))))," ","")))),1),Gematria!$C$3:$C$40,Gematria!$D$3:$D$40)))</f>
        <v/>
      </c>
    </row>
    <row r="1832" spans="1:10" x14ac:dyDescent="0.25">
      <c r="A1832" s="2">
        <v>1831</v>
      </c>
      <c r="B1832" s="2">
        <v>15</v>
      </c>
      <c r="C1832" s="2">
        <v>18</v>
      </c>
      <c r="D1832" s="11"/>
      <c r="E18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32" s="524" t="str">
        <f t="shared" si="86"/>
        <v/>
      </c>
      <c r="H1832" s="525">
        <f t="shared" si="87"/>
        <v>0</v>
      </c>
      <c r="I1832" s="526">
        <f t="shared" si="88"/>
        <v>1</v>
      </c>
      <c r="J1832" s="526" t="str">
        <f ca="1">IF(G1832="","",SUMPRODUCT(LOOKUP(MID(SUBSTITUTE(UPPER(TRIM(CLEAN(SUBSTITUTE(SUBSTITUTE(G1832,"ٔ",""),"ـ","ء"))))," ",""),ROW(INDIRECT("1:"&amp;LEN(SUBSTITUTE(UPPER(TRIM(CLEAN(SUBSTITUTE(SUBSTITUTE(G1832,"ٔ",""),"ـ","ء"))))," ","")))),1),Gematria!$C$3:$C$40,Gematria!$D$3:$D$40)))</f>
        <v/>
      </c>
    </row>
    <row r="1833" spans="1:10" x14ac:dyDescent="0.25">
      <c r="A1833" s="2">
        <v>1832</v>
      </c>
      <c r="B1833" s="2">
        <v>15</v>
      </c>
      <c r="C1833" s="2">
        <v>19</v>
      </c>
      <c r="D1833" s="11"/>
      <c r="E18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33" s="524" t="str">
        <f t="shared" si="86"/>
        <v/>
      </c>
      <c r="H1833" s="525">
        <f t="shared" si="87"/>
        <v>0</v>
      </c>
      <c r="I1833" s="526">
        <f t="shared" si="88"/>
        <v>1</v>
      </c>
      <c r="J1833" s="526" t="str">
        <f ca="1">IF(G1833="","",SUMPRODUCT(LOOKUP(MID(SUBSTITUTE(UPPER(TRIM(CLEAN(SUBSTITUTE(SUBSTITUTE(G1833,"ٔ",""),"ـ","ء"))))," ",""),ROW(INDIRECT("1:"&amp;LEN(SUBSTITUTE(UPPER(TRIM(CLEAN(SUBSTITUTE(SUBSTITUTE(G1833,"ٔ",""),"ـ","ء"))))," ","")))),1),Gematria!$C$3:$C$40,Gematria!$D$3:$D$40)))</f>
        <v/>
      </c>
    </row>
    <row r="1834" spans="1:10" x14ac:dyDescent="0.25">
      <c r="A1834" s="2">
        <v>1833</v>
      </c>
      <c r="B1834" s="2">
        <v>15</v>
      </c>
      <c r="C1834" s="2">
        <v>20</v>
      </c>
      <c r="D1834" s="11"/>
      <c r="E18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34" s="524" t="str">
        <f t="shared" si="86"/>
        <v/>
      </c>
      <c r="H1834" s="525">
        <f t="shared" si="87"/>
        <v>0</v>
      </c>
      <c r="I1834" s="526">
        <f t="shared" si="88"/>
        <v>1</v>
      </c>
      <c r="J1834" s="526" t="str">
        <f ca="1">IF(G1834="","",SUMPRODUCT(LOOKUP(MID(SUBSTITUTE(UPPER(TRIM(CLEAN(SUBSTITUTE(SUBSTITUTE(G1834,"ٔ",""),"ـ","ء"))))," ",""),ROW(INDIRECT("1:"&amp;LEN(SUBSTITUTE(UPPER(TRIM(CLEAN(SUBSTITUTE(SUBSTITUTE(G1834,"ٔ",""),"ـ","ء"))))," ","")))),1),Gematria!$C$3:$C$40,Gematria!$D$3:$D$40)))</f>
        <v/>
      </c>
    </row>
    <row r="1835" spans="1:10" x14ac:dyDescent="0.25">
      <c r="A1835" s="2">
        <v>1834</v>
      </c>
      <c r="B1835" s="2">
        <v>15</v>
      </c>
      <c r="C1835" s="2">
        <v>21</v>
      </c>
      <c r="D1835" s="11"/>
      <c r="E18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35" s="524" t="str">
        <f t="shared" si="86"/>
        <v/>
      </c>
      <c r="H1835" s="525">
        <f t="shared" si="87"/>
        <v>0</v>
      </c>
      <c r="I1835" s="526">
        <f t="shared" si="88"/>
        <v>1</v>
      </c>
      <c r="J1835" s="526" t="str">
        <f ca="1">IF(G1835="","",SUMPRODUCT(LOOKUP(MID(SUBSTITUTE(UPPER(TRIM(CLEAN(SUBSTITUTE(SUBSTITUTE(G1835,"ٔ",""),"ـ","ء"))))," ",""),ROW(INDIRECT("1:"&amp;LEN(SUBSTITUTE(UPPER(TRIM(CLEAN(SUBSTITUTE(SUBSTITUTE(G1835,"ٔ",""),"ـ","ء"))))," ","")))),1),Gematria!$C$3:$C$40,Gematria!$D$3:$D$40)))</f>
        <v/>
      </c>
    </row>
    <row r="1836" spans="1:10" x14ac:dyDescent="0.25">
      <c r="A1836" s="2">
        <v>1835</v>
      </c>
      <c r="B1836" s="2">
        <v>15</v>
      </c>
      <c r="C1836" s="2">
        <v>22</v>
      </c>
      <c r="D1836" s="11"/>
      <c r="E18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36" s="524" t="str">
        <f t="shared" si="86"/>
        <v/>
      </c>
      <c r="H1836" s="525">
        <f t="shared" si="87"/>
        <v>0</v>
      </c>
      <c r="I1836" s="526">
        <f t="shared" si="88"/>
        <v>1</v>
      </c>
      <c r="J1836" s="526" t="str">
        <f ca="1">IF(G1836="","",SUMPRODUCT(LOOKUP(MID(SUBSTITUTE(UPPER(TRIM(CLEAN(SUBSTITUTE(SUBSTITUTE(G1836,"ٔ",""),"ـ","ء"))))," ",""),ROW(INDIRECT("1:"&amp;LEN(SUBSTITUTE(UPPER(TRIM(CLEAN(SUBSTITUTE(SUBSTITUTE(G1836,"ٔ",""),"ـ","ء"))))," ","")))),1),Gematria!$C$3:$C$40,Gematria!$D$3:$D$40)))</f>
        <v/>
      </c>
    </row>
    <row r="1837" spans="1:10" x14ac:dyDescent="0.25">
      <c r="A1837" s="2">
        <v>1836</v>
      </c>
      <c r="B1837" s="2">
        <v>15</v>
      </c>
      <c r="C1837" s="2">
        <v>23</v>
      </c>
      <c r="D1837" s="11"/>
      <c r="E18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37" s="524" t="str">
        <f t="shared" si="86"/>
        <v/>
      </c>
      <c r="H1837" s="525">
        <f t="shared" si="87"/>
        <v>0</v>
      </c>
      <c r="I1837" s="526">
        <f t="shared" si="88"/>
        <v>1</v>
      </c>
      <c r="J1837" s="526" t="str">
        <f ca="1">IF(G1837="","",SUMPRODUCT(LOOKUP(MID(SUBSTITUTE(UPPER(TRIM(CLEAN(SUBSTITUTE(SUBSTITUTE(G1837,"ٔ",""),"ـ","ء"))))," ",""),ROW(INDIRECT("1:"&amp;LEN(SUBSTITUTE(UPPER(TRIM(CLEAN(SUBSTITUTE(SUBSTITUTE(G1837,"ٔ",""),"ـ","ء"))))," ","")))),1),Gematria!$C$3:$C$40,Gematria!$D$3:$D$40)))</f>
        <v/>
      </c>
    </row>
    <row r="1838" spans="1:10" x14ac:dyDescent="0.25">
      <c r="A1838" s="2">
        <v>1837</v>
      </c>
      <c r="B1838" s="2">
        <v>15</v>
      </c>
      <c r="C1838" s="2">
        <v>24</v>
      </c>
      <c r="D1838" s="11"/>
      <c r="E18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38" s="524" t="str">
        <f t="shared" si="86"/>
        <v/>
      </c>
      <c r="H1838" s="525">
        <f t="shared" si="87"/>
        <v>0</v>
      </c>
      <c r="I1838" s="526">
        <f t="shared" si="88"/>
        <v>1</v>
      </c>
      <c r="J1838" s="526" t="str">
        <f ca="1">IF(G1838="","",SUMPRODUCT(LOOKUP(MID(SUBSTITUTE(UPPER(TRIM(CLEAN(SUBSTITUTE(SUBSTITUTE(G1838,"ٔ",""),"ـ","ء"))))," ",""),ROW(INDIRECT("1:"&amp;LEN(SUBSTITUTE(UPPER(TRIM(CLEAN(SUBSTITUTE(SUBSTITUTE(G1838,"ٔ",""),"ـ","ء"))))," ","")))),1),Gematria!$C$3:$C$40,Gematria!$D$3:$D$40)))</f>
        <v/>
      </c>
    </row>
    <row r="1839" spans="1:10" x14ac:dyDescent="0.25">
      <c r="A1839" s="2">
        <v>1838</v>
      </c>
      <c r="B1839" s="2">
        <v>15</v>
      </c>
      <c r="C1839" s="2">
        <v>25</v>
      </c>
      <c r="D1839" s="11"/>
      <c r="E18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39" s="524" t="str">
        <f t="shared" si="86"/>
        <v/>
      </c>
      <c r="H1839" s="525">
        <f t="shared" si="87"/>
        <v>0</v>
      </c>
      <c r="I1839" s="526">
        <f t="shared" si="88"/>
        <v>1</v>
      </c>
      <c r="J1839" s="526" t="str">
        <f ca="1">IF(G1839="","",SUMPRODUCT(LOOKUP(MID(SUBSTITUTE(UPPER(TRIM(CLEAN(SUBSTITUTE(SUBSTITUTE(G1839,"ٔ",""),"ـ","ء"))))," ",""),ROW(INDIRECT("1:"&amp;LEN(SUBSTITUTE(UPPER(TRIM(CLEAN(SUBSTITUTE(SUBSTITUTE(G1839,"ٔ",""),"ـ","ء"))))," ","")))),1),Gematria!$C$3:$C$40,Gematria!$D$3:$D$40)))</f>
        <v/>
      </c>
    </row>
    <row r="1840" spans="1:10" x14ac:dyDescent="0.25">
      <c r="A1840" s="2">
        <v>1839</v>
      </c>
      <c r="B1840" s="2">
        <v>15</v>
      </c>
      <c r="C1840" s="2">
        <v>26</v>
      </c>
      <c r="D1840" s="11"/>
      <c r="E18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40" s="524" t="str">
        <f t="shared" si="86"/>
        <v/>
      </c>
      <c r="H1840" s="525">
        <f t="shared" si="87"/>
        <v>0</v>
      </c>
      <c r="I1840" s="526">
        <f t="shared" si="88"/>
        <v>1</v>
      </c>
      <c r="J1840" s="526" t="str">
        <f ca="1">IF(G1840="","",SUMPRODUCT(LOOKUP(MID(SUBSTITUTE(UPPER(TRIM(CLEAN(SUBSTITUTE(SUBSTITUTE(G1840,"ٔ",""),"ـ","ء"))))," ",""),ROW(INDIRECT("1:"&amp;LEN(SUBSTITUTE(UPPER(TRIM(CLEAN(SUBSTITUTE(SUBSTITUTE(G1840,"ٔ",""),"ـ","ء"))))," ","")))),1),Gematria!$C$3:$C$40,Gematria!$D$3:$D$40)))</f>
        <v/>
      </c>
    </row>
    <row r="1841" spans="1:10" x14ac:dyDescent="0.25">
      <c r="A1841" s="2">
        <v>1840</v>
      </c>
      <c r="B1841" s="2">
        <v>15</v>
      </c>
      <c r="C1841" s="2">
        <v>27</v>
      </c>
      <c r="D1841" s="11"/>
      <c r="E18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41" s="524" t="str">
        <f t="shared" si="86"/>
        <v/>
      </c>
      <c r="H1841" s="525">
        <f t="shared" si="87"/>
        <v>0</v>
      </c>
      <c r="I1841" s="526">
        <f t="shared" si="88"/>
        <v>1</v>
      </c>
      <c r="J1841" s="526" t="str">
        <f ca="1">IF(G1841="","",SUMPRODUCT(LOOKUP(MID(SUBSTITUTE(UPPER(TRIM(CLEAN(SUBSTITUTE(SUBSTITUTE(G1841,"ٔ",""),"ـ","ء"))))," ",""),ROW(INDIRECT("1:"&amp;LEN(SUBSTITUTE(UPPER(TRIM(CLEAN(SUBSTITUTE(SUBSTITUTE(G1841,"ٔ",""),"ـ","ء"))))," ","")))),1),Gematria!$C$3:$C$40,Gematria!$D$3:$D$40)))</f>
        <v/>
      </c>
    </row>
    <row r="1842" spans="1:10" x14ac:dyDescent="0.25">
      <c r="A1842" s="2">
        <v>1841</v>
      </c>
      <c r="B1842" s="2">
        <v>15</v>
      </c>
      <c r="C1842" s="2">
        <v>28</v>
      </c>
      <c r="D1842" s="11"/>
      <c r="E18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42" s="524" t="str">
        <f t="shared" si="86"/>
        <v/>
      </c>
      <c r="H1842" s="525">
        <f t="shared" si="87"/>
        <v>0</v>
      </c>
      <c r="I1842" s="526">
        <f t="shared" si="88"/>
        <v>1</v>
      </c>
      <c r="J1842" s="526" t="str">
        <f ca="1">IF(G1842="","",SUMPRODUCT(LOOKUP(MID(SUBSTITUTE(UPPER(TRIM(CLEAN(SUBSTITUTE(SUBSTITUTE(G1842,"ٔ",""),"ـ","ء"))))," ",""),ROW(INDIRECT("1:"&amp;LEN(SUBSTITUTE(UPPER(TRIM(CLEAN(SUBSTITUTE(SUBSTITUTE(G1842,"ٔ",""),"ـ","ء"))))," ","")))),1),Gematria!$C$3:$C$40,Gematria!$D$3:$D$40)))</f>
        <v/>
      </c>
    </row>
    <row r="1843" spans="1:10" x14ac:dyDescent="0.25">
      <c r="A1843" s="2">
        <v>1842</v>
      </c>
      <c r="B1843" s="2">
        <v>15</v>
      </c>
      <c r="C1843" s="2">
        <v>29</v>
      </c>
      <c r="D1843" s="11"/>
      <c r="E18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43" s="524" t="str">
        <f t="shared" si="86"/>
        <v/>
      </c>
      <c r="H1843" s="525">
        <f t="shared" si="87"/>
        <v>0</v>
      </c>
      <c r="I1843" s="526">
        <f t="shared" si="88"/>
        <v>1</v>
      </c>
      <c r="J1843" s="526" t="str">
        <f ca="1">IF(G1843="","",SUMPRODUCT(LOOKUP(MID(SUBSTITUTE(UPPER(TRIM(CLEAN(SUBSTITUTE(SUBSTITUTE(G1843,"ٔ",""),"ـ","ء"))))," ",""),ROW(INDIRECT("1:"&amp;LEN(SUBSTITUTE(UPPER(TRIM(CLEAN(SUBSTITUTE(SUBSTITUTE(G1843,"ٔ",""),"ـ","ء"))))," ","")))),1),Gematria!$C$3:$C$40,Gematria!$D$3:$D$40)))</f>
        <v/>
      </c>
    </row>
    <row r="1844" spans="1:10" x14ac:dyDescent="0.25">
      <c r="A1844" s="2">
        <v>1843</v>
      </c>
      <c r="B1844" s="2">
        <v>15</v>
      </c>
      <c r="C1844" s="2">
        <v>30</v>
      </c>
      <c r="D1844" s="11"/>
      <c r="E18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44" s="524" t="str">
        <f t="shared" si="86"/>
        <v/>
      </c>
      <c r="H1844" s="525">
        <f t="shared" si="87"/>
        <v>0</v>
      </c>
      <c r="I1844" s="526">
        <f t="shared" si="88"/>
        <v>1</v>
      </c>
      <c r="J1844" s="526" t="str">
        <f ca="1">IF(G1844="","",SUMPRODUCT(LOOKUP(MID(SUBSTITUTE(UPPER(TRIM(CLEAN(SUBSTITUTE(SUBSTITUTE(G1844,"ٔ",""),"ـ","ء"))))," ",""),ROW(INDIRECT("1:"&amp;LEN(SUBSTITUTE(UPPER(TRIM(CLEAN(SUBSTITUTE(SUBSTITUTE(G1844,"ٔ",""),"ـ","ء"))))," ","")))),1),Gematria!$C$3:$C$40,Gematria!$D$3:$D$40)))</f>
        <v/>
      </c>
    </row>
    <row r="1845" spans="1:10" x14ac:dyDescent="0.25">
      <c r="A1845" s="2">
        <v>1844</v>
      </c>
      <c r="B1845" s="2">
        <v>15</v>
      </c>
      <c r="C1845" s="2">
        <v>31</v>
      </c>
      <c r="D1845" s="11"/>
      <c r="E18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45" s="524" t="str">
        <f t="shared" si="86"/>
        <v/>
      </c>
      <c r="H1845" s="525">
        <f t="shared" si="87"/>
        <v>0</v>
      </c>
      <c r="I1845" s="526">
        <f t="shared" si="88"/>
        <v>1</v>
      </c>
      <c r="J1845" s="526" t="str">
        <f ca="1">IF(G1845="","",SUMPRODUCT(LOOKUP(MID(SUBSTITUTE(UPPER(TRIM(CLEAN(SUBSTITUTE(SUBSTITUTE(G1845,"ٔ",""),"ـ","ء"))))," ",""),ROW(INDIRECT("1:"&amp;LEN(SUBSTITUTE(UPPER(TRIM(CLEAN(SUBSTITUTE(SUBSTITUTE(G1845,"ٔ",""),"ـ","ء"))))," ","")))),1),Gematria!$C$3:$C$40,Gematria!$D$3:$D$40)))</f>
        <v/>
      </c>
    </row>
    <row r="1846" spans="1:10" x14ac:dyDescent="0.25">
      <c r="A1846" s="2">
        <v>1845</v>
      </c>
      <c r="B1846" s="2">
        <v>15</v>
      </c>
      <c r="C1846" s="2">
        <v>32</v>
      </c>
      <c r="D1846" s="11"/>
      <c r="E18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46" s="524" t="str">
        <f t="shared" si="86"/>
        <v/>
      </c>
      <c r="H1846" s="525">
        <f t="shared" si="87"/>
        <v>0</v>
      </c>
      <c r="I1846" s="526">
        <f t="shared" si="88"/>
        <v>1</v>
      </c>
      <c r="J1846" s="526" t="str">
        <f ca="1">IF(G1846="","",SUMPRODUCT(LOOKUP(MID(SUBSTITUTE(UPPER(TRIM(CLEAN(SUBSTITUTE(SUBSTITUTE(G1846,"ٔ",""),"ـ","ء"))))," ",""),ROW(INDIRECT("1:"&amp;LEN(SUBSTITUTE(UPPER(TRIM(CLEAN(SUBSTITUTE(SUBSTITUTE(G1846,"ٔ",""),"ـ","ء"))))," ","")))),1),Gematria!$C$3:$C$40,Gematria!$D$3:$D$40)))</f>
        <v/>
      </c>
    </row>
    <row r="1847" spans="1:10" x14ac:dyDescent="0.25">
      <c r="A1847" s="2">
        <v>1846</v>
      </c>
      <c r="B1847" s="2">
        <v>15</v>
      </c>
      <c r="C1847" s="2">
        <v>33</v>
      </c>
      <c r="D1847" s="11"/>
      <c r="E18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47" s="524" t="str">
        <f t="shared" si="86"/>
        <v/>
      </c>
      <c r="H1847" s="525">
        <f t="shared" si="87"/>
        <v>0</v>
      </c>
      <c r="I1847" s="526">
        <f t="shared" si="88"/>
        <v>1</v>
      </c>
      <c r="J1847" s="526" t="str">
        <f ca="1">IF(G1847="","",SUMPRODUCT(LOOKUP(MID(SUBSTITUTE(UPPER(TRIM(CLEAN(SUBSTITUTE(SUBSTITUTE(G1847,"ٔ",""),"ـ","ء"))))," ",""),ROW(INDIRECT("1:"&amp;LEN(SUBSTITUTE(UPPER(TRIM(CLEAN(SUBSTITUTE(SUBSTITUTE(G1847,"ٔ",""),"ـ","ء"))))," ","")))),1),Gematria!$C$3:$C$40,Gematria!$D$3:$D$40)))</f>
        <v/>
      </c>
    </row>
    <row r="1848" spans="1:10" x14ac:dyDescent="0.25">
      <c r="A1848" s="2">
        <v>1847</v>
      </c>
      <c r="B1848" s="2">
        <v>15</v>
      </c>
      <c r="C1848" s="2">
        <v>34</v>
      </c>
      <c r="D1848" s="11"/>
      <c r="E18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48" s="524" t="str">
        <f t="shared" si="86"/>
        <v/>
      </c>
      <c r="H1848" s="525">
        <f t="shared" si="87"/>
        <v>0</v>
      </c>
      <c r="I1848" s="526">
        <f t="shared" si="88"/>
        <v>1</v>
      </c>
      <c r="J1848" s="526" t="str">
        <f ca="1">IF(G1848="","",SUMPRODUCT(LOOKUP(MID(SUBSTITUTE(UPPER(TRIM(CLEAN(SUBSTITUTE(SUBSTITUTE(G1848,"ٔ",""),"ـ","ء"))))," ",""),ROW(INDIRECT("1:"&amp;LEN(SUBSTITUTE(UPPER(TRIM(CLEAN(SUBSTITUTE(SUBSTITUTE(G1848,"ٔ",""),"ـ","ء"))))," ","")))),1),Gematria!$C$3:$C$40,Gematria!$D$3:$D$40)))</f>
        <v/>
      </c>
    </row>
    <row r="1849" spans="1:10" x14ac:dyDescent="0.25">
      <c r="A1849" s="2">
        <v>1848</v>
      </c>
      <c r="B1849" s="2">
        <v>15</v>
      </c>
      <c r="C1849" s="2">
        <v>35</v>
      </c>
      <c r="D1849" s="11"/>
      <c r="E18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49" s="524" t="str">
        <f t="shared" si="86"/>
        <v/>
      </c>
      <c r="H1849" s="525">
        <f t="shared" si="87"/>
        <v>0</v>
      </c>
      <c r="I1849" s="526">
        <f t="shared" si="88"/>
        <v>1</v>
      </c>
      <c r="J1849" s="526" t="str">
        <f ca="1">IF(G1849="","",SUMPRODUCT(LOOKUP(MID(SUBSTITUTE(UPPER(TRIM(CLEAN(SUBSTITUTE(SUBSTITUTE(G1849,"ٔ",""),"ـ","ء"))))," ",""),ROW(INDIRECT("1:"&amp;LEN(SUBSTITUTE(UPPER(TRIM(CLEAN(SUBSTITUTE(SUBSTITUTE(G1849,"ٔ",""),"ـ","ء"))))," ","")))),1),Gematria!$C$3:$C$40,Gematria!$D$3:$D$40)))</f>
        <v/>
      </c>
    </row>
    <row r="1850" spans="1:10" x14ac:dyDescent="0.25">
      <c r="A1850" s="2">
        <v>1849</v>
      </c>
      <c r="B1850" s="2">
        <v>15</v>
      </c>
      <c r="C1850" s="2">
        <v>36</v>
      </c>
      <c r="D1850" s="11"/>
      <c r="E18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50" s="524" t="str">
        <f t="shared" si="86"/>
        <v/>
      </c>
      <c r="H1850" s="525">
        <f t="shared" si="87"/>
        <v>0</v>
      </c>
      <c r="I1850" s="526">
        <f t="shared" si="88"/>
        <v>1</v>
      </c>
      <c r="J1850" s="526" t="str">
        <f ca="1">IF(G1850="","",SUMPRODUCT(LOOKUP(MID(SUBSTITUTE(UPPER(TRIM(CLEAN(SUBSTITUTE(SUBSTITUTE(G1850,"ٔ",""),"ـ","ء"))))," ",""),ROW(INDIRECT("1:"&amp;LEN(SUBSTITUTE(UPPER(TRIM(CLEAN(SUBSTITUTE(SUBSTITUTE(G1850,"ٔ",""),"ـ","ء"))))," ","")))),1),Gematria!$C$3:$C$40,Gematria!$D$3:$D$40)))</f>
        <v/>
      </c>
    </row>
    <row r="1851" spans="1:10" x14ac:dyDescent="0.25">
      <c r="A1851" s="2">
        <v>1850</v>
      </c>
      <c r="B1851" s="2">
        <v>15</v>
      </c>
      <c r="C1851" s="2">
        <v>37</v>
      </c>
      <c r="D1851" s="11"/>
      <c r="E18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51" s="524" t="str">
        <f t="shared" si="86"/>
        <v/>
      </c>
      <c r="H1851" s="525">
        <f t="shared" si="87"/>
        <v>0</v>
      </c>
      <c r="I1851" s="526">
        <f t="shared" si="88"/>
        <v>1</v>
      </c>
      <c r="J1851" s="526" t="str">
        <f ca="1">IF(G1851="","",SUMPRODUCT(LOOKUP(MID(SUBSTITUTE(UPPER(TRIM(CLEAN(SUBSTITUTE(SUBSTITUTE(G1851,"ٔ",""),"ـ","ء"))))," ",""),ROW(INDIRECT("1:"&amp;LEN(SUBSTITUTE(UPPER(TRIM(CLEAN(SUBSTITUTE(SUBSTITUTE(G1851,"ٔ",""),"ـ","ء"))))," ","")))),1),Gematria!$C$3:$C$40,Gematria!$D$3:$D$40)))</f>
        <v/>
      </c>
    </row>
    <row r="1852" spans="1:10" x14ac:dyDescent="0.25">
      <c r="A1852" s="2">
        <v>1851</v>
      </c>
      <c r="B1852" s="2">
        <v>15</v>
      </c>
      <c r="C1852" s="2">
        <v>38</v>
      </c>
      <c r="D1852" s="11"/>
      <c r="E18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52" s="524" t="str">
        <f t="shared" si="86"/>
        <v/>
      </c>
      <c r="H1852" s="525">
        <f t="shared" si="87"/>
        <v>0</v>
      </c>
      <c r="I1852" s="526">
        <f t="shared" si="88"/>
        <v>1</v>
      </c>
      <c r="J1852" s="526" t="str">
        <f ca="1">IF(G1852="","",SUMPRODUCT(LOOKUP(MID(SUBSTITUTE(UPPER(TRIM(CLEAN(SUBSTITUTE(SUBSTITUTE(G1852,"ٔ",""),"ـ","ء"))))," ",""),ROW(INDIRECT("1:"&amp;LEN(SUBSTITUTE(UPPER(TRIM(CLEAN(SUBSTITUTE(SUBSTITUTE(G1852,"ٔ",""),"ـ","ء"))))," ","")))),1),Gematria!$C$3:$C$40,Gematria!$D$3:$D$40)))</f>
        <v/>
      </c>
    </row>
    <row r="1853" spans="1:10" x14ac:dyDescent="0.25">
      <c r="A1853" s="2">
        <v>1852</v>
      </c>
      <c r="B1853" s="2">
        <v>15</v>
      </c>
      <c r="C1853" s="2">
        <v>39</v>
      </c>
      <c r="D1853" s="11"/>
      <c r="E18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53" s="524" t="str">
        <f t="shared" si="86"/>
        <v/>
      </c>
      <c r="H1853" s="525">
        <f t="shared" si="87"/>
        <v>0</v>
      </c>
      <c r="I1853" s="526">
        <f t="shared" si="88"/>
        <v>1</v>
      </c>
      <c r="J1853" s="526" t="str">
        <f ca="1">IF(G1853="","",SUMPRODUCT(LOOKUP(MID(SUBSTITUTE(UPPER(TRIM(CLEAN(SUBSTITUTE(SUBSTITUTE(G1853,"ٔ",""),"ـ","ء"))))," ",""),ROW(INDIRECT("1:"&amp;LEN(SUBSTITUTE(UPPER(TRIM(CLEAN(SUBSTITUTE(SUBSTITUTE(G1853,"ٔ",""),"ـ","ء"))))," ","")))),1),Gematria!$C$3:$C$40,Gematria!$D$3:$D$40)))</f>
        <v/>
      </c>
    </row>
    <row r="1854" spans="1:10" x14ac:dyDescent="0.25">
      <c r="A1854" s="2">
        <v>1853</v>
      </c>
      <c r="B1854" s="2">
        <v>15</v>
      </c>
      <c r="C1854" s="2">
        <v>40</v>
      </c>
      <c r="D1854" s="11"/>
      <c r="E18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54" s="524" t="str">
        <f t="shared" si="86"/>
        <v/>
      </c>
      <c r="H1854" s="525">
        <f t="shared" si="87"/>
        <v>0</v>
      </c>
      <c r="I1854" s="526">
        <f t="shared" si="88"/>
        <v>1</v>
      </c>
      <c r="J1854" s="526" t="str">
        <f ca="1">IF(G1854="","",SUMPRODUCT(LOOKUP(MID(SUBSTITUTE(UPPER(TRIM(CLEAN(SUBSTITUTE(SUBSTITUTE(G1854,"ٔ",""),"ـ","ء"))))," ",""),ROW(INDIRECT("1:"&amp;LEN(SUBSTITUTE(UPPER(TRIM(CLEAN(SUBSTITUTE(SUBSTITUTE(G1854,"ٔ",""),"ـ","ء"))))," ","")))),1),Gematria!$C$3:$C$40,Gematria!$D$3:$D$40)))</f>
        <v/>
      </c>
    </row>
    <row r="1855" spans="1:10" x14ac:dyDescent="0.25">
      <c r="A1855" s="2">
        <v>1854</v>
      </c>
      <c r="B1855" s="2">
        <v>15</v>
      </c>
      <c r="C1855" s="2">
        <v>41</v>
      </c>
      <c r="D1855" s="11"/>
      <c r="E18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55" s="524" t="str">
        <f t="shared" si="86"/>
        <v/>
      </c>
      <c r="H1855" s="525">
        <f t="shared" si="87"/>
        <v>0</v>
      </c>
      <c r="I1855" s="526">
        <f t="shared" si="88"/>
        <v>1</v>
      </c>
      <c r="J1855" s="526" t="str">
        <f ca="1">IF(G1855="","",SUMPRODUCT(LOOKUP(MID(SUBSTITUTE(UPPER(TRIM(CLEAN(SUBSTITUTE(SUBSTITUTE(G1855,"ٔ",""),"ـ","ء"))))," ",""),ROW(INDIRECT("1:"&amp;LEN(SUBSTITUTE(UPPER(TRIM(CLEAN(SUBSTITUTE(SUBSTITUTE(G1855,"ٔ",""),"ـ","ء"))))," ","")))),1),Gematria!$C$3:$C$40,Gematria!$D$3:$D$40)))</f>
        <v/>
      </c>
    </row>
    <row r="1856" spans="1:10" x14ac:dyDescent="0.25">
      <c r="A1856" s="2">
        <v>1855</v>
      </c>
      <c r="B1856" s="2">
        <v>15</v>
      </c>
      <c r="C1856" s="2">
        <v>42</v>
      </c>
      <c r="D1856" s="11"/>
      <c r="E18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56" s="524" t="str">
        <f t="shared" si="86"/>
        <v/>
      </c>
      <c r="H1856" s="525">
        <f t="shared" si="87"/>
        <v>0</v>
      </c>
      <c r="I1856" s="526">
        <f t="shared" si="88"/>
        <v>1</v>
      </c>
      <c r="J1856" s="526" t="str">
        <f ca="1">IF(G1856="","",SUMPRODUCT(LOOKUP(MID(SUBSTITUTE(UPPER(TRIM(CLEAN(SUBSTITUTE(SUBSTITUTE(G1856,"ٔ",""),"ـ","ء"))))," ",""),ROW(INDIRECT("1:"&amp;LEN(SUBSTITUTE(UPPER(TRIM(CLEAN(SUBSTITUTE(SUBSTITUTE(G1856,"ٔ",""),"ـ","ء"))))," ","")))),1),Gematria!$C$3:$C$40,Gematria!$D$3:$D$40)))</f>
        <v/>
      </c>
    </row>
    <row r="1857" spans="1:10" x14ac:dyDescent="0.25">
      <c r="A1857" s="2">
        <v>1856</v>
      </c>
      <c r="B1857" s="2">
        <v>15</v>
      </c>
      <c r="C1857" s="2">
        <v>43</v>
      </c>
      <c r="D1857" s="11"/>
      <c r="E18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57" s="524" t="str">
        <f t="shared" si="86"/>
        <v/>
      </c>
      <c r="H1857" s="525">
        <f t="shared" si="87"/>
        <v>0</v>
      </c>
      <c r="I1857" s="526">
        <f t="shared" si="88"/>
        <v>1</v>
      </c>
      <c r="J1857" s="526" t="str">
        <f ca="1">IF(G1857="","",SUMPRODUCT(LOOKUP(MID(SUBSTITUTE(UPPER(TRIM(CLEAN(SUBSTITUTE(SUBSTITUTE(G1857,"ٔ",""),"ـ","ء"))))," ",""),ROW(INDIRECT("1:"&amp;LEN(SUBSTITUTE(UPPER(TRIM(CLEAN(SUBSTITUTE(SUBSTITUTE(G1857,"ٔ",""),"ـ","ء"))))," ","")))),1),Gematria!$C$3:$C$40,Gematria!$D$3:$D$40)))</f>
        <v/>
      </c>
    </row>
    <row r="1858" spans="1:10" x14ac:dyDescent="0.25">
      <c r="A1858" s="2">
        <v>1857</v>
      </c>
      <c r="B1858" s="2">
        <v>15</v>
      </c>
      <c r="C1858" s="2">
        <v>44</v>
      </c>
      <c r="D1858" s="11"/>
      <c r="E18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58" s="524" t="str">
        <f t="shared" si="86"/>
        <v/>
      </c>
      <c r="H1858" s="525">
        <f t="shared" si="87"/>
        <v>0</v>
      </c>
      <c r="I1858" s="526">
        <f t="shared" si="88"/>
        <v>1</v>
      </c>
      <c r="J1858" s="526" t="str">
        <f ca="1">IF(G1858="","",SUMPRODUCT(LOOKUP(MID(SUBSTITUTE(UPPER(TRIM(CLEAN(SUBSTITUTE(SUBSTITUTE(G1858,"ٔ",""),"ـ","ء"))))," ",""),ROW(INDIRECT("1:"&amp;LEN(SUBSTITUTE(UPPER(TRIM(CLEAN(SUBSTITUTE(SUBSTITUTE(G1858,"ٔ",""),"ـ","ء"))))," ","")))),1),Gematria!$C$3:$C$40,Gematria!$D$3:$D$40)))</f>
        <v/>
      </c>
    </row>
    <row r="1859" spans="1:10" x14ac:dyDescent="0.25">
      <c r="A1859" s="2">
        <v>1858</v>
      </c>
      <c r="B1859" s="2">
        <v>15</v>
      </c>
      <c r="C1859" s="2">
        <v>45</v>
      </c>
      <c r="D1859" s="11"/>
      <c r="E18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59" s="524" t="str">
        <f t="shared" ref="G1859:G1922" si="89">TRIM(CLEAN(SUBSTITUTE(F1859,"ٔ","")))</f>
        <v/>
      </c>
      <c r="H1859" s="525">
        <f t="shared" ref="H1859:H1922" si="90">LEN(SUBSTITUTE(G1859," ",""))</f>
        <v>0</v>
      </c>
      <c r="I1859" s="526">
        <f t="shared" si="88"/>
        <v>1</v>
      </c>
      <c r="J1859" s="526" t="str">
        <f ca="1">IF(G1859="","",SUMPRODUCT(LOOKUP(MID(SUBSTITUTE(UPPER(TRIM(CLEAN(SUBSTITUTE(SUBSTITUTE(G1859,"ٔ",""),"ـ","ء"))))," ",""),ROW(INDIRECT("1:"&amp;LEN(SUBSTITUTE(UPPER(TRIM(CLEAN(SUBSTITUTE(SUBSTITUTE(G1859,"ٔ",""),"ـ","ء"))))," ","")))),1),Gematria!$C$3:$C$40,Gematria!$D$3:$D$40)))</f>
        <v/>
      </c>
    </row>
    <row r="1860" spans="1:10" x14ac:dyDescent="0.25">
      <c r="A1860" s="2">
        <v>1859</v>
      </c>
      <c r="B1860" s="2">
        <v>15</v>
      </c>
      <c r="C1860" s="2">
        <v>46</v>
      </c>
      <c r="D1860" s="11"/>
      <c r="E18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60" s="524" t="str">
        <f t="shared" si="89"/>
        <v/>
      </c>
      <c r="H1860" s="525">
        <f t="shared" si="90"/>
        <v>0</v>
      </c>
      <c r="I1860" s="526">
        <f t="shared" si="88"/>
        <v>1</v>
      </c>
      <c r="J1860" s="526" t="str">
        <f ca="1">IF(G1860="","",SUMPRODUCT(LOOKUP(MID(SUBSTITUTE(UPPER(TRIM(CLEAN(SUBSTITUTE(SUBSTITUTE(G1860,"ٔ",""),"ـ","ء"))))," ",""),ROW(INDIRECT("1:"&amp;LEN(SUBSTITUTE(UPPER(TRIM(CLEAN(SUBSTITUTE(SUBSTITUTE(G1860,"ٔ",""),"ـ","ء"))))," ","")))),1),Gematria!$C$3:$C$40,Gematria!$D$3:$D$40)))</f>
        <v/>
      </c>
    </row>
    <row r="1861" spans="1:10" x14ac:dyDescent="0.25">
      <c r="A1861" s="2">
        <v>1860</v>
      </c>
      <c r="B1861" s="2">
        <v>15</v>
      </c>
      <c r="C1861" s="2">
        <v>47</v>
      </c>
      <c r="D1861" s="11"/>
      <c r="E18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61" s="524" t="str">
        <f t="shared" si="89"/>
        <v/>
      </c>
      <c r="H1861" s="525">
        <f t="shared" si="90"/>
        <v>0</v>
      </c>
      <c r="I1861" s="526">
        <f t="shared" si="88"/>
        <v>1</v>
      </c>
      <c r="J1861" s="526" t="str">
        <f ca="1">IF(G1861="","",SUMPRODUCT(LOOKUP(MID(SUBSTITUTE(UPPER(TRIM(CLEAN(SUBSTITUTE(SUBSTITUTE(G1861,"ٔ",""),"ـ","ء"))))," ",""),ROW(INDIRECT("1:"&amp;LEN(SUBSTITUTE(UPPER(TRIM(CLEAN(SUBSTITUTE(SUBSTITUTE(G1861,"ٔ",""),"ـ","ء"))))," ","")))),1),Gematria!$C$3:$C$40,Gematria!$D$3:$D$40)))</f>
        <v/>
      </c>
    </row>
    <row r="1862" spans="1:10" x14ac:dyDescent="0.25">
      <c r="A1862" s="2">
        <v>1861</v>
      </c>
      <c r="B1862" s="2">
        <v>15</v>
      </c>
      <c r="C1862" s="2">
        <v>48</v>
      </c>
      <c r="D1862" s="11"/>
      <c r="E18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62" s="524" t="str">
        <f t="shared" si="89"/>
        <v/>
      </c>
      <c r="H1862" s="525">
        <f t="shared" si="90"/>
        <v>0</v>
      </c>
      <c r="I1862" s="526">
        <f t="shared" si="88"/>
        <v>1</v>
      </c>
      <c r="J1862" s="526" t="str">
        <f ca="1">IF(G1862="","",SUMPRODUCT(LOOKUP(MID(SUBSTITUTE(UPPER(TRIM(CLEAN(SUBSTITUTE(SUBSTITUTE(G1862,"ٔ",""),"ـ","ء"))))," ",""),ROW(INDIRECT("1:"&amp;LEN(SUBSTITUTE(UPPER(TRIM(CLEAN(SUBSTITUTE(SUBSTITUTE(G1862,"ٔ",""),"ـ","ء"))))," ","")))),1),Gematria!$C$3:$C$40,Gematria!$D$3:$D$40)))</f>
        <v/>
      </c>
    </row>
    <row r="1863" spans="1:10" x14ac:dyDescent="0.25">
      <c r="A1863" s="2">
        <v>1862</v>
      </c>
      <c r="B1863" s="2">
        <v>15</v>
      </c>
      <c r="C1863" s="2">
        <v>49</v>
      </c>
      <c r="D1863" s="11"/>
      <c r="E18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63" s="524" t="str">
        <f t="shared" si="89"/>
        <v/>
      </c>
      <c r="H1863" s="525">
        <f t="shared" si="90"/>
        <v>0</v>
      </c>
      <c r="I1863" s="526">
        <f t="shared" si="88"/>
        <v>1</v>
      </c>
      <c r="J1863" s="526" t="str">
        <f ca="1">IF(G1863="","",SUMPRODUCT(LOOKUP(MID(SUBSTITUTE(UPPER(TRIM(CLEAN(SUBSTITUTE(SUBSTITUTE(G1863,"ٔ",""),"ـ","ء"))))," ",""),ROW(INDIRECT("1:"&amp;LEN(SUBSTITUTE(UPPER(TRIM(CLEAN(SUBSTITUTE(SUBSTITUTE(G1863,"ٔ",""),"ـ","ء"))))," ","")))),1),Gematria!$C$3:$C$40,Gematria!$D$3:$D$40)))</f>
        <v/>
      </c>
    </row>
    <row r="1864" spans="1:10" x14ac:dyDescent="0.25">
      <c r="A1864" s="2">
        <v>1863</v>
      </c>
      <c r="B1864" s="2">
        <v>15</v>
      </c>
      <c r="C1864" s="2">
        <v>50</v>
      </c>
      <c r="D1864" s="11"/>
      <c r="E18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64" s="524" t="str">
        <f t="shared" si="89"/>
        <v/>
      </c>
      <c r="H1864" s="525">
        <f t="shared" si="90"/>
        <v>0</v>
      </c>
      <c r="I1864" s="526">
        <f t="shared" si="88"/>
        <v>1</v>
      </c>
      <c r="J1864" s="526" t="str">
        <f ca="1">IF(G1864="","",SUMPRODUCT(LOOKUP(MID(SUBSTITUTE(UPPER(TRIM(CLEAN(SUBSTITUTE(SUBSTITUTE(G1864,"ٔ",""),"ـ","ء"))))," ",""),ROW(INDIRECT("1:"&amp;LEN(SUBSTITUTE(UPPER(TRIM(CLEAN(SUBSTITUTE(SUBSTITUTE(G1864,"ٔ",""),"ـ","ء"))))," ","")))),1),Gematria!$C$3:$C$40,Gematria!$D$3:$D$40)))</f>
        <v/>
      </c>
    </row>
    <row r="1865" spans="1:10" x14ac:dyDescent="0.25">
      <c r="A1865" s="2">
        <v>1864</v>
      </c>
      <c r="B1865" s="2">
        <v>15</v>
      </c>
      <c r="C1865" s="2">
        <v>51</v>
      </c>
      <c r="D1865" s="11"/>
      <c r="E18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65" s="524" t="str">
        <f t="shared" si="89"/>
        <v/>
      </c>
      <c r="H1865" s="525">
        <f t="shared" si="90"/>
        <v>0</v>
      </c>
      <c r="I1865" s="526">
        <f t="shared" si="88"/>
        <v>1</v>
      </c>
      <c r="J1865" s="526" t="str">
        <f ca="1">IF(G1865="","",SUMPRODUCT(LOOKUP(MID(SUBSTITUTE(UPPER(TRIM(CLEAN(SUBSTITUTE(SUBSTITUTE(G1865,"ٔ",""),"ـ","ء"))))," ",""),ROW(INDIRECT("1:"&amp;LEN(SUBSTITUTE(UPPER(TRIM(CLEAN(SUBSTITUTE(SUBSTITUTE(G1865,"ٔ",""),"ـ","ء"))))," ","")))),1),Gematria!$C$3:$C$40,Gematria!$D$3:$D$40)))</f>
        <v/>
      </c>
    </row>
    <row r="1866" spans="1:10" x14ac:dyDescent="0.25">
      <c r="A1866" s="2">
        <v>1865</v>
      </c>
      <c r="B1866" s="2">
        <v>15</v>
      </c>
      <c r="C1866" s="2">
        <v>52</v>
      </c>
      <c r="D1866" s="11"/>
      <c r="E18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66" s="524" t="str">
        <f t="shared" si="89"/>
        <v/>
      </c>
      <c r="H1866" s="525">
        <f t="shared" si="90"/>
        <v>0</v>
      </c>
      <c r="I1866" s="526">
        <f t="shared" si="88"/>
        <v>1</v>
      </c>
      <c r="J1866" s="526" t="str">
        <f ca="1">IF(G1866="","",SUMPRODUCT(LOOKUP(MID(SUBSTITUTE(UPPER(TRIM(CLEAN(SUBSTITUTE(SUBSTITUTE(G1866,"ٔ",""),"ـ","ء"))))," ",""),ROW(INDIRECT("1:"&amp;LEN(SUBSTITUTE(UPPER(TRIM(CLEAN(SUBSTITUTE(SUBSTITUTE(G1866,"ٔ",""),"ـ","ء"))))," ","")))),1),Gematria!$C$3:$C$40,Gematria!$D$3:$D$40)))</f>
        <v/>
      </c>
    </row>
    <row r="1867" spans="1:10" x14ac:dyDescent="0.25">
      <c r="A1867" s="2">
        <v>1866</v>
      </c>
      <c r="B1867" s="2">
        <v>15</v>
      </c>
      <c r="C1867" s="2">
        <v>53</v>
      </c>
      <c r="D1867" s="11"/>
      <c r="E18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67" s="524" t="str">
        <f t="shared" si="89"/>
        <v/>
      </c>
      <c r="H1867" s="525">
        <f t="shared" si="90"/>
        <v>0</v>
      </c>
      <c r="I1867" s="526">
        <f t="shared" si="88"/>
        <v>1</v>
      </c>
      <c r="J1867" s="526" t="str">
        <f ca="1">IF(G1867="","",SUMPRODUCT(LOOKUP(MID(SUBSTITUTE(UPPER(TRIM(CLEAN(SUBSTITUTE(SUBSTITUTE(G1867,"ٔ",""),"ـ","ء"))))," ",""),ROW(INDIRECT("1:"&amp;LEN(SUBSTITUTE(UPPER(TRIM(CLEAN(SUBSTITUTE(SUBSTITUTE(G1867,"ٔ",""),"ـ","ء"))))," ","")))),1),Gematria!$C$3:$C$40,Gematria!$D$3:$D$40)))</f>
        <v/>
      </c>
    </row>
    <row r="1868" spans="1:10" x14ac:dyDescent="0.25">
      <c r="A1868" s="2">
        <v>1867</v>
      </c>
      <c r="B1868" s="2">
        <v>15</v>
      </c>
      <c r="C1868" s="2">
        <v>54</v>
      </c>
      <c r="D1868" s="11"/>
      <c r="E18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68" s="524" t="str">
        <f t="shared" si="89"/>
        <v/>
      </c>
      <c r="H1868" s="525">
        <f t="shared" si="90"/>
        <v>0</v>
      </c>
      <c r="I1868" s="526">
        <f t="shared" si="88"/>
        <v>1</v>
      </c>
      <c r="J1868" s="526" t="str">
        <f ca="1">IF(G1868="","",SUMPRODUCT(LOOKUP(MID(SUBSTITUTE(UPPER(TRIM(CLEAN(SUBSTITUTE(SUBSTITUTE(G1868,"ٔ",""),"ـ","ء"))))," ",""),ROW(INDIRECT("1:"&amp;LEN(SUBSTITUTE(UPPER(TRIM(CLEAN(SUBSTITUTE(SUBSTITUTE(G1868,"ٔ",""),"ـ","ء"))))," ","")))),1),Gematria!$C$3:$C$40,Gematria!$D$3:$D$40)))</f>
        <v/>
      </c>
    </row>
    <row r="1869" spans="1:10" x14ac:dyDescent="0.25">
      <c r="A1869" s="2">
        <v>1868</v>
      </c>
      <c r="B1869" s="2">
        <v>15</v>
      </c>
      <c r="C1869" s="2">
        <v>55</v>
      </c>
      <c r="D1869" s="11"/>
      <c r="E18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69" s="524" t="str">
        <f t="shared" si="89"/>
        <v/>
      </c>
      <c r="H1869" s="525">
        <f t="shared" si="90"/>
        <v>0</v>
      </c>
      <c r="I1869" s="526">
        <f t="shared" si="88"/>
        <v>1</v>
      </c>
      <c r="J1869" s="526" t="str">
        <f ca="1">IF(G1869="","",SUMPRODUCT(LOOKUP(MID(SUBSTITUTE(UPPER(TRIM(CLEAN(SUBSTITUTE(SUBSTITUTE(G1869,"ٔ",""),"ـ","ء"))))," ",""),ROW(INDIRECT("1:"&amp;LEN(SUBSTITUTE(UPPER(TRIM(CLEAN(SUBSTITUTE(SUBSTITUTE(G1869,"ٔ",""),"ـ","ء"))))," ","")))),1),Gematria!$C$3:$C$40,Gematria!$D$3:$D$40)))</f>
        <v/>
      </c>
    </row>
    <row r="1870" spans="1:10" x14ac:dyDescent="0.25">
      <c r="A1870" s="2">
        <v>1869</v>
      </c>
      <c r="B1870" s="2">
        <v>15</v>
      </c>
      <c r="C1870" s="2">
        <v>56</v>
      </c>
      <c r="D1870" s="11"/>
      <c r="E18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70" s="524" t="str">
        <f t="shared" si="89"/>
        <v/>
      </c>
      <c r="H1870" s="525">
        <f t="shared" si="90"/>
        <v>0</v>
      </c>
      <c r="I1870" s="526">
        <f t="shared" si="88"/>
        <v>1</v>
      </c>
      <c r="J1870" s="526" t="str">
        <f ca="1">IF(G1870="","",SUMPRODUCT(LOOKUP(MID(SUBSTITUTE(UPPER(TRIM(CLEAN(SUBSTITUTE(SUBSTITUTE(G1870,"ٔ",""),"ـ","ء"))))," ",""),ROW(INDIRECT("1:"&amp;LEN(SUBSTITUTE(UPPER(TRIM(CLEAN(SUBSTITUTE(SUBSTITUTE(G1870,"ٔ",""),"ـ","ء"))))," ","")))),1),Gematria!$C$3:$C$40,Gematria!$D$3:$D$40)))</f>
        <v/>
      </c>
    </row>
    <row r="1871" spans="1:10" x14ac:dyDescent="0.25">
      <c r="A1871" s="2">
        <v>1870</v>
      </c>
      <c r="B1871" s="2">
        <v>15</v>
      </c>
      <c r="C1871" s="2">
        <v>57</v>
      </c>
      <c r="D1871" s="11"/>
      <c r="E18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71" s="524" t="str">
        <f t="shared" si="89"/>
        <v/>
      </c>
      <c r="H1871" s="525">
        <f t="shared" si="90"/>
        <v>0</v>
      </c>
      <c r="I1871" s="526">
        <f t="shared" si="88"/>
        <v>1</v>
      </c>
      <c r="J1871" s="526" t="str">
        <f ca="1">IF(G1871="","",SUMPRODUCT(LOOKUP(MID(SUBSTITUTE(UPPER(TRIM(CLEAN(SUBSTITUTE(SUBSTITUTE(G1871,"ٔ",""),"ـ","ء"))))," ",""),ROW(INDIRECT("1:"&amp;LEN(SUBSTITUTE(UPPER(TRIM(CLEAN(SUBSTITUTE(SUBSTITUTE(G1871,"ٔ",""),"ـ","ء"))))," ","")))),1),Gematria!$C$3:$C$40,Gematria!$D$3:$D$40)))</f>
        <v/>
      </c>
    </row>
    <row r="1872" spans="1:10" x14ac:dyDescent="0.25">
      <c r="A1872" s="2">
        <v>1871</v>
      </c>
      <c r="B1872" s="2">
        <v>15</v>
      </c>
      <c r="C1872" s="2">
        <v>58</v>
      </c>
      <c r="D1872" s="11"/>
      <c r="E18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72" s="524" t="str">
        <f t="shared" si="89"/>
        <v/>
      </c>
      <c r="H1872" s="525">
        <f t="shared" si="90"/>
        <v>0</v>
      </c>
      <c r="I1872" s="526">
        <f t="shared" si="88"/>
        <v>1</v>
      </c>
      <c r="J1872" s="526" t="str">
        <f ca="1">IF(G1872="","",SUMPRODUCT(LOOKUP(MID(SUBSTITUTE(UPPER(TRIM(CLEAN(SUBSTITUTE(SUBSTITUTE(G1872,"ٔ",""),"ـ","ء"))))," ",""),ROW(INDIRECT("1:"&amp;LEN(SUBSTITUTE(UPPER(TRIM(CLEAN(SUBSTITUTE(SUBSTITUTE(G1872,"ٔ",""),"ـ","ء"))))," ","")))),1),Gematria!$C$3:$C$40,Gematria!$D$3:$D$40)))</f>
        <v/>
      </c>
    </row>
    <row r="1873" spans="1:10" x14ac:dyDescent="0.25">
      <c r="A1873" s="2">
        <v>1872</v>
      </c>
      <c r="B1873" s="2">
        <v>15</v>
      </c>
      <c r="C1873" s="2">
        <v>59</v>
      </c>
      <c r="D1873" s="11"/>
      <c r="E18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73" s="524" t="str">
        <f t="shared" si="89"/>
        <v/>
      </c>
      <c r="H1873" s="525">
        <f t="shared" si="90"/>
        <v>0</v>
      </c>
      <c r="I1873" s="526">
        <f t="shared" si="88"/>
        <v>1</v>
      </c>
      <c r="J1873" s="526" t="str">
        <f ca="1">IF(G1873="","",SUMPRODUCT(LOOKUP(MID(SUBSTITUTE(UPPER(TRIM(CLEAN(SUBSTITUTE(SUBSTITUTE(G1873,"ٔ",""),"ـ","ء"))))," ",""),ROW(INDIRECT("1:"&amp;LEN(SUBSTITUTE(UPPER(TRIM(CLEAN(SUBSTITUTE(SUBSTITUTE(G1873,"ٔ",""),"ـ","ء"))))," ","")))),1),Gematria!$C$3:$C$40,Gematria!$D$3:$D$40)))</f>
        <v/>
      </c>
    </row>
    <row r="1874" spans="1:10" x14ac:dyDescent="0.25">
      <c r="A1874" s="2">
        <v>1873</v>
      </c>
      <c r="B1874" s="2">
        <v>15</v>
      </c>
      <c r="C1874" s="2">
        <v>60</v>
      </c>
      <c r="D1874" s="11"/>
      <c r="E18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74" s="524" t="str">
        <f t="shared" si="89"/>
        <v/>
      </c>
      <c r="H1874" s="525">
        <f t="shared" si="90"/>
        <v>0</v>
      </c>
      <c r="I1874" s="526">
        <f t="shared" si="88"/>
        <v>1</v>
      </c>
      <c r="J1874" s="526" t="str">
        <f ca="1">IF(G1874="","",SUMPRODUCT(LOOKUP(MID(SUBSTITUTE(UPPER(TRIM(CLEAN(SUBSTITUTE(SUBSTITUTE(G1874,"ٔ",""),"ـ","ء"))))," ",""),ROW(INDIRECT("1:"&amp;LEN(SUBSTITUTE(UPPER(TRIM(CLEAN(SUBSTITUTE(SUBSTITUTE(G1874,"ٔ",""),"ـ","ء"))))," ","")))),1),Gematria!$C$3:$C$40,Gematria!$D$3:$D$40)))</f>
        <v/>
      </c>
    </row>
    <row r="1875" spans="1:10" x14ac:dyDescent="0.25">
      <c r="A1875" s="2">
        <v>1874</v>
      </c>
      <c r="B1875" s="2">
        <v>15</v>
      </c>
      <c r="C1875" s="2">
        <v>61</v>
      </c>
      <c r="D1875" s="11"/>
      <c r="E18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75" s="524" t="str">
        <f t="shared" si="89"/>
        <v/>
      </c>
      <c r="H1875" s="525">
        <f t="shared" si="90"/>
        <v>0</v>
      </c>
      <c r="I1875" s="526">
        <f t="shared" ref="I1875:I1938" si="91">LEN(TRIM(G1875))-H1875+1</f>
        <v>1</v>
      </c>
      <c r="J1875" s="526" t="str">
        <f ca="1">IF(G1875="","",SUMPRODUCT(LOOKUP(MID(SUBSTITUTE(UPPER(TRIM(CLEAN(SUBSTITUTE(SUBSTITUTE(G1875,"ٔ",""),"ـ","ء"))))," ",""),ROW(INDIRECT("1:"&amp;LEN(SUBSTITUTE(UPPER(TRIM(CLEAN(SUBSTITUTE(SUBSTITUTE(G1875,"ٔ",""),"ـ","ء"))))," ","")))),1),Gematria!$C$3:$C$40,Gematria!$D$3:$D$40)))</f>
        <v/>
      </c>
    </row>
    <row r="1876" spans="1:10" x14ac:dyDescent="0.25">
      <c r="A1876" s="2">
        <v>1875</v>
      </c>
      <c r="B1876" s="2">
        <v>15</v>
      </c>
      <c r="C1876" s="2">
        <v>62</v>
      </c>
      <c r="D1876" s="11"/>
      <c r="E18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76" s="524" t="str">
        <f t="shared" si="89"/>
        <v/>
      </c>
      <c r="H1876" s="525">
        <f t="shared" si="90"/>
        <v>0</v>
      </c>
      <c r="I1876" s="526">
        <f t="shared" si="91"/>
        <v>1</v>
      </c>
      <c r="J1876" s="526" t="str">
        <f ca="1">IF(G1876="","",SUMPRODUCT(LOOKUP(MID(SUBSTITUTE(UPPER(TRIM(CLEAN(SUBSTITUTE(SUBSTITUTE(G1876,"ٔ",""),"ـ","ء"))))," ",""),ROW(INDIRECT("1:"&amp;LEN(SUBSTITUTE(UPPER(TRIM(CLEAN(SUBSTITUTE(SUBSTITUTE(G1876,"ٔ",""),"ـ","ء"))))," ","")))),1),Gematria!$C$3:$C$40,Gematria!$D$3:$D$40)))</f>
        <v/>
      </c>
    </row>
    <row r="1877" spans="1:10" x14ac:dyDescent="0.25">
      <c r="A1877" s="2">
        <v>1876</v>
      </c>
      <c r="B1877" s="2">
        <v>15</v>
      </c>
      <c r="C1877" s="2">
        <v>63</v>
      </c>
      <c r="D1877" s="11"/>
      <c r="E18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77" s="524" t="str">
        <f t="shared" si="89"/>
        <v/>
      </c>
      <c r="H1877" s="525">
        <f t="shared" si="90"/>
        <v>0</v>
      </c>
      <c r="I1877" s="526">
        <f t="shared" si="91"/>
        <v>1</v>
      </c>
      <c r="J1877" s="526" t="str">
        <f ca="1">IF(G1877="","",SUMPRODUCT(LOOKUP(MID(SUBSTITUTE(UPPER(TRIM(CLEAN(SUBSTITUTE(SUBSTITUTE(G1877,"ٔ",""),"ـ","ء"))))," ",""),ROW(INDIRECT("1:"&amp;LEN(SUBSTITUTE(UPPER(TRIM(CLEAN(SUBSTITUTE(SUBSTITUTE(G1877,"ٔ",""),"ـ","ء"))))," ","")))),1),Gematria!$C$3:$C$40,Gematria!$D$3:$D$40)))</f>
        <v/>
      </c>
    </row>
    <row r="1878" spans="1:10" x14ac:dyDescent="0.25">
      <c r="A1878" s="2">
        <v>1877</v>
      </c>
      <c r="B1878" s="2">
        <v>15</v>
      </c>
      <c r="C1878" s="2">
        <v>64</v>
      </c>
      <c r="D1878" s="11"/>
      <c r="E18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78" s="524" t="str">
        <f t="shared" si="89"/>
        <v/>
      </c>
      <c r="H1878" s="525">
        <f t="shared" si="90"/>
        <v>0</v>
      </c>
      <c r="I1878" s="526">
        <f t="shared" si="91"/>
        <v>1</v>
      </c>
      <c r="J1878" s="526" t="str">
        <f ca="1">IF(G1878="","",SUMPRODUCT(LOOKUP(MID(SUBSTITUTE(UPPER(TRIM(CLEAN(SUBSTITUTE(SUBSTITUTE(G1878,"ٔ",""),"ـ","ء"))))," ",""),ROW(INDIRECT("1:"&amp;LEN(SUBSTITUTE(UPPER(TRIM(CLEAN(SUBSTITUTE(SUBSTITUTE(G1878,"ٔ",""),"ـ","ء"))))," ","")))),1),Gematria!$C$3:$C$40,Gematria!$D$3:$D$40)))</f>
        <v/>
      </c>
    </row>
    <row r="1879" spans="1:10" x14ac:dyDescent="0.25">
      <c r="A1879" s="2">
        <v>1878</v>
      </c>
      <c r="B1879" s="2">
        <v>15</v>
      </c>
      <c r="C1879" s="2">
        <v>65</v>
      </c>
      <c r="D1879" s="11"/>
      <c r="E18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79" s="524" t="str">
        <f t="shared" si="89"/>
        <v/>
      </c>
      <c r="H1879" s="525">
        <f t="shared" si="90"/>
        <v>0</v>
      </c>
      <c r="I1879" s="526">
        <f t="shared" si="91"/>
        <v>1</v>
      </c>
      <c r="J1879" s="526" t="str">
        <f ca="1">IF(G1879="","",SUMPRODUCT(LOOKUP(MID(SUBSTITUTE(UPPER(TRIM(CLEAN(SUBSTITUTE(SUBSTITUTE(G1879,"ٔ",""),"ـ","ء"))))," ",""),ROW(INDIRECT("1:"&amp;LEN(SUBSTITUTE(UPPER(TRIM(CLEAN(SUBSTITUTE(SUBSTITUTE(G1879,"ٔ",""),"ـ","ء"))))," ","")))),1),Gematria!$C$3:$C$40,Gematria!$D$3:$D$40)))</f>
        <v/>
      </c>
    </row>
    <row r="1880" spans="1:10" x14ac:dyDescent="0.25">
      <c r="A1880" s="2">
        <v>1879</v>
      </c>
      <c r="B1880" s="2">
        <v>15</v>
      </c>
      <c r="C1880" s="2">
        <v>66</v>
      </c>
      <c r="D1880" s="11"/>
      <c r="E18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80" s="524" t="str">
        <f t="shared" si="89"/>
        <v/>
      </c>
      <c r="H1880" s="525">
        <f t="shared" si="90"/>
        <v>0</v>
      </c>
      <c r="I1880" s="526">
        <f t="shared" si="91"/>
        <v>1</v>
      </c>
      <c r="J1880" s="526" t="str">
        <f ca="1">IF(G1880="","",SUMPRODUCT(LOOKUP(MID(SUBSTITUTE(UPPER(TRIM(CLEAN(SUBSTITUTE(SUBSTITUTE(G1880,"ٔ",""),"ـ","ء"))))," ",""),ROW(INDIRECT("1:"&amp;LEN(SUBSTITUTE(UPPER(TRIM(CLEAN(SUBSTITUTE(SUBSTITUTE(G1880,"ٔ",""),"ـ","ء"))))," ","")))),1),Gematria!$C$3:$C$40,Gematria!$D$3:$D$40)))</f>
        <v/>
      </c>
    </row>
    <row r="1881" spans="1:10" x14ac:dyDescent="0.25">
      <c r="A1881" s="2">
        <v>1880</v>
      </c>
      <c r="B1881" s="2">
        <v>15</v>
      </c>
      <c r="C1881" s="2">
        <v>67</v>
      </c>
      <c r="D1881" s="11"/>
      <c r="E18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81" s="524" t="str">
        <f t="shared" si="89"/>
        <v/>
      </c>
      <c r="H1881" s="525">
        <f t="shared" si="90"/>
        <v>0</v>
      </c>
      <c r="I1881" s="526">
        <f t="shared" si="91"/>
        <v>1</v>
      </c>
      <c r="J1881" s="526" t="str">
        <f ca="1">IF(G1881="","",SUMPRODUCT(LOOKUP(MID(SUBSTITUTE(UPPER(TRIM(CLEAN(SUBSTITUTE(SUBSTITUTE(G1881,"ٔ",""),"ـ","ء"))))," ",""),ROW(INDIRECT("1:"&amp;LEN(SUBSTITUTE(UPPER(TRIM(CLEAN(SUBSTITUTE(SUBSTITUTE(G1881,"ٔ",""),"ـ","ء"))))," ","")))),1),Gematria!$C$3:$C$40,Gematria!$D$3:$D$40)))</f>
        <v/>
      </c>
    </row>
    <row r="1882" spans="1:10" x14ac:dyDescent="0.25">
      <c r="A1882" s="2">
        <v>1881</v>
      </c>
      <c r="B1882" s="2">
        <v>15</v>
      </c>
      <c r="C1882" s="2">
        <v>68</v>
      </c>
      <c r="D1882" s="11"/>
      <c r="E18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82" s="524" t="str">
        <f t="shared" si="89"/>
        <v/>
      </c>
      <c r="H1882" s="525">
        <f t="shared" si="90"/>
        <v>0</v>
      </c>
      <c r="I1882" s="526">
        <f t="shared" si="91"/>
        <v>1</v>
      </c>
      <c r="J1882" s="526" t="str">
        <f ca="1">IF(G1882="","",SUMPRODUCT(LOOKUP(MID(SUBSTITUTE(UPPER(TRIM(CLEAN(SUBSTITUTE(SUBSTITUTE(G1882,"ٔ",""),"ـ","ء"))))," ",""),ROW(INDIRECT("1:"&amp;LEN(SUBSTITUTE(UPPER(TRIM(CLEAN(SUBSTITUTE(SUBSTITUTE(G1882,"ٔ",""),"ـ","ء"))))," ","")))),1),Gematria!$C$3:$C$40,Gematria!$D$3:$D$40)))</f>
        <v/>
      </c>
    </row>
    <row r="1883" spans="1:10" x14ac:dyDescent="0.25">
      <c r="A1883" s="2">
        <v>1882</v>
      </c>
      <c r="B1883" s="2">
        <v>15</v>
      </c>
      <c r="C1883" s="2">
        <v>69</v>
      </c>
      <c r="D1883" s="11"/>
      <c r="E18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83" s="524" t="str">
        <f t="shared" si="89"/>
        <v/>
      </c>
      <c r="H1883" s="525">
        <f t="shared" si="90"/>
        <v>0</v>
      </c>
      <c r="I1883" s="526">
        <f t="shared" si="91"/>
        <v>1</v>
      </c>
      <c r="J1883" s="526" t="str">
        <f ca="1">IF(G1883="","",SUMPRODUCT(LOOKUP(MID(SUBSTITUTE(UPPER(TRIM(CLEAN(SUBSTITUTE(SUBSTITUTE(G1883,"ٔ",""),"ـ","ء"))))," ",""),ROW(INDIRECT("1:"&amp;LEN(SUBSTITUTE(UPPER(TRIM(CLEAN(SUBSTITUTE(SUBSTITUTE(G1883,"ٔ",""),"ـ","ء"))))," ","")))),1),Gematria!$C$3:$C$40,Gematria!$D$3:$D$40)))</f>
        <v/>
      </c>
    </row>
    <row r="1884" spans="1:10" x14ac:dyDescent="0.25">
      <c r="A1884" s="2">
        <v>1883</v>
      </c>
      <c r="B1884" s="2">
        <v>15</v>
      </c>
      <c r="C1884" s="2">
        <v>70</v>
      </c>
      <c r="D1884" s="11"/>
      <c r="E18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84" s="524" t="str">
        <f t="shared" si="89"/>
        <v/>
      </c>
      <c r="H1884" s="525">
        <f t="shared" si="90"/>
        <v>0</v>
      </c>
      <c r="I1884" s="526">
        <f t="shared" si="91"/>
        <v>1</v>
      </c>
      <c r="J1884" s="526" t="str">
        <f ca="1">IF(G1884="","",SUMPRODUCT(LOOKUP(MID(SUBSTITUTE(UPPER(TRIM(CLEAN(SUBSTITUTE(SUBSTITUTE(G1884,"ٔ",""),"ـ","ء"))))," ",""),ROW(INDIRECT("1:"&amp;LEN(SUBSTITUTE(UPPER(TRIM(CLEAN(SUBSTITUTE(SUBSTITUTE(G1884,"ٔ",""),"ـ","ء"))))," ","")))),1),Gematria!$C$3:$C$40,Gematria!$D$3:$D$40)))</f>
        <v/>
      </c>
    </row>
    <row r="1885" spans="1:10" x14ac:dyDescent="0.25">
      <c r="A1885" s="2">
        <v>1884</v>
      </c>
      <c r="B1885" s="2">
        <v>15</v>
      </c>
      <c r="C1885" s="2">
        <v>71</v>
      </c>
      <c r="D1885" s="11"/>
      <c r="E18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85" s="524" t="str">
        <f t="shared" si="89"/>
        <v/>
      </c>
      <c r="H1885" s="525">
        <f t="shared" si="90"/>
        <v>0</v>
      </c>
      <c r="I1885" s="526">
        <f t="shared" si="91"/>
        <v>1</v>
      </c>
      <c r="J1885" s="526" t="str">
        <f ca="1">IF(G1885="","",SUMPRODUCT(LOOKUP(MID(SUBSTITUTE(UPPER(TRIM(CLEAN(SUBSTITUTE(SUBSTITUTE(G1885,"ٔ",""),"ـ","ء"))))," ",""),ROW(INDIRECT("1:"&amp;LEN(SUBSTITUTE(UPPER(TRIM(CLEAN(SUBSTITUTE(SUBSTITUTE(G1885,"ٔ",""),"ـ","ء"))))," ","")))),1),Gematria!$C$3:$C$40,Gematria!$D$3:$D$40)))</f>
        <v/>
      </c>
    </row>
    <row r="1886" spans="1:10" x14ac:dyDescent="0.25">
      <c r="A1886" s="2">
        <v>1885</v>
      </c>
      <c r="B1886" s="2">
        <v>15</v>
      </c>
      <c r="C1886" s="2">
        <v>72</v>
      </c>
      <c r="D1886" s="11"/>
      <c r="E18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86" s="524" t="str">
        <f t="shared" si="89"/>
        <v/>
      </c>
      <c r="H1886" s="525">
        <f t="shared" si="90"/>
        <v>0</v>
      </c>
      <c r="I1886" s="526">
        <f t="shared" si="91"/>
        <v>1</v>
      </c>
      <c r="J1886" s="526" t="str">
        <f ca="1">IF(G1886="","",SUMPRODUCT(LOOKUP(MID(SUBSTITUTE(UPPER(TRIM(CLEAN(SUBSTITUTE(SUBSTITUTE(G1886,"ٔ",""),"ـ","ء"))))," ",""),ROW(INDIRECT("1:"&amp;LEN(SUBSTITUTE(UPPER(TRIM(CLEAN(SUBSTITUTE(SUBSTITUTE(G1886,"ٔ",""),"ـ","ء"))))," ","")))),1),Gematria!$C$3:$C$40,Gematria!$D$3:$D$40)))</f>
        <v/>
      </c>
    </row>
    <row r="1887" spans="1:10" x14ac:dyDescent="0.25">
      <c r="A1887" s="2">
        <v>1886</v>
      </c>
      <c r="B1887" s="2">
        <v>15</v>
      </c>
      <c r="C1887" s="2">
        <v>73</v>
      </c>
      <c r="D1887" s="11"/>
      <c r="E18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87" s="524" t="str">
        <f t="shared" si="89"/>
        <v/>
      </c>
      <c r="H1887" s="525">
        <f t="shared" si="90"/>
        <v>0</v>
      </c>
      <c r="I1887" s="526">
        <f t="shared" si="91"/>
        <v>1</v>
      </c>
      <c r="J1887" s="526" t="str">
        <f ca="1">IF(G1887="","",SUMPRODUCT(LOOKUP(MID(SUBSTITUTE(UPPER(TRIM(CLEAN(SUBSTITUTE(SUBSTITUTE(G1887,"ٔ",""),"ـ","ء"))))," ",""),ROW(INDIRECT("1:"&amp;LEN(SUBSTITUTE(UPPER(TRIM(CLEAN(SUBSTITUTE(SUBSTITUTE(G1887,"ٔ",""),"ـ","ء"))))," ","")))),1),Gematria!$C$3:$C$40,Gematria!$D$3:$D$40)))</f>
        <v/>
      </c>
    </row>
    <row r="1888" spans="1:10" x14ac:dyDescent="0.25">
      <c r="A1888" s="2">
        <v>1887</v>
      </c>
      <c r="B1888" s="2">
        <v>15</v>
      </c>
      <c r="C1888" s="2">
        <v>74</v>
      </c>
      <c r="D1888" s="11"/>
      <c r="E18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88" s="524" t="str">
        <f t="shared" si="89"/>
        <v/>
      </c>
      <c r="H1888" s="525">
        <f t="shared" si="90"/>
        <v>0</v>
      </c>
      <c r="I1888" s="526">
        <f t="shared" si="91"/>
        <v>1</v>
      </c>
      <c r="J1888" s="526" t="str">
        <f ca="1">IF(G1888="","",SUMPRODUCT(LOOKUP(MID(SUBSTITUTE(UPPER(TRIM(CLEAN(SUBSTITUTE(SUBSTITUTE(G1888,"ٔ",""),"ـ","ء"))))," ",""),ROW(INDIRECT("1:"&amp;LEN(SUBSTITUTE(UPPER(TRIM(CLEAN(SUBSTITUTE(SUBSTITUTE(G1888,"ٔ",""),"ـ","ء"))))," ","")))),1),Gematria!$C$3:$C$40,Gematria!$D$3:$D$40)))</f>
        <v/>
      </c>
    </row>
    <row r="1889" spans="1:10" x14ac:dyDescent="0.25">
      <c r="A1889" s="2">
        <v>1888</v>
      </c>
      <c r="B1889" s="2">
        <v>15</v>
      </c>
      <c r="C1889" s="2">
        <v>75</v>
      </c>
      <c r="D1889" s="11"/>
      <c r="E18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89" s="524" t="str">
        <f t="shared" si="89"/>
        <v/>
      </c>
      <c r="H1889" s="525">
        <f t="shared" si="90"/>
        <v>0</v>
      </c>
      <c r="I1889" s="526">
        <f t="shared" si="91"/>
        <v>1</v>
      </c>
      <c r="J1889" s="526" t="str">
        <f ca="1">IF(G1889="","",SUMPRODUCT(LOOKUP(MID(SUBSTITUTE(UPPER(TRIM(CLEAN(SUBSTITUTE(SUBSTITUTE(G1889,"ٔ",""),"ـ","ء"))))," ",""),ROW(INDIRECT("1:"&amp;LEN(SUBSTITUTE(UPPER(TRIM(CLEAN(SUBSTITUTE(SUBSTITUTE(G1889,"ٔ",""),"ـ","ء"))))," ","")))),1),Gematria!$C$3:$C$40,Gematria!$D$3:$D$40)))</f>
        <v/>
      </c>
    </row>
    <row r="1890" spans="1:10" x14ac:dyDescent="0.25">
      <c r="A1890" s="2">
        <v>1889</v>
      </c>
      <c r="B1890" s="2">
        <v>15</v>
      </c>
      <c r="C1890" s="2">
        <v>76</v>
      </c>
      <c r="D1890" s="11"/>
      <c r="E18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90" s="524" t="str">
        <f t="shared" si="89"/>
        <v/>
      </c>
      <c r="H1890" s="525">
        <f t="shared" si="90"/>
        <v>0</v>
      </c>
      <c r="I1890" s="526">
        <f t="shared" si="91"/>
        <v>1</v>
      </c>
      <c r="J1890" s="526" t="str">
        <f ca="1">IF(G1890="","",SUMPRODUCT(LOOKUP(MID(SUBSTITUTE(UPPER(TRIM(CLEAN(SUBSTITUTE(SUBSTITUTE(G1890,"ٔ",""),"ـ","ء"))))," ",""),ROW(INDIRECT("1:"&amp;LEN(SUBSTITUTE(UPPER(TRIM(CLEAN(SUBSTITUTE(SUBSTITUTE(G1890,"ٔ",""),"ـ","ء"))))," ","")))),1),Gematria!$C$3:$C$40,Gematria!$D$3:$D$40)))</f>
        <v/>
      </c>
    </row>
    <row r="1891" spans="1:10" x14ac:dyDescent="0.25">
      <c r="A1891" s="2">
        <v>1890</v>
      </c>
      <c r="B1891" s="2">
        <v>15</v>
      </c>
      <c r="C1891" s="2">
        <v>77</v>
      </c>
      <c r="D1891" s="11"/>
      <c r="E18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91" s="524" t="str">
        <f t="shared" si="89"/>
        <v/>
      </c>
      <c r="H1891" s="525">
        <f t="shared" si="90"/>
        <v>0</v>
      </c>
      <c r="I1891" s="526">
        <f t="shared" si="91"/>
        <v>1</v>
      </c>
      <c r="J1891" s="526" t="str">
        <f ca="1">IF(G1891="","",SUMPRODUCT(LOOKUP(MID(SUBSTITUTE(UPPER(TRIM(CLEAN(SUBSTITUTE(SUBSTITUTE(G1891,"ٔ",""),"ـ","ء"))))," ",""),ROW(INDIRECT("1:"&amp;LEN(SUBSTITUTE(UPPER(TRIM(CLEAN(SUBSTITUTE(SUBSTITUTE(G1891,"ٔ",""),"ـ","ء"))))," ","")))),1),Gematria!$C$3:$C$40,Gematria!$D$3:$D$40)))</f>
        <v/>
      </c>
    </row>
    <row r="1892" spans="1:10" x14ac:dyDescent="0.25">
      <c r="A1892" s="2">
        <v>1891</v>
      </c>
      <c r="B1892" s="2">
        <v>15</v>
      </c>
      <c r="C1892" s="2">
        <v>78</v>
      </c>
      <c r="D1892" s="11"/>
      <c r="E18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92" s="524" t="str">
        <f t="shared" si="89"/>
        <v/>
      </c>
      <c r="H1892" s="525">
        <f t="shared" si="90"/>
        <v>0</v>
      </c>
      <c r="I1892" s="526">
        <f t="shared" si="91"/>
        <v>1</v>
      </c>
      <c r="J1892" s="526" t="str">
        <f ca="1">IF(G1892="","",SUMPRODUCT(LOOKUP(MID(SUBSTITUTE(UPPER(TRIM(CLEAN(SUBSTITUTE(SUBSTITUTE(G1892,"ٔ",""),"ـ","ء"))))," ",""),ROW(INDIRECT("1:"&amp;LEN(SUBSTITUTE(UPPER(TRIM(CLEAN(SUBSTITUTE(SUBSTITUTE(G1892,"ٔ",""),"ـ","ء"))))," ","")))),1),Gematria!$C$3:$C$40,Gematria!$D$3:$D$40)))</f>
        <v/>
      </c>
    </row>
    <row r="1893" spans="1:10" x14ac:dyDescent="0.25">
      <c r="A1893" s="2">
        <v>1892</v>
      </c>
      <c r="B1893" s="2">
        <v>15</v>
      </c>
      <c r="C1893" s="2">
        <v>79</v>
      </c>
      <c r="D1893" s="11"/>
      <c r="E18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93" s="524" t="str">
        <f t="shared" si="89"/>
        <v/>
      </c>
      <c r="H1893" s="525">
        <f t="shared" si="90"/>
        <v>0</v>
      </c>
      <c r="I1893" s="526">
        <f t="shared" si="91"/>
        <v>1</v>
      </c>
      <c r="J1893" s="526" t="str">
        <f ca="1">IF(G1893="","",SUMPRODUCT(LOOKUP(MID(SUBSTITUTE(UPPER(TRIM(CLEAN(SUBSTITUTE(SUBSTITUTE(G1893,"ٔ",""),"ـ","ء"))))," ",""),ROW(INDIRECT("1:"&amp;LEN(SUBSTITUTE(UPPER(TRIM(CLEAN(SUBSTITUTE(SUBSTITUTE(G1893,"ٔ",""),"ـ","ء"))))," ","")))),1),Gematria!$C$3:$C$40,Gematria!$D$3:$D$40)))</f>
        <v/>
      </c>
    </row>
    <row r="1894" spans="1:10" x14ac:dyDescent="0.25">
      <c r="A1894" s="2">
        <v>1893</v>
      </c>
      <c r="B1894" s="2">
        <v>15</v>
      </c>
      <c r="C1894" s="2">
        <v>80</v>
      </c>
      <c r="D1894" s="11"/>
      <c r="E18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94" s="524" t="str">
        <f t="shared" si="89"/>
        <v/>
      </c>
      <c r="H1894" s="525">
        <f t="shared" si="90"/>
        <v>0</v>
      </c>
      <c r="I1894" s="526">
        <f t="shared" si="91"/>
        <v>1</v>
      </c>
      <c r="J1894" s="526" t="str">
        <f ca="1">IF(G1894="","",SUMPRODUCT(LOOKUP(MID(SUBSTITUTE(UPPER(TRIM(CLEAN(SUBSTITUTE(SUBSTITUTE(G1894,"ٔ",""),"ـ","ء"))))," ",""),ROW(INDIRECT("1:"&amp;LEN(SUBSTITUTE(UPPER(TRIM(CLEAN(SUBSTITUTE(SUBSTITUTE(G1894,"ٔ",""),"ـ","ء"))))," ","")))),1),Gematria!$C$3:$C$40,Gematria!$D$3:$D$40)))</f>
        <v/>
      </c>
    </row>
    <row r="1895" spans="1:10" x14ac:dyDescent="0.25">
      <c r="A1895" s="2">
        <v>1894</v>
      </c>
      <c r="B1895" s="2">
        <v>15</v>
      </c>
      <c r="C1895" s="2">
        <v>81</v>
      </c>
      <c r="D1895" s="11"/>
      <c r="E18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95" s="524" t="str">
        <f t="shared" si="89"/>
        <v/>
      </c>
      <c r="H1895" s="525">
        <f t="shared" si="90"/>
        <v>0</v>
      </c>
      <c r="I1895" s="526">
        <f t="shared" si="91"/>
        <v>1</v>
      </c>
      <c r="J1895" s="526" t="str">
        <f ca="1">IF(G1895="","",SUMPRODUCT(LOOKUP(MID(SUBSTITUTE(UPPER(TRIM(CLEAN(SUBSTITUTE(SUBSTITUTE(G1895,"ٔ",""),"ـ","ء"))))," ",""),ROW(INDIRECT("1:"&amp;LEN(SUBSTITUTE(UPPER(TRIM(CLEAN(SUBSTITUTE(SUBSTITUTE(G1895,"ٔ",""),"ـ","ء"))))," ","")))),1),Gematria!$C$3:$C$40,Gematria!$D$3:$D$40)))</f>
        <v/>
      </c>
    </row>
    <row r="1896" spans="1:10" x14ac:dyDescent="0.25">
      <c r="A1896" s="2">
        <v>1895</v>
      </c>
      <c r="B1896" s="2">
        <v>15</v>
      </c>
      <c r="C1896" s="2">
        <v>82</v>
      </c>
      <c r="D1896" s="11"/>
      <c r="E18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96" s="524" t="str">
        <f t="shared" si="89"/>
        <v/>
      </c>
      <c r="H1896" s="525">
        <f t="shared" si="90"/>
        <v>0</v>
      </c>
      <c r="I1896" s="526">
        <f t="shared" si="91"/>
        <v>1</v>
      </c>
      <c r="J1896" s="526" t="str">
        <f ca="1">IF(G1896="","",SUMPRODUCT(LOOKUP(MID(SUBSTITUTE(UPPER(TRIM(CLEAN(SUBSTITUTE(SUBSTITUTE(G1896,"ٔ",""),"ـ","ء"))))," ",""),ROW(INDIRECT("1:"&amp;LEN(SUBSTITUTE(UPPER(TRIM(CLEAN(SUBSTITUTE(SUBSTITUTE(G1896,"ٔ",""),"ـ","ء"))))," ","")))),1),Gematria!$C$3:$C$40,Gematria!$D$3:$D$40)))</f>
        <v/>
      </c>
    </row>
    <row r="1897" spans="1:10" x14ac:dyDescent="0.25">
      <c r="A1897" s="2">
        <v>1896</v>
      </c>
      <c r="B1897" s="2">
        <v>15</v>
      </c>
      <c r="C1897" s="2">
        <v>83</v>
      </c>
      <c r="D1897" s="11"/>
      <c r="E18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97" s="524" t="str">
        <f t="shared" si="89"/>
        <v/>
      </c>
      <c r="H1897" s="525">
        <f t="shared" si="90"/>
        <v>0</v>
      </c>
      <c r="I1897" s="526">
        <f t="shared" si="91"/>
        <v>1</v>
      </c>
      <c r="J1897" s="526" t="str">
        <f ca="1">IF(G1897="","",SUMPRODUCT(LOOKUP(MID(SUBSTITUTE(UPPER(TRIM(CLEAN(SUBSTITUTE(SUBSTITUTE(G1897,"ٔ",""),"ـ","ء"))))," ",""),ROW(INDIRECT("1:"&amp;LEN(SUBSTITUTE(UPPER(TRIM(CLEAN(SUBSTITUTE(SUBSTITUTE(G1897,"ٔ",""),"ـ","ء"))))," ","")))),1),Gematria!$C$3:$C$40,Gematria!$D$3:$D$40)))</f>
        <v/>
      </c>
    </row>
    <row r="1898" spans="1:10" x14ac:dyDescent="0.25">
      <c r="A1898" s="2">
        <v>1897</v>
      </c>
      <c r="B1898" s="2">
        <v>15</v>
      </c>
      <c r="C1898" s="2">
        <v>84</v>
      </c>
      <c r="D1898" s="11"/>
      <c r="E18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98" s="524" t="str">
        <f t="shared" si="89"/>
        <v/>
      </c>
      <c r="H1898" s="525">
        <f t="shared" si="90"/>
        <v>0</v>
      </c>
      <c r="I1898" s="526">
        <f t="shared" si="91"/>
        <v>1</v>
      </c>
      <c r="J1898" s="526" t="str">
        <f ca="1">IF(G1898="","",SUMPRODUCT(LOOKUP(MID(SUBSTITUTE(UPPER(TRIM(CLEAN(SUBSTITUTE(SUBSTITUTE(G1898,"ٔ",""),"ـ","ء"))))," ",""),ROW(INDIRECT("1:"&amp;LEN(SUBSTITUTE(UPPER(TRIM(CLEAN(SUBSTITUTE(SUBSTITUTE(G1898,"ٔ",""),"ـ","ء"))))," ","")))),1),Gematria!$C$3:$C$40,Gematria!$D$3:$D$40)))</f>
        <v/>
      </c>
    </row>
    <row r="1899" spans="1:10" x14ac:dyDescent="0.25">
      <c r="A1899" s="2">
        <v>1898</v>
      </c>
      <c r="B1899" s="2">
        <v>15</v>
      </c>
      <c r="C1899" s="2">
        <v>85</v>
      </c>
      <c r="D1899" s="11"/>
      <c r="E18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8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1899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899" s="524" t="str">
        <f t="shared" si="89"/>
        <v/>
      </c>
      <c r="H1899" s="525">
        <f t="shared" si="90"/>
        <v>0</v>
      </c>
      <c r="I1899" s="526">
        <f t="shared" si="91"/>
        <v>1</v>
      </c>
      <c r="J1899" s="526" t="str">
        <f ca="1">IF(G1899="","",SUMPRODUCT(LOOKUP(MID(SUBSTITUTE(UPPER(TRIM(CLEAN(SUBSTITUTE(SUBSTITUTE(G1899,"ٔ",""),"ـ","ء"))))," ",""),ROW(INDIRECT("1:"&amp;LEN(SUBSTITUTE(UPPER(TRIM(CLEAN(SUBSTITUTE(SUBSTITUTE(G1899,"ٔ",""),"ـ","ء"))))," ","")))),1),Gematria!$C$3:$C$40,Gematria!$D$3:$D$40)))</f>
        <v/>
      </c>
    </row>
    <row r="1900" spans="1:10" x14ac:dyDescent="0.25">
      <c r="A1900" s="2">
        <v>1899</v>
      </c>
      <c r="B1900" s="2">
        <v>15</v>
      </c>
      <c r="C1900" s="2">
        <v>86</v>
      </c>
      <c r="D1900" s="11"/>
      <c r="E19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00" s="524" t="str">
        <f t="shared" si="89"/>
        <v/>
      </c>
      <c r="H1900" s="525">
        <f t="shared" si="90"/>
        <v>0</v>
      </c>
      <c r="I1900" s="526">
        <f t="shared" si="91"/>
        <v>1</v>
      </c>
      <c r="J1900" s="526" t="str">
        <f ca="1">IF(G1900="","",SUMPRODUCT(LOOKUP(MID(SUBSTITUTE(UPPER(TRIM(CLEAN(SUBSTITUTE(SUBSTITUTE(G1900,"ٔ",""),"ـ","ء"))))," ",""),ROW(INDIRECT("1:"&amp;LEN(SUBSTITUTE(UPPER(TRIM(CLEAN(SUBSTITUTE(SUBSTITUTE(G1900,"ٔ",""),"ـ","ء"))))," ","")))),1),Gematria!$C$3:$C$40,Gematria!$D$3:$D$40)))</f>
        <v/>
      </c>
    </row>
    <row r="1901" spans="1:10" x14ac:dyDescent="0.25">
      <c r="A1901" s="2">
        <v>1900</v>
      </c>
      <c r="B1901" s="2">
        <v>15</v>
      </c>
      <c r="C1901" s="2">
        <v>87</v>
      </c>
      <c r="D1901" s="11"/>
      <c r="E19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01" s="524" t="str">
        <f t="shared" si="89"/>
        <v/>
      </c>
      <c r="H1901" s="525">
        <f t="shared" si="90"/>
        <v>0</v>
      </c>
      <c r="I1901" s="526">
        <f t="shared" si="91"/>
        <v>1</v>
      </c>
      <c r="J1901" s="526" t="str">
        <f ca="1">IF(G1901="","",SUMPRODUCT(LOOKUP(MID(SUBSTITUTE(UPPER(TRIM(CLEAN(SUBSTITUTE(SUBSTITUTE(G1901,"ٔ",""),"ـ","ء"))))," ",""),ROW(INDIRECT("1:"&amp;LEN(SUBSTITUTE(UPPER(TRIM(CLEAN(SUBSTITUTE(SUBSTITUTE(G1901,"ٔ",""),"ـ","ء"))))," ","")))),1),Gematria!$C$3:$C$40,Gematria!$D$3:$D$40)))</f>
        <v/>
      </c>
    </row>
    <row r="1902" spans="1:10" x14ac:dyDescent="0.25">
      <c r="A1902" s="2">
        <v>1901</v>
      </c>
      <c r="B1902" s="2">
        <v>15</v>
      </c>
      <c r="C1902" s="2">
        <v>88</v>
      </c>
      <c r="D1902" s="11"/>
      <c r="E19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02" s="524" t="str">
        <f t="shared" si="89"/>
        <v/>
      </c>
      <c r="H1902" s="525">
        <f t="shared" si="90"/>
        <v>0</v>
      </c>
      <c r="I1902" s="526">
        <f t="shared" si="91"/>
        <v>1</v>
      </c>
      <c r="J1902" s="526" t="str">
        <f ca="1">IF(G1902="","",SUMPRODUCT(LOOKUP(MID(SUBSTITUTE(UPPER(TRIM(CLEAN(SUBSTITUTE(SUBSTITUTE(G1902,"ٔ",""),"ـ","ء"))))," ",""),ROW(INDIRECT("1:"&amp;LEN(SUBSTITUTE(UPPER(TRIM(CLEAN(SUBSTITUTE(SUBSTITUTE(G1902,"ٔ",""),"ـ","ء"))))," ","")))),1),Gematria!$C$3:$C$40,Gematria!$D$3:$D$40)))</f>
        <v/>
      </c>
    </row>
    <row r="1903" spans="1:10" x14ac:dyDescent="0.25">
      <c r="A1903" s="2">
        <v>1902</v>
      </c>
      <c r="B1903" s="2">
        <v>15</v>
      </c>
      <c r="C1903" s="2">
        <v>89</v>
      </c>
      <c r="D1903" s="11"/>
      <c r="E19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03" s="524" t="str">
        <f t="shared" si="89"/>
        <v/>
      </c>
      <c r="H1903" s="525">
        <f t="shared" si="90"/>
        <v>0</v>
      </c>
      <c r="I1903" s="526">
        <f t="shared" si="91"/>
        <v>1</v>
      </c>
      <c r="J1903" s="526" t="str">
        <f ca="1">IF(G1903="","",SUMPRODUCT(LOOKUP(MID(SUBSTITUTE(UPPER(TRIM(CLEAN(SUBSTITUTE(SUBSTITUTE(G1903,"ٔ",""),"ـ","ء"))))," ",""),ROW(INDIRECT("1:"&amp;LEN(SUBSTITUTE(UPPER(TRIM(CLEAN(SUBSTITUTE(SUBSTITUTE(G1903,"ٔ",""),"ـ","ء"))))," ","")))),1),Gematria!$C$3:$C$40,Gematria!$D$3:$D$40)))</f>
        <v/>
      </c>
    </row>
    <row r="1904" spans="1:10" x14ac:dyDescent="0.25">
      <c r="A1904" s="2">
        <v>1903</v>
      </c>
      <c r="B1904" s="2">
        <v>15</v>
      </c>
      <c r="C1904" s="2">
        <v>90</v>
      </c>
      <c r="D1904" s="11"/>
      <c r="E19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04" s="524" t="str">
        <f t="shared" si="89"/>
        <v/>
      </c>
      <c r="H1904" s="525">
        <f t="shared" si="90"/>
        <v>0</v>
      </c>
      <c r="I1904" s="526">
        <f t="shared" si="91"/>
        <v>1</v>
      </c>
      <c r="J1904" s="526" t="str">
        <f ca="1">IF(G1904="","",SUMPRODUCT(LOOKUP(MID(SUBSTITUTE(UPPER(TRIM(CLEAN(SUBSTITUTE(SUBSTITUTE(G1904,"ٔ",""),"ـ","ء"))))," ",""),ROW(INDIRECT("1:"&amp;LEN(SUBSTITUTE(UPPER(TRIM(CLEAN(SUBSTITUTE(SUBSTITUTE(G1904,"ٔ",""),"ـ","ء"))))," ","")))),1),Gematria!$C$3:$C$40,Gematria!$D$3:$D$40)))</f>
        <v/>
      </c>
    </row>
    <row r="1905" spans="1:10" x14ac:dyDescent="0.25">
      <c r="A1905" s="2">
        <v>1904</v>
      </c>
      <c r="B1905" s="2">
        <v>15</v>
      </c>
      <c r="C1905" s="2">
        <v>91</v>
      </c>
      <c r="D1905" s="11"/>
      <c r="E19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05" s="524" t="str">
        <f t="shared" si="89"/>
        <v/>
      </c>
      <c r="H1905" s="525">
        <f t="shared" si="90"/>
        <v>0</v>
      </c>
      <c r="I1905" s="526">
        <f t="shared" si="91"/>
        <v>1</v>
      </c>
      <c r="J1905" s="526" t="str">
        <f ca="1">IF(G1905="","",SUMPRODUCT(LOOKUP(MID(SUBSTITUTE(UPPER(TRIM(CLEAN(SUBSTITUTE(SUBSTITUTE(G1905,"ٔ",""),"ـ","ء"))))," ",""),ROW(INDIRECT("1:"&amp;LEN(SUBSTITUTE(UPPER(TRIM(CLEAN(SUBSTITUTE(SUBSTITUTE(G1905,"ٔ",""),"ـ","ء"))))," ","")))),1),Gematria!$C$3:$C$40,Gematria!$D$3:$D$40)))</f>
        <v/>
      </c>
    </row>
    <row r="1906" spans="1:10" x14ac:dyDescent="0.25">
      <c r="A1906" s="2">
        <v>1905</v>
      </c>
      <c r="B1906" s="2">
        <v>15</v>
      </c>
      <c r="C1906" s="2">
        <v>92</v>
      </c>
      <c r="D1906" s="11"/>
      <c r="E19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06" s="524" t="str">
        <f t="shared" si="89"/>
        <v/>
      </c>
      <c r="H1906" s="525">
        <f t="shared" si="90"/>
        <v>0</v>
      </c>
      <c r="I1906" s="526">
        <f t="shared" si="91"/>
        <v>1</v>
      </c>
      <c r="J1906" s="526" t="str">
        <f ca="1">IF(G1906="","",SUMPRODUCT(LOOKUP(MID(SUBSTITUTE(UPPER(TRIM(CLEAN(SUBSTITUTE(SUBSTITUTE(G1906,"ٔ",""),"ـ","ء"))))," ",""),ROW(INDIRECT("1:"&amp;LEN(SUBSTITUTE(UPPER(TRIM(CLEAN(SUBSTITUTE(SUBSTITUTE(G1906,"ٔ",""),"ـ","ء"))))," ","")))),1),Gematria!$C$3:$C$40,Gematria!$D$3:$D$40)))</f>
        <v/>
      </c>
    </row>
    <row r="1907" spans="1:10" x14ac:dyDescent="0.25">
      <c r="A1907" s="2">
        <v>1906</v>
      </c>
      <c r="B1907" s="2">
        <v>15</v>
      </c>
      <c r="C1907" s="2">
        <v>93</v>
      </c>
      <c r="D1907" s="11"/>
      <c r="E19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07" s="524" t="str">
        <f t="shared" si="89"/>
        <v/>
      </c>
      <c r="H1907" s="525">
        <f t="shared" si="90"/>
        <v>0</v>
      </c>
      <c r="I1907" s="526">
        <f t="shared" si="91"/>
        <v>1</v>
      </c>
      <c r="J1907" s="526" t="str">
        <f ca="1">IF(G1907="","",SUMPRODUCT(LOOKUP(MID(SUBSTITUTE(UPPER(TRIM(CLEAN(SUBSTITUTE(SUBSTITUTE(G1907,"ٔ",""),"ـ","ء"))))," ",""),ROW(INDIRECT("1:"&amp;LEN(SUBSTITUTE(UPPER(TRIM(CLEAN(SUBSTITUTE(SUBSTITUTE(G1907,"ٔ",""),"ـ","ء"))))," ","")))),1),Gematria!$C$3:$C$40,Gematria!$D$3:$D$40)))</f>
        <v/>
      </c>
    </row>
    <row r="1908" spans="1:10" x14ac:dyDescent="0.25">
      <c r="A1908" s="2">
        <v>1907</v>
      </c>
      <c r="B1908" s="2">
        <v>15</v>
      </c>
      <c r="C1908" s="2">
        <v>94</v>
      </c>
      <c r="D1908" s="11"/>
      <c r="E19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08" s="524" t="str">
        <f t="shared" si="89"/>
        <v/>
      </c>
      <c r="H1908" s="525">
        <f t="shared" si="90"/>
        <v>0</v>
      </c>
      <c r="I1908" s="526">
        <f t="shared" si="91"/>
        <v>1</v>
      </c>
      <c r="J1908" s="526" t="str">
        <f ca="1">IF(G1908="","",SUMPRODUCT(LOOKUP(MID(SUBSTITUTE(UPPER(TRIM(CLEAN(SUBSTITUTE(SUBSTITUTE(G1908,"ٔ",""),"ـ","ء"))))," ",""),ROW(INDIRECT("1:"&amp;LEN(SUBSTITUTE(UPPER(TRIM(CLEAN(SUBSTITUTE(SUBSTITUTE(G1908,"ٔ",""),"ـ","ء"))))," ","")))),1),Gematria!$C$3:$C$40,Gematria!$D$3:$D$40)))</f>
        <v/>
      </c>
    </row>
    <row r="1909" spans="1:10" x14ac:dyDescent="0.25">
      <c r="A1909" s="2">
        <v>1908</v>
      </c>
      <c r="B1909" s="2">
        <v>15</v>
      </c>
      <c r="C1909" s="2">
        <v>95</v>
      </c>
      <c r="D1909" s="11"/>
      <c r="E19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09" s="524" t="str">
        <f t="shared" si="89"/>
        <v/>
      </c>
      <c r="H1909" s="525">
        <f t="shared" si="90"/>
        <v>0</v>
      </c>
      <c r="I1909" s="526">
        <f t="shared" si="91"/>
        <v>1</v>
      </c>
      <c r="J1909" s="526" t="str">
        <f ca="1">IF(G1909="","",SUMPRODUCT(LOOKUP(MID(SUBSTITUTE(UPPER(TRIM(CLEAN(SUBSTITUTE(SUBSTITUTE(G1909,"ٔ",""),"ـ","ء"))))," ",""),ROW(INDIRECT("1:"&amp;LEN(SUBSTITUTE(UPPER(TRIM(CLEAN(SUBSTITUTE(SUBSTITUTE(G1909,"ٔ",""),"ـ","ء"))))," ","")))),1),Gematria!$C$3:$C$40,Gematria!$D$3:$D$40)))</f>
        <v/>
      </c>
    </row>
    <row r="1910" spans="1:10" x14ac:dyDescent="0.25">
      <c r="A1910" s="2">
        <v>1909</v>
      </c>
      <c r="B1910" s="2">
        <v>15</v>
      </c>
      <c r="C1910" s="2">
        <v>96</v>
      </c>
      <c r="D1910" s="11"/>
      <c r="E19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10" s="524" t="str">
        <f t="shared" si="89"/>
        <v/>
      </c>
      <c r="H1910" s="525">
        <f t="shared" si="90"/>
        <v>0</v>
      </c>
      <c r="I1910" s="526">
        <f t="shared" si="91"/>
        <v>1</v>
      </c>
      <c r="J1910" s="526" t="str">
        <f ca="1">IF(G1910="","",SUMPRODUCT(LOOKUP(MID(SUBSTITUTE(UPPER(TRIM(CLEAN(SUBSTITUTE(SUBSTITUTE(G1910,"ٔ",""),"ـ","ء"))))," ",""),ROW(INDIRECT("1:"&amp;LEN(SUBSTITUTE(UPPER(TRIM(CLEAN(SUBSTITUTE(SUBSTITUTE(G1910,"ٔ",""),"ـ","ء"))))," ","")))),1),Gematria!$C$3:$C$40,Gematria!$D$3:$D$40)))</f>
        <v/>
      </c>
    </row>
    <row r="1911" spans="1:10" x14ac:dyDescent="0.25">
      <c r="A1911" s="2">
        <v>1910</v>
      </c>
      <c r="B1911" s="2">
        <v>15</v>
      </c>
      <c r="C1911" s="2">
        <v>97</v>
      </c>
      <c r="D1911" s="11"/>
      <c r="E19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11" s="524" t="str">
        <f t="shared" si="89"/>
        <v/>
      </c>
      <c r="H1911" s="525">
        <f t="shared" si="90"/>
        <v>0</v>
      </c>
      <c r="I1911" s="526">
        <f t="shared" si="91"/>
        <v>1</v>
      </c>
      <c r="J1911" s="526" t="str">
        <f ca="1">IF(G1911="","",SUMPRODUCT(LOOKUP(MID(SUBSTITUTE(UPPER(TRIM(CLEAN(SUBSTITUTE(SUBSTITUTE(G1911,"ٔ",""),"ـ","ء"))))," ",""),ROW(INDIRECT("1:"&amp;LEN(SUBSTITUTE(UPPER(TRIM(CLEAN(SUBSTITUTE(SUBSTITUTE(G1911,"ٔ",""),"ـ","ء"))))," ","")))),1),Gematria!$C$3:$C$40,Gematria!$D$3:$D$40)))</f>
        <v/>
      </c>
    </row>
    <row r="1912" spans="1:10" x14ac:dyDescent="0.25">
      <c r="A1912" s="2">
        <v>1911</v>
      </c>
      <c r="B1912" s="2">
        <v>15</v>
      </c>
      <c r="C1912" s="2">
        <v>98</v>
      </c>
      <c r="D1912" s="11"/>
      <c r="E19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12" s="524" t="str">
        <f t="shared" si="89"/>
        <v/>
      </c>
      <c r="H1912" s="525">
        <f t="shared" si="90"/>
        <v>0</v>
      </c>
      <c r="I1912" s="526">
        <f t="shared" si="91"/>
        <v>1</v>
      </c>
      <c r="J1912" s="526" t="str">
        <f ca="1">IF(G1912="","",SUMPRODUCT(LOOKUP(MID(SUBSTITUTE(UPPER(TRIM(CLEAN(SUBSTITUTE(SUBSTITUTE(G1912,"ٔ",""),"ـ","ء"))))," ",""),ROW(INDIRECT("1:"&amp;LEN(SUBSTITUTE(UPPER(TRIM(CLEAN(SUBSTITUTE(SUBSTITUTE(G1912,"ٔ",""),"ـ","ء"))))," ","")))),1),Gematria!$C$3:$C$40,Gematria!$D$3:$D$40)))</f>
        <v/>
      </c>
    </row>
    <row r="1913" spans="1:10" x14ac:dyDescent="0.25">
      <c r="A1913" s="2">
        <v>1912</v>
      </c>
      <c r="B1913" s="2">
        <v>15</v>
      </c>
      <c r="C1913" s="2">
        <v>99</v>
      </c>
      <c r="D1913" s="11"/>
      <c r="E19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13" s="524" t="str">
        <f t="shared" si="89"/>
        <v/>
      </c>
      <c r="H1913" s="525">
        <f t="shared" si="90"/>
        <v>0</v>
      </c>
      <c r="I1913" s="526">
        <f t="shared" si="91"/>
        <v>1</v>
      </c>
      <c r="J1913" s="526" t="str">
        <f ca="1">IF(G1913="","",SUMPRODUCT(LOOKUP(MID(SUBSTITUTE(UPPER(TRIM(CLEAN(SUBSTITUTE(SUBSTITUTE(G1913,"ٔ",""),"ـ","ء"))))," ",""),ROW(INDIRECT("1:"&amp;LEN(SUBSTITUTE(UPPER(TRIM(CLEAN(SUBSTITUTE(SUBSTITUTE(G1913,"ٔ",""),"ـ","ء"))))," ","")))),1),Gematria!$C$3:$C$40,Gematria!$D$3:$D$40)))</f>
        <v/>
      </c>
    </row>
    <row r="1914" spans="1:10" x14ac:dyDescent="0.25">
      <c r="A1914" s="2">
        <v>1913</v>
      </c>
      <c r="B1914" s="2">
        <v>16</v>
      </c>
      <c r="C1914" s="2">
        <v>0</v>
      </c>
      <c r="D1914" s="11"/>
      <c r="E19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14" s="524" t="str">
        <f t="shared" si="89"/>
        <v/>
      </c>
      <c r="H1914" s="525">
        <f t="shared" si="90"/>
        <v>0</v>
      </c>
      <c r="I1914" s="526">
        <f t="shared" si="91"/>
        <v>1</v>
      </c>
      <c r="J1914" s="526" t="str">
        <f ca="1">IF(G1914="","",SUMPRODUCT(LOOKUP(MID(SUBSTITUTE(UPPER(TRIM(CLEAN(SUBSTITUTE(SUBSTITUTE(G1914,"ٔ",""),"ـ","ء"))))," ",""),ROW(INDIRECT("1:"&amp;LEN(SUBSTITUTE(UPPER(TRIM(CLEAN(SUBSTITUTE(SUBSTITUTE(G1914,"ٔ",""),"ـ","ء"))))," ","")))),1),Gematria!$C$3:$C$40,Gematria!$D$3:$D$40)))</f>
        <v/>
      </c>
    </row>
    <row r="1915" spans="1:10" x14ac:dyDescent="0.25">
      <c r="A1915" s="2">
        <v>1914</v>
      </c>
      <c r="B1915" s="2">
        <v>16</v>
      </c>
      <c r="C1915" s="2">
        <v>1</v>
      </c>
      <c r="D1915" s="11"/>
      <c r="E19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15" s="524" t="str">
        <f t="shared" si="89"/>
        <v/>
      </c>
      <c r="H1915" s="525">
        <f t="shared" si="90"/>
        <v>0</v>
      </c>
      <c r="I1915" s="526">
        <f t="shared" si="91"/>
        <v>1</v>
      </c>
      <c r="J1915" s="526" t="str">
        <f ca="1">IF(G1915="","",SUMPRODUCT(LOOKUP(MID(SUBSTITUTE(UPPER(TRIM(CLEAN(SUBSTITUTE(SUBSTITUTE(G1915,"ٔ",""),"ـ","ء"))))," ",""),ROW(INDIRECT("1:"&amp;LEN(SUBSTITUTE(UPPER(TRIM(CLEAN(SUBSTITUTE(SUBSTITUTE(G1915,"ٔ",""),"ـ","ء"))))," ","")))),1),Gematria!$C$3:$C$40,Gematria!$D$3:$D$40)))</f>
        <v/>
      </c>
    </row>
    <row r="1916" spans="1:10" x14ac:dyDescent="0.25">
      <c r="A1916" s="2">
        <v>1915</v>
      </c>
      <c r="B1916" s="2">
        <v>16</v>
      </c>
      <c r="C1916" s="2">
        <v>2</v>
      </c>
      <c r="D1916" s="11"/>
      <c r="E19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16" s="524" t="str">
        <f t="shared" si="89"/>
        <v/>
      </c>
      <c r="H1916" s="525">
        <f t="shared" si="90"/>
        <v>0</v>
      </c>
      <c r="I1916" s="526">
        <f t="shared" si="91"/>
        <v>1</v>
      </c>
      <c r="J1916" s="526" t="str">
        <f ca="1">IF(G1916="","",SUMPRODUCT(LOOKUP(MID(SUBSTITUTE(UPPER(TRIM(CLEAN(SUBSTITUTE(SUBSTITUTE(G1916,"ٔ",""),"ـ","ء"))))," ",""),ROW(INDIRECT("1:"&amp;LEN(SUBSTITUTE(UPPER(TRIM(CLEAN(SUBSTITUTE(SUBSTITUTE(G1916,"ٔ",""),"ـ","ء"))))," ","")))),1),Gematria!$C$3:$C$40,Gematria!$D$3:$D$40)))</f>
        <v/>
      </c>
    </row>
    <row r="1917" spans="1:10" x14ac:dyDescent="0.25">
      <c r="A1917" s="2">
        <v>1916</v>
      </c>
      <c r="B1917" s="2">
        <v>16</v>
      </c>
      <c r="C1917" s="2">
        <v>3</v>
      </c>
      <c r="D1917" s="11"/>
      <c r="E19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17" s="524" t="str">
        <f t="shared" si="89"/>
        <v/>
      </c>
      <c r="H1917" s="525">
        <f t="shared" si="90"/>
        <v>0</v>
      </c>
      <c r="I1917" s="526">
        <f t="shared" si="91"/>
        <v>1</v>
      </c>
      <c r="J1917" s="526" t="str">
        <f ca="1">IF(G1917="","",SUMPRODUCT(LOOKUP(MID(SUBSTITUTE(UPPER(TRIM(CLEAN(SUBSTITUTE(SUBSTITUTE(G1917,"ٔ",""),"ـ","ء"))))," ",""),ROW(INDIRECT("1:"&amp;LEN(SUBSTITUTE(UPPER(TRIM(CLEAN(SUBSTITUTE(SUBSTITUTE(G1917,"ٔ",""),"ـ","ء"))))," ","")))),1),Gematria!$C$3:$C$40,Gematria!$D$3:$D$40)))</f>
        <v/>
      </c>
    </row>
    <row r="1918" spans="1:10" x14ac:dyDescent="0.25">
      <c r="A1918" s="2">
        <v>1917</v>
      </c>
      <c r="B1918" s="2">
        <v>16</v>
      </c>
      <c r="C1918" s="2">
        <v>4</v>
      </c>
      <c r="D1918" s="11"/>
      <c r="E19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18" s="524" t="str">
        <f t="shared" si="89"/>
        <v/>
      </c>
      <c r="H1918" s="525">
        <f t="shared" si="90"/>
        <v>0</v>
      </c>
      <c r="I1918" s="526">
        <f t="shared" si="91"/>
        <v>1</v>
      </c>
      <c r="J1918" s="526" t="str">
        <f ca="1">IF(G1918="","",SUMPRODUCT(LOOKUP(MID(SUBSTITUTE(UPPER(TRIM(CLEAN(SUBSTITUTE(SUBSTITUTE(G1918,"ٔ",""),"ـ","ء"))))," ",""),ROW(INDIRECT("1:"&amp;LEN(SUBSTITUTE(UPPER(TRIM(CLEAN(SUBSTITUTE(SUBSTITUTE(G1918,"ٔ",""),"ـ","ء"))))," ","")))),1),Gematria!$C$3:$C$40,Gematria!$D$3:$D$40)))</f>
        <v/>
      </c>
    </row>
    <row r="1919" spans="1:10" x14ac:dyDescent="0.25">
      <c r="A1919" s="2">
        <v>1918</v>
      </c>
      <c r="B1919" s="2">
        <v>16</v>
      </c>
      <c r="C1919" s="2">
        <v>5</v>
      </c>
      <c r="D1919" s="11"/>
      <c r="E19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19" s="524" t="str">
        <f t="shared" si="89"/>
        <v/>
      </c>
      <c r="H1919" s="525">
        <f t="shared" si="90"/>
        <v>0</v>
      </c>
      <c r="I1919" s="526">
        <f t="shared" si="91"/>
        <v>1</v>
      </c>
      <c r="J1919" s="526" t="str">
        <f ca="1">IF(G1919="","",SUMPRODUCT(LOOKUP(MID(SUBSTITUTE(UPPER(TRIM(CLEAN(SUBSTITUTE(SUBSTITUTE(G1919,"ٔ",""),"ـ","ء"))))," ",""),ROW(INDIRECT("1:"&amp;LEN(SUBSTITUTE(UPPER(TRIM(CLEAN(SUBSTITUTE(SUBSTITUTE(G1919,"ٔ",""),"ـ","ء"))))," ","")))),1),Gematria!$C$3:$C$40,Gematria!$D$3:$D$40)))</f>
        <v/>
      </c>
    </row>
    <row r="1920" spans="1:10" x14ac:dyDescent="0.25">
      <c r="A1920" s="2">
        <v>1919</v>
      </c>
      <c r="B1920" s="2">
        <v>16</v>
      </c>
      <c r="C1920" s="2">
        <v>6</v>
      </c>
      <c r="D1920" s="11"/>
      <c r="E19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20" s="524" t="str">
        <f t="shared" si="89"/>
        <v/>
      </c>
      <c r="H1920" s="525">
        <f t="shared" si="90"/>
        <v>0</v>
      </c>
      <c r="I1920" s="526">
        <f t="shared" si="91"/>
        <v>1</v>
      </c>
      <c r="J1920" s="526" t="str">
        <f ca="1">IF(G1920="","",SUMPRODUCT(LOOKUP(MID(SUBSTITUTE(UPPER(TRIM(CLEAN(SUBSTITUTE(SUBSTITUTE(G1920,"ٔ",""),"ـ","ء"))))," ",""),ROW(INDIRECT("1:"&amp;LEN(SUBSTITUTE(UPPER(TRIM(CLEAN(SUBSTITUTE(SUBSTITUTE(G1920,"ٔ",""),"ـ","ء"))))," ","")))),1),Gematria!$C$3:$C$40,Gematria!$D$3:$D$40)))</f>
        <v/>
      </c>
    </row>
    <row r="1921" spans="1:10" x14ac:dyDescent="0.25">
      <c r="A1921" s="2">
        <v>1920</v>
      </c>
      <c r="B1921" s="2">
        <v>16</v>
      </c>
      <c r="C1921" s="2">
        <v>7</v>
      </c>
      <c r="D1921" s="11"/>
      <c r="E19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21" s="524" t="str">
        <f t="shared" si="89"/>
        <v/>
      </c>
      <c r="H1921" s="525">
        <f t="shared" si="90"/>
        <v>0</v>
      </c>
      <c r="I1921" s="526">
        <f t="shared" si="91"/>
        <v>1</v>
      </c>
      <c r="J1921" s="526" t="str">
        <f ca="1">IF(G1921="","",SUMPRODUCT(LOOKUP(MID(SUBSTITUTE(UPPER(TRIM(CLEAN(SUBSTITUTE(SUBSTITUTE(G1921,"ٔ",""),"ـ","ء"))))," ",""),ROW(INDIRECT("1:"&amp;LEN(SUBSTITUTE(UPPER(TRIM(CLEAN(SUBSTITUTE(SUBSTITUTE(G1921,"ٔ",""),"ـ","ء"))))," ","")))),1),Gematria!$C$3:$C$40,Gematria!$D$3:$D$40)))</f>
        <v/>
      </c>
    </row>
    <row r="1922" spans="1:10" x14ac:dyDescent="0.25">
      <c r="A1922" s="2">
        <v>1921</v>
      </c>
      <c r="B1922" s="2">
        <v>16</v>
      </c>
      <c r="C1922" s="2">
        <v>8</v>
      </c>
      <c r="D1922" s="11"/>
      <c r="E19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22" s="524" t="str">
        <f t="shared" si="89"/>
        <v/>
      </c>
      <c r="H1922" s="525">
        <f t="shared" si="90"/>
        <v>0</v>
      </c>
      <c r="I1922" s="526">
        <f t="shared" si="91"/>
        <v>1</v>
      </c>
      <c r="J1922" s="526" t="str">
        <f ca="1">IF(G1922="","",SUMPRODUCT(LOOKUP(MID(SUBSTITUTE(UPPER(TRIM(CLEAN(SUBSTITUTE(SUBSTITUTE(G1922,"ٔ",""),"ـ","ء"))))," ",""),ROW(INDIRECT("1:"&amp;LEN(SUBSTITUTE(UPPER(TRIM(CLEAN(SUBSTITUTE(SUBSTITUTE(G1922,"ٔ",""),"ـ","ء"))))," ","")))),1),Gematria!$C$3:$C$40,Gematria!$D$3:$D$40)))</f>
        <v/>
      </c>
    </row>
    <row r="1923" spans="1:10" x14ac:dyDescent="0.25">
      <c r="A1923" s="2">
        <v>1922</v>
      </c>
      <c r="B1923" s="2">
        <v>16</v>
      </c>
      <c r="C1923" s="2">
        <v>9</v>
      </c>
      <c r="D1923" s="11"/>
      <c r="E19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23" s="524" t="str">
        <f t="shared" ref="G1923:G1986" si="92">TRIM(CLEAN(SUBSTITUTE(F1923,"ٔ","")))</f>
        <v/>
      </c>
      <c r="H1923" s="525">
        <f t="shared" ref="H1923:H1986" si="93">LEN(SUBSTITUTE(G1923," ",""))</f>
        <v>0</v>
      </c>
      <c r="I1923" s="526">
        <f t="shared" si="91"/>
        <v>1</v>
      </c>
      <c r="J1923" s="526" t="str">
        <f ca="1">IF(G1923="","",SUMPRODUCT(LOOKUP(MID(SUBSTITUTE(UPPER(TRIM(CLEAN(SUBSTITUTE(SUBSTITUTE(G1923,"ٔ",""),"ـ","ء"))))," ",""),ROW(INDIRECT("1:"&amp;LEN(SUBSTITUTE(UPPER(TRIM(CLEAN(SUBSTITUTE(SUBSTITUTE(G1923,"ٔ",""),"ـ","ء"))))," ","")))),1),Gematria!$C$3:$C$40,Gematria!$D$3:$D$40)))</f>
        <v/>
      </c>
    </row>
    <row r="1924" spans="1:10" x14ac:dyDescent="0.25">
      <c r="A1924" s="2">
        <v>1923</v>
      </c>
      <c r="B1924" s="2">
        <v>16</v>
      </c>
      <c r="C1924" s="2">
        <v>10</v>
      </c>
      <c r="D1924" s="11"/>
      <c r="E19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24" s="524" t="str">
        <f t="shared" si="92"/>
        <v/>
      </c>
      <c r="H1924" s="525">
        <f t="shared" si="93"/>
        <v>0</v>
      </c>
      <c r="I1924" s="526">
        <f t="shared" si="91"/>
        <v>1</v>
      </c>
      <c r="J1924" s="526" t="str">
        <f ca="1">IF(G1924="","",SUMPRODUCT(LOOKUP(MID(SUBSTITUTE(UPPER(TRIM(CLEAN(SUBSTITUTE(SUBSTITUTE(G1924,"ٔ",""),"ـ","ء"))))," ",""),ROW(INDIRECT("1:"&amp;LEN(SUBSTITUTE(UPPER(TRIM(CLEAN(SUBSTITUTE(SUBSTITUTE(G1924,"ٔ",""),"ـ","ء"))))," ","")))),1),Gematria!$C$3:$C$40,Gematria!$D$3:$D$40)))</f>
        <v/>
      </c>
    </row>
    <row r="1925" spans="1:10" x14ac:dyDescent="0.25">
      <c r="A1925" s="2">
        <v>1924</v>
      </c>
      <c r="B1925" s="2">
        <v>16</v>
      </c>
      <c r="C1925" s="2">
        <v>11</v>
      </c>
      <c r="D1925" s="11"/>
      <c r="E19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25" s="524" t="str">
        <f t="shared" si="92"/>
        <v/>
      </c>
      <c r="H1925" s="525">
        <f t="shared" si="93"/>
        <v>0</v>
      </c>
      <c r="I1925" s="526">
        <f t="shared" si="91"/>
        <v>1</v>
      </c>
      <c r="J1925" s="526" t="str">
        <f ca="1">IF(G1925="","",SUMPRODUCT(LOOKUP(MID(SUBSTITUTE(UPPER(TRIM(CLEAN(SUBSTITUTE(SUBSTITUTE(G1925,"ٔ",""),"ـ","ء"))))," ",""),ROW(INDIRECT("1:"&amp;LEN(SUBSTITUTE(UPPER(TRIM(CLEAN(SUBSTITUTE(SUBSTITUTE(G1925,"ٔ",""),"ـ","ء"))))," ","")))),1),Gematria!$C$3:$C$40,Gematria!$D$3:$D$40)))</f>
        <v/>
      </c>
    </row>
    <row r="1926" spans="1:10" x14ac:dyDescent="0.25">
      <c r="A1926" s="2">
        <v>1925</v>
      </c>
      <c r="B1926" s="2">
        <v>16</v>
      </c>
      <c r="C1926" s="2">
        <v>12</v>
      </c>
      <c r="D1926" s="11"/>
      <c r="E19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26" s="524" t="str">
        <f t="shared" si="92"/>
        <v/>
      </c>
      <c r="H1926" s="525">
        <f t="shared" si="93"/>
        <v>0</v>
      </c>
      <c r="I1926" s="526">
        <f t="shared" si="91"/>
        <v>1</v>
      </c>
      <c r="J1926" s="526" t="str">
        <f ca="1">IF(G1926="","",SUMPRODUCT(LOOKUP(MID(SUBSTITUTE(UPPER(TRIM(CLEAN(SUBSTITUTE(SUBSTITUTE(G1926,"ٔ",""),"ـ","ء"))))," ",""),ROW(INDIRECT("1:"&amp;LEN(SUBSTITUTE(UPPER(TRIM(CLEAN(SUBSTITUTE(SUBSTITUTE(G1926,"ٔ",""),"ـ","ء"))))," ","")))),1),Gematria!$C$3:$C$40,Gematria!$D$3:$D$40)))</f>
        <v/>
      </c>
    </row>
    <row r="1927" spans="1:10" x14ac:dyDescent="0.25">
      <c r="A1927" s="2">
        <v>1926</v>
      </c>
      <c r="B1927" s="2">
        <v>16</v>
      </c>
      <c r="C1927" s="2">
        <v>13</v>
      </c>
      <c r="D1927" s="11"/>
      <c r="E19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27" s="524" t="str">
        <f t="shared" si="92"/>
        <v/>
      </c>
      <c r="H1927" s="525">
        <f t="shared" si="93"/>
        <v>0</v>
      </c>
      <c r="I1927" s="526">
        <f t="shared" si="91"/>
        <v>1</v>
      </c>
      <c r="J1927" s="526" t="str">
        <f ca="1">IF(G1927="","",SUMPRODUCT(LOOKUP(MID(SUBSTITUTE(UPPER(TRIM(CLEAN(SUBSTITUTE(SUBSTITUTE(G1927,"ٔ",""),"ـ","ء"))))," ",""),ROW(INDIRECT("1:"&amp;LEN(SUBSTITUTE(UPPER(TRIM(CLEAN(SUBSTITUTE(SUBSTITUTE(G1927,"ٔ",""),"ـ","ء"))))," ","")))),1),Gematria!$C$3:$C$40,Gematria!$D$3:$D$40)))</f>
        <v/>
      </c>
    </row>
    <row r="1928" spans="1:10" x14ac:dyDescent="0.25">
      <c r="A1928" s="2">
        <v>1927</v>
      </c>
      <c r="B1928" s="2">
        <v>16</v>
      </c>
      <c r="C1928" s="2">
        <v>14</v>
      </c>
      <c r="D1928" s="11"/>
      <c r="E19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28" s="524" t="str">
        <f t="shared" si="92"/>
        <v/>
      </c>
      <c r="H1928" s="525">
        <f t="shared" si="93"/>
        <v>0</v>
      </c>
      <c r="I1928" s="526">
        <f t="shared" si="91"/>
        <v>1</v>
      </c>
      <c r="J1928" s="526" t="str">
        <f ca="1">IF(G1928="","",SUMPRODUCT(LOOKUP(MID(SUBSTITUTE(UPPER(TRIM(CLEAN(SUBSTITUTE(SUBSTITUTE(G1928,"ٔ",""),"ـ","ء"))))," ",""),ROW(INDIRECT("1:"&amp;LEN(SUBSTITUTE(UPPER(TRIM(CLEAN(SUBSTITUTE(SUBSTITUTE(G1928,"ٔ",""),"ـ","ء"))))," ","")))),1),Gematria!$C$3:$C$40,Gematria!$D$3:$D$40)))</f>
        <v/>
      </c>
    </row>
    <row r="1929" spans="1:10" x14ac:dyDescent="0.25">
      <c r="A1929" s="2">
        <v>1928</v>
      </c>
      <c r="B1929" s="2">
        <v>16</v>
      </c>
      <c r="C1929" s="2">
        <v>15</v>
      </c>
      <c r="D1929" s="11"/>
      <c r="E19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29" s="524" t="str">
        <f t="shared" si="92"/>
        <v/>
      </c>
      <c r="H1929" s="525">
        <f t="shared" si="93"/>
        <v>0</v>
      </c>
      <c r="I1929" s="526">
        <f t="shared" si="91"/>
        <v>1</v>
      </c>
      <c r="J1929" s="526" t="str">
        <f ca="1">IF(G1929="","",SUMPRODUCT(LOOKUP(MID(SUBSTITUTE(UPPER(TRIM(CLEAN(SUBSTITUTE(SUBSTITUTE(G1929,"ٔ",""),"ـ","ء"))))," ",""),ROW(INDIRECT("1:"&amp;LEN(SUBSTITUTE(UPPER(TRIM(CLEAN(SUBSTITUTE(SUBSTITUTE(G1929,"ٔ",""),"ـ","ء"))))," ","")))),1),Gematria!$C$3:$C$40,Gematria!$D$3:$D$40)))</f>
        <v/>
      </c>
    </row>
    <row r="1930" spans="1:10" x14ac:dyDescent="0.25">
      <c r="A1930" s="2">
        <v>1929</v>
      </c>
      <c r="B1930" s="2">
        <v>16</v>
      </c>
      <c r="C1930" s="2">
        <v>16</v>
      </c>
      <c r="D1930" s="11"/>
      <c r="E19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30" s="524" t="str">
        <f t="shared" si="92"/>
        <v/>
      </c>
      <c r="H1930" s="525">
        <f t="shared" si="93"/>
        <v>0</v>
      </c>
      <c r="I1930" s="526">
        <f t="shared" si="91"/>
        <v>1</v>
      </c>
      <c r="J1930" s="526" t="str">
        <f ca="1">IF(G1930="","",SUMPRODUCT(LOOKUP(MID(SUBSTITUTE(UPPER(TRIM(CLEAN(SUBSTITUTE(SUBSTITUTE(G1930,"ٔ",""),"ـ","ء"))))," ",""),ROW(INDIRECT("1:"&amp;LEN(SUBSTITUTE(UPPER(TRIM(CLEAN(SUBSTITUTE(SUBSTITUTE(G1930,"ٔ",""),"ـ","ء"))))," ","")))),1),Gematria!$C$3:$C$40,Gematria!$D$3:$D$40)))</f>
        <v/>
      </c>
    </row>
    <row r="1931" spans="1:10" x14ac:dyDescent="0.25">
      <c r="A1931" s="2">
        <v>1930</v>
      </c>
      <c r="B1931" s="2">
        <v>16</v>
      </c>
      <c r="C1931" s="2">
        <v>17</v>
      </c>
      <c r="D1931" s="11"/>
      <c r="E19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31" s="524" t="str">
        <f t="shared" si="92"/>
        <v/>
      </c>
      <c r="H1931" s="525">
        <f t="shared" si="93"/>
        <v>0</v>
      </c>
      <c r="I1931" s="526">
        <f t="shared" si="91"/>
        <v>1</v>
      </c>
      <c r="J1931" s="526" t="str">
        <f ca="1">IF(G1931="","",SUMPRODUCT(LOOKUP(MID(SUBSTITUTE(UPPER(TRIM(CLEAN(SUBSTITUTE(SUBSTITUTE(G1931,"ٔ",""),"ـ","ء"))))," ",""),ROW(INDIRECT("1:"&amp;LEN(SUBSTITUTE(UPPER(TRIM(CLEAN(SUBSTITUTE(SUBSTITUTE(G1931,"ٔ",""),"ـ","ء"))))," ","")))),1),Gematria!$C$3:$C$40,Gematria!$D$3:$D$40)))</f>
        <v/>
      </c>
    </row>
    <row r="1932" spans="1:10" x14ac:dyDescent="0.25">
      <c r="A1932" s="2">
        <v>1931</v>
      </c>
      <c r="B1932" s="2">
        <v>16</v>
      </c>
      <c r="C1932" s="2">
        <v>18</v>
      </c>
      <c r="D1932" s="11"/>
      <c r="E19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32" s="524" t="str">
        <f t="shared" si="92"/>
        <v/>
      </c>
      <c r="H1932" s="525">
        <f t="shared" si="93"/>
        <v>0</v>
      </c>
      <c r="I1932" s="526">
        <f t="shared" si="91"/>
        <v>1</v>
      </c>
      <c r="J1932" s="526" t="str">
        <f ca="1">IF(G1932="","",SUMPRODUCT(LOOKUP(MID(SUBSTITUTE(UPPER(TRIM(CLEAN(SUBSTITUTE(SUBSTITUTE(G1932,"ٔ",""),"ـ","ء"))))," ",""),ROW(INDIRECT("1:"&amp;LEN(SUBSTITUTE(UPPER(TRIM(CLEAN(SUBSTITUTE(SUBSTITUTE(G1932,"ٔ",""),"ـ","ء"))))," ","")))),1),Gematria!$C$3:$C$40,Gematria!$D$3:$D$40)))</f>
        <v/>
      </c>
    </row>
    <row r="1933" spans="1:10" x14ac:dyDescent="0.25">
      <c r="A1933" s="2">
        <v>1932</v>
      </c>
      <c r="B1933" s="2">
        <v>16</v>
      </c>
      <c r="C1933" s="2">
        <v>19</v>
      </c>
      <c r="D1933" s="11"/>
      <c r="E19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33" s="524" t="str">
        <f t="shared" si="92"/>
        <v/>
      </c>
      <c r="H1933" s="525">
        <f t="shared" si="93"/>
        <v>0</v>
      </c>
      <c r="I1933" s="526">
        <f t="shared" si="91"/>
        <v>1</v>
      </c>
      <c r="J1933" s="526" t="str">
        <f ca="1">IF(G1933="","",SUMPRODUCT(LOOKUP(MID(SUBSTITUTE(UPPER(TRIM(CLEAN(SUBSTITUTE(SUBSTITUTE(G1933,"ٔ",""),"ـ","ء"))))," ",""),ROW(INDIRECT("1:"&amp;LEN(SUBSTITUTE(UPPER(TRIM(CLEAN(SUBSTITUTE(SUBSTITUTE(G1933,"ٔ",""),"ـ","ء"))))," ","")))),1),Gematria!$C$3:$C$40,Gematria!$D$3:$D$40)))</f>
        <v/>
      </c>
    </row>
    <row r="1934" spans="1:10" x14ac:dyDescent="0.25">
      <c r="A1934" s="2">
        <v>1933</v>
      </c>
      <c r="B1934" s="2">
        <v>16</v>
      </c>
      <c r="C1934" s="2">
        <v>20</v>
      </c>
      <c r="D1934" s="11"/>
      <c r="E19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34" s="524" t="str">
        <f t="shared" si="92"/>
        <v/>
      </c>
      <c r="H1934" s="525">
        <f t="shared" si="93"/>
        <v>0</v>
      </c>
      <c r="I1934" s="526">
        <f t="shared" si="91"/>
        <v>1</v>
      </c>
      <c r="J1934" s="526" t="str">
        <f ca="1">IF(G1934="","",SUMPRODUCT(LOOKUP(MID(SUBSTITUTE(UPPER(TRIM(CLEAN(SUBSTITUTE(SUBSTITUTE(G1934,"ٔ",""),"ـ","ء"))))," ",""),ROW(INDIRECT("1:"&amp;LEN(SUBSTITUTE(UPPER(TRIM(CLEAN(SUBSTITUTE(SUBSTITUTE(G1934,"ٔ",""),"ـ","ء"))))," ","")))),1),Gematria!$C$3:$C$40,Gematria!$D$3:$D$40)))</f>
        <v/>
      </c>
    </row>
    <row r="1935" spans="1:10" x14ac:dyDescent="0.25">
      <c r="A1935" s="2">
        <v>1934</v>
      </c>
      <c r="B1935" s="2">
        <v>16</v>
      </c>
      <c r="C1935" s="2">
        <v>21</v>
      </c>
      <c r="D1935" s="11"/>
      <c r="E19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35" s="524" t="str">
        <f t="shared" si="92"/>
        <v/>
      </c>
      <c r="H1935" s="525">
        <f t="shared" si="93"/>
        <v>0</v>
      </c>
      <c r="I1935" s="526">
        <f t="shared" si="91"/>
        <v>1</v>
      </c>
      <c r="J1935" s="526" t="str">
        <f ca="1">IF(G1935="","",SUMPRODUCT(LOOKUP(MID(SUBSTITUTE(UPPER(TRIM(CLEAN(SUBSTITUTE(SUBSTITUTE(G1935,"ٔ",""),"ـ","ء"))))," ",""),ROW(INDIRECT("1:"&amp;LEN(SUBSTITUTE(UPPER(TRIM(CLEAN(SUBSTITUTE(SUBSTITUTE(G1935,"ٔ",""),"ـ","ء"))))," ","")))),1),Gematria!$C$3:$C$40,Gematria!$D$3:$D$40)))</f>
        <v/>
      </c>
    </row>
    <row r="1936" spans="1:10" x14ac:dyDescent="0.25">
      <c r="A1936" s="2">
        <v>1935</v>
      </c>
      <c r="B1936" s="2">
        <v>16</v>
      </c>
      <c r="C1936" s="2">
        <v>22</v>
      </c>
      <c r="D1936" s="11"/>
      <c r="E19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36" s="524" t="str">
        <f t="shared" si="92"/>
        <v/>
      </c>
      <c r="H1936" s="525">
        <f t="shared" si="93"/>
        <v>0</v>
      </c>
      <c r="I1936" s="526">
        <f t="shared" si="91"/>
        <v>1</v>
      </c>
      <c r="J1936" s="526" t="str">
        <f ca="1">IF(G1936="","",SUMPRODUCT(LOOKUP(MID(SUBSTITUTE(UPPER(TRIM(CLEAN(SUBSTITUTE(SUBSTITUTE(G1936,"ٔ",""),"ـ","ء"))))," ",""),ROW(INDIRECT("1:"&amp;LEN(SUBSTITUTE(UPPER(TRIM(CLEAN(SUBSTITUTE(SUBSTITUTE(G1936,"ٔ",""),"ـ","ء"))))," ","")))),1),Gematria!$C$3:$C$40,Gematria!$D$3:$D$40)))</f>
        <v/>
      </c>
    </row>
    <row r="1937" spans="1:10" x14ac:dyDescent="0.25">
      <c r="A1937" s="2">
        <v>1936</v>
      </c>
      <c r="B1937" s="2">
        <v>16</v>
      </c>
      <c r="C1937" s="2">
        <v>23</v>
      </c>
      <c r="D1937" s="11"/>
      <c r="E19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37" s="524" t="str">
        <f t="shared" si="92"/>
        <v/>
      </c>
      <c r="H1937" s="525">
        <f t="shared" si="93"/>
        <v>0</v>
      </c>
      <c r="I1937" s="526">
        <f t="shared" si="91"/>
        <v>1</v>
      </c>
      <c r="J1937" s="526" t="str">
        <f ca="1">IF(G1937="","",SUMPRODUCT(LOOKUP(MID(SUBSTITUTE(UPPER(TRIM(CLEAN(SUBSTITUTE(SUBSTITUTE(G1937,"ٔ",""),"ـ","ء"))))," ",""),ROW(INDIRECT("1:"&amp;LEN(SUBSTITUTE(UPPER(TRIM(CLEAN(SUBSTITUTE(SUBSTITUTE(G1937,"ٔ",""),"ـ","ء"))))," ","")))),1),Gematria!$C$3:$C$40,Gematria!$D$3:$D$40)))</f>
        <v/>
      </c>
    </row>
    <row r="1938" spans="1:10" x14ac:dyDescent="0.25">
      <c r="A1938" s="2">
        <v>1937</v>
      </c>
      <c r="B1938" s="2">
        <v>16</v>
      </c>
      <c r="C1938" s="2">
        <v>24</v>
      </c>
      <c r="D1938" s="11"/>
      <c r="E19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38" s="524" t="str">
        <f t="shared" si="92"/>
        <v/>
      </c>
      <c r="H1938" s="525">
        <f t="shared" si="93"/>
        <v>0</v>
      </c>
      <c r="I1938" s="526">
        <f t="shared" si="91"/>
        <v>1</v>
      </c>
      <c r="J1938" s="526" t="str">
        <f ca="1">IF(G1938="","",SUMPRODUCT(LOOKUP(MID(SUBSTITUTE(UPPER(TRIM(CLEAN(SUBSTITUTE(SUBSTITUTE(G1938,"ٔ",""),"ـ","ء"))))," ",""),ROW(INDIRECT("1:"&amp;LEN(SUBSTITUTE(UPPER(TRIM(CLEAN(SUBSTITUTE(SUBSTITUTE(G1938,"ٔ",""),"ـ","ء"))))," ","")))),1),Gematria!$C$3:$C$40,Gematria!$D$3:$D$40)))</f>
        <v/>
      </c>
    </row>
    <row r="1939" spans="1:10" x14ac:dyDescent="0.25">
      <c r="A1939" s="2">
        <v>1938</v>
      </c>
      <c r="B1939" s="2">
        <v>16</v>
      </c>
      <c r="C1939" s="2">
        <v>25</v>
      </c>
      <c r="D1939" s="11"/>
      <c r="E19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39" s="524" t="str">
        <f t="shared" si="92"/>
        <v/>
      </c>
      <c r="H1939" s="525">
        <f t="shared" si="93"/>
        <v>0</v>
      </c>
      <c r="I1939" s="526">
        <f t="shared" ref="I1939:I2002" si="94">LEN(TRIM(G1939))-H1939+1</f>
        <v>1</v>
      </c>
      <c r="J1939" s="526" t="str">
        <f ca="1">IF(G1939="","",SUMPRODUCT(LOOKUP(MID(SUBSTITUTE(UPPER(TRIM(CLEAN(SUBSTITUTE(SUBSTITUTE(G1939,"ٔ",""),"ـ","ء"))))," ",""),ROW(INDIRECT("1:"&amp;LEN(SUBSTITUTE(UPPER(TRIM(CLEAN(SUBSTITUTE(SUBSTITUTE(G1939,"ٔ",""),"ـ","ء"))))," ","")))),1),Gematria!$C$3:$C$40,Gematria!$D$3:$D$40)))</f>
        <v/>
      </c>
    </row>
    <row r="1940" spans="1:10" x14ac:dyDescent="0.25">
      <c r="A1940" s="2">
        <v>1939</v>
      </c>
      <c r="B1940" s="2">
        <v>16</v>
      </c>
      <c r="C1940" s="2">
        <v>26</v>
      </c>
      <c r="D1940" s="11"/>
      <c r="E19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40" s="524" t="str">
        <f t="shared" si="92"/>
        <v/>
      </c>
      <c r="H1940" s="525">
        <f t="shared" si="93"/>
        <v>0</v>
      </c>
      <c r="I1940" s="526">
        <f t="shared" si="94"/>
        <v>1</v>
      </c>
      <c r="J1940" s="526" t="str">
        <f ca="1">IF(G1940="","",SUMPRODUCT(LOOKUP(MID(SUBSTITUTE(UPPER(TRIM(CLEAN(SUBSTITUTE(SUBSTITUTE(G1940,"ٔ",""),"ـ","ء"))))," ",""),ROW(INDIRECT("1:"&amp;LEN(SUBSTITUTE(UPPER(TRIM(CLEAN(SUBSTITUTE(SUBSTITUTE(G1940,"ٔ",""),"ـ","ء"))))," ","")))),1),Gematria!$C$3:$C$40,Gematria!$D$3:$D$40)))</f>
        <v/>
      </c>
    </row>
    <row r="1941" spans="1:10" x14ac:dyDescent="0.25">
      <c r="A1941" s="2">
        <v>1940</v>
      </c>
      <c r="B1941" s="2">
        <v>16</v>
      </c>
      <c r="C1941" s="2">
        <v>27</v>
      </c>
      <c r="D1941" s="11"/>
      <c r="E19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41" s="524" t="str">
        <f t="shared" si="92"/>
        <v/>
      </c>
      <c r="H1941" s="525">
        <f t="shared" si="93"/>
        <v>0</v>
      </c>
      <c r="I1941" s="526">
        <f t="shared" si="94"/>
        <v>1</v>
      </c>
      <c r="J1941" s="526" t="str">
        <f ca="1">IF(G1941="","",SUMPRODUCT(LOOKUP(MID(SUBSTITUTE(UPPER(TRIM(CLEAN(SUBSTITUTE(SUBSTITUTE(G1941,"ٔ",""),"ـ","ء"))))," ",""),ROW(INDIRECT("1:"&amp;LEN(SUBSTITUTE(UPPER(TRIM(CLEAN(SUBSTITUTE(SUBSTITUTE(G1941,"ٔ",""),"ـ","ء"))))," ","")))),1),Gematria!$C$3:$C$40,Gematria!$D$3:$D$40)))</f>
        <v/>
      </c>
    </row>
    <row r="1942" spans="1:10" x14ac:dyDescent="0.25">
      <c r="A1942" s="2">
        <v>1941</v>
      </c>
      <c r="B1942" s="2">
        <v>16</v>
      </c>
      <c r="C1942" s="2">
        <v>28</v>
      </c>
      <c r="D1942" s="11"/>
      <c r="E19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42" s="524" t="str">
        <f t="shared" si="92"/>
        <v/>
      </c>
      <c r="H1942" s="525">
        <f t="shared" si="93"/>
        <v>0</v>
      </c>
      <c r="I1942" s="526">
        <f t="shared" si="94"/>
        <v>1</v>
      </c>
      <c r="J1942" s="526" t="str">
        <f ca="1">IF(G1942="","",SUMPRODUCT(LOOKUP(MID(SUBSTITUTE(UPPER(TRIM(CLEAN(SUBSTITUTE(SUBSTITUTE(G1942,"ٔ",""),"ـ","ء"))))," ",""),ROW(INDIRECT("1:"&amp;LEN(SUBSTITUTE(UPPER(TRIM(CLEAN(SUBSTITUTE(SUBSTITUTE(G1942,"ٔ",""),"ـ","ء"))))," ","")))),1),Gematria!$C$3:$C$40,Gematria!$D$3:$D$40)))</f>
        <v/>
      </c>
    </row>
    <row r="1943" spans="1:10" x14ac:dyDescent="0.25">
      <c r="A1943" s="2">
        <v>1942</v>
      </c>
      <c r="B1943" s="2">
        <v>16</v>
      </c>
      <c r="C1943" s="2">
        <v>29</v>
      </c>
      <c r="D1943" s="11"/>
      <c r="E19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43" s="524" t="str">
        <f t="shared" si="92"/>
        <v/>
      </c>
      <c r="H1943" s="525">
        <f t="shared" si="93"/>
        <v>0</v>
      </c>
      <c r="I1943" s="526">
        <f t="shared" si="94"/>
        <v>1</v>
      </c>
      <c r="J1943" s="526" t="str">
        <f ca="1">IF(G1943="","",SUMPRODUCT(LOOKUP(MID(SUBSTITUTE(UPPER(TRIM(CLEAN(SUBSTITUTE(SUBSTITUTE(G1943,"ٔ",""),"ـ","ء"))))," ",""),ROW(INDIRECT("1:"&amp;LEN(SUBSTITUTE(UPPER(TRIM(CLEAN(SUBSTITUTE(SUBSTITUTE(G1943,"ٔ",""),"ـ","ء"))))," ","")))),1),Gematria!$C$3:$C$40,Gematria!$D$3:$D$40)))</f>
        <v/>
      </c>
    </row>
    <row r="1944" spans="1:10" x14ac:dyDescent="0.25">
      <c r="A1944" s="2">
        <v>1943</v>
      </c>
      <c r="B1944" s="2">
        <v>16</v>
      </c>
      <c r="C1944" s="2">
        <v>30</v>
      </c>
      <c r="D1944" s="11"/>
      <c r="E19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44" s="524" t="str">
        <f t="shared" si="92"/>
        <v/>
      </c>
      <c r="H1944" s="525">
        <f t="shared" si="93"/>
        <v>0</v>
      </c>
      <c r="I1944" s="526">
        <f t="shared" si="94"/>
        <v>1</v>
      </c>
      <c r="J1944" s="526" t="str">
        <f ca="1">IF(G1944="","",SUMPRODUCT(LOOKUP(MID(SUBSTITUTE(UPPER(TRIM(CLEAN(SUBSTITUTE(SUBSTITUTE(G1944,"ٔ",""),"ـ","ء"))))," ",""),ROW(INDIRECT("1:"&amp;LEN(SUBSTITUTE(UPPER(TRIM(CLEAN(SUBSTITUTE(SUBSTITUTE(G1944,"ٔ",""),"ـ","ء"))))," ","")))),1),Gematria!$C$3:$C$40,Gematria!$D$3:$D$40)))</f>
        <v/>
      </c>
    </row>
    <row r="1945" spans="1:10" x14ac:dyDescent="0.25">
      <c r="A1945" s="2">
        <v>1944</v>
      </c>
      <c r="B1945" s="2">
        <v>16</v>
      </c>
      <c r="C1945" s="2">
        <v>31</v>
      </c>
      <c r="D1945" s="11"/>
      <c r="E19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45" s="524" t="str">
        <f t="shared" si="92"/>
        <v/>
      </c>
      <c r="H1945" s="525">
        <f t="shared" si="93"/>
        <v>0</v>
      </c>
      <c r="I1945" s="526">
        <f t="shared" si="94"/>
        <v>1</v>
      </c>
      <c r="J1945" s="526" t="str">
        <f ca="1">IF(G1945="","",SUMPRODUCT(LOOKUP(MID(SUBSTITUTE(UPPER(TRIM(CLEAN(SUBSTITUTE(SUBSTITUTE(G1945,"ٔ",""),"ـ","ء"))))," ",""),ROW(INDIRECT("1:"&amp;LEN(SUBSTITUTE(UPPER(TRIM(CLEAN(SUBSTITUTE(SUBSTITUTE(G1945,"ٔ",""),"ـ","ء"))))," ","")))),1),Gematria!$C$3:$C$40,Gematria!$D$3:$D$40)))</f>
        <v/>
      </c>
    </row>
    <row r="1946" spans="1:10" x14ac:dyDescent="0.25">
      <c r="A1946" s="2">
        <v>1945</v>
      </c>
      <c r="B1946" s="2">
        <v>16</v>
      </c>
      <c r="C1946" s="2">
        <v>32</v>
      </c>
      <c r="D1946" s="11"/>
      <c r="E19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46" s="524" t="str">
        <f t="shared" si="92"/>
        <v/>
      </c>
      <c r="H1946" s="525">
        <f t="shared" si="93"/>
        <v>0</v>
      </c>
      <c r="I1946" s="526">
        <f t="shared" si="94"/>
        <v>1</v>
      </c>
      <c r="J1946" s="526" t="str">
        <f ca="1">IF(G1946="","",SUMPRODUCT(LOOKUP(MID(SUBSTITUTE(UPPER(TRIM(CLEAN(SUBSTITUTE(SUBSTITUTE(G1946,"ٔ",""),"ـ","ء"))))," ",""),ROW(INDIRECT("1:"&amp;LEN(SUBSTITUTE(UPPER(TRIM(CLEAN(SUBSTITUTE(SUBSTITUTE(G1946,"ٔ",""),"ـ","ء"))))," ","")))),1),Gematria!$C$3:$C$40,Gematria!$D$3:$D$40)))</f>
        <v/>
      </c>
    </row>
    <row r="1947" spans="1:10" x14ac:dyDescent="0.25">
      <c r="A1947" s="2">
        <v>1946</v>
      </c>
      <c r="B1947" s="2">
        <v>16</v>
      </c>
      <c r="C1947" s="2">
        <v>33</v>
      </c>
      <c r="D1947" s="11"/>
      <c r="E19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47" s="524" t="str">
        <f t="shared" si="92"/>
        <v/>
      </c>
      <c r="H1947" s="525">
        <f t="shared" si="93"/>
        <v>0</v>
      </c>
      <c r="I1947" s="526">
        <f t="shared" si="94"/>
        <v>1</v>
      </c>
      <c r="J1947" s="526" t="str">
        <f ca="1">IF(G1947="","",SUMPRODUCT(LOOKUP(MID(SUBSTITUTE(UPPER(TRIM(CLEAN(SUBSTITUTE(SUBSTITUTE(G1947,"ٔ",""),"ـ","ء"))))," ",""),ROW(INDIRECT("1:"&amp;LEN(SUBSTITUTE(UPPER(TRIM(CLEAN(SUBSTITUTE(SUBSTITUTE(G1947,"ٔ",""),"ـ","ء"))))," ","")))),1),Gematria!$C$3:$C$40,Gematria!$D$3:$D$40)))</f>
        <v/>
      </c>
    </row>
    <row r="1948" spans="1:10" x14ac:dyDescent="0.25">
      <c r="A1948" s="2">
        <v>1947</v>
      </c>
      <c r="B1948" s="2">
        <v>16</v>
      </c>
      <c r="C1948" s="2">
        <v>34</v>
      </c>
      <c r="D1948" s="11"/>
      <c r="E19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48" s="524" t="str">
        <f t="shared" si="92"/>
        <v/>
      </c>
      <c r="H1948" s="525">
        <f t="shared" si="93"/>
        <v>0</v>
      </c>
      <c r="I1948" s="526">
        <f t="shared" si="94"/>
        <v>1</v>
      </c>
      <c r="J1948" s="526" t="str">
        <f ca="1">IF(G1948="","",SUMPRODUCT(LOOKUP(MID(SUBSTITUTE(UPPER(TRIM(CLEAN(SUBSTITUTE(SUBSTITUTE(G1948,"ٔ",""),"ـ","ء"))))," ",""),ROW(INDIRECT("1:"&amp;LEN(SUBSTITUTE(UPPER(TRIM(CLEAN(SUBSTITUTE(SUBSTITUTE(G1948,"ٔ",""),"ـ","ء"))))," ","")))),1),Gematria!$C$3:$C$40,Gematria!$D$3:$D$40)))</f>
        <v/>
      </c>
    </row>
    <row r="1949" spans="1:10" x14ac:dyDescent="0.25">
      <c r="A1949" s="2">
        <v>1948</v>
      </c>
      <c r="B1949" s="2">
        <v>16</v>
      </c>
      <c r="C1949" s="2">
        <v>35</v>
      </c>
      <c r="D1949" s="11"/>
      <c r="E19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49" s="524" t="str">
        <f t="shared" si="92"/>
        <v/>
      </c>
      <c r="H1949" s="525">
        <f t="shared" si="93"/>
        <v>0</v>
      </c>
      <c r="I1949" s="526">
        <f t="shared" si="94"/>
        <v>1</v>
      </c>
      <c r="J1949" s="526" t="str">
        <f ca="1">IF(G1949="","",SUMPRODUCT(LOOKUP(MID(SUBSTITUTE(UPPER(TRIM(CLEAN(SUBSTITUTE(SUBSTITUTE(G1949,"ٔ",""),"ـ","ء"))))," ",""),ROW(INDIRECT("1:"&amp;LEN(SUBSTITUTE(UPPER(TRIM(CLEAN(SUBSTITUTE(SUBSTITUTE(G1949,"ٔ",""),"ـ","ء"))))," ","")))),1),Gematria!$C$3:$C$40,Gematria!$D$3:$D$40)))</f>
        <v/>
      </c>
    </row>
    <row r="1950" spans="1:10" x14ac:dyDescent="0.25">
      <c r="A1950" s="2">
        <v>1949</v>
      </c>
      <c r="B1950" s="2">
        <v>16</v>
      </c>
      <c r="C1950" s="2">
        <v>36</v>
      </c>
      <c r="D1950" s="11"/>
      <c r="E19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50" s="524" t="str">
        <f t="shared" si="92"/>
        <v/>
      </c>
      <c r="H1950" s="525">
        <f t="shared" si="93"/>
        <v>0</v>
      </c>
      <c r="I1950" s="526">
        <f t="shared" si="94"/>
        <v>1</v>
      </c>
      <c r="J1950" s="526" t="str">
        <f ca="1">IF(G1950="","",SUMPRODUCT(LOOKUP(MID(SUBSTITUTE(UPPER(TRIM(CLEAN(SUBSTITUTE(SUBSTITUTE(G1950,"ٔ",""),"ـ","ء"))))," ",""),ROW(INDIRECT("1:"&amp;LEN(SUBSTITUTE(UPPER(TRIM(CLEAN(SUBSTITUTE(SUBSTITUTE(G1950,"ٔ",""),"ـ","ء"))))," ","")))),1),Gematria!$C$3:$C$40,Gematria!$D$3:$D$40)))</f>
        <v/>
      </c>
    </row>
    <row r="1951" spans="1:10" x14ac:dyDescent="0.25">
      <c r="A1951" s="2">
        <v>1950</v>
      </c>
      <c r="B1951" s="2">
        <v>16</v>
      </c>
      <c r="C1951" s="2">
        <v>37</v>
      </c>
      <c r="D1951" s="11"/>
      <c r="E19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51" s="524" t="str">
        <f t="shared" si="92"/>
        <v/>
      </c>
      <c r="H1951" s="525">
        <f t="shared" si="93"/>
        <v>0</v>
      </c>
      <c r="I1951" s="526">
        <f t="shared" si="94"/>
        <v>1</v>
      </c>
      <c r="J1951" s="526" t="str">
        <f ca="1">IF(G1951="","",SUMPRODUCT(LOOKUP(MID(SUBSTITUTE(UPPER(TRIM(CLEAN(SUBSTITUTE(SUBSTITUTE(G1951,"ٔ",""),"ـ","ء"))))," ",""),ROW(INDIRECT("1:"&amp;LEN(SUBSTITUTE(UPPER(TRIM(CLEAN(SUBSTITUTE(SUBSTITUTE(G1951,"ٔ",""),"ـ","ء"))))," ","")))),1),Gematria!$C$3:$C$40,Gematria!$D$3:$D$40)))</f>
        <v/>
      </c>
    </row>
    <row r="1952" spans="1:10" x14ac:dyDescent="0.25">
      <c r="A1952" s="2">
        <v>1951</v>
      </c>
      <c r="B1952" s="2">
        <v>16</v>
      </c>
      <c r="C1952" s="2">
        <v>38</v>
      </c>
      <c r="D1952" s="11"/>
      <c r="E19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52" s="524" t="str">
        <f t="shared" si="92"/>
        <v/>
      </c>
      <c r="H1952" s="525">
        <f t="shared" si="93"/>
        <v>0</v>
      </c>
      <c r="I1952" s="526">
        <f t="shared" si="94"/>
        <v>1</v>
      </c>
      <c r="J1952" s="526" t="str">
        <f ca="1">IF(G1952="","",SUMPRODUCT(LOOKUP(MID(SUBSTITUTE(UPPER(TRIM(CLEAN(SUBSTITUTE(SUBSTITUTE(G1952,"ٔ",""),"ـ","ء"))))," ",""),ROW(INDIRECT("1:"&amp;LEN(SUBSTITUTE(UPPER(TRIM(CLEAN(SUBSTITUTE(SUBSTITUTE(G1952,"ٔ",""),"ـ","ء"))))," ","")))),1),Gematria!$C$3:$C$40,Gematria!$D$3:$D$40)))</f>
        <v/>
      </c>
    </row>
    <row r="1953" spans="1:10" x14ac:dyDescent="0.25">
      <c r="A1953" s="2">
        <v>1952</v>
      </c>
      <c r="B1953" s="2">
        <v>16</v>
      </c>
      <c r="C1953" s="2">
        <v>39</v>
      </c>
      <c r="D1953" s="11"/>
      <c r="E19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53" s="524" t="str">
        <f t="shared" si="92"/>
        <v/>
      </c>
      <c r="H1953" s="525">
        <f t="shared" si="93"/>
        <v>0</v>
      </c>
      <c r="I1953" s="526">
        <f t="shared" si="94"/>
        <v>1</v>
      </c>
      <c r="J1953" s="526" t="str">
        <f ca="1">IF(G1953="","",SUMPRODUCT(LOOKUP(MID(SUBSTITUTE(UPPER(TRIM(CLEAN(SUBSTITUTE(SUBSTITUTE(G1953,"ٔ",""),"ـ","ء"))))," ",""),ROW(INDIRECT("1:"&amp;LEN(SUBSTITUTE(UPPER(TRIM(CLEAN(SUBSTITUTE(SUBSTITUTE(G1953,"ٔ",""),"ـ","ء"))))," ","")))),1),Gematria!$C$3:$C$40,Gematria!$D$3:$D$40)))</f>
        <v/>
      </c>
    </row>
    <row r="1954" spans="1:10" x14ac:dyDescent="0.25">
      <c r="A1954" s="2">
        <v>1953</v>
      </c>
      <c r="B1954" s="2">
        <v>16</v>
      </c>
      <c r="C1954" s="2">
        <v>40</v>
      </c>
      <c r="D1954" s="11"/>
      <c r="E19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54" s="524" t="str">
        <f t="shared" si="92"/>
        <v/>
      </c>
      <c r="H1954" s="525">
        <f t="shared" si="93"/>
        <v>0</v>
      </c>
      <c r="I1954" s="526">
        <f t="shared" si="94"/>
        <v>1</v>
      </c>
      <c r="J1954" s="526" t="str">
        <f ca="1">IF(G1954="","",SUMPRODUCT(LOOKUP(MID(SUBSTITUTE(UPPER(TRIM(CLEAN(SUBSTITUTE(SUBSTITUTE(G1954,"ٔ",""),"ـ","ء"))))," ",""),ROW(INDIRECT("1:"&amp;LEN(SUBSTITUTE(UPPER(TRIM(CLEAN(SUBSTITUTE(SUBSTITUTE(G1954,"ٔ",""),"ـ","ء"))))," ","")))),1),Gematria!$C$3:$C$40,Gematria!$D$3:$D$40)))</f>
        <v/>
      </c>
    </row>
    <row r="1955" spans="1:10" x14ac:dyDescent="0.25">
      <c r="A1955" s="2">
        <v>1954</v>
      </c>
      <c r="B1955" s="2">
        <v>16</v>
      </c>
      <c r="C1955" s="2">
        <v>41</v>
      </c>
      <c r="D1955" s="11"/>
      <c r="E19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55" s="524" t="str">
        <f t="shared" si="92"/>
        <v/>
      </c>
      <c r="H1955" s="525">
        <f t="shared" si="93"/>
        <v>0</v>
      </c>
      <c r="I1955" s="526">
        <f t="shared" si="94"/>
        <v>1</v>
      </c>
      <c r="J1955" s="526" t="str">
        <f ca="1">IF(G1955="","",SUMPRODUCT(LOOKUP(MID(SUBSTITUTE(UPPER(TRIM(CLEAN(SUBSTITUTE(SUBSTITUTE(G1955,"ٔ",""),"ـ","ء"))))," ",""),ROW(INDIRECT("1:"&amp;LEN(SUBSTITUTE(UPPER(TRIM(CLEAN(SUBSTITUTE(SUBSTITUTE(G1955,"ٔ",""),"ـ","ء"))))," ","")))),1),Gematria!$C$3:$C$40,Gematria!$D$3:$D$40)))</f>
        <v/>
      </c>
    </row>
    <row r="1956" spans="1:10" x14ac:dyDescent="0.25">
      <c r="A1956" s="2">
        <v>1955</v>
      </c>
      <c r="B1956" s="2">
        <v>16</v>
      </c>
      <c r="C1956" s="2">
        <v>42</v>
      </c>
      <c r="D1956" s="11"/>
      <c r="E19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56" s="524" t="str">
        <f t="shared" si="92"/>
        <v/>
      </c>
      <c r="H1956" s="525">
        <f t="shared" si="93"/>
        <v>0</v>
      </c>
      <c r="I1956" s="526">
        <f t="shared" si="94"/>
        <v>1</v>
      </c>
      <c r="J1956" s="526" t="str">
        <f ca="1">IF(G1956="","",SUMPRODUCT(LOOKUP(MID(SUBSTITUTE(UPPER(TRIM(CLEAN(SUBSTITUTE(SUBSTITUTE(G1956,"ٔ",""),"ـ","ء"))))," ",""),ROW(INDIRECT("1:"&amp;LEN(SUBSTITUTE(UPPER(TRIM(CLEAN(SUBSTITUTE(SUBSTITUTE(G1956,"ٔ",""),"ـ","ء"))))," ","")))),1),Gematria!$C$3:$C$40,Gematria!$D$3:$D$40)))</f>
        <v/>
      </c>
    </row>
    <row r="1957" spans="1:10" x14ac:dyDescent="0.25">
      <c r="A1957" s="2">
        <v>1956</v>
      </c>
      <c r="B1957" s="2">
        <v>16</v>
      </c>
      <c r="C1957" s="2">
        <v>43</v>
      </c>
      <c r="D1957" s="11"/>
      <c r="E19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57" s="524" t="str">
        <f t="shared" si="92"/>
        <v/>
      </c>
      <c r="H1957" s="525">
        <f t="shared" si="93"/>
        <v>0</v>
      </c>
      <c r="I1957" s="526">
        <f t="shared" si="94"/>
        <v>1</v>
      </c>
      <c r="J1957" s="526" t="str">
        <f ca="1">IF(G1957="","",SUMPRODUCT(LOOKUP(MID(SUBSTITUTE(UPPER(TRIM(CLEAN(SUBSTITUTE(SUBSTITUTE(G1957,"ٔ",""),"ـ","ء"))))," ",""),ROW(INDIRECT("1:"&amp;LEN(SUBSTITUTE(UPPER(TRIM(CLEAN(SUBSTITUTE(SUBSTITUTE(G1957,"ٔ",""),"ـ","ء"))))," ","")))),1),Gematria!$C$3:$C$40,Gematria!$D$3:$D$40)))</f>
        <v/>
      </c>
    </row>
    <row r="1958" spans="1:10" x14ac:dyDescent="0.25">
      <c r="A1958" s="2">
        <v>1957</v>
      </c>
      <c r="B1958" s="2">
        <v>16</v>
      </c>
      <c r="C1958" s="2">
        <v>44</v>
      </c>
      <c r="D1958" s="11"/>
      <c r="E19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58" s="524" t="str">
        <f t="shared" si="92"/>
        <v/>
      </c>
      <c r="H1958" s="525">
        <f t="shared" si="93"/>
        <v>0</v>
      </c>
      <c r="I1958" s="526">
        <f t="shared" si="94"/>
        <v>1</v>
      </c>
      <c r="J1958" s="526" t="str">
        <f ca="1">IF(G1958="","",SUMPRODUCT(LOOKUP(MID(SUBSTITUTE(UPPER(TRIM(CLEAN(SUBSTITUTE(SUBSTITUTE(G1958,"ٔ",""),"ـ","ء"))))," ",""),ROW(INDIRECT("1:"&amp;LEN(SUBSTITUTE(UPPER(TRIM(CLEAN(SUBSTITUTE(SUBSTITUTE(G1958,"ٔ",""),"ـ","ء"))))," ","")))),1),Gematria!$C$3:$C$40,Gematria!$D$3:$D$40)))</f>
        <v/>
      </c>
    </row>
    <row r="1959" spans="1:10" x14ac:dyDescent="0.25">
      <c r="A1959" s="2">
        <v>1958</v>
      </c>
      <c r="B1959" s="2">
        <v>16</v>
      </c>
      <c r="C1959" s="2">
        <v>45</v>
      </c>
      <c r="D1959" s="11"/>
      <c r="E19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59" s="524" t="str">
        <f t="shared" si="92"/>
        <v/>
      </c>
      <c r="H1959" s="525">
        <f t="shared" si="93"/>
        <v>0</v>
      </c>
      <c r="I1959" s="526">
        <f t="shared" si="94"/>
        <v>1</v>
      </c>
      <c r="J1959" s="526" t="str">
        <f ca="1">IF(G1959="","",SUMPRODUCT(LOOKUP(MID(SUBSTITUTE(UPPER(TRIM(CLEAN(SUBSTITUTE(SUBSTITUTE(G1959,"ٔ",""),"ـ","ء"))))," ",""),ROW(INDIRECT("1:"&amp;LEN(SUBSTITUTE(UPPER(TRIM(CLEAN(SUBSTITUTE(SUBSTITUTE(G1959,"ٔ",""),"ـ","ء"))))," ","")))),1),Gematria!$C$3:$C$40,Gematria!$D$3:$D$40)))</f>
        <v/>
      </c>
    </row>
    <row r="1960" spans="1:10" x14ac:dyDescent="0.25">
      <c r="A1960" s="2">
        <v>1959</v>
      </c>
      <c r="B1960" s="2">
        <v>16</v>
      </c>
      <c r="C1960" s="2">
        <v>46</v>
      </c>
      <c r="D1960" s="11"/>
      <c r="E19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60" s="524" t="str">
        <f t="shared" si="92"/>
        <v/>
      </c>
      <c r="H1960" s="525">
        <f t="shared" si="93"/>
        <v>0</v>
      </c>
      <c r="I1960" s="526">
        <f t="shared" si="94"/>
        <v>1</v>
      </c>
      <c r="J1960" s="526" t="str">
        <f ca="1">IF(G1960="","",SUMPRODUCT(LOOKUP(MID(SUBSTITUTE(UPPER(TRIM(CLEAN(SUBSTITUTE(SUBSTITUTE(G1960,"ٔ",""),"ـ","ء"))))," ",""),ROW(INDIRECT("1:"&amp;LEN(SUBSTITUTE(UPPER(TRIM(CLEAN(SUBSTITUTE(SUBSTITUTE(G1960,"ٔ",""),"ـ","ء"))))," ","")))),1),Gematria!$C$3:$C$40,Gematria!$D$3:$D$40)))</f>
        <v/>
      </c>
    </row>
    <row r="1961" spans="1:10" x14ac:dyDescent="0.25">
      <c r="A1961" s="2">
        <v>1960</v>
      </c>
      <c r="B1961" s="2">
        <v>16</v>
      </c>
      <c r="C1961" s="2">
        <v>47</v>
      </c>
      <c r="D1961" s="11"/>
      <c r="E19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61" s="524" t="str">
        <f t="shared" si="92"/>
        <v/>
      </c>
      <c r="H1961" s="525">
        <f t="shared" si="93"/>
        <v>0</v>
      </c>
      <c r="I1961" s="526">
        <f t="shared" si="94"/>
        <v>1</v>
      </c>
      <c r="J1961" s="526" t="str">
        <f ca="1">IF(G1961="","",SUMPRODUCT(LOOKUP(MID(SUBSTITUTE(UPPER(TRIM(CLEAN(SUBSTITUTE(SUBSTITUTE(G1961,"ٔ",""),"ـ","ء"))))," ",""),ROW(INDIRECT("1:"&amp;LEN(SUBSTITUTE(UPPER(TRIM(CLEAN(SUBSTITUTE(SUBSTITUTE(G1961,"ٔ",""),"ـ","ء"))))," ","")))),1),Gematria!$C$3:$C$40,Gematria!$D$3:$D$40)))</f>
        <v/>
      </c>
    </row>
    <row r="1962" spans="1:10" x14ac:dyDescent="0.25">
      <c r="A1962" s="2">
        <v>1961</v>
      </c>
      <c r="B1962" s="2">
        <v>16</v>
      </c>
      <c r="C1962" s="2">
        <v>48</v>
      </c>
      <c r="D1962" s="11"/>
      <c r="E19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62" s="524" t="str">
        <f t="shared" si="92"/>
        <v/>
      </c>
      <c r="H1962" s="525">
        <f t="shared" si="93"/>
        <v>0</v>
      </c>
      <c r="I1962" s="526">
        <f t="shared" si="94"/>
        <v>1</v>
      </c>
      <c r="J1962" s="526" t="str">
        <f ca="1">IF(G1962="","",SUMPRODUCT(LOOKUP(MID(SUBSTITUTE(UPPER(TRIM(CLEAN(SUBSTITUTE(SUBSTITUTE(G1962,"ٔ",""),"ـ","ء"))))," ",""),ROW(INDIRECT("1:"&amp;LEN(SUBSTITUTE(UPPER(TRIM(CLEAN(SUBSTITUTE(SUBSTITUTE(G1962,"ٔ",""),"ـ","ء"))))," ","")))),1),Gematria!$C$3:$C$40,Gematria!$D$3:$D$40)))</f>
        <v/>
      </c>
    </row>
    <row r="1963" spans="1:10" x14ac:dyDescent="0.25">
      <c r="A1963" s="2">
        <v>1962</v>
      </c>
      <c r="B1963" s="2">
        <v>16</v>
      </c>
      <c r="C1963" s="2">
        <v>49</v>
      </c>
      <c r="D1963" s="11"/>
      <c r="E19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63" s="524" t="str">
        <f t="shared" si="92"/>
        <v/>
      </c>
      <c r="H1963" s="525">
        <f t="shared" si="93"/>
        <v>0</v>
      </c>
      <c r="I1963" s="526">
        <f t="shared" si="94"/>
        <v>1</v>
      </c>
      <c r="J1963" s="526" t="str">
        <f ca="1">IF(G1963="","",SUMPRODUCT(LOOKUP(MID(SUBSTITUTE(UPPER(TRIM(CLEAN(SUBSTITUTE(SUBSTITUTE(G1963,"ٔ",""),"ـ","ء"))))," ",""),ROW(INDIRECT("1:"&amp;LEN(SUBSTITUTE(UPPER(TRIM(CLEAN(SUBSTITUTE(SUBSTITUTE(G1963,"ٔ",""),"ـ","ء"))))," ","")))),1),Gematria!$C$3:$C$40,Gematria!$D$3:$D$40)))</f>
        <v/>
      </c>
    </row>
    <row r="1964" spans="1:10" x14ac:dyDescent="0.25">
      <c r="A1964" s="2">
        <v>1963</v>
      </c>
      <c r="B1964" s="2">
        <v>16</v>
      </c>
      <c r="C1964" s="2">
        <v>50</v>
      </c>
      <c r="D1964" s="11"/>
      <c r="E19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64" s="524" t="str">
        <f t="shared" si="92"/>
        <v/>
      </c>
      <c r="H1964" s="525">
        <f t="shared" si="93"/>
        <v>0</v>
      </c>
      <c r="I1964" s="526">
        <f t="shared" si="94"/>
        <v>1</v>
      </c>
      <c r="J1964" s="526" t="str">
        <f ca="1">IF(G1964="","",SUMPRODUCT(LOOKUP(MID(SUBSTITUTE(UPPER(TRIM(CLEAN(SUBSTITUTE(SUBSTITUTE(G1964,"ٔ",""),"ـ","ء"))))," ",""),ROW(INDIRECT("1:"&amp;LEN(SUBSTITUTE(UPPER(TRIM(CLEAN(SUBSTITUTE(SUBSTITUTE(G1964,"ٔ",""),"ـ","ء"))))," ","")))),1),Gematria!$C$3:$C$40,Gematria!$D$3:$D$40)))</f>
        <v/>
      </c>
    </row>
    <row r="1965" spans="1:10" x14ac:dyDescent="0.25">
      <c r="A1965" s="2">
        <v>1964</v>
      </c>
      <c r="B1965" s="2">
        <v>16</v>
      </c>
      <c r="C1965" s="2">
        <v>51</v>
      </c>
      <c r="D1965" s="11"/>
      <c r="E19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65" s="524" t="str">
        <f t="shared" si="92"/>
        <v/>
      </c>
      <c r="H1965" s="525">
        <f t="shared" si="93"/>
        <v>0</v>
      </c>
      <c r="I1965" s="526">
        <f t="shared" si="94"/>
        <v>1</v>
      </c>
      <c r="J1965" s="526" t="str">
        <f ca="1">IF(G1965="","",SUMPRODUCT(LOOKUP(MID(SUBSTITUTE(UPPER(TRIM(CLEAN(SUBSTITUTE(SUBSTITUTE(G1965,"ٔ",""),"ـ","ء"))))," ",""),ROW(INDIRECT("1:"&amp;LEN(SUBSTITUTE(UPPER(TRIM(CLEAN(SUBSTITUTE(SUBSTITUTE(G1965,"ٔ",""),"ـ","ء"))))," ","")))),1),Gematria!$C$3:$C$40,Gematria!$D$3:$D$40)))</f>
        <v/>
      </c>
    </row>
    <row r="1966" spans="1:10" x14ac:dyDescent="0.25">
      <c r="A1966" s="2">
        <v>1965</v>
      </c>
      <c r="B1966" s="2">
        <v>16</v>
      </c>
      <c r="C1966" s="2">
        <v>52</v>
      </c>
      <c r="D1966" s="11"/>
      <c r="E19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66" s="524" t="str">
        <f t="shared" si="92"/>
        <v/>
      </c>
      <c r="H1966" s="525">
        <f t="shared" si="93"/>
        <v>0</v>
      </c>
      <c r="I1966" s="526">
        <f t="shared" si="94"/>
        <v>1</v>
      </c>
      <c r="J1966" s="526" t="str">
        <f ca="1">IF(G1966="","",SUMPRODUCT(LOOKUP(MID(SUBSTITUTE(UPPER(TRIM(CLEAN(SUBSTITUTE(SUBSTITUTE(G1966,"ٔ",""),"ـ","ء"))))," ",""),ROW(INDIRECT("1:"&amp;LEN(SUBSTITUTE(UPPER(TRIM(CLEAN(SUBSTITUTE(SUBSTITUTE(G1966,"ٔ",""),"ـ","ء"))))," ","")))),1),Gematria!$C$3:$C$40,Gematria!$D$3:$D$40)))</f>
        <v/>
      </c>
    </row>
    <row r="1967" spans="1:10" x14ac:dyDescent="0.25">
      <c r="A1967" s="2">
        <v>1966</v>
      </c>
      <c r="B1967" s="2">
        <v>16</v>
      </c>
      <c r="C1967" s="2">
        <v>53</v>
      </c>
      <c r="D1967" s="11"/>
      <c r="E19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67" s="524" t="str">
        <f t="shared" si="92"/>
        <v/>
      </c>
      <c r="H1967" s="525">
        <f t="shared" si="93"/>
        <v>0</v>
      </c>
      <c r="I1967" s="526">
        <f t="shared" si="94"/>
        <v>1</v>
      </c>
      <c r="J1967" s="526" t="str">
        <f ca="1">IF(G1967="","",SUMPRODUCT(LOOKUP(MID(SUBSTITUTE(UPPER(TRIM(CLEAN(SUBSTITUTE(SUBSTITUTE(G1967,"ٔ",""),"ـ","ء"))))," ",""),ROW(INDIRECT("1:"&amp;LEN(SUBSTITUTE(UPPER(TRIM(CLEAN(SUBSTITUTE(SUBSTITUTE(G1967,"ٔ",""),"ـ","ء"))))," ","")))),1),Gematria!$C$3:$C$40,Gematria!$D$3:$D$40)))</f>
        <v/>
      </c>
    </row>
    <row r="1968" spans="1:10" x14ac:dyDescent="0.25">
      <c r="A1968" s="2">
        <v>1967</v>
      </c>
      <c r="B1968" s="2">
        <v>16</v>
      </c>
      <c r="C1968" s="2">
        <v>54</v>
      </c>
      <c r="D1968" s="11"/>
      <c r="E19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68" s="524" t="str">
        <f t="shared" si="92"/>
        <v/>
      </c>
      <c r="H1968" s="525">
        <f t="shared" si="93"/>
        <v>0</v>
      </c>
      <c r="I1968" s="526">
        <f t="shared" si="94"/>
        <v>1</v>
      </c>
      <c r="J1968" s="526" t="str">
        <f ca="1">IF(G1968="","",SUMPRODUCT(LOOKUP(MID(SUBSTITUTE(UPPER(TRIM(CLEAN(SUBSTITUTE(SUBSTITUTE(G1968,"ٔ",""),"ـ","ء"))))," ",""),ROW(INDIRECT("1:"&amp;LEN(SUBSTITUTE(UPPER(TRIM(CLEAN(SUBSTITUTE(SUBSTITUTE(G1968,"ٔ",""),"ـ","ء"))))," ","")))),1),Gematria!$C$3:$C$40,Gematria!$D$3:$D$40)))</f>
        <v/>
      </c>
    </row>
    <row r="1969" spans="1:10" x14ac:dyDescent="0.25">
      <c r="A1969" s="2">
        <v>1968</v>
      </c>
      <c r="B1969" s="2">
        <v>16</v>
      </c>
      <c r="C1969" s="2">
        <v>55</v>
      </c>
      <c r="D1969" s="11"/>
      <c r="E19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69" s="524" t="str">
        <f t="shared" si="92"/>
        <v/>
      </c>
      <c r="H1969" s="525">
        <f t="shared" si="93"/>
        <v>0</v>
      </c>
      <c r="I1969" s="526">
        <f t="shared" si="94"/>
        <v>1</v>
      </c>
      <c r="J1969" s="526" t="str">
        <f ca="1">IF(G1969="","",SUMPRODUCT(LOOKUP(MID(SUBSTITUTE(UPPER(TRIM(CLEAN(SUBSTITUTE(SUBSTITUTE(G1969,"ٔ",""),"ـ","ء"))))," ",""),ROW(INDIRECT("1:"&amp;LEN(SUBSTITUTE(UPPER(TRIM(CLEAN(SUBSTITUTE(SUBSTITUTE(G1969,"ٔ",""),"ـ","ء"))))," ","")))),1),Gematria!$C$3:$C$40,Gematria!$D$3:$D$40)))</f>
        <v/>
      </c>
    </row>
    <row r="1970" spans="1:10" x14ac:dyDescent="0.25">
      <c r="A1970" s="2">
        <v>1969</v>
      </c>
      <c r="B1970" s="2">
        <v>16</v>
      </c>
      <c r="C1970" s="2">
        <v>56</v>
      </c>
      <c r="D1970" s="11"/>
      <c r="E19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70" s="524" t="str">
        <f t="shared" si="92"/>
        <v/>
      </c>
      <c r="H1970" s="525">
        <f t="shared" si="93"/>
        <v>0</v>
      </c>
      <c r="I1970" s="526">
        <f t="shared" si="94"/>
        <v>1</v>
      </c>
      <c r="J1970" s="526" t="str">
        <f ca="1">IF(G1970="","",SUMPRODUCT(LOOKUP(MID(SUBSTITUTE(UPPER(TRIM(CLEAN(SUBSTITUTE(SUBSTITUTE(G1970,"ٔ",""),"ـ","ء"))))," ",""),ROW(INDIRECT("1:"&amp;LEN(SUBSTITUTE(UPPER(TRIM(CLEAN(SUBSTITUTE(SUBSTITUTE(G1970,"ٔ",""),"ـ","ء"))))," ","")))),1),Gematria!$C$3:$C$40,Gematria!$D$3:$D$40)))</f>
        <v/>
      </c>
    </row>
    <row r="1971" spans="1:10" x14ac:dyDescent="0.25">
      <c r="A1971" s="2">
        <v>1970</v>
      </c>
      <c r="B1971" s="2">
        <v>16</v>
      </c>
      <c r="C1971" s="2">
        <v>57</v>
      </c>
      <c r="D1971" s="11"/>
      <c r="E19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71" s="524" t="str">
        <f t="shared" si="92"/>
        <v/>
      </c>
      <c r="H1971" s="525">
        <f t="shared" si="93"/>
        <v>0</v>
      </c>
      <c r="I1971" s="526">
        <f t="shared" si="94"/>
        <v>1</v>
      </c>
      <c r="J1971" s="526" t="str">
        <f ca="1">IF(G1971="","",SUMPRODUCT(LOOKUP(MID(SUBSTITUTE(UPPER(TRIM(CLEAN(SUBSTITUTE(SUBSTITUTE(G1971,"ٔ",""),"ـ","ء"))))," ",""),ROW(INDIRECT("1:"&amp;LEN(SUBSTITUTE(UPPER(TRIM(CLEAN(SUBSTITUTE(SUBSTITUTE(G1971,"ٔ",""),"ـ","ء"))))," ","")))),1),Gematria!$C$3:$C$40,Gematria!$D$3:$D$40)))</f>
        <v/>
      </c>
    </row>
    <row r="1972" spans="1:10" x14ac:dyDescent="0.25">
      <c r="A1972" s="2">
        <v>1971</v>
      </c>
      <c r="B1972" s="2">
        <v>16</v>
      </c>
      <c r="C1972" s="2">
        <v>58</v>
      </c>
      <c r="D1972" s="11"/>
      <c r="E19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72" s="524" t="str">
        <f t="shared" si="92"/>
        <v/>
      </c>
      <c r="H1972" s="525">
        <f t="shared" si="93"/>
        <v>0</v>
      </c>
      <c r="I1972" s="526">
        <f t="shared" si="94"/>
        <v>1</v>
      </c>
      <c r="J1972" s="526" t="str">
        <f ca="1">IF(G1972="","",SUMPRODUCT(LOOKUP(MID(SUBSTITUTE(UPPER(TRIM(CLEAN(SUBSTITUTE(SUBSTITUTE(G1972,"ٔ",""),"ـ","ء"))))," ",""),ROW(INDIRECT("1:"&amp;LEN(SUBSTITUTE(UPPER(TRIM(CLEAN(SUBSTITUTE(SUBSTITUTE(G1972,"ٔ",""),"ـ","ء"))))," ","")))),1),Gematria!$C$3:$C$40,Gematria!$D$3:$D$40)))</f>
        <v/>
      </c>
    </row>
    <row r="1973" spans="1:10" x14ac:dyDescent="0.25">
      <c r="A1973" s="2">
        <v>1972</v>
      </c>
      <c r="B1973" s="2">
        <v>16</v>
      </c>
      <c r="C1973" s="2">
        <v>59</v>
      </c>
      <c r="D1973" s="11"/>
      <c r="E19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73" s="524" t="str">
        <f t="shared" si="92"/>
        <v/>
      </c>
      <c r="H1973" s="525">
        <f t="shared" si="93"/>
        <v>0</v>
      </c>
      <c r="I1973" s="526">
        <f t="shared" si="94"/>
        <v>1</v>
      </c>
      <c r="J1973" s="526" t="str">
        <f ca="1">IF(G1973="","",SUMPRODUCT(LOOKUP(MID(SUBSTITUTE(UPPER(TRIM(CLEAN(SUBSTITUTE(SUBSTITUTE(G1973,"ٔ",""),"ـ","ء"))))," ",""),ROW(INDIRECT("1:"&amp;LEN(SUBSTITUTE(UPPER(TRIM(CLEAN(SUBSTITUTE(SUBSTITUTE(G1973,"ٔ",""),"ـ","ء"))))," ","")))),1),Gematria!$C$3:$C$40,Gematria!$D$3:$D$40)))</f>
        <v/>
      </c>
    </row>
    <row r="1974" spans="1:10" x14ac:dyDescent="0.25">
      <c r="A1974" s="2">
        <v>1973</v>
      </c>
      <c r="B1974" s="2">
        <v>16</v>
      </c>
      <c r="C1974" s="2">
        <v>60</v>
      </c>
      <c r="D1974" s="11"/>
      <c r="E19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74" s="524" t="str">
        <f t="shared" si="92"/>
        <v/>
      </c>
      <c r="H1974" s="525">
        <f t="shared" si="93"/>
        <v>0</v>
      </c>
      <c r="I1974" s="526">
        <f t="shared" si="94"/>
        <v>1</v>
      </c>
      <c r="J1974" s="526" t="str">
        <f ca="1">IF(G1974="","",SUMPRODUCT(LOOKUP(MID(SUBSTITUTE(UPPER(TRIM(CLEAN(SUBSTITUTE(SUBSTITUTE(G1974,"ٔ",""),"ـ","ء"))))," ",""),ROW(INDIRECT("1:"&amp;LEN(SUBSTITUTE(UPPER(TRIM(CLEAN(SUBSTITUTE(SUBSTITUTE(G1974,"ٔ",""),"ـ","ء"))))," ","")))),1),Gematria!$C$3:$C$40,Gematria!$D$3:$D$40)))</f>
        <v/>
      </c>
    </row>
    <row r="1975" spans="1:10" x14ac:dyDescent="0.25">
      <c r="A1975" s="2">
        <v>1974</v>
      </c>
      <c r="B1975" s="2">
        <v>16</v>
      </c>
      <c r="C1975" s="2">
        <v>61</v>
      </c>
      <c r="D1975" s="11"/>
      <c r="E19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75" s="524" t="str">
        <f t="shared" si="92"/>
        <v/>
      </c>
      <c r="H1975" s="525">
        <f t="shared" si="93"/>
        <v>0</v>
      </c>
      <c r="I1975" s="526">
        <f t="shared" si="94"/>
        <v>1</v>
      </c>
      <c r="J1975" s="526" t="str">
        <f ca="1">IF(G1975="","",SUMPRODUCT(LOOKUP(MID(SUBSTITUTE(UPPER(TRIM(CLEAN(SUBSTITUTE(SUBSTITUTE(G1975,"ٔ",""),"ـ","ء"))))," ",""),ROW(INDIRECT("1:"&amp;LEN(SUBSTITUTE(UPPER(TRIM(CLEAN(SUBSTITUTE(SUBSTITUTE(G1975,"ٔ",""),"ـ","ء"))))," ","")))),1),Gematria!$C$3:$C$40,Gematria!$D$3:$D$40)))</f>
        <v/>
      </c>
    </row>
    <row r="1976" spans="1:10" x14ac:dyDescent="0.25">
      <c r="A1976" s="2">
        <v>1975</v>
      </c>
      <c r="B1976" s="2">
        <v>16</v>
      </c>
      <c r="C1976" s="2">
        <v>62</v>
      </c>
      <c r="D1976" s="11"/>
      <c r="E19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76" s="524" t="str">
        <f t="shared" si="92"/>
        <v/>
      </c>
      <c r="H1976" s="525">
        <f t="shared" si="93"/>
        <v>0</v>
      </c>
      <c r="I1976" s="526">
        <f t="shared" si="94"/>
        <v>1</v>
      </c>
      <c r="J1976" s="526" t="str">
        <f ca="1">IF(G1976="","",SUMPRODUCT(LOOKUP(MID(SUBSTITUTE(UPPER(TRIM(CLEAN(SUBSTITUTE(SUBSTITUTE(G1976,"ٔ",""),"ـ","ء"))))," ",""),ROW(INDIRECT("1:"&amp;LEN(SUBSTITUTE(UPPER(TRIM(CLEAN(SUBSTITUTE(SUBSTITUTE(G1976,"ٔ",""),"ـ","ء"))))," ","")))),1),Gematria!$C$3:$C$40,Gematria!$D$3:$D$40)))</f>
        <v/>
      </c>
    </row>
    <row r="1977" spans="1:10" x14ac:dyDescent="0.25">
      <c r="A1977" s="2">
        <v>1976</v>
      </c>
      <c r="B1977" s="2">
        <v>16</v>
      </c>
      <c r="C1977" s="2">
        <v>63</v>
      </c>
      <c r="D1977" s="11"/>
      <c r="E19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77" s="524" t="str">
        <f t="shared" si="92"/>
        <v/>
      </c>
      <c r="H1977" s="525">
        <f t="shared" si="93"/>
        <v>0</v>
      </c>
      <c r="I1977" s="526">
        <f t="shared" si="94"/>
        <v>1</v>
      </c>
      <c r="J1977" s="526" t="str">
        <f ca="1">IF(G1977="","",SUMPRODUCT(LOOKUP(MID(SUBSTITUTE(UPPER(TRIM(CLEAN(SUBSTITUTE(SUBSTITUTE(G1977,"ٔ",""),"ـ","ء"))))," ",""),ROW(INDIRECT("1:"&amp;LEN(SUBSTITUTE(UPPER(TRIM(CLEAN(SUBSTITUTE(SUBSTITUTE(G1977,"ٔ",""),"ـ","ء"))))," ","")))),1),Gematria!$C$3:$C$40,Gematria!$D$3:$D$40)))</f>
        <v/>
      </c>
    </row>
    <row r="1978" spans="1:10" x14ac:dyDescent="0.25">
      <c r="A1978" s="2">
        <v>1977</v>
      </c>
      <c r="B1978" s="2">
        <v>16</v>
      </c>
      <c r="C1978" s="2">
        <v>64</v>
      </c>
      <c r="D1978" s="11"/>
      <c r="E19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78" s="524" t="str">
        <f t="shared" si="92"/>
        <v/>
      </c>
      <c r="H1978" s="525">
        <f t="shared" si="93"/>
        <v>0</v>
      </c>
      <c r="I1978" s="526">
        <f t="shared" si="94"/>
        <v>1</v>
      </c>
      <c r="J1978" s="526" t="str">
        <f ca="1">IF(G1978="","",SUMPRODUCT(LOOKUP(MID(SUBSTITUTE(UPPER(TRIM(CLEAN(SUBSTITUTE(SUBSTITUTE(G1978,"ٔ",""),"ـ","ء"))))," ",""),ROW(INDIRECT("1:"&amp;LEN(SUBSTITUTE(UPPER(TRIM(CLEAN(SUBSTITUTE(SUBSTITUTE(G1978,"ٔ",""),"ـ","ء"))))," ","")))),1),Gematria!$C$3:$C$40,Gematria!$D$3:$D$40)))</f>
        <v/>
      </c>
    </row>
    <row r="1979" spans="1:10" x14ac:dyDescent="0.25">
      <c r="A1979" s="2">
        <v>1978</v>
      </c>
      <c r="B1979" s="2">
        <v>16</v>
      </c>
      <c r="C1979" s="2">
        <v>65</v>
      </c>
      <c r="D1979" s="11"/>
      <c r="E19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79" s="524" t="str">
        <f t="shared" si="92"/>
        <v/>
      </c>
      <c r="H1979" s="525">
        <f t="shared" si="93"/>
        <v>0</v>
      </c>
      <c r="I1979" s="526">
        <f t="shared" si="94"/>
        <v>1</v>
      </c>
      <c r="J1979" s="526" t="str">
        <f ca="1">IF(G1979="","",SUMPRODUCT(LOOKUP(MID(SUBSTITUTE(UPPER(TRIM(CLEAN(SUBSTITUTE(SUBSTITUTE(G1979,"ٔ",""),"ـ","ء"))))," ",""),ROW(INDIRECT("1:"&amp;LEN(SUBSTITUTE(UPPER(TRIM(CLEAN(SUBSTITUTE(SUBSTITUTE(G1979,"ٔ",""),"ـ","ء"))))," ","")))),1),Gematria!$C$3:$C$40,Gematria!$D$3:$D$40)))</f>
        <v/>
      </c>
    </row>
    <row r="1980" spans="1:10" x14ac:dyDescent="0.25">
      <c r="A1980" s="2">
        <v>1979</v>
      </c>
      <c r="B1980" s="2">
        <v>16</v>
      </c>
      <c r="C1980" s="2">
        <v>66</v>
      </c>
      <c r="D1980" s="11"/>
      <c r="E19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80" s="524" t="str">
        <f t="shared" si="92"/>
        <v/>
      </c>
      <c r="H1980" s="525">
        <f t="shared" si="93"/>
        <v>0</v>
      </c>
      <c r="I1980" s="526">
        <f t="shared" si="94"/>
        <v>1</v>
      </c>
      <c r="J1980" s="526" t="str">
        <f ca="1">IF(G1980="","",SUMPRODUCT(LOOKUP(MID(SUBSTITUTE(UPPER(TRIM(CLEAN(SUBSTITUTE(SUBSTITUTE(G1980,"ٔ",""),"ـ","ء"))))," ",""),ROW(INDIRECT("1:"&amp;LEN(SUBSTITUTE(UPPER(TRIM(CLEAN(SUBSTITUTE(SUBSTITUTE(G1980,"ٔ",""),"ـ","ء"))))," ","")))),1),Gematria!$C$3:$C$40,Gematria!$D$3:$D$40)))</f>
        <v/>
      </c>
    </row>
    <row r="1981" spans="1:10" x14ac:dyDescent="0.25">
      <c r="A1981" s="2">
        <v>1980</v>
      </c>
      <c r="B1981" s="2">
        <v>16</v>
      </c>
      <c r="C1981" s="2">
        <v>67</v>
      </c>
      <c r="D1981" s="11"/>
      <c r="E19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81" s="524" t="str">
        <f t="shared" si="92"/>
        <v/>
      </c>
      <c r="H1981" s="525">
        <f t="shared" si="93"/>
        <v>0</v>
      </c>
      <c r="I1981" s="526">
        <f t="shared" si="94"/>
        <v>1</v>
      </c>
      <c r="J1981" s="526" t="str">
        <f ca="1">IF(G1981="","",SUMPRODUCT(LOOKUP(MID(SUBSTITUTE(UPPER(TRIM(CLEAN(SUBSTITUTE(SUBSTITUTE(G1981,"ٔ",""),"ـ","ء"))))," ",""),ROW(INDIRECT("1:"&amp;LEN(SUBSTITUTE(UPPER(TRIM(CLEAN(SUBSTITUTE(SUBSTITUTE(G1981,"ٔ",""),"ـ","ء"))))," ","")))),1),Gematria!$C$3:$C$40,Gematria!$D$3:$D$40)))</f>
        <v/>
      </c>
    </row>
    <row r="1982" spans="1:10" x14ac:dyDescent="0.25">
      <c r="A1982" s="2">
        <v>1981</v>
      </c>
      <c r="B1982" s="2">
        <v>16</v>
      </c>
      <c r="C1982" s="2">
        <v>68</v>
      </c>
      <c r="D1982" s="11"/>
      <c r="E19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82" s="524" t="str">
        <f t="shared" si="92"/>
        <v/>
      </c>
      <c r="H1982" s="525">
        <f t="shared" si="93"/>
        <v>0</v>
      </c>
      <c r="I1982" s="526">
        <f t="shared" si="94"/>
        <v>1</v>
      </c>
      <c r="J1982" s="526" t="str">
        <f ca="1">IF(G1982="","",SUMPRODUCT(LOOKUP(MID(SUBSTITUTE(UPPER(TRIM(CLEAN(SUBSTITUTE(SUBSTITUTE(G1982,"ٔ",""),"ـ","ء"))))," ",""),ROW(INDIRECT("1:"&amp;LEN(SUBSTITUTE(UPPER(TRIM(CLEAN(SUBSTITUTE(SUBSTITUTE(G1982,"ٔ",""),"ـ","ء"))))," ","")))),1),Gematria!$C$3:$C$40,Gematria!$D$3:$D$40)))</f>
        <v/>
      </c>
    </row>
    <row r="1983" spans="1:10" x14ac:dyDescent="0.25">
      <c r="A1983" s="2">
        <v>1982</v>
      </c>
      <c r="B1983" s="2">
        <v>16</v>
      </c>
      <c r="C1983" s="2">
        <v>69</v>
      </c>
      <c r="D1983" s="11"/>
      <c r="E19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83" s="524" t="str">
        <f t="shared" si="92"/>
        <v/>
      </c>
      <c r="H1983" s="525">
        <f t="shared" si="93"/>
        <v>0</v>
      </c>
      <c r="I1983" s="526">
        <f t="shared" si="94"/>
        <v>1</v>
      </c>
      <c r="J1983" s="526" t="str">
        <f ca="1">IF(G1983="","",SUMPRODUCT(LOOKUP(MID(SUBSTITUTE(UPPER(TRIM(CLEAN(SUBSTITUTE(SUBSTITUTE(G1983,"ٔ",""),"ـ","ء"))))," ",""),ROW(INDIRECT("1:"&amp;LEN(SUBSTITUTE(UPPER(TRIM(CLEAN(SUBSTITUTE(SUBSTITUTE(G1983,"ٔ",""),"ـ","ء"))))," ","")))),1),Gematria!$C$3:$C$40,Gematria!$D$3:$D$40)))</f>
        <v/>
      </c>
    </row>
    <row r="1984" spans="1:10" x14ac:dyDescent="0.25">
      <c r="A1984" s="2">
        <v>1983</v>
      </c>
      <c r="B1984" s="2">
        <v>16</v>
      </c>
      <c r="C1984" s="2">
        <v>70</v>
      </c>
      <c r="D1984" s="11"/>
      <c r="E19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84" s="524" t="str">
        <f t="shared" si="92"/>
        <v/>
      </c>
      <c r="H1984" s="525">
        <f t="shared" si="93"/>
        <v>0</v>
      </c>
      <c r="I1984" s="526">
        <f t="shared" si="94"/>
        <v>1</v>
      </c>
      <c r="J1984" s="526" t="str">
        <f ca="1">IF(G1984="","",SUMPRODUCT(LOOKUP(MID(SUBSTITUTE(UPPER(TRIM(CLEAN(SUBSTITUTE(SUBSTITUTE(G1984,"ٔ",""),"ـ","ء"))))," ",""),ROW(INDIRECT("1:"&amp;LEN(SUBSTITUTE(UPPER(TRIM(CLEAN(SUBSTITUTE(SUBSTITUTE(G1984,"ٔ",""),"ـ","ء"))))," ","")))),1),Gematria!$C$3:$C$40,Gematria!$D$3:$D$40)))</f>
        <v/>
      </c>
    </row>
    <row r="1985" spans="1:10" x14ac:dyDescent="0.25">
      <c r="A1985" s="2">
        <v>1984</v>
      </c>
      <c r="B1985" s="2">
        <v>16</v>
      </c>
      <c r="C1985" s="2">
        <v>71</v>
      </c>
      <c r="D1985" s="11"/>
      <c r="E19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85" s="524" t="str">
        <f t="shared" si="92"/>
        <v/>
      </c>
      <c r="H1985" s="525">
        <f t="shared" si="93"/>
        <v>0</v>
      </c>
      <c r="I1985" s="526">
        <f t="shared" si="94"/>
        <v>1</v>
      </c>
      <c r="J1985" s="526" t="str">
        <f ca="1">IF(G1985="","",SUMPRODUCT(LOOKUP(MID(SUBSTITUTE(UPPER(TRIM(CLEAN(SUBSTITUTE(SUBSTITUTE(G1985,"ٔ",""),"ـ","ء"))))," ",""),ROW(INDIRECT("1:"&amp;LEN(SUBSTITUTE(UPPER(TRIM(CLEAN(SUBSTITUTE(SUBSTITUTE(G1985,"ٔ",""),"ـ","ء"))))," ","")))),1),Gematria!$C$3:$C$40,Gematria!$D$3:$D$40)))</f>
        <v/>
      </c>
    </row>
    <row r="1986" spans="1:10" x14ac:dyDescent="0.25">
      <c r="A1986" s="2">
        <v>1985</v>
      </c>
      <c r="B1986" s="2">
        <v>16</v>
      </c>
      <c r="C1986" s="2">
        <v>72</v>
      </c>
      <c r="D1986" s="11"/>
      <c r="E19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86" s="524" t="str">
        <f t="shared" si="92"/>
        <v/>
      </c>
      <c r="H1986" s="525">
        <f t="shared" si="93"/>
        <v>0</v>
      </c>
      <c r="I1986" s="526">
        <f t="shared" si="94"/>
        <v>1</v>
      </c>
      <c r="J1986" s="526" t="str">
        <f ca="1">IF(G1986="","",SUMPRODUCT(LOOKUP(MID(SUBSTITUTE(UPPER(TRIM(CLEAN(SUBSTITUTE(SUBSTITUTE(G1986,"ٔ",""),"ـ","ء"))))," ",""),ROW(INDIRECT("1:"&amp;LEN(SUBSTITUTE(UPPER(TRIM(CLEAN(SUBSTITUTE(SUBSTITUTE(G1986,"ٔ",""),"ـ","ء"))))," ","")))),1),Gematria!$C$3:$C$40,Gematria!$D$3:$D$40)))</f>
        <v/>
      </c>
    </row>
    <row r="1987" spans="1:10" x14ac:dyDescent="0.25">
      <c r="A1987" s="2">
        <v>1986</v>
      </c>
      <c r="B1987" s="2">
        <v>16</v>
      </c>
      <c r="C1987" s="2">
        <v>73</v>
      </c>
      <c r="D1987" s="11"/>
      <c r="E19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87" s="524" t="str">
        <f t="shared" ref="G1987:G2050" si="95">TRIM(CLEAN(SUBSTITUTE(F1987,"ٔ","")))</f>
        <v/>
      </c>
      <c r="H1987" s="525">
        <f t="shared" ref="H1987:H2050" si="96">LEN(SUBSTITUTE(G1987," ",""))</f>
        <v>0</v>
      </c>
      <c r="I1987" s="526">
        <f t="shared" si="94"/>
        <v>1</v>
      </c>
      <c r="J1987" s="526" t="str">
        <f ca="1">IF(G1987="","",SUMPRODUCT(LOOKUP(MID(SUBSTITUTE(UPPER(TRIM(CLEAN(SUBSTITUTE(SUBSTITUTE(G1987,"ٔ",""),"ـ","ء"))))," ",""),ROW(INDIRECT("1:"&amp;LEN(SUBSTITUTE(UPPER(TRIM(CLEAN(SUBSTITUTE(SUBSTITUTE(G1987,"ٔ",""),"ـ","ء"))))," ","")))),1),Gematria!$C$3:$C$40,Gematria!$D$3:$D$40)))</f>
        <v/>
      </c>
    </row>
    <row r="1988" spans="1:10" x14ac:dyDescent="0.25">
      <c r="A1988" s="2">
        <v>1987</v>
      </c>
      <c r="B1988" s="2">
        <v>16</v>
      </c>
      <c r="C1988" s="2">
        <v>74</v>
      </c>
      <c r="D1988" s="11"/>
      <c r="E19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88" s="524" t="str">
        <f t="shared" si="95"/>
        <v/>
      </c>
      <c r="H1988" s="525">
        <f t="shared" si="96"/>
        <v>0</v>
      </c>
      <c r="I1988" s="526">
        <f t="shared" si="94"/>
        <v>1</v>
      </c>
      <c r="J1988" s="526" t="str">
        <f ca="1">IF(G1988="","",SUMPRODUCT(LOOKUP(MID(SUBSTITUTE(UPPER(TRIM(CLEAN(SUBSTITUTE(SUBSTITUTE(G1988,"ٔ",""),"ـ","ء"))))," ",""),ROW(INDIRECT("1:"&amp;LEN(SUBSTITUTE(UPPER(TRIM(CLEAN(SUBSTITUTE(SUBSTITUTE(G1988,"ٔ",""),"ـ","ء"))))," ","")))),1),Gematria!$C$3:$C$40,Gematria!$D$3:$D$40)))</f>
        <v/>
      </c>
    </row>
    <row r="1989" spans="1:10" x14ac:dyDescent="0.25">
      <c r="A1989" s="2">
        <v>1988</v>
      </c>
      <c r="B1989" s="2">
        <v>16</v>
      </c>
      <c r="C1989" s="2">
        <v>75</v>
      </c>
      <c r="D1989" s="11"/>
      <c r="E19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89" s="524" t="str">
        <f t="shared" si="95"/>
        <v/>
      </c>
      <c r="H1989" s="525">
        <f t="shared" si="96"/>
        <v>0</v>
      </c>
      <c r="I1989" s="526">
        <f t="shared" si="94"/>
        <v>1</v>
      </c>
      <c r="J1989" s="526" t="str">
        <f ca="1">IF(G1989="","",SUMPRODUCT(LOOKUP(MID(SUBSTITUTE(UPPER(TRIM(CLEAN(SUBSTITUTE(SUBSTITUTE(G1989,"ٔ",""),"ـ","ء"))))," ",""),ROW(INDIRECT("1:"&amp;LEN(SUBSTITUTE(UPPER(TRIM(CLEAN(SUBSTITUTE(SUBSTITUTE(G1989,"ٔ",""),"ـ","ء"))))," ","")))),1),Gematria!$C$3:$C$40,Gematria!$D$3:$D$40)))</f>
        <v/>
      </c>
    </row>
    <row r="1990" spans="1:10" x14ac:dyDescent="0.25">
      <c r="A1990" s="2">
        <v>1989</v>
      </c>
      <c r="B1990" s="2">
        <v>16</v>
      </c>
      <c r="C1990" s="2">
        <v>76</v>
      </c>
      <c r="D1990" s="11"/>
      <c r="E19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90" s="524" t="str">
        <f t="shared" si="95"/>
        <v/>
      </c>
      <c r="H1990" s="525">
        <f t="shared" si="96"/>
        <v>0</v>
      </c>
      <c r="I1990" s="526">
        <f t="shared" si="94"/>
        <v>1</v>
      </c>
      <c r="J1990" s="526" t="str">
        <f ca="1">IF(G1990="","",SUMPRODUCT(LOOKUP(MID(SUBSTITUTE(UPPER(TRIM(CLEAN(SUBSTITUTE(SUBSTITUTE(G1990,"ٔ",""),"ـ","ء"))))," ",""),ROW(INDIRECT("1:"&amp;LEN(SUBSTITUTE(UPPER(TRIM(CLEAN(SUBSTITUTE(SUBSTITUTE(G1990,"ٔ",""),"ـ","ء"))))," ","")))),1),Gematria!$C$3:$C$40,Gematria!$D$3:$D$40)))</f>
        <v/>
      </c>
    </row>
    <row r="1991" spans="1:10" x14ac:dyDescent="0.25">
      <c r="A1991" s="2">
        <v>1990</v>
      </c>
      <c r="B1991" s="2">
        <v>16</v>
      </c>
      <c r="C1991" s="2">
        <v>77</v>
      </c>
      <c r="D1991" s="11"/>
      <c r="E19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91" s="524" t="str">
        <f t="shared" si="95"/>
        <v/>
      </c>
      <c r="H1991" s="525">
        <f t="shared" si="96"/>
        <v>0</v>
      </c>
      <c r="I1991" s="526">
        <f t="shared" si="94"/>
        <v>1</v>
      </c>
      <c r="J1991" s="526" t="str">
        <f ca="1">IF(G1991="","",SUMPRODUCT(LOOKUP(MID(SUBSTITUTE(UPPER(TRIM(CLEAN(SUBSTITUTE(SUBSTITUTE(G1991,"ٔ",""),"ـ","ء"))))," ",""),ROW(INDIRECT("1:"&amp;LEN(SUBSTITUTE(UPPER(TRIM(CLEAN(SUBSTITUTE(SUBSTITUTE(G1991,"ٔ",""),"ـ","ء"))))," ","")))),1),Gematria!$C$3:$C$40,Gematria!$D$3:$D$40)))</f>
        <v/>
      </c>
    </row>
    <row r="1992" spans="1:10" x14ac:dyDescent="0.25">
      <c r="A1992" s="2">
        <v>1991</v>
      </c>
      <c r="B1992" s="2">
        <v>16</v>
      </c>
      <c r="C1992" s="2">
        <v>78</v>
      </c>
      <c r="D1992" s="11"/>
      <c r="E19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92" s="524" t="str">
        <f t="shared" si="95"/>
        <v/>
      </c>
      <c r="H1992" s="525">
        <f t="shared" si="96"/>
        <v>0</v>
      </c>
      <c r="I1992" s="526">
        <f t="shared" si="94"/>
        <v>1</v>
      </c>
      <c r="J1992" s="526" t="str">
        <f ca="1">IF(G1992="","",SUMPRODUCT(LOOKUP(MID(SUBSTITUTE(UPPER(TRIM(CLEAN(SUBSTITUTE(SUBSTITUTE(G1992,"ٔ",""),"ـ","ء"))))," ",""),ROW(INDIRECT("1:"&amp;LEN(SUBSTITUTE(UPPER(TRIM(CLEAN(SUBSTITUTE(SUBSTITUTE(G1992,"ٔ",""),"ـ","ء"))))," ","")))),1),Gematria!$C$3:$C$40,Gematria!$D$3:$D$40)))</f>
        <v/>
      </c>
    </row>
    <row r="1993" spans="1:10" x14ac:dyDescent="0.25">
      <c r="A1993" s="2">
        <v>1992</v>
      </c>
      <c r="B1993" s="2">
        <v>16</v>
      </c>
      <c r="C1993" s="2">
        <v>79</v>
      </c>
      <c r="D1993" s="11"/>
      <c r="E19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93" s="524" t="str">
        <f t="shared" si="95"/>
        <v/>
      </c>
      <c r="H1993" s="525">
        <f t="shared" si="96"/>
        <v>0</v>
      </c>
      <c r="I1993" s="526">
        <f t="shared" si="94"/>
        <v>1</v>
      </c>
      <c r="J1993" s="526" t="str">
        <f ca="1">IF(G1993="","",SUMPRODUCT(LOOKUP(MID(SUBSTITUTE(UPPER(TRIM(CLEAN(SUBSTITUTE(SUBSTITUTE(G1993,"ٔ",""),"ـ","ء"))))," ",""),ROW(INDIRECT("1:"&amp;LEN(SUBSTITUTE(UPPER(TRIM(CLEAN(SUBSTITUTE(SUBSTITUTE(G1993,"ٔ",""),"ـ","ء"))))," ","")))),1),Gematria!$C$3:$C$40,Gematria!$D$3:$D$40)))</f>
        <v/>
      </c>
    </row>
    <row r="1994" spans="1:10" x14ac:dyDescent="0.25">
      <c r="A1994" s="2">
        <v>1993</v>
      </c>
      <c r="B1994" s="2">
        <v>16</v>
      </c>
      <c r="C1994" s="2">
        <v>80</v>
      </c>
      <c r="D1994" s="11"/>
      <c r="E19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94" s="524" t="str">
        <f t="shared" si="95"/>
        <v/>
      </c>
      <c r="H1994" s="525">
        <f t="shared" si="96"/>
        <v>0</v>
      </c>
      <c r="I1994" s="526">
        <f t="shared" si="94"/>
        <v>1</v>
      </c>
      <c r="J1994" s="526" t="str">
        <f ca="1">IF(G1994="","",SUMPRODUCT(LOOKUP(MID(SUBSTITUTE(UPPER(TRIM(CLEAN(SUBSTITUTE(SUBSTITUTE(G1994,"ٔ",""),"ـ","ء"))))," ",""),ROW(INDIRECT("1:"&amp;LEN(SUBSTITUTE(UPPER(TRIM(CLEAN(SUBSTITUTE(SUBSTITUTE(G1994,"ٔ",""),"ـ","ء"))))," ","")))),1),Gematria!$C$3:$C$40,Gematria!$D$3:$D$40)))</f>
        <v/>
      </c>
    </row>
    <row r="1995" spans="1:10" x14ac:dyDescent="0.25">
      <c r="A1995" s="2">
        <v>1994</v>
      </c>
      <c r="B1995" s="2">
        <v>16</v>
      </c>
      <c r="C1995" s="2">
        <v>81</v>
      </c>
      <c r="D1995" s="11"/>
      <c r="E19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95" s="524" t="str">
        <f t="shared" si="95"/>
        <v/>
      </c>
      <c r="H1995" s="525">
        <f t="shared" si="96"/>
        <v>0</v>
      </c>
      <c r="I1995" s="526">
        <f t="shared" si="94"/>
        <v>1</v>
      </c>
      <c r="J1995" s="526" t="str">
        <f ca="1">IF(G1995="","",SUMPRODUCT(LOOKUP(MID(SUBSTITUTE(UPPER(TRIM(CLEAN(SUBSTITUTE(SUBSTITUTE(G1995,"ٔ",""),"ـ","ء"))))," ",""),ROW(INDIRECT("1:"&amp;LEN(SUBSTITUTE(UPPER(TRIM(CLEAN(SUBSTITUTE(SUBSTITUTE(G1995,"ٔ",""),"ـ","ء"))))," ","")))),1),Gematria!$C$3:$C$40,Gematria!$D$3:$D$40)))</f>
        <v/>
      </c>
    </row>
    <row r="1996" spans="1:10" x14ac:dyDescent="0.25">
      <c r="A1996" s="2">
        <v>1995</v>
      </c>
      <c r="B1996" s="2">
        <v>16</v>
      </c>
      <c r="C1996" s="2">
        <v>82</v>
      </c>
      <c r="D1996" s="11"/>
      <c r="E19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96" s="524" t="str">
        <f t="shared" si="95"/>
        <v/>
      </c>
      <c r="H1996" s="525">
        <f t="shared" si="96"/>
        <v>0</v>
      </c>
      <c r="I1996" s="526">
        <f t="shared" si="94"/>
        <v>1</v>
      </c>
      <c r="J1996" s="526" t="str">
        <f ca="1">IF(G1996="","",SUMPRODUCT(LOOKUP(MID(SUBSTITUTE(UPPER(TRIM(CLEAN(SUBSTITUTE(SUBSTITUTE(G1996,"ٔ",""),"ـ","ء"))))," ",""),ROW(INDIRECT("1:"&amp;LEN(SUBSTITUTE(UPPER(TRIM(CLEAN(SUBSTITUTE(SUBSTITUTE(G1996,"ٔ",""),"ـ","ء"))))," ","")))),1),Gematria!$C$3:$C$40,Gematria!$D$3:$D$40)))</f>
        <v/>
      </c>
    </row>
    <row r="1997" spans="1:10" x14ac:dyDescent="0.25">
      <c r="A1997" s="2">
        <v>1996</v>
      </c>
      <c r="B1997" s="2">
        <v>16</v>
      </c>
      <c r="C1997" s="2">
        <v>83</v>
      </c>
      <c r="D1997" s="11"/>
      <c r="E19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97" s="524" t="str">
        <f t="shared" si="95"/>
        <v/>
      </c>
      <c r="H1997" s="525">
        <f t="shared" si="96"/>
        <v>0</v>
      </c>
      <c r="I1997" s="526">
        <f t="shared" si="94"/>
        <v>1</v>
      </c>
      <c r="J1997" s="526" t="str">
        <f ca="1">IF(G1997="","",SUMPRODUCT(LOOKUP(MID(SUBSTITUTE(UPPER(TRIM(CLEAN(SUBSTITUTE(SUBSTITUTE(G1997,"ٔ",""),"ـ","ء"))))," ",""),ROW(INDIRECT("1:"&amp;LEN(SUBSTITUTE(UPPER(TRIM(CLEAN(SUBSTITUTE(SUBSTITUTE(G1997,"ٔ",""),"ـ","ء"))))," ","")))),1),Gematria!$C$3:$C$40,Gematria!$D$3:$D$40)))</f>
        <v/>
      </c>
    </row>
    <row r="1998" spans="1:10" x14ac:dyDescent="0.25">
      <c r="A1998" s="2">
        <v>1997</v>
      </c>
      <c r="B1998" s="2">
        <v>16</v>
      </c>
      <c r="C1998" s="2">
        <v>84</v>
      </c>
      <c r="D1998" s="11"/>
      <c r="E19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98" s="524" t="str">
        <f t="shared" si="95"/>
        <v/>
      </c>
      <c r="H1998" s="525">
        <f t="shared" si="96"/>
        <v>0</v>
      </c>
      <c r="I1998" s="526">
        <f t="shared" si="94"/>
        <v>1</v>
      </c>
      <c r="J1998" s="526" t="str">
        <f ca="1">IF(G1998="","",SUMPRODUCT(LOOKUP(MID(SUBSTITUTE(UPPER(TRIM(CLEAN(SUBSTITUTE(SUBSTITUTE(G1998,"ٔ",""),"ـ","ء"))))," ",""),ROW(INDIRECT("1:"&amp;LEN(SUBSTITUTE(UPPER(TRIM(CLEAN(SUBSTITUTE(SUBSTITUTE(G1998,"ٔ",""),"ـ","ء"))))," ","")))),1),Gematria!$C$3:$C$40,Gematria!$D$3:$D$40)))</f>
        <v/>
      </c>
    </row>
    <row r="1999" spans="1:10" x14ac:dyDescent="0.25">
      <c r="A1999" s="2">
        <v>1998</v>
      </c>
      <c r="B1999" s="2">
        <v>16</v>
      </c>
      <c r="C1999" s="2">
        <v>85</v>
      </c>
      <c r="D1999" s="11"/>
      <c r="E19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19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1999" s="524" t="str">
        <f t="shared" si="95"/>
        <v/>
      </c>
      <c r="H1999" s="525">
        <f t="shared" si="96"/>
        <v>0</v>
      </c>
      <c r="I1999" s="526">
        <f t="shared" si="94"/>
        <v>1</v>
      </c>
      <c r="J1999" s="526" t="str">
        <f ca="1">IF(G1999="","",SUMPRODUCT(LOOKUP(MID(SUBSTITUTE(UPPER(TRIM(CLEAN(SUBSTITUTE(SUBSTITUTE(G1999,"ٔ",""),"ـ","ء"))))," ",""),ROW(INDIRECT("1:"&amp;LEN(SUBSTITUTE(UPPER(TRIM(CLEAN(SUBSTITUTE(SUBSTITUTE(G1999,"ٔ",""),"ـ","ء"))))," ","")))),1),Gematria!$C$3:$C$40,Gematria!$D$3:$D$40)))</f>
        <v/>
      </c>
    </row>
    <row r="2000" spans="1:10" x14ac:dyDescent="0.25">
      <c r="A2000" s="2">
        <v>1999</v>
      </c>
      <c r="B2000" s="2">
        <v>16</v>
      </c>
      <c r="C2000" s="2">
        <v>86</v>
      </c>
      <c r="D2000" s="11"/>
      <c r="E20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00" s="524" t="str">
        <f t="shared" si="95"/>
        <v/>
      </c>
      <c r="H2000" s="525">
        <f t="shared" si="96"/>
        <v>0</v>
      </c>
      <c r="I2000" s="526">
        <f t="shared" si="94"/>
        <v>1</v>
      </c>
      <c r="J2000" s="526" t="str">
        <f ca="1">IF(G2000="","",SUMPRODUCT(LOOKUP(MID(SUBSTITUTE(UPPER(TRIM(CLEAN(SUBSTITUTE(SUBSTITUTE(G2000,"ٔ",""),"ـ","ء"))))," ",""),ROW(INDIRECT("1:"&amp;LEN(SUBSTITUTE(UPPER(TRIM(CLEAN(SUBSTITUTE(SUBSTITUTE(G2000,"ٔ",""),"ـ","ء"))))," ","")))),1),Gematria!$C$3:$C$40,Gematria!$D$3:$D$40)))</f>
        <v/>
      </c>
    </row>
    <row r="2001" spans="1:10" x14ac:dyDescent="0.25">
      <c r="A2001" s="2">
        <v>2000</v>
      </c>
      <c r="B2001" s="2">
        <v>16</v>
      </c>
      <c r="C2001" s="2">
        <v>87</v>
      </c>
      <c r="D2001" s="11"/>
      <c r="E20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01" s="524" t="str">
        <f t="shared" si="95"/>
        <v/>
      </c>
      <c r="H2001" s="525">
        <f t="shared" si="96"/>
        <v>0</v>
      </c>
      <c r="I2001" s="526">
        <f t="shared" si="94"/>
        <v>1</v>
      </c>
      <c r="J2001" s="526" t="str">
        <f ca="1">IF(G2001="","",SUMPRODUCT(LOOKUP(MID(SUBSTITUTE(UPPER(TRIM(CLEAN(SUBSTITUTE(SUBSTITUTE(G2001,"ٔ",""),"ـ","ء"))))," ",""),ROW(INDIRECT("1:"&amp;LEN(SUBSTITUTE(UPPER(TRIM(CLEAN(SUBSTITUTE(SUBSTITUTE(G2001,"ٔ",""),"ـ","ء"))))," ","")))),1),Gematria!$C$3:$C$40,Gematria!$D$3:$D$40)))</f>
        <v/>
      </c>
    </row>
    <row r="2002" spans="1:10" x14ac:dyDescent="0.25">
      <c r="A2002" s="2">
        <v>2001</v>
      </c>
      <c r="B2002" s="2">
        <v>16</v>
      </c>
      <c r="C2002" s="2">
        <v>88</v>
      </c>
      <c r="D2002" s="11"/>
      <c r="E20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02" s="524" t="str">
        <f t="shared" si="95"/>
        <v/>
      </c>
      <c r="H2002" s="525">
        <f t="shared" si="96"/>
        <v>0</v>
      </c>
      <c r="I2002" s="526">
        <f t="shared" si="94"/>
        <v>1</v>
      </c>
      <c r="J2002" s="526" t="str">
        <f ca="1">IF(G2002="","",SUMPRODUCT(LOOKUP(MID(SUBSTITUTE(UPPER(TRIM(CLEAN(SUBSTITUTE(SUBSTITUTE(G2002,"ٔ",""),"ـ","ء"))))," ",""),ROW(INDIRECT("1:"&amp;LEN(SUBSTITUTE(UPPER(TRIM(CLEAN(SUBSTITUTE(SUBSTITUTE(G2002,"ٔ",""),"ـ","ء"))))," ","")))),1),Gematria!$C$3:$C$40,Gematria!$D$3:$D$40)))</f>
        <v/>
      </c>
    </row>
    <row r="2003" spans="1:10" x14ac:dyDescent="0.25">
      <c r="A2003" s="2">
        <v>2002</v>
      </c>
      <c r="B2003" s="2">
        <v>16</v>
      </c>
      <c r="C2003" s="2">
        <v>89</v>
      </c>
      <c r="D2003" s="11"/>
      <c r="E20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03" s="524" t="str">
        <f t="shared" si="95"/>
        <v/>
      </c>
      <c r="H2003" s="525">
        <f t="shared" si="96"/>
        <v>0</v>
      </c>
      <c r="I2003" s="526">
        <f t="shared" ref="I2003:I2066" si="97">LEN(TRIM(G2003))-H2003+1</f>
        <v>1</v>
      </c>
      <c r="J2003" s="526" t="str">
        <f ca="1">IF(G2003="","",SUMPRODUCT(LOOKUP(MID(SUBSTITUTE(UPPER(TRIM(CLEAN(SUBSTITUTE(SUBSTITUTE(G2003,"ٔ",""),"ـ","ء"))))," ",""),ROW(INDIRECT("1:"&amp;LEN(SUBSTITUTE(UPPER(TRIM(CLEAN(SUBSTITUTE(SUBSTITUTE(G2003,"ٔ",""),"ـ","ء"))))," ","")))),1),Gematria!$C$3:$C$40,Gematria!$D$3:$D$40)))</f>
        <v/>
      </c>
    </row>
    <row r="2004" spans="1:10" x14ac:dyDescent="0.25">
      <c r="A2004" s="2">
        <v>2003</v>
      </c>
      <c r="B2004" s="2">
        <v>16</v>
      </c>
      <c r="C2004" s="2">
        <v>90</v>
      </c>
      <c r="D2004" s="11"/>
      <c r="E20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04" s="524" t="str">
        <f t="shared" si="95"/>
        <v/>
      </c>
      <c r="H2004" s="525">
        <f t="shared" si="96"/>
        <v>0</v>
      </c>
      <c r="I2004" s="526">
        <f t="shared" si="97"/>
        <v>1</v>
      </c>
      <c r="J2004" s="526" t="str">
        <f ca="1">IF(G2004="","",SUMPRODUCT(LOOKUP(MID(SUBSTITUTE(UPPER(TRIM(CLEAN(SUBSTITUTE(SUBSTITUTE(G2004,"ٔ",""),"ـ","ء"))))," ",""),ROW(INDIRECT("1:"&amp;LEN(SUBSTITUTE(UPPER(TRIM(CLEAN(SUBSTITUTE(SUBSTITUTE(G2004,"ٔ",""),"ـ","ء"))))," ","")))),1),Gematria!$C$3:$C$40,Gematria!$D$3:$D$40)))</f>
        <v/>
      </c>
    </row>
    <row r="2005" spans="1:10" x14ac:dyDescent="0.25">
      <c r="A2005" s="2">
        <v>2004</v>
      </c>
      <c r="B2005" s="2">
        <v>16</v>
      </c>
      <c r="C2005" s="2">
        <v>91</v>
      </c>
      <c r="D2005" s="11"/>
      <c r="E20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05" s="524" t="str">
        <f t="shared" si="95"/>
        <v/>
      </c>
      <c r="H2005" s="525">
        <f t="shared" si="96"/>
        <v>0</v>
      </c>
      <c r="I2005" s="526">
        <f t="shared" si="97"/>
        <v>1</v>
      </c>
      <c r="J2005" s="526" t="str">
        <f ca="1">IF(G2005="","",SUMPRODUCT(LOOKUP(MID(SUBSTITUTE(UPPER(TRIM(CLEAN(SUBSTITUTE(SUBSTITUTE(G2005,"ٔ",""),"ـ","ء"))))," ",""),ROW(INDIRECT("1:"&amp;LEN(SUBSTITUTE(UPPER(TRIM(CLEAN(SUBSTITUTE(SUBSTITUTE(G2005,"ٔ",""),"ـ","ء"))))," ","")))),1),Gematria!$C$3:$C$40,Gematria!$D$3:$D$40)))</f>
        <v/>
      </c>
    </row>
    <row r="2006" spans="1:10" x14ac:dyDescent="0.25">
      <c r="A2006" s="2">
        <v>2005</v>
      </c>
      <c r="B2006" s="2">
        <v>16</v>
      </c>
      <c r="C2006" s="2">
        <v>92</v>
      </c>
      <c r="D2006" s="11"/>
      <c r="E20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06" s="524" t="str">
        <f t="shared" si="95"/>
        <v/>
      </c>
      <c r="H2006" s="525">
        <f t="shared" si="96"/>
        <v>0</v>
      </c>
      <c r="I2006" s="526">
        <f t="shared" si="97"/>
        <v>1</v>
      </c>
      <c r="J2006" s="526" t="str">
        <f ca="1">IF(G2006="","",SUMPRODUCT(LOOKUP(MID(SUBSTITUTE(UPPER(TRIM(CLEAN(SUBSTITUTE(SUBSTITUTE(G2006,"ٔ",""),"ـ","ء"))))," ",""),ROW(INDIRECT("1:"&amp;LEN(SUBSTITUTE(UPPER(TRIM(CLEAN(SUBSTITUTE(SUBSTITUTE(G2006,"ٔ",""),"ـ","ء"))))," ","")))),1),Gematria!$C$3:$C$40,Gematria!$D$3:$D$40)))</f>
        <v/>
      </c>
    </row>
    <row r="2007" spans="1:10" x14ac:dyDescent="0.25">
      <c r="A2007" s="2">
        <v>2006</v>
      </c>
      <c r="B2007" s="2">
        <v>16</v>
      </c>
      <c r="C2007" s="2">
        <v>93</v>
      </c>
      <c r="D2007" s="11"/>
      <c r="E20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07" s="524" t="str">
        <f t="shared" si="95"/>
        <v/>
      </c>
      <c r="H2007" s="525">
        <f t="shared" si="96"/>
        <v>0</v>
      </c>
      <c r="I2007" s="526">
        <f t="shared" si="97"/>
        <v>1</v>
      </c>
      <c r="J2007" s="526" t="str">
        <f ca="1">IF(G2007="","",SUMPRODUCT(LOOKUP(MID(SUBSTITUTE(UPPER(TRIM(CLEAN(SUBSTITUTE(SUBSTITUTE(G2007,"ٔ",""),"ـ","ء"))))," ",""),ROW(INDIRECT("1:"&amp;LEN(SUBSTITUTE(UPPER(TRIM(CLEAN(SUBSTITUTE(SUBSTITUTE(G2007,"ٔ",""),"ـ","ء"))))," ","")))),1),Gematria!$C$3:$C$40,Gematria!$D$3:$D$40)))</f>
        <v/>
      </c>
    </row>
    <row r="2008" spans="1:10" x14ac:dyDescent="0.25">
      <c r="A2008" s="2">
        <v>2007</v>
      </c>
      <c r="B2008" s="2">
        <v>16</v>
      </c>
      <c r="C2008" s="2">
        <v>94</v>
      </c>
      <c r="D2008" s="11"/>
      <c r="E20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08" s="524" t="str">
        <f t="shared" si="95"/>
        <v/>
      </c>
      <c r="H2008" s="525">
        <f t="shared" si="96"/>
        <v>0</v>
      </c>
      <c r="I2008" s="526">
        <f t="shared" si="97"/>
        <v>1</v>
      </c>
      <c r="J2008" s="526" t="str">
        <f ca="1">IF(G2008="","",SUMPRODUCT(LOOKUP(MID(SUBSTITUTE(UPPER(TRIM(CLEAN(SUBSTITUTE(SUBSTITUTE(G2008,"ٔ",""),"ـ","ء"))))," ",""),ROW(INDIRECT("1:"&amp;LEN(SUBSTITUTE(UPPER(TRIM(CLEAN(SUBSTITUTE(SUBSTITUTE(G2008,"ٔ",""),"ـ","ء"))))," ","")))),1),Gematria!$C$3:$C$40,Gematria!$D$3:$D$40)))</f>
        <v/>
      </c>
    </row>
    <row r="2009" spans="1:10" x14ac:dyDescent="0.25">
      <c r="A2009" s="2">
        <v>2008</v>
      </c>
      <c r="B2009" s="2">
        <v>16</v>
      </c>
      <c r="C2009" s="2">
        <v>95</v>
      </c>
      <c r="D2009" s="11"/>
      <c r="E20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09" s="524" t="str">
        <f t="shared" si="95"/>
        <v/>
      </c>
      <c r="H2009" s="525">
        <f t="shared" si="96"/>
        <v>0</v>
      </c>
      <c r="I2009" s="526">
        <f t="shared" si="97"/>
        <v>1</v>
      </c>
      <c r="J2009" s="526" t="str">
        <f ca="1">IF(G2009="","",SUMPRODUCT(LOOKUP(MID(SUBSTITUTE(UPPER(TRIM(CLEAN(SUBSTITUTE(SUBSTITUTE(G2009,"ٔ",""),"ـ","ء"))))," ",""),ROW(INDIRECT("1:"&amp;LEN(SUBSTITUTE(UPPER(TRIM(CLEAN(SUBSTITUTE(SUBSTITUTE(G2009,"ٔ",""),"ـ","ء"))))," ","")))),1),Gematria!$C$3:$C$40,Gematria!$D$3:$D$40)))</f>
        <v/>
      </c>
    </row>
    <row r="2010" spans="1:10" x14ac:dyDescent="0.25">
      <c r="A2010" s="2">
        <v>2009</v>
      </c>
      <c r="B2010" s="2">
        <v>16</v>
      </c>
      <c r="C2010" s="2">
        <v>96</v>
      </c>
      <c r="D2010" s="11"/>
      <c r="E20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10" s="524" t="str">
        <f t="shared" si="95"/>
        <v/>
      </c>
      <c r="H2010" s="525">
        <f t="shared" si="96"/>
        <v>0</v>
      </c>
      <c r="I2010" s="526">
        <f t="shared" si="97"/>
        <v>1</v>
      </c>
      <c r="J2010" s="526" t="str">
        <f ca="1">IF(G2010="","",SUMPRODUCT(LOOKUP(MID(SUBSTITUTE(UPPER(TRIM(CLEAN(SUBSTITUTE(SUBSTITUTE(G2010,"ٔ",""),"ـ","ء"))))," ",""),ROW(INDIRECT("1:"&amp;LEN(SUBSTITUTE(UPPER(TRIM(CLEAN(SUBSTITUTE(SUBSTITUTE(G2010,"ٔ",""),"ـ","ء"))))," ","")))),1),Gematria!$C$3:$C$40,Gematria!$D$3:$D$40)))</f>
        <v/>
      </c>
    </row>
    <row r="2011" spans="1:10" x14ac:dyDescent="0.25">
      <c r="A2011" s="2">
        <v>2010</v>
      </c>
      <c r="B2011" s="2">
        <v>16</v>
      </c>
      <c r="C2011" s="2">
        <v>97</v>
      </c>
      <c r="D2011" s="11"/>
      <c r="E20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11" s="524" t="str">
        <f t="shared" si="95"/>
        <v/>
      </c>
      <c r="H2011" s="525">
        <f t="shared" si="96"/>
        <v>0</v>
      </c>
      <c r="I2011" s="526">
        <f t="shared" si="97"/>
        <v>1</v>
      </c>
      <c r="J2011" s="526" t="str">
        <f ca="1">IF(G2011="","",SUMPRODUCT(LOOKUP(MID(SUBSTITUTE(UPPER(TRIM(CLEAN(SUBSTITUTE(SUBSTITUTE(G2011,"ٔ",""),"ـ","ء"))))," ",""),ROW(INDIRECT("1:"&amp;LEN(SUBSTITUTE(UPPER(TRIM(CLEAN(SUBSTITUTE(SUBSTITUTE(G2011,"ٔ",""),"ـ","ء"))))," ","")))),1),Gematria!$C$3:$C$40,Gematria!$D$3:$D$40)))</f>
        <v/>
      </c>
    </row>
    <row r="2012" spans="1:10" x14ac:dyDescent="0.25">
      <c r="A2012" s="2">
        <v>2011</v>
      </c>
      <c r="B2012" s="2">
        <v>16</v>
      </c>
      <c r="C2012" s="2">
        <v>98</v>
      </c>
      <c r="D2012" s="11"/>
      <c r="E20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12" s="524" t="str">
        <f t="shared" si="95"/>
        <v/>
      </c>
      <c r="H2012" s="525">
        <f t="shared" si="96"/>
        <v>0</v>
      </c>
      <c r="I2012" s="526">
        <f t="shared" si="97"/>
        <v>1</v>
      </c>
      <c r="J2012" s="526" t="str">
        <f ca="1">IF(G2012="","",SUMPRODUCT(LOOKUP(MID(SUBSTITUTE(UPPER(TRIM(CLEAN(SUBSTITUTE(SUBSTITUTE(G2012,"ٔ",""),"ـ","ء"))))," ",""),ROW(INDIRECT("1:"&amp;LEN(SUBSTITUTE(UPPER(TRIM(CLEAN(SUBSTITUTE(SUBSTITUTE(G2012,"ٔ",""),"ـ","ء"))))," ","")))),1),Gematria!$C$3:$C$40,Gematria!$D$3:$D$40)))</f>
        <v/>
      </c>
    </row>
    <row r="2013" spans="1:10" x14ac:dyDescent="0.25">
      <c r="A2013" s="2">
        <v>2012</v>
      </c>
      <c r="B2013" s="2">
        <v>16</v>
      </c>
      <c r="C2013" s="2">
        <v>99</v>
      </c>
      <c r="D2013" s="11"/>
      <c r="E20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13" s="524" t="str">
        <f t="shared" si="95"/>
        <v/>
      </c>
      <c r="H2013" s="525">
        <f t="shared" si="96"/>
        <v>0</v>
      </c>
      <c r="I2013" s="526">
        <f t="shared" si="97"/>
        <v>1</v>
      </c>
      <c r="J2013" s="526" t="str">
        <f ca="1">IF(G2013="","",SUMPRODUCT(LOOKUP(MID(SUBSTITUTE(UPPER(TRIM(CLEAN(SUBSTITUTE(SUBSTITUTE(G2013,"ٔ",""),"ـ","ء"))))," ",""),ROW(INDIRECT("1:"&amp;LEN(SUBSTITUTE(UPPER(TRIM(CLEAN(SUBSTITUTE(SUBSTITUTE(G2013,"ٔ",""),"ـ","ء"))))," ","")))),1),Gematria!$C$3:$C$40,Gematria!$D$3:$D$40)))</f>
        <v/>
      </c>
    </row>
    <row r="2014" spans="1:10" x14ac:dyDescent="0.25">
      <c r="A2014" s="2">
        <v>2013</v>
      </c>
      <c r="B2014" s="2">
        <v>16</v>
      </c>
      <c r="C2014" s="2">
        <v>100</v>
      </c>
      <c r="D2014" s="11"/>
      <c r="E20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14" s="524" t="str">
        <f t="shared" si="95"/>
        <v/>
      </c>
      <c r="H2014" s="525">
        <f t="shared" si="96"/>
        <v>0</v>
      </c>
      <c r="I2014" s="526">
        <f t="shared" si="97"/>
        <v>1</v>
      </c>
      <c r="J2014" s="526" t="str">
        <f ca="1">IF(G2014="","",SUMPRODUCT(LOOKUP(MID(SUBSTITUTE(UPPER(TRIM(CLEAN(SUBSTITUTE(SUBSTITUTE(G2014,"ٔ",""),"ـ","ء"))))," ",""),ROW(INDIRECT("1:"&amp;LEN(SUBSTITUTE(UPPER(TRIM(CLEAN(SUBSTITUTE(SUBSTITUTE(G2014,"ٔ",""),"ـ","ء"))))," ","")))),1),Gematria!$C$3:$C$40,Gematria!$D$3:$D$40)))</f>
        <v/>
      </c>
    </row>
    <row r="2015" spans="1:10" x14ac:dyDescent="0.25">
      <c r="A2015" s="2">
        <v>2014</v>
      </c>
      <c r="B2015" s="2">
        <v>16</v>
      </c>
      <c r="C2015" s="2">
        <v>101</v>
      </c>
      <c r="D2015" s="11"/>
      <c r="E20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15" s="524" t="str">
        <f t="shared" si="95"/>
        <v/>
      </c>
      <c r="H2015" s="525">
        <f t="shared" si="96"/>
        <v>0</v>
      </c>
      <c r="I2015" s="526">
        <f t="shared" si="97"/>
        <v>1</v>
      </c>
      <c r="J2015" s="526" t="str">
        <f ca="1">IF(G2015="","",SUMPRODUCT(LOOKUP(MID(SUBSTITUTE(UPPER(TRIM(CLEAN(SUBSTITUTE(SUBSTITUTE(G2015,"ٔ",""),"ـ","ء"))))," ",""),ROW(INDIRECT("1:"&amp;LEN(SUBSTITUTE(UPPER(TRIM(CLEAN(SUBSTITUTE(SUBSTITUTE(G2015,"ٔ",""),"ـ","ء"))))," ","")))),1),Gematria!$C$3:$C$40,Gematria!$D$3:$D$40)))</f>
        <v/>
      </c>
    </row>
    <row r="2016" spans="1:10" x14ac:dyDescent="0.25">
      <c r="A2016" s="2">
        <v>2015</v>
      </c>
      <c r="B2016" s="2">
        <v>16</v>
      </c>
      <c r="C2016" s="2">
        <v>102</v>
      </c>
      <c r="D2016" s="11"/>
      <c r="E20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16" s="524" t="str">
        <f t="shared" si="95"/>
        <v/>
      </c>
      <c r="H2016" s="525">
        <f t="shared" si="96"/>
        <v>0</v>
      </c>
      <c r="I2016" s="526">
        <f t="shared" si="97"/>
        <v>1</v>
      </c>
      <c r="J2016" s="526" t="str">
        <f ca="1">IF(G2016="","",SUMPRODUCT(LOOKUP(MID(SUBSTITUTE(UPPER(TRIM(CLEAN(SUBSTITUTE(SUBSTITUTE(G2016,"ٔ",""),"ـ","ء"))))," ",""),ROW(INDIRECT("1:"&amp;LEN(SUBSTITUTE(UPPER(TRIM(CLEAN(SUBSTITUTE(SUBSTITUTE(G2016,"ٔ",""),"ـ","ء"))))," ","")))),1),Gematria!$C$3:$C$40,Gematria!$D$3:$D$40)))</f>
        <v/>
      </c>
    </row>
    <row r="2017" spans="1:10" x14ac:dyDescent="0.25">
      <c r="A2017" s="2">
        <v>2016</v>
      </c>
      <c r="B2017" s="2">
        <v>16</v>
      </c>
      <c r="C2017" s="2">
        <v>103</v>
      </c>
      <c r="D2017" s="11"/>
      <c r="E20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17" s="524" t="str">
        <f t="shared" si="95"/>
        <v/>
      </c>
      <c r="H2017" s="525">
        <f t="shared" si="96"/>
        <v>0</v>
      </c>
      <c r="I2017" s="526">
        <f t="shared" si="97"/>
        <v>1</v>
      </c>
      <c r="J2017" s="526" t="str">
        <f ca="1">IF(G2017="","",SUMPRODUCT(LOOKUP(MID(SUBSTITUTE(UPPER(TRIM(CLEAN(SUBSTITUTE(SUBSTITUTE(G2017,"ٔ",""),"ـ","ء"))))," ",""),ROW(INDIRECT("1:"&amp;LEN(SUBSTITUTE(UPPER(TRIM(CLEAN(SUBSTITUTE(SUBSTITUTE(G2017,"ٔ",""),"ـ","ء"))))," ","")))),1),Gematria!$C$3:$C$40,Gematria!$D$3:$D$40)))</f>
        <v/>
      </c>
    </row>
    <row r="2018" spans="1:10" x14ac:dyDescent="0.25">
      <c r="A2018" s="2">
        <v>2017</v>
      </c>
      <c r="B2018" s="2">
        <v>16</v>
      </c>
      <c r="C2018" s="2">
        <v>104</v>
      </c>
      <c r="D2018" s="11"/>
      <c r="E20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18" s="524" t="str">
        <f t="shared" si="95"/>
        <v/>
      </c>
      <c r="H2018" s="525">
        <f t="shared" si="96"/>
        <v>0</v>
      </c>
      <c r="I2018" s="526">
        <f t="shared" si="97"/>
        <v>1</v>
      </c>
      <c r="J2018" s="526" t="str">
        <f ca="1">IF(G2018="","",SUMPRODUCT(LOOKUP(MID(SUBSTITUTE(UPPER(TRIM(CLEAN(SUBSTITUTE(SUBSTITUTE(G2018,"ٔ",""),"ـ","ء"))))," ",""),ROW(INDIRECT("1:"&amp;LEN(SUBSTITUTE(UPPER(TRIM(CLEAN(SUBSTITUTE(SUBSTITUTE(G2018,"ٔ",""),"ـ","ء"))))," ","")))),1),Gematria!$C$3:$C$40,Gematria!$D$3:$D$40)))</f>
        <v/>
      </c>
    </row>
    <row r="2019" spans="1:10" x14ac:dyDescent="0.25">
      <c r="A2019" s="2">
        <v>2018</v>
      </c>
      <c r="B2019" s="2">
        <v>16</v>
      </c>
      <c r="C2019" s="2">
        <v>105</v>
      </c>
      <c r="D2019" s="11"/>
      <c r="E20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19" s="524" t="str">
        <f t="shared" si="95"/>
        <v/>
      </c>
      <c r="H2019" s="525">
        <f t="shared" si="96"/>
        <v>0</v>
      </c>
      <c r="I2019" s="526">
        <f t="shared" si="97"/>
        <v>1</v>
      </c>
      <c r="J2019" s="526" t="str">
        <f ca="1">IF(G2019="","",SUMPRODUCT(LOOKUP(MID(SUBSTITUTE(UPPER(TRIM(CLEAN(SUBSTITUTE(SUBSTITUTE(G2019,"ٔ",""),"ـ","ء"))))," ",""),ROW(INDIRECT("1:"&amp;LEN(SUBSTITUTE(UPPER(TRIM(CLEAN(SUBSTITUTE(SUBSTITUTE(G2019,"ٔ",""),"ـ","ء"))))," ","")))),1),Gematria!$C$3:$C$40,Gematria!$D$3:$D$40)))</f>
        <v/>
      </c>
    </row>
    <row r="2020" spans="1:10" x14ac:dyDescent="0.25">
      <c r="A2020" s="2">
        <v>2019</v>
      </c>
      <c r="B2020" s="2">
        <v>16</v>
      </c>
      <c r="C2020" s="2">
        <v>106</v>
      </c>
      <c r="D2020" s="11"/>
      <c r="E20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20" s="524" t="str">
        <f t="shared" si="95"/>
        <v/>
      </c>
      <c r="H2020" s="525">
        <f t="shared" si="96"/>
        <v>0</v>
      </c>
      <c r="I2020" s="526">
        <f t="shared" si="97"/>
        <v>1</v>
      </c>
      <c r="J2020" s="526" t="str">
        <f ca="1">IF(G2020="","",SUMPRODUCT(LOOKUP(MID(SUBSTITUTE(UPPER(TRIM(CLEAN(SUBSTITUTE(SUBSTITUTE(G2020,"ٔ",""),"ـ","ء"))))," ",""),ROW(INDIRECT("1:"&amp;LEN(SUBSTITUTE(UPPER(TRIM(CLEAN(SUBSTITUTE(SUBSTITUTE(G2020,"ٔ",""),"ـ","ء"))))," ","")))),1),Gematria!$C$3:$C$40,Gematria!$D$3:$D$40)))</f>
        <v/>
      </c>
    </row>
    <row r="2021" spans="1:10" x14ac:dyDescent="0.25">
      <c r="A2021" s="2">
        <v>2020</v>
      </c>
      <c r="B2021" s="2">
        <v>16</v>
      </c>
      <c r="C2021" s="2">
        <v>107</v>
      </c>
      <c r="D2021" s="11"/>
      <c r="E20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21" s="524" t="str">
        <f t="shared" si="95"/>
        <v/>
      </c>
      <c r="H2021" s="525">
        <f t="shared" si="96"/>
        <v>0</v>
      </c>
      <c r="I2021" s="526">
        <f t="shared" si="97"/>
        <v>1</v>
      </c>
      <c r="J2021" s="526" t="str">
        <f ca="1">IF(G2021="","",SUMPRODUCT(LOOKUP(MID(SUBSTITUTE(UPPER(TRIM(CLEAN(SUBSTITUTE(SUBSTITUTE(G2021,"ٔ",""),"ـ","ء"))))," ",""),ROW(INDIRECT("1:"&amp;LEN(SUBSTITUTE(UPPER(TRIM(CLEAN(SUBSTITUTE(SUBSTITUTE(G2021,"ٔ",""),"ـ","ء"))))," ","")))),1),Gematria!$C$3:$C$40,Gematria!$D$3:$D$40)))</f>
        <v/>
      </c>
    </row>
    <row r="2022" spans="1:10" x14ac:dyDescent="0.25">
      <c r="A2022" s="2">
        <v>2021</v>
      </c>
      <c r="B2022" s="2">
        <v>16</v>
      </c>
      <c r="C2022" s="2">
        <v>108</v>
      </c>
      <c r="D2022" s="11"/>
      <c r="E20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22" s="524" t="str">
        <f t="shared" si="95"/>
        <v/>
      </c>
      <c r="H2022" s="525">
        <f t="shared" si="96"/>
        <v>0</v>
      </c>
      <c r="I2022" s="526">
        <f t="shared" si="97"/>
        <v>1</v>
      </c>
      <c r="J2022" s="526" t="str">
        <f ca="1">IF(G2022="","",SUMPRODUCT(LOOKUP(MID(SUBSTITUTE(UPPER(TRIM(CLEAN(SUBSTITUTE(SUBSTITUTE(G2022,"ٔ",""),"ـ","ء"))))," ",""),ROW(INDIRECT("1:"&amp;LEN(SUBSTITUTE(UPPER(TRIM(CLEAN(SUBSTITUTE(SUBSTITUTE(G2022,"ٔ",""),"ـ","ء"))))," ","")))),1),Gematria!$C$3:$C$40,Gematria!$D$3:$D$40)))</f>
        <v/>
      </c>
    </row>
    <row r="2023" spans="1:10" x14ac:dyDescent="0.25">
      <c r="A2023" s="2">
        <v>2022</v>
      </c>
      <c r="B2023" s="2">
        <v>16</v>
      </c>
      <c r="C2023" s="2">
        <v>109</v>
      </c>
      <c r="D2023" s="11"/>
      <c r="E20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23" s="524" t="str">
        <f t="shared" si="95"/>
        <v/>
      </c>
      <c r="H2023" s="525">
        <f t="shared" si="96"/>
        <v>0</v>
      </c>
      <c r="I2023" s="526">
        <f t="shared" si="97"/>
        <v>1</v>
      </c>
      <c r="J2023" s="526" t="str">
        <f ca="1">IF(G2023="","",SUMPRODUCT(LOOKUP(MID(SUBSTITUTE(UPPER(TRIM(CLEAN(SUBSTITUTE(SUBSTITUTE(G2023,"ٔ",""),"ـ","ء"))))," ",""),ROW(INDIRECT("1:"&amp;LEN(SUBSTITUTE(UPPER(TRIM(CLEAN(SUBSTITUTE(SUBSTITUTE(G2023,"ٔ",""),"ـ","ء"))))," ","")))),1),Gematria!$C$3:$C$40,Gematria!$D$3:$D$40)))</f>
        <v/>
      </c>
    </row>
    <row r="2024" spans="1:10" x14ac:dyDescent="0.25">
      <c r="A2024" s="2">
        <v>2023</v>
      </c>
      <c r="B2024" s="2">
        <v>16</v>
      </c>
      <c r="C2024" s="2">
        <v>110</v>
      </c>
      <c r="D2024" s="11"/>
      <c r="E20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24" s="524" t="str">
        <f t="shared" si="95"/>
        <v/>
      </c>
      <c r="H2024" s="525">
        <f t="shared" si="96"/>
        <v>0</v>
      </c>
      <c r="I2024" s="526">
        <f t="shared" si="97"/>
        <v>1</v>
      </c>
      <c r="J2024" s="526" t="str">
        <f ca="1">IF(G2024="","",SUMPRODUCT(LOOKUP(MID(SUBSTITUTE(UPPER(TRIM(CLEAN(SUBSTITUTE(SUBSTITUTE(G2024,"ٔ",""),"ـ","ء"))))," ",""),ROW(INDIRECT("1:"&amp;LEN(SUBSTITUTE(UPPER(TRIM(CLEAN(SUBSTITUTE(SUBSTITUTE(G2024,"ٔ",""),"ـ","ء"))))," ","")))),1),Gematria!$C$3:$C$40,Gematria!$D$3:$D$40)))</f>
        <v/>
      </c>
    </row>
    <row r="2025" spans="1:10" x14ac:dyDescent="0.25">
      <c r="A2025" s="2">
        <v>2024</v>
      </c>
      <c r="B2025" s="2">
        <v>16</v>
      </c>
      <c r="C2025" s="2">
        <v>111</v>
      </c>
      <c r="D2025" s="11"/>
      <c r="E20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25" s="524" t="str">
        <f t="shared" si="95"/>
        <v/>
      </c>
      <c r="H2025" s="525">
        <f t="shared" si="96"/>
        <v>0</v>
      </c>
      <c r="I2025" s="526">
        <f t="shared" si="97"/>
        <v>1</v>
      </c>
      <c r="J2025" s="526" t="str">
        <f ca="1">IF(G2025="","",SUMPRODUCT(LOOKUP(MID(SUBSTITUTE(UPPER(TRIM(CLEAN(SUBSTITUTE(SUBSTITUTE(G2025,"ٔ",""),"ـ","ء"))))," ",""),ROW(INDIRECT("1:"&amp;LEN(SUBSTITUTE(UPPER(TRIM(CLEAN(SUBSTITUTE(SUBSTITUTE(G2025,"ٔ",""),"ـ","ء"))))," ","")))),1),Gematria!$C$3:$C$40,Gematria!$D$3:$D$40)))</f>
        <v/>
      </c>
    </row>
    <row r="2026" spans="1:10" x14ac:dyDescent="0.25">
      <c r="A2026" s="2">
        <v>2025</v>
      </c>
      <c r="B2026" s="2">
        <v>16</v>
      </c>
      <c r="C2026" s="2">
        <v>112</v>
      </c>
      <c r="D2026" s="11"/>
      <c r="E20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26" s="524" t="str">
        <f t="shared" si="95"/>
        <v/>
      </c>
      <c r="H2026" s="525">
        <f t="shared" si="96"/>
        <v>0</v>
      </c>
      <c r="I2026" s="526">
        <f t="shared" si="97"/>
        <v>1</v>
      </c>
      <c r="J2026" s="526" t="str">
        <f ca="1">IF(G2026="","",SUMPRODUCT(LOOKUP(MID(SUBSTITUTE(UPPER(TRIM(CLEAN(SUBSTITUTE(SUBSTITUTE(G2026,"ٔ",""),"ـ","ء"))))," ",""),ROW(INDIRECT("1:"&amp;LEN(SUBSTITUTE(UPPER(TRIM(CLEAN(SUBSTITUTE(SUBSTITUTE(G2026,"ٔ",""),"ـ","ء"))))," ","")))),1),Gematria!$C$3:$C$40,Gematria!$D$3:$D$40)))</f>
        <v/>
      </c>
    </row>
    <row r="2027" spans="1:10" x14ac:dyDescent="0.25">
      <c r="A2027" s="2">
        <v>2026</v>
      </c>
      <c r="B2027" s="2">
        <v>16</v>
      </c>
      <c r="C2027" s="2">
        <v>113</v>
      </c>
      <c r="D2027" s="11"/>
      <c r="E20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27" s="524" t="str">
        <f t="shared" si="95"/>
        <v/>
      </c>
      <c r="H2027" s="525">
        <f t="shared" si="96"/>
        <v>0</v>
      </c>
      <c r="I2027" s="526">
        <f t="shared" si="97"/>
        <v>1</v>
      </c>
      <c r="J2027" s="526" t="str">
        <f ca="1">IF(G2027="","",SUMPRODUCT(LOOKUP(MID(SUBSTITUTE(UPPER(TRIM(CLEAN(SUBSTITUTE(SUBSTITUTE(G2027,"ٔ",""),"ـ","ء"))))," ",""),ROW(INDIRECT("1:"&amp;LEN(SUBSTITUTE(UPPER(TRIM(CLEAN(SUBSTITUTE(SUBSTITUTE(G2027,"ٔ",""),"ـ","ء"))))," ","")))),1),Gematria!$C$3:$C$40,Gematria!$D$3:$D$40)))</f>
        <v/>
      </c>
    </row>
    <row r="2028" spans="1:10" x14ac:dyDescent="0.25">
      <c r="A2028" s="2">
        <v>2027</v>
      </c>
      <c r="B2028" s="2">
        <v>16</v>
      </c>
      <c r="C2028" s="2">
        <v>114</v>
      </c>
      <c r="D2028" s="11"/>
      <c r="E20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28" s="524" t="str">
        <f t="shared" si="95"/>
        <v/>
      </c>
      <c r="H2028" s="525">
        <f t="shared" si="96"/>
        <v>0</v>
      </c>
      <c r="I2028" s="526">
        <f t="shared" si="97"/>
        <v>1</v>
      </c>
      <c r="J2028" s="526" t="str">
        <f ca="1">IF(G2028="","",SUMPRODUCT(LOOKUP(MID(SUBSTITUTE(UPPER(TRIM(CLEAN(SUBSTITUTE(SUBSTITUTE(G2028,"ٔ",""),"ـ","ء"))))," ",""),ROW(INDIRECT("1:"&amp;LEN(SUBSTITUTE(UPPER(TRIM(CLEAN(SUBSTITUTE(SUBSTITUTE(G2028,"ٔ",""),"ـ","ء"))))," ","")))),1),Gematria!$C$3:$C$40,Gematria!$D$3:$D$40)))</f>
        <v/>
      </c>
    </row>
    <row r="2029" spans="1:10" x14ac:dyDescent="0.25">
      <c r="A2029" s="2">
        <v>2028</v>
      </c>
      <c r="B2029" s="2">
        <v>16</v>
      </c>
      <c r="C2029" s="2">
        <v>115</v>
      </c>
      <c r="D2029" s="11"/>
      <c r="E20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29" s="524" t="str">
        <f t="shared" si="95"/>
        <v/>
      </c>
      <c r="H2029" s="525">
        <f t="shared" si="96"/>
        <v>0</v>
      </c>
      <c r="I2029" s="526">
        <f t="shared" si="97"/>
        <v>1</v>
      </c>
      <c r="J2029" s="526" t="str">
        <f ca="1">IF(G2029="","",SUMPRODUCT(LOOKUP(MID(SUBSTITUTE(UPPER(TRIM(CLEAN(SUBSTITUTE(SUBSTITUTE(G2029,"ٔ",""),"ـ","ء"))))," ",""),ROW(INDIRECT("1:"&amp;LEN(SUBSTITUTE(UPPER(TRIM(CLEAN(SUBSTITUTE(SUBSTITUTE(G2029,"ٔ",""),"ـ","ء"))))," ","")))),1),Gematria!$C$3:$C$40,Gematria!$D$3:$D$40)))</f>
        <v/>
      </c>
    </row>
    <row r="2030" spans="1:10" x14ac:dyDescent="0.25">
      <c r="A2030" s="2">
        <v>2029</v>
      </c>
      <c r="B2030" s="2">
        <v>16</v>
      </c>
      <c r="C2030" s="2">
        <v>116</v>
      </c>
      <c r="D2030" s="11"/>
      <c r="E20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30" s="524" t="str">
        <f t="shared" si="95"/>
        <v/>
      </c>
      <c r="H2030" s="525">
        <f t="shared" si="96"/>
        <v>0</v>
      </c>
      <c r="I2030" s="526">
        <f t="shared" si="97"/>
        <v>1</v>
      </c>
      <c r="J2030" s="526" t="str">
        <f ca="1">IF(G2030="","",SUMPRODUCT(LOOKUP(MID(SUBSTITUTE(UPPER(TRIM(CLEAN(SUBSTITUTE(SUBSTITUTE(G2030,"ٔ",""),"ـ","ء"))))," ",""),ROW(INDIRECT("1:"&amp;LEN(SUBSTITUTE(UPPER(TRIM(CLEAN(SUBSTITUTE(SUBSTITUTE(G2030,"ٔ",""),"ـ","ء"))))," ","")))),1),Gematria!$C$3:$C$40,Gematria!$D$3:$D$40)))</f>
        <v/>
      </c>
    </row>
    <row r="2031" spans="1:10" x14ac:dyDescent="0.25">
      <c r="A2031" s="2">
        <v>2030</v>
      </c>
      <c r="B2031" s="2">
        <v>16</v>
      </c>
      <c r="C2031" s="2">
        <v>117</v>
      </c>
      <c r="D2031" s="11"/>
      <c r="E20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31" s="524" t="str">
        <f t="shared" si="95"/>
        <v/>
      </c>
      <c r="H2031" s="525">
        <f t="shared" si="96"/>
        <v>0</v>
      </c>
      <c r="I2031" s="526">
        <f t="shared" si="97"/>
        <v>1</v>
      </c>
      <c r="J2031" s="526" t="str">
        <f ca="1">IF(G2031="","",SUMPRODUCT(LOOKUP(MID(SUBSTITUTE(UPPER(TRIM(CLEAN(SUBSTITUTE(SUBSTITUTE(G2031,"ٔ",""),"ـ","ء"))))," ",""),ROW(INDIRECT("1:"&amp;LEN(SUBSTITUTE(UPPER(TRIM(CLEAN(SUBSTITUTE(SUBSTITUTE(G2031,"ٔ",""),"ـ","ء"))))," ","")))),1),Gematria!$C$3:$C$40,Gematria!$D$3:$D$40)))</f>
        <v/>
      </c>
    </row>
    <row r="2032" spans="1:10" x14ac:dyDescent="0.25">
      <c r="A2032" s="2">
        <v>2031</v>
      </c>
      <c r="B2032" s="2">
        <v>16</v>
      </c>
      <c r="C2032" s="2">
        <v>118</v>
      </c>
      <c r="D2032" s="11"/>
      <c r="E20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32" s="524" t="str">
        <f t="shared" si="95"/>
        <v/>
      </c>
      <c r="H2032" s="525">
        <f t="shared" si="96"/>
        <v>0</v>
      </c>
      <c r="I2032" s="526">
        <f t="shared" si="97"/>
        <v>1</v>
      </c>
      <c r="J2032" s="526" t="str">
        <f ca="1">IF(G2032="","",SUMPRODUCT(LOOKUP(MID(SUBSTITUTE(UPPER(TRIM(CLEAN(SUBSTITUTE(SUBSTITUTE(G2032,"ٔ",""),"ـ","ء"))))," ",""),ROW(INDIRECT("1:"&amp;LEN(SUBSTITUTE(UPPER(TRIM(CLEAN(SUBSTITUTE(SUBSTITUTE(G2032,"ٔ",""),"ـ","ء"))))," ","")))),1),Gematria!$C$3:$C$40,Gematria!$D$3:$D$40)))</f>
        <v/>
      </c>
    </row>
    <row r="2033" spans="1:10" x14ac:dyDescent="0.25">
      <c r="A2033" s="2">
        <v>2032</v>
      </c>
      <c r="B2033" s="2">
        <v>16</v>
      </c>
      <c r="C2033" s="2">
        <v>119</v>
      </c>
      <c r="D2033" s="11"/>
      <c r="E20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33" s="524" t="str">
        <f t="shared" si="95"/>
        <v/>
      </c>
      <c r="H2033" s="525">
        <f t="shared" si="96"/>
        <v>0</v>
      </c>
      <c r="I2033" s="526">
        <f t="shared" si="97"/>
        <v>1</v>
      </c>
      <c r="J2033" s="526" t="str">
        <f ca="1">IF(G2033="","",SUMPRODUCT(LOOKUP(MID(SUBSTITUTE(UPPER(TRIM(CLEAN(SUBSTITUTE(SUBSTITUTE(G2033,"ٔ",""),"ـ","ء"))))," ",""),ROW(INDIRECT("1:"&amp;LEN(SUBSTITUTE(UPPER(TRIM(CLEAN(SUBSTITUTE(SUBSTITUTE(G2033,"ٔ",""),"ـ","ء"))))," ","")))),1),Gematria!$C$3:$C$40,Gematria!$D$3:$D$40)))</f>
        <v/>
      </c>
    </row>
    <row r="2034" spans="1:10" x14ac:dyDescent="0.25">
      <c r="A2034" s="2">
        <v>2033</v>
      </c>
      <c r="B2034" s="2">
        <v>16</v>
      </c>
      <c r="C2034" s="2">
        <v>120</v>
      </c>
      <c r="D2034" s="11"/>
      <c r="E20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34" s="524" t="str">
        <f t="shared" si="95"/>
        <v/>
      </c>
      <c r="H2034" s="525">
        <f t="shared" si="96"/>
        <v>0</v>
      </c>
      <c r="I2034" s="526">
        <f t="shared" si="97"/>
        <v>1</v>
      </c>
      <c r="J2034" s="526" t="str">
        <f ca="1">IF(G2034="","",SUMPRODUCT(LOOKUP(MID(SUBSTITUTE(UPPER(TRIM(CLEAN(SUBSTITUTE(SUBSTITUTE(G2034,"ٔ",""),"ـ","ء"))))," ",""),ROW(INDIRECT("1:"&amp;LEN(SUBSTITUTE(UPPER(TRIM(CLEAN(SUBSTITUTE(SUBSTITUTE(G2034,"ٔ",""),"ـ","ء"))))," ","")))),1),Gematria!$C$3:$C$40,Gematria!$D$3:$D$40)))</f>
        <v/>
      </c>
    </row>
    <row r="2035" spans="1:10" x14ac:dyDescent="0.25">
      <c r="A2035" s="2">
        <v>2034</v>
      </c>
      <c r="B2035" s="2">
        <v>16</v>
      </c>
      <c r="C2035" s="2">
        <v>121</v>
      </c>
      <c r="D2035" s="11"/>
      <c r="E20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35" s="524" t="str">
        <f t="shared" si="95"/>
        <v/>
      </c>
      <c r="H2035" s="525">
        <f t="shared" si="96"/>
        <v>0</v>
      </c>
      <c r="I2035" s="526">
        <f t="shared" si="97"/>
        <v>1</v>
      </c>
      <c r="J2035" s="526" t="str">
        <f ca="1">IF(G2035="","",SUMPRODUCT(LOOKUP(MID(SUBSTITUTE(UPPER(TRIM(CLEAN(SUBSTITUTE(SUBSTITUTE(G2035,"ٔ",""),"ـ","ء"))))," ",""),ROW(INDIRECT("1:"&amp;LEN(SUBSTITUTE(UPPER(TRIM(CLEAN(SUBSTITUTE(SUBSTITUTE(G2035,"ٔ",""),"ـ","ء"))))," ","")))),1),Gematria!$C$3:$C$40,Gematria!$D$3:$D$40)))</f>
        <v/>
      </c>
    </row>
    <row r="2036" spans="1:10" x14ac:dyDescent="0.25">
      <c r="A2036" s="2">
        <v>2035</v>
      </c>
      <c r="B2036" s="2">
        <v>16</v>
      </c>
      <c r="C2036" s="2">
        <v>122</v>
      </c>
      <c r="D2036" s="11"/>
      <c r="E20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36" s="524" t="str">
        <f t="shared" si="95"/>
        <v/>
      </c>
      <c r="H2036" s="525">
        <f t="shared" si="96"/>
        <v>0</v>
      </c>
      <c r="I2036" s="526">
        <f t="shared" si="97"/>
        <v>1</v>
      </c>
      <c r="J2036" s="526" t="str">
        <f ca="1">IF(G2036="","",SUMPRODUCT(LOOKUP(MID(SUBSTITUTE(UPPER(TRIM(CLEAN(SUBSTITUTE(SUBSTITUTE(G2036,"ٔ",""),"ـ","ء"))))," ",""),ROW(INDIRECT("1:"&amp;LEN(SUBSTITUTE(UPPER(TRIM(CLEAN(SUBSTITUTE(SUBSTITUTE(G2036,"ٔ",""),"ـ","ء"))))," ","")))),1),Gematria!$C$3:$C$40,Gematria!$D$3:$D$40)))</f>
        <v/>
      </c>
    </row>
    <row r="2037" spans="1:10" x14ac:dyDescent="0.25">
      <c r="A2037" s="2">
        <v>2036</v>
      </c>
      <c r="B2037" s="2">
        <v>16</v>
      </c>
      <c r="C2037" s="2">
        <v>123</v>
      </c>
      <c r="D2037" s="11"/>
      <c r="E20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37" s="524" t="str">
        <f t="shared" si="95"/>
        <v/>
      </c>
      <c r="H2037" s="525">
        <f t="shared" si="96"/>
        <v>0</v>
      </c>
      <c r="I2037" s="526">
        <f t="shared" si="97"/>
        <v>1</v>
      </c>
      <c r="J2037" s="526" t="str">
        <f ca="1">IF(G2037="","",SUMPRODUCT(LOOKUP(MID(SUBSTITUTE(UPPER(TRIM(CLEAN(SUBSTITUTE(SUBSTITUTE(G2037,"ٔ",""),"ـ","ء"))))," ",""),ROW(INDIRECT("1:"&amp;LEN(SUBSTITUTE(UPPER(TRIM(CLEAN(SUBSTITUTE(SUBSTITUTE(G2037,"ٔ",""),"ـ","ء"))))," ","")))),1),Gematria!$C$3:$C$40,Gematria!$D$3:$D$40)))</f>
        <v/>
      </c>
    </row>
    <row r="2038" spans="1:10" x14ac:dyDescent="0.25">
      <c r="A2038" s="2">
        <v>2037</v>
      </c>
      <c r="B2038" s="2">
        <v>16</v>
      </c>
      <c r="C2038" s="2">
        <v>124</v>
      </c>
      <c r="D2038" s="11"/>
      <c r="E20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38" s="524" t="str">
        <f t="shared" si="95"/>
        <v/>
      </c>
      <c r="H2038" s="525">
        <f t="shared" si="96"/>
        <v>0</v>
      </c>
      <c r="I2038" s="526">
        <f t="shared" si="97"/>
        <v>1</v>
      </c>
      <c r="J2038" s="526" t="str">
        <f ca="1">IF(G2038="","",SUMPRODUCT(LOOKUP(MID(SUBSTITUTE(UPPER(TRIM(CLEAN(SUBSTITUTE(SUBSTITUTE(G2038,"ٔ",""),"ـ","ء"))))," ",""),ROW(INDIRECT("1:"&amp;LEN(SUBSTITUTE(UPPER(TRIM(CLEAN(SUBSTITUTE(SUBSTITUTE(G2038,"ٔ",""),"ـ","ء"))))," ","")))),1),Gematria!$C$3:$C$40,Gematria!$D$3:$D$40)))</f>
        <v/>
      </c>
    </row>
    <row r="2039" spans="1:10" x14ac:dyDescent="0.25">
      <c r="A2039" s="2">
        <v>2038</v>
      </c>
      <c r="B2039" s="2">
        <v>16</v>
      </c>
      <c r="C2039" s="2">
        <v>125</v>
      </c>
      <c r="D2039" s="11"/>
      <c r="E20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39" s="524" t="str">
        <f t="shared" si="95"/>
        <v/>
      </c>
      <c r="H2039" s="525">
        <f t="shared" si="96"/>
        <v>0</v>
      </c>
      <c r="I2039" s="526">
        <f t="shared" si="97"/>
        <v>1</v>
      </c>
      <c r="J2039" s="526" t="str">
        <f ca="1">IF(G2039="","",SUMPRODUCT(LOOKUP(MID(SUBSTITUTE(UPPER(TRIM(CLEAN(SUBSTITUTE(SUBSTITUTE(G2039,"ٔ",""),"ـ","ء"))))," ",""),ROW(INDIRECT("1:"&amp;LEN(SUBSTITUTE(UPPER(TRIM(CLEAN(SUBSTITUTE(SUBSTITUTE(G2039,"ٔ",""),"ـ","ء"))))," ","")))),1),Gematria!$C$3:$C$40,Gematria!$D$3:$D$40)))</f>
        <v/>
      </c>
    </row>
    <row r="2040" spans="1:10" x14ac:dyDescent="0.25">
      <c r="A2040" s="2">
        <v>2039</v>
      </c>
      <c r="B2040" s="2">
        <v>16</v>
      </c>
      <c r="C2040" s="2">
        <v>126</v>
      </c>
      <c r="D2040" s="11"/>
      <c r="E20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40" s="524" t="str">
        <f t="shared" si="95"/>
        <v/>
      </c>
      <c r="H2040" s="525">
        <f t="shared" si="96"/>
        <v>0</v>
      </c>
      <c r="I2040" s="526">
        <f t="shared" si="97"/>
        <v>1</v>
      </c>
      <c r="J2040" s="526" t="str">
        <f ca="1">IF(G2040="","",SUMPRODUCT(LOOKUP(MID(SUBSTITUTE(UPPER(TRIM(CLEAN(SUBSTITUTE(SUBSTITUTE(G2040,"ٔ",""),"ـ","ء"))))," ",""),ROW(INDIRECT("1:"&amp;LEN(SUBSTITUTE(UPPER(TRIM(CLEAN(SUBSTITUTE(SUBSTITUTE(G2040,"ٔ",""),"ـ","ء"))))," ","")))),1),Gematria!$C$3:$C$40,Gematria!$D$3:$D$40)))</f>
        <v/>
      </c>
    </row>
    <row r="2041" spans="1:10" x14ac:dyDescent="0.25">
      <c r="A2041" s="2">
        <v>2040</v>
      </c>
      <c r="B2041" s="2">
        <v>16</v>
      </c>
      <c r="C2041" s="2">
        <v>127</v>
      </c>
      <c r="D2041" s="11"/>
      <c r="E20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41" s="524" t="str">
        <f t="shared" si="95"/>
        <v/>
      </c>
      <c r="H2041" s="525">
        <f t="shared" si="96"/>
        <v>0</v>
      </c>
      <c r="I2041" s="526">
        <f t="shared" si="97"/>
        <v>1</v>
      </c>
      <c r="J2041" s="526" t="str">
        <f ca="1">IF(G2041="","",SUMPRODUCT(LOOKUP(MID(SUBSTITUTE(UPPER(TRIM(CLEAN(SUBSTITUTE(SUBSTITUTE(G2041,"ٔ",""),"ـ","ء"))))," ",""),ROW(INDIRECT("1:"&amp;LEN(SUBSTITUTE(UPPER(TRIM(CLEAN(SUBSTITUTE(SUBSTITUTE(G2041,"ٔ",""),"ـ","ء"))))," ","")))),1),Gematria!$C$3:$C$40,Gematria!$D$3:$D$40)))</f>
        <v/>
      </c>
    </row>
    <row r="2042" spans="1:10" x14ac:dyDescent="0.25">
      <c r="A2042" s="2">
        <v>2041</v>
      </c>
      <c r="B2042" s="2">
        <v>16</v>
      </c>
      <c r="C2042" s="2">
        <v>128</v>
      </c>
      <c r="D2042" s="11"/>
      <c r="E20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42" s="524" t="str">
        <f t="shared" si="95"/>
        <v/>
      </c>
      <c r="H2042" s="525">
        <f t="shared" si="96"/>
        <v>0</v>
      </c>
      <c r="I2042" s="526">
        <f t="shared" si="97"/>
        <v>1</v>
      </c>
      <c r="J2042" s="526" t="str">
        <f ca="1">IF(G2042="","",SUMPRODUCT(LOOKUP(MID(SUBSTITUTE(UPPER(TRIM(CLEAN(SUBSTITUTE(SUBSTITUTE(G2042,"ٔ",""),"ـ","ء"))))," ",""),ROW(INDIRECT("1:"&amp;LEN(SUBSTITUTE(UPPER(TRIM(CLEAN(SUBSTITUTE(SUBSTITUTE(G2042,"ٔ",""),"ـ","ء"))))," ","")))),1),Gematria!$C$3:$C$40,Gematria!$D$3:$D$40)))</f>
        <v/>
      </c>
    </row>
    <row r="2043" spans="1:10" x14ac:dyDescent="0.25">
      <c r="A2043" s="2">
        <v>2042</v>
      </c>
      <c r="B2043" s="2">
        <v>17</v>
      </c>
      <c r="C2043" s="2">
        <v>0</v>
      </c>
      <c r="D2043" s="11"/>
      <c r="E20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43" s="524" t="str">
        <f t="shared" si="95"/>
        <v/>
      </c>
      <c r="H2043" s="525">
        <f t="shared" si="96"/>
        <v>0</v>
      </c>
      <c r="I2043" s="526">
        <f t="shared" si="97"/>
        <v>1</v>
      </c>
      <c r="J2043" s="526" t="str">
        <f ca="1">IF(G2043="","",SUMPRODUCT(LOOKUP(MID(SUBSTITUTE(UPPER(TRIM(CLEAN(SUBSTITUTE(SUBSTITUTE(G2043,"ٔ",""),"ـ","ء"))))," ",""),ROW(INDIRECT("1:"&amp;LEN(SUBSTITUTE(UPPER(TRIM(CLEAN(SUBSTITUTE(SUBSTITUTE(G2043,"ٔ",""),"ـ","ء"))))," ","")))),1),Gematria!$C$3:$C$40,Gematria!$D$3:$D$40)))</f>
        <v/>
      </c>
    </row>
    <row r="2044" spans="1:10" x14ac:dyDescent="0.25">
      <c r="A2044" s="2">
        <v>2043</v>
      </c>
      <c r="B2044" s="2">
        <v>17</v>
      </c>
      <c r="C2044" s="2">
        <v>1</v>
      </c>
      <c r="D2044" s="11"/>
      <c r="E20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44" s="524" t="str">
        <f t="shared" si="95"/>
        <v/>
      </c>
      <c r="H2044" s="525">
        <f t="shared" si="96"/>
        <v>0</v>
      </c>
      <c r="I2044" s="526">
        <f t="shared" si="97"/>
        <v>1</v>
      </c>
      <c r="J2044" s="526" t="str">
        <f ca="1">IF(G2044="","",SUMPRODUCT(LOOKUP(MID(SUBSTITUTE(UPPER(TRIM(CLEAN(SUBSTITUTE(SUBSTITUTE(G2044,"ٔ",""),"ـ","ء"))))," ",""),ROW(INDIRECT("1:"&amp;LEN(SUBSTITUTE(UPPER(TRIM(CLEAN(SUBSTITUTE(SUBSTITUTE(G2044,"ٔ",""),"ـ","ء"))))," ","")))),1),Gematria!$C$3:$C$40,Gematria!$D$3:$D$40)))</f>
        <v/>
      </c>
    </row>
    <row r="2045" spans="1:10" x14ac:dyDescent="0.25">
      <c r="A2045" s="2">
        <v>2044</v>
      </c>
      <c r="B2045" s="2">
        <v>17</v>
      </c>
      <c r="C2045" s="2">
        <v>2</v>
      </c>
      <c r="D2045" s="11"/>
      <c r="E20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45" s="524" t="str">
        <f t="shared" si="95"/>
        <v/>
      </c>
      <c r="H2045" s="525">
        <f t="shared" si="96"/>
        <v>0</v>
      </c>
      <c r="I2045" s="526">
        <f t="shared" si="97"/>
        <v>1</v>
      </c>
      <c r="J2045" s="526" t="str">
        <f ca="1">IF(G2045="","",SUMPRODUCT(LOOKUP(MID(SUBSTITUTE(UPPER(TRIM(CLEAN(SUBSTITUTE(SUBSTITUTE(G2045,"ٔ",""),"ـ","ء"))))," ",""),ROW(INDIRECT("1:"&amp;LEN(SUBSTITUTE(UPPER(TRIM(CLEAN(SUBSTITUTE(SUBSTITUTE(G2045,"ٔ",""),"ـ","ء"))))," ","")))),1),Gematria!$C$3:$C$40,Gematria!$D$3:$D$40)))</f>
        <v/>
      </c>
    </row>
    <row r="2046" spans="1:10" x14ac:dyDescent="0.25">
      <c r="A2046" s="2">
        <v>2045</v>
      </c>
      <c r="B2046" s="2">
        <v>17</v>
      </c>
      <c r="C2046" s="2">
        <v>3</v>
      </c>
      <c r="D2046" s="11"/>
      <c r="E20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46" s="524" t="str">
        <f t="shared" si="95"/>
        <v/>
      </c>
      <c r="H2046" s="525">
        <f t="shared" si="96"/>
        <v>0</v>
      </c>
      <c r="I2046" s="526">
        <f t="shared" si="97"/>
        <v>1</v>
      </c>
      <c r="J2046" s="526" t="str">
        <f ca="1">IF(G2046="","",SUMPRODUCT(LOOKUP(MID(SUBSTITUTE(UPPER(TRIM(CLEAN(SUBSTITUTE(SUBSTITUTE(G2046,"ٔ",""),"ـ","ء"))))," ",""),ROW(INDIRECT("1:"&amp;LEN(SUBSTITUTE(UPPER(TRIM(CLEAN(SUBSTITUTE(SUBSTITUTE(G2046,"ٔ",""),"ـ","ء"))))," ","")))),1),Gematria!$C$3:$C$40,Gematria!$D$3:$D$40)))</f>
        <v/>
      </c>
    </row>
    <row r="2047" spans="1:10" x14ac:dyDescent="0.25">
      <c r="A2047" s="2">
        <v>2046</v>
      </c>
      <c r="B2047" s="2">
        <v>17</v>
      </c>
      <c r="C2047" s="2">
        <v>4</v>
      </c>
      <c r="D2047" s="11"/>
      <c r="E20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47" s="524" t="str">
        <f t="shared" si="95"/>
        <v/>
      </c>
      <c r="H2047" s="525">
        <f t="shared" si="96"/>
        <v>0</v>
      </c>
      <c r="I2047" s="526">
        <f t="shared" si="97"/>
        <v>1</v>
      </c>
      <c r="J2047" s="526" t="str">
        <f ca="1">IF(G2047="","",SUMPRODUCT(LOOKUP(MID(SUBSTITUTE(UPPER(TRIM(CLEAN(SUBSTITUTE(SUBSTITUTE(G2047,"ٔ",""),"ـ","ء"))))," ",""),ROW(INDIRECT("1:"&amp;LEN(SUBSTITUTE(UPPER(TRIM(CLEAN(SUBSTITUTE(SUBSTITUTE(G2047,"ٔ",""),"ـ","ء"))))," ","")))),1),Gematria!$C$3:$C$40,Gematria!$D$3:$D$40)))</f>
        <v/>
      </c>
    </row>
    <row r="2048" spans="1:10" x14ac:dyDescent="0.25">
      <c r="A2048" s="2">
        <v>2047</v>
      </c>
      <c r="B2048" s="2">
        <v>17</v>
      </c>
      <c r="C2048" s="2">
        <v>5</v>
      </c>
      <c r="D2048" s="11"/>
      <c r="E20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48" s="524" t="str">
        <f t="shared" si="95"/>
        <v/>
      </c>
      <c r="H2048" s="525">
        <f t="shared" si="96"/>
        <v>0</v>
      </c>
      <c r="I2048" s="526">
        <f t="shared" si="97"/>
        <v>1</v>
      </c>
      <c r="J2048" s="526" t="str">
        <f ca="1">IF(G2048="","",SUMPRODUCT(LOOKUP(MID(SUBSTITUTE(UPPER(TRIM(CLEAN(SUBSTITUTE(SUBSTITUTE(G2048,"ٔ",""),"ـ","ء"))))," ",""),ROW(INDIRECT("1:"&amp;LEN(SUBSTITUTE(UPPER(TRIM(CLEAN(SUBSTITUTE(SUBSTITUTE(G2048,"ٔ",""),"ـ","ء"))))," ","")))),1),Gematria!$C$3:$C$40,Gematria!$D$3:$D$40)))</f>
        <v/>
      </c>
    </row>
    <row r="2049" spans="1:10" x14ac:dyDescent="0.25">
      <c r="A2049" s="2">
        <v>2048</v>
      </c>
      <c r="B2049" s="2">
        <v>17</v>
      </c>
      <c r="C2049" s="2">
        <v>6</v>
      </c>
      <c r="D2049" s="11"/>
      <c r="E20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49" s="524" t="str">
        <f t="shared" si="95"/>
        <v/>
      </c>
      <c r="H2049" s="525">
        <f t="shared" si="96"/>
        <v>0</v>
      </c>
      <c r="I2049" s="526">
        <f t="shared" si="97"/>
        <v>1</v>
      </c>
      <c r="J2049" s="526" t="str">
        <f ca="1">IF(G2049="","",SUMPRODUCT(LOOKUP(MID(SUBSTITUTE(UPPER(TRIM(CLEAN(SUBSTITUTE(SUBSTITUTE(G2049,"ٔ",""),"ـ","ء"))))," ",""),ROW(INDIRECT("1:"&amp;LEN(SUBSTITUTE(UPPER(TRIM(CLEAN(SUBSTITUTE(SUBSTITUTE(G2049,"ٔ",""),"ـ","ء"))))," ","")))),1),Gematria!$C$3:$C$40,Gematria!$D$3:$D$40)))</f>
        <v/>
      </c>
    </row>
    <row r="2050" spans="1:10" x14ac:dyDescent="0.25">
      <c r="A2050" s="2">
        <v>2049</v>
      </c>
      <c r="B2050" s="2">
        <v>17</v>
      </c>
      <c r="C2050" s="2">
        <v>7</v>
      </c>
      <c r="D2050" s="11"/>
      <c r="E20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50" s="524" t="str">
        <f t="shared" si="95"/>
        <v/>
      </c>
      <c r="H2050" s="525">
        <f t="shared" si="96"/>
        <v>0</v>
      </c>
      <c r="I2050" s="526">
        <f t="shared" si="97"/>
        <v>1</v>
      </c>
      <c r="J2050" s="526" t="str">
        <f ca="1">IF(G2050="","",SUMPRODUCT(LOOKUP(MID(SUBSTITUTE(UPPER(TRIM(CLEAN(SUBSTITUTE(SUBSTITUTE(G2050,"ٔ",""),"ـ","ء"))))," ",""),ROW(INDIRECT("1:"&amp;LEN(SUBSTITUTE(UPPER(TRIM(CLEAN(SUBSTITUTE(SUBSTITUTE(G2050,"ٔ",""),"ـ","ء"))))," ","")))),1),Gematria!$C$3:$C$40,Gematria!$D$3:$D$40)))</f>
        <v/>
      </c>
    </row>
    <row r="2051" spans="1:10" x14ac:dyDescent="0.25">
      <c r="A2051" s="2">
        <v>2050</v>
      </c>
      <c r="B2051" s="2">
        <v>17</v>
      </c>
      <c r="C2051" s="2">
        <v>8</v>
      </c>
      <c r="D2051" s="11"/>
      <c r="E20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51" s="524" t="str">
        <f t="shared" ref="G2051:G2114" si="98">TRIM(CLEAN(SUBSTITUTE(F2051,"ٔ","")))</f>
        <v/>
      </c>
      <c r="H2051" s="525">
        <f t="shared" ref="H2051:H2114" si="99">LEN(SUBSTITUTE(G2051," ",""))</f>
        <v>0</v>
      </c>
      <c r="I2051" s="526">
        <f t="shared" si="97"/>
        <v>1</v>
      </c>
      <c r="J2051" s="526" t="str">
        <f ca="1">IF(G2051="","",SUMPRODUCT(LOOKUP(MID(SUBSTITUTE(UPPER(TRIM(CLEAN(SUBSTITUTE(SUBSTITUTE(G2051,"ٔ",""),"ـ","ء"))))," ",""),ROW(INDIRECT("1:"&amp;LEN(SUBSTITUTE(UPPER(TRIM(CLEAN(SUBSTITUTE(SUBSTITUTE(G2051,"ٔ",""),"ـ","ء"))))," ","")))),1),Gematria!$C$3:$C$40,Gematria!$D$3:$D$40)))</f>
        <v/>
      </c>
    </row>
    <row r="2052" spans="1:10" x14ac:dyDescent="0.25">
      <c r="A2052" s="2">
        <v>2051</v>
      </c>
      <c r="B2052" s="2">
        <v>17</v>
      </c>
      <c r="C2052" s="2">
        <v>9</v>
      </c>
      <c r="D2052" s="11"/>
      <c r="E20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52" s="524" t="str">
        <f t="shared" si="98"/>
        <v/>
      </c>
      <c r="H2052" s="525">
        <f t="shared" si="99"/>
        <v>0</v>
      </c>
      <c r="I2052" s="526">
        <f t="shared" si="97"/>
        <v>1</v>
      </c>
      <c r="J2052" s="526" t="str">
        <f ca="1">IF(G2052="","",SUMPRODUCT(LOOKUP(MID(SUBSTITUTE(UPPER(TRIM(CLEAN(SUBSTITUTE(SUBSTITUTE(G2052,"ٔ",""),"ـ","ء"))))," ",""),ROW(INDIRECT("1:"&amp;LEN(SUBSTITUTE(UPPER(TRIM(CLEAN(SUBSTITUTE(SUBSTITUTE(G2052,"ٔ",""),"ـ","ء"))))," ","")))),1),Gematria!$C$3:$C$40,Gematria!$D$3:$D$40)))</f>
        <v/>
      </c>
    </row>
    <row r="2053" spans="1:10" x14ac:dyDescent="0.25">
      <c r="A2053" s="2">
        <v>2052</v>
      </c>
      <c r="B2053" s="2">
        <v>17</v>
      </c>
      <c r="C2053" s="2">
        <v>10</v>
      </c>
      <c r="D2053" s="11"/>
      <c r="E20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53" s="524" t="str">
        <f t="shared" si="98"/>
        <v/>
      </c>
      <c r="H2053" s="525">
        <f t="shared" si="99"/>
        <v>0</v>
      </c>
      <c r="I2053" s="526">
        <f t="shared" si="97"/>
        <v>1</v>
      </c>
      <c r="J2053" s="526" t="str">
        <f ca="1">IF(G2053="","",SUMPRODUCT(LOOKUP(MID(SUBSTITUTE(UPPER(TRIM(CLEAN(SUBSTITUTE(SUBSTITUTE(G2053,"ٔ",""),"ـ","ء"))))," ",""),ROW(INDIRECT("1:"&amp;LEN(SUBSTITUTE(UPPER(TRIM(CLEAN(SUBSTITUTE(SUBSTITUTE(G2053,"ٔ",""),"ـ","ء"))))," ","")))),1),Gematria!$C$3:$C$40,Gematria!$D$3:$D$40)))</f>
        <v/>
      </c>
    </row>
    <row r="2054" spans="1:10" x14ac:dyDescent="0.25">
      <c r="A2054" s="2">
        <v>2053</v>
      </c>
      <c r="B2054" s="2">
        <v>17</v>
      </c>
      <c r="C2054" s="2">
        <v>11</v>
      </c>
      <c r="D2054" s="11"/>
      <c r="E20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54" s="524" t="str">
        <f t="shared" si="98"/>
        <v/>
      </c>
      <c r="H2054" s="525">
        <f t="shared" si="99"/>
        <v>0</v>
      </c>
      <c r="I2054" s="526">
        <f t="shared" si="97"/>
        <v>1</v>
      </c>
      <c r="J2054" s="526" t="str">
        <f ca="1">IF(G2054="","",SUMPRODUCT(LOOKUP(MID(SUBSTITUTE(UPPER(TRIM(CLEAN(SUBSTITUTE(SUBSTITUTE(G2054,"ٔ",""),"ـ","ء"))))," ",""),ROW(INDIRECT("1:"&amp;LEN(SUBSTITUTE(UPPER(TRIM(CLEAN(SUBSTITUTE(SUBSTITUTE(G2054,"ٔ",""),"ـ","ء"))))," ","")))),1),Gematria!$C$3:$C$40,Gematria!$D$3:$D$40)))</f>
        <v/>
      </c>
    </row>
    <row r="2055" spans="1:10" x14ac:dyDescent="0.25">
      <c r="A2055" s="2">
        <v>2054</v>
      </c>
      <c r="B2055" s="2">
        <v>17</v>
      </c>
      <c r="C2055" s="2">
        <v>12</v>
      </c>
      <c r="D2055" s="11"/>
      <c r="E20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55" s="524" t="str">
        <f t="shared" si="98"/>
        <v/>
      </c>
      <c r="H2055" s="525">
        <f t="shared" si="99"/>
        <v>0</v>
      </c>
      <c r="I2055" s="526">
        <f t="shared" si="97"/>
        <v>1</v>
      </c>
      <c r="J2055" s="526" t="str">
        <f ca="1">IF(G2055="","",SUMPRODUCT(LOOKUP(MID(SUBSTITUTE(UPPER(TRIM(CLEAN(SUBSTITUTE(SUBSTITUTE(G2055,"ٔ",""),"ـ","ء"))))," ",""),ROW(INDIRECT("1:"&amp;LEN(SUBSTITUTE(UPPER(TRIM(CLEAN(SUBSTITUTE(SUBSTITUTE(G2055,"ٔ",""),"ـ","ء"))))," ","")))),1),Gematria!$C$3:$C$40,Gematria!$D$3:$D$40)))</f>
        <v/>
      </c>
    </row>
    <row r="2056" spans="1:10" x14ac:dyDescent="0.25">
      <c r="A2056" s="2">
        <v>2055</v>
      </c>
      <c r="B2056" s="2">
        <v>17</v>
      </c>
      <c r="C2056" s="2">
        <v>13</v>
      </c>
      <c r="D2056" s="11"/>
      <c r="E20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56" s="524" t="str">
        <f t="shared" si="98"/>
        <v/>
      </c>
      <c r="H2056" s="525">
        <f t="shared" si="99"/>
        <v>0</v>
      </c>
      <c r="I2056" s="526">
        <f t="shared" si="97"/>
        <v>1</v>
      </c>
      <c r="J2056" s="526" t="str">
        <f ca="1">IF(G2056="","",SUMPRODUCT(LOOKUP(MID(SUBSTITUTE(UPPER(TRIM(CLEAN(SUBSTITUTE(SUBSTITUTE(G2056,"ٔ",""),"ـ","ء"))))," ",""),ROW(INDIRECT("1:"&amp;LEN(SUBSTITUTE(UPPER(TRIM(CLEAN(SUBSTITUTE(SUBSTITUTE(G2056,"ٔ",""),"ـ","ء"))))," ","")))),1),Gematria!$C$3:$C$40,Gematria!$D$3:$D$40)))</f>
        <v/>
      </c>
    </row>
    <row r="2057" spans="1:10" x14ac:dyDescent="0.25">
      <c r="A2057" s="2">
        <v>2056</v>
      </c>
      <c r="B2057" s="2">
        <v>17</v>
      </c>
      <c r="C2057" s="2">
        <v>14</v>
      </c>
      <c r="D2057" s="11"/>
      <c r="E20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57" s="524" t="str">
        <f t="shared" si="98"/>
        <v/>
      </c>
      <c r="H2057" s="525">
        <f t="shared" si="99"/>
        <v>0</v>
      </c>
      <c r="I2057" s="526">
        <f t="shared" si="97"/>
        <v>1</v>
      </c>
      <c r="J2057" s="526" t="str">
        <f ca="1">IF(G2057="","",SUMPRODUCT(LOOKUP(MID(SUBSTITUTE(UPPER(TRIM(CLEAN(SUBSTITUTE(SUBSTITUTE(G2057,"ٔ",""),"ـ","ء"))))," ",""),ROW(INDIRECT("1:"&amp;LEN(SUBSTITUTE(UPPER(TRIM(CLEAN(SUBSTITUTE(SUBSTITUTE(G2057,"ٔ",""),"ـ","ء"))))," ","")))),1),Gematria!$C$3:$C$40,Gematria!$D$3:$D$40)))</f>
        <v/>
      </c>
    </row>
    <row r="2058" spans="1:10" x14ac:dyDescent="0.25">
      <c r="A2058" s="2">
        <v>2057</v>
      </c>
      <c r="B2058" s="2">
        <v>17</v>
      </c>
      <c r="C2058" s="2">
        <v>15</v>
      </c>
      <c r="D2058" s="11"/>
      <c r="E20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58" s="524" t="str">
        <f t="shared" si="98"/>
        <v/>
      </c>
      <c r="H2058" s="525">
        <f t="shared" si="99"/>
        <v>0</v>
      </c>
      <c r="I2058" s="526">
        <f t="shared" si="97"/>
        <v>1</v>
      </c>
      <c r="J2058" s="526" t="str">
        <f ca="1">IF(G2058="","",SUMPRODUCT(LOOKUP(MID(SUBSTITUTE(UPPER(TRIM(CLEAN(SUBSTITUTE(SUBSTITUTE(G2058,"ٔ",""),"ـ","ء"))))," ",""),ROW(INDIRECT("1:"&amp;LEN(SUBSTITUTE(UPPER(TRIM(CLEAN(SUBSTITUTE(SUBSTITUTE(G2058,"ٔ",""),"ـ","ء"))))," ","")))),1),Gematria!$C$3:$C$40,Gematria!$D$3:$D$40)))</f>
        <v/>
      </c>
    </row>
    <row r="2059" spans="1:10" x14ac:dyDescent="0.25">
      <c r="A2059" s="2">
        <v>2058</v>
      </c>
      <c r="B2059" s="2">
        <v>17</v>
      </c>
      <c r="C2059" s="2">
        <v>16</v>
      </c>
      <c r="D2059" s="11"/>
      <c r="E20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59" s="524" t="str">
        <f t="shared" si="98"/>
        <v/>
      </c>
      <c r="H2059" s="525">
        <f t="shared" si="99"/>
        <v>0</v>
      </c>
      <c r="I2059" s="526">
        <f t="shared" si="97"/>
        <v>1</v>
      </c>
      <c r="J2059" s="526" t="str">
        <f ca="1">IF(G2059="","",SUMPRODUCT(LOOKUP(MID(SUBSTITUTE(UPPER(TRIM(CLEAN(SUBSTITUTE(SUBSTITUTE(G2059,"ٔ",""),"ـ","ء"))))," ",""),ROW(INDIRECT("1:"&amp;LEN(SUBSTITUTE(UPPER(TRIM(CLEAN(SUBSTITUTE(SUBSTITUTE(G2059,"ٔ",""),"ـ","ء"))))," ","")))),1),Gematria!$C$3:$C$40,Gematria!$D$3:$D$40)))</f>
        <v/>
      </c>
    </row>
    <row r="2060" spans="1:10" x14ac:dyDescent="0.25">
      <c r="A2060" s="2">
        <v>2059</v>
      </c>
      <c r="B2060" s="2">
        <v>17</v>
      </c>
      <c r="C2060" s="2">
        <v>17</v>
      </c>
      <c r="D2060" s="11"/>
      <c r="E20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60" s="524" t="str">
        <f t="shared" si="98"/>
        <v/>
      </c>
      <c r="H2060" s="525">
        <f t="shared" si="99"/>
        <v>0</v>
      </c>
      <c r="I2060" s="526">
        <f t="shared" si="97"/>
        <v>1</v>
      </c>
      <c r="J2060" s="526" t="str">
        <f ca="1">IF(G2060="","",SUMPRODUCT(LOOKUP(MID(SUBSTITUTE(UPPER(TRIM(CLEAN(SUBSTITUTE(SUBSTITUTE(G2060,"ٔ",""),"ـ","ء"))))," ",""),ROW(INDIRECT("1:"&amp;LEN(SUBSTITUTE(UPPER(TRIM(CLEAN(SUBSTITUTE(SUBSTITUTE(G2060,"ٔ",""),"ـ","ء"))))," ","")))),1),Gematria!$C$3:$C$40,Gematria!$D$3:$D$40)))</f>
        <v/>
      </c>
    </row>
    <row r="2061" spans="1:10" x14ac:dyDescent="0.25">
      <c r="A2061" s="2">
        <v>2060</v>
      </c>
      <c r="B2061" s="2">
        <v>17</v>
      </c>
      <c r="C2061" s="2">
        <v>18</v>
      </c>
      <c r="D2061" s="11"/>
      <c r="E20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61" s="524" t="str">
        <f t="shared" si="98"/>
        <v/>
      </c>
      <c r="H2061" s="525">
        <f t="shared" si="99"/>
        <v>0</v>
      </c>
      <c r="I2061" s="526">
        <f t="shared" si="97"/>
        <v>1</v>
      </c>
      <c r="J2061" s="526" t="str">
        <f ca="1">IF(G2061="","",SUMPRODUCT(LOOKUP(MID(SUBSTITUTE(UPPER(TRIM(CLEAN(SUBSTITUTE(SUBSTITUTE(G2061,"ٔ",""),"ـ","ء"))))," ",""),ROW(INDIRECT("1:"&amp;LEN(SUBSTITUTE(UPPER(TRIM(CLEAN(SUBSTITUTE(SUBSTITUTE(G2061,"ٔ",""),"ـ","ء"))))," ","")))),1),Gematria!$C$3:$C$40,Gematria!$D$3:$D$40)))</f>
        <v/>
      </c>
    </row>
    <row r="2062" spans="1:10" x14ac:dyDescent="0.25">
      <c r="A2062" s="2">
        <v>2061</v>
      </c>
      <c r="B2062" s="2">
        <v>17</v>
      </c>
      <c r="C2062" s="2">
        <v>19</v>
      </c>
      <c r="D2062" s="11"/>
      <c r="E20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62" s="524" t="str">
        <f t="shared" si="98"/>
        <v/>
      </c>
      <c r="H2062" s="525">
        <f t="shared" si="99"/>
        <v>0</v>
      </c>
      <c r="I2062" s="526">
        <f t="shared" si="97"/>
        <v>1</v>
      </c>
      <c r="J2062" s="526" t="str">
        <f ca="1">IF(G2062="","",SUMPRODUCT(LOOKUP(MID(SUBSTITUTE(UPPER(TRIM(CLEAN(SUBSTITUTE(SUBSTITUTE(G2062,"ٔ",""),"ـ","ء"))))," ",""),ROW(INDIRECT("1:"&amp;LEN(SUBSTITUTE(UPPER(TRIM(CLEAN(SUBSTITUTE(SUBSTITUTE(G2062,"ٔ",""),"ـ","ء"))))," ","")))),1),Gematria!$C$3:$C$40,Gematria!$D$3:$D$40)))</f>
        <v/>
      </c>
    </row>
    <row r="2063" spans="1:10" x14ac:dyDescent="0.25">
      <c r="A2063" s="2">
        <v>2062</v>
      </c>
      <c r="B2063" s="2">
        <v>17</v>
      </c>
      <c r="C2063" s="2">
        <v>20</v>
      </c>
      <c r="D2063" s="11"/>
      <c r="E20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63" s="524" t="str">
        <f t="shared" si="98"/>
        <v/>
      </c>
      <c r="H2063" s="525">
        <f t="shared" si="99"/>
        <v>0</v>
      </c>
      <c r="I2063" s="526">
        <f t="shared" si="97"/>
        <v>1</v>
      </c>
      <c r="J2063" s="526" t="str">
        <f ca="1">IF(G2063="","",SUMPRODUCT(LOOKUP(MID(SUBSTITUTE(UPPER(TRIM(CLEAN(SUBSTITUTE(SUBSTITUTE(G2063,"ٔ",""),"ـ","ء"))))," ",""),ROW(INDIRECT("1:"&amp;LEN(SUBSTITUTE(UPPER(TRIM(CLEAN(SUBSTITUTE(SUBSTITUTE(G2063,"ٔ",""),"ـ","ء"))))," ","")))),1),Gematria!$C$3:$C$40,Gematria!$D$3:$D$40)))</f>
        <v/>
      </c>
    </row>
    <row r="2064" spans="1:10" x14ac:dyDescent="0.25">
      <c r="A2064" s="2">
        <v>2063</v>
      </c>
      <c r="B2064" s="2">
        <v>17</v>
      </c>
      <c r="C2064" s="2">
        <v>21</v>
      </c>
      <c r="D2064" s="11"/>
      <c r="E20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64" s="524" t="str">
        <f t="shared" si="98"/>
        <v/>
      </c>
      <c r="H2064" s="525">
        <f t="shared" si="99"/>
        <v>0</v>
      </c>
      <c r="I2064" s="526">
        <f t="shared" si="97"/>
        <v>1</v>
      </c>
      <c r="J2064" s="526" t="str">
        <f ca="1">IF(G2064="","",SUMPRODUCT(LOOKUP(MID(SUBSTITUTE(UPPER(TRIM(CLEAN(SUBSTITUTE(SUBSTITUTE(G2064,"ٔ",""),"ـ","ء"))))," ",""),ROW(INDIRECT("1:"&amp;LEN(SUBSTITUTE(UPPER(TRIM(CLEAN(SUBSTITUTE(SUBSTITUTE(G2064,"ٔ",""),"ـ","ء"))))," ","")))),1),Gematria!$C$3:$C$40,Gematria!$D$3:$D$40)))</f>
        <v/>
      </c>
    </row>
    <row r="2065" spans="1:10" x14ac:dyDescent="0.25">
      <c r="A2065" s="2">
        <v>2064</v>
      </c>
      <c r="B2065" s="2">
        <v>17</v>
      </c>
      <c r="C2065" s="2">
        <v>22</v>
      </c>
      <c r="D2065" s="11"/>
      <c r="E20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65" s="524" t="str">
        <f t="shared" si="98"/>
        <v/>
      </c>
      <c r="H2065" s="525">
        <f t="shared" si="99"/>
        <v>0</v>
      </c>
      <c r="I2065" s="526">
        <f t="shared" si="97"/>
        <v>1</v>
      </c>
      <c r="J2065" s="526" t="str">
        <f ca="1">IF(G2065="","",SUMPRODUCT(LOOKUP(MID(SUBSTITUTE(UPPER(TRIM(CLEAN(SUBSTITUTE(SUBSTITUTE(G2065,"ٔ",""),"ـ","ء"))))," ",""),ROW(INDIRECT("1:"&amp;LEN(SUBSTITUTE(UPPER(TRIM(CLEAN(SUBSTITUTE(SUBSTITUTE(G2065,"ٔ",""),"ـ","ء"))))," ","")))),1),Gematria!$C$3:$C$40,Gematria!$D$3:$D$40)))</f>
        <v/>
      </c>
    </row>
    <row r="2066" spans="1:10" x14ac:dyDescent="0.25">
      <c r="A2066" s="2">
        <v>2065</v>
      </c>
      <c r="B2066" s="2">
        <v>17</v>
      </c>
      <c r="C2066" s="2">
        <v>23</v>
      </c>
      <c r="D2066" s="11"/>
      <c r="E20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66" s="524" t="str">
        <f t="shared" si="98"/>
        <v/>
      </c>
      <c r="H2066" s="525">
        <f t="shared" si="99"/>
        <v>0</v>
      </c>
      <c r="I2066" s="526">
        <f t="shared" si="97"/>
        <v>1</v>
      </c>
      <c r="J2066" s="526" t="str">
        <f ca="1">IF(G2066="","",SUMPRODUCT(LOOKUP(MID(SUBSTITUTE(UPPER(TRIM(CLEAN(SUBSTITUTE(SUBSTITUTE(G2066,"ٔ",""),"ـ","ء"))))," ",""),ROW(INDIRECT("1:"&amp;LEN(SUBSTITUTE(UPPER(TRIM(CLEAN(SUBSTITUTE(SUBSTITUTE(G2066,"ٔ",""),"ـ","ء"))))," ","")))),1),Gematria!$C$3:$C$40,Gematria!$D$3:$D$40)))</f>
        <v/>
      </c>
    </row>
    <row r="2067" spans="1:10" x14ac:dyDescent="0.25">
      <c r="A2067" s="2">
        <v>2066</v>
      </c>
      <c r="B2067" s="2">
        <v>17</v>
      </c>
      <c r="C2067" s="2">
        <v>24</v>
      </c>
      <c r="D2067" s="11"/>
      <c r="E20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67" s="524" t="str">
        <f t="shared" si="98"/>
        <v/>
      </c>
      <c r="H2067" s="525">
        <f t="shared" si="99"/>
        <v>0</v>
      </c>
      <c r="I2067" s="526">
        <f t="shared" ref="I2067:I2130" si="100">LEN(TRIM(G2067))-H2067+1</f>
        <v>1</v>
      </c>
      <c r="J2067" s="526" t="str">
        <f ca="1">IF(G2067="","",SUMPRODUCT(LOOKUP(MID(SUBSTITUTE(UPPER(TRIM(CLEAN(SUBSTITUTE(SUBSTITUTE(G2067,"ٔ",""),"ـ","ء"))))," ",""),ROW(INDIRECT("1:"&amp;LEN(SUBSTITUTE(UPPER(TRIM(CLEAN(SUBSTITUTE(SUBSTITUTE(G2067,"ٔ",""),"ـ","ء"))))," ","")))),1),Gematria!$C$3:$C$40,Gematria!$D$3:$D$40)))</f>
        <v/>
      </c>
    </row>
    <row r="2068" spans="1:10" x14ac:dyDescent="0.25">
      <c r="A2068" s="2">
        <v>2067</v>
      </c>
      <c r="B2068" s="2">
        <v>17</v>
      </c>
      <c r="C2068" s="2">
        <v>25</v>
      </c>
      <c r="D2068" s="11"/>
      <c r="E20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68" s="524" t="str">
        <f t="shared" si="98"/>
        <v/>
      </c>
      <c r="H2068" s="525">
        <f t="shared" si="99"/>
        <v>0</v>
      </c>
      <c r="I2068" s="526">
        <f t="shared" si="100"/>
        <v>1</v>
      </c>
      <c r="J2068" s="526" t="str">
        <f ca="1">IF(G2068="","",SUMPRODUCT(LOOKUP(MID(SUBSTITUTE(UPPER(TRIM(CLEAN(SUBSTITUTE(SUBSTITUTE(G2068,"ٔ",""),"ـ","ء"))))," ",""),ROW(INDIRECT("1:"&amp;LEN(SUBSTITUTE(UPPER(TRIM(CLEAN(SUBSTITUTE(SUBSTITUTE(G2068,"ٔ",""),"ـ","ء"))))," ","")))),1),Gematria!$C$3:$C$40,Gematria!$D$3:$D$40)))</f>
        <v/>
      </c>
    </row>
    <row r="2069" spans="1:10" x14ac:dyDescent="0.25">
      <c r="A2069" s="2">
        <v>2068</v>
      </c>
      <c r="B2069" s="2">
        <v>17</v>
      </c>
      <c r="C2069" s="2">
        <v>26</v>
      </c>
      <c r="D2069" s="11"/>
      <c r="E20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69" s="524" t="str">
        <f t="shared" si="98"/>
        <v/>
      </c>
      <c r="H2069" s="525">
        <f t="shared" si="99"/>
        <v>0</v>
      </c>
      <c r="I2069" s="526">
        <f t="shared" si="100"/>
        <v>1</v>
      </c>
      <c r="J2069" s="526" t="str">
        <f ca="1">IF(G2069="","",SUMPRODUCT(LOOKUP(MID(SUBSTITUTE(UPPER(TRIM(CLEAN(SUBSTITUTE(SUBSTITUTE(G2069,"ٔ",""),"ـ","ء"))))," ",""),ROW(INDIRECT("1:"&amp;LEN(SUBSTITUTE(UPPER(TRIM(CLEAN(SUBSTITUTE(SUBSTITUTE(G2069,"ٔ",""),"ـ","ء"))))," ","")))),1),Gematria!$C$3:$C$40,Gematria!$D$3:$D$40)))</f>
        <v/>
      </c>
    </row>
    <row r="2070" spans="1:10" x14ac:dyDescent="0.25">
      <c r="A2070" s="2">
        <v>2069</v>
      </c>
      <c r="B2070" s="2">
        <v>17</v>
      </c>
      <c r="C2070" s="2">
        <v>27</v>
      </c>
      <c r="D2070" s="11"/>
      <c r="E20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70" s="524" t="str">
        <f t="shared" si="98"/>
        <v/>
      </c>
      <c r="H2070" s="525">
        <f t="shared" si="99"/>
        <v>0</v>
      </c>
      <c r="I2070" s="526">
        <f t="shared" si="100"/>
        <v>1</v>
      </c>
      <c r="J2070" s="526" t="str">
        <f ca="1">IF(G2070="","",SUMPRODUCT(LOOKUP(MID(SUBSTITUTE(UPPER(TRIM(CLEAN(SUBSTITUTE(SUBSTITUTE(G2070,"ٔ",""),"ـ","ء"))))," ",""),ROW(INDIRECT("1:"&amp;LEN(SUBSTITUTE(UPPER(TRIM(CLEAN(SUBSTITUTE(SUBSTITUTE(G2070,"ٔ",""),"ـ","ء"))))," ","")))),1),Gematria!$C$3:$C$40,Gematria!$D$3:$D$40)))</f>
        <v/>
      </c>
    </row>
    <row r="2071" spans="1:10" x14ac:dyDescent="0.25">
      <c r="A2071" s="2">
        <v>2070</v>
      </c>
      <c r="B2071" s="2">
        <v>17</v>
      </c>
      <c r="C2071" s="2">
        <v>28</v>
      </c>
      <c r="D2071" s="11"/>
      <c r="E20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71" s="524" t="str">
        <f t="shared" si="98"/>
        <v/>
      </c>
      <c r="H2071" s="525">
        <f t="shared" si="99"/>
        <v>0</v>
      </c>
      <c r="I2071" s="526">
        <f t="shared" si="100"/>
        <v>1</v>
      </c>
      <c r="J2071" s="526" t="str">
        <f ca="1">IF(G2071="","",SUMPRODUCT(LOOKUP(MID(SUBSTITUTE(UPPER(TRIM(CLEAN(SUBSTITUTE(SUBSTITUTE(G2071,"ٔ",""),"ـ","ء"))))," ",""),ROW(INDIRECT("1:"&amp;LEN(SUBSTITUTE(UPPER(TRIM(CLEAN(SUBSTITUTE(SUBSTITUTE(G2071,"ٔ",""),"ـ","ء"))))," ","")))),1),Gematria!$C$3:$C$40,Gematria!$D$3:$D$40)))</f>
        <v/>
      </c>
    </row>
    <row r="2072" spans="1:10" x14ac:dyDescent="0.25">
      <c r="A2072" s="2">
        <v>2071</v>
      </c>
      <c r="B2072" s="2">
        <v>17</v>
      </c>
      <c r="C2072" s="2">
        <v>29</v>
      </c>
      <c r="D2072" s="11"/>
      <c r="E20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72" s="524" t="str">
        <f t="shared" si="98"/>
        <v/>
      </c>
      <c r="H2072" s="525">
        <f t="shared" si="99"/>
        <v>0</v>
      </c>
      <c r="I2072" s="526">
        <f t="shared" si="100"/>
        <v>1</v>
      </c>
      <c r="J2072" s="526" t="str">
        <f ca="1">IF(G2072="","",SUMPRODUCT(LOOKUP(MID(SUBSTITUTE(UPPER(TRIM(CLEAN(SUBSTITUTE(SUBSTITUTE(G2072,"ٔ",""),"ـ","ء"))))," ",""),ROW(INDIRECT("1:"&amp;LEN(SUBSTITUTE(UPPER(TRIM(CLEAN(SUBSTITUTE(SUBSTITUTE(G2072,"ٔ",""),"ـ","ء"))))," ","")))),1),Gematria!$C$3:$C$40,Gematria!$D$3:$D$40)))</f>
        <v/>
      </c>
    </row>
    <row r="2073" spans="1:10" x14ac:dyDescent="0.25">
      <c r="A2073" s="2">
        <v>2072</v>
      </c>
      <c r="B2073" s="2">
        <v>17</v>
      </c>
      <c r="C2073" s="2">
        <v>30</v>
      </c>
      <c r="D2073" s="11"/>
      <c r="E20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73" s="524" t="str">
        <f t="shared" si="98"/>
        <v/>
      </c>
      <c r="H2073" s="525">
        <f t="shared" si="99"/>
        <v>0</v>
      </c>
      <c r="I2073" s="526">
        <f t="shared" si="100"/>
        <v>1</v>
      </c>
      <c r="J2073" s="526" t="str">
        <f ca="1">IF(G2073="","",SUMPRODUCT(LOOKUP(MID(SUBSTITUTE(UPPER(TRIM(CLEAN(SUBSTITUTE(SUBSTITUTE(G2073,"ٔ",""),"ـ","ء"))))," ",""),ROW(INDIRECT("1:"&amp;LEN(SUBSTITUTE(UPPER(TRIM(CLEAN(SUBSTITUTE(SUBSTITUTE(G2073,"ٔ",""),"ـ","ء"))))," ","")))),1),Gematria!$C$3:$C$40,Gematria!$D$3:$D$40)))</f>
        <v/>
      </c>
    </row>
    <row r="2074" spans="1:10" x14ac:dyDescent="0.25">
      <c r="A2074" s="2">
        <v>2073</v>
      </c>
      <c r="B2074" s="2">
        <v>17</v>
      </c>
      <c r="C2074" s="2">
        <v>31</v>
      </c>
      <c r="D2074" s="11"/>
      <c r="E20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74" s="524" t="str">
        <f t="shared" si="98"/>
        <v/>
      </c>
      <c r="H2074" s="525">
        <f t="shared" si="99"/>
        <v>0</v>
      </c>
      <c r="I2074" s="526">
        <f t="shared" si="100"/>
        <v>1</v>
      </c>
      <c r="J2074" s="526" t="str">
        <f ca="1">IF(G2074="","",SUMPRODUCT(LOOKUP(MID(SUBSTITUTE(UPPER(TRIM(CLEAN(SUBSTITUTE(SUBSTITUTE(G2074,"ٔ",""),"ـ","ء"))))," ",""),ROW(INDIRECT("1:"&amp;LEN(SUBSTITUTE(UPPER(TRIM(CLEAN(SUBSTITUTE(SUBSTITUTE(G2074,"ٔ",""),"ـ","ء"))))," ","")))),1),Gematria!$C$3:$C$40,Gematria!$D$3:$D$40)))</f>
        <v/>
      </c>
    </row>
    <row r="2075" spans="1:10" x14ac:dyDescent="0.25">
      <c r="A2075" s="2">
        <v>2074</v>
      </c>
      <c r="B2075" s="2">
        <v>17</v>
      </c>
      <c r="C2075" s="2">
        <v>32</v>
      </c>
      <c r="D2075" s="11"/>
      <c r="E20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75" s="524" t="str">
        <f t="shared" si="98"/>
        <v/>
      </c>
      <c r="H2075" s="525">
        <f t="shared" si="99"/>
        <v>0</v>
      </c>
      <c r="I2075" s="526">
        <f t="shared" si="100"/>
        <v>1</v>
      </c>
      <c r="J2075" s="526" t="str">
        <f ca="1">IF(G2075="","",SUMPRODUCT(LOOKUP(MID(SUBSTITUTE(UPPER(TRIM(CLEAN(SUBSTITUTE(SUBSTITUTE(G2075,"ٔ",""),"ـ","ء"))))," ",""),ROW(INDIRECT("1:"&amp;LEN(SUBSTITUTE(UPPER(TRIM(CLEAN(SUBSTITUTE(SUBSTITUTE(G2075,"ٔ",""),"ـ","ء"))))," ","")))),1),Gematria!$C$3:$C$40,Gematria!$D$3:$D$40)))</f>
        <v/>
      </c>
    </row>
    <row r="2076" spans="1:10" x14ac:dyDescent="0.25">
      <c r="A2076" s="2">
        <v>2075</v>
      </c>
      <c r="B2076" s="2">
        <v>17</v>
      </c>
      <c r="C2076" s="2">
        <v>33</v>
      </c>
      <c r="D2076" s="11"/>
      <c r="E20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76" s="524" t="str">
        <f t="shared" si="98"/>
        <v/>
      </c>
      <c r="H2076" s="525">
        <f t="shared" si="99"/>
        <v>0</v>
      </c>
      <c r="I2076" s="526">
        <f t="shared" si="100"/>
        <v>1</v>
      </c>
      <c r="J2076" s="526" t="str">
        <f ca="1">IF(G2076="","",SUMPRODUCT(LOOKUP(MID(SUBSTITUTE(UPPER(TRIM(CLEAN(SUBSTITUTE(SUBSTITUTE(G2076,"ٔ",""),"ـ","ء"))))," ",""),ROW(INDIRECT("1:"&amp;LEN(SUBSTITUTE(UPPER(TRIM(CLEAN(SUBSTITUTE(SUBSTITUTE(G2076,"ٔ",""),"ـ","ء"))))," ","")))),1),Gematria!$C$3:$C$40,Gematria!$D$3:$D$40)))</f>
        <v/>
      </c>
    </row>
    <row r="2077" spans="1:10" x14ac:dyDescent="0.25">
      <c r="A2077" s="2">
        <v>2076</v>
      </c>
      <c r="B2077" s="2">
        <v>17</v>
      </c>
      <c r="C2077" s="2">
        <v>34</v>
      </c>
      <c r="D2077" s="11"/>
      <c r="E20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77" s="524" t="str">
        <f t="shared" si="98"/>
        <v/>
      </c>
      <c r="H2077" s="525">
        <f t="shared" si="99"/>
        <v>0</v>
      </c>
      <c r="I2077" s="526">
        <f t="shared" si="100"/>
        <v>1</v>
      </c>
      <c r="J2077" s="526" t="str">
        <f ca="1">IF(G2077="","",SUMPRODUCT(LOOKUP(MID(SUBSTITUTE(UPPER(TRIM(CLEAN(SUBSTITUTE(SUBSTITUTE(G2077,"ٔ",""),"ـ","ء"))))," ",""),ROW(INDIRECT("1:"&amp;LEN(SUBSTITUTE(UPPER(TRIM(CLEAN(SUBSTITUTE(SUBSTITUTE(G2077,"ٔ",""),"ـ","ء"))))," ","")))),1),Gematria!$C$3:$C$40,Gematria!$D$3:$D$40)))</f>
        <v/>
      </c>
    </row>
    <row r="2078" spans="1:10" x14ac:dyDescent="0.25">
      <c r="A2078" s="2">
        <v>2077</v>
      </c>
      <c r="B2078" s="2">
        <v>17</v>
      </c>
      <c r="C2078" s="2">
        <v>35</v>
      </c>
      <c r="D2078" s="11"/>
      <c r="E20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78" s="524" t="str">
        <f t="shared" si="98"/>
        <v/>
      </c>
      <c r="H2078" s="525">
        <f t="shared" si="99"/>
        <v>0</v>
      </c>
      <c r="I2078" s="526">
        <f t="shared" si="100"/>
        <v>1</v>
      </c>
      <c r="J2078" s="526" t="str">
        <f ca="1">IF(G2078="","",SUMPRODUCT(LOOKUP(MID(SUBSTITUTE(UPPER(TRIM(CLEAN(SUBSTITUTE(SUBSTITUTE(G2078,"ٔ",""),"ـ","ء"))))," ",""),ROW(INDIRECT("1:"&amp;LEN(SUBSTITUTE(UPPER(TRIM(CLEAN(SUBSTITUTE(SUBSTITUTE(G2078,"ٔ",""),"ـ","ء"))))," ","")))),1),Gematria!$C$3:$C$40,Gematria!$D$3:$D$40)))</f>
        <v/>
      </c>
    </row>
    <row r="2079" spans="1:10" x14ac:dyDescent="0.25">
      <c r="A2079" s="2">
        <v>2078</v>
      </c>
      <c r="B2079" s="2">
        <v>17</v>
      </c>
      <c r="C2079" s="2">
        <v>36</v>
      </c>
      <c r="D2079" s="11"/>
      <c r="E20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79" s="524" t="str">
        <f t="shared" si="98"/>
        <v/>
      </c>
      <c r="H2079" s="525">
        <f t="shared" si="99"/>
        <v>0</v>
      </c>
      <c r="I2079" s="526">
        <f t="shared" si="100"/>
        <v>1</v>
      </c>
      <c r="J2079" s="526" t="str">
        <f ca="1">IF(G2079="","",SUMPRODUCT(LOOKUP(MID(SUBSTITUTE(UPPER(TRIM(CLEAN(SUBSTITUTE(SUBSTITUTE(G2079,"ٔ",""),"ـ","ء"))))," ",""),ROW(INDIRECT("1:"&amp;LEN(SUBSTITUTE(UPPER(TRIM(CLEAN(SUBSTITUTE(SUBSTITUTE(G2079,"ٔ",""),"ـ","ء"))))," ","")))),1),Gematria!$C$3:$C$40,Gematria!$D$3:$D$40)))</f>
        <v/>
      </c>
    </row>
    <row r="2080" spans="1:10" x14ac:dyDescent="0.25">
      <c r="A2080" s="2">
        <v>2079</v>
      </c>
      <c r="B2080" s="2">
        <v>17</v>
      </c>
      <c r="C2080" s="2">
        <v>37</v>
      </c>
      <c r="D2080" s="11"/>
      <c r="E20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80" s="524" t="str">
        <f t="shared" si="98"/>
        <v/>
      </c>
      <c r="H2080" s="525">
        <f t="shared" si="99"/>
        <v>0</v>
      </c>
      <c r="I2080" s="526">
        <f t="shared" si="100"/>
        <v>1</v>
      </c>
      <c r="J2080" s="526" t="str">
        <f ca="1">IF(G2080="","",SUMPRODUCT(LOOKUP(MID(SUBSTITUTE(UPPER(TRIM(CLEAN(SUBSTITUTE(SUBSTITUTE(G2080,"ٔ",""),"ـ","ء"))))," ",""),ROW(INDIRECT("1:"&amp;LEN(SUBSTITUTE(UPPER(TRIM(CLEAN(SUBSTITUTE(SUBSTITUTE(G2080,"ٔ",""),"ـ","ء"))))," ","")))),1),Gematria!$C$3:$C$40,Gematria!$D$3:$D$40)))</f>
        <v/>
      </c>
    </row>
    <row r="2081" spans="1:10" x14ac:dyDescent="0.25">
      <c r="A2081" s="2">
        <v>2080</v>
      </c>
      <c r="B2081" s="2">
        <v>17</v>
      </c>
      <c r="C2081" s="2">
        <v>38</v>
      </c>
      <c r="D2081" s="11"/>
      <c r="E20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81" s="524" t="str">
        <f t="shared" si="98"/>
        <v/>
      </c>
      <c r="H2081" s="525">
        <f t="shared" si="99"/>
        <v>0</v>
      </c>
      <c r="I2081" s="526">
        <f t="shared" si="100"/>
        <v>1</v>
      </c>
      <c r="J2081" s="526" t="str">
        <f ca="1">IF(G2081="","",SUMPRODUCT(LOOKUP(MID(SUBSTITUTE(UPPER(TRIM(CLEAN(SUBSTITUTE(SUBSTITUTE(G2081,"ٔ",""),"ـ","ء"))))," ",""),ROW(INDIRECT("1:"&amp;LEN(SUBSTITUTE(UPPER(TRIM(CLEAN(SUBSTITUTE(SUBSTITUTE(G2081,"ٔ",""),"ـ","ء"))))," ","")))),1),Gematria!$C$3:$C$40,Gematria!$D$3:$D$40)))</f>
        <v/>
      </c>
    </row>
    <row r="2082" spans="1:10" x14ac:dyDescent="0.25">
      <c r="A2082" s="2">
        <v>2081</v>
      </c>
      <c r="B2082" s="2">
        <v>17</v>
      </c>
      <c r="C2082" s="2">
        <v>39</v>
      </c>
      <c r="D2082" s="11"/>
      <c r="E20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82" s="524" t="str">
        <f t="shared" si="98"/>
        <v/>
      </c>
      <c r="H2082" s="525">
        <f t="shared" si="99"/>
        <v>0</v>
      </c>
      <c r="I2082" s="526">
        <f t="shared" si="100"/>
        <v>1</v>
      </c>
      <c r="J2082" s="526" t="str">
        <f ca="1">IF(G2082="","",SUMPRODUCT(LOOKUP(MID(SUBSTITUTE(UPPER(TRIM(CLEAN(SUBSTITUTE(SUBSTITUTE(G2082,"ٔ",""),"ـ","ء"))))," ",""),ROW(INDIRECT("1:"&amp;LEN(SUBSTITUTE(UPPER(TRIM(CLEAN(SUBSTITUTE(SUBSTITUTE(G2082,"ٔ",""),"ـ","ء"))))," ","")))),1),Gematria!$C$3:$C$40,Gematria!$D$3:$D$40)))</f>
        <v/>
      </c>
    </row>
    <row r="2083" spans="1:10" x14ac:dyDescent="0.25">
      <c r="A2083" s="2">
        <v>2082</v>
      </c>
      <c r="B2083" s="2">
        <v>17</v>
      </c>
      <c r="C2083" s="2">
        <v>40</v>
      </c>
      <c r="D2083" s="11"/>
      <c r="E20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83" s="524" t="str">
        <f t="shared" si="98"/>
        <v/>
      </c>
      <c r="H2083" s="525">
        <f t="shared" si="99"/>
        <v>0</v>
      </c>
      <c r="I2083" s="526">
        <f t="shared" si="100"/>
        <v>1</v>
      </c>
      <c r="J2083" s="526" t="str">
        <f ca="1">IF(G2083="","",SUMPRODUCT(LOOKUP(MID(SUBSTITUTE(UPPER(TRIM(CLEAN(SUBSTITUTE(SUBSTITUTE(G2083,"ٔ",""),"ـ","ء"))))," ",""),ROW(INDIRECT("1:"&amp;LEN(SUBSTITUTE(UPPER(TRIM(CLEAN(SUBSTITUTE(SUBSTITUTE(G2083,"ٔ",""),"ـ","ء"))))," ","")))),1),Gematria!$C$3:$C$40,Gematria!$D$3:$D$40)))</f>
        <v/>
      </c>
    </row>
    <row r="2084" spans="1:10" x14ac:dyDescent="0.25">
      <c r="A2084" s="2">
        <v>2083</v>
      </c>
      <c r="B2084" s="2">
        <v>17</v>
      </c>
      <c r="C2084" s="2">
        <v>41</v>
      </c>
      <c r="D2084" s="11"/>
      <c r="E20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84" s="524" t="str">
        <f t="shared" si="98"/>
        <v/>
      </c>
      <c r="H2084" s="525">
        <f t="shared" si="99"/>
        <v>0</v>
      </c>
      <c r="I2084" s="526">
        <f t="shared" si="100"/>
        <v>1</v>
      </c>
      <c r="J2084" s="526" t="str">
        <f ca="1">IF(G2084="","",SUMPRODUCT(LOOKUP(MID(SUBSTITUTE(UPPER(TRIM(CLEAN(SUBSTITUTE(SUBSTITUTE(G2084,"ٔ",""),"ـ","ء"))))," ",""),ROW(INDIRECT("1:"&amp;LEN(SUBSTITUTE(UPPER(TRIM(CLEAN(SUBSTITUTE(SUBSTITUTE(G2084,"ٔ",""),"ـ","ء"))))," ","")))),1),Gematria!$C$3:$C$40,Gematria!$D$3:$D$40)))</f>
        <v/>
      </c>
    </row>
    <row r="2085" spans="1:10" x14ac:dyDescent="0.25">
      <c r="A2085" s="2">
        <v>2084</v>
      </c>
      <c r="B2085" s="2">
        <v>17</v>
      </c>
      <c r="C2085" s="2">
        <v>42</v>
      </c>
      <c r="D2085" s="11"/>
      <c r="E20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85" s="524" t="str">
        <f t="shared" si="98"/>
        <v/>
      </c>
      <c r="H2085" s="525">
        <f t="shared" si="99"/>
        <v>0</v>
      </c>
      <c r="I2085" s="526">
        <f t="shared" si="100"/>
        <v>1</v>
      </c>
      <c r="J2085" s="526" t="str">
        <f ca="1">IF(G2085="","",SUMPRODUCT(LOOKUP(MID(SUBSTITUTE(UPPER(TRIM(CLEAN(SUBSTITUTE(SUBSTITUTE(G2085,"ٔ",""),"ـ","ء"))))," ",""),ROW(INDIRECT("1:"&amp;LEN(SUBSTITUTE(UPPER(TRIM(CLEAN(SUBSTITUTE(SUBSTITUTE(G2085,"ٔ",""),"ـ","ء"))))," ","")))),1),Gematria!$C$3:$C$40,Gematria!$D$3:$D$40)))</f>
        <v/>
      </c>
    </row>
    <row r="2086" spans="1:10" x14ac:dyDescent="0.25">
      <c r="A2086" s="2">
        <v>2085</v>
      </c>
      <c r="B2086" s="2">
        <v>17</v>
      </c>
      <c r="C2086" s="2">
        <v>43</v>
      </c>
      <c r="D2086" s="11"/>
      <c r="E20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86" s="524" t="str">
        <f t="shared" si="98"/>
        <v/>
      </c>
      <c r="H2086" s="525">
        <f t="shared" si="99"/>
        <v>0</v>
      </c>
      <c r="I2086" s="526">
        <f t="shared" si="100"/>
        <v>1</v>
      </c>
      <c r="J2086" s="526" t="str">
        <f ca="1">IF(G2086="","",SUMPRODUCT(LOOKUP(MID(SUBSTITUTE(UPPER(TRIM(CLEAN(SUBSTITUTE(SUBSTITUTE(G2086,"ٔ",""),"ـ","ء"))))," ",""),ROW(INDIRECT("1:"&amp;LEN(SUBSTITUTE(UPPER(TRIM(CLEAN(SUBSTITUTE(SUBSTITUTE(G2086,"ٔ",""),"ـ","ء"))))," ","")))),1),Gematria!$C$3:$C$40,Gematria!$D$3:$D$40)))</f>
        <v/>
      </c>
    </row>
    <row r="2087" spans="1:10" x14ac:dyDescent="0.25">
      <c r="A2087" s="2">
        <v>2086</v>
      </c>
      <c r="B2087" s="2">
        <v>17</v>
      </c>
      <c r="C2087" s="2">
        <v>44</v>
      </c>
      <c r="D2087" s="11"/>
      <c r="E20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87" s="524" t="str">
        <f t="shared" si="98"/>
        <v/>
      </c>
      <c r="H2087" s="525">
        <f t="shared" si="99"/>
        <v>0</v>
      </c>
      <c r="I2087" s="526">
        <f t="shared" si="100"/>
        <v>1</v>
      </c>
      <c r="J2087" s="526" t="str">
        <f ca="1">IF(G2087="","",SUMPRODUCT(LOOKUP(MID(SUBSTITUTE(UPPER(TRIM(CLEAN(SUBSTITUTE(SUBSTITUTE(G2087,"ٔ",""),"ـ","ء"))))," ",""),ROW(INDIRECT("1:"&amp;LEN(SUBSTITUTE(UPPER(TRIM(CLEAN(SUBSTITUTE(SUBSTITUTE(G2087,"ٔ",""),"ـ","ء"))))," ","")))),1),Gematria!$C$3:$C$40,Gematria!$D$3:$D$40)))</f>
        <v/>
      </c>
    </row>
    <row r="2088" spans="1:10" x14ac:dyDescent="0.25">
      <c r="A2088" s="2">
        <v>2087</v>
      </c>
      <c r="B2088" s="2">
        <v>17</v>
      </c>
      <c r="C2088" s="2">
        <v>45</v>
      </c>
      <c r="D2088" s="11"/>
      <c r="E20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88" s="524" t="str">
        <f t="shared" si="98"/>
        <v/>
      </c>
      <c r="H2088" s="525">
        <f t="shared" si="99"/>
        <v>0</v>
      </c>
      <c r="I2088" s="526">
        <f t="shared" si="100"/>
        <v>1</v>
      </c>
      <c r="J2088" s="526" t="str">
        <f ca="1">IF(G2088="","",SUMPRODUCT(LOOKUP(MID(SUBSTITUTE(UPPER(TRIM(CLEAN(SUBSTITUTE(SUBSTITUTE(G2088,"ٔ",""),"ـ","ء"))))," ",""),ROW(INDIRECT("1:"&amp;LEN(SUBSTITUTE(UPPER(TRIM(CLEAN(SUBSTITUTE(SUBSTITUTE(G2088,"ٔ",""),"ـ","ء"))))," ","")))),1),Gematria!$C$3:$C$40,Gematria!$D$3:$D$40)))</f>
        <v/>
      </c>
    </row>
    <row r="2089" spans="1:10" x14ac:dyDescent="0.25">
      <c r="A2089" s="2">
        <v>2088</v>
      </c>
      <c r="B2089" s="2">
        <v>17</v>
      </c>
      <c r="C2089" s="2">
        <v>46</v>
      </c>
      <c r="D2089" s="11"/>
      <c r="E20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89" s="524" t="str">
        <f t="shared" si="98"/>
        <v/>
      </c>
      <c r="H2089" s="525">
        <f t="shared" si="99"/>
        <v>0</v>
      </c>
      <c r="I2089" s="526">
        <f t="shared" si="100"/>
        <v>1</v>
      </c>
      <c r="J2089" s="526" t="str">
        <f ca="1">IF(G2089="","",SUMPRODUCT(LOOKUP(MID(SUBSTITUTE(UPPER(TRIM(CLEAN(SUBSTITUTE(SUBSTITUTE(G2089,"ٔ",""),"ـ","ء"))))," ",""),ROW(INDIRECT("1:"&amp;LEN(SUBSTITUTE(UPPER(TRIM(CLEAN(SUBSTITUTE(SUBSTITUTE(G2089,"ٔ",""),"ـ","ء"))))," ","")))),1),Gematria!$C$3:$C$40,Gematria!$D$3:$D$40)))</f>
        <v/>
      </c>
    </row>
    <row r="2090" spans="1:10" x14ac:dyDescent="0.25">
      <c r="A2090" s="2">
        <v>2089</v>
      </c>
      <c r="B2090" s="2">
        <v>17</v>
      </c>
      <c r="C2090" s="2">
        <v>47</v>
      </c>
      <c r="D2090" s="11"/>
      <c r="E20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90" s="524" t="str">
        <f t="shared" si="98"/>
        <v/>
      </c>
      <c r="H2090" s="525">
        <f t="shared" si="99"/>
        <v>0</v>
      </c>
      <c r="I2090" s="526">
        <f t="shared" si="100"/>
        <v>1</v>
      </c>
      <c r="J2090" s="526" t="str">
        <f ca="1">IF(G2090="","",SUMPRODUCT(LOOKUP(MID(SUBSTITUTE(UPPER(TRIM(CLEAN(SUBSTITUTE(SUBSTITUTE(G2090,"ٔ",""),"ـ","ء"))))," ",""),ROW(INDIRECT("1:"&amp;LEN(SUBSTITUTE(UPPER(TRIM(CLEAN(SUBSTITUTE(SUBSTITUTE(G2090,"ٔ",""),"ـ","ء"))))," ","")))),1),Gematria!$C$3:$C$40,Gematria!$D$3:$D$40)))</f>
        <v/>
      </c>
    </row>
    <row r="2091" spans="1:10" x14ac:dyDescent="0.25">
      <c r="A2091" s="2">
        <v>2090</v>
      </c>
      <c r="B2091" s="2">
        <v>17</v>
      </c>
      <c r="C2091" s="2">
        <v>48</v>
      </c>
      <c r="D2091" s="11"/>
      <c r="E20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91" s="524" t="str">
        <f t="shared" si="98"/>
        <v/>
      </c>
      <c r="H2091" s="525">
        <f t="shared" si="99"/>
        <v>0</v>
      </c>
      <c r="I2091" s="526">
        <f t="shared" si="100"/>
        <v>1</v>
      </c>
      <c r="J2091" s="526" t="str">
        <f ca="1">IF(G2091="","",SUMPRODUCT(LOOKUP(MID(SUBSTITUTE(UPPER(TRIM(CLEAN(SUBSTITUTE(SUBSTITUTE(G2091,"ٔ",""),"ـ","ء"))))," ",""),ROW(INDIRECT("1:"&amp;LEN(SUBSTITUTE(UPPER(TRIM(CLEAN(SUBSTITUTE(SUBSTITUTE(G2091,"ٔ",""),"ـ","ء"))))," ","")))),1),Gematria!$C$3:$C$40,Gematria!$D$3:$D$40)))</f>
        <v/>
      </c>
    </row>
    <row r="2092" spans="1:10" x14ac:dyDescent="0.25">
      <c r="A2092" s="2">
        <v>2091</v>
      </c>
      <c r="B2092" s="2">
        <v>17</v>
      </c>
      <c r="C2092" s="2">
        <v>49</v>
      </c>
      <c r="D2092" s="11"/>
      <c r="E20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92" s="524" t="str">
        <f t="shared" si="98"/>
        <v/>
      </c>
      <c r="H2092" s="525">
        <f t="shared" si="99"/>
        <v>0</v>
      </c>
      <c r="I2092" s="526">
        <f t="shared" si="100"/>
        <v>1</v>
      </c>
      <c r="J2092" s="526" t="str">
        <f ca="1">IF(G2092="","",SUMPRODUCT(LOOKUP(MID(SUBSTITUTE(UPPER(TRIM(CLEAN(SUBSTITUTE(SUBSTITUTE(G2092,"ٔ",""),"ـ","ء"))))," ",""),ROW(INDIRECT("1:"&amp;LEN(SUBSTITUTE(UPPER(TRIM(CLEAN(SUBSTITUTE(SUBSTITUTE(G2092,"ٔ",""),"ـ","ء"))))," ","")))),1),Gematria!$C$3:$C$40,Gematria!$D$3:$D$40)))</f>
        <v/>
      </c>
    </row>
    <row r="2093" spans="1:10" x14ac:dyDescent="0.25">
      <c r="A2093" s="2">
        <v>2092</v>
      </c>
      <c r="B2093" s="2">
        <v>17</v>
      </c>
      <c r="C2093" s="2">
        <v>50</v>
      </c>
      <c r="D2093" s="11"/>
      <c r="E20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93" s="524" t="str">
        <f t="shared" si="98"/>
        <v/>
      </c>
      <c r="H2093" s="525">
        <f t="shared" si="99"/>
        <v>0</v>
      </c>
      <c r="I2093" s="526">
        <f t="shared" si="100"/>
        <v>1</v>
      </c>
      <c r="J2093" s="526" t="str">
        <f ca="1">IF(G2093="","",SUMPRODUCT(LOOKUP(MID(SUBSTITUTE(UPPER(TRIM(CLEAN(SUBSTITUTE(SUBSTITUTE(G2093,"ٔ",""),"ـ","ء"))))," ",""),ROW(INDIRECT("1:"&amp;LEN(SUBSTITUTE(UPPER(TRIM(CLEAN(SUBSTITUTE(SUBSTITUTE(G2093,"ٔ",""),"ـ","ء"))))," ","")))),1),Gematria!$C$3:$C$40,Gematria!$D$3:$D$40)))</f>
        <v/>
      </c>
    </row>
    <row r="2094" spans="1:10" x14ac:dyDescent="0.25">
      <c r="A2094" s="2">
        <v>2093</v>
      </c>
      <c r="B2094" s="2">
        <v>17</v>
      </c>
      <c r="C2094" s="2">
        <v>51</v>
      </c>
      <c r="D2094" s="11"/>
      <c r="E20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94" s="524" t="str">
        <f t="shared" si="98"/>
        <v/>
      </c>
      <c r="H2094" s="525">
        <f t="shared" si="99"/>
        <v>0</v>
      </c>
      <c r="I2094" s="526">
        <f t="shared" si="100"/>
        <v>1</v>
      </c>
      <c r="J2094" s="526" t="str">
        <f ca="1">IF(G2094="","",SUMPRODUCT(LOOKUP(MID(SUBSTITUTE(UPPER(TRIM(CLEAN(SUBSTITUTE(SUBSTITUTE(G2094,"ٔ",""),"ـ","ء"))))," ",""),ROW(INDIRECT("1:"&amp;LEN(SUBSTITUTE(UPPER(TRIM(CLEAN(SUBSTITUTE(SUBSTITUTE(G2094,"ٔ",""),"ـ","ء"))))," ","")))),1),Gematria!$C$3:$C$40,Gematria!$D$3:$D$40)))</f>
        <v/>
      </c>
    </row>
    <row r="2095" spans="1:10" x14ac:dyDescent="0.25">
      <c r="A2095" s="2">
        <v>2094</v>
      </c>
      <c r="B2095" s="2">
        <v>17</v>
      </c>
      <c r="C2095" s="2">
        <v>52</v>
      </c>
      <c r="D2095" s="11"/>
      <c r="E20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95" s="524" t="str">
        <f t="shared" si="98"/>
        <v/>
      </c>
      <c r="H2095" s="525">
        <f t="shared" si="99"/>
        <v>0</v>
      </c>
      <c r="I2095" s="526">
        <f t="shared" si="100"/>
        <v>1</v>
      </c>
      <c r="J2095" s="526" t="str">
        <f ca="1">IF(G2095="","",SUMPRODUCT(LOOKUP(MID(SUBSTITUTE(UPPER(TRIM(CLEAN(SUBSTITUTE(SUBSTITUTE(G2095,"ٔ",""),"ـ","ء"))))," ",""),ROW(INDIRECT("1:"&amp;LEN(SUBSTITUTE(UPPER(TRIM(CLEAN(SUBSTITUTE(SUBSTITUTE(G2095,"ٔ",""),"ـ","ء"))))," ","")))),1),Gematria!$C$3:$C$40,Gematria!$D$3:$D$40)))</f>
        <v/>
      </c>
    </row>
    <row r="2096" spans="1:10" x14ac:dyDescent="0.25">
      <c r="A2096" s="2">
        <v>2095</v>
      </c>
      <c r="B2096" s="2">
        <v>17</v>
      </c>
      <c r="C2096" s="2">
        <v>53</v>
      </c>
      <c r="D2096" s="11"/>
      <c r="E20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96" s="524" t="str">
        <f t="shared" si="98"/>
        <v/>
      </c>
      <c r="H2096" s="525">
        <f t="shared" si="99"/>
        <v>0</v>
      </c>
      <c r="I2096" s="526">
        <f t="shared" si="100"/>
        <v>1</v>
      </c>
      <c r="J2096" s="526" t="str">
        <f ca="1">IF(G2096="","",SUMPRODUCT(LOOKUP(MID(SUBSTITUTE(UPPER(TRIM(CLEAN(SUBSTITUTE(SUBSTITUTE(G2096,"ٔ",""),"ـ","ء"))))," ",""),ROW(INDIRECT("1:"&amp;LEN(SUBSTITUTE(UPPER(TRIM(CLEAN(SUBSTITUTE(SUBSTITUTE(G2096,"ٔ",""),"ـ","ء"))))," ","")))),1),Gematria!$C$3:$C$40,Gematria!$D$3:$D$40)))</f>
        <v/>
      </c>
    </row>
    <row r="2097" spans="1:10" x14ac:dyDescent="0.25">
      <c r="A2097" s="2">
        <v>2096</v>
      </c>
      <c r="B2097" s="2">
        <v>17</v>
      </c>
      <c r="C2097" s="2">
        <v>54</v>
      </c>
      <c r="D2097" s="11"/>
      <c r="E20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97" s="524" t="str">
        <f t="shared" si="98"/>
        <v/>
      </c>
      <c r="H2097" s="525">
        <f t="shared" si="99"/>
        <v>0</v>
      </c>
      <c r="I2097" s="526">
        <f t="shared" si="100"/>
        <v>1</v>
      </c>
      <c r="J2097" s="526" t="str">
        <f ca="1">IF(G2097="","",SUMPRODUCT(LOOKUP(MID(SUBSTITUTE(UPPER(TRIM(CLEAN(SUBSTITUTE(SUBSTITUTE(G2097,"ٔ",""),"ـ","ء"))))," ",""),ROW(INDIRECT("1:"&amp;LEN(SUBSTITUTE(UPPER(TRIM(CLEAN(SUBSTITUTE(SUBSTITUTE(G2097,"ٔ",""),"ـ","ء"))))," ","")))),1),Gematria!$C$3:$C$40,Gematria!$D$3:$D$40)))</f>
        <v/>
      </c>
    </row>
    <row r="2098" spans="1:10" x14ac:dyDescent="0.25">
      <c r="A2098" s="2">
        <v>2097</v>
      </c>
      <c r="B2098" s="2">
        <v>17</v>
      </c>
      <c r="C2098" s="2">
        <v>55</v>
      </c>
      <c r="D2098" s="11"/>
      <c r="E20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98" s="524" t="str">
        <f t="shared" si="98"/>
        <v/>
      </c>
      <c r="H2098" s="525">
        <f t="shared" si="99"/>
        <v>0</v>
      </c>
      <c r="I2098" s="526">
        <f t="shared" si="100"/>
        <v>1</v>
      </c>
      <c r="J2098" s="526" t="str">
        <f ca="1">IF(G2098="","",SUMPRODUCT(LOOKUP(MID(SUBSTITUTE(UPPER(TRIM(CLEAN(SUBSTITUTE(SUBSTITUTE(G2098,"ٔ",""),"ـ","ء"))))," ",""),ROW(INDIRECT("1:"&amp;LEN(SUBSTITUTE(UPPER(TRIM(CLEAN(SUBSTITUTE(SUBSTITUTE(G2098,"ٔ",""),"ـ","ء"))))," ","")))),1),Gematria!$C$3:$C$40,Gematria!$D$3:$D$40)))</f>
        <v/>
      </c>
    </row>
    <row r="2099" spans="1:10" x14ac:dyDescent="0.25">
      <c r="A2099" s="2">
        <v>2098</v>
      </c>
      <c r="B2099" s="2">
        <v>17</v>
      </c>
      <c r="C2099" s="2">
        <v>56</v>
      </c>
      <c r="D2099" s="11"/>
      <c r="E20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0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2099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099" s="524" t="str">
        <f t="shared" si="98"/>
        <v/>
      </c>
      <c r="H2099" s="525">
        <f t="shared" si="99"/>
        <v>0</v>
      </c>
      <c r="I2099" s="526">
        <f t="shared" si="100"/>
        <v>1</v>
      </c>
      <c r="J2099" s="526" t="str">
        <f ca="1">IF(G2099="","",SUMPRODUCT(LOOKUP(MID(SUBSTITUTE(UPPER(TRIM(CLEAN(SUBSTITUTE(SUBSTITUTE(G2099,"ٔ",""),"ـ","ء"))))," ",""),ROW(INDIRECT("1:"&amp;LEN(SUBSTITUTE(UPPER(TRIM(CLEAN(SUBSTITUTE(SUBSTITUTE(G2099,"ٔ",""),"ـ","ء"))))," ","")))),1),Gematria!$C$3:$C$40,Gematria!$D$3:$D$40)))</f>
        <v/>
      </c>
    </row>
    <row r="2100" spans="1:10" x14ac:dyDescent="0.25">
      <c r="A2100" s="2">
        <v>2099</v>
      </c>
      <c r="B2100" s="2">
        <v>17</v>
      </c>
      <c r="C2100" s="2">
        <v>57</v>
      </c>
      <c r="D2100" s="11"/>
      <c r="E21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00" s="524" t="str">
        <f t="shared" si="98"/>
        <v/>
      </c>
      <c r="H2100" s="525">
        <f t="shared" si="99"/>
        <v>0</v>
      </c>
      <c r="I2100" s="526">
        <f t="shared" si="100"/>
        <v>1</v>
      </c>
      <c r="J2100" s="526" t="str">
        <f ca="1">IF(G2100="","",SUMPRODUCT(LOOKUP(MID(SUBSTITUTE(UPPER(TRIM(CLEAN(SUBSTITUTE(SUBSTITUTE(G2100,"ٔ",""),"ـ","ء"))))," ",""),ROW(INDIRECT("1:"&amp;LEN(SUBSTITUTE(UPPER(TRIM(CLEAN(SUBSTITUTE(SUBSTITUTE(G2100,"ٔ",""),"ـ","ء"))))," ","")))),1),Gematria!$C$3:$C$40,Gematria!$D$3:$D$40)))</f>
        <v/>
      </c>
    </row>
    <row r="2101" spans="1:10" x14ac:dyDescent="0.25">
      <c r="A2101" s="2">
        <v>2100</v>
      </c>
      <c r="B2101" s="2">
        <v>17</v>
      </c>
      <c r="C2101" s="2">
        <v>58</v>
      </c>
      <c r="D2101" s="11"/>
      <c r="E21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01" s="524" t="str">
        <f t="shared" si="98"/>
        <v/>
      </c>
      <c r="H2101" s="525">
        <f t="shared" si="99"/>
        <v>0</v>
      </c>
      <c r="I2101" s="526">
        <f t="shared" si="100"/>
        <v>1</v>
      </c>
      <c r="J2101" s="526" t="str">
        <f ca="1">IF(G2101="","",SUMPRODUCT(LOOKUP(MID(SUBSTITUTE(UPPER(TRIM(CLEAN(SUBSTITUTE(SUBSTITUTE(G2101,"ٔ",""),"ـ","ء"))))," ",""),ROW(INDIRECT("1:"&amp;LEN(SUBSTITUTE(UPPER(TRIM(CLEAN(SUBSTITUTE(SUBSTITUTE(G2101,"ٔ",""),"ـ","ء"))))," ","")))),1),Gematria!$C$3:$C$40,Gematria!$D$3:$D$40)))</f>
        <v/>
      </c>
    </row>
    <row r="2102" spans="1:10" x14ac:dyDescent="0.25">
      <c r="A2102" s="2">
        <v>2101</v>
      </c>
      <c r="B2102" s="2">
        <v>17</v>
      </c>
      <c r="C2102" s="2">
        <v>59</v>
      </c>
      <c r="D2102" s="11"/>
      <c r="E21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02" s="524" t="str">
        <f t="shared" si="98"/>
        <v/>
      </c>
      <c r="H2102" s="525">
        <f t="shared" si="99"/>
        <v>0</v>
      </c>
      <c r="I2102" s="526">
        <f t="shared" si="100"/>
        <v>1</v>
      </c>
      <c r="J2102" s="526" t="str">
        <f ca="1">IF(G2102="","",SUMPRODUCT(LOOKUP(MID(SUBSTITUTE(UPPER(TRIM(CLEAN(SUBSTITUTE(SUBSTITUTE(G2102,"ٔ",""),"ـ","ء"))))," ",""),ROW(INDIRECT("1:"&amp;LEN(SUBSTITUTE(UPPER(TRIM(CLEAN(SUBSTITUTE(SUBSTITUTE(G2102,"ٔ",""),"ـ","ء"))))," ","")))),1),Gematria!$C$3:$C$40,Gematria!$D$3:$D$40)))</f>
        <v/>
      </c>
    </row>
    <row r="2103" spans="1:10" x14ac:dyDescent="0.25">
      <c r="A2103" s="2">
        <v>2102</v>
      </c>
      <c r="B2103" s="2">
        <v>17</v>
      </c>
      <c r="C2103" s="2">
        <v>60</v>
      </c>
      <c r="D2103" s="11"/>
      <c r="E21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03" s="524" t="str">
        <f t="shared" si="98"/>
        <v/>
      </c>
      <c r="H2103" s="525">
        <f t="shared" si="99"/>
        <v>0</v>
      </c>
      <c r="I2103" s="526">
        <f t="shared" si="100"/>
        <v>1</v>
      </c>
      <c r="J2103" s="526" t="str">
        <f ca="1">IF(G2103="","",SUMPRODUCT(LOOKUP(MID(SUBSTITUTE(UPPER(TRIM(CLEAN(SUBSTITUTE(SUBSTITUTE(G2103,"ٔ",""),"ـ","ء"))))," ",""),ROW(INDIRECT("1:"&amp;LEN(SUBSTITUTE(UPPER(TRIM(CLEAN(SUBSTITUTE(SUBSTITUTE(G2103,"ٔ",""),"ـ","ء"))))," ","")))),1),Gematria!$C$3:$C$40,Gematria!$D$3:$D$40)))</f>
        <v/>
      </c>
    </row>
    <row r="2104" spans="1:10" x14ac:dyDescent="0.25">
      <c r="A2104" s="2">
        <v>2103</v>
      </c>
      <c r="B2104" s="2">
        <v>17</v>
      </c>
      <c r="C2104" s="2">
        <v>61</v>
      </c>
      <c r="D2104" s="11"/>
      <c r="E21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04" s="524" t="str">
        <f t="shared" si="98"/>
        <v/>
      </c>
      <c r="H2104" s="525">
        <f t="shared" si="99"/>
        <v>0</v>
      </c>
      <c r="I2104" s="526">
        <f t="shared" si="100"/>
        <v>1</v>
      </c>
      <c r="J2104" s="526" t="str">
        <f ca="1">IF(G2104="","",SUMPRODUCT(LOOKUP(MID(SUBSTITUTE(UPPER(TRIM(CLEAN(SUBSTITUTE(SUBSTITUTE(G2104,"ٔ",""),"ـ","ء"))))," ",""),ROW(INDIRECT("1:"&amp;LEN(SUBSTITUTE(UPPER(TRIM(CLEAN(SUBSTITUTE(SUBSTITUTE(G2104,"ٔ",""),"ـ","ء"))))," ","")))),1),Gematria!$C$3:$C$40,Gematria!$D$3:$D$40)))</f>
        <v/>
      </c>
    </row>
    <row r="2105" spans="1:10" x14ac:dyDescent="0.25">
      <c r="A2105" s="2">
        <v>2104</v>
      </c>
      <c r="B2105" s="2">
        <v>17</v>
      </c>
      <c r="C2105" s="2">
        <v>62</v>
      </c>
      <c r="D2105" s="11"/>
      <c r="E21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05" s="524" t="str">
        <f t="shared" si="98"/>
        <v/>
      </c>
      <c r="H2105" s="525">
        <f t="shared" si="99"/>
        <v>0</v>
      </c>
      <c r="I2105" s="526">
        <f t="shared" si="100"/>
        <v>1</v>
      </c>
      <c r="J2105" s="526" t="str">
        <f ca="1">IF(G2105="","",SUMPRODUCT(LOOKUP(MID(SUBSTITUTE(UPPER(TRIM(CLEAN(SUBSTITUTE(SUBSTITUTE(G2105,"ٔ",""),"ـ","ء"))))," ",""),ROW(INDIRECT("1:"&amp;LEN(SUBSTITUTE(UPPER(TRIM(CLEAN(SUBSTITUTE(SUBSTITUTE(G2105,"ٔ",""),"ـ","ء"))))," ","")))),1),Gematria!$C$3:$C$40,Gematria!$D$3:$D$40)))</f>
        <v/>
      </c>
    </row>
    <row r="2106" spans="1:10" x14ac:dyDescent="0.25">
      <c r="A2106" s="2">
        <v>2105</v>
      </c>
      <c r="B2106" s="2">
        <v>17</v>
      </c>
      <c r="C2106" s="2">
        <v>63</v>
      </c>
      <c r="D2106" s="11"/>
      <c r="E21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06" s="524" t="str">
        <f t="shared" si="98"/>
        <v/>
      </c>
      <c r="H2106" s="525">
        <f t="shared" si="99"/>
        <v>0</v>
      </c>
      <c r="I2106" s="526">
        <f t="shared" si="100"/>
        <v>1</v>
      </c>
      <c r="J2106" s="526" t="str">
        <f ca="1">IF(G2106="","",SUMPRODUCT(LOOKUP(MID(SUBSTITUTE(UPPER(TRIM(CLEAN(SUBSTITUTE(SUBSTITUTE(G2106,"ٔ",""),"ـ","ء"))))," ",""),ROW(INDIRECT("1:"&amp;LEN(SUBSTITUTE(UPPER(TRIM(CLEAN(SUBSTITUTE(SUBSTITUTE(G2106,"ٔ",""),"ـ","ء"))))," ","")))),1),Gematria!$C$3:$C$40,Gematria!$D$3:$D$40)))</f>
        <v/>
      </c>
    </row>
    <row r="2107" spans="1:10" x14ac:dyDescent="0.25">
      <c r="A2107" s="2">
        <v>2106</v>
      </c>
      <c r="B2107" s="2">
        <v>17</v>
      </c>
      <c r="C2107" s="2">
        <v>64</v>
      </c>
      <c r="D2107" s="11"/>
      <c r="E21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07" s="524" t="str">
        <f t="shared" si="98"/>
        <v/>
      </c>
      <c r="H2107" s="525">
        <f t="shared" si="99"/>
        <v>0</v>
      </c>
      <c r="I2107" s="526">
        <f t="shared" si="100"/>
        <v>1</v>
      </c>
      <c r="J2107" s="526" t="str">
        <f ca="1">IF(G2107="","",SUMPRODUCT(LOOKUP(MID(SUBSTITUTE(UPPER(TRIM(CLEAN(SUBSTITUTE(SUBSTITUTE(G2107,"ٔ",""),"ـ","ء"))))," ",""),ROW(INDIRECT("1:"&amp;LEN(SUBSTITUTE(UPPER(TRIM(CLEAN(SUBSTITUTE(SUBSTITUTE(G2107,"ٔ",""),"ـ","ء"))))," ","")))),1),Gematria!$C$3:$C$40,Gematria!$D$3:$D$40)))</f>
        <v/>
      </c>
    </row>
    <row r="2108" spans="1:10" x14ac:dyDescent="0.25">
      <c r="A2108" s="2">
        <v>2107</v>
      </c>
      <c r="B2108" s="2">
        <v>17</v>
      </c>
      <c r="C2108" s="2">
        <v>65</v>
      </c>
      <c r="D2108" s="11"/>
      <c r="E21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08" s="524" t="str">
        <f t="shared" si="98"/>
        <v/>
      </c>
      <c r="H2108" s="525">
        <f t="shared" si="99"/>
        <v>0</v>
      </c>
      <c r="I2108" s="526">
        <f t="shared" si="100"/>
        <v>1</v>
      </c>
      <c r="J2108" s="526" t="str">
        <f ca="1">IF(G2108="","",SUMPRODUCT(LOOKUP(MID(SUBSTITUTE(UPPER(TRIM(CLEAN(SUBSTITUTE(SUBSTITUTE(G2108,"ٔ",""),"ـ","ء"))))," ",""),ROW(INDIRECT("1:"&amp;LEN(SUBSTITUTE(UPPER(TRIM(CLEAN(SUBSTITUTE(SUBSTITUTE(G2108,"ٔ",""),"ـ","ء"))))," ","")))),1),Gematria!$C$3:$C$40,Gematria!$D$3:$D$40)))</f>
        <v/>
      </c>
    </row>
    <row r="2109" spans="1:10" x14ac:dyDescent="0.25">
      <c r="A2109" s="2">
        <v>2108</v>
      </c>
      <c r="B2109" s="2">
        <v>17</v>
      </c>
      <c r="C2109" s="2">
        <v>66</v>
      </c>
      <c r="D2109" s="11"/>
      <c r="E21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09" s="524" t="str">
        <f t="shared" si="98"/>
        <v/>
      </c>
      <c r="H2109" s="525">
        <f t="shared" si="99"/>
        <v>0</v>
      </c>
      <c r="I2109" s="526">
        <f t="shared" si="100"/>
        <v>1</v>
      </c>
      <c r="J2109" s="526" t="str">
        <f ca="1">IF(G2109="","",SUMPRODUCT(LOOKUP(MID(SUBSTITUTE(UPPER(TRIM(CLEAN(SUBSTITUTE(SUBSTITUTE(G2109,"ٔ",""),"ـ","ء"))))," ",""),ROW(INDIRECT("1:"&amp;LEN(SUBSTITUTE(UPPER(TRIM(CLEAN(SUBSTITUTE(SUBSTITUTE(G2109,"ٔ",""),"ـ","ء"))))," ","")))),1),Gematria!$C$3:$C$40,Gematria!$D$3:$D$40)))</f>
        <v/>
      </c>
    </row>
    <row r="2110" spans="1:10" x14ac:dyDescent="0.25">
      <c r="A2110" s="2">
        <v>2109</v>
      </c>
      <c r="B2110" s="2">
        <v>17</v>
      </c>
      <c r="C2110" s="2">
        <v>67</v>
      </c>
      <c r="D2110" s="11"/>
      <c r="E21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10" s="524" t="str">
        <f t="shared" si="98"/>
        <v/>
      </c>
      <c r="H2110" s="525">
        <f t="shared" si="99"/>
        <v>0</v>
      </c>
      <c r="I2110" s="526">
        <f t="shared" si="100"/>
        <v>1</v>
      </c>
      <c r="J2110" s="526" t="str">
        <f ca="1">IF(G2110="","",SUMPRODUCT(LOOKUP(MID(SUBSTITUTE(UPPER(TRIM(CLEAN(SUBSTITUTE(SUBSTITUTE(G2110,"ٔ",""),"ـ","ء"))))," ",""),ROW(INDIRECT("1:"&amp;LEN(SUBSTITUTE(UPPER(TRIM(CLEAN(SUBSTITUTE(SUBSTITUTE(G2110,"ٔ",""),"ـ","ء"))))," ","")))),1),Gematria!$C$3:$C$40,Gematria!$D$3:$D$40)))</f>
        <v/>
      </c>
    </row>
    <row r="2111" spans="1:10" x14ac:dyDescent="0.25">
      <c r="A2111" s="2">
        <v>2110</v>
      </c>
      <c r="B2111" s="2">
        <v>17</v>
      </c>
      <c r="C2111" s="2">
        <v>68</v>
      </c>
      <c r="D2111" s="11"/>
      <c r="E21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11" s="524" t="str">
        <f t="shared" si="98"/>
        <v/>
      </c>
      <c r="H2111" s="525">
        <f t="shared" si="99"/>
        <v>0</v>
      </c>
      <c r="I2111" s="526">
        <f t="shared" si="100"/>
        <v>1</v>
      </c>
      <c r="J2111" s="526" t="str">
        <f ca="1">IF(G2111="","",SUMPRODUCT(LOOKUP(MID(SUBSTITUTE(UPPER(TRIM(CLEAN(SUBSTITUTE(SUBSTITUTE(G2111,"ٔ",""),"ـ","ء"))))," ",""),ROW(INDIRECT("1:"&amp;LEN(SUBSTITUTE(UPPER(TRIM(CLEAN(SUBSTITUTE(SUBSTITUTE(G2111,"ٔ",""),"ـ","ء"))))," ","")))),1),Gematria!$C$3:$C$40,Gematria!$D$3:$D$40)))</f>
        <v/>
      </c>
    </row>
    <row r="2112" spans="1:10" x14ac:dyDescent="0.25">
      <c r="A2112" s="2">
        <v>2111</v>
      </c>
      <c r="B2112" s="2">
        <v>17</v>
      </c>
      <c r="C2112" s="2">
        <v>69</v>
      </c>
      <c r="D2112" s="11"/>
      <c r="E21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12" s="524" t="str">
        <f t="shared" si="98"/>
        <v/>
      </c>
      <c r="H2112" s="525">
        <f t="shared" si="99"/>
        <v>0</v>
      </c>
      <c r="I2112" s="526">
        <f t="shared" si="100"/>
        <v>1</v>
      </c>
      <c r="J2112" s="526" t="str">
        <f ca="1">IF(G2112="","",SUMPRODUCT(LOOKUP(MID(SUBSTITUTE(UPPER(TRIM(CLEAN(SUBSTITUTE(SUBSTITUTE(G2112,"ٔ",""),"ـ","ء"))))," ",""),ROW(INDIRECT("1:"&amp;LEN(SUBSTITUTE(UPPER(TRIM(CLEAN(SUBSTITUTE(SUBSTITUTE(G2112,"ٔ",""),"ـ","ء"))))," ","")))),1),Gematria!$C$3:$C$40,Gematria!$D$3:$D$40)))</f>
        <v/>
      </c>
    </row>
    <row r="2113" spans="1:10" x14ac:dyDescent="0.25">
      <c r="A2113" s="2">
        <v>2112</v>
      </c>
      <c r="B2113" s="2">
        <v>17</v>
      </c>
      <c r="C2113" s="2">
        <v>70</v>
      </c>
      <c r="D2113" s="11"/>
      <c r="E21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13" s="524" t="str">
        <f t="shared" si="98"/>
        <v/>
      </c>
      <c r="H2113" s="525">
        <f t="shared" si="99"/>
        <v>0</v>
      </c>
      <c r="I2113" s="526">
        <f t="shared" si="100"/>
        <v>1</v>
      </c>
      <c r="J2113" s="526" t="str">
        <f ca="1">IF(G2113="","",SUMPRODUCT(LOOKUP(MID(SUBSTITUTE(UPPER(TRIM(CLEAN(SUBSTITUTE(SUBSTITUTE(G2113,"ٔ",""),"ـ","ء"))))," ",""),ROW(INDIRECT("1:"&amp;LEN(SUBSTITUTE(UPPER(TRIM(CLEAN(SUBSTITUTE(SUBSTITUTE(G2113,"ٔ",""),"ـ","ء"))))," ","")))),1),Gematria!$C$3:$C$40,Gematria!$D$3:$D$40)))</f>
        <v/>
      </c>
    </row>
    <row r="2114" spans="1:10" x14ac:dyDescent="0.25">
      <c r="A2114" s="2">
        <v>2113</v>
      </c>
      <c r="B2114" s="2">
        <v>17</v>
      </c>
      <c r="C2114" s="2">
        <v>71</v>
      </c>
      <c r="D2114" s="11"/>
      <c r="E21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14" s="524" t="str">
        <f t="shared" si="98"/>
        <v/>
      </c>
      <c r="H2114" s="525">
        <f t="shared" si="99"/>
        <v>0</v>
      </c>
      <c r="I2114" s="526">
        <f t="shared" si="100"/>
        <v>1</v>
      </c>
      <c r="J2114" s="526" t="str">
        <f ca="1">IF(G2114="","",SUMPRODUCT(LOOKUP(MID(SUBSTITUTE(UPPER(TRIM(CLEAN(SUBSTITUTE(SUBSTITUTE(G2114,"ٔ",""),"ـ","ء"))))," ",""),ROW(INDIRECT("1:"&amp;LEN(SUBSTITUTE(UPPER(TRIM(CLEAN(SUBSTITUTE(SUBSTITUTE(G2114,"ٔ",""),"ـ","ء"))))," ","")))),1),Gematria!$C$3:$C$40,Gematria!$D$3:$D$40)))</f>
        <v/>
      </c>
    </row>
    <row r="2115" spans="1:10" x14ac:dyDescent="0.25">
      <c r="A2115" s="2">
        <v>2114</v>
      </c>
      <c r="B2115" s="2">
        <v>17</v>
      </c>
      <c r="C2115" s="2">
        <v>72</v>
      </c>
      <c r="D2115" s="11"/>
      <c r="E21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15" s="524" t="str">
        <f t="shared" ref="G2115:G2178" si="101">TRIM(CLEAN(SUBSTITUTE(F2115,"ٔ","")))</f>
        <v/>
      </c>
      <c r="H2115" s="525">
        <f t="shared" ref="H2115:H2178" si="102">LEN(SUBSTITUTE(G2115," ",""))</f>
        <v>0</v>
      </c>
      <c r="I2115" s="526">
        <f t="shared" si="100"/>
        <v>1</v>
      </c>
      <c r="J2115" s="526" t="str">
        <f ca="1">IF(G2115="","",SUMPRODUCT(LOOKUP(MID(SUBSTITUTE(UPPER(TRIM(CLEAN(SUBSTITUTE(SUBSTITUTE(G2115,"ٔ",""),"ـ","ء"))))," ",""),ROW(INDIRECT("1:"&amp;LEN(SUBSTITUTE(UPPER(TRIM(CLEAN(SUBSTITUTE(SUBSTITUTE(G2115,"ٔ",""),"ـ","ء"))))," ","")))),1),Gematria!$C$3:$C$40,Gematria!$D$3:$D$40)))</f>
        <v/>
      </c>
    </row>
    <row r="2116" spans="1:10" x14ac:dyDescent="0.25">
      <c r="A2116" s="2">
        <v>2115</v>
      </c>
      <c r="B2116" s="2">
        <v>17</v>
      </c>
      <c r="C2116" s="2">
        <v>73</v>
      </c>
      <c r="D2116" s="11"/>
      <c r="E21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16" s="524" t="str">
        <f t="shared" si="101"/>
        <v/>
      </c>
      <c r="H2116" s="525">
        <f t="shared" si="102"/>
        <v>0</v>
      </c>
      <c r="I2116" s="526">
        <f t="shared" si="100"/>
        <v>1</v>
      </c>
      <c r="J2116" s="526" t="str">
        <f ca="1">IF(G2116="","",SUMPRODUCT(LOOKUP(MID(SUBSTITUTE(UPPER(TRIM(CLEAN(SUBSTITUTE(SUBSTITUTE(G2116,"ٔ",""),"ـ","ء"))))," ",""),ROW(INDIRECT("1:"&amp;LEN(SUBSTITUTE(UPPER(TRIM(CLEAN(SUBSTITUTE(SUBSTITUTE(G2116,"ٔ",""),"ـ","ء"))))," ","")))),1),Gematria!$C$3:$C$40,Gematria!$D$3:$D$40)))</f>
        <v/>
      </c>
    </row>
    <row r="2117" spans="1:10" x14ac:dyDescent="0.25">
      <c r="A2117" s="2">
        <v>2116</v>
      </c>
      <c r="B2117" s="2">
        <v>17</v>
      </c>
      <c r="C2117" s="2">
        <v>74</v>
      </c>
      <c r="D2117" s="11"/>
      <c r="E21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17" s="524" t="str">
        <f t="shared" si="101"/>
        <v/>
      </c>
      <c r="H2117" s="525">
        <f t="shared" si="102"/>
        <v>0</v>
      </c>
      <c r="I2117" s="526">
        <f t="shared" si="100"/>
        <v>1</v>
      </c>
      <c r="J2117" s="526" t="str">
        <f ca="1">IF(G2117="","",SUMPRODUCT(LOOKUP(MID(SUBSTITUTE(UPPER(TRIM(CLEAN(SUBSTITUTE(SUBSTITUTE(G2117,"ٔ",""),"ـ","ء"))))," ",""),ROW(INDIRECT("1:"&amp;LEN(SUBSTITUTE(UPPER(TRIM(CLEAN(SUBSTITUTE(SUBSTITUTE(G2117,"ٔ",""),"ـ","ء"))))," ","")))),1),Gematria!$C$3:$C$40,Gematria!$D$3:$D$40)))</f>
        <v/>
      </c>
    </row>
    <row r="2118" spans="1:10" x14ac:dyDescent="0.25">
      <c r="A2118" s="2">
        <v>2117</v>
      </c>
      <c r="B2118" s="2">
        <v>17</v>
      </c>
      <c r="C2118" s="2">
        <v>75</v>
      </c>
      <c r="D2118" s="11"/>
      <c r="E21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18" s="524" t="str">
        <f t="shared" si="101"/>
        <v/>
      </c>
      <c r="H2118" s="525">
        <f t="shared" si="102"/>
        <v>0</v>
      </c>
      <c r="I2118" s="526">
        <f t="shared" si="100"/>
        <v>1</v>
      </c>
      <c r="J2118" s="526" t="str">
        <f ca="1">IF(G2118="","",SUMPRODUCT(LOOKUP(MID(SUBSTITUTE(UPPER(TRIM(CLEAN(SUBSTITUTE(SUBSTITUTE(G2118,"ٔ",""),"ـ","ء"))))," ",""),ROW(INDIRECT("1:"&amp;LEN(SUBSTITUTE(UPPER(TRIM(CLEAN(SUBSTITUTE(SUBSTITUTE(G2118,"ٔ",""),"ـ","ء"))))," ","")))),1),Gematria!$C$3:$C$40,Gematria!$D$3:$D$40)))</f>
        <v/>
      </c>
    </row>
    <row r="2119" spans="1:10" x14ac:dyDescent="0.25">
      <c r="A2119" s="2">
        <v>2118</v>
      </c>
      <c r="B2119" s="2">
        <v>17</v>
      </c>
      <c r="C2119" s="2">
        <v>76</v>
      </c>
      <c r="D2119" s="11"/>
      <c r="E21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19" s="524" t="str">
        <f t="shared" si="101"/>
        <v/>
      </c>
      <c r="H2119" s="525">
        <f t="shared" si="102"/>
        <v>0</v>
      </c>
      <c r="I2119" s="526">
        <f t="shared" si="100"/>
        <v>1</v>
      </c>
      <c r="J2119" s="526" t="str">
        <f ca="1">IF(G2119="","",SUMPRODUCT(LOOKUP(MID(SUBSTITUTE(UPPER(TRIM(CLEAN(SUBSTITUTE(SUBSTITUTE(G2119,"ٔ",""),"ـ","ء"))))," ",""),ROW(INDIRECT("1:"&amp;LEN(SUBSTITUTE(UPPER(TRIM(CLEAN(SUBSTITUTE(SUBSTITUTE(G2119,"ٔ",""),"ـ","ء"))))," ","")))),1),Gematria!$C$3:$C$40,Gematria!$D$3:$D$40)))</f>
        <v/>
      </c>
    </row>
    <row r="2120" spans="1:10" x14ac:dyDescent="0.25">
      <c r="A2120" s="2">
        <v>2119</v>
      </c>
      <c r="B2120" s="2">
        <v>17</v>
      </c>
      <c r="C2120" s="2">
        <v>77</v>
      </c>
      <c r="D2120" s="11"/>
      <c r="E21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20" s="524" t="str">
        <f t="shared" si="101"/>
        <v/>
      </c>
      <c r="H2120" s="525">
        <f t="shared" si="102"/>
        <v>0</v>
      </c>
      <c r="I2120" s="526">
        <f t="shared" si="100"/>
        <v>1</v>
      </c>
      <c r="J2120" s="526" t="str">
        <f ca="1">IF(G2120="","",SUMPRODUCT(LOOKUP(MID(SUBSTITUTE(UPPER(TRIM(CLEAN(SUBSTITUTE(SUBSTITUTE(G2120,"ٔ",""),"ـ","ء"))))," ",""),ROW(INDIRECT("1:"&amp;LEN(SUBSTITUTE(UPPER(TRIM(CLEAN(SUBSTITUTE(SUBSTITUTE(G2120,"ٔ",""),"ـ","ء"))))," ","")))),1),Gematria!$C$3:$C$40,Gematria!$D$3:$D$40)))</f>
        <v/>
      </c>
    </row>
    <row r="2121" spans="1:10" x14ac:dyDescent="0.25">
      <c r="A2121" s="2">
        <v>2120</v>
      </c>
      <c r="B2121" s="2">
        <v>17</v>
      </c>
      <c r="C2121" s="2">
        <v>78</v>
      </c>
      <c r="D2121" s="11"/>
      <c r="E21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21" s="524" t="str">
        <f t="shared" si="101"/>
        <v/>
      </c>
      <c r="H2121" s="525">
        <f t="shared" si="102"/>
        <v>0</v>
      </c>
      <c r="I2121" s="526">
        <f t="shared" si="100"/>
        <v>1</v>
      </c>
      <c r="J2121" s="526" t="str">
        <f ca="1">IF(G2121="","",SUMPRODUCT(LOOKUP(MID(SUBSTITUTE(UPPER(TRIM(CLEAN(SUBSTITUTE(SUBSTITUTE(G2121,"ٔ",""),"ـ","ء"))))," ",""),ROW(INDIRECT("1:"&amp;LEN(SUBSTITUTE(UPPER(TRIM(CLEAN(SUBSTITUTE(SUBSTITUTE(G2121,"ٔ",""),"ـ","ء"))))," ","")))),1),Gematria!$C$3:$C$40,Gematria!$D$3:$D$40)))</f>
        <v/>
      </c>
    </row>
    <row r="2122" spans="1:10" x14ac:dyDescent="0.25">
      <c r="A2122" s="2">
        <v>2121</v>
      </c>
      <c r="B2122" s="2">
        <v>17</v>
      </c>
      <c r="C2122" s="2">
        <v>79</v>
      </c>
      <c r="D2122" s="11"/>
      <c r="E21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22" s="524" t="str">
        <f t="shared" si="101"/>
        <v/>
      </c>
      <c r="H2122" s="525">
        <f t="shared" si="102"/>
        <v>0</v>
      </c>
      <c r="I2122" s="526">
        <f t="shared" si="100"/>
        <v>1</v>
      </c>
      <c r="J2122" s="526" t="str">
        <f ca="1">IF(G2122="","",SUMPRODUCT(LOOKUP(MID(SUBSTITUTE(UPPER(TRIM(CLEAN(SUBSTITUTE(SUBSTITUTE(G2122,"ٔ",""),"ـ","ء"))))," ",""),ROW(INDIRECT("1:"&amp;LEN(SUBSTITUTE(UPPER(TRIM(CLEAN(SUBSTITUTE(SUBSTITUTE(G2122,"ٔ",""),"ـ","ء"))))," ","")))),1),Gematria!$C$3:$C$40,Gematria!$D$3:$D$40)))</f>
        <v/>
      </c>
    </row>
    <row r="2123" spans="1:10" x14ac:dyDescent="0.25">
      <c r="A2123" s="2">
        <v>2122</v>
      </c>
      <c r="B2123" s="2">
        <v>17</v>
      </c>
      <c r="C2123" s="2">
        <v>80</v>
      </c>
      <c r="D2123" s="11"/>
      <c r="E21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23" s="524" t="str">
        <f t="shared" si="101"/>
        <v/>
      </c>
      <c r="H2123" s="525">
        <f t="shared" si="102"/>
        <v>0</v>
      </c>
      <c r="I2123" s="526">
        <f t="shared" si="100"/>
        <v>1</v>
      </c>
      <c r="J2123" s="526" t="str">
        <f ca="1">IF(G2123="","",SUMPRODUCT(LOOKUP(MID(SUBSTITUTE(UPPER(TRIM(CLEAN(SUBSTITUTE(SUBSTITUTE(G2123,"ٔ",""),"ـ","ء"))))," ",""),ROW(INDIRECT("1:"&amp;LEN(SUBSTITUTE(UPPER(TRIM(CLEAN(SUBSTITUTE(SUBSTITUTE(G2123,"ٔ",""),"ـ","ء"))))," ","")))),1),Gematria!$C$3:$C$40,Gematria!$D$3:$D$40)))</f>
        <v/>
      </c>
    </row>
    <row r="2124" spans="1:10" x14ac:dyDescent="0.25">
      <c r="A2124" s="2">
        <v>2123</v>
      </c>
      <c r="B2124" s="2">
        <v>17</v>
      </c>
      <c r="C2124" s="2">
        <v>81</v>
      </c>
      <c r="D2124" s="11"/>
      <c r="E21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24" s="524" t="str">
        <f t="shared" si="101"/>
        <v/>
      </c>
      <c r="H2124" s="525">
        <f t="shared" si="102"/>
        <v>0</v>
      </c>
      <c r="I2124" s="526">
        <f t="shared" si="100"/>
        <v>1</v>
      </c>
      <c r="J2124" s="526" t="str">
        <f ca="1">IF(G2124="","",SUMPRODUCT(LOOKUP(MID(SUBSTITUTE(UPPER(TRIM(CLEAN(SUBSTITUTE(SUBSTITUTE(G2124,"ٔ",""),"ـ","ء"))))," ",""),ROW(INDIRECT("1:"&amp;LEN(SUBSTITUTE(UPPER(TRIM(CLEAN(SUBSTITUTE(SUBSTITUTE(G2124,"ٔ",""),"ـ","ء"))))," ","")))),1),Gematria!$C$3:$C$40,Gematria!$D$3:$D$40)))</f>
        <v/>
      </c>
    </row>
    <row r="2125" spans="1:10" x14ac:dyDescent="0.25">
      <c r="A2125" s="2">
        <v>2124</v>
      </c>
      <c r="B2125" s="2">
        <v>17</v>
      </c>
      <c r="C2125" s="2">
        <v>82</v>
      </c>
      <c r="D2125" s="11"/>
      <c r="E21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25" s="524" t="str">
        <f t="shared" si="101"/>
        <v/>
      </c>
      <c r="H2125" s="525">
        <f t="shared" si="102"/>
        <v>0</v>
      </c>
      <c r="I2125" s="526">
        <f t="shared" si="100"/>
        <v>1</v>
      </c>
      <c r="J2125" s="526" t="str">
        <f ca="1">IF(G2125="","",SUMPRODUCT(LOOKUP(MID(SUBSTITUTE(UPPER(TRIM(CLEAN(SUBSTITUTE(SUBSTITUTE(G2125,"ٔ",""),"ـ","ء"))))," ",""),ROW(INDIRECT("1:"&amp;LEN(SUBSTITUTE(UPPER(TRIM(CLEAN(SUBSTITUTE(SUBSTITUTE(G2125,"ٔ",""),"ـ","ء"))))," ","")))),1),Gematria!$C$3:$C$40,Gematria!$D$3:$D$40)))</f>
        <v/>
      </c>
    </row>
    <row r="2126" spans="1:10" x14ac:dyDescent="0.25">
      <c r="A2126" s="2">
        <v>2125</v>
      </c>
      <c r="B2126" s="2">
        <v>17</v>
      </c>
      <c r="C2126" s="2">
        <v>83</v>
      </c>
      <c r="D2126" s="11"/>
      <c r="E21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26" s="524" t="str">
        <f t="shared" si="101"/>
        <v/>
      </c>
      <c r="H2126" s="525">
        <f t="shared" si="102"/>
        <v>0</v>
      </c>
      <c r="I2126" s="526">
        <f t="shared" si="100"/>
        <v>1</v>
      </c>
      <c r="J2126" s="526" t="str">
        <f ca="1">IF(G2126="","",SUMPRODUCT(LOOKUP(MID(SUBSTITUTE(UPPER(TRIM(CLEAN(SUBSTITUTE(SUBSTITUTE(G2126,"ٔ",""),"ـ","ء"))))," ",""),ROW(INDIRECT("1:"&amp;LEN(SUBSTITUTE(UPPER(TRIM(CLEAN(SUBSTITUTE(SUBSTITUTE(G2126,"ٔ",""),"ـ","ء"))))," ","")))),1),Gematria!$C$3:$C$40,Gematria!$D$3:$D$40)))</f>
        <v/>
      </c>
    </row>
    <row r="2127" spans="1:10" x14ac:dyDescent="0.25">
      <c r="A2127" s="2">
        <v>2126</v>
      </c>
      <c r="B2127" s="2">
        <v>17</v>
      </c>
      <c r="C2127" s="2">
        <v>84</v>
      </c>
      <c r="D2127" s="11"/>
      <c r="E21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27" s="524" t="str">
        <f t="shared" si="101"/>
        <v/>
      </c>
      <c r="H2127" s="525">
        <f t="shared" si="102"/>
        <v>0</v>
      </c>
      <c r="I2127" s="526">
        <f t="shared" si="100"/>
        <v>1</v>
      </c>
      <c r="J2127" s="526" t="str">
        <f ca="1">IF(G2127="","",SUMPRODUCT(LOOKUP(MID(SUBSTITUTE(UPPER(TRIM(CLEAN(SUBSTITUTE(SUBSTITUTE(G2127,"ٔ",""),"ـ","ء"))))," ",""),ROW(INDIRECT("1:"&amp;LEN(SUBSTITUTE(UPPER(TRIM(CLEAN(SUBSTITUTE(SUBSTITUTE(G2127,"ٔ",""),"ـ","ء"))))," ","")))),1),Gematria!$C$3:$C$40,Gematria!$D$3:$D$40)))</f>
        <v/>
      </c>
    </row>
    <row r="2128" spans="1:10" x14ac:dyDescent="0.25">
      <c r="A2128" s="2">
        <v>2127</v>
      </c>
      <c r="B2128" s="2">
        <v>17</v>
      </c>
      <c r="C2128" s="2">
        <v>85</v>
      </c>
      <c r="D2128" s="11"/>
      <c r="E21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28" s="524" t="str">
        <f t="shared" si="101"/>
        <v/>
      </c>
      <c r="H2128" s="525">
        <f t="shared" si="102"/>
        <v>0</v>
      </c>
      <c r="I2128" s="526">
        <f t="shared" si="100"/>
        <v>1</v>
      </c>
      <c r="J2128" s="526" t="str">
        <f ca="1">IF(G2128="","",SUMPRODUCT(LOOKUP(MID(SUBSTITUTE(UPPER(TRIM(CLEAN(SUBSTITUTE(SUBSTITUTE(G2128,"ٔ",""),"ـ","ء"))))," ",""),ROW(INDIRECT("1:"&amp;LEN(SUBSTITUTE(UPPER(TRIM(CLEAN(SUBSTITUTE(SUBSTITUTE(G2128,"ٔ",""),"ـ","ء"))))," ","")))),1),Gematria!$C$3:$C$40,Gematria!$D$3:$D$40)))</f>
        <v/>
      </c>
    </row>
    <row r="2129" spans="1:10" x14ac:dyDescent="0.25">
      <c r="A2129" s="2">
        <v>2128</v>
      </c>
      <c r="B2129" s="2">
        <v>17</v>
      </c>
      <c r="C2129" s="2">
        <v>86</v>
      </c>
      <c r="D2129" s="11"/>
      <c r="E21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29" s="524" t="str">
        <f t="shared" si="101"/>
        <v/>
      </c>
      <c r="H2129" s="525">
        <f t="shared" si="102"/>
        <v>0</v>
      </c>
      <c r="I2129" s="526">
        <f t="shared" si="100"/>
        <v>1</v>
      </c>
      <c r="J2129" s="526" t="str">
        <f ca="1">IF(G2129="","",SUMPRODUCT(LOOKUP(MID(SUBSTITUTE(UPPER(TRIM(CLEAN(SUBSTITUTE(SUBSTITUTE(G2129,"ٔ",""),"ـ","ء"))))," ",""),ROW(INDIRECT("1:"&amp;LEN(SUBSTITUTE(UPPER(TRIM(CLEAN(SUBSTITUTE(SUBSTITUTE(G2129,"ٔ",""),"ـ","ء"))))," ","")))),1),Gematria!$C$3:$C$40,Gematria!$D$3:$D$40)))</f>
        <v/>
      </c>
    </row>
    <row r="2130" spans="1:10" x14ac:dyDescent="0.25">
      <c r="A2130" s="2">
        <v>2129</v>
      </c>
      <c r="B2130" s="2">
        <v>17</v>
      </c>
      <c r="C2130" s="2">
        <v>87</v>
      </c>
      <c r="D2130" s="11"/>
      <c r="E21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30" s="524" t="str">
        <f t="shared" si="101"/>
        <v/>
      </c>
      <c r="H2130" s="525">
        <f t="shared" si="102"/>
        <v>0</v>
      </c>
      <c r="I2130" s="526">
        <f t="shared" si="100"/>
        <v>1</v>
      </c>
      <c r="J2130" s="526" t="str">
        <f ca="1">IF(G2130="","",SUMPRODUCT(LOOKUP(MID(SUBSTITUTE(UPPER(TRIM(CLEAN(SUBSTITUTE(SUBSTITUTE(G2130,"ٔ",""),"ـ","ء"))))," ",""),ROW(INDIRECT("1:"&amp;LEN(SUBSTITUTE(UPPER(TRIM(CLEAN(SUBSTITUTE(SUBSTITUTE(G2130,"ٔ",""),"ـ","ء"))))," ","")))),1),Gematria!$C$3:$C$40,Gematria!$D$3:$D$40)))</f>
        <v/>
      </c>
    </row>
    <row r="2131" spans="1:10" x14ac:dyDescent="0.25">
      <c r="A2131" s="2">
        <v>2130</v>
      </c>
      <c r="B2131" s="2">
        <v>17</v>
      </c>
      <c r="C2131" s="2">
        <v>88</v>
      </c>
      <c r="D2131" s="11"/>
      <c r="E21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31" s="524" t="str">
        <f t="shared" si="101"/>
        <v/>
      </c>
      <c r="H2131" s="525">
        <f t="shared" si="102"/>
        <v>0</v>
      </c>
      <c r="I2131" s="526">
        <f t="shared" ref="I2131:I2194" si="103">LEN(TRIM(G2131))-H2131+1</f>
        <v>1</v>
      </c>
      <c r="J2131" s="526" t="str">
        <f ca="1">IF(G2131="","",SUMPRODUCT(LOOKUP(MID(SUBSTITUTE(UPPER(TRIM(CLEAN(SUBSTITUTE(SUBSTITUTE(G2131,"ٔ",""),"ـ","ء"))))," ",""),ROW(INDIRECT("1:"&amp;LEN(SUBSTITUTE(UPPER(TRIM(CLEAN(SUBSTITUTE(SUBSTITUTE(G2131,"ٔ",""),"ـ","ء"))))," ","")))),1),Gematria!$C$3:$C$40,Gematria!$D$3:$D$40)))</f>
        <v/>
      </c>
    </row>
    <row r="2132" spans="1:10" x14ac:dyDescent="0.25">
      <c r="A2132" s="2">
        <v>2131</v>
      </c>
      <c r="B2132" s="2">
        <v>17</v>
      </c>
      <c r="C2132" s="2">
        <v>89</v>
      </c>
      <c r="D2132" s="11"/>
      <c r="E21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32" s="524" t="str">
        <f t="shared" si="101"/>
        <v/>
      </c>
      <c r="H2132" s="525">
        <f t="shared" si="102"/>
        <v>0</v>
      </c>
      <c r="I2132" s="526">
        <f t="shared" si="103"/>
        <v>1</v>
      </c>
      <c r="J2132" s="526" t="str">
        <f ca="1">IF(G2132="","",SUMPRODUCT(LOOKUP(MID(SUBSTITUTE(UPPER(TRIM(CLEAN(SUBSTITUTE(SUBSTITUTE(G2132,"ٔ",""),"ـ","ء"))))," ",""),ROW(INDIRECT("1:"&amp;LEN(SUBSTITUTE(UPPER(TRIM(CLEAN(SUBSTITUTE(SUBSTITUTE(G2132,"ٔ",""),"ـ","ء"))))," ","")))),1),Gematria!$C$3:$C$40,Gematria!$D$3:$D$40)))</f>
        <v/>
      </c>
    </row>
    <row r="2133" spans="1:10" x14ac:dyDescent="0.25">
      <c r="A2133" s="2">
        <v>2132</v>
      </c>
      <c r="B2133" s="2">
        <v>17</v>
      </c>
      <c r="C2133" s="2">
        <v>90</v>
      </c>
      <c r="D2133" s="11"/>
      <c r="E21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33" s="524" t="str">
        <f t="shared" si="101"/>
        <v/>
      </c>
      <c r="H2133" s="525">
        <f t="shared" si="102"/>
        <v>0</v>
      </c>
      <c r="I2133" s="526">
        <f t="shared" si="103"/>
        <v>1</v>
      </c>
      <c r="J2133" s="526" t="str">
        <f ca="1">IF(G2133="","",SUMPRODUCT(LOOKUP(MID(SUBSTITUTE(UPPER(TRIM(CLEAN(SUBSTITUTE(SUBSTITUTE(G2133,"ٔ",""),"ـ","ء"))))," ",""),ROW(INDIRECT("1:"&amp;LEN(SUBSTITUTE(UPPER(TRIM(CLEAN(SUBSTITUTE(SUBSTITUTE(G2133,"ٔ",""),"ـ","ء"))))," ","")))),1),Gematria!$C$3:$C$40,Gematria!$D$3:$D$40)))</f>
        <v/>
      </c>
    </row>
    <row r="2134" spans="1:10" x14ac:dyDescent="0.25">
      <c r="A2134" s="2">
        <v>2133</v>
      </c>
      <c r="B2134" s="2">
        <v>17</v>
      </c>
      <c r="C2134" s="2">
        <v>91</v>
      </c>
      <c r="D2134" s="11"/>
      <c r="E21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34" s="524" t="str">
        <f t="shared" si="101"/>
        <v/>
      </c>
      <c r="H2134" s="525">
        <f t="shared" si="102"/>
        <v>0</v>
      </c>
      <c r="I2134" s="526">
        <f t="shared" si="103"/>
        <v>1</v>
      </c>
      <c r="J2134" s="526" t="str">
        <f ca="1">IF(G2134="","",SUMPRODUCT(LOOKUP(MID(SUBSTITUTE(UPPER(TRIM(CLEAN(SUBSTITUTE(SUBSTITUTE(G2134,"ٔ",""),"ـ","ء"))))," ",""),ROW(INDIRECT("1:"&amp;LEN(SUBSTITUTE(UPPER(TRIM(CLEAN(SUBSTITUTE(SUBSTITUTE(G2134,"ٔ",""),"ـ","ء"))))," ","")))),1),Gematria!$C$3:$C$40,Gematria!$D$3:$D$40)))</f>
        <v/>
      </c>
    </row>
    <row r="2135" spans="1:10" x14ac:dyDescent="0.25">
      <c r="A2135" s="2">
        <v>2134</v>
      </c>
      <c r="B2135" s="2">
        <v>17</v>
      </c>
      <c r="C2135" s="2">
        <v>92</v>
      </c>
      <c r="D2135" s="11"/>
      <c r="E21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35" s="524" t="str">
        <f t="shared" si="101"/>
        <v/>
      </c>
      <c r="H2135" s="525">
        <f t="shared" si="102"/>
        <v>0</v>
      </c>
      <c r="I2135" s="526">
        <f t="shared" si="103"/>
        <v>1</v>
      </c>
      <c r="J2135" s="526" t="str">
        <f ca="1">IF(G2135="","",SUMPRODUCT(LOOKUP(MID(SUBSTITUTE(UPPER(TRIM(CLEAN(SUBSTITUTE(SUBSTITUTE(G2135,"ٔ",""),"ـ","ء"))))," ",""),ROW(INDIRECT("1:"&amp;LEN(SUBSTITUTE(UPPER(TRIM(CLEAN(SUBSTITUTE(SUBSTITUTE(G2135,"ٔ",""),"ـ","ء"))))," ","")))),1),Gematria!$C$3:$C$40,Gematria!$D$3:$D$40)))</f>
        <v/>
      </c>
    </row>
    <row r="2136" spans="1:10" x14ac:dyDescent="0.25">
      <c r="A2136" s="2">
        <v>2135</v>
      </c>
      <c r="B2136" s="2">
        <v>17</v>
      </c>
      <c r="C2136" s="2">
        <v>93</v>
      </c>
      <c r="D2136" s="11"/>
      <c r="E21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36" s="524" t="str">
        <f t="shared" si="101"/>
        <v/>
      </c>
      <c r="H2136" s="525">
        <f t="shared" si="102"/>
        <v>0</v>
      </c>
      <c r="I2136" s="526">
        <f t="shared" si="103"/>
        <v>1</v>
      </c>
      <c r="J2136" s="526" t="str">
        <f ca="1">IF(G2136="","",SUMPRODUCT(LOOKUP(MID(SUBSTITUTE(UPPER(TRIM(CLEAN(SUBSTITUTE(SUBSTITUTE(G2136,"ٔ",""),"ـ","ء"))))," ",""),ROW(INDIRECT("1:"&amp;LEN(SUBSTITUTE(UPPER(TRIM(CLEAN(SUBSTITUTE(SUBSTITUTE(G2136,"ٔ",""),"ـ","ء"))))," ","")))),1),Gematria!$C$3:$C$40,Gematria!$D$3:$D$40)))</f>
        <v/>
      </c>
    </row>
    <row r="2137" spans="1:10" x14ac:dyDescent="0.25">
      <c r="A2137" s="2">
        <v>2136</v>
      </c>
      <c r="B2137" s="2">
        <v>17</v>
      </c>
      <c r="C2137" s="2">
        <v>94</v>
      </c>
      <c r="D2137" s="11"/>
      <c r="E21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37" s="524" t="str">
        <f t="shared" si="101"/>
        <v/>
      </c>
      <c r="H2137" s="525">
        <f t="shared" si="102"/>
        <v>0</v>
      </c>
      <c r="I2137" s="526">
        <f t="shared" si="103"/>
        <v>1</v>
      </c>
      <c r="J2137" s="526" t="str">
        <f ca="1">IF(G2137="","",SUMPRODUCT(LOOKUP(MID(SUBSTITUTE(UPPER(TRIM(CLEAN(SUBSTITUTE(SUBSTITUTE(G2137,"ٔ",""),"ـ","ء"))))," ",""),ROW(INDIRECT("1:"&amp;LEN(SUBSTITUTE(UPPER(TRIM(CLEAN(SUBSTITUTE(SUBSTITUTE(G2137,"ٔ",""),"ـ","ء"))))," ","")))),1),Gematria!$C$3:$C$40,Gematria!$D$3:$D$40)))</f>
        <v/>
      </c>
    </row>
    <row r="2138" spans="1:10" x14ac:dyDescent="0.25">
      <c r="A2138" s="2">
        <v>2137</v>
      </c>
      <c r="B2138" s="2">
        <v>17</v>
      </c>
      <c r="C2138" s="2">
        <v>95</v>
      </c>
      <c r="D2138" s="11"/>
      <c r="E21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38" s="524" t="str">
        <f t="shared" si="101"/>
        <v/>
      </c>
      <c r="H2138" s="525">
        <f t="shared" si="102"/>
        <v>0</v>
      </c>
      <c r="I2138" s="526">
        <f t="shared" si="103"/>
        <v>1</v>
      </c>
      <c r="J2138" s="526" t="str">
        <f ca="1">IF(G2138="","",SUMPRODUCT(LOOKUP(MID(SUBSTITUTE(UPPER(TRIM(CLEAN(SUBSTITUTE(SUBSTITUTE(G2138,"ٔ",""),"ـ","ء"))))," ",""),ROW(INDIRECT("1:"&amp;LEN(SUBSTITUTE(UPPER(TRIM(CLEAN(SUBSTITUTE(SUBSTITUTE(G2138,"ٔ",""),"ـ","ء"))))," ","")))),1),Gematria!$C$3:$C$40,Gematria!$D$3:$D$40)))</f>
        <v/>
      </c>
    </row>
    <row r="2139" spans="1:10" x14ac:dyDescent="0.25">
      <c r="A2139" s="2">
        <v>2138</v>
      </c>
      <c r="B2139" s="2">
        <v>17</v>
      </c>
      <c r="C2139" s="2">
        <v>96</v>
      </c>
      <c r="D2139" s="11"/>
      <c r="E21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39" s="524" t="str">
        <f t="shared" si="101"/>
        <v/>
      </c>
      <c r="H2139" s="525">
        <f t="shared" si="102"/>
        <v>0</v>
      </c>
      <c r="I2139" s="526">
        <f t="shared" si="103"/>
        <v>1</v>
      </c>
      <c r="J2139" s="526" t="str">
        <f ca="1">IF(G2139="","",SUMPRODUCT(LOOKUP(MID(SUBSTITUTE(UPPER(TRIM(CLEAN(SUBSTITUTE(SUBSTITUTE(G2139,"ٔ",""),"ـ","ء"))))," ",""),ROW(INDIRECT("1:"&amp;LEN(SUBSTITUTE(UPPER(TRIM(CLEAN(SUBSTITUTE(SUBSTITUTE(G2139,"ٔ",""),"ـ","ء"))))," ","")))),1),Gematria!$C$3:$C$40,Gematria!$D$3:$D$40)))</f>
        <v/>
      </c>
    </row>
    <row r="2140" spans="1:10" x14ac:dyDescent="0.25">
      <c r="A2140" s="2">
        <v>2139</v>
      </c>
      <c r="B2140" s="2">
        <v>17</v>
      </c>
      <c r="C2140" s="2">
        <v>97</v>
      </c>
      <c r="D2140" s="11"/>
      <c r="E21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40" s="524" t="str">
        <f t="shared" si="101"/>
        <v/>
      </c>
      <c r="H2140" s="525">
        <f t="shared" si="102"/>
        <v>0</v>
      </c>
      <c r="I2140" s="526">
        <f t="shared" si="103"/>
        <v>1</v>
      </c>
      <c r="J2140" s="526" t="str">
        <f ca="1">IF(G2140="","",SUMPRODUCT(LOOKUP(MID(SUBSTITUTE(UPPER(TRIM(CLEAN(SUBSTITUTE(SUBSTITUTE(G2140,"ٔ",""),"ـ","ء"))))," ",""),ROW(INDIRECT("1:"&amp;LEN(SUBSTITUTE(UPPER(TRIM(CLEAN(SUBSTITUTE(SUBSTITUTE(G2140,"ٔ",""),"ـ","ء"))))," ","")))),1),Gematria!$C$3:$C$40,Gematria!$D$3:$D$40)))</f>
        <v/>
      </c>
    </row>
    <row r="2141" spans="1:10" x14ac:dyDescent="0.25">
      <c r="A2141" s="2">
        <v>2140</v>
      </c>
      <c r="B2141" s="2">
        <v>17</v>
      </c>
      <c r="C2141" s="2">
        <v>98</v>
      </c>
      <c r="D2141" s="11"/>
      <c r="E21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41" s="524" t="str">
        <f t="shared" si="101"/>
        <v/>
      </c>
      <c r="H2141" s="525">
        <f t="shared" si="102"/>
        <v>0</v>
      </c>
      <c r="I2141" s="526">
        <f t="shared" si="103"/>
        <v>1</v>
      </c>
      <c r="J2141" s="526" t="str">
        <f ca="1">IF(G2141="","",SUMPRODUCT(LOOKUP(MID(SUBSTITUTE(UPPER(TRIM(CLEAN(SUBSTITUTE(SUBSTITUTE(G2141,"ٔ",""),"ـ","ء"))))," ",""),ROW(INDIRECT("1:"&amp;LEN(SUBSTITUTE(UPPER(TRIM(CLEAN(SUBSTITUTE(SUBSTITUTE(G2141,"ٔ",""),"ـ","ء"))))," ","")))),1),Gematria!$C$3:$C$40,Gematria!$D$3:$D$40)))</f>
        <v/>
      </c>
    </row>
    <row r="2142" spans="1:10" x14ac:dyDescent="0.25">
      <c r="A2142" s="2">
        <v>2141</v>
      </c>
      <c r="B2142" s="2">
        <v>17</v>
      </c>
      <c r="C2142" s="2">
        <v>99</v>
      </c>
      <c r="D2142" s="11"/>
      <c r="E21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42" s="524" t="str">
        <f t="shared" si="101"/>
        <v/>
      </c>
      <c r="H2142" s="525">
        <f t="shared" si="102"/>
        <v>0</v>
      </c>
      <c r="I2142" s="526">
        <f t="shared" si="103"/>
        <v>1</v>
      </c>
      <c r="J2142" s="526" t="str">
        <f ca="1">IF(G2142="","",SUMPRODUCT(LOOKUP(MID(SUBSTITUTE(UPPER(TRIM(CLEAN(SUBSTITUTE(SUBSTITUTE(G2142,"ٔ",""),"ـ","ء"))))," ",""),ROW(INDIRECT("1:"&amp;LEN(SUBSTITUTE(UPPER(TRIM(CLEAN(SUBSTITUTE(SUBSTITUTE(G2142,"ٔ",""),"ـ","ء"))))," ","")))),1),Gematria!$C$3:$C$40,Gematria!$D$3:$D$40)))</f>
        <v/>
      </c>
    </row>
    <row r="2143" spans="1:10" x14ac:dyDescent="0.25">
      <c r="A2143" s="2">
        <v>2142</v>
      </c>
      <c r="B2143" s="2">
        <v>17</v>
      </c>
      <c r="C2143" s="2">
        <v>100</v>
      </c>
      <c r="D2143" s="11"/>
      <c r="E21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43" s="524" t="str">
        <f t="shared" si="101"/>
        <v/>
      </c>
      <c r="H2143" s="525">
        <f t="shared" si="102"/>
        <v>0</v>
      </c>
      <c r="I2143" s="526">
        <f t="shared" si="103"/>
        <v>1</v>
      </c>
      <c r="J2143" s="526" t="str">
        <f ca="1">IF(G2143="","",SUMPRODUCT(LOOKUP(MID(SUBSTITUTE(UPPER(TRIM(CLEAN(SUBSTITUTE(SUBSTITUTE(G2143,"ٔ",""),"ـ","ء"))))," ",""),ROW(INDIRECT("1:"&amp;LEN(SUBSTITUTE(UPPER(TRIM(CLEAN(SUBSTITUTE(SUBSTITUTE(G2143,"ٔ",""),"ـ","ء"))))," ","")))),1),Gematria!$C$3:$C$40,Gematria!$D$3:$D$40)))</f>
        <v/>
      </c>
    </row>
    <row r="2144" spans="1:10" x14ac:dyDescent="0.25">
      <c r="A2144" s="2">
        <v>2143</v>
      </c>
      <c r="B2144" s="2">
        <v>17</v>
      </c>
      <c r="C2144" s="2">
        <v>101</v>
      </c>
      <c r="D2144" s="11"/>
      <c r="E21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44" s="524" t="str">
        <f t="shared" si="101"/>
        <v/>
      </c>
      <c r="H2144" s="525">
        <f t="shared" si="102"/>
        <v>0</v>
      </c>
      <c r="I2144" s="526">
        <f t="shared" si="103"/>
        <v>1</v>
      </c>
      <c r="J2144" s="526" t="str">
        <f ca="1">IF(G2144="","",SUMPRODUCT(LOOKUP(MID(SUBSTITUTE(UPPER(TRIM(CLEAN(SUBSTITUTE(SUBSTITUTE(G2144,"ٔ",""),"ـ","ء"))))," ",""),ROW(INDIRECT("1:"&amp;LEN(SUBSTITUTE(UPPER(TRIM(CLEAN(SUBSTITUTE(SUBSTITUTE(G2144,"ٔ",""),"ـ","ء"))))," ","")))),1),Gematria!$C$3:$C$40,Gematria!$D$3:$D$40)))</f>
        <v/>
      </c>
    </row>
    <row r="2145" spans="1:10" x14ac:dyDescent="0.25">
      <c r="A2145" s="2">
        <v>2144</v>
      </c>
      <c r="B2145" s="2">
        <v>17</v>
      </c>
      <c r="C2145" s="2">
        <v>102</v>
      </c>
      <c r="D2145" s="11"/>
      <c r="E21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45" s="524" t="str">
        <f t="shared" si="101"/>
        <v/>
      </c>
      <c r="H2145" s="525">
        <f t="shared" si="102"/>
        <v>0</v>
      </c>
      <c r="I2145" s="526">
        <f t="shared" si="103"/>
        <v>1</v>
      </c>
      <c r="J2145" s="526" t="str">
        <f ca="1">IF(G2145="","",SUMPRODUCT(LOOKUP(MID(SUBSTITUTE(UPPER(TRIM(CLEAN(SUBSTITUTE(SUBSTITUTE(G2145,"ٔ",""),"ـ","ء"))))," ",""),ROW(INDIRECT("1:"&amp;LEN(SUBSTITUTE(UPPER(TRIM(CLEAN(SUBSTITUTE(SUBSTITUTE(G2145,"ٔ",""),"ـ","ء"))))," ","")))),1),Gematria!$C$3:$C$40,Gematria!$D$3:$D$40)))</f>
        <v/>
      </c>
    </row>
    <row r="2146" spans="1:10" x14ac:dyDescent="0.25">
      <c r="A2146" s="2">
        <v>2145</v>
      </c>
      <c r="B2146" s="2">
        <v>17</v>
      </c>
      <c r="C2146" s="2">
        <v>103</v>
      </c>
      <c r="D2146" s="11"/>
      <c r="E21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46" s="524" t="str">
        <f t="shared" si="101"/>
        <v/>
      </c>
      <c r="H2146" s="525">
        <f t="shared" si="102"/>
        <v>0</v>
      </c>
      <c r="I2146" s="526">
        <f t="shared" si="103"/>
        <v>1</v>
      </c>
      <c r="J2146" s="526" t="str">
        <f ca="1">IF(G2146="","",SUMPRODUCT(LOOKUP(MID(SUBSTITUTE(UPPER(TRIM(CLEAN(SUBSTITUTE(SUBSTITUTE(G2146,"ٔ",""),"ـ","ء"))))," ",""),ROW(INDIRECT("1:"&amp;LEN(SUBSTITUTE(UPPER(TRIM(CLEAN(SUBSTITUTE(SUBSTITUTE(G2146,"ٔ",""),"ـ","ء"))))," ","")))),1),Gematria!$C$3:$C$40,Gematria!$D$3:$D$40)))</f>
        <v/>
      </c>
    </row>
    <row r="2147" spans="1:10" x14ac:dyDescent="0.25">
      <c r="A2147" s="2">
        <v>2146</v>
      </c>
      <c r="B2147" s="2">
        <v>17</v>
      </c>
      <c r="C2147" s="2">
        <v>104</v>
      </c>
      <c r="D2147" s="11"/>
      <c r="E21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47" s="524" t="str">
        <f t="shared" si="101"/>
        <v/>
      </c>
      <c r="H2147" s="525">
        <f t="shared" si="102"/>
        <v>0</v>
      </c>
      <c r="I2147" s="526">
        <f t="shared" si="103"/>
        <v>1</v>
      </c>
      <c r="J2147" s="526" t="str">
        <f ca="1">IF(G2147="","",SUMPRODUCT(LOOKUP(MID(SUBSTITUTE(UPPER(TRIM(CLEAN(SUBSTITUTE(SUBSTITUTE(G2147,"ٔ",""),"ـ","ء"))))," ",""),ROW(INDIRECT("1:"&amp;LEN(SUBSTITUTE(UPPER(TRIM(CLEAN(SUBSTITUTE(SUBSTITUTE(G2147,"ٔ",""),"ـ","ء"))))," ","")))),1),Gematria!$C$3:$C$40,Gematria!$D$3:$D$40)))</f>
        <v/>
      </c>
    </row>
    <row r="2148" spans="1:10" x14ac:dyDescent="0.25">
      <c r="A2148" s="2">
        <v>2147</v>
      </c>
      <c r="B2148" s="2">
        <v>17</v>
      </c>
      <c r="C2148" s="2">
        <v>105</v>
      </c>
      <c r="D2148" s="11"/>
      <c r="E21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48" s="524" t="str">
        <f t="shared" si="101"/>
        <v/>
      </c>
      <c r="H2148" s="525">
        <f t="shared" si="102"/>
        <v>0</v>
      </c>
      <c r="I2148" s="526">
        <f t="shared" si="103"/>
        <v>1</v>
      </c>
      <c r="J2148" s="526" t="str">
        <f ca="1">IF(G2148="","",SUMPRODUCT(LOOKUP(MID(SUBSTITUTE(UPPER(TRIM(CLEAN(SUBSTITUTE(SUBSTITUTE(G2148,"ٔ",""),"ـ","ء"))))," ",""),ROW(INDIRECT("1:"&amp;LEN(SUBSTITUTE(UPPER(TRIM(CLEAN(SUBSTITUTE(SUBSTITUTE(G2148,"ٔ",""),"ـ","ء"))))," ","")))),1),Gematria!$C$3:$C$40,Gematria!$D$3:$D$40)))</f>
        <v/>
      </c>
    </row>
    <row r="2149" spans="1:10" x14ac:dyDescent="0.25">
      <c r="A2149" s="2">
        <v>2148</v>
      </c>
      <c r="B2149" s="2">
        <v>17</v>
      </c>
      <c r="C2149" s="2">
        <v>106</v>
      </c>
      <c r="D2149" s="11"/>
      <c r="E21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49" s="524" t="str">
        <f t="shared" si="101"/>
        <v/>
      </c>
      <c r="H2149" s="525">
        <f t="shared" si="102"/>
        <v>0</v>
      </c>
      <c r="I2149" s="526">
        <f t="shared" si="103"/>
        <v>1</v>
      </c>
      <c r="J2149" s="526" t="str">
        <f ca="1">IF(G2149="","",SUMPRODUCT(LOOKUP(MID(SUBSTITUTE(UPPER(TRIM(CLEAN(SUBSTITUTE(SUBSTITUTE(G2149,"ٔ",""),"ـ","ء"))))," ",""),ROW(INDIRECT("1:"&amp;LEN(SUBSTITUTE(UPPER(TRIM(CLEAN(SUBSTITUTE(SUBSTITUTE(G2149,"ٔ",""),"ـ","ء"))))," ","")))),1),Gematria!$C$3:$C$40,Gematria!$D$3:$D$40)))</f>
        <v/>
      </c>
    </row>
    <row r="2150" spans="1:10" x14ac:dyDescent="0.25">
      <c r="A2150" s="2">
        <v>2149</v>
      </c>
      <c r="B2150" s="2">
        <v>17</v>
      </c>
      <c r="C2150" s="2">
        <v>107</v>
      </c>
      <c r="D2150" s="11"/>
      <c r="E21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50" s="524" t="str">
        <f t="shared" si="101"/>
        <v/>
      </c>
      <c r="H2150" s="525">
        <f t="shared" si="102"/>
        <v>0</v>
      </c>
      <c r="I2150" s="526">
        <f t="shared" si="103"/>
        <v>1</v>
      </c>
      <c r="J2150" s="526" t="str">
        <f ca="1">IF(G2150="","",SUMPRODUCT(LOOKUP(MID(SUBSTITUTE(UPPER(TRIM(CLEAN(SUBSTITUTE(SUBSTITUTE(G2150,"ٔ",""),"ـ","ء"))))," ",""),ROW(INDIRECT("1:"&amp;LEN(SUBSTITUTE(UPPER(TRIM(CLEAN(SUBSTITUTE(SUBSTITUTE(G2150,"ٔ",""),"ـ","ء"))))," ","")))),1),Gematria!$C$3:$C$40,Gematria!$D$3:$D$40)))</f>
        <v/>
      </c>
    </row>
    <row r="2151" spans="1:10" x14ac:dyDescent="0.25">
      <c r="A2151" s="2">
        <v>2150</v>
      </c>
      <c r="B2151" s="2">
        <v>17</v>
      </c>
      <c r="C2151" s="2">
        <v>108</v>
      </c>
      <c r="D2151" s="11"/>
      <c r="E21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51" s="524" t="str">
        <f t="shared" si="101"/>
        <v/>
      </c>
      <c r="H2151" s="525">
        <f t="shared" si="102"/>
        <v>0</v>
      </c>
      <c r="I2151" s="526">
        <f t="shared" si="103"/>
        <v>1</v>
      </c>
      <c r="J2151" s="526" t="str">
        <f ca="1">IF(G2151="","",SUMPRODUCT(LOOKUP(MID(SUBSTITUTE(UPPER(TRIM(CLEAN(SUBSTITUTE(SUBSTITUTE(G2151,"ٔ",""),"ـ","ء"))))," ",""),ROW(INDIRECT("1:"&amp;LEN(SUBSTITUTE(UPPER(TRIM(CLEAN(SUBSTITUTE(SUBSTITUTE(G2151,"ٔ",""),"ـ","ء"))))," ","")))),1),Gematria!$C$3:$C$40,Gematria!$D$3:$D$40)))</f>
        <v/>
      </c>
    </row>
    <row r="2152" spans="1:10" x14ac:dyDescent="0.25">
      <c r="A2152" s="2">
        <v>2151</v>
      </c>
      <c r="B2152" s="2">
        <v>17</v>
      </c>
      <c r="C2152" s="2">
        <v>109</v>
      </c>
      <c r="D2152" s="11"/>
      <c r="E21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52" s="524" t="str">
        <f t="shared" si="101"/>
        <v/>
      </c>
      <c r="H2152" s="525">
        <f t="shared" si="102"/>
        <v>0</v>
      </c>
      <c r="I2152" s="526">
        <f t="shared" si="103"/>
        <v>1</v>
      </c>
      <c r="J2152" s="526" t="str">
        <f ca="1">IF(G2152="","",SUMPRODUCT(LOOKUP(MID(SUBSTITUTE(UPPER(TRIM(CLEAN(SUBSTITUTE(SUBSTITUTE(G2152,"ٔ",""),"ـ","ء"))))," ",""),ROW(INDIRECT("1:"&amp;LEN(SUBSTITUTE(UPPER(TRIM(CLEAN(SUBSTITUTE(SUBSTITUTE(G2152,"ٔ",""),"ـ","ء"))))," ","")))),1),Gematria!$C$3:$C$40,Gematria!$D$3:$D$40)))</f>
        <v/>
      </c>
    </row>
    <row r="2153" spans="1:10" x14ac:dyDescent="0.25">
      <c r="A2153" s="2">
        <v>2152</v>
      </c>
      <c r="B2153" s="2">
        <v>17</v>
      </c>
      <c r="C2153" s="2">
        <v>110</v>
      </c>
      <c r="D2153" s="11"/>
      <c r="E21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53" s="524" t="str">
        <f t="shared" si="101"/>
        <v/>
      </c>
      <c r="H2153" s="525">
        <f t="shared" si="102"/>
        <v>0</v>
      </c>
      <c r="I2153" s="526">
        <f t="shared" si="103"/>
        <v>1</v>
      </c>
      <c r="J2153" s="526" t="str">
        <f ca="1">IF(G2153="","",SUMPRODUCT(LOOKUP(MID(SUBSTITUTE(UPPER(TRIM(CLEAN(SUBSTITUTE(SUBSTITUTE(G2153,"ٔ",""),"ـ","ء"))))," ",""),ROW(INDIRECT("1:"&amp;LEN(SUBSTITUTE(UPPER(TRIM(CLEAN(SUBSTITUTE(SUBSTITUTE(G2153,"ٔ",""),"ـ","ء"))))," ","")))),1),Gematria!$C$3:$C$40,Gematria!$D$3:$D$40)))</f>
        <v/>
      </c>
    </row>
    <row r="2154" spans="1:10" x14ac:dyDescent="0.25">
      <c r="A2154" s="2">
        <v>2153</v>
      </c>
      <c r="B2154" s="2">
        <v>17</v>
      </c>
      <c r="C2154" s="2">
        <v>111</v>
      </c>
      <c r="D2154" s="11"/>
      <c r="E21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54" s="524" t="str">
        <f t="shared" si="101"/>
        <v/>
      </c>
      <c r="H2154" s="525">
        <f t="shared" si="102"/>
        <v>0</v>
      </c>
      <c r="I2154" s="526">
        <f t="shared" si="103"/>
        <v>1</v>
      </c>
      <c r="J2154" s="526" t="str">
        <f ca="1">IF(G2154="","",SUMPRODUCT(LOOKUP(MID(SUBSTITUTE(UPPER(TRIM(CLEAN(SUBSTITUTE(SUBSTITUTE(G2154,"ٔ",""),"ـ","ء"))))," ",""),ROW(INDIRECT("1:"&amp;LEN(SUBSTITUTE(UPPER(TRIM(CLEAN(SUBSTITUTE(SUBSTITUTE(G2154,"ٔ",""),"ـ","ء"))))," ","")))),1),Gematria!$C$3:$C$40,Gematria!$D$3:$D$40)))</f>
        <v/>
      </c>
    </row>
    <row r="2155" spans="1:10" x14ac:dyDescent="0.25">
      <c r="A2155" s="2">
        <v>2154</v>
      </c>
      <c r="B2155" s="2">
        <v>18</v>
      </c>
      <c r="C2155" s="2">
        <v>0</v>
      </c>
      <c r="D2155" s="11"/>
      <c r="E21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55" s="524" t="str">
        <f t="shared" si="101"/>
        <v/>
      </c>
      <c r="H2155" s="525">
        <f t="shared" si="102"/>
        <v>0</v>
      </c>
      <c r="I2155" s="526">
        <f t="shared" si="103"/>
        <v>1</v>
      </c>
      <c r="J2155" s="526" t="str">
        <f ca="1">IF(G2155="","",SUMPRODUCT(LOOKUP(MID(SUBSTITUTE(UPPER(TRIM(CLEAN(SUBSTITUTE(SUBSTITUTE(G2155,"ٔ",""),"ـ","ء"))))," ",""),ROW(INDIRECT("1:"&amp;LEN(SUBSTITUTE(UPPER(TRIM(CLEAN(SUBSTITUTE(SUBSTITUTE(G2155,"ٔ",""),"ـ","ء"))))," ","")))),1),Gematria!$C$3:$C$40,Gematria!$D$3:$D$40)))</f>
        <v/>
      </c>
    </row>
    <row r="2156" spans="1:10" x14ac:dyDescent="0.25">
      <c r="A2156" s="2">
        <v>2155</v>
      </c>
      <c r="B2156" s="2">
        <v>18</v>
      </c>
      <c r="C2156" s="2">
        <v>1</v>
      </c>
      <c r="D2156" s="11"/>
      <c r="E21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56" s="524" t="str">
        <f t="shared" si="101"/>
        <v/>
      </c>
      <c r="H2156" s="525">
        <f t="shared" si="102"/>
        <v>0</v>
      </c>
      <c r="I2156" s="526">
        <f t="shared" si="103"/>
        <v>1</v>
      </c>
      <c r="J2156" s="526" t="str">
        <f ca="1">IF(G2156="","",SUMPRODUCT(LOOKUP(MID(SUBSTITUTE(UPPER(TRIM(CLEAN(SUBSTITUTE(SUBSTITUTE(G2156,"ٔ",""),"ـ","ء"))))," ",""),ROW(INDIRECT("1:"&amp;LEN(SUBSTITUTE(UPPER(TRIM(CLEAN(SUBSTITUTE(SUBSTITUTE(G2156,"ٔ",""),"ـ","ء"))))," ","")))),1),Gematria!$C$3:$C$40,Gematria!$D$3:$D$40)))</f>
        <v/>
      </c>
    </row>
    <row r="2157" spans="1:10" x14ac:dyDescent="0.25">
      <c r="A2157" s="2">
        <v>2156</v>
      </c>
      <c r="B2157" s="2">
        <v>18</v>
      </c>
      <c r="C2157" s="2">
        <v>2</v>
      </c>
      <c r="D2157" s="11"/>
      <c r="E21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57" s="524" t="str">
        <f t="shared" si="101"/>
        <v/>
      </c>
      <c r="H2157" s="525">
        <f t="shared" si="102"/>
        <v>0</v>
      </c>
      <c r="I2157" s="526">
        <f t="shared" si="103"/>
        <v>1</v>
      </c>
      <c r="J2157" s="526" t="str">
        <f ca="1">IF(G2157="","",SUMPRODUCT(LOOKUP(MID(SUBSTITUTE(UPPER(TRIM(CLEAN(SUBSTITUTE(SUBSTITUTE(G2157,"ٔ",""),"ـ","ء"))))," ",""),ROW(INDIRECT("1:"&amp;LEN(SUBSTITUTE(UPPER(TRIM(CLEAN(SUBSTITUTE(SUBSTITUTE(G2157,"ٔ",""),"ـ","ء"))))," ","")))),1),Gematria!$C$3:$C$40,Gematria!$D$3:$D$40)))</f>
        <v/>
      </c>
    </row>
    <row r="2158" spans="1:10" x14ac:dyDescent="0.25">
      <c r="A2158" s="2">
        <v>2157</v>
      </c>
      <c r="B2158" s="2">
        <v>18</v>
      </c>
      <c r="C2158" s="2">
        <v>3</v>
      </c>
      <c r="D2158" s="11"/>
      <c r="E21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58" s="524" t="str">
        <f t="shared" si="101"/>
        <v/>
      </c>
      <c r="H2158" s="525">
        <f t="shared" si="102"/>
        <v>0</v>
      </c>
      <c r="I2158" s="526">
        <f t="shared" si="103"/>
        <v>1</v>
      </c>
      <c r="J2158" s="526" t="str">
        <f ca="1">IF(G2158="","",SUMPRODUCT(LOOKUP(MID(SUBSTITUTE(UPPER(TRIM(CLEAN(SUBSTITUTE(SUBSTITUTE(G2158,"ٔ",""),"ـ","ء"))))," ",""),ROW(INDIRECT("1:"&amp;LEN(SUBSTITUTE(UPPER(TRIM(CLEAN(SUBSTITUTE(SUBSTITUTE(G2158,"ٔ",""),"ـ","ء"))))," ","")))),1),Gematria!$C$3:$C$40,Gematria!$D$3:$D$40)))</f>
        <v/>
      </c>
    </row>
    <row r="2159" spans="1:10" x14ac:dyDescent="0.25">
      <c r="A2159" s="2">
        <v>2158</v>
      </c>
      <c r="B2159" s="2">
        <v>18</v>
      </c>
      <c r="C2159" s="2">
        <v>4</v>
      </c>
      <c r="D2159" s="11"/>
      <c r="E21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59" s="524" t="str">
        <f t="shared" si="101"/>
        <v/>
      </c>
      <c r="H2159" s="525">
        <f t="shared" si="102"/>
        <v>0</v>
      </c>
      <c r="I2159" s="526">
        <f t="shared" si="103"/>
        <v>1</v>
      </c>
      <c r="J2159" s="526" t="str">
        <f ca="1">IF(G2159="","",SUMPRODUCT(LOOKUP(MID(SUBSTITUTE(UPPER(TRIM(CLEAN(SUBSTITUTE(SUBSTITUTE(G2159,"ٔ",""),"ـ","ء"))))," ",""),ROW(INDIRECT("1:"&amp;LEN(SUBSTITUTE(UPPER(TRIM(CLEAN(SUBSTITUTE(SUBSTITUTE(G2159,"ٔ",""),"ـ","ء"))))," ","")))),1),Gematria!$C$3:$C$40,Gematria!$D$3:$D$40)))</f>
        <v/>
      </c>
    </row>
    <row r="2160" spans="1:10" x14ac:dyDescent="0.25">
      <c r="A2160" s="2">
        <v>2159</v>
      </c>
      <c r="B2160" s="2">
        <v>18</v>
      </c>
      <c r="C2160" s="2">
        <v>5</v>
      </c>
      <c r="D2160" s="11"/>
      <c r="E21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60" s="524" t="str">
        <f t="shared" si="101"/>
        <v/>
      </c>
      <c r="H2160" s="525">
        <f t="shared" si="102"/>
        <v>0</v>
      </c>
      <c r="I2160" s="526">
        <f t="shared" si="103"/>
        <v>1</v>
      </c>
      <c r="J2160" s="526" t="str">
        <f ca="1">IF(G2160="","",SUMPRODUCT(LOOKUP(MID(SUBSTITUTE(UPPER(TRIM(CLEAN(SUBSTITUTE(SUBSTITUTE(G2160,"ٔ",""),"ـ","ء"))))," ",""),ROW(INDIRECT("1:"&amp;LEN(SUBSTITUTE(UPPER(TRIM(CLEAN(SUBSTITUTE(SUBSTITUTE(G2160,"ٔ",""),"ـ","ء"))))," ","")))),1),Gematria!$C$3:$C$40,Gematria!$D$3:$D$40)))</f>
        <v/>
      </c>
    </row>
    <row r="2161" spans="1:10" x14ac:dyDescent="0.25">
      <c r="A2161" s="2">
        <v>2160</v>
      </c>
      <c r="B2161" s="2">
        <v>18</v>
      </c>
      <c r="C2161" s="2">
        <v>6</v>
      </c>
      <c r="D2161" s="11"/>
      <c r="E21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61" s="524" t="str">
        <f t="shared" si="101"/>
        <v/>
      </c>
      <c r="H2161" s="525">
        <f t="shared" si="102"/>
        <v>0</v>
      </c>
      <c r="I2161" s="526">
        <f t="shared" si="103"/>
        <v>1</v>
      </c>
      <c r="J2161" s="526" t="str">
        <f ca="1">IF(G2161="","",SUMPRODUCT(LOOKUP(MID(SUBSTITUTE(UPPER(TRIM(CLEAN(SUBSTITUTE(SUBSTITUTE(G2161,"ٔ",""),"ـ","ء"))))," ",""),ROW(INDIRECT("1:"&amp;LEN(SUBSTITUTE(UPPER(TRIM(CLEAN(SUBSTITUTE(SUBSTITUTE(G2161,"ٔ",""),"ـ","ء"))))," ","")))),1),Gematria!$C$3:$C$40,Gematria!$D$3:$D$40)))</f>
        <v/>
      </c>
    </row>
    <row r="2162" spans="1:10" x14ac:dyDescent="0.25">
      <c r="A2162" s="2">
        <v>2161</v>
      </c>
      <c r="B2162" s="2">
        <v>18</v>
      </c>
      <c r="C2162" s="2">
        <v>7</v>
      </c>
      <c r="D2162" s="11"/>
      <c r="E21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62" s="524" t="str">
        <f t="shared" si="101"/>
        <v/>
      </c>
      <c r="H2162" s="525">
        <f t="shared" si="102"/>
        <v>0</v>
      </c>
      <c r="I2162" s="526">
        <f t="shared" si="103"/>
        <v>1</v>
      </c>
      <c r="J2162" s="526" t="str">
        <f ca="1">IF(G2162="","",SUMPRODUCT(LOOKUP(MID(SUBSTITUTE(UPPER(TRIM(CLEAN(SUBSTITUTE(SUBSTITUTE(G2162,"ٔ",""),"ـ","ء"))))," ",""),ROW(INDIRECT("1:"&amp;LEN(SUBSTITUTE(UPPER(TRIM(CLEAN(SUBSTITUTE(SUBSTITUTE(G2162,"ٔ",""),"ـ","ء"))))," ","")))),1),Gematria!$C$3:$C$40,Gematria!$D$3:$D$40)))</f>
        <v/>
      </c>
    </row>
    <row r="2163" spans="1:10" x14ac:dyDescent="0.25">
      <c r="A2163" s="2">
        <v>2162</v>
      </c>
      <c r="B2163" s="2">
        <v>18</v>
      </c>
      <c r="C2163" s="2">
        <v>8</v>
      </c>
      <c r="D2163" s="11"/>
      <c r="E21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63" s="524" t="str">
        <f t="shared" si="101"/>
        <v/>
      </c>
      <c r="H2163" s="525">
        <f t="shared" si="102"/>
        <v>0</v>
      </c>
      <c r="I2163" s="526">
        <f t="shared" si="103"/>
        <v>1</v>
      </c>
      <c r="J2163" s="526" t="str">
        <f ca="1">IF(G2163="","",SUMPRODUCT(LOOKUP(MID(SUBSTITUTE(UPPER(TRIM(CLEAN(SUBSTITUTE(SUBSTITUTE(G2163,"ٔ",""),"ـ","ء"))))," ",""),ROW(INDIRECT("1:"&amp;LEN(SUBSTITUTE(UPPER(TRIM(CLEAN(SUBSTITUTE(SUBSTITUTE(G2163,"ٔ",""),"ـ","ء"))))," ","")))),1),Gematria!$C$3:$C$40,Gematria!$D$3:$D$40)))</f>
        <v/>
      </c>
    </row>
    <row r="2164" spans="1:10" x14ac:dyDescent="0.25">
      <c r="A2164" s="2">
        <v>2163</v>
      </c>
      <c r="B2164" s="2">
        <v>18</v>
      </c>
      <c r="C2164" s="2">
        <v>9</v>
      </c>
      <c r="D2164" s="11"/>
      <c r="E21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64" s="524" t="str">
        <f t="shared" si="101"/>
        <v/>
      </c>
      <c r="H2164" s="525">
        <f t="shared" si="102"/>
        <v>0</v>
      </c>
      <c r="I2164" s="526">
        <f t="shared" si="103"/>
        <v>1</v>
      </c>
      <c r="J2164" s="526" t="str">
        <f ca="1">IF(G2164="","",SUMPRODUCT(LOOKUP(MID(SUBSTITUTE(UPPER(TRIM(CLEAN(SUBSTITUTE(SUBSTITUTE(G2164,"ٔ",""),"ـ","ء"))))," ",""),ROW(INDIRECT("1:"&amp;LEN(SUBSTITUTE(UPPER(TRIM(CLEAN(SUBSTITUTE(SUBSTITUTE(G2164,"ٔ",""),"ـ","ء"))))," ","")))),1),Gematria!$C$3:$C$40,Gematria!$D$3:$D$40)))</f>
        <v/>
      </c>
    </row>
    <row r="2165" spans="1:10" x14ac:dyDescent="0.25">
      <c r="A2165" s="2">
        <v>2164</v>
      </c>
      <c r="B2165" s="2">
        <v>18</v>
      </c>
      <c r="C2165" s="2">
        <v>10</v>
      </c>
      <c r="D2165" s="11"/>
      <c r="E21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65" s="524" t="str">
        <f t="shared" si="101"/>
        <v/>
      </c>
      <c r="H2165" s="525">
        <f t="shared" si="102"/>
        <v>0</v>
      </c>
      <c r="I2165" s="526">
        <f t="shared" si="103"/>
        <v>1</v>
      </c>
      <c r="J2165" s="526" t="str">
        <f ca="1">IF(G2165="","",SUMPRODUCT(LOOKUP(MID(SUBSTITUTE(UPPER(TRIM(CLEAN(SUBSTITUTE(SUBSTITUTE(G2165,"ٔ",""),"ـ","ء"))))," ",""),ROW(INDIRECT("1:"&amp;LEN(SUBSTITUTE(UPPER(TRIM(CLEAN(SUBSTITUTE(SUBSTITUTE(G2165,"ٔ",""),"ـ","ء"))))," ","")))),1),Gematria!$C$3:$C$40,Gematria!$D$3:$D$40)))</f>
        <v/>
      </c>
    </row>
    <row r="2166" spans="1:10" x14ac:dyDescent="0.25">
      <c r="A2166" s="2">
        <v>2165</v>
      </c>
      <c r="B2166" s="2">
        <v>18</v>
      </c>
      <c r="C2166" s="2">
        <v>11</v>
      </c>
      <c r="D2166" s="11"/>
      <c r="E21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66" s="524" t="str">
        <f t="shared" si="101"/>
        <v/>
      </c>
      <c r="H2166" s="525">
        <f t="shared" si="102"/>
        <v>0</v>
      </c>
      <c r="I2166" s="526">
        <f t="shared" si="103"/>
        <v>1</v>
      </c>
      <c r="J2166" s="526" t="str">
        <f ca="1">IF(G2166="","",SUMPRODUCT(LOOKUP(MID(SUBSTITUTE(UPPER(TRIM(CLEAN(SUBSTITUTE(SUBSTITUTE(G2166,"ٔ",""),"ـ","ء"))))," ",""),ROW(INDIRECT("1:"&amp;LEN(SUBSTITUTE(UPPER(TRIM(CLEAN(SUBSTITUTE(SUBSTITUTE(G2166,"ٔ",""),"ـ","ء"))))," ","")))),1),Gematria!$C$3:$C$40,Gematria!$D$3:$D$40)))</f>
        <v/>
      </c>
    </row>
    <row r="2167" spans="1:10" x14ac:dyDescent="0.25">
      <c r="A2167" s="2">
        <v>2166</v>
      </c>
      <c r="B2167" s="2">
        <v>18</v>
      </c>
      <c r="C2167" s="2">
        <v>12</v>
      </c>
      <c r="D2167" s="11"/>
      <c r="E21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67" s="524" t="str">
        <f t="shared" si="101"/>
        <v/>
      </c>
      <c r="H2167" s="525">
        <f t="shared" si="102"/>
        <v>0</v>
      </c>
      <c r="I2167" s="526">
        <f t="shared" si="103"/>
        <v>1</v>
      </c>
      <c r="J2167" s="526" t="str">
        <f ca="1">IF(G2167="","",SUMPRODUCT(LOOKUP(MID(SUBSTITUTE(UPPER(TRIM(CLEAN(SUBSTITUTE(SUBSTITUTE(G2167,"ٔ",""),"ـ","ء"))))," ",""),ROW(INDIRECT("1:"&amp;LEN(SUBSTITUTE(UPPER(TRIM(CLEAN(SUBSTITUTE(SUBSTITUTE(G2167,"ٔ",""),"ـ","ء"))))," ","")))),1),Gematria!$C$3:$C$40,Gematria!$D$3:$D$40)))</f>
        <v/>
      </c>
    </row>
    <row r="2168" spans="1:10" x14ac:dyDescent="0.25">
      <c r="A2168" s="2">
        <v>2167</v>
      </c>
      <c r="B2168" s="2">
        <v>18</v>
      </c>
      <c r="C2168" s="2">
        <v>13</v>
      </c>
      <c r="D2168" s="11"/>
      <c r="E21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68" s="524" t="str">
        <f t="shared" si="101"/>
        <v/>
      </c>
      <c r="H2168" s="525">
        <f t="shared" si="102"/>
        <v>0</v>
      </c>
      <c r="I2168" s="526">
        <f t="shared" si="103"/>
        <v>1</v>
      </c>
      <c r="J2168" s="526" t="str">
        <f ca="1">IF(G2168="","",SUMPRODUCT(LOOKUP(MID(SUBSTITUTE(UPPER(TRIM(CLEAN(SUBSTITUTE(SUBSTITUTE(G2168,"ٔ",""),"ـ","ء"))))," ",""),ROW(INDIRECT("1:"&amp;LEN(SUBSTITUTE(UPPER(TRIM(CLEAN(SUBSTITUTE(SUBSTITUTE(G2168,"ٔ",""),"ـ","ء"))))," ","")))),1),Gematria!$C$3:$C$40,Gematria!$D$3:$D$40)))</f>
        <v/>
      </c>
    </row>
    <row r="2169" spans="1:10" x14ac:dyDescent="0.25">
      <c r="A2169" s="2">
        <v>2168</v>
      </c>
      <c r="B2169" s="2">
        <v>18</v>
      </c>
      <c r="C2169" s="2">
        <v>14</v>
      </c>
      <c r="D2169" s="11"/>
      <c r="E21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69" s="524" t="str">
        <f t="shared" si="101"/>
        <v/>
      </c>
      <c r="H2169" s="525">
        <f t="shared" si="102"/>
        <v>0</v>
      </c>
      <c r="I2169" s="526">
        <f t="shared" si="103"/>
        <v>1</v>
      </c>
      <c r="J2169" s="526" t="str">
        <f ca="1">IF(G2169="","",SUMPRODUCT(LOOKUP(MID(SUBSTITUTE(UPPER(TRIM(CLEAN(SUBSTITUTE(SUBSTITUTE(G2169,"ٔ",""),"ـ","ء"))))," ",""),ROW(INDIRECT("1:"&amp;LEN(SUBSTITUTE(UPPER(TRIM(CLEAN(SUBSTITUTE(SUBSTITUTE(G2169,"ٔ",""),"ـ","ء"))))," ","")))),1),Gematria!$C$3:$C$40,Gematria!$D$3:$D$40)))</f>
        <v/>
      </c>
    </row>
    <row r="2170" spans="1:10" x14ac:dyDescent="0.25">
      <c r="A2170" s="2">
        <v>2169</v>
      </c>
      <c r="B2170" s="2">
        <v>18</v>
      </c>
      <c r="C2170" s="2">
        <v>15</v>
      </c>
      <c r="D2170" s="11"/>
      <c r="E21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70" s="524" t="str">
        <f t="shared" si="101"/>
        <v/>
      </c>
      <c r="H2170" s="525">
        <f t="shared" si="102"/>
        <v>0</v>
      </c>
      <c r="I2170" s="526">
        <f t="shared" si="103"/>
        <v>1</v>
      </c>
      <c r="J2170" s="526" t="str">
        <f ca="1">IF(G2170="","",SUMPRODUCT(LOOKUP(MID(SUBSTITUTE(UPPER(TRIM(CLEAN(SUBSTITUTE(SUBSTITUTE(G2170,"ٔ",""),"ـ","ء"))))," ",""),ROW(INDIRECT("1:"&amp;LEN(SUBSTITUTE(UPPER(TRIM(CLEAN(SUBSTITUTE(SUBSTITUTE(G2170,"ٔ",""),"ـ","ء"))))," ","")))),1),Gematria!$C$3:$C$40,Gematria!$D$3:$D$40)))</f>
        <v/>
      </c>
    </row>
    <row r="2171" spans="1:10" x14ac:dyDescent="0.25">
      <c r="A2171" s="2">
        <v>2170</v>
      </c>
      <c r="B2171" s="2">
        <v>18</v>
      </c>
      <c r="C2171" s="2">
        <v>16</v>
      </c>
      <c r="D2171" s="11"/>
      <c r="E21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71" s="524" t="str">
        <f t="shared" si="101"/>
        <v/>
      </c>
      <c r="H2171" s="525">
        <f t="shared" si="102"/>
        <v>0</v>
      </c>
      <c r="I2171" s="526">
        <f t="shared" si="103"/>
        <v>1</v>
      </c>
      <c r="J2171" s="526" t="str">
        <f ca="1">IF(G2171="","",SUMPRODUCT(LOOKUP(MID(SUBSTITUTE(UPPER(TRIM(CLEAN(SUBSTITUTE(SUBSTITUTE(G2171,"ٔ",""),"ـ","ء"))))," ",""),ROW(INDIRECT("1:"&amp;LEN(SUBSTITUTE(UPPER(TRIM(CLEAN(SUBSTITUTE(SUBSTITUTE(G2171,"ٔ",""),"ـ","ء"))))," ","")))),1),Gematria!$C$3:$C$40,Gematria!$D$3:$D$40)))</f>
        <v/>
      </c>
    </row>
    <row r="2172" spans="1:10" x14ac:dyDescent="0.25">
      <c r="A2172" s="2">
        <v>2171</v>
      </c>
      <c r="B2172" s="2">
        <v>18</v>
      </c>
      <c r="C2172" s="2">
        <v>17</v>
      </c>
      <c r="D2172" s="11"/>
      <c r="E21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72" s="524" t="str">
        <f t="shared" si="101"/>
        <v/>
      </c>
      <c r="H2172" s="525">
        <f t="shared" si="102"/>
        <v>0</v>
      </c>
      <c r="I2172" s="526">
        <f t="shared" si="103"/>
        <v>1</v>
      </c>
      <c r="J2172" s="526" t="str">
        <f ca="1">IF(G2172="","",SUMPRODUCT(LOOKUP(MID(SUBSTITUTE(UPPER(TRIM(CLEAN(SUBSTITUTE(SUBSTITUTE(G2172,"ٔ",""),"ـ","ء"))))," ",""),ROW(INDIRECT("1:"&amp;LEN(SUBSTITUTE(UPPER(TRIM(CLEAN(SUBSTITUTE(SUBSTITUTE(G2172,"ٔ",""),"ـ","ء"))))," ","")))),1),Gematria!$C$3:$C$40,Gematria!$D$3:$D$40)))</f>
        <v/>
      </c>
    </row>
    <row r="2173" spans="1:10" x14ac:dyDescent="0.25">
      <c r="A2173" s="2">
        <v>2172</v>
      </c>
      <c r="B2173" s="2">
        <v>18</v>
      </c>
      <c r="C2173" s="2">
        <v>18</v>
      </c>
      <c r="D2173" s="11"/>
      <c r="E21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73" s="524" t="str">
        <f t="shared" si="101"/>
        <v/>
      </c>
      <c r="H2173" s="525">
        <f t="shared" si="102"/>
        <v>0</v>
      </c>
      <c r="I2173" s="526">
        <f t="shared" si="103"/>
        <v>1</v>
      </c>
      <c r="J2173" s="526" t="str">
        <f ca="1">IF(G2173="","",SUMPRODUCT(LOOKUP(MID(SUBSTITUTE(UPPER(TRIM(CLEAN(SUBSTITUTE(SUBSTITUTE(G2173,"ٔ",""),"ـ","ء"))))," ",""),ROW(INDIRECT("1:"&amp;LEN(SUBSTITUTE(UPPER(TRIM(CLEAN(SUBSTITUTE(SUBSTITUTE(G2173,"ٔ",""),"ـ","ء"))))," ","")))),1),Gematria!$C$3:$C$40,Gematria!$D$3:$D$40)))</f>
        <v/>
      </c>
    </row>
    <row r="2174" spans="1:10" x14ac:dyDescent="0.25">
      <c r="A2174" s="2">
        <v>2173</v>
      </c>
      <c r="B2174" s="2">
        <v>18</v>
      </c>
      <c r="C2174" s="2">
        <v>19</v>
      </c>
      <c r="D2174" s="11"/>
      <c r="E21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74" s="524" t="str">
        <f t="shared" si="101"/>
        <v/>
      </c>
      <c r="H2174" s="525">
        <f t="shared" si="102"/>
        <v>0</v>
      </c>
      <c r="I2174" s="526">
        <f t="shared" si="103"/>
        <v>1</v>
      </c>
      <c r="J2174" s="526" t="str">
        <f ca="1">IF(G2174="","",SUMPRODUCT(LOOKUP(MID(SUBSTITUTE(UPPER(TRIM(CLEAN(SUBSTITUTE(SUBSTITUTE(G2174,"ٔ",""),"ـ","ء"))))," ",""),ROW(INDIRECT("1:"&amp;LEN(SUBSTITUTE(UPPER(TRIM(CLEAN(SUBSTITUTE(SUBSTITUTE(G2174,"ٔ",""),"ـ","ء"))))," ","")))),1),Gematria!$C$3:$C$40,Gematria!$D$3:$D$40)))</f>
        <v/>
      </c>
    </row>
    <row r="2175" spans="1:10" x14ac:dyDescent="0.25">
      <c r="A2175" s="2">
        <v>2174</v>
      </c>
      <c r="B2175" s="2">
        <v>18</v>
      </c>
      <c r="C2175" s="2">
        <v>20</v>
      </c>
      <c r="D2175" s="11"/>
      <c r="E21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75" s="524" t="str">
        <f t="shared" si="101"/>
        <v/>
      </c>
      <c r="H2175" s="525">
        <f t="shared" si="102"/>
        <v>0</v>
      </c>
      <c r="I2175" s="526">
        <f t="shared" si="103"/>
        <v>1</v>
      </c>
      <c r="J2175" s="526" t="str">
        <f ca="1">IF(G2175="","",SUMPRODUCT(LOOKUP(MID(SUBSTITUTE(UPPER(TRIM(CLEAN(SUBSTITUTE(SUBSTITUTE(G2175,"ٔ",""),"ـ","ء"))))," ",""),ROW(INDIRECT("1:"&amp;LEN(SUBSTITUTE(UPPER(TRIM(CLEAN(SUBSTITUTE(SUBSTITUTE(G2175,"ٔ",""),"ـ","ء"))))," ","")))),1),Gematria!$C$3:$C$40,Gematria!$D$3:$D$40)))</f>
        <v/>
      </c>
    </row>
    <row r="2176" spans="1:10" x14ac:dyDescent="0.25">
      <c r="A2176" s="2">
        <v>2175</v>
      </c>
      <c r="B2176" s="2">
        <v>18</v>
      </c>
      <c r="C2176" s="2">
        <v>21</v>
      </c>
      <c r="D2176" s="11"/>
      <c r="E21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76" s="524" t="str">
        <f t="shared" si="101"/>
        <v/>
      </c>
      <c r="H2176" s="525">
        <f t="shared" si="102"/>
        <v>0</v>
      </c>
      <c r="I2176" s="526">
        <f t="shared" si="103"/>
        <v>1</v>
      </c>
      <c r="J2176" s="526" t="str">
        <f ca="1">IF(G2176="","",SUMPRODUCT(LOOKUP(MID(SUBSTITUTE(UPPER(TRIM(CLEAN(SUBSTITUTE(SUBSTITUTE(G2176,"ٔ",""),"ـ","ء"))))," ",""),ROW(INDIRECT("1:"&amp;LEN(SUBSTITUTE(UPPER(TRIM(CLEAN(SUBSTITUTE(SUBSTITUTE(G2176,"ٔ",""),"ـ","ء"))))," ","")))),1),Gematria!$C$3:$C$40,Gematria!$D$3:$D$40)))</f>
        <v/>
      </c>
    </row>
    <row r="2177" spans="1:10" x14ac:dyDescent="0.25">
      <c r="A2177" s="2">
        <v>2176</v>
      </c>
      <c r="B2177" s="2">
        <v>18</v>
      </c>
      <c r="C2177" s="2">
        <v>22</v>
      </c>
      <c r="D2177" s="11"/>
      <c r="E21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77" s="524" t="str">
        <f t="shared" si="101"/>
        <v/>
      </c>
      <c r="H2177" s="525">
        <f t="shared" si="102"/>
        <v>0</v>
      </c>
      <c r="I2177" s="526">
        <f t="shared" si="103"/>
        <v>1</v>
      </c>
      <c r="J2177" s="526" t="str">
        <f ca="1">IF(G2177="","",SUMPRODUCT(LOOKUP(MID(SUBSTITUTE(UPPER(TRIM(CLEAN(SUBSTITUTE(SUBSTITUTE(G2177,"ٔ",""),"ـ","ء"))))," ",""),ROW(INDIRECT("1:"&amp;LEN(SUBSTITUTE(UPPER(TRIM(CLEAN(SUBSTITUTE(SUBSTITUTE(G2177,"ٔ",""),"ـ","ء"))))," ","")))),1),Gematria!$C$3:$C$40,Gematria!$D$3:$D$40)))</f>
        <v/>
      </c>
    </row>
    <row r="2178" spans="1:10" x14ac:dyDescent="0.25">
      <c r="A2178" s="2">
        <v>2177</v>
      </c>
      <c r="B2178" s="2">
        <v>18</v>
      </c>
      <c r="C2178" s="2">
        <v>23</v>
      </c>
      <c r="D2178" s="11"/>
      <c r="E21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78" s="524" t="str">
        <f t="shared" si="101"/>
        <v/>
      </c>
      <c r="H2178" s="525">
        <f t="shared" si="102"/>
        <v>0</v>
      </c>
      <c r="I2178" s="526">
        <f t="shared" si="103"/>
        <v>1</v>
      </c>
      <c r="J2178" s="526" t="str">
        <f ca="1">IF(G2178="","",SUMPRODUCT(LOOKUP(MID(SUBSTITUTE(UPPER(TRIM(CLEAN(SUBSTITUTE(SUBSTITUTE(G2178,"ٔ",""),"ـ","ء"))))," ",""),ROW(INDIRECT("1:"&amp;LEN(SUBSTITUTE(UPPER(TRIM(CLEAN(SUBSTITUTE(SUBSTITUTE(G2178,"ٔ",""),"ـ","ء"))))," ","")))),1),Gematria!$C$3:$C$40,Gematria!$D$3:$D$40)))</f>
        <v/>
      </c>
    </row>
    <row r="2179" spans="1:10" x14ac:dyDescent="0.25">
      <c r="A2179" s="2">
        <v>2178</v>
      </c>
      <c r="B2179" s="2">
        <v>18</v>
      </c>
      <c r="C2179" s="2">
        <v>24</v>
      </c>
      <c r="D2179" s="11"/>
      <c r="E21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79" s="524" t="str">
        <f t="shared" ref="G2179:G2242" si="104">TRIM(CLEAN(SUBSTITUTE(F2179,"ٔ","")))</f>
        <v/>
      </c>
      <c r="H2179" s="525">
        <f t="shared" ref="H2179:H2242" si="105">LEN(SUBSTITUTE(G2179," ",""))</f>
        <v>0</v>
      </c>
      <c r="I2179" s="526">
        <f t="shared" si="103"/>
        <v>1</v>
      </c>
      <c r="J2179" s="526" t="str">
        <f ca="1">IF(G2179="","",SUMPRODUCT(LOOKUP(MID(SUBSTITUTE(UPPER(TRIM(CLEAN(SUBSTITUTE(SUBSTITUTE(G2179,"ٔ",""),"ـ","ء"))))," ",""),ROW(INDIRECT("1:"&amp;LEN(SUBSTITUTE(UPPER(TRIM(CLEAN(SUBSTITUTE(SUBSTITUTE(G2179,"ٔ",""),"ـ","ء"))))," ","")))),1),Gematria!$C$3:$C$40,Gematria!$D$3:$D$40)))</f>
        <v/>
      </c>
    </row>
    <row r="2180" spans="1:10" x14ac:dyDescent="0.25">
      <c r="A2180" s="2">
        <v>2179</v>
      </c>
      <c r="B2180" s="2">
        <v>18</v>
      </c>
      <c r="C2180" s="2">
        <v>25</v>
      </c>
      <c r="D2180" s="11"/>
      <c r="E21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80" s="524" t="str">
        <f t="shared" si="104"/>
        <v/>
      </c>
      <c r="H2180" s="525">
        <f t="shared" si="105"/>
        <v>0</v>
      </c>
      <c r="I2180" s="526">
        <f t="shared" si="103"/>
        <v>1</v>
      </c>
      <c r="J2180" s="526" t="str">
        <f ca="1">IF(G2180="","",SUMPRODUCT(LOOKUP(MID(SUBSTITUTE(UPPER(TRIM(CLEAN(SUBSTITUTE(SUBSTITUTE(G2180,"ٔ",""),"ـ","ء"))))," ",""),ROW(INDIRECT("1:"&amp;LEN(SUBSTITUTE(UPPER(TRIM(CLEAN(SUBSTITUTE(SUBSTITUTE(G2180,"ٔ",""),"ـ","ء"))))," ","")))),1),Gematria!$C$3:$C$40,Gematria!$D$3:$D$40)))</f>
        <v/>
      </c>
    </row>
    <row r="2181" spans="1:10" x14ac:dyDescent="0.25">
      <c r="A2181" s="2">
        <v>2180</v>
      </c>
      <c r="B2181" s="2">
        <v>18</v>
      </c>
      <c r="C2181" s="2">
        <v>26</v>
      </c>
      <c r="D2181" s="11"/>
      <c r="E21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81" s="524" t="str">
        <f t="shared" si="104"/>
        <v/>
      </c>
      <c r="H2181" s="525">
        <f t="shared" si="105"/>
        <v>0</v>
      </c>
      <c r="I2181" s="526">
        <f t="shared" si="103"/>
        <v>1</v>
      </c>
      <c r="J2181" s="526" t="str">
        <f ca="1">IF(G2181="","",SUMPRODUCT(LOOKUP(MID(SUBSTITUTE(UPPER(TRIM(CLEAN(SUBSTITUTE(SUBSTITUTE(G2181,"ٔ",""),"ـ","ء"))))," ",""),ROW(INDIRECT("1:"&amp;LEN(SUBSTITUTE(UPPER(TRIM(CLEAN(SUBSTITUTE(SUBSTITUTE(G2181,"ٔ",""),"ـ","ء"))))," ","")))),1),Gematria!$C$3:$C$40,Gematria!$D$3:$D$40)))</f>
        <v/>
      </c>
    </row>
    <row r="2182" spans="1:10" x14ac:dyDescent="0.25">
      <c r="A2182" s="2">
        <v>2181</v>
      </c>
      <c r="B2182" s="2">
        <v>18</v>
      </c>
      <c r="C2182" s="2">
        <v>27</v>
      </c>
      <c r="D2182" s="11"/>
      <c r="E21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82" s="524" t="str">
        <f t="shared" si="104"/>
        <v/>
      </c>
      <c r="H2182" s="525">
        <f t="shared" si="105"/>
        <v>0</v>
      </c>
      <c r="I2182" s="526">
        <f t="shared" si="103"/>
        <v>1</v>
      </c>
      <c r="J2182" s="526" t="str">
        <f ca="1">IF(G2182="","",SUMPRODUCT(LOOKUP(MID(SUBSTITUTE(UPPER(TRIM(CLEAN(SUBSTITUTE(SUBSTITUTE(G2182,"ٔ",""),"ـ","ء"))))," ",""),ROW(INDIRECT("1:"&amp;LEN(SUBSTITUTE(UPPER(TRIM(CLEAN(SUBSTITUTE(SUBSTITUTE(G2182,"ٔ",""),"ـ","ء"))))," ","")))),1),Gematria!$C$3:$C$40,Gematria!$D$3:$D$40)))</f>
        <v/>
      </c>
    </row>
    <row r="2183" spans="1:10" x14ac:dyDescent="0.25">
      <c r="A2183" s="2">
        <v>2182</v>
      </c>
      <c r="B2183" s="2">
        <v>18</v>
      </c>
      <c r="C2183" s="2">
        <v>28</v>
      </c>
      <c r="D2183" s="11"/>
      <c r="E21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83" s="524" t="str">
        <f t="shared" si="104"/>
        <v/>
      </c>
      <c r="H2183" s="525">
        <f t="shared" si="105"/>
        <v>0</v>
      </c>
      <c r="I2183" s="526">
        <f t="shared" si="103"/>
        <v>1</v>
      </c>
      <c r="J2183" s="526" t="str">
        <f ca="1">IF(G2183="","",SUMPRODUCT(LOOKUP(MID(SUBSTITUTE(UPPER(TRIM(CLEAN(SUBSTITUTE(SUBSTITUTE(G2183,"ٔ",""),"ـ","ء"))))," ",""),ROW(INDIRECT("1:"&amp;LEN(SUBSTITUTE(UPPER(TRIM(CLEAN(SUBSTITUTE(SUBSTITUTE(G2183,"ٔ",""),"ـ","ء"))))," ","")))),1),Gematria!$C$3:$C$40,Gematria!$D$3:$D$40)))</f>
        <v/>
      </c>
    </row>
    <row r="2184" spans="1:10" x14ac:dyDescent="0.25">
      <c r="A2184" s="2">
        <v>2183</v>
      </c>
      <c r="B2184" s="2">
        <v>18</v>
      </c>
      <c r="C2184" s="2">
        <v>29</v>
      </c>
      <c r="D2184" s="11"/>
      <c r="E21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84" s="524" t="str">
        <f t="shared" si="104"/>
        <v/>
      </c>
      <c r="H2184" s="525">
        <f t="shared" si="105"/>
        <v>0</v>
      </c>
      <c r="I2184" s="526">
        <f t="shared" si="103"/>
        <v>1</v>
      </c>
      <c r="J2184" s="526" t="str">
        <f ca="1">IF(G2184="","",SUMPRODUCT(LOOKUP(MID(SUBSTITUTE(UPPER(TRIM(CLEAN(SUBSTITUTE(SUBSTITUTE(G2184,"ٔ",""),"ـ","ء"))))," ",""),ROW(INDIRECT("1:"&amp;LEN(SUBSTITUTE(UPPER(TRIM(CLEAN(SUBSTITUTE(SUBSTITUTE(G2184,"ٔ",""),"ـ","ء"))))," ","")))),1),Gematria!$C$3:$C$40,Gematria!$D$3:$D$40)))</f>
        <v/>
      </c>
    </row>
    <row r="2185" spans="1:10" x14ac:dyDescent="0.25">
      <c r="A2185" s="2">
        <v>2184</v>
      </c>
      <c r="B2185" s="2">
        <v>18</v>
      </c>
      <c r="C2185" s="2">
        <v>30</v>
      </c>
      <c r="D2185" s="11"/>
      <c r="E21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85" s="524" t="str">
        <f t="shared" si="104"/>
        <v/>
      </c>
      <c r="H2185" s="525">
        <f t="shared" si="105"/>
        <v>0</v>
      </c>
      <c r="I2185" s="526">
        <f t="shared" si="103"/>
        <v>1</v>
      </c>
      <c r="J2185" s="526" t="str">
        <f ca="1">IF(G2185="","",SUMPRODUCT(LOOKUP(MID(SUBSTITUTE(UPPER(TRIM(CLEAN(SUBSTITUTE(SUBSTITUTE(G2185,"ٔ",""),"ـ","ء"))))," ",""),ROW(INDIRECT("1:"&amp;LEN(SUBSTITUTE(UPPER(TRIM(CLEAN(SUBSTITUTE(SUBSTITUTE(G2185,"ٔ",""),"ـ","ء"))))," ","")))),1),Gematria!$C$3:$C$40,Gematria!$D$3:$D$40)))</f>
        <v/>
      </c>
    </row>
    <row r="2186" spans="1:10" x14ac:dyDescent="0.25">
      <c r="A2186" s="2">
        <v>2185</v>
      </c>
      <c r="B2186" s="2">
        <v>18</v>
      </c>
      <c r="C2186" s="2">
        <v>31</v>
      </c>
      <c r="D2186" s="11"/>
      <c r="E21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86" s="524" t="str">
        <f t="shared" si="104"/>
        <v/>
      </c>
      <c r="H2186" s="525">
        <f t="shared" si="105"/>
        <v>0</v>
      </c>
      <c r="I2186" s="526">
        <f t="shared" si="103"/>
        <v>1</v>
      </c>
      <c r="J2186" s="526" t="str">
        <f ca="1">IF(G2186="","",SUMPRODUCT(LOOKUP(MID(SUBSTITUTE(UPPER(TRIM(CLEAN(SUBSTITUTE(SUBSTITUTE(G2186,"ٔ",""),"ـ","ء"))))," ",""),ROW(INDIRECT("1:"&amp;LEN(SUBSTITUTE(UPPER(TRIM(CLEAN(SUBSTITUTE(SUBSTITUTE(G2186,"ٔ",""),"ـ","ء"))))," ","")))),1),Gematria!$C$3:$C$40,Gematria!$D$3:$D$40)))</f>
        <v/>
      </c>
    </row>
    <row r="2187" spans="1:10" x14ac:dyDescent="0.25">
      <c r="A2187" s="2">
        <v>2186</v>
      </c>
      <c r="B2187" s="2">
        <v>18</v>
      </c>
      <c r="C2187" s="2">
        <v>32</v>
      </c>
      <c r="D2187" s="11"/>
      <c r="E21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87" s="524" t="str">
        <f t="shared" si="104"/>
        <v/>
      </c>
      <c r="H2187" s="525">
        <f t="shared" si="105"/>
        <v>0</v>
      </c>
      <c r="I2187" s="526">
        <f t="shared" si="103"/>
        <v>1</v>
      </c>
      <c r="J2187" s="526" t="str">
        <f ca="1">IF(G2187="","",SUMPRODUCT(LOOKUP(MID(SUBSTITUTE(UPPER(TRIM(CLEAN(SUBSTITUTE(SUBSTITUTE(G2187,"ٔ",""),"ـ","ء"))))," ",""),ROW(INDIRECT("1:"&amp;LEN(SUBSTITUTE(UPPER(TRIM(CLEAN(SUBSTITUTE(SUBSTITUTE(G2187,"ٔ",""),"ـ","ء"))))," ","")))),1),Gematria!$C$3:$C$40,Gematria!$D$3:$D$40)))</f>
        <v/>
      </c>
    </row>
    <row r="2188" spans="1:10" x14ac:dyDescent="0.25">
      <c r="A2188" s="2">
        <v>2187</v>
      </c>
      <c r="B2188" s="2">
        <v>18</v>
      </c>
      <c r="C2188" s="2">
        <v>33</v>
      </c>
      <c r="D2188" s="11"/>
      <c r="E21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88" s="524" t="str">
        <f t="shared" si="104"/>
        <v/>
      </c>
      <c r="H2188" s="525">
        <f t="shared" si="105"/>
        <v>0</v>
      </c>
      <c r="I2188" s="526">
        <f t="shared" si="103"/>
        <v>1</v>
      </c>
      <c r="J2188" s="526" t="str">
        <f ca="1">IF(G2188="","",SUMPRODUCT(LOOKUP(MID(SUBSTITUTE(UPPER(TRIM(CLEAN(SUBSTITUTE(SUBSTITUTE(G2188,"ٔ",""),"ـ","ء"))))," ",""),ROW(INDIRECT("1:"&amp;LEN(SUBSTITUTE(UPPER(TRIM(CLEAN(SUBSTITUTE(SUBSTITUTE(G2188,"ٔ",""),"ـ","ء"))))," ","")))),1),Gematria!$C$3:$C$40,Gematria!$D$3:$D$40)))</f>
        <v/>
      </c>
    </row>
    <row r="2189" spans="1:10" x14ac:dyDescent="0.25">
      <c r="A2189" s="2">
        <v>2188</v>
      </c>
      <c r="B2189" s="2">
        <v>18</v>
      </c>
      <c r="C2189" s="2">
        <v>34</v>
      </c>
      <c r="D2189" s="11"/>
      <c r="E21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89" s="524" t="str">
        <f t="shared" si="104"/>
        <v/>
      </c>
      <c r="H2189" s="525">
        <f t="shared" si="105"/>
        <v>0</v>
      </c>
      <c r="I2189" s="526">
        <f t="shared" si="103"/>
        <v>1</v>
      </c>
      <c r="J2189" s="526" t="str">
        <f ca="1">IF(G2189="","",SUMPRODUCT(LOOKUP(MID(SUBSTITUTE(UPPER(TRIM(CLEAN(SUBSTITUTE(SUBSTITUTE(G2189,"ٔ",""),"ـ","ء"))))," ",""),ROW(INDIRECT("1:"&amp;LEN(SUBSTITUTE(UPPER(TRIM(CLEAN(SUBSTITUTE(SUBSTITUTE(G2189,"ٔ",""),"ـ","ء"))))," ","")))),1),Gematria!$C$3:$C$40,Gematria!$D$3:$D$40)))</f>
        <v/>
      </c>
    </row>
    <row r="2190" spans="1:10" x14ac:dyDescent="0.25">
      <c r="A2190" s="2">
        <v>2189</v>
      </c>
      <c r="B2190" s="2">
        <v>18</v>
      </c>
      <c r="C2190" s="2">
        <v>35</v>
      </c>
      <c r="D2190" s="11"/>
      <c r="E21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90" s="524" t="str">
        <f t="shared" si="104"/>
        <v/>
      </c>
      <c r="H2190" s="525">
        <f t="shared" si="105"/>
        <v>0</v>
      </c>
      <c r="I2190" s="526">
        <f t="shared" si="103"/>
        <v>1</v>
      </c>
      <c r="J2190" s="526" t="str">
        <f ca="1">IF(G2190="","",SUMPRODUCT(LOOKUP(MID(SUBSTITUTE(UPPER(TRIM(CLEAN(SUBSTITUTE(SUBSTITUTE(G2190,"ٔ",""),"ـ","ء"))))," ",""),ROW(INDIRECT("1:"&amp;LEN(SUBSTITUTE(UPPER(TRIM(CLEAN(SUBSTITUTE(SUBSTITUTE(G2190,"ٔ",""),"ـ","ء"))))," ","")))),1),Gematria!$C$3:$C$40,Gematria!$D$3:$D$40)))</f>
        <v/>
      </c>
    </row>
    <row r="2191" spans="1:10" x14ac:dyDescent="0.25">
      <c r="A2191" s="2">
        <v>2190</v>
      </c>
      <c r="B2191" s="2">
        <v>18</v>
      </c>
      <c r="C2191" s="2">
        <v>36</v>
      </c>
      <c r="D2191" s="11"/>
      <c r="E21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91" s="524" t="str">
        <f t="shared" si="104"/>
        <v/>
      </c>
      <c r="H2191" s="525">
        <f t="shared" si="105"/>
        <v>0</v>
      </c>
      <c r="I2191" s="526">
        <f t="shared" si="103"/>
        <v>1</v>
      </c>
      <c r="J2191" s="526" t="str">
        <f ca="1">IF(G2191="","",SUMPRODUCT(LOOKUP(MID(SUBSTITUTE(UPPER(TRIM(CLEAN(SUBSTITUTE(SUBSTITUTE(G2191,"ٔ",""),"ـ","ء"))))," ",""),ROW(INDIRECT("1:"&amp;LEN(SUBSTITUTE(UPPER(TRIM(CLEAN(SUBSTITUTE(SUBSTITUTE(G2191,"ٔ",""),"ـ","ء"))))," ","")))),1),Gematria!$C$3:$C$40,Gematria!$D$3:$D$40)))</f>
        <v/>
      </c>
    </row>
    <row r="2192" spans="1:10" x14ac:dyDescent="0.25">
      <c r="A2192" s="2">
        <v>2191</v>
      </c>
      <c r="B2192" s="2">
        <v>18</v>
      </c>
      <c r="C2192" s="2">
        <v>37</v>
      </c>
      <c r="D2192" s="11"/>
      <c r="E21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92" s="524" t="str">
        <f t="shared" si="104"/>
        <v/>
      </c>
      <c r="H2192" s="525">
        <f t="shared" si="105"/>
        <v>0</v>
      </c>
      <c r="I2192" s="526">
        <f t="shared" si="103"/>
        <v>1</v>
      </c>
      <c r="J2192" s="526" t="str">
        <f ca="1">IF(G2192="","",SUMPRODUCT(LOOKUP(MID(SUBSTITUTE(UPPER(TRIM(CLEAN(SUBSTITUTE(SUBSTITUTE(G2192,"ٔ",""),"ـ","ء"))))," ",""),ROW(INDIRECT("1:"&amp;LEN(SUBSTITUTE(UPPER(TRIM(CLEAN(SUBSTITUTE(SUBSTITUTE(G2192,"ٔ",""),"ـ","ء"))))," ","")))),1),Gematria!$C$3:$C$40,Gematria!$D$3:$D$40)))</f>
        <v/>
      </c>
    </row>
    <row r="2193" spans="1:10" x14ac:dyDescent="0.25">
      <c r="A2193" s="2">
        <v>2192</v>
      </c>
      <c r="B2193" s="2">
        <v>18</v>
      </c>
      <c r="C2193" s="2">
        <v>38</v>
      </c>
      <c r="D2193" s="11"/>
      <c r="E21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93" s="524" t="str">
        <f t="shared" si="104"/>
        <v/>
      </c>
      <c r="H2193" s="525">
        <f t="shared" si="105"/>
        <v>0</v>
      </c>
      <c r="I2193" s="526">
        <f t="shared" si="103"/>
        <v>1</v>
      </c>
      <c r="J2193" s="526" t="str">
        <f ca="1">IF(G2193="","",SUMPRODUCT(LOOKUP(MID(SUBSTITUTE(UPPER(TRIM(CLEAN(SUBSTITUTE(SUBSTITUTE(G2193,"ٔ",""),"ـ","ء"))))," ",""),ROW(INDIRECT("1:"&amp;LEN(SUBSTITUTE(UPPER(TRIM(CLEAN(SUBSTITUTE(SUBSTITUTE(G2193,"ٔ",""),"ـ","ء"))))," ","")))),1),Gematria!$C$3:$C$40,Gematria!$D$3:$D$40)))</f>
        <v/>
      </c>
    </row>
    <row r="2194" spans="1:10" x14ac:dyDescent="0.25">
      <c r="A2194" s="2">
        <v>2193</v>
      </c>
      <c r="B2194" s="2">
        <v>18</v>
      </c>
      <c r="C2194" s="2">
        <v>39</v>
      </c>
      <c r="D2194" s="11"/>
      <c r="E21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94" s="524" t="str">
        <f t="shared" si="104"/>
        <v/>
      </c>
      <c r="H2194" s="525">
        <f t="shared" si="105"/>
        <v>0</v>
      </c>
      <c r="I2194" s="526">
        <f t="shared" si="103"/>
        <v>1</v>
      </c>
      <c r="J2194" s="526" t="str">
        <f ca="1">IF(G2194="","",SUMPRODUCT(LOOKUP(MID(SUBSTITUTE(UPPER(TRIM(CLEAN(SUBSTITUTE(SUBSTITUTE(G2194,"ٔ",""),"ـ","ء"))))," ",""),ROW(INDIRECT("1:"&amp;LEN(SUBSTITUTE(UPPER(TRIM(CLEAN(SUBSTITUTE(SUBSTITUTE(G2194,"ٔ",""),"ـ","ء"))))," ","")))),1),Gematria!$C$3:$C$40,Gematria!$D$3:$D$40)))</f>
        <v/>
      </c>
    </row>
    <row r="2195" spans="1:10" x14ac:dyDescent="0.25">
      <c r="A2195" s="2">
        <v>2194</v>
      </c>
      <c r="B2195" s="2">
        <v>18</v>
      </c>
      <c r="C2195" s="2">
        <v>40</v>
      </c>
      <c r="D2195" s="11"/>
      <c r="E21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95" s="524" t="str">
        <f t="shared" si="104"/>
        <v/>
      </c>
      <c r="H2195" s="525">
        <f t="shared" si="105"/>
        <v>0</v>
      </c>
      <c r="I2195" s="526">
        <f t="shared" ref="I2195:I2258" si="106">LEN(TRIM(G2195))-H2195+1</f>
        <v>1</v>
      </c>
      <c r="J2195" s="526" t="str">
        <f ca="1">IF(G2195="","",SUMPRODUCT(LOOKUP(MID(SUBSTITUTE(UPPER(TRIM(CLEAN(SUBSTITUTE(SUBSTITUTE(G2195,"ٔ",""),"ـ","ء"))))," ",""),ROW(INDIRECT("1:"&amp;LEN(SUBSTITUTE(UPPER(TRIM(CLEAN(SUBSTITUTE(SUBSTITUTE(G2195,"ٔ",""),"ـ","ء"))))," ","")))),1),Gematria!$C$3:$C$40,Gematria!$D$3:$D$40)))</f>
        <v/>
      </c>
    </row>
    <row r="2196" spans="1:10" x14ac:dyDescent="0.25">
      <c r="A2196" s="2">
        <v>2195</v>
      </c>
      <c r="B2196" s="2">
        <v>18</v>
      </c>
      <c r="C2196" s="2">
        <v>41</v>
      </c>
      <c r="D2196" s="11"/>
      <c r="E21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96" s="524" t="str">
        <f t="shared" si="104"/>
        <v/>
      </c>
      <c r="H2196" s="525">
        <f t="shared" si="105"/>
        <v>0</v>
      </c>
      <c r="I2196" s="526">
        <f t="shared" si="106"/>
        <v>1</v>
      </c>
      <c r="J2196" s="526" t="str">
        <f ca="1">IF(G2196="","",SUMPRODUCT(LOOKUP(MID(SUBSTITUTE(UPPER(TRIM(CLEAN(SUBSTITUTE(SUBSTITUTE(G2196,"ٔ",""),"ـ","ء"))))," ",""),ROW(INDIRECT("1:"&amp;LEN(SUBSTITUTE(UPPER(TRIM(CLEAN(SUBSTITUTE(SUBSTITUTE(G2196,"ٔ",""),"ـ","ء"))))," ","")))),1),Gematria!$C$3:$C$40,Gematria!$D$3:$D$40)))</f>
        <v/>
      </c>
    </row>
    <row r="2197" spans="1:10" x14ac:dyDescent="0.25">
      <c r="A2197" s="2">
        <v>2196</v>
      </c>
      <c r="B2197" s="2">
        <v>18</v>
      </c>
      <c r="C2197" s="2">
        <v>42</v>
      </c>
      <c r="D2197" s="11"/>
      <c r="E21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97" s="524" t="str">
        <f t="shared" si="104"/>
        <v/>
      </c>
      <c r="H2197" s="525">
        <f t="shared" si="105"/>
        <v>0</v>
      </c>
      <c r="I2197" s="526">
        <f t="shared" si="106"/>
        <v>1</v>
      </c>
      <c r="J2197" s="526" t="str">
        <f ca="1">IF(G2197="","",SUMPRODUCT(LOOKUP(MID(SUBSTITUTE(UPPER(TRIM(CLEAN(SUBSTITUTE(SUBSTITUTE(G2197,"ٔ",""),"ـ","ء"))))," ",""),ROW(INDIRECT("1:"&amp;LEN(SUBSTITUTE(UPPER(TRIM(CLEAN(SUBSTITUTE(SUBSTITUTE(G2197,"ٔ",""),"ـ","ء"))))," ","")))),1),Gematria!$C$3:$C$40,Gematria!$D$3:$D$40)))</f>
        <v/>
      </c>
    </row>
    <row r="2198" spans="1:10" x14ac:dyDescent="0.25">
      <c r="A2198" s="2">
        <v>2197</v>
      </c>
      <c r="B2198" s="2">
        <v>18</v>
      </c>
      <c r="C2198" s="2">
        <v>43</v>
      </c>
      <c r="D2198" s="11"/>
      <c r="E21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98" s="524" t="str">
        <f t="shared" si="104"/>
        <v/>
      </c>
      <c r="H2198" s="525">
        <f t="shared" si="105"/>
        <v>0</v>
      </c>
      <c r="I2198" s="526">
        <f t="shared" si="106"/>
        <v>1</v>
      </c>
      <c r="J2198" s="526" t="str">
        <f ca="1">IF(G2198="","",SUMPRODUCT(LOOKUP(MID(SUBSTITUTE(UPPER(TRIM(CLEAN(SUBSTITUTE(SUBSTITUTE(G2198,"ٔ",""),"ـ","ء"))))," ",""),ROW(INDIRECT("1:"&amp;LEN(SUBSTITUTE(UPPER(TRIM(CLEAN(SUBSTITUTE(SUBSTITUTE(G2198,"ٔ",""),"ـ","ء"))))," ","")))),1),Gematria!$C$3:$C$40,Gematria!$D$3:$D$40)))</f>
        <v/>
      </c>
    </row>
    <row r="2199" spans="1:10" x14ac:dyDescent="0.25">
      <c r="A2199" s="2">
        <v>2198</v>
      </c>
      <c r="B2199" s="2">
        <v>18</v>
      </c>
      <c r="C2199" s="2">
        <v>44</v>
      </c>
      <c r="D2199" s="11"/>
      <c r="E21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1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2199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199" s="524" t="str">
        <f t="shared" si="104"/>
        <v/>
      </c>
      <c r="H2199" s="525">
        <f t="shared" si="105"/>
        <v>0</v>
      </c>
      <c r="I2199" s="526">
        <f t="shared" si="106"/>
        <v>1</v>
      </c>
      <c r="J2199" s="526" t="str">
        <f ca="1">IF(G2199="","",SUMPRODUCT(LOOKUP(MID(SUBSTITUTE(UPPER(TRIM(CLEAN(SUBSTITUTE(SUBSTITUTE(G2199,"ٔ",""),"ـ","ء"))))," ",""),ROW(INDIRECT("1:"&amp;LEN(SUBSTITUTE(UPPER(TRIM(CLEAN(SUBSTITUTE(SUBSTITUTE(G2199,"ٔ",""),"ـ","ء"))))," ","")))),1),Gematria!$C$3:$C$40,Gematria!$D$3:$D$40)))</f>
        <v/>
      </c>
    </row>
    <row r="2200" spans="1:10" x14ac:dyDescent="0.25">
      <c r="A2200" s="2">
        <v>2199</v>
      </c>
      <c r="B2200" s="2">
        <v>18</v>
      </c>
      <c r="C2200" s="2">
        <v>45</v>
      </c>
      <c r="D2200" s="11"/>
      <c r="E22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00" s="524" t="str">
        <f t="shared" si="104"/>
        <v/>
      </c>
      <c r="H2200" s="525">
        <f t="shared" si="105"/>
        <v>0</v>
      </c>
      <c r="I2200" s="526">
        <f t="shared" si="106"/>
        <v>1</v>
      </c>
      <c r="J2200" s="526" t="str">
        <f ca="1">IF(G2200="","",SUMPRODUCT(LOOKUP(MID(SUBSTITUTE(UPPER(TRIM(CLEAN(SUBSTITUTE(SUBSTITUTE(G2200,"ٔ",""),"ـ","ء"))))," ",""),ROW(INDIRECT("1:"&amp;LEN(SUBSTITUTE(UPPER(TRIM(CLEAN(SUBSTITUTE(SUBSTITUTE(G2200,"ٔ",""),"ـ","ء"))))," ","")))),1),Gematria!$C$3:$C$40,Gematria!$D$3:$D$40)))</f>
        <v/>
      </c>
    </row>
    <row r="2201" spans="1:10" x14ac:dyDescent="0.25">
      <c r="A2201" s="2">
        <v>2200</v>
      </c>
      <c r="B2201" s="2">
        <v>18</v>
      </c>
      <c r="C2201" s="2">
        <v>46</v>
      </c>
      <c r="D2201" s="11"/>
      <c r="E22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01" s="524" t="str">
        <f t="shared" si="104"/>
        <v/>
      </c>
      <c r="H2201" s="525">
        <f t="shared" si="105"/>
        <v>0</v>
      </c>
      <c r="I2201" s="526">
        <f t="shared" si="106"/>
        <v>1</v>
      </c>
      <c r="J2201" s="526" t="str">
        <f ca="1">IF(G2201="","",SUMPRODUCT(LOOKUP(MID(SUBSTITUTE(UPPER(TRIM(CLEAN(SUBSTITUTE(SUBSTITUTE(G2201,"ٔ",""),"ـ","ء"))))," ",""),ROW(INDIRECT("1:"&amp;LEN(SUBSTITUTE(UPPER(TRIM(CLEAN(SUBSTITUTE(SUBSTITUTE(G2201,"ٔ",""),"ـ","ء"))))," ","")))),1),Gematria!$C$3:$C$40,Gematria!$D$3:$D$40)))</f>
        <v/>
      </c>
    </row>
    <row r="2202" spans="1:10" x14ac:dyDescent="0.25">
      <c r="A2202" s="2">
        <v>2201</v>
      </c>
      <c r="B2202" s="2">
        <v>18</v>
      </c>
      <c r="C2202" s="2">
        <v>47</v>
      </c>
      <c r="D2202" s="11"/>
      <c r="E22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02" s="524" t="str">
        <f t="shared" si="104"/>
        <v/>
      </c>
      <c r="H2202" s="525">
        <f t="shared" si="105"/>
        <v>0</v>
      </c>
      <c r="I2202" s="526">
        <f t="shared" si="106"/>
        <v>1</v>
      </c>
      <c r="J2202" s="526" t="str">
        <f ca="1">IF(G2202="","",SUMPRODUCT(LOOKUP(MID(SUBSTITUTE(UPPER(TRIM(CLEAN(SUBSTITUTE(SUBSTITUTE(G2202,"ٔ",""),"ـ","ء"))))," ",""),ROW(INDIRECT("1:"&amp;LEN(SUBSTITUTE(UPPER(TRIM(CLEAN(SUBSTITUTE(SUBSTITUTE(G2202,"ٔ",""),"ـ","ء"))))," ","")))),1),Gematria!$C$3:$C$40,Gematria!$D$3:$D$40)))</f>
        <v/>
      </c>
    </row>
    <row r="2203" spans="1:10" x14ac:dyDescent="0.25">
      <c r="A2203" s="2">
        <v>2202</v>
      </c>
      <c r="B2203" s="2">
        <v>18</v>
      </c>
      <c r="C2203" s="2">
        <v>48</v>
      </c>
      <c r="D2203" s="11"/>
      <c r="E22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03" s="524" t="str">
        <f t="shared" si="104"/>
        <v/>
      </c>
      <c r="H2203" s="525">
        <f t="shared" si="105"/>
        <v>0</v>
      </c>
      <c r="I2203" s="526">
        <f t="shared" si="106"/>
        <v>1</v>
      </c>
      <c r="J2203" s="526" t="str">
        <f ca="1">IF(G2203="","",SUMPRODUCT(LOOKUP(MID(SUBSTITUTE(UPPER(TRIM(CLEAN(SUBSTITUTE(SUBSTITUTE(G2203,"ٔ",""),"ـ","ء"))))," ",""),ROW(INDIRECT("1:"&amp;LEN(SUBSTITUTE(UPPER(TRIM(CLEAN(SUBSTITUTE(SUBSTITUTE(G2203,"ٔ",""),"ـ","ء"))))," ","")))),1),Gematria!$C$3:$C$40,Gematria!$D$3:$D$40)))</f>
        <v/>
      </c>
    </row>
    <row r="2204" spans="1:10" x14ac:dyDescent="0.25">
      <c r="A2204" s="2">
        <v>2203</v>
      </c>
      <c r="B2204" s="2">
        <v>18</v>
      </c>
      <c r="C2204" s="2">
        <v>49</v>
      </c>
      <c r="D2204" s="11"/>
      <c r="E22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04" s="524" t="str">
        <f t="shared" si="104"/>
        <v/>
      </c>
      <c r="H2204" s="525">
        <f t="shared" si="105"/>
        <v>0</v>
      </c>
      <c r="I2204" s="526">
        <f t="shared" si="106"/>
        <v>1</v>
      </c>
      <c r="J2204" s="526" t="str">
        <f ca="1">IF(G2204="","",SUMPRODUCT(LOOKUP(MID(SUBSTITUTE(UPPER(TRIM(CLEAN(SUBSTITUTE(SUBSTITUTE(G2204,"ٔ",""),"ـ","ء"))))," ",""),ROW(INDIRECT("1:"&amp;LEN(SUBSTITUTE(UPPER(TRIM(CLEAN(SUBSTITUTE(SUBSTITUTE(G2204,"ٔ",""),"ـ","ء"))))," ","")))),1),Gematria!$C$3:$C$40,Gematria!$D$3:$D$40)))</f>
        <v/>
      </c>
    </row>
    <row r="2205" spans="1:10" x14ac:dyDescent="0.25">
      <c r="A2205" s="2">
        <v>2204</v>
      </c>
      <c r="B2205" s="2">
        <v>18</v>
      </c>
      <c r="C2205" s="2">
        <v>50</v>
      </c>
      <c r="D2205" s="11"/>
      <c r="E22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05" s="524" t="str">
        <f t="shared" si="104"/>
        <v/>
      </c>
      <c r="H2205" s="525">
        <f t="shared" si="105"/>
        <v>0</v>
      </c>
      <c r="I2205" s="526">
        <f t="shared" si="106"/>
        <v>1</v>
      </c>
      <c r="J2205" s="526" t="str">
        <f ca="1">IF(G2205="","",SUMPRODUCT(LOOKUP(MID(SUBSTITUTE(UPPER(TRIM(CLEAN(SUBSTITUTE(SUBSTITUTE(G2205,"ٔ",""),"ـ","ء"))))," ",""),ROW(INDIRECT("1:"&amp;LEN(SUBSTITUTE(UPPER(TRIM(CLEAN(SUBSTITUTE(SUBSTITUTE(G2205,"ٔ",""),"ـ","ء"))))," ","")))),1),Gematria!$C$3:$C$40,Gematria!$D$3:$D$40)))</f>
        <v/>
      </c>
    </row>
    <row r="2206" spans="1:10" x14ac:dyDescent="0.25">
      <c r="A2206" s="2">
        <v>2205</v>
      </c>
      <c r="B2206" s="2">
        <v>18</v>
      </c>
      <c r="C2206" s="2">
        <v>51</v>
      </c>
      <c r="D2206" s="11"/>
      <c r="E22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06" s="524" t="str">
        <f t="shared" si="104"/>
        <v/>
      </c>
      <c r="H2206" s="525">
        <f t="shared" si="105"/>
        <v>0</v>
      </c>
      <c r="I2206" s="526">
        <f t="shared" si="106"/>
        <v>1</v>
      </c>
      <c r="J2206" s="526" t="str">
        <f ca="1">IF(G2206="","",SUMPRODUCT(LOOKUP(MID(SUBSTITUTE(UPPER(TRIM(CLEAN(SUBSTITUTE(SUBSTITUTE(G2206,"ٔ",""),"ـ","ء"))))," ",""),ROW(INDIRECT("1:"&amp;LEN(SUBSTITUTE(UPPER(TRIM(CLEAN(SUBSTITUTE(SUBSTITUTE(G2206,"ٔ",""),"ـ","ء"))))," ","")))),1),Gematria!$C$3:$C$40,Gematria!$D$3:$D$40)))</f>
        <v/>
      </c>
    </row>
    <row r="2207" spans="1:10" x14ac:dyDescent="0.25">
      <c r="A2207" s="2">
        <v>2206</v>
      </c>
      <c r="B2207" s="2">
        <v>18</v>
      </c>
      <c r="C2207" s="2">
        <v>52</v>
      </c>
      <c r="D2207" s="11"/>
      <c r="E22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07" s="524" t="str">
        <f t="shared" si="104"/>
        <v/>
      </c>
      <c r="H2207" s="525">
        <f t="shared" si="105"/>
        <v>0</v>
      </c>
      <c r="I2207" s="526">
        <f t="shared" si="106"/>
        <v>1</v>
      </c>
      <c r="J2207" s="526" t="str">
        <f ca="1">IF(G2207="","",SUMPRODUCT(LOOKUP(MID(SUBSTITUTE(UPPER(TRIM(CLEAN(SUBSTITUTE(SUBSTITUTE(G2207,"ٔ",""),"ـ","ء"))))," ",""),ROW(INDIRECT("1:"&amp;LEN(SUBSTITUTE(UPPER(TRIM(CLEAN(SUBSTITUTE(SUBSTITUTE(G2207,"ٔ",""),"ـ","ء"))))," ","")))),1),Gematria!$C$3:$C$40,Gematria!$D$3:$D$40)))</f>
        <v/>
      </c>
    </row>
    <row r="2208" spans="1:10" x14ac:dyDescent="0.25">
      <c r="A2208" s="2">
        <v>2207</v>
      </c>
      <c r="B2208" s="2">
        <v>18</v>
      </c>
      <c r="C2208" s="2">
        <v>53</v>
      </c>
      <c r="D2208" s="11"/>
      <c r="E22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08" s="524" t="str">
        <f t="shared" si="104"/>
        <v/>
      </c>
      <c r="H2208" s="525">
        <f t="shared" si="105"/>
        <v>0</v>
      </c>
      <c r="I2208" s="526">
        <f t="shared" si="106"/>
        <v>1</v>
      </c>
      <c r="J2208" s="526" t="str">
        <f ca="1">IF(G2208="","",SUMPRODUCT(LOOKUP(MID(SUBSTITUTE(UPPER(TRIM(CLEAN(SUBSTITUTE(SUBSTITUTE(G2208,"ٔ",""),"ـ","ء"))))," ",""),ROW(INDIRECT("1:"&amp;LEN(SUBSTITUTE(UPPER(TRIM(CLEAN(SUBSTITUTE(SUBSTITUTE(G2208,"ٔ",""),"ـ","ء"))))," ","")))),1),Gematria!$C$3:$C$40,Gematria!$D$3:$D$40)))</f>
        <v/>
      </c>
    </row>
    <row r="2209" spans="1:10" x14ac:dyDescent="0.25">
      <c r="A2209" s="2">
        <v>2208</v>
      </c>
      <c r="B2209" s="2">
        <v>18</v>
      </c>
      <c r="C2209" s="2">
        <v>54</v>
      </c>
      <c r="D2209" s="11"/>
      <c r="E22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09" s="524" t="str">
        <f t="shared" si="104"/>
        <v/>
      </c>
      <c r="H2209" s="525">
        <f t="shared" si="105"/>
        <v>0</v>
      </c>
      <c r="I2209" s="526">
        <f t="shared" si="106"/>
        <v>1</v>
      </c>
      <c r="J2209" s="526" t="str">
        <f ca="1">IF(G2209="","",SUMPRODUCT(LOOKUP(MID(SUBSTITUTE(UPPER(TRIM(CLEAN(SUBSTITUTE(SUBSTITUTE(G2209,"ٔ",""),"ـ","ء"))))," ",""),ROW(INDIRECT("1:"&amp;LEN(SUBSTITUTE(UPPER(TRIM(CLEAN(SUBSTITUTE(SUBSTITUTE(G2209,"ٔ",""),"ـ","ء"))))," ","")))),1),Gematria!$C$3:$C$40,Gematria!$D$3:$D$40)))</f>
        <v/>
      </c>
    </row>
    <row r="2210" spans="1:10" x14ac:dyDescent="0.25">
      <c r="A2210" s="2">
        <v>2209</v>
      </c>
      <c r="B2210" s="2">
        <v>18</v>
      </c>
      <c r="C2210" s="2">
        <v>55</v>
      </c>
      <c r="D2210" s="11"/>
      <c r="E22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10" s="524" t="str">
        <f t="shared" si="104"/>
        <v/>
      </c>
      <c r="H2210" s="525">
        <f t="shared" si="105"/>
        <v>0</v>
      </c>
      <c r="I2210" s="526">
        <f t="shared" si="106"/>
        <v>1</v>
      </c>
      <c r="J2210" s="526" t="str">
        <f ca="1">IF(G2210="","",SUMPRODUCT(LOOKUP(MID(SUBSTITUTE(UPPER(TRIM(CLEAN(SUBSTITUTE(SUBSTITUTE(G2210,"ٔ",""),"ـ","ء"))))," ",""),ROW(INDIRECT("1:"&amp;LEN(SUBSTITUTE(UPPER(TRIM(CLEAN(SUBSTITUTE(SUBSTITUTE(G2210,"ٔ",""),"ـ","ء"))))," ","")))),1),Gematria!$C$3:$C$40,Gematria!$D$3:$D$40)))</f>
        <v/>
      </c>
    </row>
    <row r="2211" spans="1:10" x14ac:dyDescent="0.25">
      <c r="A2211" s="2">
        <v>2210</v>
      </c>
      <c r="B2211" s="2">
        <v>18</v>
      </c>
      <c r="C2211" s="2">
        <v>56</v>
      </c>
      <c r="D2211" s="11"/>
      <c r="E22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11" s="524" t="str">
        <f t="shared" si="104"/>
        <v/>
      </c>
      <c r="H2211" s="525">
        <f t="shared" si="105"/>
        <v>0</v>
      </c>
      <c r="I2211" s="526">
        <f t="shared" si="106"/>
        <v>1</v>
      </c>
      <c r="J2211" s="526" t="str">
        <f ca="1">IF(G2211="","",SUMPRODUCT(LOOKUP(MID(SUBSTITUTE(UPPER(TRIM(CLEAN(SUBSTITUTE(SUBSTITUTE(G2211,"ٔ",""),"ـ","ء"))))," ",""),ROW(INDIRECT("1:"&amp;LEN(SUBSTITUTE(UPPER(TRIM(CLEAN(SUBSTITUTE(SUBSTITUTE(G2211,"ٔ",""),"ـ","ء"))))," ","")))),1),Gematria!$C$3:$C$40,Gematria!$D$3:$D$40)))</f>
        <v/>
      </c>
    </row>
    <row r="2212" spans="1:10" x14ac:dyDescent="0.25">
      <c r="A2212" s="2">
        <v>2211</v>
      </c>
      <c r="B2212" s="2">
        <v>18</v>
      </c>
      <c r="C2212" s="2">
        <v>57</v>
      </c>
      <c r="D2212" s="11"/>
      <c r="E22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12" s="524" t="str">
        <f t="shared" si="104"/>
        <v/>
      </c>
      <c r="H2212" s="525">
        <f t="shared" si="105"/>
        <v>0</v>
      </c>
      <c r="I2212" s="526">
        <f t="shared" si="106"/>
        <v>1</v>
      </c>
      <c r="J2212" s="526" t="str">
        <f ca="1">IF(G2212="","",SUMPRODUCT(LOOKUP(MID(SUBSTITUTE(UPPER(TRIM(CLEAN(SUBSTITUTE(SUBSTITUTE(G2212,"ٔ",""),"ـ","ء"))))," ",""),ROW(INDIRECT("1:"&amp;LEN(SUBSTITUTE(UPPER(TRIM(CLEAN(SUBSTITUTE(SUBSTITUTE(G2212,"ٔ",""),"ـ","ء"))))," ","")))),1),Gematria!$C$3:$C$40,Gematria!$D$3:$D$40)))</f>
        <v/>
      </c>
    </row>
    <row r="2213" spans="1:10" x14ac:dyDescent="0.25">
      <c r="A2213" s="2">
        <v>2212</v>
      </c>
      <c r="B2213" s="2">
        <v>18</v>
      </c>
      <c r="C2213" s="2">
        <v>58</v>
      </c>
      <c r="D2213" s="11"/>
      <c r="E22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13" s="524" t="str">
        <f t="shared" si="104"/>
        <v/>
      </c>
      <c r="H2213" s="525">
        <f t="shared" si="105"/>
        <v>0</v>
      </c>
      <c r="I2213" s="526">
        <f t="shared" si="106"/>
        <v>1</v>
      </c>
      <c r="J2213" s="526" t="str">
        <f ca="1">IF(G2213="","",SUMPRODUCT(LOOKUP(MID(SUBSTITUTE(UPPER(TRIM(CLEAN(SUBSTITUTE(SUBSTITUTE(G2213,"ٔ",""),"ـ","ء"))))," ",""),ROW(INDIRECT("1:"&amp;LEN(SUBSTITUTE(UPPER(TRIM(CLEAN(SUBSTITUTE(SUBSTITUTE(G2213,"ٔ",""),"ـ","ء"))))," ","")))),1),Gematria!$C$3:$C$40,Gematria!$D$3:$D$40)))</f>
        <v/>
      </c>
    </row>
    <row r="2214" spans="1:10" x14ac:dyDescent="0.25">
      <c r="A2214" s="2">
        <v>2213</v>
      </c>
      <c r="B2214" s="2">
        <v>18</v>
      </c>
      <c r="C2214" s="2">
        <v>59</v>
      </c>
      <c r="D2214" s="11"/>
      <c r="E22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14" s="524" t="str">
        <f t="shared" si="104"/>
        <v/>
      </c>
      <c r="H2214" s="525">
        <f t="shared" si="105"/>
        <v>0</v>
      </c>
      <c r="I2214" s="526">
        <f t="shared" si="106"/>
        <v>1</v>
      </c>
      <c r="J2214" s="526" t="str">
        <f ca="1">IF(G2214="","",SUMPRODUCT(LOOKUP(MID(SUBSTITUTE(UPPER(TRIM(CLEAN(SUBSTITUTE(SUBSTITUTE(G2214,"ٔ",""),"ـ","ء"))))," ",""),ROW(INDIRECT("1:"&amp;LEN(SUBSTITUTE(UPPER(TRIM(CLEAN(SUBSTITUTE(SUBSTITUTE(G2214,"ٔ",""),"ـ","ء"))))," ","")))),1),Gematria!$C$3:$C$40,Gematria!$D$3:$D$40)))</f>
        <v/>
      </c>
    </row>
    <row r="2215" spans="1:10" x14ac:dyDescent="0.25">
      <c r="A2215" s="2">
        <v>2214</v>
      </c>
      <c r="B2215" s="2">
        <v>18</v>
      </c>
      <c r="C2215" s="2">
        <v>60</v>
      </c>
      <c r="D2215" s="11"/>
      <c r="E22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15" s="524" t="str">
        <f t="shared" si="104"/>
        <v/>
      </c>
      <c r="H2215" s="525">
        <f t="shared" si="105"/>
        <v>0</v>
      </c>
      <c r="I2215" s="526">
        <f t="shared" si="106"/>
        <v>1</v>
      </c>
      <c r="J2215" s="526" t="str">
        <f ca="1">IF(G2215="","",SUMPRODUCT(LOOKUP(MID(SUBSTITUTE(UPPER(TRIM(CLEAN(SUBSTITUTE(SUBSTITUTE(G2215,"ٔ",""),"ـ","ء"))))," ",""),ROW(INDIRECT("1:"&amp;LEN(SUBSTITUTE(UPPER(TRIM(CLEAN(SUBSTITUTE(SUBSTITUTE(G2215,"ٔ",""),"ـ","ء"))))," ","")))),1),Gematria!$C$3:$C$40,Gematria!$D$3:$D$40)))</f>
        <v/>
      </c>
    </row>
    <row r="2216" spans="1:10" x14ac:dyDescent="0.25">
      <c r="A2216" s="2">
        <v>2215</v>
      </c>
      <c r="B2216" s="2">
        <v>18</v>
      </c>
      <c r="C2216" s="2">
        <v>61</v>
      </c>
      <c r="D2216" s="11"/>
      <c r="E22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16" s="524" t="str">
        <f t="shared" si="104"/>
        <v/>
      </c>
      <c r="H2216" s="525">
        <f t="shared" si="105"/>
        <v>0</v>
      </c>
      <c r="I2216" s="526">
        <f t="shared" si="106"/>
        <v>1</v>
      </c>
      <c r="J2216" s="526" t="str">
        <f ca="1">IF(G2216="","",SUMPRODUCT(LOOKUP(MID(SUBSTITUTE(UPPER(TRIM(CLEAN(SUBSTITUTE(SUBSTITUTE(G2216,"ٔ",""),"ـ","ء"))))," ",""),ROW(INDIRECT("1:"&amp;LEN(SUBSTITUTE(UPPER(TRIM(CLEAN(SUBSTITUTE(SUBSTITUTE(G2216,"ٔ",""),"ـ","ء"))))," ","")))),1),Gematria!$C$3:$C$40,Gematria!$D$3:$D$40)))</f>
        <v/>
      </c>
    </row>
    <row r="2217" spans="1:10" x14ac:dyDescent="0.25">
      <c r="A2217" s="2">
        <v>2216</v>
      </c>
      <c r="B2217" s="2">
        <v>18</v>
      </c>
      <c r="C2217" s="2">
        <v>62</v>
      </c>
      <c r="D2217" s="11"/>
      <c r="E22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17" s="524" t="str">
        <f t="shared" si="104"/>
        <v/>
      </c>
      <c r="H2217" s="525">
        <f t="shared" si="105"/>
        <v>0</v>
      </c>
      <c r="I2217" s="526">
        <f t="shared" si="106"/>
        <v>1</v>
      </c>
      <c r="J2217" s="526" t="str">
        <f ca="1">IF(G2217="","",SUMPRODUCT(LOOKUP(MID(SUBSTITUTE(UPPER(TRIM(CLEAN(SUBSTITUTE(SUBSTITUTE(G2217,"ٔ",""),"ـ","ء"))))," ",""),ROW(INDIRECT("1:"&amp;LEN(SUBSTITUTE(UPPER(TRIM(CLEAN(SUBSTITUTE(SUBSTITUTE(G2217,"ٔ",""),"ـ","ء"))))," ","")))),1),Gematria!$C$3:$C$40,Gematria!$D$3:$D$40)))</f>
        <v/>
      </c>
    </row>
    <row r="2218" spans="1:10" x14ac:dyDescent="0.25">
      <c r="A2218" s="2">
        <v>2217</v>
      </c>
      <c r="B2218" s="2">
        <v>18</v>
      </c>
      <c r="C2218" s="2">
        <v>63</v>
      </c>
      <c r="D2218" s="11"/>
      <c r="E22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18" s="524" t="str">
        <f t="shared" si="104"/>
        <v/>
      </c>
      <c r="H2218" s="525">
        <f t="shared" si="105"/>
        <v>0</v>
      </c>
      <c r="I2218" s="526">
        <f t="shared" si="106"/>
        <v>1</v>
      </c>
      <c r="J2218" s="526" t="str">
        <f ca="1">IF(G2218="","",SUMPRODUCT(LOOKUP(MID(SUBSTITUTE(UPPER(TRIM(CLEAN(SUBSTITUTE(SUBSTITUTE(G2218,"ٔ",""),"ـ","ء"))))," ",""),ROW(INDIRECT("1:"&amp;LEN(SUBSTITUTE(UPPER(TRIM(CLEAN(SUBSTITUTE(SUBSTITUTE(G2218,"ٔ",""),"ـ","ء"))))," ","")))),1),Gematria!$C$3:$C$40,Gematria!$D$3:$D$40)))</f>
        <v/>
      </c>
    </row>
    <row r="2219" spans="1:10" x14ac:dyDescent="0.25">
      <c r="A2219" s="2">
        <v>2218</v>
      </c>
      <c r="B2219" s="2">
        <v>18</v>
      </c>
      <c r="C2219" s="2">
        <v>64</v>
      </c>
      <c r="D2219" s="11"/>
      <c r="E22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19" s="524" t="str">
        <f t="shared" si="104"/>
        <v/>
      </c>
      <c r="H2219" s="525">
        <f t="shared" si="105"/>
        <v>0</v>
      </c>
      <c r="I2219" s="526">
        <f t="shared" si="106"/>
        <v>1</v>
      </c>
      <c r="J2219" s="526" t="str">
        <f ca="1">IF(G2219="","",SUMPRODUCT(LOOKUP(MID(SUBSTITUTE(UPPER(TRIM(CLEAN(SUBSTITUTE(SUBSTITUTE(G2219,"ٔ",""),"ـ","ء"))))," ",""),ROW(INDIRECT("1:"&amp;LEN(SUBSTITUTE(UPPER(TRIM(CLEAN(SUBSTITUTE(SUBSTITUTE(G2219,"ٔ",""),"ـ","ء"))))," ","")))),1),Gematria!$C$3:$C$40,Gematria!$D$3:$D$40)))</f>
        <v/>
      </c>
    </row>
    <row r="2220" spans="1:10" x14ac:dyDescent="0.25">
      <c r="A2220" s="2">
        <v>2219</v>
      </c>
      <c r="B2220" s="2">
        <v>18</v>
      </c>
      <c r="C2220" s="2">
        <v>65</v>
      </c>
      <c r="D2220" s="11"/>
      <c r="E22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20" s="524" t="str">
        <f t="shared" si="104"/>
        <v/>
      </c>
      <c r="H2220" s="525">
        <f t="shared" si="105"/>
        <v>0</v>
      </c>
      <c r="I2220" s="526">
        <f t="shared" si="106"/>
        <v>1</v>
      </c>
      <c r="J2220" s="526" t="str">
        <f ca="1">IF(G2220="","",SUMPRODUCT(LOOKUP(MID(SUBSTITUTE(UPPER(TRIM(CLEAN(SUBSTITUTE(SUBSTITUTE(G2220,"ٔ",""),"ـ","ء"))))," ",""),ROW(INDIRECT("1:"&amp;LEN(SUBSTITUTE(UPPER(TRIM(CLEAN(SUBSTITUTE(SUBSTITUTE(G2220,"ٔ",""),"ـ","ء"))))," ","")))),1),Gematria!$C$3:$C$40,Gematria!$D$3:$D$40)))</f>
        <v/>
      </c>
    </row>
    <row r="2221" spans="1:10" x14ac:dyDescent="0.25">
      <c r="A2221" s="2">
        <v>2220</v>
      </c>
      <c r="B2221" s="2">
        <v>18</v>
      </c>
      <c r="C2221" s="2">
        <v>66</v>
      </c>
      <c r="D2221" s="11"/>
      <c r="E22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21" s="524" t="str">
        <f t="shared" si="104"/>
        <v/>
      </c>
      <c r="H2221" s="525">
        <f t="shared" si="105"/>
        <v>0</v>
      </c>
      <c r="I2221" s="526">
        <f t="shared" si="106"/>
        <v>1</v>
      </c>
      <c r="J2221" s="526" t="str">
        <f ca="1">IF(G2221="","",SUMPRODUCT(LOOKUP(MID(SUBSTITUTE(UPPER(TRIM(CLEAN(SUBSTITUTE(SUBSTITUTE(G2221,"ٔ",""),"ـ","ء"))))," ",""),ROW(INDIRECT("1:"&amp;LEN(SUBSTITUTE(UPPER(TRIM(CLEAN(SUBSTITUTE(SUBSTITUTE(G2221,"ٔ",""),"ـ","ء"))))," ","")))),1),Gematria!$C$3:$C$40,Gematria!$D$3:$D$40)))</f>
        <v/>
      </c>
    </row>
    <row r="2222" spans="1:10" x14ac:dyDescent="0.25">
      <c r="A2222" s="2">
        <v>2221</v>
      </c>
      <c r="B2222" s="2">
        <v>18</v>
      </c>
      <c r="C2222" s="2">
        <v>67</v>
      </c>
      <c r="D2222" s="11"/>
      <c r="E22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22" s="524" t="str">
        <f t="shared" si="104"/>
        <v/>
      </c>
      <c r="H2222" s="525">
        <f t="shared" si="105"/>
        <v>0</v>
      </c>
      <c r="I2222" s="526">
        <f t="shared" si="106"/>
        <v>1</v>
      </c>
      <c r="J2222" s="526" t="str">
        <f ca="1">IF(G2222="","",SUMPRODUCT(LOOKUP(MID(SUBSTITUTE(UPPER(TRIM(CLEAN(SUBSTITUTE(SUBSTITUTE(G2222,"ٔ",""),"ـ","ء"))))," ",""),ROW(INDIRECT("1:"&amp;LEN(SUBSTITUTE(UPPER(TRIM(CLEAN(SUBSTITUTE(SUBSTITUTE(G2222,"ٔ",""),"ـ","ء"))))," ","")))),1),Gematria!$C$3:$C$40,Gematria!$D$3:$D$40)))</f>
        <v/>
      </c>
    </row>
    <row r="2223" spans="1:10" x14ac:dyDescent="0.25">
      <c r="A2223" s="2">
        <v>2222</v>
      </c>
      <c r="B2223" s="2">
        <v>18</v>
      </c>
      <c r="C2223" s="2">
        <v>68</v>
      </c>
      <c r="D2223" s="11"/>
      <c r="E22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23" s="524" t="str">
        <f t="shared" si="104"/>
        <v/>
      </c>
      <c r="H2223" s="525">
        <f t="shared" si="105"/>
        <v>0</v>
      </c>
      <c r="I2223" s="526">
        <f t="shared" si="106"/>
        <v>1</v>
      </c>
      <c r="J2223" s="526" t="str">
        <f ca="1">IF(G2223="","",SUMPRODUCT(LOOKUP(MID(SUBSTITUTE(UPPER(TRIM(CLEAN(SUBSTITUTE(SUBSTITUTE(G2223,"ٔ",""),"ـ","ء"))))," ",""),ROW(INDIRECT("1:"&amp;LEN(SUBSTITUTE(UPPER(TRIM(CLEAN(SUBSTITUTE(SUBSTITUTE(G2223,"ٔ",""),"ـ","ء"))))," ","")))),1),Gematria!$C$3:$C$40,Gematria!$D$3:$D$40)))</f>
        <v/>
      </c>
    </row>
    <row r="2224" spans="1:10" x14ac:dyDescent="0.25">
      <c r="A2224" s="2">
        <v>2223</v>
      </c>
      <c r="B2224" s="2">
        <v>18</v>
      </c>
      <c r="C2224" s="2">
        <v>69</v>
      </c>
      <c r="D2224" s="11"/>
      <c r="E22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24" s="524" t="str">
        <f t="shared" si="104"/>
        <v/>
      </c>
      <c r="H2224" s="525">
        <f t="shared" si="105"/>
        <v>0</v>
      </c>
      <c r="I2224" s="526">
        <f t="shared" si="106"/>
        <v>1</v>
      </c>
      <c r="J2224" s="526" t="str">
        <f ca="1">IF(G2224="","",SUMPRODUCT(LOOKUP(MID(SUBSTITUTE(UPPER(TRIM(CLEAN(SUBSTITUTE(SUBSTITUTE(G2224,"ٔ",""),"ـ","ء"))))," ",""),ROW(INDIRECT("1:"&amp;LEN(SUBSTITUTE(UPPER(TRIM(CLEAN(SUBSTITUTE(SUBSTITUTE(G2224,"ٔ",""),"ـ","ء"))))," ","")))),1),Gematria!$C$3:$C$40,Gematria!$D$3:$D$40)))</f>
        <v/>
      </c>
    </row>
    <row r="2225" spans="1:10" x14ac:dyDescent="0.25">
      <c r="A2225" s="2">
        <v>2224</v>
      </c>
      <c r="B2225" s="2">
        <v>18</v>
      </c>
      <c r="C2225" s="2">
        <v>70</v>
      </c>
      <c r="D2225" s="11"/>
      <c r="E22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25" s="524" t="str">
        <f t="shared" si="104"/>
        <v/>
      </c>
      <c r="H2225" s="525">
        <f t="shared" si="105"/>
        <v>0</v>
      </c>
      <c r="I2225" s="526">
        <f t="shared" si="106"/>
        <v>1</v>
      </c>
      <c r="J2225" s="526" t="str">
        <f ca="1">IF(G2225="","",SUMPRODUCT(LOOKUP(MID(SUBSTITUTE(UPPER(TRIM(CLEAN(SUBSTITUTE(SUBSTITUTE(G2225,"ٔ",""),"ـ","ء"))))," ",""),ROW(INDIRECT("1:"&amp;LEN(SUBSTITUTE(UPPER(TRIM(CLEAN(SUBSTITUTE(SUBSTITUTE(G2225,"ٔ",""),"ـ","ء"))))," ","")))),1),Gematria!$C$3:$C$40,Gematria!$D$3:$D$40)))</f>
        <v/>
      </c>
    </row>
    <row r="2226" spans="1:10" x14ac:dyDescent="0.25">
      <c r="A2226" s="2">
        <v>2225</v>
      </c>
      <c r="B2226" s="2">
        <v>18</v>
      </c>
      <c r="C2226" s="2">
        <v>71</v>
      </c>
      <c r="D2226" s="11"/>
      <c r="E22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26" s="524" t="str">
        <f t="shared" si="104"/>
        <v/>
      </c>
      <c r="H2226" s="525">
        <f t="shared" si="105"/>
        <v>0</v>
      </c>
      <c r="I2226" s="526">
        <f t="shared" si="106"/>
        <v>1</v>
      </c>
      <c r="J2226" s="526" t="str">
        <f ca="1">IF(G2226="","",SUMPRODUCT(LOOKUP(MID(SUBSTITUTE(UPPER(TRIM(CLEAN(SUBSTITUTE(SUBSTITUTE(G2226,"ٔ",""),"ـ","ء"))))," ",""),ROW(INDIRECT("1:"&amp;LEN(SUBSTITUTE(UPPER(TRIM(CLEAN(SUBSTITUTE(SUBSTITUTE(G2226,"ٔ",""),"ـ","ء"))))," ","")))),1),Gematria!$C$3:$C$40,Gematria!$D$3:$D$40)))</f>
        <v/>
      </c>
    </row>
    <row r="2227" spans="1:10" x14ac:dyDescent="0.25">
      <c r="A2227" s="2">
        <v>2226</v>
      </c>
      <c r="B2227" s="2">
        <v>18</v>
      </c>
      <c r="C2227" s="2">
        <v>72</v>
      </c>
      <c r="D2227" s="11"/>
      <c r="E22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27" s="524" t="str">
        <f t="shared" si="104"/>
        <v/>
      </c>
      <c r="H2227" s="525">
        <f t="shared" si="105"/>
        <v>0</v>
      </c>
      <c r="I2227" s="526">
        <f t="shared" si="106"/>
        <v>1</v>
      </c>
      <c r="J2227" s="526" t="str">
        <f ca="1">IF(G2227="","",SUMPRODUCT(LOOKUP(MID(SUBSTITUTE(UPPER(TRIM(CLEAN(SUBSTITUTE(SUBSTITUTE(G2227,"ٔ",""),"ـ","ء"))))," ",""),ROW(INDIRECT("1:"&amp;LEN(SUBSTITUTE(UPPER(TRIM(CLEAN(SUBSTITUTE(SUBSTITUTE(G2227,"ٔ",""),"ـ","ء"))))," ","")))),1),Gematria!$C$3:$C$40,Gematria!$D$3:$D$40)))</f>
        <v/>
      </c>
    </row>
    <row r="2228" spans="1:10" x14ac:dyDescent="0.25">
      <c r="A2228" s="2">
        <v>2227</v>
      </c>
      <c r="B2228" s="2">
        <v>18</v>
      </c>
      <c r="C2228" s="2">
        <v>73</v>
      </c>
      <c r="D2228" s="11"/>
      <c r="E22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28" s="524" t="str">
        <f t="shared" si="104"/>
        <v/>
      </c>
      <c r="H2228" s="525">
        <f t="shared" si="105"/>
        <v>0</v>
      </c>
      <c r="I2228" s="526">
        <f t="shared" si="106"/>
        <v>1</v>
      </c>
      <c r="J2228" s="526" t="str">
        <f ca="1">IF(G2228="","",SUMPRODUCT(LOOKUP(MID(SUBSTITUTE(UPPER(TRIM(CLEAN(SUBSTITUTE(SUBSTITUTE(G2228,"ٔ",""),"ـ","ء"))))," ",""),ROW(INDIRECT("1:"&amp;LEN(SUBSTITUTE(UPPER(TRIM(CLEAN(SUBSTITUTE(SUBSTITUTE(G2228,"ٔ",""),"ـ","ء"))))," ","")))),1),Gematria!$C$3:$C$40,Gematria!$D$3:$D$40)))</f>
        <v/>
      </c>
    </row>
    <row r="2229" spans="1:10" x14ac:dyDescent="0.25">
      <c r="A2229" s="2">
        <v>2228</v>
      </c>
      <c r="B2229" s="2">
        <v>18</v>
      </c>
      <c r="C2229" s="2">
        <v>74</v>
      </c>
      <c r="D2229" s="11"/>
      <c r="E22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29" s="524" t="str">
        <f t="shared" si="104"/>
        <v/>
      </c>
      <c r="H2229" s="525">
        <f t="shared" si="105"/>
        <v>0</v>
      </c>
      <c r="I2229" s="526">
        <f t="shared" si="106"/>
        <v>1</v>
      </c>
      <c r="J2229" s="526" t="str">
        <f ca="1">IF(G2229="","",SUMPRODUCT(LOOKUP(MID(SUBSTITUTE(UPPER(TRIM(CLEAN(SUBSTITUTE(SUBSTITUTE(G2229,"ٔ",""),"ـ","ء"))))," ",""),ROW(INDIRECT("1:"&amp;LEN(SUBSTITUTE(UPPER(TRIM(CLEAN(SUBSTITUTE(SUBSTITUTE(G2229,"ٔ",""),"ـ","ء"))))," ","")))),1),Gematria!$C$3:$C$40,Gematria!$D$3:$D$40)))</f>
        <v/>
      </c>
    </row>
    <row r="2230" spans="1:10" x14ac:dyDescent="0.25">
      <c r="A2230" s="2">
        <v>2229</v>
      </c>
      <c r="B2230" s="2">
        <v>18</v>
      </c>
      <c r="C2230" s="2">
        <v>75</v>
      </c>
      <c r="D2230" s="11"/>
      <c r="E22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30" s="524" t="str">
        <f t="shared" si="104"/>
        <v/>
      </c>
      <c r="H2230" s="525">
        <f t="shared" si="105"/>
        <v>0</v>
      </c>
      <c r="I2230" s="526">
        <f t="shared" si="106"/>
        <v>1</v>
      </c>
      <c r="J2230" s="526" t="str">
        <f ca="1">IF(G2230="","",SUMPRODUCT(LOOKUP(MID(SUBSTITUTE(UPPER(TRIM(CLEAN(SUBSTITUTE(SUBSTITUTE(G2230,"ٔ",""),"ـ","ء"))))," ",""),ROW(INDIRECT("1:"&amp;LEN(SUBSTITUTE(UPPER(TRIM(CLEAN(SUBSTITUTE(SUBSTITUTE(G2230,"ٔ",""),"ـ","ء"))))," ","")))),1),Gematria!$C$3:$C$40,Gematria!$D$3:$D$40)))</f>
        <v/>
      </c>
    </row>
    <row r="2231" spans="1:10" x14ac:dyDescent="0.25">
      <c r="A2231" s="2">
        <v>2230</v>
      </c>
      <c r="B2231" s="2">
        <v>18</v>
      </c>
      <c r="C2231" s="2">
        <v>76</v>
      </c>
      <c r="D2231" s="11"/>
      <c r="E22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31" s="524" t="str">
        <f t="shared" si="104"/>
        <v/>
      </c>
      <c r="H2231" s="525">
        <f t="shared" si="105"/>
        <v>0</v>
      </c>
      <c r="I2231" s="526">
        <f t="shared" si="106"/>
        <v>1</v>
      </c>
      <c r="J2231" s="526" t="str">
        <f ca="1">IF(G2231="","",SUMPRODUCT(LOOKUP(MID(SUBSTITUTE(UPPER(TRIM(CLEAN(SUBSTITUTE(SUBSTITUTE(G2231,"ٔ",""),"ـ","ء"))))," ",""),ROW(INDIRECT("1:"&amp;LEN(SUBSTITUTE(UPPER(TRIM(CLEAN(SUBSTITUTE(SUBSTITUTE(G2231,"ٔ",""),"ـ","ء"))))," ","")))),1),Gematria!$C$3:$C$40,Gematria!$D$3:$D$40)))</f>
        <v/>
      </c>
    </row>
    <row r="2232" spans="1:10" x14ac:dyDescent="0.25">
      <c r="A2232" s="2">
        <v>2231</v>
      </c>
      <c r="B2232" s="2">
        <v>18</v>
      </c>
      <c r="C2232" s="2">
        <v>77</v>
      </c>
      <c r="D2232" s="11"/>
      <c r="E22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32" s="524" t="str">
        <f t="shared" si="104"/>
        <v/>
      </c>
      <c r="H2232" s="525">
        <f t="shared" si="105"/>
        <v>0</v>
      </c>
      <c r="I2232" s="526">
        <f t="shared" si="106"/>
        <v>1</v>
      </c>
      <c r="J2232" s="526" t="str">
        <f ca="1">IF(G2232="","",SUMPRODUCT(LOOKUP(MID(SUBSTITUTE(UPPER(TRIM(CLEAN(SUBSTITUTE(SUBSTITUTE(G2232,"ٔ",""),"ـ","ء"))))," ",""),ROW(INDIRECT("1:"&amp;LEN(SUBSTITUTE(UPPER(TRIM(CLEAN(SUBSTITUTE(SUBSTITUTE(G2232,"ٔ",""),"ـ","ء"))))," ","")))),1),Gematria!$C$3:$C$40,Gematria!$D$3:$D$40)))</f>
        <v/>
      </c>
    </row>
    <row r="2233" spans="1:10" x14ac:dyDescent="0.25">
      <c r="A2233" s="2">
        <v>2232</v>
      </c>
      <c r="B2233" s="2">
        <v>18</v>
      </c>
      <c r="C2233" s="2">
        <v>78</v>
      </c>
      <c r="D2233" s="11"/>
      <c r="E22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33" s="524" t="str">
        <f t="shared" si="104"/>
        <v/>
      </c>
      <c r="H2233" s="525">
        <f t="shared" si="105"/>
        <v>0</v>
      </c>
      <c r="I2233" s="526">
        <f t="shared" si="106"/>
        <v>1</v>
      </c>
      <c r="J2233" s="526" t="str">
        <f ca="1">IF(G2233="","",SUMPRODUCT(LOOKUP(MID(SUBSTITUTE(UPPER(TRIM(CLEAN(SUBSTITUTE(SUBSTITUTE(G2233,"ٔ",""),"ـ","ء"))))," ",""),ROW(INDIRECT("1:"&amp;LEN(SUBSTITUTE(UPPER(TRIM(CLEAN(SUBSTITUTE(SUBSTITUTE(G2233,"ٔ",""),"ـ","ء"))))," ","")))),1),Gematria!$C$3:$C$40,Gematria!$D$3:$D$40)))</f>
        <v/>
      </c>
    </row>
    <row r="2234" spans="1:10" x14ac:dyDescent="0.25">
      <c r="A2234" s="2">
        <v>2233</v>
      </c>
      <c r="B2234" s="2">
        <v>18</v>
      </c>
      <c r="C2234" s="2">
        <v>79</v>
      </c>
      <c r="D2234" s="11"/>
      <c r="E22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34" s="524" t="str">
        <f t="shared" si="104"/>
        <v/>
      </c>
      <c r="H2234" s="525">
        <f t="shared" si="105"/>
        <v>0</v>
      </c>
      <c r="I2234" s="526">
        <f t="shared" si="106"/>
        <v>1</v>
      </c>
      <c r="J2234" s="526" t="str">
        <f ca="1">IF(G2234="","",SUMPRODUCT(LOOKUP(MID(SUBSTITUTE(UPPER(TRIM(CLEAN(SUBSTITUTE(SUBSTITUTE(G2234,"ٔ",""),"ـ","ء"))))," ",""),ROW(INDIRECT("1:"&amp;LEN(SUBSTITUTE(UPPER(TRIM(CLEAN(SUBSTITUTE(SUBSTITUTE(G2234,"ٔ",""),"ـ","ء"))))," ","")))),1),Gematria!$C$3:$C$40,Gematria!$D$3:$D$40)))</f>
        <v/>
      </c>
    </row>
    <row r="2235" spans="1:10" x14ac:dyDescent="0.25">
      <c r="A2235" s="2">
        <v>2234</v>
      </c>
      <c r="B2235" s="2">
        <v>18</v>
      </c>
      <c r="C2235" s="2">
        <v>80</v>
      </c>
      <c r="D2235" s="11"/>
      <c r="E22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35" s="524" t="str">
        <f t="shared" si="104"/>
        <v/>
      </c>
      <c r="H2235" s="525">
        <f t="shared" si="105"/>
        <v>0</v>
      </c>
      <c r="I2235" s="526">
        <f t="shared" si="106"/>
        <v>1</v>
      </c>
      <c r="J2235" s="526" t="str">
        <f ca="1">IF(G2235="","",SUMPRODUCT(LOOKUP(MID(SUBSTITUTE(UPPER(TRIM(CLEAN(SUBSTITUTE(SUBSTITUTE(G2235,"ٔ",""),"ـ","ء"))))," ",""),ROW(INDIRECT("1:"&amp;LEN(SUBSTITUTE(UPPER(TRIM(CLEAN(SUBSTITUTE(SUBSTITUTE(G2235,"ٔ",""),"ـ","ء"))))," ","")))),1),Gematria!$C$3:$C$40,Gematria!$D$3:$D$40)))</f>
        <v/>
      </c>
    </row>
    <row r="2236" spans="1:10" x14ac:dyDescent="0.25">
      <c r="A2236" s="2">
        <v>2235</v>
      </c>
      <c r="B2236" s="2">
        <v>18</v>
      </c>
      <c r="C2236" s="2">
        <v>81</v>
      </c>
      <c r="D2236" s="11"/>
      <c r="E22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36" s="524" t="str">
        <f t="shared" si="104"/>
        <v/>
      </c>
      <c r="H2236" s="525">
        <f t="shared" si="105"/>
        <v>0</v>
      </c>
      <c r="I2236" s="526">
        <f t="shared" si="106"/>
        <v>1</v>
      </c>
      <c r="J2236" s="526" t="str">
        <f ca="1">IF(G2236="","",SUMPRODUCT(LOOKUP(MID(SUBSTITUTE(UPPER(TRIM(CLEAN(SUBSTITUTE(SUBSTITUTE(G2236,"ٔ",""),"ـ","ء"))))," ",""),ROW(INDIRECT("1:"&amp;LEN(SUBSTITUTE(UPPER(TRIM(CLEAN(SUBSTITUTE(SUBSTITUTE(G2236,"ٔ",""),"ـ","ء"))))," ","")))),1),Gematria!$C$3:$C$40,Gematria!$D$3:$D$40)))</f>
        <v/>
      </c>
    </row>
    <row r="2237" spans="1:10" x14ac:dyDescent="0.25">
      <c r="A2237" s="2">
        <v>2236</v>
      </c>
      <c r="B2237" s="2">
        <v>18</v>
      </c>
      <c r="C2237" s="2">
        <v>82</v>
      </c>
      <c r="D2237" s="11"/>
      <c r="E22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37" s="524" t="str">
        <f t="shared" si="104"/>
        <v/>
      </c>
      <c r="H2237" s="525">
        <f t="shared" si="105"/>
        <v>0</v>
      </c>
      <c r="I2237" s="526">
        <f t="shared" si="106"/>
        <v>1</v>
      </c>
      <c r="J2237" s="526" t="str">
        <f ca="1">IF(G2237="","",SUMPRODUCT(LOOKUP(MID(SUBSTITUTE(UPPER(TRIM(CLEAN(SUBSTITUTE(SUBSTITUTE(G2237,"ٔ",""),"ـ","ء"))))," ",""),ROW(INDIRECT("1:"&amp;LEN(SUBSTITUTE(UPPER(TRIM(CLEAN(SUBSTITUTE(SUBSTITUTE(G2237,"ٔ",""),"ـ","ء"))))," ","")))),1),Gematria!$C$3:$C$40,Gematria!$D$3:$D$40)))</f>
        <v/>
      </c>
    </row>
    <row r="2238" spans="1:10" x14ac:dyDescent="0.25">
      <c r="A2238" s="2">
        <v>2237</v>
      </c>
      <c r="B2238" s="2">
        <v>18</v>
      </c>
      <c r="C2238" s="2">
        <v>83</v>
      </c>
      <c r="D2238" s="11"/>
      <c r="E22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38" s="524" t="str">
        <f t="shared" si="104"/>
        <v/>
      </c>
      <c r="H2238" s="525">
        <f t="shared" si="105"/>
        <v>0</v>
      </c>
      <c r="I2238" s="526">
        <f t="shared" si="106"/>
        <v>1</v>
      </c>
      <c r="J2238" s="526" t="str">
        <f ca="1">IF(G2238="","",SUMPRODUCT(LOOKUP(MID(SUBSTITUTE(UPPER(TRIM(CLEAN(SUBSTITUTE(SUBSTITUTE(G2238,"ٔ",""),"ـ","ء"))))," ",""),ROW(INDIRECT("1:"&amp;LEN(SUBSTITUTE(UPPER(TRIM(CLEAN(SUBSTITUTE(SUBSTITUTE(G2238,"ٔ",""),"ـ","ء"))))," ","")))),1),Gematria!$C$3:$C$40,Gematria!$D$3:$D$40)))</f>
        <v/>
      </c>
    </row>
    <row r="2239" spans="1:10" x14ac:dyDescent="0.25">
      <c r="A2239" s="2">
        <v>2238</v>
      </c>
      <c r="B2239" s="2">
        <v>18</v>
      </c>
      <c r="C2239" s="2">
        <v>84</v>
      </c>
      <c r="D2239" s="11"/>
      <c r="E22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39" s="524" t="str">
        <f t="shared" si="104"/>
        <v/>
      </c>
      <c r="H2239" s="525">
        <f t="shared" si="105"/>
        <v>0</v>
      </c>
      <c r="I2239" s="526">
        <f t="shared" si="106"/>
        <v>1</v>
      </c>
      <c r="J2239" s="526" t="str">
        <f ca="1">IF(G2239="","",SUMPRODUCT(LOOKUP(MID(SUBSTITUTE(UPPER(TRIM(CLEAN(SUBSTITUTE(SUBSTITUTE(G2239,"ٔ",""),"ـ","ء"))))," ",""),ROW(INDIRECT("1:"&amp;LEN(SUBSTITUTE(UPPER(TRIM(CLEAN(SUBSTITUTE(SUBSTITUTE(G2239,"ٔ",""),"ـ","ء"))))," ","")))),1),Gematria!$C$3:$C$40,Gematria!$D$3:$D$40)))</f>
        <v/>
      </c>
    </row>
    <row r="2240" spans="1:10" x14ac:dyDescent="0.25">
      <c r="A2240" s="2">
        <v>2239</v>
      </c>
      <c r="B2240" s="2">
        <v>18</v>
      </c>
      <c r="C2240" s="2">
        <v>85</v>
      </c>
      <c r="D2240" s="11"/>
      <c r="E22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40" s="524" t="str">
        <f t="shared" si="104"/>
        <v/>
      </c>
      <c r="H2240" s="525">
        <f t="shared" si="105"/>
        <v>0</v>
      </c>
      <c r="I2240" s="526">
        <f t="shared" si="106"/>
        <v>1</v>
      </c>
      <c r="J2240" s="526" t="str">
        <f ca="1">IF(G2240="","",SUMPRODUCT(LOOKUP(MID(SUBSTITUTE(UPPER(TRIM(CLEAN(SUBSTITUTE(SUBSTITUTE(G2240,"ٔ",""),"ـ","ء"))))," ",""),ROW(INDIRECT("1:"&amp;LEN(SUBSTITUTE(UPPER(TRIM(CLEAN(SUBSTITUTE(SUBSTITUTE(G2240,"ٔ",""),"ـ","ء"))))," ","")))),1),Gematria!$C$3:$C$40,Gematria!$D$3:$D$40)))</f>
        <v/>
      </c>
    </row>
    <row r="2241" spans="1:10" x14ac:dyDescent="0.25">
      <c r="A2241" s="2">
        <v>2240</v>
      </c>
      <c r="B2241" s="2">
        <v>18</v>
      </c>
      <c r="C2241" s="2">
        <v>86</v>
      </c>
      <c r="D2241" s="11"/>
      <c r="E22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41" s="524" t="str">
        <f t="shared" si="104"/>
        <v/>
      </c>
      <c r="H2241" s="525">
        <f t="shared" si="105"/>
        <v>0</v>
      </c>
      <c r="I2241" s="526">
        <f t="shared" si="106"/>
        <v>1</v>
      </c>
      <c r="J2241" s="526" t="str">
        <f ca="1">IF(G2241="","",SUMPRODUCT(LOOKUP(MID(SUBSTITUTE(UPPER(TRIM(CLEAN(SUBSTITUTE(SUBSTITUTE(G2241,"ٔ",""),"ـ","ء"))))," ",""),ROW(INDIRECT("1:"&amp;LEN(SUBSTITUTE(UPPER(TRIM(CLEAN(SUBSTITUTE(SUBSTITUTE(G2241,"ٔ",""),"ـ","ء"))))," ","")))),1),Gematria!$C$3:$C$40,Gematria!$D$3:$D$40)))</f>
        <v/>
      </c>
    </row>
    <row r="2242" spans="1:10" x14ac:dyDescent="0.25">
      <c r="A2242" s="2">
        <v>2241</v>
      </c>
      <c r="B2242" s="2">
        <v>18</v>
      </c>
      <c r="C2242" s="2">
        <v>87</v>
      </c>
      <c r="D2242" s="11"/>
      <c r="E22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42" s="524" t="str">
        <f t="shared" si="104"/>
        <v/>
      </c>
      <c r="H2242" s="525">
        <f t="shared" si="105"/>
        <v>0</v>
      </c>
      <c r="I2242" s="526">
        <f t="shared" si="106"/>
        <v>1</v>
      </c>
      <c r="J2242" s="526" t="str">
        <f ca="1">IF(G2242="","",SUMPRODUCT(LOOKUP(MID(SUBSTITUTE(UPPER(TRIM(CLEAN(SUBSTITUTE(SUBSTITUTE(G2242,"ٔ",""),"ـ","ء"))))," ",""),ROW(INDIRECT("1:"&amp;LEN(SUBSTITUTE(UPPER(TRIM(CLEAN(SUBSTITUTE(SUBSTITUTE(G2242,"ٔ",""),"ـ","ء"))))," ","")))),1),Gematria!$C$3:$C$40,Gematria!$D$3:$D$40)))</f>
        <v/>
      </c>
    </row>
    <row r="2243" spans="1:10" x14ac:dyDescent="0.25">
      <c r="A2243" s="2">
        <v>2242</v>
      </c>
      <c r="B2243" s="2">
        <v>18</v>
      </c>
      <c r="C2243" s="2">
        <v>88</v>
      </c>
      <c r="D2243" s="11"/>
      <c r="E22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43" s="524" t="str">
        <f t="shared" ref="G2243:G2306" si="107">TRIM(CLEAN(SUBSTITUTE(F2243,"ٔ","")))</f>
        <v/>
      </c>
      <c r="H2243" s="525">
        <f t="shared" ref="H2243:H2306" si="108">LEN(SUBSTITUTE(G2243," ",""))</f>
        <v>0</v>
      </c>
      <c r="I2243" s="526">
        <f t="shared" si="106"/>
        <v>1</v>
      </c>
      <c r="J2243" s="526" t="str">
        <f ca="1">IF(G2243="","",SUMPRODUCT(LOOKUP(MID(SUBSTITUTE(UPPER(TRIM(CLEAN(SUBSTITUTE(SUBSTITUTE(G2243,"ٔ",""),"ـ","ء"))))," ",""),ROW(INDIRECT("1:"&amp;LEN(SUBSTITUTE(UPPER(TRIM(CLEAN(SUBSTITUTE(SUBSTITUTE(G2243,"ٔ",""),"ـ","ء"))))," ","")))),1),Gematria!$C$3:$C$40,Gematria!$D$3:$D$40)))</f>
        <v/>
      </c>
    </row>
    <row r="2244" spans="1:10" x14ac:dyDescent="0.25">
      <c r="A2244" s="2">
        <v>2243</v>
      </c>
      <c r="B2244" s="2">
        <v>18</v>
      </c>
      <c r="C2244" s="2">
        <v>89</v>
      </c>
      <c r="D2244" s="11"/>
      <c r="E22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44" s="524" t="str">
        <f t="shared" si="107"/>
        <v/>
      </c>
      <c r="H2244" s="525">
        <f t="shared" si="108"/>
        <v>0</v>
      </c>
      <c r="I2244" s="526">
        <f t="shared" si="106"/>
        <v>1</v>
      </c>
      <c r="J2244" s="526" t="str">
        <f ca="1">IF(G2244="","",SUMPRODUCT(LOOKUP(MID(SUBSTITUTE(UPPER(TRIM(CLEAN(SUBSTITUTE(SUBSTITUTE(G2244,"ٔ",""),"ـ","ء"))))," ",""),ROW(INDIRECT("1:"&amp;LEN(SUBSTITUTE(UPPER(TRIM(CLEAN(SUBSTITUTE(SUBSTITUTE(G2244,"ٔ",""),"ـ","ء"))))," ","")))),1),Gematria!$C$3:$C$40,Gematria!$D$3:$D$40)))</f>
        <v/>
      </c>
    </row>
    <row r="2245" spans="1:10" x14ac:dyDescent="0.25">
      <c r="A2245" s="2">
        <v>2244</v>
      </c>
      <c r="B2245" s="2">
        <v>18</v>
      </c>
      <c r="C2245" s="2">
        <v>90</v>
      </c>
      <c r="D2245" s="11"/>
      <c r="E22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45" s="524" t="str">
        <f t="shared" si="107"/>
        <v/>
      </c>
      <c r="H2245" s="525">
        <f t="shared" si="108"/>
        <v>0</v>
      </c>
      <c r="I2245" s="526">
        <f t="shared" si="106"/>
        <v>1</v>
      </c>
      <c r="J2245" s="526" t="str">
        <f ca="1">IF(G2245="","",SUMPRODUCT(LOOKUP(MID(SUBSTITUTE(UPPER(TRIM(CLEAN(SUBSTITUTE(SUBSTITUTE(G2245,"ٔ",""),"ـ","ء"))))," ",""),ROW(INDIRECT("1:"&amp;LEN(SUBSTITUTE(UPPER(TRIM(CLEAN(SUBSTITUTE(SUBSTITUTE(G2245,"ٔ",""),"ـ","ء"))))," ","")))),1),Gematria!$C$3:$C$40,Gematria!$D$3:$D$40)))</f>
        <v/>
      </c>
    </row>
    <row r="2246" spans="1:10" x14ac:dyDescent="0.25">
      <c r="A2246" s="2">
        <v>2245</v>
      </c>
      <c r="B2246" s="2">
        <v>18</v>
      </c>
      <c r="C2246" s="2">
        <v>91</v>
      </c>
      <c r="D2246" s="11"/>
      <c r="E22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46" s="524" t="str">
        <f t="shared" si="107"/>
        <v/>
      </c>
      <c r="H2246" s="525">
        <f t="shared" si="108"/>
        <v>0</v>
      </c>
      <c r="I2246" s="526">
        <f t="shared" si="106"/>
        <v>1</v>
      </c>
      <c r="J2246" s="526" t="str">
        <f ca="1">IF(G2246="","",SUMPRODUCT(LOOKUP(MID(SUBSTITUTE(UPPER(TRIM(CLEAN(SUBSTITUTE(SUBSTITUTE(G2246,"ٔ",""),"ـ","ء"))))," ",""),ROW(INDIRECT("1:"&amp;LEN(SUBSTITUTE(UPPER(TRIM(CLEAN(SUBSTITUTE(SUBSTITUTE(G2246,"ٔ",""),"ـ","ء"))))," ","")))),1),Gematria!$C$3:$C$40,Gematria!$D$3:$D$40)))</f>
        <v/>
      </c>
    </row>
    <row r="2247" spans="1:10" x14ac:dyDescent="0.25">
      <c r="A2247" s="2">
        <v>2246</v>
      </c>
      <c r="B2247" s="2">
        <v>18</v>
      </c>
      <c r="C2247" s="2">
        <v>92</v>
      </c>
      <c r="D2247" s="11"/>
      <c r="E22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47" s="524" t="str">
        <f t="shared" si="107"/>
        <v/>
      </c>
      <c r="H2247" s="525">
        <f t="shared" si="108"/>
        <v>0</v>
      </c>
      <c r="I2247" s="526">
        <f t="shared" si="106"/>
        <v>1</v>
      </c>
      <c r="J2247" s="526" t="str">
        <f ca="1">IF(G2247="","",SUMPRODUCT(LOOKUP(MID(SUBSTITUTE(UPPER(TRIM(CLEAN(SUBSTITUTE(SUBSTITUTE(G2247,"ٔ",""),"ـ","ء"))))," ",""),ROW(INDIRECT("1:"&amp;LEN(SUBSTITUTE(UPPER(TRIM(CLEAN(SUBSTITUTE(SUBSTITUTE(G2247,"ٔ",""),"ـ","ء"))))," ","")))),1),Gematria!$C$3:$C$40,Gematria!$D$3:$D$40)))</f>
        <v/>
      </c>
    </row>
    <row r="2248" spans="1:10" x14ac:dyDescent="0.25">
      <c r="A2248" s="2">
        <v>2247</v>
      </c>
      <c r="B2248" s="2">
        <v>18</v>
      </c>
      <c r="C2248" s="2">
        <v>93</v>
      </c>
      <c r="D2248" s="11"/>
      <c r="E22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48" s="524" t="str">
        <f t="shared" si="107"/>
        <v/>
      </c>
      <c r="H2248" s="525">
        <f t="shared" si="108"/>
        <v>0</v>
      </c>
      <c r="I2248" s="526">
        <f t="shared" si="106"/>
        <v>1</v>
      </c>
      <c r="J2248" s="526" t="str">
        <f ca="1">IF(G2248="","",SUMPRODUCT(LOOKUP(MID(SUBSTITUTE(UPPER(TRIM(CLEAN(SUBSTITUTE(SUBSTITUTE(G2248,"ٔ",""),"ـ","ء"))))," ",""),ROW(INDIRECT("1:"&amp;LEN(SUBSTITUTE(UPPER(TRIM(CLEAN(SUBSTITUTE(SUBSTITUTE(G2248,"ٔ",""),"ـ","ء"))))," ","")))),1),Gematria!$C$3:$C$40,Gematria!$D$3:$D$40)))</f>
        <v/>
      </c>
    </row>
    <row r="2249" spans="1:10" x14ac:dyDescent="0.25">
      <c r="A2249" s="2">
        <v>2248</v>
      </c>
      <c r="B2249" s="2">
        <v>18</v>
      </c>
      <c r="C2249" s="2">
        <v>94</v>
      </c>
      <c r="D2249" s="11"/>
      <c r="E22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49" s="524" t="str">
        <f t="shared" si="107"/>
        <v/>
      </c>
      <c r="H2249" s="525">
        <f t="shared" si="108"/>
        <v>0</v>
      </c>
      <c r="I2249" s="526">
        <f t="shared" si="106"/>
        <v>1</v>
      </c>
      <c r="J2249" s="526" t="str">
        <f ca="1">IF(G2249="","",SUMPRODUCT(LOOKUP(MID(SUBSTITUTE(UPPER(TRIM(CLEAN(SUBSTITUTE(SUBSTITUTE(G2249,"ٔ",""),"ـ","ء"))))," ",""),ROW(INDIRECT("1:"&amp;LEN(SUBSTITUTE(UPPER(TRIM(CLEAN(SUBSTITUTE(SUBSTITUTE(G2249,"ٔ",""),"ـ","ء"))))," ","")))),1),Gematria!$C$3:$C$40,Gematria!$D$3:$D$40)))</f>
        <v/>
      </c>
    </row>
    <row r="2250" spans="1:10" x14ac:dyDescent="0.25">
      <c r="A2250" s="2">
        <v>2249</v>
      </c>
      <c r="B2250" s="2">
        <v>18</v>
      </c>
      <c r="C2250" s="2">
        <v>95</v>
      </c>
      <c r="D2250" s="11"/>
      <c r="E22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50" s="524" t="str">
        <f t="shared" si="107"/>
        <v/>
      </c>
      <c r="H2250" s="525">
        <f t="shared" si="108"/>
        <v>0</v>
      </c>
      <c r="I2250" s="526">
        <f t="shared" si="106"/>
        <v>1</v>
      </c>
      <c r="J2250" s="526" t="str">
        <f ca="1">IF(G2250="","",SUMPRODUCT(LOOKUP(MID(SUBSTITUTE(UPPER(TRIM(CLEAN(SUBSTITUTE(SUBSTITUTE(G2250,"ٔ",""),"ـ","ء"))))," ",""),ROW(INDIRECT("1:"&amp;LEN(SUBSTITUTE(UPPER(TRIM(CLEAN(SUBSTITUTE(SUBSTITUTE(G2250,"ٔ",""),"ـ","ء"))))," ","")))),1),Gematria!$C$3:$C$40,Gematria!$D$3:$D$40)))</f>
        <v/>
      </c>
    </row>
    <row r="2251" spans="1:10" x14ac:dyDescent="0.25">
      <c r="A2251" s="2">
        <v>2250</v>
      </c>
      <c r="B2251" s="2">
        <v>18</v>
      </c>
      <c r="C2251" s="2">
        <v>96</v>
      </c>
      <c r="D2251" s="11"/>
      <c r="E22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51" s="524" t="str">
        <f t="shared" si="107"/>
        <v/>
      </c>
      <c r="H2251" s="525">
        <f t="shared" si="108"/>
        <v>0</v>
      </c>
      <c r="I2251" s="526">
        <f t="shared" si="106"/>
        <v>1</v>
      </c>
      <c r="J2251" s="526" t="str">
        <f ca="1">IF(G2251="","",SUMPRODUCT(LOOKUP(MID(SUBSTITUTE(UPPER(TRIM(CLEAN(SUBSTITUTE(SUBSTITUTE(G2251,"ٔ",""),"ـ","ء"))))," ",""),ROW(INDIRECT("1:"&amp;LEN(SUBSTITUTE(UPPER(TRIM(CLEAN(SUBSTITUTE(SUBSTITUTE(G2251,"ٔ",""),"ـ","ء"))))," ","")))),1),Gematria!$C$3:$C$40,Gematria!$D$3:$D$40)))</f>
        <v/>
      </c>
    </row>
    <row r="2252" spans="1:10" x14ac:dyDescent="0.25">
      <c r="A2252" s="2">
        <v>2251</v>
      </c>
      <c r="B2252" s="2">
        <v>18</v>
      </c>
      <c r="C2252" s="2">
        <v>97</v>
      </c>
      <c r="D2252" s="11"/>
      <c r="E22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52" s="524" t="str">
        <f t="shared" si="107"/>
        <v/>
      </c>
      <c r="H2252" s="525">
        <f t="shared" si="108"/>
        <v>0</v>
      </c>
      <c r="I2252" s="526">
        <f t="shared" si="106"/>
        <v>1</v>
      </c>
      <c r="J2252" s="526" t="str">
        <f ca="1">IF(G2252="","",SUMPRODUCT(LOOKUP(MID(SUBSTITUTE(UPPER(TRIM(CLEAN(SUBSTITUTE(SUBSTITUTE(G2252,"ٔ",""),"ـ","ء"))))," ",""),ROW(INDIRECT("1:"&amp;LEN(SUBSTITUTE(UPPER(TRIM(CLEAN(SUBSTITUTE(SUBSTITUTE(G2252,"ٔ",""),"ـ","ء"))))," ","")))),1),Gematria!$C$3:$C$40,Gematria!$D$3:$D$40)))</f>
        <v/>
      </c>
    </row>
    <row r="2253" spans="1:10" x14ac:dyDescent="0.25">
      <c r="A2253" s="2">
        <v>2252</v>
      </c>
      <c r="B2253" s="2">
        <v>18</v>
      </c>
      <c r="C2253" s="2">
        <v>98</v>
      </c>
      <c r="D2253" s="11"/>
      <c r="E22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53" s="524" t="str">
        <f t="shared" si="107"/>
        <v/>
      </c>
      <c r="H2253" s="525">
        <f t="shared" si="108"/>
        <v>0</v>
      </c>
      <c r="I2253" s="526">
        <f t="shared" si="106"/>
        <v>1</v>
      </c>
      <c r="J2253" s="526" t="str">
        <f ca="1">IF(G2253="","",SUMPRODUCT(LOOKUP(MID(SUBSTITUTE(UPPER(TRIM(CLEAN(SUBSTITUTE(SUBSTITUTE(G2253,"ٔ",""),"ـ","ء"))))," ",""),ROW(INDIRECT("1:"&amp;LEN(SUBSTITUTE(UPPER(TRIM(CLEAN(SUBSTITUTE(SUBSTITUTE(G2253,"ٔ",""),"ـ","ء"))))," ","")))),1),Gematria!$C$3:$C$40,Gematria!$D$3:$D$40)))</f>
        <v/>
      </c>
    </row>
    <row r="2254" spans="1:10" x14ac:dyDescent="0.25">
      <c r="A2254" s="2">
        <v>2253</v>
      </c>
      <c r="B2254" s="2">
        <v>18</v>
      </c>
      <c r="C2254" s="2">
        <v>99</v>
      </c>
      <c r="D2254" s="11"/>
      <c r="E22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54" s="524" t="str">
        <f t="shared" si="107"/>
        <v/>
      </c>
      <c r="H2254" s="525">
        <f t="shared" si="108"/>
        <v>0</v>
      </c>
      <c r="I2254" s="526">
        <f t="shared" si="106"/>
        <v>1</v>
      </c>
      <c r="J2254" s="526" t="str">
        <f ca="1">IF(G2254="","",SUMPRODUCT(LOOKUP(MID(SUBSTITUTE(UPPER(TRIM(CLEAN(SUBSTITUTE(SUBSTITUTE(G2254,"ٔ",""),"ـ","ء"))))," ",""),ROW(INDIRECT("1:"&amp;LEN(SUBSTITUTE(UPPER(TRIM(CLEAN(SUBSTITUTE(SUBSTITUTE(G2254,"ٔ",""),"ـ","ء"))))," ","")))),1),Gematria!$C$3:$C$40,Gematria!$D$3:$D$40)))</f>
        <v/>
      </c>
    </row>
    <row r="2255" spans="1:10" x14ac:dyDescent="0.25">
      <c r="A2255" s="2">
        <v>2254</v>
      </c>
      <c r="B2255" s="2">
        <v>18</v>
      </c>
      <c r="C2255" s="2">
        <v>100</v>
      </c>
      <c r="D2255" s="11"/>
      <c r="E22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55" s="524" t="str">
        <f t="shared" si="107"/>
        <v/>
      </c>
      <c r="H2255" s="525">
        <f t="shared" si="108"/>
        <v>0</v>
      </c>
      <c r="I2255" s="526">
        <f t="shared" si="106"/>
        <v>1</v>
      </c>
      <c r="J2255" s="526" t="str">
        <f ca="1">IF(G2255="","",SUMPRODUCT(LOOKUP(MID(SUBSTITUTE(UPPER(TRIM(CLEAN(SUBSTITUTE(SUBSTITUTE(G2255,"ٔ",""),"ـ","ء"))))," ",""),ROW(INDIRECT("1:"&amp;LEN(SUBSTITUTE(UPPER(TRIM(CLEAN(SUBSTITUTE(SUBSTITUTE(G2255,"ٔ",""),"ـ","ء"))))," ","")))),1),Gematria!$C$3:$C$40,Gematria!$D$3:$D$40)))</f>
        <v/>
      </c>
    </row>
    <row r="2256" spans="1:10" x14ac:dyDescent="0.25">
      <c r="A2256" s="2">
        <v>2255</v>
      </c>
      <c r="B2256" s="2">
        <v>18</v>
      </c>
      <c r="C2256" s="2">
        <v>101</v>
      </c>
      <c r="D2256" s="11"/>
      <c r="E22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56" s="524" t="str">
        <f t="shared" si="107"/>
        <v/>
      </c>
      <c r="H2256" s="525">
        <f t="shared" si="108"/>
        <v>0</v>
      </c>
      <c r="I2256" s="526">
        <f t="shared" si="106"/>
        <v>1</v>
      </c>
      <c r="J2256" s="526" t="str">
        <f ca="1">IF(G2256="","",SUMPRODUCT(LOOKUP(MID(SUBSTITUTE(UPPER(TRIM(CLEAN(SUBSTITUTE(SUBSTITUTE(G2256,"ٔ",""),"ـ","ء"))))," ",""),ROW(INDIRECT("1:"&amp;LEN(SUBSTITUTE(UPPER(TRIM(CLEAN(SUBSTITUTE(SUBSTITUTE(G2256,"ٔ",""),"ـ","ء"))))," ","")))),1),Gematria!$C$3:$C$40,Gematria!$D$3:$D$40)))</f>
        <v/>
      </c>
    </row>
    <row r="2257" spans="1:10" x14ac:dyDescent="0.25">
      <c r="A2257" s="2">
        <v>2256</v>
      </c>
      <c r="B2257" s="2">
        <v>18</v>
      </c>
      <c r="C2257" s="2">
        <v>102</v>
      </c>
      <c r="D2257" s="11"/>
      <c r="E22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57" s="524" t="str">
        <f t="shared" si="107"/>
        <v/>
      </c>
      <c r="H2257" s="525">
        <f t="shared" si="108"/>
        <v>0</v>
      </c>
      <c r="I2257" s="526">
        <f t="shared" si="106"/>
        <v>1</v>
      </c>
      <c r="J2257" s="526" t="str">
        <f ca="1">IF(G2257="","",SUMPRODUCT(LOOKUP(MID(SUBSTITUTE(UPPER(TRIM(CLEAN(SUBSTITUTE(SUBSTITUTE(G2257,"ٔ",""),"ـ","ء"))))," ",""),ROW(INDIRECT("1:"&amp;LEN(SUBSTITUTE(UPPER(TRIM(CLEAN(SUBSTITUTE(SUBSTITUTE(G2257,"ٔ",""),"ـ","ء"))))," ","")))),1),Gematria!$C$3:$C$40,Gematria!$D$3:$D$40)))</f>
        <v/>
      </c>
    </row>
    <row r="2258" spans="1:10" x14ac:dyDescent="0.25">
      <c r="A2258" s="2">
        <v>2257</v>
      </c>
      <c r="B2258" s="2">
        <v>18</v>
      </c>
      <c r="C2258" s="2">
        <v>103</v>
      </c>
      <c r="D2258" s="11"/>
      <c r="E22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58" s="524" t="str">
        <f t="shared" si="107"/>
        <v/>
      </c>
      <c r="H2258" s="525">
        <f t="shared" si="108"/>
        <v>0</v>
      </c>
      <c r="I2258" s="526">
        <f t="shared" si="106"/>
        <v>1</v>
      </c>
      <c r="J2258" s="526" t="str">
        <f ca="1">IF(G2258="","",SUMPRODUCT(LOOKUP(MID(SUBSTITUTE(UPPER(TRIM(CLEAN(SUBSTITUTE(SUBSTITUTE(G2258,"ٔ",""),"ـ","ء"))))," ",""),ROW(INDIRECT("1:"&amp;LEN(SUBSTITUTE(UPPER(TRIM(CLEAN(SUBSTITUTE(SUBSTITUTE(G2258,"ٔ",""),"ـ","ء"))))," ","")))),1),Gematria!$C$3:$C$40,Gematria!$D$3:$D$40)))</f>
        <v/>
      </c>
    </row>
    <row r="2259" spans="1:10" x14ac:dyDescent="0.25">
      <c r="A2259" s="2">
        <v>2258</v>
      </c>
      <c r="B2259" s="2">
        <v>18</v>
      </c>
      <c r="C2259" s="2">
        <v>104</v>
      </c>
      <c r="D2259" s="11"/>
      <c r="E22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59" s="524" t="str">
        <f t="shared" si="107"/>
        <v/>
      </c>
      <c r="H2259" s="525">
        <f t="shared" si="108"/>
        <v>0</v>
      </c>
      <c r="I2259" s="526">
        <f t="shared" ref="I2259:I2322" si="109">LEN(TRIM(G2259))-H2259+1</f>
        <v>1</v>
      </c>
      <c r="J2259" s="526" t="str">
        <f ca="1">IF(G2259="","",SUMPRODUCT(LOOKUP(MID(SUBSTITUTE(UPPER(TRIM(CLEAN(SUBSTITUTE(SUBSTITUTE(G2259,"ٔ",""),"ـ","ء"))))," ",""),ROW(INDIRECT("1:"&amp;LEN(SUBSTITUTE(UPPER(TRIM(CLEAN(SUBSTITUTE(SUBSTITUTE(G2259,"ٔ",""),"ـ","ء"))))," ","")))),1),Gematria!$C$3:$C$40,Gematria!$D$3:$D$40)))</f>
        <v/>
      </c>
    </row>
    <row r="2260" spans="1:10" x14ac:dyDescent="0.25">
      <c r="A2260" s="2">
        <v>2259</v>
      </c>
      <c r="B2260" s="2">
        <v>18</v>
      </c>
      <c r="C2260" s="2">
        <v>105</v>
      </c>
      <c r="D2260" s="11"/>
      <c r="E22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60" s="524" t="str">
        <f t="shared" si="107"/>
        <v/>
      </c>
      <c r="H2260" s="525">
        <f t="shared" si="108"/>
        <v>0</v>
      </c>
      <c r="I2260" s="526">
        <f t="shared" si="109"/>
        <v>1</v>
      </c>
      <c r="J2260" s="526" t="str">
        <f ca="1">IF(G2260="","",SUMPRODUCT(LOOKUP(MID(SUBSTITUTE(UPPER(TRIM(CLEAN(SUBSTITUTE(SUBSTITUTE(G2260,"ٔ",""),"ـ","ء"))))," ",""),ROW(INDIRECT("1:"&amp;LEN(SUBSTITUTE(UPPER(TRIM(CLEAN(SUBSTITUTE(SUBSTITUTE(G2260,"ٔ",""),"ـ","ء"))))," ","")))),1),Gematria!$C$3:$C$40,Gematria!$D$3:$D$40)))</f>
        <v/>
      </c>
    </row>
    <row r="2261" spans="1:10" x14ac:dyDescent="0.25">
      <c r="A2261" s="2">
        <v>2260</v>
      </c>
      <c r="B2261" s="2">
        <v>18</v>
      </c>
      <c r="C2261" s="2">
        <v>106</v>
      </c>
      <c r="D2261" s="11"/>
      <c r="E22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61" s="524" t="str">
        <f t="shared" si="107"/>
        <v/>
      </c>
      <c r="H2261" s="525">
        <f t="shared" si="108"/>
        <v>0</v>
      </c>
      <c r="I2261" s="526">
        <f t="shared" si="109"/>
        <v>1</v>
      </c>
      <c r="J2261" s="526" t="str">
        <f ca="1">IF(G2261="","",SUMPRODUCT(LOOKUP(MID(SUBSTITUTE(UPPER(TRIM(CLEAN(SUBSTITUTE(SUBSTITUTE(G2261,"ٔ",""),"ـ","ء"))))," ",""),ROW(INDIRECT("1:"&amp;LEN(SUBSTITUTE(UPPER(TRIM(CLEAN(SUBSTITUTE(SUBSTITUTE(G2261,"ٔ",""),"ـ","ء"))))," ","")))),1),Gematria!$C$3:$C$40,Gematria!$D$3:$D$40)))</f>
        <v/>
      </c>
    </row>
    <row r="2262" spans="1:10" x14ac:dyDescent="0.25">
      <c r="A2262" s="2">
        <v>2261</v>
      </c>
      <c r="B2262" s="2">
        <v>18</v>
      </c>
      <c r="C2262" s="2">
        <v>107</v>
      </c>
      <c r="D2262" s="11"/>
      <c r="E22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62" s="524" t="str">
        <f t="shared" si="107"/>
        <v/>
      </c>
      <c r="H2262" s="525">
        <f t="shared" si="108"/>
        <v>0</v>
      </c>
      <c r="I2262" s="526">
        <f t="shared" si="109"/>
        <v>1</v>
      </c>
      <c r="J2262" s="526" t="str">
        <f ca="1">IF(G2262="","",SUMPRODUCT(LOOKUP(MID(SUBSTITUTE(UPPER(TRIM(CLEAN(SUBSTITUTE(SUBSTITUTE(G2262,"ٔ",""),"ـ","ء"))))," ",""),ROW(INDIRECT("1:"&amp;LEN(SUBSTITUTE(UPPER(TRIM(CLEAN(SUBSTITUTE(SUBSTITUTE(G2262,"ٔ",""),"ـ","ء"))))," ","")))),1),Gematria!$C$3:$C$40,Gematria!$D$3:$D$40)))</f>
        <v/>
      </c>
    </row>
    <row r="2263" spans="1:10" x14ac:dyDescent="0.25">
      <c r="A2263" s="2">
        <v>2262</v>
      </c>
      <c r="B2263" s="2">
        <v>18</v>
      </c>
      <c r="C2263" s="2">
        <v>108</v>
      </c>
      <c r="D2263" s="11"/>
      <c r="E22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63" s="524" t="str">
        <f t="shared" si="107"/>
        <v/>
      </c>
      <c r="H2263" s="525">
        <f t="shared" si="108"/>
        <v>0</v>
      </c>
      <c r="I2263" s="526">
        <f t="shared" si="109"/>
        <v>1</v>
      </c>
      <c r="J2263" s="526" t="str">
        <f ca="1">IF(G2263="","",SUMPRODUCT(LOOKUP(MID(SUBSTITUTE(UPPER(TRIM(CLEAN(SUBSTITUTE(SUBSTITUTE(G2263,"ٔ",""),"ـ","ء"))))," ",""),ROW(INDIRECT("1:"&amp;LEN(SUBSTITUTE(UPPER(TRIM(CLEAN(SUBSTITUTE(SUBSTITUTE(G2263,"ٔ",""),"ـ","ء"))))," ","")))),1),Gematria!$C$3:$C$40,Gematria!$D$3:$D$40)))</f>
        <v/>
      </c>
    </row>
    <row r="2264" spans="1:10" x14ac:dyDescent="0.25">
      <c r="A2264" s="2">
        <v>2263</v>
      </c>
      <c r="B2264" s="2">
        <v>18</v>
      </c>
      <c r="C2264" s="2">
        <v>109</v>
      </c>
      <c r="D2264" s="11"/>
      <c r="E22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64" s="524" t="str">
        <f t="shared" si="107"/>
        <v/>
      </c>
      <c r="H2264" s="525">
        <f t="shared" si="108"/>
        <v>0</v>
      </c>
      <c r="I2264" s="526">
        <f t="shared" si="109"/>
        <v>1</v>
      </c>
      <c r="J2264" s="526" t="str">
        <f ca="1">IF(G2264="","",SUMPRODUCT(LOOKUP(MID(SUBSTITUTE(UPPER(TRIM(CLEAN(SUBSTITUTE(SUBSTITUTE(G2264,"ٔ",""),"ـ","ء"))))," ",""),ROW(INDIRECT("1:"&amp;LEN(SUBSTITUTE(UPPER(TRIM(CLEAN(SUBSTITUTE(SUBSTITUTE(G2264,"ٔ",""),"ـ","ء"))))," ","")))),1),Gematria!$C$3:$C$40,Gematria!$D$3:$D$40)))</f>
        <v/>
      </c>
    </row>
    <row r="2265" spans="1:10" x14ac:dyDescent="0.25">
      <c r="A2265" s="2">
        <v>2264</v>
      </c>
      <c r="B2265" s="2">
        <v>18</v>
      </c>
      <c r="C2265" s="2">
        <v>110</v>
      </c>
      <c r="D2265" s="11"/>
      <c r="E22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65" s="524" t="str">
        <f t="shared" si="107"/>
        <v/>
      </c>
      <c r="H2265" s="525">
        <f t="shared" si="108"/>
        <v>0</v>
      </c>
      <c r="I2265" s="526">
        <f t="shared" si="109"/>
        <v>1</v>
      </c>
      <c r="J2265" s="526" t="str">
        <f ca="1">IF(G2265="","",SUMPRODUCT(LOOKUP(MID(SUBSTITUTE(UPPER(TRIM(CLEAN(SUBSTITUTE(SUBSTITUTE(G2265,"ٔ",""),"ـ","ء"))))," ",""),ROW(INDIRECT("1:"&amp;LEN(SUBSTITUTE(UPPER(TRIM(CLEAN(SUBSTITUTE(SUBSTITUTE(G2265,"ٔ",""),"ـ","ء"))))," ","")))),1),Gematria!$C$3:$C$40,Gematria!$D$3:$D$40)))</f>
        <v/>
      </c>
    </row>
    <row r="2266" spans="1:10" x14ac:dyDescent="0.25">
      <c r="A2266" s="2">
        <v>2265</v>
      </c>
      <c r="B2266" s="2">
        <v>19</v>
      </c>
      <c r="C2266" s="2">
        <v>0</v>
      </c>
      <c r="D2266" s="11"/>
      <c r="E22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66" s="524" t="str">
        <f t="shared" si="107"/>
        <v/>
      </c>
      <c r="H2266" s="525">
        <f t="shared" si="108"/>
        <v>0</v>
      </c>
      <c r="I2266" s="526">
        <f t="shared" si="109"/>
        <v>1</v>
      </c>
      <c r="J2266" s="526" t="str">
        <f ca="1">IF(G2266="","",SUMPRODUCT(LOOKUP(MID(SUBSTITUTE(UPPER(TRIM(CLEAN(SUBSTITUTE(SUBSTITUTE(G2266,"ٔ",""),"ـ","ء"))))," ",""),ROW(INDIRECT("1:"&amp;LEN(SUBSTITUTE(UPPER(TRIM(CLEAN(SUBSTITUTE(SUBSTITUTE(G2266,"ٔ",""),"ـ","ء"))))," ","")))),1),Gematria!$C$3:$C$40,Gematria!$D$3:$D$40)))</f>
        <v/>
      </c>
    </row>
    <row r="2267" spans="1:10" x14ac:dyDescent="0.25">
      <c r="A2267" s="2">
        <v>2266</v>
      </c>
      <c r="B2267" s="2">
        <v>19</v>
      </c>
      <c r="C2267" s="2">
        <v>1</v>
      </c>
      <c r="D2267" s="11"/>
      <c r="E22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67" s="524" t="str">
        <f t="shared" si="107"/>
        <v/>
      </c>
      <c r="H2267" s="525">
        <f t="shared" si="108"/>
        <v>0</v>
      </c>
      <c r="I2267" s="526">
        <f t="shared" si="109"/>
        <v>1</v>
      </c>
      <c r="J2267" s="526" t="str">
        <f ca="1">IF(G2267="","",SUMPRODUCT(LOOKUP(MID(SUBSTITUTE(UPPER(TRIM(CLEAN(SUBSTITUTE(SUBSTITUTE(G2267,"ٔ",""),"ـ","ء"))))," ",""),ROW(INDIRECT("1:"&amp;LEN(SUBSTITUTE(UPPER(TRIM(CLEAN(SUBSTITUTE(SUBSTITUTE(G2267,"ٔ",""),"ـ","ء"))))," ","")))),1),Gematria!$C$3:$C$40,Gematria!$D$3:$D$40)))</f>
        <v/>
      </c>
    </row>
    <row r="2268" spans="1:10" x14ac:dyDescent="0.25">
      <c r="A2268" s="2">
        <v>2267</v>
      </c>
      <c r="B2268" s="2">
        <v>19</v>
      </c>
      <c r="C2268" s="2">
        <v>2</v>
      </c>
      <c r="D2268" s="11"/>
      <c r="E22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68" s="524" t="str">
        <f t="shared" si="107"/>
        <v/>
      </c>
      <c r="H2268" s="525">
        <f t="shared" si="108"/>
        <v>0</v>
      </c>
      <c r="I2268" s="526">
        <f t="shared" si="109"/>
        <v>1</v>
      </c>
      <c r="J2268" s="526" t="str">
        <f ca="1">IF(G2268="","",SUMPRODUCT(LOOKUP(MID(SUBSTITUTE(UPPER(TRIM(CLEAN(SUBSTITUTE(SUBSTITUTE(G2268,"ٔ",""),"ـ","ء"))))," ",""),ROW(INDIRECT("1:"&amp;LEN(SUBSTITUTE(UPPER(TRIM(CLEAN(SUBSTITUTE(SUBSTITUTE(G2268,"ٔ",""),"ـ","ء"))))," ","")))),1),Gematria!$C$3:$C$40,Gematria!$D$3:$D$40)))</f>
        <v/>
      </c>
    </row>
    <row r="2269" spans="1:10" x14ac:dyDescent="0.25">
      <c r="A2269" s="2">
        <v>2268</v>
      </c>
      <c r="B2269" s="2">
        <v>19</v>
      </c>
      <c r="C2269" s="2">
        <v>3</v>
      </c>
      <c r="D2269" s="11"/>
      <c r="E22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69" s="524" t="str">
        <f t="shared" si="107"/>
        <v/>
      </c>
      <c r="H2269" s="525">
        <f t="shared" si="108"/>
        <v>0</v>
      </c>
      <c r="I2269" s="526">
        <f t="shared" si="109"/>
        <v>1</v>
      </c>
      <c r="J2269" s="526" t="str">
        <f ca="1">IF(G2269="","",SUMPRODUCT(LOOKUP(MID(SUBSTITUTE(UPPER(TRIM(CLEAN(SUBSTITUTE(SUBSTITUTE(G2269,"ٔ",""),"ـ","ء"))))," ",""),ROW(INDIRECT("1:"&amp;LEN(SUBSTITUTE(UPPER(TRIM(CLEAN(SUBSTITUTE(SUBSTITUTE(G2269,"ٔ",""),"ـ","ء"))))," ","")))),1),Gematria!$C$3:$C$40,Gematria!$D$3:$D$40)))</f>
        <v/>
      </c>
    </row>
    <row r="2270" spans="1:10" x14ac:dyDescent="0.25">
      <c r="A2270" s="2">
        <v>2269</v>
      </c>
      <c r="B2270" s="2">
        <v>19</v>
      </c>
      <c r="C2270" s="2">
        <v>4</v>
      </c>
      <c r="D2270" s="11"/>
      <c r="E22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70" s="524" t="str">
        <f t="shared" si="107"/>
        <v/>
      </c>
      <c r="H2270" s="525">
        <f t="shared" si="108"/>
        <v>0</v>
      </c>
      <c r="I2270" s="526">
        <f t="shared" si="109"/>
        <v>1</v>
      </c>
      <c r="J2270" s="526" t="str">
        <f ca="1">IF(G2270="","",SUMPRODUCT(LOOKUP(MID(SUBSTITUTE(UPPER(TRIM(CLEAN(SUBSTITUTE(SUBSTITUTE(G2270,"ٔ",""),"ـ","ء"))))," ",""),ROW(INDIRECT("1:"&amp;LEN(SUBSTITUTE(UPPER(TRIM(CLEAN(SUBSTITUTE(SUBSTITUTE(G2270,"ٔ",""),"ـ","ء"))))," ","")))),1),Gematria!$C$3:$C$40,Gematria!$D$3:$D$40)))</f>
        <v/>
      </c>
    </row>
    <row r="2271" spans="1:10" x14ac:dyDescent="0.25">
      <c r="A2271" s="2">
        <v>2270</v>
      </c>
      <c r="B2271" s="2">
        <v>19</v>
      </c>
      <c r="C2271" s="2">
        <v>5</v>
      </c>
      <c r="D2271" s="11"/>
      <c r="E22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71" s="524" t="str">
        <f t="shared" si="107"/>
        <v/>
      </c>
      <c r="H2271" s="525">
        <f t="shared" si="108"/>
        <v>0</v>
      </c>
      <c r="I2271" s="526">
        <f t="shared" si="109"/>
        <v>1</v>
      </c>
      <c r="J2271" s="526" t="str">
        <f ca="1">IF(G2271="","",SUMPRODUCT(LOOKUP(MID(SUBSTITUTE(UPPER(TRIM(CLEAN(SUBSTITUTE(SUBSTITUTE(G2271,"ٔ",""),"ـ","ء"))))," ",""),ROW(INDIRECT("1:"&amp;LEN(SUBSTITUTE(UPPER(TRIM(CLEAN(SUBSTITUTE(SUBSTITUTE(G2271,"ٔ",""),"ـ","ء"))))," ","")))),1),Gematria!$C$3:$C$40,Gematria!$D$3:$D$40)))</f>
        <v/>
      </c>
    </row>
    <row r="2272" spans="1:10" x14ac:dyDescent="0.25">
      <c r="A2272" s="2">
        <v>2271</v>
      </c>
      <c r="B2272" s="2">
        <v>19</v>
      </c>
      <c r="C2272" s="2">
        <v>6</v>
      </c>
      <c r="D2272" s="11"/>
      <c r="E22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72" s="524" t="str">
        <f t="shared" si="107"/>
        <v/>
      </c>
      <c r="H2272" s="525">
        <f t="shared" si="108"/>
        <v>0</v>
      </c>
      <c r="I2272" s="526">
        <f t="shared" si="109"/>
        <v>1</v>
      </c>
      <c r="J2272" s="526" t="str">
        <f ca="1">IF(G2272="","",SUMPRODUCT(LOOKUP(MID(SUBSTITUTE(UPPER(TRIM(CLEAN(SUBSTITUTE(SUBSTITUTE(G2272,"ٔ",""),"ـ","ء"))))," ",""),ROW(INDIRECT("1:"&amp;LEN(SUBSTITUTE(UPPER(TRIM(CLEAN(SUBSTITUTE(SUBSTITUTE(G2272,"ٔ",""),"ـ","ء"))))," ","")))),1),Gematria!$C$3:$C$40,Gematria!$D$3:$D$40)))</f>
        <v/>
      </c>
    </row>
    <row r="2273" spans="1:10" x14ac:dyDescent="0.25">
      <c r="A2273" s="2">
        <v>2272</v>
      </c>
      <c r="B2273" s="2">
        <v>19</v>
      </c>
      <c r="C2273" s="2">
        <v>7</v>
      </c>
      <c r="D2273" s="11"/>
      <c r="E22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73" s="524" t="str">
        <f t="shared" si="107"/>
        <v/>
      </c>
      <c r="H2273" s="525">
        <f t="shared" si="108"/>
        <v>0</v>
      </c>
      <c r="I2273" s="526">
        <f t="shared" si="109"/>
        <v>1</v>
      </c>
      <c r="J2273" s="526" t="str">
        <f ca="1">IF(G2273="","",SUMPRODUCT(LOOKUP(MID(SUBSTITUTE(UPPER(TRIM(CLEAN(SUBSTITUTE(SUBSTITUTE(G2273,"ٔ",""),"ـ","ء"))))," ",""),ROW(INDIRECT("1:"&amp;LEN(SUBSTITUTE(UPPER(TRIM(CLEAN(SUBSTITUTE(SUBSTITUTE(G2273,"ٔ",""),"ـ","ء"))))," ","")))),1),Gematria!$C$3:$C$40,Gematria!$D$3:$D$40)))</f>
        <v/>
      </c>
    </row>
    <row r="2274" spans="1:10" x14ac:dyDescent="0.25">
      <c r="A2274" s="2">
        <v>2273</v>
      </c>
      <c r="B2274" s="2">
        <v>19</v>
      </c>
      <c r="C2274" s="2">
        <v>8</v>
      </c>
      <c r="D2274" s="11"/>
      <c r="E22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74" s="524" t="str">
        <f t="shared" si="107"/>
        <v/>
      </c>
      <c r="H2274" s="525">
        <f t="shared" si="108"/>
        <v>0</v>
      </c>
      <c r="I2274" s="526">
        <f t="shared" si="109"/>
        <v>1</v>
      </c>
      <c r="J2274" s="526" t="str">
        <f ca="1">IF(G2274="","",SUMPRODUCT(LOOKUP(MID(SUBSTITUTE(UPPER(TRIM(CLEAN(SUBSTITUTE(SUBSTITUTE(G2274,"ٔ",""),"ـ","ء"))))," ",""),ROW(INDIRECT("1:"&amp;LEN(SUBSTITUTE(UPPER(TRIM(CLEAN(SUBSTITUTE(SUBSTITUTE(G2274,"ٔ",""),"ـ","ء"))))," ","")))),1),Gematria!$C$3:$C$40,Gematria!$D$3:$D$40)))</f>
        <v/>
      </c>
    </row>
    <row r="2275" spans="1:10" x14ac:dyDescent="0.25">
      <c r="A2275" s="2">
        <v>2274</v>
      </c>
      <c r="B2275" s="2">
        <v>19</v>
      </c>
      <c r="C2275" s="2">
        <v>9</v>
      </c>
      <c r="D2275" s="11"/>
      <c r="E22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75" s="524" t="str">
        <f t="shared" si="107"/>
        <v/>
      </c>
      <c r="H2275" s="525">
        <f t="shared" si="108"/>
        <v>0</v>
      </c>
      <c r="I2275" s="526">
        <f t="shared" si="109"/>
        <v>1</v>
      </c>
      <c r="J2275" s="526" t="str">
        <f ca="1">IF(G2275="","",SUMPRODUCT(LOOKUP(MID(SUBSTITUTE(UPPER(TRIM(CLEAN(SUBSTITUTE(SUBSTITUTE(G2275,"ٔ",""),"ـ","ء"))))," ",""),ROW(INDIRECT("1:"&amp;LEN(SUBSTITUTE(UPPER(TRIM(CLEAN(SUBSTITUTE(SUBSTITUTE(G2275,"ٔ",""),"ـ","ء"))))," ","")))),1),Gematria!$C$3:$C$40,Gematria!$D$3:$D$40)))</f>
        <v/>
      </c>
    </row>
    <row r="2276" spans="1:10" x14ac:dyDescent="0.25">
      <c r="A2276" s="2">
        <v>2275</v>
      </c>
      <c r="B2276" s="2">
        <v>19</v>
      </c>
      <c r="C2276" s="2">
        <v>10</v>
      </c>
      <c r="D2276" s="11"/>
      <c r="E22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76" s="524" t="str">
        <f t="shared" si="107"/>
        <v/>
      </c>
      <c r="H2276" s="525">
        <f t="shared" si="108"/>
        <v>0</v>
      </c>
      <c r="I2276" s="526">
        <f t="shared" si="109"/>
        <v>1</v>
      </c>
      <c r="J2276" s="526" t="str">
        <f ca="1">IF(G2276="","",SUMPRODUCT(LOOKUP(MID(SUBSTITUTE(UPPER(TRIM(CLEAN(SUBSTITUTE(SUBSTITUTE(G2276,"ٔ",""),"ـ","ء"))))," ",""),ROW(INDIRECT("1:"&amp;LEN(SUBSTITUTE(UPPER(TRIM(CLEAN(SUBSTITUTE(SUBSTITUTE(G2276,"ٔ",""),"ـ","ء"))))," ","")))),1),Gematria!$C$3:$C$40,Gematria!$D$3:$D$40)))</f>
        <v/>
      </c>
    </row>
    <row r="2277" spans="1:10" x14ac:dyDescent="0.25">
      <c r="A2277" s="2">
        <v>2276</v>
      </c>
      <c r="B2277" s="2">
        <v>19</v>
      </c>
      <c r="C2277" s="2">
        <v>11</v>
      </c>
      <c r="D2277" s="11"/>
      <c r="E22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77" s="524" t="str">
        <f t="shared" si="107"/>
        <v/>
      </c>
      <c r="H2277" s="525">
        <f t="shared" si="108"/>
        <v>0</v>
      </c>
      <c r="I2277" s="526">
        <f t="shared" si="109"/>
        <v>1</v>
      </c>
      <c r="J2277" s="526" t="str">
        <f ca="1">IF(G2277="","",SUMPRODUCT(LOOKUP(MID(SUBSTITUTE(UPPER(TRIM(CLEAN(SUBSTITUTE(SUBSTITUTE(G2277,"ٔ",""),"ـ","ء"))))," ",""),ROW(INDIRECT("1:"&amp;LEN(SUBSTITUTE(UPPER(TRIM(CLEAN(SUBSTITUTE(SUBSTITUTE(G2277,"ٔ",""),"ـ","ء"))))," ","")))),1),Gematria!$C$3:$C$40,Gematria!$D$3:$D$40)))</f>
        <v/>
      </c>
    </row>
    <row r="2278" spans="1:10" x14ac:dyDescent="0.25">
      <c r="A2278" s="2">
        <v>2277</v>
      </c>
      <c r="B2278" s="2">
        <v>19</v>
      </c>
      <c r="C2278" s="2">
        <v>12</v>
      </c>
      <c r="D2278" s="11"/>
      <c r="E22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78" s="524" t="str">
        <f t="shared" si="107"/>
        <v/>
      </c>
      <c r="H2278" s="525">
        <f t="shared" si="108"/>
        <v>0</v>
      </c>
      <c r="I2278" s="526">
        <f t="shared" si="109"/>
        <v>1</v>
      </c>
      <c r="J2278" s="526" t="str">
        <f ca="1">IF(G2278="","",SUMPRODUCT(LOOKUP(MID(SUBSTITUTE(UPPER(TRIM(CLEAN(SUBSTITUTE(SUBSTITUTE(G2278,"ٔ",""),"ـ","ء"))))," ",""),ROW(INDIRECT("1:"&amp;LEN(SUBSTITUTE(UPPER(TRIM(CLEAN(SUBSTITUTE(SUBSTITUTE(G2278,"ٔ",""),"ـ","ء"))))," ","")))),1),Gematria!$C$3:$C$40,Gematria!$D$3:$D$40)))</f>
        <v/>
      </c>
    </row>
    <row r="2279" spans="1:10" x14ac:dyDescent="0.25">
      <c r="A2279" s="2">
        <v>2278</v>
      </c>
      <c r="B2279" s="2">
        <v>19</v>
      </c>
      <c r="C2279" s="2">
        <v>13</v>
      </c>
      <c r="D2279" s="11"/>
      <c r="E22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79" s="524" t="str">
        <f t="shared" si="107"/>
        <v/>
      </c>
      <c r="H2279" s="525">
        <f t="shared" si="108"/>
        <v>0</v>
      </c>
      <c r="I2279" s="526">
        <f t="shared" si="109"/>
        <v>1</v>
      </c>
      <c r="J2279" s="526" t="str">
        <f ca="1">IF(G2279="","",SUMPRODUCT(LOOKUP(MID(SUBSTITUTE(UPPER(TRIM(CLEAN(SUBSTITUTE(SUBSTITUTE(G2279,"ٔ",""),"ـ","ء"))))," ",""),ROW(INDIRECT("1:"&amp;LEN(SUBSTITUTE(UPPER(TRIM(CLEAN(SUBSTITUTE(SUBSTITUTE(G2279,"ٔ",""),"ـ","ء"))))," ","")))),1),Gematria!$C$3:$C$40,Gematria!$D$3:$D$40)))</f>
        <v/>
      </c>
    </row>
    <row r="2280" spans="1:10" x14ac:dyDescent="0.25">
      <c r="A2280" s="2">
        <v>2279</v>
      </c>
      <c r="B2280" s="2">
        <v>19</v>
      </c>
      <c r="C2280" s="2">
        <v>14</v>
      </c>
      <c r="D2280" s="11"/>
      <c r="E22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80" s="524" t="str">
        <f t="shared" si="107"/>
        <v/>
      </c>
      <c r="H2280" s="525">
        <f t="shared" si="108"/>
        <v>0</v>
      </c>
      <c r="I2280" s="526">
        <f t="shared" si="109"/>
        <v>1</v>
      </c>
      <c r="J2280" s="526" t="str">
        <f ca="1">IF(G2280="","",SUMPRODUCT(LOOKUP(MID(SUBSTITUTE(UPPER(TRIM(CLEAN(SUBSTITUTE(SUBSTITUTE(G2280,"ٔ",""),"ـ","ء"))))," ",""),ROW(INDIRECT("1:"&amp;LEN(SUBSTITUTE(UPPER(TRIM(CLEAN(SUBSTITUTE(SUBSTITUTE(G2280,"ٔ",""),"ـ","ء"))))," ","")))),1),Gematria!$C$3:$C$40,Gematria!$D$3:$D$40)))</f>
        <v/>
      </c>
    </row>
    <row r="2281" spans="1:10" x14ac:dyDescent="0.25">
      <c r="A2281" s="2">
        <v>2280</v>
      </c>
      <c r="B2281" s="2">
        <v>19</v>
      </c>
      <c r="C2281" s="2">
        <v>15</v>
      </c>
      <c r="D2281" s="11"/>
      <c r="E22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81" s="524" t="str">
        <f t="shared" si="107"/>
        <v/>
      </c>
      <c r="H2281" s="525">
        <f t="shared" si="108"/>
        <v>0</v>
      </c>
      <c r="I2281" s="526">
        <f t="shared" si="109"/>
        <v>1</v>
      </c>
      <c r="J2281" s="526" t="str">
        <f ca="1">IF(G2281="","",SUMPRODUCT(LOOKUP(MID(SUBSTITUTE(UPPER(TRIM(CLEAN(SUBSTITUTE(SUBSTITUTE(G2281,"ٔ",""),"ـ","ء"))))," ",""),ROW(INDIRECT("1:"&amp;LEN(SUBSTITUTE(UPPER(TRIM(CLEAN(SUBSTITUTE(SUBSTITUTE(G2281,"ٔ",""),"ـ","ء"))))," ","")))),1),Gematria!$C$3:$C$40,Gematria!$D$3:$D$40)))</f>
        <v/>
      </c>
    </row>
    <row r="2282" spans="1:10" x14ac:dyDescent="0.25">
      <c r="A2282" s="2">
        <v>2281</v>
      </c>
      <c r="B2282" s="2">
        <v>19</v>
      </c>
      <c r="C2282" s="2">
        <v>16</v>
      </c>
      <c r="D2282" s="11"/>
      <c r="E22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82" s="524" t="str">
        <f t="shared" si="107"/>
        <v/>
      </c>
      <c r="H2282" s="525">
        <f t="shared" si="108"/>
        <v>0</v>
      </c>
      <c r="I2282" s="526">
        <f t="shared" si="109"/>
        <v>1</v>
      </c>
      <c r="J2282" s="526" t="str">
        <f ca="1">IF(G2282="","",SUMPRODUCT(LOOKUP(MID(SUBSTITUTE(UPPER(TRIM(CLEAN(SUBSTITUTE(SUBSTITUTE(G2282,"ٔ",""),"ـ","ء"))))," ",""),ROW(INDIRECT("1:"&amp;LEN(SUBSTITUTE(UPPER(TRIM(CLEAN(SUBSTITUTE(SUBSTITUTE(G2282,"ٔ",""),"ـ","ء"))))," ","")))),1),Gematria!$C$3:$C$40,Gematria!$D$3:$D$40)))</f>
        <v/>
      </c>
    </row>
    <row r="2283" spans="1:10" x14ac:dyDescent="0.25">
      <c r="A2283" s="2">
        <v>2282</v>
      </c>
      <c r="B2283" s="2">
        <v>19</v>
      </c>
      <c r="C2283" s="2">
        <v>17</v>
      </c>
      <c r="D2283" s="11"/>
      <c r="E22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83" s="524" t="str">
        <f t="shared" si="107"/>
        <v/>
      </c>
      <c r="H2283" s="525">
        <f t="shared" si="108"/>
        <v>0</v>
      </c>
      <c r="I2283" s="526">
        <f t="shared" si="109"/>
        <v>1</v>
      </c>
      <c r="J2283" s="526" t="str">
        <f ca="1">IF(G2283="","",SUMPRODUCT(LOOKUP(MID(SUBSTITUTE(UPPER(TRIM(CLEAN(SUBSTITUTE(SUBSTITUTE(G2283,"ٔ",""),"ـ","ء"))))," ",""),ROW(INDIRECT("1:"&amp;LEN(SUBSTITUTE(UPPER(TRIM(CLEAN(SUBSTITUTE(SUBSTITUTE(G2283,"ٔ",""),"ـ","ء"))))," ","")))),1),Gematria!$C$3:$C$40,Gematria!$D$3:$D$40)))</f>
        <v/>
      </c>
    </row>
    <row r="2284" spans="1:10" x14ac:dyDescent="0.25">
      <c r="A2284" s="2">
        <v>2283</v>
      </c>
      <c r="B2284" s="2">
        <v>19</v>
      </c>
      <c r="C2284" s="2">
        <v>18</v>
      </c>
      <c r="D2284" s="11"/>
      <c r="E22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84" s="524" t="str">
        <f t="shared" si="107"/>
        <v/>
      </c>
      <c r="H2284" s="525">
        <f t="shared" si="108"/>
        <v>0</v>
      </c>
      <c r="I2284" s="526">
        <f t="shared" si="109"/>
        <v>1</v>
      </c>
      <c r="J2284" s="526" t="str">
        <f ca="1">IF(G2284="","",SUMPRODUCT(LOOKUP(MID(SUBSTITUTE(UPPER(TRIM(CLEAN(SUBSTITUTE(SUBSTITUTE(G2284,"ٔ",""),"ـ","ء"))))," ",""),ROW(INDIRECT("1:"&amp;LEN(SUBSTITUTE(UPPER(TRIM(CLEAN(SUBSTITUTE(SUBSTITUTE(G2284,"ٔ",""),"ـ","ء"))))," ","")))),1),Gematria!$C$3:$C$40,Gematria!$D$3:$D$40)))</f>
        <v/>
      </c>
    </row>
    <row r="2285" spans="1:10" x14ac:dyDescent="0.25">
      <c r="A2285" s="2">
        <v>2284</v>
      </c>
      <c r="B2285" s="2">
        <v>19</v>
      </c>
      <c r="C2285" s="2">
        <v>19</v>
      </c>
      <c r="D2285" s="11"/>
      <c r="E22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85" s="524" t="str">
        <f t="shared" si="107"/>
        <v/>
      </c>
      <c r="H2285" s="525">
        <f t="shared" si="108"/>
        <v>0</v>
      </c>
      <c r="I2285" s="526">
        <f t="shared" si="109"/>
        <v>1</v>
      </c>
      <c r="J2285" s="526" t="str">
        <f ca="1">IF(G2285="","",SUMPRODUCT(LOOKUP(MID(SUBSTITUTE(UPPER(TRIM(CLEAN(SUBSTITUTE(SUBSTITUTE(G2285,"ٔ",""),"ـ","ء"))))," ",""),ROW(INDIRECT("1:"&amp;LEN(SUBSTITUTE(UPPER(TRIM(CLEAN(SUBSTITUTE(SUBSTITUTE(G2285,"ٔ",""),"ـ","ء"))))," ","")))),1),Gematria!$C$3:$C$40,Gematria!$D$3:$D$40)))</f>
        <v/>
      </c>
    </row>
    <row r="2286" spans="1:10" x14ac:dyDescent="0.25">
      <c r="A2286" s="2">
        <v>2285</v>
      </c>
      <c r="B2286" s="2">
        <v>19</v>
      </c>
      <c r="C2286" s="2">
        <v>20</v>
      </c>
      <c r="D2286" s="11"/>
      <c r="E22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86" s="524" t="str">
        <f t="shared" si="107"/>
        <v/>
      </c>
      <c r="H2286" s="525">
        <f t="shared" si="108"/>
        <v>0</v>
      </c>
      <c r="I2286" s="526">
        <f t="shared" si="109"/>
        <v>1</v>
      </c>
      <c r="J2286" s="526" t="str">
        <f ca="1">IF(G2286="","",SUMPRODUCT(LOOKUP(MID(SUBSTITUTE(UPPER(TRIM(CLEAN(SUBSTITUTE(SUBSTITUTE(G2286,"ٔ",""),"ـ","ء"))))," ",""),ROW(INDIRECT("1:"&amp;LEN(SUBSTITUTE(UPPER(TRIM(CLEAN(SUBSTITUTE(SUBSTITUTE(G2286,"ٔ",""),"ـ","ء"))))," ","")))),1),Gematria!$C$3:$C$40,Gematria!$D$3:$D$40)))</f>
        <v/>
      </c>
    </row>
    <row r="2287" spans="1:10" x14ac:dyDescent="0.25">
      <c r="A2287" s="2">
        <v>2286</v>
      </c>
      <c r="B2287" s="2">
        <v>19</v>
      </c>
      <c r="C2287" s="2">
        <v>21</v>
      </c>
      <c r="D2287" s="11"/>
      <c r="E22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87" s="524" t="str">
        <f t="shared" si="107"/>
        <v/>
      </c>
      <c r="H2287" s="525">
        <f t="shared" si="108"/>
        <v>0</v>
      </c>
      <c r="I2287" s="526">
        <f t="shared" si="109"/>
        <v>1</v>
      </c>
      <c r="J2287" s="526" t="str">
        <f ca="1">IF(G2287="","",SUMPRODUCT(LOOKUP(MID(SUBSTITUTE(UPPER(TRIM(CLEAN(SUBSTITUTE(SUBSTITUTE(G2287,"ٔ",""),"ـ","ء"))))," ",""),ROW(INDIRECT("1:"&amp;LEN(SUBSTITUTE(UPPER(TRIM(CLEAN(SUBSTITUTE(SUBSTITUTE(G2287,"ٔ",""),"ـ","ء"))))," ","")))),1),Gematria!$C$3:$C$40,Gematria!$D$3:$D$40)))</f>
        <v/>
      </c>
    </row>
    <row r="2288" spans="1:10" x14ac:dyDescent="0.25">
      <c r="A2288" s="2">
        <v>2287</v>
      </c>
      <c r="B2288" s="2">
        <v>19</v>
      </c>
      <c r="C2288" s="2">
        <v>22</v>
      </c>
      <c r="D2288" s="11"/>
      <c r="E22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88" s="524" t="str">
        <f t="shared" si="107"/>
        <v/>
      </c>
      <c r="H2288" s="525">
        <f t="shared" si="108"/>
        <v>0</v>
      </c>
      <c r="I2288" s="526">
        <f t="shared" si="109"/>
        <v>1</v>
      </c>
      <c r="J2288" s="526" t="str">
        <f ca="1">IF(G2288="","",SUMPRODUCT(LOOKUP(MID(SUBSTITUTE(UPPER(TRIM(CLEAN(SUBSTITUTE(SUBSTITUTE(G2288,"ٔ",""),"ـ","ء"))))," ",""),ROW(INDIRECT("1:"&amp;LEN(SUBSTITUTE(UPPER(TRIM(CLEAN(SUBSTITUTE(SUBSTITUTE(G2288,"ٔ",""),"ـ","ء"))))," ","")))),1),Gematria!$C$3:$C$40,Gematria!$D$3:$D$40)))</f>
        <v/>
      </c>
    </row>
    <row r="2289" spans="1:10" x14ac:dyDescent="0.25">
      <c r="A2289" s="2">
        <v>2288</v>
      </c>
      <c r="B2289" s="2">
        <v>19</v>
      </c>
      <c r="C2289" s="2">
        <v>23</v>
      </c>
      <c r="D2289" s="11"/>
      <c r="E22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89" s="524" t="str">
        <f t="shared" si="107"/>
        <v/>
      </c>
      <c r="H2289" s="525">
        <f t="shared" si="108"/>
        <v>0</v>
      </c>
      <c r="I2289" s="526">
        <f t="shared" si="109"/>
        <v>1</v>
      </c>
      <c r="J2289" s="526" t="str">
        <f ca="1">IF(G2289="","",SUMPRODUCT(LOOKUP(MID(SUBSTITUTE(UPPER(TRIM(CLEAN(SUBSTITUTE(SUBSTITUTE(G2289,"ٔ",""),"ـ","ء"))))," ",""),ROW(INDIRECT("1:"&amp;LEN(SUBSTITUTE(UPPER(TRIM(CLEAN(SUBSTITUTE(SUBSTITUTE(G2289,"ٔ",""),"ـ","ء"))))," ","")))),1),Gematria!$C$3:$C$40,Gematria!$D$3:$D$40)))</f>
        <v/>
      </c>
    </row>
    <row r="2290" spans="1:10" x14ac:dyDescent="0.25">
      <c r="A2290" s="2">
        <v>2289</v>
      </c>
      <c r="B2290" s="2">
        <v>19</v>
      </c>
      <c r="C2290" s="2">
        <v>24</v>
      </c>
      <c r="D2290" s="11"/>
      <c r="E22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90" s="524" t="str">
        <f t="shared" si="107"/>
        <v/>
      </c>
      <c r="H2290" s="525">
        <f t="shared" si="108"/>
        <v>0</v>
      </c>
      <c r="I2290" s="526">
        <f t="shared" si="109"/>
        <v>1</v>
      </c>
      <c r="J2290" s="526" t="str">
        <f ca="1">IF(G2290="","",SUMPRODUCT(LOOKUP(MID(SUBSTITUTE(UPPER(TRIM(CLEAN(SUBSTITUTE(SUBSTITUTE(G2290,"ٔ",""),"ـ","ء"))))," ",""),ROW(INDIRECT("1:"&amp;LEN(SUBSTITUTE(UPPER(TRIM(CLEAN(SUBSTITUTE(SUBSTITUTE(G2290,"ٔ",""),"ـ","ء"))))," ","")))),1),Gematria!$C$3:$C$40,Gematria!$D$3:$D$40)))</f>
        <v/>
      </c>
    </row>
    <row r="2291" spans="1:10" x14ac:dyDescent="0.25">
      <c r="A2291" s="2">
        <v>2290</v>
      </c>
      <c r="B2291" s="2">
        <v>19</v>
      </c>
      <c r="C2291" s="2">
        <v>25</v>
      </c>
      <c r="D2291" s="11"/>
      <c r="E22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91" s="524" t="str">
        <f t="shared" si="107"/>
        <v/>
      </c>
      <c r="H2291" s="525">
        <f t="shared" si="108"/>
        <v>0</v>
      </c>
      <c r="I2291" s="526">
        <f t="shared" si="109"/>
        <v>1</v>
      </c>
      <c r="J2291" s="526" t="str">
        <f ca="1">IF(G2291="","",SUMPRODUCT(LOOKUP(MID(SUBSTITUTE(UPPER(TRIM(CLEAN(SUBSTITUTE(SUBSTITUTE(G2291,"ٔ",""),"ـ","ء"))))," ",""),ROW(INDIRECT("1:"&amp;LEN(SUBSTITUTE(UPPER(TRIM(CLEAN(SUBSTITUTE(SUBSTITUTE(G2291,"ٔ",""),"ـ","ء"))))," ","")))),1),Gematria!$C$3:$C$40,Gematria!$D$3:$D$40)))</f>
        <v/>
      </c>
    </row>
    <row r="2292" spans="1:10" x14ac:dyDescent="0.25">
      <c r="A2292" s="2">
        <v>2291</v>
      </c>
      <c r="B2292" s="2">
        <v>19</v>
      </c>
      <c r="C2292" s="2">
        <v>26</v>
      </c>
      <c r="D2292" s="11"/>
      <c r="E22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92" s="524" t="str">
        <f t="shared" si="107"/>
        <v/>
      </c>
      <c r="H2292" s="525">
        <f t="shared" si="108"/>
        <v>0</v>
      </c>
      <c r="I2292" s="526">
        <f t="shared" si="109"/>
        <v>1</v>
      </c>
      <c r="J2292" s="526" t="str">
        <f ca="1">IF(G2292="","",SUMPRODUCT(LOOKUP(MID(SUBSTITUTE(UPPER(TRIM(CLEAN(SUBSTITUTE(SUBSTITUTE(G2292,"ٔ",""),"ـ","ء"))))," ",""),ROW(INDIRECT("1:"&amp;LEN(SUBSTITUTE(UPPER(TRIM(CLEAN(SUBSTITUTE(SUBSTITUTE(G2292,"ٔ",""),"ـ","ء"))))," ","")))),1),Gematria!$C$3:$C$40,Gematria!$D$3:$D$40)))</f>
        <v/>
      </c>
    </row>
    <row r="2293" spans="1:10" x14ac:dyDescent="0.25">
      <c r="A2293" s="2">
        <v>2292</v>
      </c>
      <c r="B2293" s="2">
        <v>19</v>
      </c>
      <c r="C2293" s="2">
        <v>27</v>
      </c>
      <c r="D2293" s="11"/>
      <c r="E22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93" s="524" t="str">
        <f t="shared" si="107"/>
        <v/>
      </c>
      <c r="H2293" s="525">
        <f t="shared" si="108"/>
        <v>0</v>
      </c>
      <c r="I2293" s="526">
        <f t="shared" si="109"/>
        <v>1</v>
      </c>
      <c r="J2293" s="526" t="str">
        <f ca="1">IF(G2293="","",SUMPRODUCT(LOOKUP(MID(SUBSTITUTE(UPPER(TRIM(CLEAN(SUBSTITUTE(SUBSTITUTE(G2293,"ٔ",""),"ـ","ء"))))," ",""),ROW(INDIRECT("1:"&amp;LEN(SUBSTITUTE(UPPER(TRIM(CLEAN(SUBSTITUTE(SUBSTITUTE(G2293,"ٔ",""),"ـ","ء"))))," ","")))),1),Gematria!$C$3:$C$40,Gematria!$D$3:$D$40)))</f>
        <v/>
      </c>
    </row>
    <row r="2294" spans="1:10" x14ac:dyDescent="0.25">
      <c r="A2294" s="2">
        <v>2293</v>
      </c>
      <c r="B2294" s="2">
        <v>19</v>
      </c>
      <c r="C2294" s="2">
        <v>28</v>
      </c>
      <c r="D2294" s="11"/>
      <c r="E22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94" s="524" t="str">
        <f t="shared" si="107"/>
        <v/>
      </c>
      <c r="H2294" s="525">
        <f t="shared" si="108"/>
        <v>0</v>
      </c>
      <c r="I2294" s="526">
        <f t="shared" si="109"/>
        <v>1</v>
      </c>
      <c r="J2294" s="526" t="str">
        <f ca="1">IF(G2294="","",SUMPRODUCT(LOOKUP(MID(SUBSTITUTE(UPPER(TRIM(CLEAN(SUBSTITUTE(SUBSTITUTE(G2294,"ٔ",""),"ـ","ء"))))," ",""),ROW(INDIRECT("1:"&amp;LEN(SUBSTITUTE(UPPER(TRIM(CLEAN(SUBSTITUTE(SUBSTITUTE(G2294,"ٔ",""),"ـ","ء"))))," ","")))),1),Gematria!$C$3:$C$40,Gematria!$D$3:$D$40)))</f>
        <v/>
      </c>
    </row>
    <row r="2295" spans="1:10" x14ac:dyDescent="0.25">
      <c r="A2295" s="2">
        <v>2294</v>
      </c>
      <c r="B2295" s="2">
        <v>19</v>
      </c>
      <c r="C2295" s="2">
        <v>29</v>
      </c>
      <c r="D2295" s="11"/>
      <c r="E22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95" s="524" t="str">
        <f t="shared" si="107"/>
        <v/>
      </c>
      <c r="H2295" s="525">
        <f t="shared" si="108"/>
        <v>0</v>
      </c>
      <c r="I2295" s="526">
        <f t="shared" si="109"/>
        <v>1</v>
      </c>
      <c r="J2295" s="526" t="str">
        <f ca="1">IF(G2295="","",SUMPRODUCT(LOOKUP(MID(SUBSTITUTE(UPPER(TRIM(CLEAN(SUBSTITUTE(SUBSTITUTE(G2295,"ٔ",""),"ـ","ء"))))," ",""),ROW(INDIRECT("1:"&amp;LEN(SUBSTITUTE(UPPER(TRIM(CLEAN(SUBSTITUTE(SUBSTITUTE(G2295,"ٔ",""),"ـ","ء"))))," ","")))),1),Gematria!$C$3:$C$40,Gematria!$D$3:$D$40)))</f>
        <v/>
      </c>
    </row>
    <row r="2296" spans="1:10" x14ac:dyDescent="0.25">
      <c r="A2296" s="2">
        <v>2295</v>
      </c>
      <c r="B2296" s="2">
        <v>19</v>
      </c>
      <c r="C2296" s="2">
        <v>30</v>
      </c>
      <c r="D2296" s="11"/>
      <c r="E22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96" s="524" t="str">
        <f t="shared" si="107"/>
        <v/>
      </c>
      <c r="H2296" s="525">
        <f t="shared" si="108"/>
        <v>0</v>
      </c>
      <c r="I2296" s="526">
        <f t="shared" si="109"/>
        <v>1</v>
      </c>
      <c r="J2296" s="526" t="str">
        <f ca="1">IF(G2296="","",SUMPRODUCT(LOOKUP(MID(SUBSTITUTE(UPPER(TRIM(CLEAN(SUBSTITUTE(SUBSTITUTE(G2296,"ٔ",""),"ـ","ء"))))," ",""),ROW(INDIRECT("1:"&amp;LEN(SUBSTITUTE(UPPER(TRIM(CLEAN(SUBSTITUTE(SUBSTITUTE(G2296,"ٔ",""),"ـ","ء"))))," ","")))),1),Gematria!$C$3:$C$40,Gematria!$D$3:$D$40)))</f>
        <v/>
      </c>
    </row>
    <row r="2297" spans="1:10" x14ac:dyDescent="0.25">
      <c r="A2297" s="2">
        <v>2296</v>
      </c>
      <c r="B2297" s="2">
        <v>19</v>
      </c>
      <c r="C2297" s="2">
        <v>31</v>
      </c>
      <c r="D2297" s="11"/>
      <c r="E22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97" s="524" t="str">
        <f t="shared" si="107"/>
        <v/>
      </c>
      <c r="H2297" s="525">
        <f t="shared" si="108"/>
        <v>0</v>
      </c>
      <c r="I2297" s="526">
        <f t="shared" si="109"/>
        <v>1</v>
      </c>
      <c r="J2297" s="526" t="str">
        <f ca="1">IF(G2297="","",SUMPRODUCT(LOOKUP(MID(SUBSTITUTE(UPPER(TRIM(CLEAN(SUBSTITUTE(SUBSTITUTE(G2297,"ٔ",""),"ـ","ء"))))," ",""),ROW(INDIRECT("1:"&amp;LEN(SUBSTITUTE(UPPER(TRIM(CLEAN(SUBSTITUTE(SUBSTITUTE(G2297,"ٔ",""),"ـ","ء"))))," ","")))),1),Gematria!$C$3:$C$40,Gematria!$D$3:$D$40)))</f>
        <v/>
      </c>
    </row>
    <row r="2298" spans="1:10" x14ac:dyDescent="0.25">
      <c r="A2298" s="2">
        <v>2297</v>
      </c>
      <c r="B2298" s="2">
        <v>19</v>
      </c>
      <c r="C2298" s="2">
        <v>32</v>
      </c>
      <c r="D2298" s="11"/>
      <c r="E22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98" s="524" t="str">
        <f t="shared" si="107"/>
        <v/>
      </c>
      <c r="H2298" s="525">
        <f t="shared" si="108"/>
        <v>0</v>
      </c>
      <c r="I2298" s="526">
        <f t="shared" si="109"/>
        <v>1</v>
      </c>
      <c r="J2298" s="526" t="str">
        <f ca="1">IF(G2298="","",SUMPRODUCT(LOOKUP(MID(SUBSTITUTE(UPPER(TRIM(CLEAN(SUBSTITUTE(SUBSTITUTE(G2298,"ٔ",""),"ـ","ء"))))," ",""),ROW(INDIRECT("1:"&amp;LEN(SUBSTITUTE(UPPER(TRIM(CLEAN(SUBSTITUTE(SUBSTITUTE(G2298,"ٔ",""),"ـ","ء"))))," ","")))),1),Gematria!$C$3:$C$40,Gematria!$D$3:$D$40)))</f>
        <v/>
      </c>
    </row>
    <row r="2299" spans="1:10" x14ac:dyDescent="0.25">
      <c r="A2299" s="2">
        <v>2298</v>
      </c>
      <c r="B2299" s="2">
        <v>19</v>
      </c>
      <c r="C2299" s="2">
        <v>33</v>
      </c>
      <c r="D2299" s="11"/>
      <c r="E22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2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2299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299" s="524" t="str">
        <f t="shared" si="107"/>
        <v/>
      </c>
      <c r="H2299" s="525">
        <f t="shared" si="108"/>
        <v>0</v>
      </c>
      <c r="I2299" s="526">
        <f t="shared" si="109"/>
        <v>1</v>
      </c>
      <c r="J2299" s="526" t="str">
        <f ca="1">IF(G2299="","",SUMPRODUCT(LOOKUP(MID(SUBSTITUTE(UPPER(TRIM(CLEAN(SUBSTITUTE(SUBSTITUTE(G2299,"ٔ",""),"ـ","ء"))))," ",""),ROW(INDIRECT("1:"&amp;LEN(SUBSTITUTE(UPPER(TRIM(CLEAN(SUBSTITUTE(SUBSTITUTE(G2299,"ٔ",""),"ـ","ء"))))," ","")))),1),Gematria!$C$3:$C$40,Gematria!$D$3:$D$40)))</f>
        <v/>
      </c>
    </row>
    <row r="2300" spans="1:10" x14ac:dyDescent="0.25">
      <c r="A2300" s="2">
        <v>2299</v>
      </c>
      <c r="B2300" s="2">
        <v>19</v>
      </c>
      <c r="C2300" s="2">
        <v>34</v>
      </c>
      <c r="D2300" s="11"/>
      <c r="E23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00" s="524" t="str">
        <f t="shared" si="107"/>
        <v/>
      </c>
      <c r="H2300" s="525">
        <f t="shared" si="108"/>
        <v>0</v>
      </c>
      <c r="I2300" s="526">
        <f t="shared" si="109"/>
        <v>1</v>
      </c>
      <c r="J2300" s="526" t="str">
        <f ca="1">IF(G2300="","",SUMPRODUCT(LOOKUP(MID(SUBSTITUTE(UPPER(TRIM(CLEAN(SUBSTITUTE(SUBSTITUTE(G2300,"ٔ",""),"ـ","ء"))))," ",""),ROW(INDIRECT("1:"&amp;LEN(SUBSTITUTE(UPPER(TRIM(CLEAN(SUBSTITUTE(SUBSTITUTE(G2300,"ٔ",""),"ـ","ء"))))," ","")))),1),Gematria!$C$3:$C$40,Gematria!$D$3:$D$40)))</f>
        <v/>
      </c>
    </row>
    <row r="2301" spans="1:10" x14ac:dyDescent="0.25">
      <c r="A2301" s="2">
        <v>2300</v>
      </c>
      <c r="B2301" s="2">
        <v>19</v>
      </c>
      <c r="C2301" s="2">
        <v>35</v>
      </c>
      <c r="D2301" s="11"/>
      <c r="E23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01" s="524" t="str">
        <f t="shared" si="107"/>
        <v/>
      </c>
      <c r="H2301" s="525">
        <f t="shared" si="108"/>
        <v>0</v>
      </c>
      <c r="I2301" s="526">
        <f t="shared" si="109"/>
        <v>1</v>
      </c>
      <c r="J2301" s="526" t="str">
        <f ca="1">IF(G2301="","",SUMPRODUCT(LOOKUP(MID(SUBSTITUTE(UPPER(TRIM(CLEAN(SUBSTITUTE(SUBSTITUTE(G2301,"ٔ",""),"ـ","ء"))))," ",""),ROW(INDIRECT("1:"&amp;LEN(SUBSTITUTE(UPPER(TRIM(CLEAN(SUBSTITUTE(SUBSTITUTE(G2301,"ٔ",""),"ـ","ء"))))," ","")))),1),Gematria!$C$3:$C$40,Gematria!$D$3:$D$40)))</f>
        <v/>
      </c>
    </row>
    <row r="2302" spans="1:10" x14ac:dyDescent="0.25">
      <c r="A2302" s="2">
        <v>2301</v>
      </c>
      <c r="B2302" s="2">
        <v>19</v>
      </c>
      <c r="C2302" s="2">
        <v>36</v>
      </c>
      <c r="D2302" s="11"/>
      <c r="E23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02" s="524" t="str">
        <f t="shared" si="107"/>
        <v/>
      </c>
      <c r="H2302" s="525">
        <f t="shared" si="108"/>
        <v>0</v>
      </c>
      <c r="I2302" s="526">
        <f t="shared" si="109"/>
        <v>1</v>
      </c>
      <c r="J2302" s="526" t="str">
        <f ca="1">IF(G2302="","",SUMPRODUCT(LOOKUP(MID(SUBSTITUTE(UPPER(TRIM(CLEAN(SUBSTITUTE(SUBSTITUTE(G2302,"ٔ",""),"ـ","ء"))))," ",""),ROW(INDIRECT("1:"&amp;LEN(SUBSTITUTE(UPPER(TRIM(CLEAN(SUBSTITUTE(SUBSTITUTE(G2302,"ٔ",""),"ـ","ء"))))," ","")))),1),Gematria!$C$3:$C$40,Gematria!$D$3:$D$40)))</f>
        <v/>
      </c>
    </row>
    <row r="2303" spans="1:10" x14ac:dyDescent="0.25">
      <c r="A2303" s="2">
        <v>2302</v>
      </c>
      <c r="B2303" s="2">
        <v>19</v>
      </c>
      <c r="C2303" s="2">
        <v>37</v>
      </c>
      <c r="D2303" s="11"/>
      <c r="E23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03" s="524" t="str">
        <f t="shared" si="107"/>
        <v/>
      </c>
      <c r="H2303" s="525">
        <f t="shared" si="108"/>
        <v>0</v>
      </c>
      <c r="I2303" s="526">
        <f t="shared" si="109"/>
        <v>1</v>
      </c>
      <c r="J2303" s="526" t="str">
        <f ca="1">IF(G2303="","",SUMPRODUCT(LOOKUP(MID(SUBSTITUTE(UPPER(TRIM(CLEAN(SUBSTITUTE(SUBSTITUTE(G2303,"ٔ",""),"ـ","ء"))))," ",""),ROW(INDIRECT("1:"&amp;LEN(SUBSTITUTE(UPPER(TRIM(CLEAN(SUBSTITUTE(SUBSTITUTE(G2303,"ٔ",""),"ـ","ء"))))," ","")))),1),Gematria!$C$3:$C$40,Gematria!$D$3:$D$40)))</f>
        <v/>
      </c>
    </row>
    <row r="2304" spans="1:10" x14ac:dyDescent="0.25">
      <c r="A2304" s="2">
        <v>2303</v>
      </c>
      <c r="B2304" s="2">
        <v>19</v>
      </c>
      <c r="C2304" s="2">
        <v>38</v>
      </c>
      <c r="D2304" s="11"/>
      <c r="E23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04" s="524" t="str">
        <f t="shared" si="107"/>
        <v/>
      </c>
      <c r="H2304" s="525">
        <f t="shared" si="108"/>
        <v>0</v>
      </c>
      <c r="I2304" s="526">
        <f t="shared" si="109"/>
        <v>1</v>
      </c>
      <c r="J2304" s="526" t="str">
        <f ca="1">IF(G2304="","",SUMPRODUCT(LOOKUP(MID(SUBSTITUTE(UPPER(TRIM(CLEAN(SUBSTITUTE(SUBSTITUTE(G2304,"ٔ",""),"ـ","ء"))))," ",""),ROW(INDIRECT("1:"&amp;LEN(SUBSTITUTE(UPPER(TRIM(CLEAN(SUBSTITUTE(SUBSTITUTE(G2304,"ٔ",""),"ـ","ء"))))," ","")))),1),Gematria!$C$3:$C$40,Gematria!$D$3:$D$40)))</f>
        <v/>
      </c>
    </row>
    <row r="2305" spans="1:10" x14ac:dyDescent="0.25">
      <c r="A2305" s="2">
        <v>2304</v>
      </c>
      <c r="B2305" s="2">
        <v>19</v>
      </c>
      <c r="C2305" s="2">
        <v>39</v>
      </c>
      <c r="D2305" s="11"/>
      <c r="E23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05" s="524" t="str">
        <f t="shared" si="107"/>
        <v/>
      </c>
      <c r="H2305" s="525">
        <f t="shared" si="108"/>
        <v>0</v>
      </c>
      <c r="I2305" s="526">
        <f t="shared" si="109"/>
        <v>1</v>
      </c>
      <c r="J2305" s="526" t="str">
        <f ca="1">IF(G2305="","",SUMPRODUCT(LOOKUP(MID(SUBSTITUTE(UPPER(TRIM(CLEAN(SUBSTITUTE(SUBSTITUTE(G2305,"ٔ",""),"ـ","ء"))))," ",""),ROW(INDIRECT("1:"&amp;LEN(SUBSTITUTE(UPPER(TRIM(CLEAN(SUBSTITUTE(SUBSTITUTE(G2305,"ٔ",""),"ـ","ء"))))," ","")))),1),Gematria!$C$3:$C$40,Gematria!$D$3:$D$40)))</f>
        <v/>
      </c>
    </row>
    <row r="2306" spans="1:10" x14ac:dyDescent="0.25">
      <c r="A2306" s="2">
        <v>2305</v>
      </c>
      <c r="B2306" s="2">
        <v>19</v>
      </c>
      <c r="C2306" s="2">
        <v>40</v>
      </c>
      <c r="D2306" s="11"/>
      <c r="E23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06" s="524" t="str">
        <f t="shared" si="107"/>
        <v/>
      </c>
      <c r="H2306" s="525">
        <f t="shared" si="108"/>
        <v>0</v>
      </c>
      <c r="I2306" s="526">
        <f t="shared" si="109"/>
        <v>1</v>
      </c>
      <c r="J2306" s="526" t="str">
        <f ca="1">IF(G2306="","",SUMPRODUCT(LOOKUP(MID(SUBSTITUTE(UPPER(TRIM(CLEAN(SUBSTITUTE(SUBSTITUTE(G2306,"ٔ",""),"ـ","ء"))))," ",""),ROW(INDIRECT("1:"&amp;LEN(SUBSTITUTE(UPPER(TRIM(CLEAN(SUBSTITUTE(SUBSTITUTE(G2306,"ٔ",""),"ـ","ء"))))," ","")))),1),Gematria!$C$3:$C$40,Gematria!$D$3:$D$40)))</f>
        <v/>
      </c>
    </row>
    <row r="2307" spans="1:10" x14ac:dyDescent="0.25">
      <c r="A2307" s="2">
        <v>2306</v>
      </c>
      <c r="B2307" s="2">
        <v>19</v>
      </c>
      <c r="C2307" s="2">
        <v>41</v>
      </c>
      <c r="D2307" s="11"/>
      <c r="E23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07" s="524" t="str">
        <f t="shared" ref="G2307:G2370" si="110">TRIM(CLEAN(SUBSTITUTE(F2307,"ٔ","")))</f>
        <v/>
      </c>
      <c r="H2307" s="525">
        <f t="shared" ref="H2307:H2370" si="111">LEN(SUBSTITUTE(G2307," ",""))</f>
        <v>0</v>
      </c>
      <c r="I2307" s="526">
        <f t="shared" si="109"/>
        <v>1</v>
      </c>
      <c r="J2307" s="526" t="str">
        <f ca="1">IF(G2307="","",SUMPRODUCT(LOOKUP(MID(SUBSTITUTE(UPPER(TRIM(CLEAN(SUBSTITUTE(SUBSTITUTE(G2307,"ٔ",""),"ـ","ء"))))," ",""),ROW(INDIRECT("1:"&amp;LEN(SUBSTITUTE(UPPER(TRIM(CLEAN(SUBSTITUTE(SUBSTITUTE(G2307,"ٔ",""),"ـ","ء"))))," ","")))),1),Gematria!$C$3:$C$40,Gematria!$D$3:$D$40)))</f>
        <v/>
      </c>
    </row>
    <row r="2308" spans="1:10" x14ac:dyDescent="0.25">
      <c r="A2308" s="2">
        <v>2307</v>
      </c>
      <c r="B2308" s="2">
        <v>19</v>
      </c>
      <c r="C2308" s="2">
        <v>42</v>
      </c>
      <c r="D2308" s="11"/>
      <c r="E23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08" s="524" t="str">
        <f t="shared" si="110"/>
        <v/>
      </c>
      <c r="H2308" s="525">
        <f t="shared" si="111"/>
        <v>0</v>
      </c>
      <c r="I2308" s="526">
        <f t="shared" si="109"/>
        <v>1</v>
      </c>
      <c r="J2308" s="526" t="str">
        <f ca="1">IF(G2308="","",SUMPRODUCT(LOOKUP(MID(SUBSTITUTE(UPPER(TRIM(CLEAN(SUBSTITUTE(SUBSTITUTE(G2308,"ٔ",""),"ـ","ء"))))," ",""),ROW(INDIRECT("1:"&amp;LEN(SUBSTITUTE(UPPER(TRIM(CLEAN(SUBSTITUTE(SUBSTITUTE(G2308,"ٔ",""),"ـ","ء"))))," ","")))),1),Gematria!$C$3:$C$40,Gematria!$D$3:$D$40)))</f>
        <v/>
      </c>
    </row>
    <row r="2309" spans="1:10" x14ac:dyDescent="0.25">
      <c r="A2309" s="2">
        <v>2308</v>
      </c>
      <c r="B2309" s="2">
        <v>19</v>
      </c>
      <c r="C2309" s="2">
        <v>43</v>
      </c>
      <c r="D2309" s="11"/>
      <c r="E23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09" s="524" t="str">
        <f t="shared" si="110"/>
        <v/>
      </c>
      <c r="H2309" s="525">
        <f t="shared" si="111"/>
        <v>0</v>
      </c>
      <c r="I2309" s="526">
        <f t="shared" si="109"/>
        <v>1</v>
      </c>
      <c r="J2309" s="526" t="str">
        <f ca="1">IF(G2309="","",SUMPRODUCT(LOOKUP(MID(SUBSTITUTE(UPPER(TRIM(CLEAN(SUBSTITUTE(SUBSTITUTE(G2309,"ٔ",""),"ـ","ء"))))," ",""),ROW(INDIRECT("1:"&amp;LEN(SUBSTITUTE(UPPER(TRIM(CLEAN(SUBSTITUTE(SUBSTITUTE(G2309,"ٔ",""),"ـ","ء"))))," ","")))),1),Gematria!$C$3:$C$40,Gematria!$D$3:$D$40)))</f>
        <v/>
      </c>
    </row>
    <row r="2310" spans="1:10" x14ac:dyDescent="0.25">
      <c r="A2310" s="2">
        <v>2309</v>
      </c>
      <c r="B2310" s="2">
        <v>19</v>
      </c>
      <c r="C2310" s="2">
        <v>44</v>
      </c>
      <c r="D2310" s="11"/>
      <c r="E23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10" s="524" t="str">
        <f t="shared" si="110"/>
        <v/>
      </c>
      <c r="H2310" s="525">
        <f t="shared" si="111"/>
        <v>0</v>
      </c>
      <c r="I2310" s="526">
        <f t="shared" si="109"/>
        <v>1</v>
      </c>
      <c r="J2310" s="526" t="str">
        <f ca="1">IF(G2310="","",SUMPRODUCT(LOOKUP(MID(SUBSTITUTE(UPPER(TRIM(CLEAN(SUBSTITUTE(SUBSTITUTE(G2310,"ٔ",""),"ـ","ء"))))," ",""),ROW(INDIRECT("1:"&amp;LEN(SUBSTITUTE(UPPER(TRIM(CLEAN(SUBSTITUTE(SUBSTITUTE(G2310,"ٔ",""),"ـ","ء"))))," ","")))),1),Gematria!$C$3:$C$40,Gematria!$D$3:$D$40)))</f>
        <v/>
      </c>
    </row>
    <row r="2311" spans="1:10" x14ac:dyDescent="0.25">
      <c r="A2311" s="2">
        <v>2310</v>
      </c>
      <c r="B2311" s="2">
        <v>19</v>
      </c>
      <c r="C2311" s="2">
        <v>45</v>
      </c>
      <c r="D2311" s="11"/>
      <c r="E23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11" s="524" t="str">
        <f t="shared" si="110"/>
        <v/>
      </c>
      <c r="H2311" s="525">
        <f t="shared" si="111"/>
        <v>0</v>
      </c>
      <c r="I2311" s="526">
        <f t="shared" si="109"/>
        <v>1</v>
      </c>
      <c r="J2311" s="526" t="str">
        <f ca="1">IF(G2311="","",SUMPRODUCT(LOOKUP(MID(SUBSTITUTE(UPPER(TRIM(CLEAN(SUBSTITUTE(SUBSTITUTE(G2311,"ٔ",""),"ـ","ء"))))," ",""),ROW(INDIRECT("1:"&amp;LEN(SUBSTITUTE(UPPER(TRIM(CLEAN(SUBSTITUTE(SUBSTITUTE(G2311,"ٔ",""),"ـ","ء"))))," ","")))),1),Gematria!$C$3:$C$40,Gematria!$D$3:$D$40)))</f>
        <v/>
      </c>
    </row>
    <row r="2312" spans="1:10" x14ac:dyDescent="0.25">
      <c r="A2312" s="2">
        <v>2311</v>
      </c>
      <c r="B2312" s="2">
        <v>19</v>
      </c>
      <c r="C2312" s="2">
        <v>46</v>
      </c>
      <c r="D2312" s="11"/>
      <c r="E23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12" s="524" t="str">
        <f t="shared" si="110"/>
        <v/>
      </c>
      <c r="H2312" s="525">
        <f t="shared" si="111"/>
        <v>0</v>
      </c>
      <c r="I2312" s="526">
        <f t="shared" si="109"/>
        <v>1</v>
      </c>
      <c r="J2312" s="526" t="str">
        <f ca="1">IF(G2312="","",SUMPRODUCT(LOOKUP(MID(SUBSTITUTE(UPPER(TRIM(CLEAN(SUBSTITUTE(SUBSTITUTE(G2312,"ٔ",""),"ـ","ء"))))," ",""),ROW(INDIRECT("1:"&amp;LEN(SUBSTITUTE(UPPER(TRIM(CLEAN(SUBSTITUTE(SUBSTITUTE(G2312,"ٔ",""),"ـ","ء"))))," ","")))),1),Gematria!$C$3:$C$40,Gematria!$D$3:$D$40)))</f>
        <v/>
      </c>
    </row>
    <row r="2313" spans="1:10" x14ac:dyDescent="0.25">
      <c r="A2313" s="2">
        <v>2312</v>
      </c>
      <c r="B2313" s="2">
        <v>19</v>
      </c>
      <c r="C2313" s="2">
        <v>47</v>
      </c>
      <c r="D2313" s="11"/>
      <c r="E23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13" s="524" t="str">
        <f t="shared" si="110"/>
        <v/>
      </c>
      <c r="H2313" s="525">
        <f t="shared" si="111"/>
        <v>0</v>
      </c>
      <c r="I2313" s="526">
        <f t="shared" si="109"/>
        <v>1</v>
      </c>
      <c r="J2313" s="526" t="str">
        <f ca="1">IF(G2313="","",SUMPRODUCT(LOOKUP(MID(SUBSTITUTE(UPPER(TRIM(CLEAN(SUBSTITUTE(SUBSTITUTE(G2313,"ٔ",""),"ـ","ء"))))," ",""),ROW(INDIRECT("1:"&amp;LEN(SUBSTITUTE(UPPER(TRIM(CLEAN(SUBSTITUTE(SUBSTITUTE(G2313,"ٔ",""),"ـ","ء"))))," ","")))),1),Gematria!$C$3:$C$40,Gematria!$D$3:$D$40)))</f>
        <v/>
      </c>
    </row>
    <row r="2314" spans="1:10" x14ac:dyDescent="0.25">
      <c r="A2314" s="2">
        <v>2313</v>
      </c>
      <c r="B2314" s="2">
        <v>19</v>
      </c>
      <c r="C2314" s="2">
        <v>48</v>
      </c>
      <c r="D2314" s="11"/>
      <c r="E23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14" s="524" t="str">
        <f t="shared" si="110"/>
        <v/>
      </c>
      <c r="H2314" s="525">
        <f t="shared" si="111"/>
        <v>0</v>
      </c>
      <c r="I2314" s="526">
        <f t="shared" si="109"/>
        <v>1</v>
      </c>
      <c r="J2314" s="526" t="str">
        <f ca="1">IF(G2314="","",SUMPRODUCT(LOOKUP(MID(SUBSTITUTE(UPPER(TRIM(CLEAN(SUBSTITUTE(SUBSTITUTE(G2314,"ٔ",""),"ـ","ء"))))," ",""),ROW(INDIRECT("1:"&amp;LEN(SUBSTITUTE(UPPER(TRIM(CLEAN(SUBSTITUTE(SUBSTITUTE(G2314,"ٔ",""),"ـ","ء"))))," ","")))),1),Gematria!$C$3:$C$40,Gematria!$D$3:$D$40)))</f>
        <v/>
      </c>
    </row>
    <row r="2315" spans="1:10" x14ac:dyDescent="0.25">
      <c r="A2315" s="2">
        <v>2314</v>
      </c>
      <c r="B2315" s="2">
        <v>19</v>
      </c>
      <c r="C2315" s="2">
        <v>49</v>
      </c>
      <c r="D2315" s="11"/>
      <c r="E23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15" s="524" t="str">
        <f t="shared" si="110"/>
        <v/>
      </c>
      <c r="H2315" s="525">
        <f t="shared" si="111"/>
        <v>0</v>
      </c>
      <c r="I2315" s="526">
        <f t="shared" si="109"/>
        <v>1</v>
      </c>
      <c r="J2315" s="526" t="str">
        <f ca="1">IF(G2315="","",SUMPRODUCT(LOOKUP(MID(SUBSTITUTE(UPPER(TRIM(CLEAN(SUBSTITUTE(SUBSTITUTE(G2315,"ٔ",""),"ـ","ء"))))," ",""),ROW(INDIRECT("1:"&amp;LEN(SUBSTITUTE(UPPER(TRIM(CLEAN(SUBSTITUTE(SUBSTITUTE(G2315,"ٔ",""),"ـ","ء"))))," ","")))),1),Gematria!$C$3:$C$40,Gematria!$D$3:$D$40)))</f>
        <v/>
      </c>
    </row>
    <row r="2316" spans="1:10" x14ac:dyDescent="0.25">
      <c r="A2316" s="2">
        <v>2315</v>
      </c>
      <c r="B2316" s="2">
        <v>19</v>
      </c>
      <c r="C2316" s="2">
        <v>50</v>
      </c>
      <c r="D2316" s="11"/>
      <c r="E23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16" s="524" t="str">
        <f t="shared" si="110"/>
        <v/>
      </c>
      <c r="H2316" s="525">
        <f t="shared" si="111"/>
        <v>0</v>
      </c>
      <c r="I2316" s="526">
        <f t="shared" si="109"/>
        <v>1</v>
      </c>
      <c r="J2316" s="526" t="str">
        <f ca="1">IF(G2316="","",SUMPRODUCT(LOOKUP(MID(SUBSTITUTE(UPPER(TRIM(CLEAN(SUBSTITUTE(SUBSTITUTE(G2316,"ٔ",""),"ـ","ء"))))," ",""),ROW(INDIRECT("1:"&amp;LEN(SUBSTITUTE(UPPER(TRIM(CLEAN(SUBSTITUTE(SUBSTITUTE(G2316,"ٔ",""),"ـ","ء"))))," ","")))),1),Gematria!$C$3:$C$40,Gematria!$D$3:$D$40)))</f>
        <v/>
      </c>
    </row>
    <row r="2317" spans="1:10" x14ac:dyDescent="0.25">
      <c r="A2317" s="2">
        <v>2316</v>
      </c>
      <c r="B2317" s="2">
        <v>19</v>
      </c>
      <c r="C2317" s="2">
        <v>51</v>
      </c>
      <c r="D2317" s="11"/>
      <c r="E23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17" s="524" t="str">
        <f t="shared" si="110"/>
        <v/>
      </c>
      <c r="H2317" s="525">
        <f t="shared" si="111"/>
        <v>0</v>
      </c>
      <c r="I2317" s="526">
        <f t="shared" si="109"/>
        <v>1</v>
      </c>
      <c r="J2317" s="526" t="str">
        <f ca="1">IF(G2317="","",SUMPRODUCT(LOOKUP(MID(SUBSTITUTE(UPPER(TRIM(CLEAN(SUBSTITUTE(SUBSTITUTE(G2317,"ٔ",""),"ـ","ء"))))," ",""),ROW(INDIRECT("1:"&amp;LEN(SUBSTITUTE(UPPER(TRIM(CLEAN(SUBSTITUTE(SUBSTITUTE(G2317,"ٔ",""),"ـ","ء"))))," ","")))),1),Gematria!$C$3:$C$40,Gematria!$D$3:$D$40)))</f>
        <v/>
      </c>
    </row>
    <row r="2318" spans="1:10" x14ac:dyDescent="0.25">
      <c r="A2318" s="2">
        <v>2317</v>
      </c>
      <c r="B2318" s="2">
        <v>19</v>
      </c>
      <c r="C2318" s="2">
        <v>52</v>
      </c>
      <c r="D2318" s="11"/>
      <c r="E23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18" s="524" t="str">
        <f t="shared" si="110"/>
        <v/>
      </c>
      <c r="H2318" s="525">
        <f t="shared" si="111"/>
        <v>0</v>
      </c>
      <c r="I2318" s="526">
        <f t="shared" si="109"/>
        <v>1</v>
      </c>
      <c r="J2318" s="526" t="str">
        <f ca="1">IF(G2318="","",SUMPRODUCT(LOOKUP(MID(SUBSTITUTE(UPPER(TRIM(CLEAN(SUBSTITUTE(SUBSTITUTE(G2318,"ٔ",""),"ـ","ء"))))," ",""),ROW(INDIRECT("1:"&amp;LEN(SUBSTITUTE(UPPER(TRIM(CLEAN(SUBSTITUTE(SUBSTITUTE(G2318,"ٔ",""),"ـ","ء"))))," ","")))),1),Gematria!$C$3:$C$40,Gematria!$D$3:$D$40)))</f>
        <v/>
      </c>
    </row>
    <row r="2319" spans="1:10" x14ac:dyDescent="0.25">
      <c r="A2319" s="2">
        <v>2318</v>
      </c>
      <c r="B2319" s="2">
        <v>19</v>
      </c>
      <c r="C2319" s="2">
        <v>53</v>
      </c>
      <c r="D2319" s="11"/>
      <c r="E23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19" s="524" t="str">
        <f t="shared" si="110"/>
        <v/>
      </c>
      <c r="H2319" s="525">
        <f t="shared" si="111"/>
        <v>0</v>
      </c>
      <c r="I2319" s="526">
        <f t="shared" si="109"/>
        <v>1</v>
      </c>
      <c r="J2319" s="526" t="str">
        <f ca="1">IF(G2319="","",SUMPRODUCT(LOOKUP(MID(SUBSTITUTE(UPPER(TRIM(CLEAN(SUBSTITUTE(SUBSTITUTE(G2319,"ٔ",""),"ـ","ء"))))," ",""),ROW(INDIRECT("1:"&amp;LEN(SUBSTITUTE(UPPER(TRIM(CLEAN(SUBSTITUTE(SUBSTITUTE(G2319,"ٔ",""),"ـ","ء"))))," ","")))),1),Gematria!$C$3:$C$40,Gematria!$D$3:$D$40)))</f>
        <v/>
      </c>
    </row>
    <row r="2320" spans="1:10" x14ac:dyDescent="0.25">
      <c r="A2320" s="2">
        <v>2319</v>
      </c>
      <c r="B2320" s="2">
        <v>19</v>
      </c>
      <c r="C2320" s="2">
        <v>54</v>
      </c>
      <c r="D2320" s="11"/>
      <c r="E23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20" s="524" t="str">
        <f t="shared" si="110"/>
        <v/>
      </c>
      <c r="H2320" s="525">
        <f t="shared" si="111"/>
        <v>0</v>
      </c>
      <c r="I2320" s="526">
        <f t="shared" si="109"/>
        <v>1</v>
      </c>
      <c r="J2320" s="526" t="str">
        <f ca="1">IF(G2320="","",SUMPRODUCT(LOOKUP(MID(SUBSTITUTE(UPPER(TRIM(CLEAN(SUBSTITUTE(SUBSTITUTE(G2320,"ٔ",""),"ـ","ء"))))," ",""),ROW(INDIRECT("1:"&amp;LEN(SUBSTITUTE(UPPER(TRIM(CLEAN(SUBSTITUTE(SUBSTITUTE(G2320,"ٔ",""),"ـ","ء"))))," ","")))),1),Gematria!$C$3:$C$40,Gematria!$D$3:$D$40)))</f>
        <v/>
      </c>
    </row>
    <row r="2321" spans="1:10" x14ac:dyDescent="0.25">
      <c r="A2321" s="2">
        <v>2320</v>
      </c>
      <c r="B2321" s="2">
        <v>19</v>
      </c>
      <c r="C2321" s="2">
        <v>55</v>
      </c>
      <c r="D2321" s="11"/>
      <c r="E23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21" s="524" t="str">
        <f t="shared" si="110"/>
        <v/>
      </c>
      <c r="H2321" s="525">
        <f t="shared" si="111"/>
        <v>0</v>
      </c>
      <c r="I2321" s="526">
        <f t="shared" si="109"/>
        <v>1</v>
      </c>
      <c r="J2321" s="526" t="str">
        <f ca="1">IF(G2321="","",SUMPRODUCT(LOOKUP(MID(SUBSTITUTE(UPPER(TRIM(CLEAN(SUBSTITUTE(SUBSTITUTE(G2321,"ٔ",""),"ـ","ء"))))," ",""),ROW(INDIRECT("1:"&amp;LEN(SUBSTITUTE(UPPER(TRIM(CLEAN(SUBSTITUTE(SUBSTITUTE(G2321,"ٔ",""),"ـ","ء"))))," ","")))),1),Gematria!$C$3:$C$40,Gematria!$D$3:$D$40)))</f>
        <v/>
      </c>
    </row>
    <row r="2322" spans="1:10" x14ac:dyDescent="0.25">
      <c r="A2322" s="2">
        <v>2321</v>
      </c>
      <c r="B2322" s="2">
        <v>19</v>
      </c>
      <c r="C2322" s="2">
        <v>56</v>
      </c>
      <c r="D2322" s="11"/>
      <c r="E23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22" s="524" t="str">
        <f t="shared" si="110"/>
        <v/>
      </c>
      <c r="H2322" s="525">
        <f t="shared" si="111"/>
        <v>0</v>
      </c>
      <c r="I2322" s="526">
        <f t="shared" si="109"/>
        <v>1</v>
      </c>
      <c r="J2322" s="526" t="str">
        <f ca="1">IF(G2322="","",SUMPRODUCT(LOOKUP(MID(SUBSTITUTE(UPPER(TRIM(CLEAN(SUBSTITUTE(SUBSTITUTE(G2322,"ٔ",""),"ـ","ء"))))," ",""),ROW(INDIRECT("1:"&amp;LEN(SUBSTITUTE(UPPER(TRIM(CLEAN(SUBSTITUTE(SUBSTITUTE(G2322,"ٔ",""),"ـ","ء"))))," ","")))),1),Gematria!$C$3:$C$40,Gematria!$D$3:$D$40)))</f>
        <v/>
      </c>
    </row>
    <row r="2323" spans="1:10" x14ac:dyDescent="0.25">
      <c r="A2323" s="2">
        <v>2322</v>
      </c>
      <c r="B2323" s="2">
        <v>19</v>
      </c>
      <c r="C2323" s="2">
        <v>57</v>
      </c>
      <c r="D2323" s="11"/>
      <c r="E23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23" s="524" t="str">
        <f t="shared" si="110"/>
        <v/>
      </c>
      <c r="H2323" s="525">
        <f t="shared" si="111"/>
        <v>0</v>
      </c>
      <c r="I2323" s="526">
        <f t="shared" ref="I2323:I2386" si="112">LEN(TRIM(G2323))-H2323+1</f>
        <v>1</v>
      </c>
      <c r="J2323" s="526" t="str">
        <f ca="1">IF(G2323="","",SUMPRODUCT(LOOKUP(MID(SUBSTITUTE(UPPER(TRIM(CLEAN(SUBSTITUTE(SUBSTITUTE(G2323,"ٔ",""),"ـ","ء"))))," ",""),ROW(INDIRECT("1:"&amp;LEN(SUBSTITUTE(UPPER(TRIM(CLEAN(SUBSTITUTE(SUBSTITUTE(G2323,"ٔ",""),"ـ","ء"))))," ","")))),1),Gematria!$C$3:$C$40,Gematria!$D$3:$D$40)))</f>
        <v/>
      </c>
    </row>
    <row r="2324" spans="1:10" x14ac:dyDescent="0.25">
      <c r="A2324" s="2">
        <v>2323</v>
      </c>
      <c r="B2324" s="2">
        <v>19</v>
      </c>
      <c r="C2324" s="2">
        <v>58</v>
      </c>
      <c r="D2324" s="11"/>
      <c r="E23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24" s="524" t="str">
        <f t="shared" si="110"/>
        <v/>
      </c>
      <c r="H2324" s="525">
        <f t="shared" si="111"/>
        <v>0</v>
      </c>
      <c r="I2324" s="526">
        <f t="shared" si="112"/>
        <v>1</v>
      </c>
      <c r="J2324" s="526" t="str">
        <f ca="1">IF(G2324="","",SUMPRODUCT(LOOKUP(MID(SUBSTITUTE(UPPER(TRIM(CLEAN(SUBSTITUTE(SUBSTITUTE(G2324,"ٔ",""),"ـ","ء"))))," ",""),ROW(INDIRECT("1:"&amp;LEN(SUBSTITUTE(UPPER(TRIM(CLEAN(SUBSTITUTE(SUBSTITUTE(G2324,"ٔ",""),"ـ","ء"))))," ","")))),1),Gematria!$C$3:$C$40,Gematria!$D$3:$D$40)))</f>
        <v/>
      </c>
    </row>
    <row r="2325" spans="1:10" x14ac:dyDescent="0.25">
      <c r="A2325" s="2">
        <v>2324</v>
      </c>
      <c r="B2325" s="2">
        <v>19</v>
      </c>
      <c r="C2325" s="2">
        <v>59</v>
      </c>
      <c r="D2325" s="11"/>
      <c r="E23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25" s="524" t="str">
        <f t="shared" si="110"/>
        <v/>
      </c>
      <c r="H2325" s="525">
        <f t="shared" si="111"/>
        <v>0</v>
      </c>
      <c r="I2325" s="526">
        <f t="shared" si="112"/>
        <v>1</v>
      </c>
      <c r="J2325" s="526" t="str">
        <f ca="1">IF(G2325="","",SUMPRODUCT(LOOKUP(MID(SUBSTITUTE(UPPER(TRIM(CLEAN(SUBSTITUTE(SUBSTITUTE(G2325,"ٔ",""),"ـ","ء"))))," ",""),ROW(INDIRECT("1:"&amp;LEN(SUBSTITUTE(UPPER(TRIM(CLEAN(SUBSTITUTE(SUBSTITUTE(G2325,"ٔ",""),"ـ","ء"))))," ","")))),1),Gematria!$C$3:$C$40,Gematria!$D$3:$D$40)))</f>
        <v/>
      </c>
    </row>
    <row r="2326" spans="1:10" x14ac:dyDescent="0.25">
      <c r="A2326" s="2">
        <v>2325</v>
      </c>
      <c r="B2326" s="2">
        <v>19</v>
      </c>
      <c r="C2326" s="2">
        <v>60</v>
      </c>
      <c r="D2326" s="11"/>
      <c r="E23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26" s="524" t="str">
        <f t="shared" si="110"/>
        <v/>
      </c>
      <c r="H2326" s="525">
        <f t="shared" si="111"/>
        <v>0</v>
      </c>
      <c r="I2326" s="526">
        <f t="shared" si="112"/>
        <v>1</v>
      </c>
      <c r="J2326" s="526" t="str">
        <f ca="1">IF(G2326="","",SUMPRODUCT(LOOKUP(MID(SUBSTITUTE(UPPER(TRIM(CLEAN(SUBSTITUTE(SUBSTITUTE(G2326,"ٔ",""),"ـ","ء"))))," ",""),ROW(INDIRECT("1:"&amp;LEN(SUBSTITUTE(UPPER(TRIM(CLEAN(SUBSTITUTE(SUBSTITUTE(G2326,"ٔ",""),"ـ","ء"))))," ","")))),1),Gematria!$C$3:$C$40,Gematria!$D$3:$D$40)))</f>
        <v/>
      </c>
    </row>
    <row r="2327" spans="1:10" x14ac:dyDescent="0.25">
      <c r="A2327" s="2">
        <v>2326</v>
      </c>
      <c r="B2327" s="2">
        <v>19</v>
      </c>
      <c r="C2327" s="2">
        <v>61</v>
      </c>
      <c r="D2327" s="11"/>
      <c r="E23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27" s="524" t="str">
        <f t="shared" si="110"/>
        <v/>
      </c>
      <c r="H2327" s="525">
        <f t="shared" si="111"/>
        <v>0</v>
      </c>
      <c r="I2327" s="526">
        <f t="shared" si="112"/>
        <v>1</v>
      </c>
      <c r="J2327" s="526" t="str">
        <f ca="1">IF(G2327="","",SUMPRODUCT(LOOKUP(MID(SUBSTITUTE(UPPER(TRIM(CLEAN(SUBSTITUTE(SUBSTITUTE(G2327,"ٔ",""),"ـ","ء"))))," ",""),ROW(INDIRECT("1:"&amp;LEN(SUBSTITUTE(UPPER(TRIM(CLEAN(SUBSTITUTE(SUBSTITUTE(G2327,"ٔ",""),"ـ","ء"))))," ","")))),1),Gematria!$C$3:$C$40,Gematria!$D$3:$D$40)))</f>
        <v/>
      </c>
    </row>
    <row r="2328" spans="1:10" x14ac:dyDescent="0.25">
      <c r="A2328" s="2">
        <v>2327</v>
      </c>
      <c r="B2328" s="2">
        <v>19</v>
      </c>
      <c r="C2328" s="2">
        <v>62</v>
      </c>
      <c r="D2328" s="11"/>
      <c r="E23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28" s="524" t="str">
        <f t="shared" si="110"/>
        <v/>
      </c>
      <c r="H2328" s="525">
        <f t="shared" si="111"/>
        <v>0</v>
      </c>
      <c r="I2328" s="526">
        <f t="shared" si="112"/>
        <v>1</v>
      </c>
      <c r="J2328" s="526" t="str">
        <f ca="1">IF(G2328="","",SUMPRODUCT(LOOKUP(MID(SUBSTITUTE(UPPER(TRIM(CLEAN(SUBSTITUTE(SUBSTITUTE(G2328,"ٔ",""),"ـ","ء"))))," ",""),ROW(INDIRECT("1:"&amp;LEN(SUBSTITUTE(UPPER(TRIM(CLEAN(SUBSTITUTE(SUBSTITUTE(G2328,"ٔ",""),"ـ","ء"))))," ","")))),1),Gematria!$C$3:$C$40,Gematria!$D$3:$D$40)))</f>
        <v/>
      </c>
    </row>
    <row r="2329" spans="1:10" x14ac:dyDescent="0.25">
      <c r="A2329" s="2">
        <v>2328</v>
      </c>
      <c r="B2329" s="2">
        <v>19</v>
      </c>
      <c r="C2329" s="2">
        <v>63</v>
      </c>
      <c r="D2329" s="11"/>
      <c r="E23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29" s="524" t="str">
        <f t="shared" si="110"/>
        <v/>
      </c>
      <c r="H2329" s="525">
        <f t="shared" si="111"/>
        <v>0</v>
      </c>
      <c r="I2329" s="526">
        <f t="shared" si="112"/>
        <v>1</v>
      </c>
      <c r="J2329" s="526" t="str">
        <f ca="1">IF(G2329="","",SUMPRODUCT(LOOKUP(MID(SUBSTITUTE(UPPER(TRIM(CLEAN(SUBSTITUTE(SUBSTITUTE(G2329,"ٔ",""),"ـ","ء"))))," ",""),ROW(INDIRECT("1:"&amp;LEN(SUBSTITUTE(UPPER(TRIM(CLEAN(SUBSTITUTE(SUBSTITUTE(G2329,"ٔ",""),"ـ","ء"))))," ","")))),1),Gematria!$C$3:$C$40,Gematria!$D$3:$D$40)))</f>
        <v/>
      </c>
    </row>
    <row r="2330" spans="1:10" x14ac:dyDescent="0.25">
      <c r="A2330" s="2">
        <v>2329</v>
      </c>
      <c r="B2330" s="2">
        <v>19</v>
      </c>
      <c r="C2330" s="2">
        <v>64</v>
      </c>
      <c r="D2330" s="11"/>
      <c r="E23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30" s="524" t="str">
        <f t="shared" si="110"/>
        <v/>
      </c>
      <c r="H2330" s="525">
        <f t="shared" si="111"/>
        <v>0</v>
      </c>
      <c r="I2330" s="526">
        <f t="shared" si="112"/>
        <v>1</v>
      </c>
      <c r="J2330" s="526" t="str">
        <f ca="1">IF(G2330="","",SUMPRODUCT(LOOKUP(MID(SUBSTITUTE(UPPER(TRIM(CLEAN(SUBSTITUTE(SUBSTITUTE(G2330,"ٔ",""),"ـ","ء"))))," ",""),ROW(INDIRECT("1:"&amp;LEN(SUBSTITUTE(UPPER(TRIM(CLEAN(SUBSTITUTE(SUBSTITUTE(G2330,"ٔ",""),"ـ","ء"))))," ","")))),1),Gematria!$C$3:$C$40,Gematria!$D$3:$D$40)))</f>
        <v/>
      </c>
    </row>
    <row r="2331" spans="1:10" x14ac:dyDescent="0.25">
      <c r="A2331" s="2">
        <v>2330</v>
      </c>
      <c r="B2331" s="2">
        <v>19</v>
      </c>
      <c r="C2331" s="2">
        <v>65</v>
      </c>
      <c r="D2331" s="11"/>
      <c r="E23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31" s="524" t="str">
        <f t="shared" si="110"/>
        <v/>
      </c>
      <c r="H2331" s="525">
        <f t="shared" si="111"/>
        <v>0</v>
      </c>
      <c r="I2331" s="526">
        <f t="shared" si="112"/>
        <v>1</v>
      </c>
      <c r="J2331" s="526" t="str">
        <f ca="1">IF(G2331="","",SUMPRODUCT(LOOKUP(MID(SUBSTITUTE(UPPER(TRIM(CLEAN(SUBSTITUTE(SUBSTITUTE(G2331,"ٔ",""),"ـ","ء"))))," ",""),ROW(INDIRECT("1:"&amp;LEN(SUBSTITUTE(UPPER(TRIM(CLEAN(SUBSTITUTE(SUBSTITUTE(G2331,"ٔ",""),"ـ","ء"))))," ","")))),1),Gematria!$C$3:$C$40,Gematria!$D$3:$D$40)))</f>
        <v/>
      </c>
    </row>
    <row r="2332" spans="1:10" x14ac:dyDescent="0.25">
      <c r="A2332" s="2">
        <v>2331</v>
      </c>
      <c r="B2332" s="2">
        <v>19</v>
      </c>
      <c r="C2332" s="2">
        <v>66</v>
      </c>
      <c r="D2332" s="11"/>
      <c r="E23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32" s="524" t="str">
        <f t="shared" si="110"/>
        <v/>
      </c>
      <c r="H2332" s="525">
        <f t="shared" si="111"/>
        <v>0</v>
      </c>
      <c r="I2332" s="526">
        <f t="shared" si="112"/>
        <v>1</v>
      </c>
      <c r="J2332" s="526" t="str">
        <f ca="1">IF(G2332="","",SUMPRODUCT(LOOKUP(MID(SUBSTITUTE(UPPER(TRIM(CLEAN(SUBSTITUTE(SUBSTITUTE(G2332,"ٔ",""),"ـ","ء"))))," ",""),ROW(INDIRECT("1:"&amp;LEN(SUBSTITUTE(UPPER(TRIM(CLEAN(SUBSTITUTE(SUBSTITUTE(G2332,"ٔ",""),"ـ","ء"))))," ","")))),1),Gematria!$C$3:$C$40,Gematria!$D$3:$D$40)))</f>
        <v/>
      </c>
    </row>
    <row r="2333" spans="1:10" x14ac:dyDescent="0.25">
      <c r="A2333" s="2">
        <v>2332</v>
      </c>
      <c r="B2333" s="2">
        <v>19</v>
      </c>
      <c r="C2333" s="2">
        <v>67</v>
      </c>
      <c r="D2333" s="11"/>
      <c r="E23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33" s="524" t="str">
        <f t="shared" si="110"/>
        <v/>
      </c>
      <c r="H2333" s="525">
        <f t="shared" si="111"/>
        <v>0</v>
      </c>
      <c r="I2333" s="526">
        <f t="shared" si="112"/>
        <v>1</v>
      </c>
      <c r="J2333" s="526" t="str">
        <f ca="1">IF(G2333="","",SUMPRODUCT(LOOKUP(MID(SUBSTITUTE(UPPER(TRIM(CLEAN(SUBSTITUTE(SUBSTITUTE(G2333,"ٔ",""),"ـ","ء"))))," ",""),ROW(INDIRECT("1:"&amp;LEN(SUBSTITUTE(UPPER(TRIM(CLEAN(SUBSTITUTE(SUBSTITUTE(G2333,"ٔ",""),"ـ","ء"))))," ","")))),1),Gematria!$C$3:$C$40,Gematria!$D$3:$D$40)))</f>
        <v/>
      </c>
    </row>
    <row r="2334" spans="1:10" x14ac:dyDescent="0.25">
      <c r="A2334" s="2">
        <v>2333</v>
      </c>
      <c r="B2334" s="2">
        <v>19</v>
      </c>
      <c r="C2334" s="2">
        <v>68</v>
      </c>
      <c r="D2334" s="11"/>
      <c r="E23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34" s="524" t="str">
        <f t="shared" si="110"/>
        <v/>
      </c>
      <c r="H2334" s="525">
        <f t="shared" si="111"/>
        <v>0</v>
      </c>
      <c r="I2334" s="526">
        <f t="shared" si="112"/>
        <v>1</v>
      </c>
      <c r="J2334" s="526" t="str">
        <f ca="1">IF(G2334="","",SUMPRODUCT(LOOKUP(MID(SUBSTITUTE(UPPER(TRIM(CLEAN(SUBSTITUTE(SUBSTITUTE(G2334,"ٔ",""),"ـ","ء"))))," ",""),ROW(INDIRECT("1:"&amp;LEN(SUBSTITUTE(UPPER(TRIM(CLEAN(SUBSTITUTE(SUBSTITUTE(G2334,"ٔ",""),"ـ","ء"))))," ","")))),1),Gematria!$C$3:$C$40,Gematria!$D$3:$D$40)))</f>
        <v/>
      </c>
    </row>
    <row r="2335" spans="1:10" x14ac:dyDescent="0.25">
      <c r="A2335" s="2">
        <v>2334</v>
      </c>
      <c r="B2335" s="2">
        <v>19</v>
      </c>
      <c r="C2335" s="2">
        <v>69</v>
      </c>
      <c r="D2335" s="11"/>
      <c r="E23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35" s="524" t="str">
        <f t="shared" si="110"/>
        <v/>
      </c>
      <c r="H2335" s="525">
        <f t="shared" si="111"/>
        <v>0</v>
      </c>
      <c r="I2335" s="526">
        <f t="shared" si="112"/>
        <v>1</v>
      </c>
      <c r="J2335" s="526" t="str">
        <f ca="1">IF(G2335="","",SUMPRODUCT(LOOKUP(MID(SUBSTITUTE(UPPER(TRIM(CLEAN(SUBSTITUTE(SUBSTITUTE(G2335,"ٔ",""),"ـ","ء"))))," ",""),ROW(INDIRECT("1:"&amp;LEN(SUBSTITUTE(UPPER(TRIM(CLEAN(SUBSTITUTE(SUBSTITUTE(G2335,"ٔ",""),"ـ","ء"))))," ","")))),1),Gematria!$C$3:$C$40,Gematria!$D$3:$D$40)))</f>
        <v/>
      </c>
    </row>
    <row r="2336" spans="1:10" x14ac:dyDescent="0.25">
      <c r="A2336" s="2">
        <v>2335</v>
      </c>
      <c r="B2336" s="2">
        <v>19</v>
      </c>
      <c r="C2336" s="2">
        <v>70</v>
      </c>
      <c r="D2336" s="11"/>
      <c r="E23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36" s="524" t="str">
        <f t="shared" si="110"/>
        <v/>
      </c>
      <c r="H2336" s="525">
        <f t="shared" si="111"/>
        <v>0</v>
      </c>
      <c r="I2336" s="526">
        <f t="shared" si="112"/>
        <v>1</v>
      </c>
      <c r="J2336" s="526" t="str">
        <f ca="1">IF(G2336="","",SUMPRODUCT(LOOKUP(MID(SUBSTITUTE(UPPER(TRIM(CLEAN(SUBSTITUTE(SUBSTITUTE(G2336,"ٔ",""),"ـ","ء"))))," ",""),ROW(INDIRECT("1:"&amp;LEN(SUBSTITUTE(UPPER(TRIM(CLEAN(SUBSTITUTE(SUBSTITUTE(G2336,"ٔ",""),"ـ","ء"))))," ","")))),1),Gematria!$C$3:$C$40,Gematria!$D$3:$D$40)))</f>
        <v/>
      </c>
    </row>
    <row r="2337" spans="1:10" x14ac:dyDescent="0.25">
      <c r="A2337" s="2">
        <v>2336</v>
      </c>
      <c r="B2337" s="2">
        <v>19</v>
      </c>
      <c r="C2337" s="2">
        <v>71</v>
      </c>
      <c r="D2337" s="11"/>
      <c r="E23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37" s="524" t="str">
        <f t="shared" si="110"/>
        <v/>
      </c>
      <c r="H2337" s="525">
        <f t="shared" si="111"/>
        <v>0</v>
      </c>
      <c r="I2337" s="526">
        <f t="shared" si="112"/>
        <v>1</v>
      </c>
      <c r="J2337" s="526" t="str">
        <f ca="1">IF(G2337="","",SUMPRODUCT(LOOKUP(MID(SUBSTITUTE(UPPER(TRIM(CLEAN(SUBSTITUTE(SUBSTITUTE(G2337,"ٔ",""),"ـ","ء"))))," ",""),ROW(INDIRECT("1:"&amp;LEN(SUBSTITUTE(UPPER(TRIM(CLEAN(SUBSTITUTE(SUBSTITUTE(G2337,"ٔ",""),"ـ","ء"))))," ","")))),1),Gematria!$C$3:$C$40,Gematria!$D$3:$D$40)))</f>
        <v/>
      </c>
    </row>
    <row r="2338" spans="1:10" x14ac:dyDescent="0.25">
      <c r="A2338" s="2">
        <v>2337</v>
      </c>
      <c r="B2338" s="2">
        <v>19</v>
      </c>
      <c r="C2338" s="2">
        <v>72</v>
      </c>
      <c r="D2338" s="11"/>
      <c r="E23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38" s="524" t="str">
        <f t="shared" si="110"/>
        <v/>
      </c>
      <c r="H2338" s="525">
        <f t="shared" si="111"/>
        <v>0</v>
      </c>
      <c r="I2338" s="526">
        <f t="shared" si="112"/>
        <v>1</v>
      </c>
      <c r="J2338" s="526" t="str">
        <f ca="1">IF(G2338="","",SUMPRODUCT(LOOKUP(MID(SUBSTITUTE(UPPER(TRIM(CLEAN(SUBSTITUTE(SUBSTITUTE(G2338,"ٔ",""),"ـ","ء"))))," ",""),ROW(INDIRECT("1:"&amp;LEN(SUBSTITUTE(UPPER(TRIM(CLEAN(SUBSTITUTE(SUBSTITUTE(G2338,"ٔ",""),"ـ","ء"))))," ","")))),1),Gematria!$C$3:$C$40,Gematria!$D$3:$D$40)))</f>
        <v/>
      </c>
    </row>
    <row r="2339" spans="1:10" x14ac:dyDescent="0.25">
      <c r="A2339" s="2">
        <v>2338</v>
      </c>
      <c r="B2339" s="2">
        <v>19</v>
      </c>
      <c r="C2339" s="2">
        <v>73</v>
      </c>
      <c r="D2339" s="11"/>
      <c r="E23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39" s="524" t="str">
        <f t="shared" si="110"/>
        <v/>
      </c>
      <c r="H2339" s="525">
        <f t="shared" si="111"/>
        <v>0</v>
      </c>
      <c r="I2339" s="526">
        <f t="shared" si="112"/>
        <v>1</v>
      </c>
      <c r="J2339" s="526" t="str">
        <f ca="1">IF(G2339="","",SUMPRODUCT(LOOKUP(MID(SUBSTITUTE(UPPER(TRIM(CLEAN(SUBSTITUTE(SUBSTITUTE(G2339,"ٔ",""),"ـ","ء"))))," ",""),ROW(INDIRECT("1:"&amp;LEN(SUBSTITUTE(UPPER(TRIM(CLEAN(SUBSTITUTE(SUBSTITUTE(G2339,"ٔ",""),"ـ","ء"))))," ","")))),1),Gematria!$C$3:$C$40,Gematria!$D$3:$D$40)))</f>
        <v/>
      </c>
    </row>
    <row r="2340" spans="1:10" x14ac:dyDescent="0.25">
      <c r="A2340" s="2">
        <v>2339</v>
      </c>
      <c r="B2340" s="2">
        <v>19</v>
      </c>
      <c r="C2340" s="2">
        <v>74</v>
      </c>
      <c r="D2340" s="11"/>
      <c r="E23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40" s="524" t="str">
        <f t="shared" si="110"/>
        <v/>
      </c>
      <c r="H2340" s="525">
        <f t="shared" si="111"/>
        <v>0</v>
      </c>
      <c r="I2340" s="526">
        <f t="shared" si="112"/>
        <v>1</v>
      </c>
      <c r="J2340" s="526" t="str">
        <f ca="1">IF(G2340="","",SUMPRODUCT(LOOKUP(MID(SUBSTITUTE(UPPER(TRIM(CLEAN(SUBSTITUTE(SUBSTITUTE(G2340,"ٔ",""),"ـ","ء"))))," ",""),ROW(INDIRECT("1:"&amp;LEN(SUBSTITUTE(UPPER(TRIM(CLEAN(SUBSTITUTE(SUBSTITUTE(G2340,"ٔ",""),"ـ","ء"))))," ","")))),1),Gematria!$C$3:$C$40,Gematria!$D$3:$D$40)))</f>
        <v/>
      </c>
    </row>
    <row r="2341" spans="1:10" x14ac:dyDescent="0.25">
      <c r="A2341" s="2">
        <v>2340</v>
      </c>
      <c r="B2341" s="2">
        <v>19</v>
      </c>
      <c r="C2341" s="2">
        <v>75</v>
      </c>
      <c r="D2341" s="11"/>
      <c r="E23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41" s="524" t="str">
        <f t="shared" si="110"/>
        <v/>
      </c>
      <c r="H2341" s="525">
        <f t="shared" si="111"/>
        <v>0</v>
      </c>
      <c r="I2341" s="526">
        <f t="shared" si="112"/>
        <v>1</v>
      </c>
      <c r="J2341" s="526" t="str">
        <f ca="1">IF(G2341="","",SUMPRODUCT(LOOKUP(MID(SUBSTITUTE(UPPER(TRIM(CLEAN(SUBSTITUTE(SUBSTITUTE(G2341,"ٔ",""),"ـ","ء"))))," ",""),ROW(INDIRECT("1:"&amp;LEN(SUBSTITUTE(UPPER(TRIM(CLEAN(SUBSTITUTE(SUBSTITUTE(G2341,"ٔ",""),"ـ","ء"))))," ","")))),1),Gematria!$C$3:$C$40,Gematria!$D$3:$D$40)))</f>
        <v/>
      </c>
    </row>
    <row r="2342" spans="1:10" x14ac:dyDescent="0.25">
      <c r="A2342" s="2">
        <v>2341</v>
      </c>
      <c r="B2342" s="2">
        <v>19</v>
      </c>
      <c r="C2342" s="2">
        <v>76</v>
      </c>
      <c r="D2342" s="11"/>
      <c r="E23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42" s="524" t="str">
        <f t="shared" si="110"/>
        <v/>
      </c>
      <c r="H2342" s="525">
        <f t="shared" si="111"/>
        <v>0</v>
      </c>
      <c r="I2342" s="526">
        <f t="shared" si="112"/>
        <v>1</v>
      </c>
      <c r="J2342" s="526" t="str">
        <f ca="1">IF(G2342="","",SUMPRODUCT(LOOKUP(MID(SUBSTITUTE(UPPER(TRIM(CLEAN(SUBSTITUTE(SUBSTITUTE(G2342,"ٔ",""),"ـ","ء"))))," ",""),ROW(INDIRECT("1:"&amp;LEN(SUBSTITUTE(UPPER(TRIM(CLEAN(SUBSTITUTE(SUBSTITUTE(G2342,"ٔ",""),"ـ","ء"))))," ","")))),1),Gematria!$C$3:$C$40,Gematria!$D$3:$D$40)))</f>
        <v/>
      </c>
    </row>
    <row r="2343" spans="1:10" x14ac:dyDescent="0.25">
      <c r="A2343" s="2">
        <v>2342</v>
      </c>
      <c r="B2343" s="2">
        <v>19</v>
      </c>
      <c r="C2343" s="2">
        <v>77</v>
      </c>
      <c r="D2343" s="11"/>
      <c r="E23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43" s="524" t="str">
        <f t="shared" si="110"/>
        <v/>
      </c>
      <c r="H2343" s="525">
        <f t="shared" si="111"/>
        <v>0</v>
      </c>
      <c r="I2343" s="526">
        <f t="shared" si="112"/>
        <v>1</v>
      </c>
      <c r="J2343" s="526" t="str">
        <f ca="1">IF(G2343="","",SUMPRODUCT(LOOKUP(MID(SUBSTITUTE(UPPER(TRIM(CLEAN(SUBSTITUTE(SUBSTITUTE(G2343,"ٔ",""),"ـ","ء"))))," ",""),ROW(INDIRECT("1:"&amp;LEN(SUBSTITUTE(UPPER(TRIM(CLEAN(SUBSTITUTE(SUBSTITUTE(G2343,"ٔ",""),"ـ","ء"))))," ","")))),1),Gematria!$C$3:$C$40,Gematria!$D$3:$D$40)))</f>
        <v/>
      </c>
    </row>
    <row r="2344" spans="1:10" x14ac:dyDescent="0.25">
      <c r="A2344" s="2">
        <v>2343</v>
      </c>
      <c r="B2344" s="2">
        <v>19</v>
      </c>
      <c r="C2344" s="2">
        <v>78</v>
      </c>
      <c r="D2344" s="11"/>
      <c r="E23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44" s="524" t="str">
        <f t="shared" si="110"/>
        <v/>
      </c>
      <c r="H2344" s="525">
        <f t="shared" si="111"/>
        <v>0</v>
      </c>
      <c r="I2344" s="526">
        <f t="shared" si="112"/>
        <v>1</v>
      </c>
      <c r="J2344" s="526" t="str">
        <f ca="1">IF(G2344="","",SUMPRODUCT(LOOKUP(MID(SUBSTITUTE(UPPER(TRIM(CLEAN(SUBSTITUTE(SUBSTITUTE(G2344,"ٔ",""),"ـ","ء"))))," ",""),ROW(INDIRECT("1:"&amp;LEN(SUBSTITUTE(UPPER(TRIM(CLEAN(SUBSTITUTE(SUBSTITUTE(G2344,"ٔ",""),"ـ","ء"))))," ","")))),1),Gematria!$C$3:$C$40,Gematria!$D$3:$D$40)))</f>
        <v/>
      </c>
    </row>
    <row r="2345" spans="1:10" x14ac:dyDescent="0.25">
      <c r="A2345" s="2">
        <v>2344</v>
      </c>
      <c r="B2345" s="2">
        <v>19</v>
      </c>
      <c r="C2345" s="2">
        <v>79</v>
      </c>
      <c r="D2345" s="11"/>
      <c r="E23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45" s="524" t="str">
        <f t="shared" si="110"/>
        <v/>
      </c>
      <c r="H2345" s="525">
        <f t="shared" si="111"/>
        <v>0</v>
      </c>
      <c r="I2345" s="526">
        <f t="shared" si="112"/>
        <v>1</v>
      </c>
      <c r="J2345" s="526" t="str">
        <f ca="1">IF(G2345="","",SUMPRODUCT(LOOKUP(MID(SUBSTITUTE(UPPER(TRIM(CLEAN(SUBSTITUTE(SUBSTITUTE(G2345,"ٔ",""),"ـ","ء"))))," ",""),ROW(INDIRECT("1:"&amp;LEN(SUBSTITUTE(UPPER(TRIM(CLEAN(SUBSTITUTE(SUBSTITUTE(G2345,"ٔ",""),"ـ","ء"))))," ","")))),1),Gematria!$C$3:$C$40,Gematria!$D$3:$D$40)))</f>
        <v/>
      </c>
    </row>
    <row r="2346" spans="1:10" x14ac:dyDescent="0.25">
      <c r="A2346" s="2">
        <v>2345</v>
      </c>
      <c r="B2346" s="2">
        <v>19</v>
      </c>
      <c r="C2346" s="2">
        <v>80</v>
      </c>
      <c r="D2346" s="11"/>
      <c r="E23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46" s="524" t="str">
        <f t="shared" si="110"/>
        <v/>
      </c>
      <c r="H2346" s="525">
        <f t="shared" si="111"/>
        <v>0</v>
      </c>
      <c r="I2346" s="526">
        <f t="shared" si="112"/>
        <v>1</v>
      </c>
      <c r="J2346" s="526" t="str">
        <f ca="1">IF(G2346="","",SUMPRODUCT(LOOKUP(MID(SUBSTITUTE(UPPER(TRIM(CLEAN(SUBSTITUTE(SUBSTITUTE(G2346,"ٔ",""),"ـ","ء"))))," ",""),ROW(INDIRECT("1:"&amp;LEN(SUBSTITUTE(UPPER(TRIM(CLEAN(SUBSTITUTE(SUBSTITUTE(G2346,"ٔ",""),"ـ","ء"))))," ","")))),1),Gematria!$C$3:$C$40,Gematria!$D$3:$D$40)))</f>
        <v/>
      </c>
    </row>
    <row r="2347" spans="1:10" x14ac:dyDescent="0.25">
      <c r="A2347" s="2">
        <v>2346</v>
      </c>
      <c r="B2347" s="2">
        <v>19</v>
      </c>
      <c r="C2347" s="2">
        <v>81</v>
      </c>
      <c r="D2347" s="11"/>
      <c r="E23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47" s="524" t="str">
        <f t="shared" si="110"/>
        <v/>
      </c>
      <c r="H2347" s="525">
        <f t="shared" si="111"/>
        <v>0</v>
      </c>
      <c r="I2347" s="526">
        <f t="shared" si="112"/>
        <v>1</v>
      </c>
      <c r="J2347" s="526" t="str">
        <f ca="1">IF(G2347="","",SUMPRODUCT(LOOKUP(MID(SUBSTITUTE(UPPER(TRIM(CLEAN(SUBSTITUTE(SUBSTITUTE(G2347,"ٔ",""),"ـ","ء"))))," ",""),ROW(INDIRECT("1:"&amp;LEN(SUBSTITUTE(UPPER(TRIM(CLEAN(SUBSTITUTE(SUBSTITUTE(G2347,"ٔ",""),"ـ","ء"))))," ","")))),1),Gematria!$C$3:$C$40,Gematria!$D$3:$D$40)))</f>
        <v/>
      </c>
    </row>
    <row r="2348" spans="1:10" x14ac:dyDescent="0.25">
      <c r="A2348" s="2">
        <v>2347</v>
      </c>
      <c r="B2348" s="2">
        <v>19</v>
      </c>
      <c r="C2348" s="2">
        <v>82</v>
      </c>
      <c r="D2348" s="11"/>
      <c r="E23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48" s="524" t="str">
        <f t="shared" si="110"/>
        <v/>
      </c>
      <c r="H2348" s="525">
        <f t="shared" si="111"/>
        <v>0</v>
      </c>
      <c r="I2348" s="526">
        <f t="shared" si="112"/>
        <v>1</v>
      </c>
      <c r="J2348" s="526" t="str">
        <f ca="1">IF(G2348="","",SUMPRODUCT(LOOKUP(MID(SUBSTITUTE(UPPER(TRIM(CLEAN(SUBSTITUTE(SUBSTITUTE(G2348,"ٔ",""),"ـ","ء"))))," ",""),ROW(INDIRECT("1:"&amp;LEN(SUBSTITUTE(UPPER(TRIM(CLEAN(SUBSTITUTE(SUBSTITUTE(G2348,"ٔ",""),"ـ","ء"))))," ","")))),1),Gematria!$C$3:$C$40,Gematria!$D$3:$D$40)))</f>
        <v/>
      </c>
    </row>
    <row r="2349" spans="1:10" x14ac:dyDescent="0.25">
      <c r="A2349" s="2">
        <v>2348</v>
      </c>
      <c r="B2349" s="2">
        <v>19</v>
      </c>
      <c r="C2349" s="2">
        <v>83</v>
      </c>
      <c r="D2349" s="11"/>
      <c r="E23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49" s="524" t="str">
        <f t="shared" si="110"/>
        <v/>
      </c>
      <c r="H2349" s="525">
        <f t="shared" si="111"/>
        <v>0</v>
      </c>
      <c r="I2349" s="526">
        <f t="shared" si="112"/>
        <v>1</v>
      </c>
      <c r="J2349" s="526" t="str">
        <f ca="1">IF(G2349="","",SUMPRODUCT(LOOKUP(MID(SUBSTITUTE(UPPER(TRIM(CLEAN(SUBSTITUTE(SUBSTITUTE(G2349,"ٔ",""),"ـ","ء"))))," ",""),ROW(INDIRECT("1:"&amp;LEN(SUBSTITUTE(UPPER(TRIM(CLEAN(SUBSTITUTE(SUBSTITUTE(G2349,"ٔ",""),"ـ","ء"))))," ","")))),1),Gematria!$C$3:$C$40,Gematria!$D$3:$D$40)))</f>
        <v/>
      </c>
    </row>
    <row r="2350" spans="1:10" x14ac:dyDescent="0.25">
      <c r="A2350" s="2">
        <v>2349</v>
      </c>
      <c r="B2350" s="2">
        <v>19</v>
      </c>
      <c r="C2350" s="2">
        <v>84</v>
      </c>
      <c r="D2350" s="11"/>
      <c r="E23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50" s="524" t="str">
        <f t="shared" si="110"/>
        <v/>
      </c>
      <c r="H2350" s="525">
        <f t="shared" si="111"/>
        <v>0</v>
      </c>
      <c r="I2350" s="526">
        <f t="shared" si="112"/>
        <v>1</v>
      </c>
      <c r="J2350" s="526" t="str">
        <f ca="1">IF(G2350="","",SUMPRODUCT(LOOKUP(MID(SUBSTITUTE(UPPER(TRIM(CLEAN(SUBSTITUTE(SUBSTITUTE(G2350,"ٔ",""),"ـ","ء"))))," ",""),ROW(INDIRECT("1:"&amp;LEN(SUBSTITUTE(UPPER(TRIM(CLEAN(SUBSTITUTE(SUBSTITUTE(G2350,"ٔ",""),"ـ","ء"))))," ","")))),1),Gematria!$C$3:$C$40,Gematria!$D$3:$D$40)))</f>
        <v/>
      </c>
    </row>
    <row r="2351" spans="1:10" x14ac:dyDescent="0.25">
      <c r="A2351" s="2">
        <v>2350</v>
      </c>
      <c r="B2351" s="2">
        <v>19</v>
      </c>
      <c r="C2351" s="2">
        <v>85</v>
      </c>
      <c r="D2351" s="11"/>
      <c r="E23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51" s="524" t="str">
        <f t="shared" si="110"/>
        <v/>
      </c>
      <c r="H2351" s="525">
        <f t="shared" si="111"/>
        <v>0</v>
      </c>
      <c r="I2351" s="526">
        <f t="shared" si="112"/>
        <v>1</v>
      </c>
      <c r="J2351" s="526" t="str">
        <f ca="1">IF(G2351="","",SUMPRODUCT(LOOKUP(MID(SUBSTITUTE(UPPER(TRIM(CLEAN(SUBSTITUTE(SUBSTITUTE(G2351,"ٔ",""),"ـ","ء"))))," ",""),ROW(INDIRECT("1:"&amp;LEN(SUBSTITUTE(UPPER(TRIM(CLEAN(SUBSTITUTE(SUBSTITUTE(G2351,"ٔ",""),"ـ","ء"))))," ","")))),1),Gematria!$C$3:$C$40,Gematria!$D$3:$D$40)))</f>
        <v/>
      </c>
    </row>
    <row r="2352" spans="1:10" x14ac:dyDescent="0.25">
      <c r="A2352" s="2">
        <v>2351</v>
      </c>
      <c r="B2352" s="2">
        <v>19</v>
      </c>
      <c r="C2352" s="2">
        <v>86</v>
      </c>
      <c r="D2352" s="11"/>
      <c r="E23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52" s="524" t="str">
        <f t="shared" si="110"/>
        <v/>
      </c>
      <c r="H2352" s="525">
        <f t="shared" si="111"/>
        <v>0</v>
      </c>
      <c r="I2352" s="526">
        <f t="shared" si="112"/>
        <v>1</v>
      </c>
      <c r="J2352" s="526" t="str">
        <f ca="1">IF(G2352="","",SUMPRODUCT(LOOKUP(MID(SUBSTITUTE(UPPER(TRIM(CLEAN(SUBSTITUTE(SUBSTITUTE(G2352,"ٔ",""),"ـ","ء"))))," ",""),ROW(INDIRECT("1:"&amp;LEN(SUBSTITUTE(UPPER(TRIM(CLEAN(SUBSTITUTE(SUBSTITUTE(G2352,"ٔ",""),"ـ","ء"))))," ","")))),1),Gematria!$C$3:$C$40,Gematria!$D$3:$D$40)))</f>
        <v/>
      </c>
    </row>
    <row r="2353" spans="1:10" x14ac:dyDescent="0.25">
      <c r="A2353" s="2">
        <v>2352</v>
      </c>
      <c r="B2353" s="2">
        <v>19</v>
      </c>
      <c r="C2353" s="2">
        <v>87</v>
      </c>
      <c r="D2353" s="11"/>
      <c r="E23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53" s="524" t="str">
        <f t="shared" si="110"/>
        <v/>
      </c>
      <c r="H2353" s="525">
        <f t="shared" si="111"/>
        <v>0</v>
      </c>
      <c r="I2353" s="526">
        <f t="shared" si="112"/>
        <v>1</v>
      </c>
      <c r="J2353" s="526" t="str">
        <f ca="1">IF(G2353="","",SUMPRODUCT(LOOKUP(MID(SUBSTITUTE(UPPER(TRIM(CLEAN(SUBSTITUTE(SUBSTITUTE(G2353,"ٔ",""),"ـ","ء"))))," ",""),ROW(INDIRECT("1:"&amp;LEN(SUBSTITUTE(UPPER(TRIM(CLEAN(SUBSTITUTE(SUBSTITUTE(G2353,"ٔ",""),"ـ","ء"))))," ","")))),1),Gematria!$C$3:$C$40,Gematria!$D$3:$D$40)))</f>
        <v/>
      </c>
    </row>
    <row r="2354" spans="1:10" x14ac:dyDescent="0.25">
      <c r="A2354" s="2">
        <v>2353</v>
      </c>
      <c r="B2354" s="2">
        <v>19</v>
      </c>
      <c r="C2354" s="2">
        <v>88</v>
      </c>
      <c r="D2354" s="11"/>
      <c r="E23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54" s="524" t="str">
        <f t="shared" si="110"/>
        <v/>
      </c>
      <c r="H2354" s="525">
        <f t="shared" si="111"/>
        <v>0</v>
      </c>
      <c r="I2354" s="526">
        <f t="shared" si="112"/>
        <v>1</v>
      </c>
      <c r="J2354" s="526" t="str">
        <f ca="1">IF(G2354="","",SUMPRODUCT(LOOKUP(MID(SUBSTITUTE(UPPER(TRIM(CLEAN(SUBSTITUTE(SUBSTITUTE(G2354,"ٔ",""),"ـ","ء"))))," ",""),ROW(INDIRECT("1:"&amp;LEN(SUBSTITUTE(UPPER(TRIM(CLEAN(SUBSTITUTE(SUBSTITUTE(G2354,"ٔ",""),"ـ","ء"))))," ","")))),1),Gematria!$C$3:$C$40,Gematria!$D$3:$D$40)))</f>
        <v/>
      </c>
    </row>
    <row r="2355" spans="1:10" x14ac:dyDescent="0.25">
      <c r="A2355" s="2">
        <v>2354</v>
      </c>
      <c r="B2355" s="2">
        <v>19</v>
      </c>
      <c r="C2355" s="2">
        <v>89</v>
      </c>
      <c r="D2355" s="11"/>
      <c r="E23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55" s="524" t="str">
        <f t="shared" si="110"/>
        <v/>
      </c>
      <c r="H2355" s="525">
        <f t="shared" si="111"/>
        <v>0</v>
      </c>
      <c r="I2355" s="526">
        <f t="shared" si="112"/>
        <v>1</v>
      </c>
      <c r="J2355" s="526" t="str">
        <f ca="1">IF(G2355="","",SUMPRODUCT(LOOKUP(MID(SUBSTITUTE(UPPER(TRIM(CLEAN(SUBSTITUTE(SUBSTITUTE(G2355,"ٔ",""),"ـ","ء"))))," ",""),ROW(INDIRECT("1:"&amp;LEN(SUBSTITUTE(UPPER(TRIM(CLEAN(SUBSTITUTE(SUBSTITUTE(G2355,"ٔ",""),"ـ","ء"))))," ","")))),1),Gematria!$C$3:$C$40,Gematria!$D$3:$D$40)))</f>
        <v/>
      </c>
    </row>
    <row r="2356" spans="1:10" x14ac:dyDescent="0.25">
      <c r="A2356" s="2">
        <v>2355</v>
      </c>
      <c r="B2356" s="2">
        <v>19</v>
      </c>
      <c r="C2356" s="2">
        <v>90</v>
      </c>
      <c r="D2356" s="11"/>
      <c r="E23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56" s="524" t="str">
        <f t="shared" si="110"/>
        <v/>
      </c>
      <c r="H2356" s="525">
        <f t="shared" si="111"/>
        <v>0</v>
      </c>
      <c r="I2356" s="526">
        <f t="shared" si="112"/>
        <v>1</v>
      </c>
      <c r="J2356" s="526" t="str">
        <f ca="1">IF(G2356="","",SUMPRODUCT(LOOKUP(MID(SUBSTITUTE(UPPER(TRIM(CLEAN(SUBSTITUTE(SUBSTITUTE(G2356,"ٔ",""),"ـ","ء"))))," ",""),ROW(INDIRECT("1:"&amp;LEN(SUBSTITUTE(UPPER(TRIM(CLEAN(SUBSTITUTE(SUBSTITUTE(G2356,"ٔ",""),"ـ","ء"))))," ","")))),1),Gematria!$C$3:$C$40,Gematria!$D$3:$D$40)))</f>
        <v/>
      </c>
    </row>
    <row r="2357" spans="1:10" x14ac:dyDescent="0.25">
      <c r="A2357" s="2">
        <v>2356</v>
      </c>
      <c r="B2357" s="2">
        <v>19</v>
      </c>
      <c r="C2357" s="2">
        <v>91</v>
      </c>
      <c r="D2357" s="11"/>
      <c r="E23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57" s="524" t="str">
        <f t="shared" si="110"/>
        <v/>
      </c>
      <c r="H2357" s="525">
        <f t="shared" si="111"/>
        <v>0</v>
      </c>
      <c r="I2357" s="526">
        <f t="shared" si="112"/>
        <v>1</v>
      </c>
      <c r="J2357" s="526" t="str">
        <f ca="1">IF(G2357="","",SUMPRODUCT(LOOKUP(MID(SUBSTITUTE(UPPER(TRIM(CLEAN(SUBSTITUTE(SUBSTITUTE(G2357,"ٔ",""),"ـ","ء"))))," ",""),ROW(INDIRECT("1:"&amp;LEN(SUBSTITUTE(UPPER(TRIM(CLEAN(SUBSTITUTE(SUBSTITUTE(G2357,"ٔ",""),"ـ","ء"))))," ","")))),1),Gematria!$C$3:$C$40,Gematria!$D$3:$D$40)))</f>
        <v/>
      </c>
    </row>
    <row r="2358" spans="1:10" x14ac:dyDescent="0.25">
      <c r="A2358" s="2">
        <v>2357</v>
      </c>
      <c r="B2358" s="2">
        <v>19</v>
      </c>
      <c r="C2358" s="2">
        <v>92</v>
      </c>
      <c r="D2358" s="11"/>
      <c r="E23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58" s="524" t="str">
        <f t="shared" si="110"/>
        <v/>
      </c>
      <c r="H2358" s="525">
        <f t="shared" si="111"/>
        <v>0</v>
      </c>
      <c r="I2358" s="526">
        <f t="shared" si="112"/>
        <v>1</v>
      </c>
      <c r="J2358" s="526" t="str">
        <f ca="1">IF(G2358="","",SUMPRODUCT(LOOKUP(MID(SUBSTITUTE(UPPER(TRIM(CLEAN(SUBSTITUTE(SUBSTITUTE(G2358,"ٔ",""),"ـ","ء"))))," ",""),ROW(INDIRECT("1:"&amp;LEN(SUBSTITUTE(UPPER(TRIM(CLEAN(SUBSTITUTE(SUBSTITUTE(G2358,"ٔ",""),"ـ","ء"))))," ","")))),1),Gematria!$C$3:$C$40,Gematria!$D$3:$D$40)))</f>
        <v/>
      </c>
    </row>
    <row r="2359" spans="1:10" x14ac:dyDescent="0.25">
      <c r="A2359" s="2">
        <v>2358</v>
      </c>
      <c r="B2359" s="2">
        <v>19</v>
      </c>
      <c r="C2359" s="2">
        <v>93</v>
      </c>
      <c r="D2359" s="11"/>
      <c r="E23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59" s="524" t="str">
        <f t="shared" si="110"/>
        <v/>
      </c>
      <c r="H2359" s="525">
        <f t="shared" si="111"/>
        <v>0</v>
      </c>
      <c r="I2359" s="526">
        <f t="shared" si="112"/>
        <v>1</v>
      </c>
      <c r="J2359" s="526" t="str">
        <f ca="1">IF(G2359="","",SUMPRODUCT(LOOKUP(MID(SUBSTITUTE(UPPER(TRIM(CLEAN(SUBSTITUTE(SUBSTITUTE(G2359,"ٔ",""),"ـ","ء"))))," ",""),ROW(INDIRECT("1:"&amp;LEN(SUBSTITUTE(UPPER(TRIM(CLEAN(SUBSTITUTE(SUBSTITUTE(G2359,"ٔ",""),"ـ","ء"))))," ","")))),1),Gematria!$C$3:$C$40,Gematria!$D$3:$D$40)))</f>
        <v/>
      </c>
    </row>
    <row r="2360" spans="1:10" x14ac:dyDescent="0.25">
      <c r="A2360" s="2">
        <v>2359</v>
      </c>
      <c r="B2360" s="2">
        <v>19</v>
      </c>
      <c r="C2360" s="2">
        <v>94</v>
      </c>
      <c r="D2360" s="11"/>
      <c r="E23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60" s="524" t="str">
        <f t="shared" si="110"/>
        <v/>
      </c>
      <c r="H2360" s="525">
        <f t="shared" si="111"/>
        <v>0</v>
      </c>
      <c r="I2360" s="526">
        <f t="shared" si="112"/>
        <v>1</v>
      </c>
      <c r="J2360" s="526" t="str">
        <f ca="1">IF(G2360="","",SUMPRODUCT(LOOKUP(MID(SUBSTITUTE(UPPER(TRIM(CLEAN(SUBSTITUTE(SUBSTITUTE(G2360,"ٔ",""),"ـ","ء"))))," ",""),ROW(INDIRECT("1:"&amp;LEN(SUBSTITUTE(UPPER(TRIM(CLEAN(SUBSTITUTE(SUBSTITUTE(G2360,"ٔ",""),"ـ","ء"))))," ","")))),1),Gematria!$C$3:$C$40,Gematria!$D$3:$D$40)))</f>
        <v/>
      </c>
    </row>
    <row r="2361" spans="1:10" x14ac:dyDescent="0.25">
      <c r="A2361" s="2">
        <v>2360</v>
      </c>
      <c r="B2361" s="2">
        <v>19</v>
      </c>
      <c r="C2361" s="2">
        <v>95</v>
      </c>
      <c r="D2361" s="11"/>
      <c r="E23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61" s="524" t="str">
        <f t="shared" si="110"/>
        <v/>
      </c>
      <c r="H2361" s="525">
        <f t="shared" si="111"/>
        <v>0</v>
      </c>
      <c r="I2361" s="526">
        <f t="shared" si="112"/>
        <v>1</v>
      </c>
      <c r="J2361" s="526" t="str">
        <f ca="1">IF(G2361="","",SUMPRODUCT(LOOKUP(MID(SUBSTITUTE(UPPER(TRIM(CLEAN(SUBSTITUTE(SUBSTITUTE(G2361,"ٔ",""),"ـ","ء"))))," ",""),ROW(INDIRECT("1:"&amp;LEN(SUBSTITUTE(UPPER(TRIM(CLEAN(SUBSTITUTE(SUBSTITUTE(G2361,"ٔ",""),"ـ","ء"))))," ","")))),1),Gematria!$C$3:$C$40,Gematria!$D$3:$D$40)))</f>
        <v/>
      </c>
    </row>
    <row r="2362" spans="1:10" x14ac:dyDescent="0.25">
      <c r="A2362" s="2">
        <v>2361</v>
      </c>
      <c r="B2362" s="2">
        <v>19</v>
      </c>
      <c r="C2362" s="2">
        <v>96</v>
      </c>
      <c r="D2362" s="11"/>
      <c r="E23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62" s="524" t="str">
        <f t="shared" si="110"/>
        <v/>
      </c>
      <c r="H2362" s="525">
        <f t="shared" si="111"/>
        <v>0</v>
      </c>
      <c r="I2362" s="526">
        <f t="shared" si="112"/>
        <v>1</v>
      </c>
      <c r="J2362" s="526" t="str">
        <f ca="1">IF(G2362="","",SUMPRODUCT(LOOKUP(MID(SUBSTITUTE(UPPER(TRIM(CLEAN(SUBSTITUTE(SUBSTITUTE(G2362,"ٔ",""),"ـ","ء"))))," ",""),ROW(INDIRECT("1:"&amp;LEN(SUBSTITUTE(UPPER(TRIM(CLEAN(SUBSTITUTE(SUBSTITUTE(G2362,"ٔ",""),"ـ","ء"))))," ","")))),1),Gematria!$C$3:$C$40,Gematria!$D$3:$D$40)))</f>
        <v/>
      </c>
    </row>
    <row r="2363" spans="1:10" x14ac:dyDescent="0.25">
      <c r="A2363" s="2">
        <v>2362</v>
      </c>
      <c r="B2363" s="2">
        <v>19</v>
      </c>
      <c r="C2363" s="2">
        <v>97</v>
      </c>
      <c r="D2363" s="11"/>
      <c r="E23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63" s="524" t="str">
        <f t="shared" si="110"/>
        <v/>
      </c>
      <c r="H2363" s="525">
        <f t="shared" si="111"/>
        <v>0</v>
      </c>
      <c r="I2363" s="526">
        <f t="shared" si="112"/>
        <v>1</v>
      </c>
      <c r="J2363" s="526" t="str">
        <f ca="1">IF(G2363="","",SUMPRODUCT(LOOKUP(MID(SUBSTITUTE(UPPER(TRIM(CLEAN(SUBSTITUTE(SUBSTITUTE(G2363,"ٔ",""),"ـ","ء"))))," ",""),ROW(INDIRECT("1:"&amp;LEN(SUBSTITUTE(UPPER(TRIM(CLEAN(SUBSTITUTE(SUBSTITUTE(G2363,"ٔ",""),"ـ","ء"))))," ","")))),1),Gematria!$C$3:$C$40,Gematria!$D$3:$D$40)))</f>
        <v/>
      </c>
    </row>
    <row r="2364" spans="1:10" x14ac:dyDescent="0.25">
      <c r="A2364" s="2">
        <v>2363</v>
      </c>
      <c r="B2364" s="2">
        <v>19</v>
      </c>
      <c r="C2364" s="2">
        <v>98</v>
      </c>
      <c r="D2364" s="11"/>
      <c r="E23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64" s="524" t="str">
        <f t="shared" si="110"/>
        <v/>
      </c>
      <c r="H2364" s="525">
        <f t="shared" si="111"/>
        <v>0</v>
      </c>
      <c r="I2364" s="526">
        <f t="shared" si="112"/>
        <v>1</v>
      </c>
      <c r="J2364" s="526" t="str">
        <f ca="1">IF(G2364="","",SUMPRODUCT(LOOKUP(MID(SUBSTITUTE(UPPER(TRIM(CLEAN(SUBSTITUTE(SUBSTITUTE(G2364,"ٔ",""),"ـ","ء"))))," ",""),ROW(INDIRECT("1:"&amp;LEN(SUBSTITUTE(UPPER(TRIM(CLEAN(SUBSTITUTE(SUBSTITUTE(G2364,"ٔ",""),"ـ","ء"))))," ","")))),1),Gematria!$C$3:$C$40,Gematria!$D$3:$D$40)))</f>
        <v/>
      </c>
    </row>
    <row r="2365" spans="1:10" x14ac:dyDescent="0.25">
      <c r="A2365" s="2">
        <v>2364</v>
      </c>
      <c r="B2365" s="2">
        <v>20</v>
      </c>
      <c r="C2365" s="2">
        <v>0</v>
      </c>
      <c r="D2365" s="11"/>
      <c r="E23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65" s="524" t="str">
        <f t="shared" si="110"/>
        <v/>
      </c>
      <c r="H2365" s="525">
        <f t="shared" si="111"/>
        <v>0</v>
      </c>
      <c r="I2365" s="526">
        <f t="shared" si="112"/>
        <v>1</v>
      </c>
      <c r="J2365" s="526" t="str">
        <f ca="1">IF(G2365="","",SUMPRODUCT(LOOKUP(MID(SUBSTITUTE(UPPER(TRIM(CLEAN(SUBSTITUTE(SUBSTITUTE(G2365,"ٔ",""),"ـ","ء"))))," ",""),ROW(INDIRECT("1:"&amp;LEN(SUBSTITUTE(UPPER(TRIM(CLEAN(SUBSTITUTE(SUBSTITUTE(G2365,"ٔ",""),"ـ","ء"))))," ","")))),1),Gematria!$C$3:$C$40,Gematria!$D$3:$D$40)))</f>
        <v/>
      </c>
    </row>
    <row r="2366" spans="1:10" x14ac:dyDescent="0.25">
      <c r="A2366" s="2">
        <v>2365</v>
      </c>
      <c r="B2366" s="2">
        <v>20</v>
      </c>
      <c r="C2366" s="2">
        <v>1</v>
      </c>
      <c r="D2366" s="11"/>
      <c r="E23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66" s="524" t="str">
        <f t="shared" si="110"/>
        <v/>
      </c>
      <c r="H2366" s="525">
        <f t="shared" si="111"/>
        <v>0</v>
      </c>
      <c r="I2366" s="526">
        <f t="shared" si="112"/>
        <v>1</v>
      </c>
      <c r="J2366" s="526" t="str">
        <f ca="1">IF(G2366="","",SUMPRODUCT(LOOKUP(MID(SUBSTITUTE(UPPER(TRIM(CLEAN(SUBSTITUTE(SUBSTITUTE(G2366,"ٔ",""),"ـ","ء"))))," ",""),ROW(INDIRECT("1:"&amp;LEN(SUBSTITUTE(UPPER(TRIM(CLEAN(SUBSTITUTE(SUBSTITUTE(G2366,"ٔ",""),"ـ","ء"))))," ","")))),1),Gematria!$C$3:$C$40,Gematria!$D$3:$D$40)))</f>
        <v/>
      </c>
    </row>
    <row r="2367" spans="1:10" x14ac:dyDescent="0.25">
      <c r="A2367" s="2">
        <v>2366</v>
      </c>
      <c r="B2367" s="2">
        <v>20</v>
      </c>
      <c r="C2367" s="2">
        <v>2</v>
      </c>
      <c r="D2367" s="11"/>
      <c r="E23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67" s="524" t="str">
        <f t="shared" si="110"/>
        <v/>
      </c>
      <c r="H2367" s="525">
        <f t="shared" si="111"/>
        <v>0</v>
      </c>
      <c r="I2367" s="526">
        <f t="shared" si="112"/>
        <v>1</v>
      </c>
      <c r="J2367" s="526" t="str">
        <f ca="1">IF(G2367="","",SUMPRODUCT(LOOKUP(MID(SUBSTITUTE(UPPER(TRIM(CLEAN(SUBSTITUTE(SUBSTITUTE(G2367,"ٔ",""),"ـ","ء"))))," ",""),ROW(INDIRECT("1:"&amp;LEN(SUBSTITUTE(UPPER(TRIM(CLEAN(SUBSTITUTE(SUBSTITUTE(G2367,"ٔ",""),"ـ","ء"))))," ","")))),1),Gematria!$C$3:$C$40,Gematria!$D$3:$D$40)))</f>
        <v/>
      </c>
    </row>
    <row r="2368" spans="1:10" x14ac:dyDescent="0.25">
      <c r="A2368" s="2">
        <v>2367</v>
      </c>
      <c r="B2368" s="2">
        <v>20</v>
      </c>
      <c r="C2368" s="2">
        <v>3</v>
      </c>
      <c r="D2368" s="11"/>
      <c r="E23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68" s="524" t="str">
        <f t="shared" si="110"/>
        <v/>
      </c>
      <c r="H2368" s="525">
        <f t="shared" si="111"/>
        <v>0</v>
      </c>
      <c r="I2368" s="526">
        <f t="shared" si="112"/>
        <v>1</v>
      </c>
      <c r="J2368" s="526" t="str">
        <f ca="1">IF(G2368="","",SUMPRODUCT(LOOKUP(MID(SUBSTITUTE(UPPER(TRIM(CLEAN(SUBSTITUTE(SUBSTITUTE(G2368,"ٔ",""),"ـ","ء"))))," ",""),ROW(INDIRECT("1:"&amp;LEN(SUBSTITUTE(UPPER(TRIM(CLEAN(SUBSTITUTE(SUBSTITUTE(G2368,"ٔ",""),"ـ","ء"))))," ","")))),1),Gematria!$C$3:$C$40,Gematria!$D$3:$D$40)))</f>
        <v/>
      </c>
    </row>
    <row r="2369" spans="1:10" x14ac:dyDescent="0.25">
      <c r="A2369" s="2">
        <v>2368</v>
      </c>
      <c r="B2369" s="2">
        <v>20</v>
      </c>
      <c r="C2369" s="2">
        <v>4</v>
      </c>
      <c r="D2369" s="11"/>
      <c r="E23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69" s="524" t="str">
        <f t="shared" si="110"/>
        <v/>
      </c>
      <c r="H2369" s="525">
        <f t="shared" si="111"/>
        <v>0</v>
      </c>
      <c r="I2369" s="526">
        <f t="shared" si="112"/>
        <v>1</v>
      </c>
      <c r="J2369" s="526" t="str">
        <f ca="1">IF(G2369="","",SUMPRODUCT(LOOKUP(MID(SUBSTITUTE(UPPER(TRIM(CLEAN(SUBSTITUTE(SUBSTITUTE(G2369,"ٔ",""),"ـ","ء"))))," ",""),ROW(INDIRECT("1:"&amp;LEN(SUBSTITUTE(UPPER(TRIM(CLEAN(SUBSTITUTE(SUBSTITUTE(G2369,"ٔ",""),"ـ","ء"))))," ","")))),1),Gematria!$C$3:$C$40,Gematria!$D$3:$D$40)))</f>
        <v/>
      </c>
    </row>
    <row r="2370" spans="1:10" x14ac:dyDescent="0.25">
      <c r="A2370" s="2">
        <v>2369</v>
      </c>
      <c r="B2370" s="2">
        <v>20</v>
      </c>
      <c r="C2370" s="2">
        <v>5</v>
      </c>
      <c r="D2370" s="11"/>
      <c r="E23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70" s="524" t="str">
        <f t="shared" si="110"/>
        <v/>
      </c>
      <c r="H2370" s="525">
        <f t="shared" si="111"/>
        <v>0</v>
      </c>
      <c r="I2370" s="526">
        <f t="shared" si="112"/>
        <v>1</v>
      </c>
      <c r="J2370" s="526" t="str">
        <f ca="1">IF(G2370="","",SUMPRODUCT(LOOKUP(MID(SUBSTITUTE(UPPER(TRIM(CLEAN(SUBSTITUTE(SUBSTITUTE(G2370,"ٔ",""),"ـ","ء"))))," ",""),ROW(INDIRECT("1:"&amp;LEN(SUBSTITUTE(UPPER(TRIM(CLEAN(SUBSTITUTE(SUBSTITUTE(G2370,"ٔ",""),"ـ","ء"))))," ","")))),1),Gematria!$C$3:$C$40,Gematria!$D$3:$D$40)))</f>
        <v/>
      </c>
    </row>
    <row r="2371" spans="1:10" x14ac:dyDescent="0.25">
      <c r="A2371" s="2">
        <v>2370</v>
      </c>
      <c r="B2371" s="2">
        <v>20</v>
      </c>
      <c r="C2371" s="2">
        <v>6</v>
      </c>
      <c r="D2371" s="11"/>
      <c r="E23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71" s="524" t="str">
        <f t="shared" ref="G2371:G2434" si="113">TRIM(CLEAN(SUBSTITUTE(F2371,"ٔ","")))</f>
        <v/>
      </c>
      <c r="H2371" s="525">
        <f t="shared" ref="H2371:H2434" si="114">LEN(SUBSTITUTE(G2371," ",""))</f>
        <v>0</v>
      </c>
      <c r="I2371" s="526">
        <f t="shared" si="112"/>
        <v>1</v>
      </c>
      <c r="J2371" s="526" t="str">
        <f ca="1">IF(G2371="","",SUMPRODUCT(LOOKUP(MID(SUBSTITUTE(UPPER(TRIM(CLEAN(SUBSTITUTE(SUBSTITUTE(G2371,"ٔ",""),"ـ","ء"))))," ",""),ROW(INDIRECT("1:"&amp;LEN(SUBSTITUTE(UPPER(TRIM(CLEAN(SUBSTITUTE(SUBSTITUTE(G2371,"ٔ",""),"ـ","ء"))))," ","")))),1),Gematria!$C$3:$C$40,Gematria!$D$3:$D$40)))</f>
        <v/>
      </c>
    </row>
    <row r="2372" spans="1:10" x14ac:dyDescent="0.25">
      <c r="A2372" s="2">
        <v>2371</v>
      </c>
      <c r="B2372" s="2">
        <v>20</v>
      </c>
      <c r="C2372" s="2">
        <v>7</v>
      </c>
      <c r="D2372" s="11"/>
      <c r="E23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72" s="524" t="str">
        <f t="shared" si="113"/>
        <v/>
      </c>
      <c r="H2372" s="525">
        <f t="shared" si="114"/>
        <v>0</v>
      </c>
      <c r="I2372" s="526">
        <f t="shared" si="112"/>
        <v>1</v>
      </c>
      <c r="J2372" s="526" t="str">
        <f ca="1">IF(G2372="","",SUMPRODUCT(LOOKUP(MID(SUBSTITUTE(UPPER(TRIM(CLEAN(SUBSTITUTE(SUBSTITUTE(G2372,"ٔ",""),"ـ","ء"))))," ",""),ROW(INDIRECT("1:"&amp;LEN(SUBSTITUTE(UPPER(TRIM(CLEAN(SUBSTITUTE(SUBSTITUTE(G2372,"ٔ",""),"ـ","ء"))))," ","")))),1),Gematria!$C$3:$C$40,Gematria!$D$3:$D$40)))</f>
        <v/>
      </c>
    </row>
    <row r="2373" spans="1:10" x14ac:dyDescent="0.25">
      <c r="A2373" s="2">
        <v>2372</v>
      </c>
      <c r="B2373" s="2">
        <v>20</v>
      </c>
      <c r="C2373" s="2">
        <v>8</v>
      </c>
      <c r="D2373" s="11"/>
      <c r="E23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73" s="524" t="str">
        <f t="shared" si="113"/>
        <v/>
      </c>
      <c r="H2373" s="525">
        <f t="shared" si="114"/>
        <v>0</v>
      </c>
      <c r="I2373" s="526">
        <f t="shared" si="112"/>
        <v>1</v>
      </c>
      <c r="J2373" s="526" t="str">
        <f ca="1">IF(G2373="","",SUMPRODUCT(LOOKUP(MID(SUBSTITUTE(UPPER(TRIM(CLEAN(SUBSTITUTE(SUBSTITUTE(G2373,"ٔ",""),"ـ","ء"))))," ",""),ROW(INDIRECT("1:"&amp;LEN(SUBSTITUTE(UPPER(TRIM(CLEAN(SUBSTITUTE(SUBSTITUTE(G2373,"ٔ",""),"ـ","ء"))))," ","")))),1),Gematria!$C$3:$C$40,Gematria!$D$3:$D$40)))</f>
        <v/>
      </c>
    </row>
    <row r="2374" spans="1:10" x14ac:dyDescent="0.25">
      <c r="A2374" s="2">
        <v>2373</v>
      </c>
      <c r="B2374" s="2">
        <v>20</v>
      </c>
      <c r="C2374" s="2">
        <v>9</v>
      </c>
      <c r="D2374" s="11"/>
      <c r="E23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74" s="524" t="str">
        <f t="shared" si="113"/>
        <v/>
      </c>
      <c r="H2374" s="525">
        <f t="shared" si="114"/>
        <v>0</v>
      </c>
      <c r="I2374" s="526">
        <f t="shared" si="112"/>
        <v>1</v>
      </c>
      <c r="J2374" s="526" t="str">
        <f ca="1">IF(G2374="","",SUMPRODUCT(LOOKUP(MID(SUBSTITUTE(UPPER(TRIM(CLEAN(SUBSTITUTE(SUBSTITUTE(G2374,"ٔ",""),"ـ","ء"))))," ",""),ROW(INDIRECT("1:"&amp;LEN(SUBSTITUTE(UPPER(TRIM(CLEAN(SUBSTITUTE(SUBSTITUTE(G2374,"ٔ",""),"ـ","ء"))))," ","")))),1),Gematria!$C$3:$C$40,Gematria!$D$3:$D$40)))</f>
        <v/>
      </c>
    </row>
    <row r="2375" spans="1:10" x14ac:dyDescent="0.25">
      <c r="A2375" s="2">
        <v>2374</v>
      </c>
      <c r="B2375" s="2">
        <v>20</v>
      </c>
      <c r="C2375" s="2">
        <v>10</v>
      </c>
      <c r="D2375" s="11"/>
      <c r="E23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75" s="524" t="str">
        <f t="shared" si="113"/>
        <v/>
      </c>
      <c r="H2375" s="525">
        <f t="shared" si="114"/>
        <v>0</v>
      </c>
      <c r="I2375" s="526">
        <f t="shared" si="112"/>
        <v>1</v>
      </c>
      <c r="J2375" s="526" t="str">
        <f ca="1">IF(G2375="","",SUMPRODUCT(LOOKUP(MID(SUBSTITUTE(UPPER(TRIM(CLEAN(SUBSTITUTE(SUBSTITUTE(G2375,"ٔ",""),"ـ","ء"))))," ",""),ROW(INDIRECT("1:"&amp;LEN(SUBSTITUTE(UPPER(TRIM(CLEAN(SUBSTITUTE(SUBSTITUTE(G2375,"ٔ",""),"ـ","ء"))))," ","")))),1),Gematria!$C$3:$C$40,Gematria!$D$3:$D$40)))</f>
        <v/>
      </c>
    </row>
    <row r="2376" spans="1:10" x14ac:dyDescent="0.25">
      <c r="A2376" s="2">
        <v>2375</v>
      </c>
      <c r="B2376" s="2">
        <v>20</v>
      </c>
      <c r="C2376" s="2">
        <v>11</v>
      </c>
      <c r="D2376" s="11"/>
      <c r="E23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76" s="524" t="str">
        <f t="shared" si="113"/>
        <v/>
      </c>
      <c r="H2376" s="525">
        <f t="shared" si="114"/>
        <v>0</v>
      </c>
      <c r="I2376" s="526">
        <f t="shared" si="112"/>
        <v>1</v>
      </c>
      <c r="J2376" s="526" t="str">
        <f ca="1">IF(G2376="","",SUMPRODUCT(LOOKUP(MID(SUBSTITUTE(UPPER(TRIM(CLEAN(SUBSTITUTE(SUBSTITUTE(G2376,"ٔ",""),"ـ","ء"))))," ",""),ROW(INDIRECT("1:"&amp;LEN(SUBSTITUTE(UPPER(TRIM(CLEAN(SUBSTITUTE(SUBSTITUTE(G2376,"ٔ",""),"ـ","ء"))))," ","")))),1),Gematria!$C$3:$C$40,Gematria!$D$3:$D$40)))</f>
        <v/>
      </c>
    </row>
    <row r="2377" spans="1:10" x14ac:dyDescent="0.25">
      <c r="A2377" s="2">
        <v>2376</v>
      </c>
      <c r="B2377" s="2">
        <v>20</v>
      </c>
      <c r="C2377" s="2">
        <v>12</v>
      </c>
      <c r="D2377" s="11"/>
      <c r="E23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77" s="524" t="str">
        <f t="shared" si="113"/>
        <v/>
      </c>
      <c r="H2377" s="525">
        <f t="shared" si="114"/>
        <v>0</v>
      </c>
      <c r="I2377" s="526">
        <f t="shared" si="112"/>
        <v>1</v>
      </c>
      <c r="J2377" s="526" t="str">
        <f ca="1">IF(G2377="","",SUMPRODUCT(LOOKUP(MID(SUBSTITUTE(UPPER(TRIM(CLEAN(SUBSTITUTE(SUBSTITUTE(G2377,"ٔ",""),"ـ","ء"))))," ",""),ROW(INDIRECT("1:"&amp;LEN(SUBSTITUTE(UPPER(TRIM(CLEAN(SUBSTITUTE(SUBSTITUTE(G2377,"ٔ",""),"ـ","ء"))))," ","")))),1),Gematria!$C$3:$C$40,Gematria!$D$3:$D$40)))</f>
        <v/>
      </c>
    </row>
    <row r="2378" spans="1:10" x14ac:dyDescent="0.25">
      <c r="A2378" s="2">
        <v>2377</v>
      </c>
      <c r="B2378" s="2">
        <v>20</v>
      </c>
      <c r="C2378" s="2">
        <v>13</v>
      </c>
      <c r="D2378" s="11"/>
      <c r="E23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78" s="524" t="str">
        <f t="shared" si="113"/>
        <v/>
      </c>
      <c r="H2378" s="525">
        <f t="shared" si="114"/>
        <v>0</v>
      </c>
      <c r="I2378" s="526">
        <f t="shared" si="112"/>
        <v>1</v>
      </c>
      <c r="J2378" s="526" t="str">
        <f ca="1">IF(G2378="","",SUMPRODUCT(LOOKUP(MID(SUBSTITUTE(UPPER(TRIM(CLEAN(SUBSTITUTE(SUBSTITUTE(G2378,"ٔ",""),"ـ","ء"))))," ",""),ROW(INDIRECT("1:"&amp;LEN(SUBSTITUTE(UPPER(TRIM(CLEAN(SUBSTITUTE(SUBSTITUTE(G2378,"ٔ",""),"ـ","ء"))))," ","")))),1),Gematria!$C$3:$C$40,Gematria!$D$3:$D$40)))</f>
        <v/>
      </c>
    </row>
    <row r="2379" spans="1:10" x14ac:dyDescent="0.25">
      <c r="A2379" s="2">
        <v>2378</v>
      </c>
      <c r="B2379" s="2">
        <v>20</v>
      </c>
      <c r="C2379" s="2">
        <v>14</v>
      </c>
      <c r="D2379" s="11"/>
      <c r="E23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79" s="524" t="str">
        <f t="shared" si="113"/>
        <v/>
      </c>
      <c r="H2379" s="525">
        <f t="shared" si="114"/>
        <v>0</v>
      </c>
      <c r="I2379" s="526">
        <f t="shared" si="112"/>
        <v>1</v>
      </c>
      <c r="J2379" s="526" t="str">
        <f ca="1">IF(G2379="","",SUMPRODUCT(LOOKUP(MID(SUBSTITUTE(UPPER(TRIM(CLEAN(SUBSTITUTE(SUBSTITUTE(G2379,"ٔ",""),"ـ","ء"))))," ",""),ROW(INDIRECT("1:"&amp;LEN(SUBSTITUTE(UPPER(TRIM(CLEAN(SUBSTITUTE(SUBSTITUTE(G2379,"ٔ",""),"ـ","ء"))))," ","")))),1),Gematria!$C$3:$C$40,Gematria!$D$3:$D$40)))</f>
        <v/>
      </c>
    </row>
    <row r="2380" spans="1:10" x14ac:dyDescent="0.25">
      <c r="A2380" s="2">
        <v>2379</v>
      </c>
      <c r="B2380" s="2">
        <v>20</v>
      </c>
      <c r="C2380" s="2">
        <v>15</v>
      </c>
      <c r="D2380" s="11"/>
      <c r="E23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80" s="524" t="str">
        <f t="shared" si="113"/>
        <v/>
      </c>
      <c r="H2380" s="525">
        <f t="shared" si="114"/>
        <v>0</v>
      </c>
      <c r="I2380" s="526">
        <f t="shared" si="112"/>
        <v>1</v>
      </c>
      <c r="J2380" s="526" t="str">
        <f ca="1">IF(G2380="","",SUMPRODUCT(LOOKUP(MID(SUBSTITUTE(UPPER(TRIM(CLEAN(SUBSTITUTE(SUBSTITUTE(G2380,"ٔ",""),"ـ","ء"))))," ",""),ROW(INDIRECT("1:"&amp;LEN(SUBSTITUTE(UPPER(TRIM(CLEAN(SUBSTITUTE(SUBSTITUTE(G2380,"ٔ",""),"ـ","ء"))))," ","")))),1),Gematria!$C$3:$C$40,Gematria!$D$3:$D$40)))</f>
        <v/>
      </c>
    </row>
    <row r="2381" spans="1:10" x14ac:dyDescent="0.25">
      <c r="A2381" s="2">
        <v>2380</v>
      </c>
      <c r="B2381" s="2">
        <v>20</v>
      </c>
      <c r="C2381" s="2">
        <v>16</v>
      </c>
      <c r="D2381" s="11"/>
      <c r="E23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81" s="524" t="str">
        <f t="shared" si="113"/>
        <v/>
      </c>
      <c r="H2381" s="525">
        <f t="shared" si="114"/>
        <v>0</v>
      </c>
      <c r="I2381" s="526">
        <f t="shared" si="112"/>
        <v>1</v>
      </c>
      <c r="J2381" s="526" t="str">
        <f ca="1">IF(G2381="","",SUMPRODUCT(LOOKUP(MID(SUBSTITUTE(UPPER(TRIM(CLEAN(SUBSTITUTE(SUBSTITUTE(G2381,"ٔ",""),"ـ","ء"))))," ",""),ROW(INDIRECT("1:"&amp;LEN(SUBSTITUTE(UPPER(TRIM(CLEAN(SUBSTITUTE(SUBSTITUTE(G2381,"ٔ",""),"ـ","ء"))))," ","")))),1),Gematria!$C$3:$C$40,Gematria!$D$3:$D$40)))</f>
        <v/>
      </c>
    </row>
    <row r="2382" spans="1:10" x14ac:dyDescent="0.25">
      <c r="A2382" s="2">
        <v>2381</v>
      </c>
      <c r="B2382" s="2">
        <v>20</v>
      </c>
      <c r="C2382" s="2">
        <v>17</v>
      </c>
      <c r="D2382" s="11"/>
      <c r="E23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82" s="524" t="str">
        <f t="shared" si="113"/>
        <v/>
      </c>
      <c r="H2382" s="525">
        <f t="shared" si="114"/>
        <v>0</v>
      </c>
      <c r="I2382" s="526">
        <f t="shared" si="112"/>
        <v>1</v>
      </c>
      <c r="J2382" s="526" t="str">
        <f ca="1">IF(G2382="","",SUMPRODUCT(LOOKUP(MID(SUBSTITUTE(UPPER(TRIM(CLEAN(SUBSTITUTE(SUBSTITUTE(G2382,"ٔ",""),"ـ","ء"))))," ",""),ROW(INDIRECT("1:"&amp;LEN(SUBSTITUTE(UPPER(TRIM(CLEAN(SUBSTITUTE(SUBSTITUTE(G2382,"ٔ",""),"ـ","ء"))))," ","")))),1),Gematria!$C$3:$C$40,Gematria!$D$3:$D$40)))</f>
        <v/>
      </c>
    </row>
    <row r="2383" spans="1:10" x14ac:dyDescent="0.25">
      <c r="A2383" s="2">
        <v>2382</v>
      </c>
      <c r="B2383" s="2">
        <v>20</v>
      </c>
      <c r="C2383" s="2">
        <v>18</v>
      </c>
      <c r="D2383" s="11"/>
      <c r="E23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83" s="524" t="str">
        <f t="shared" si="113"/>
        <v/>
      </c>
      <c r="H2383" s="525">
        <f t="shared" si="114"/>
        <v>0</v>
      </c>
      <c r="I2383" s="526">
        <f t="shared" si="112"/>
        <v>1</v>
      </c>
      <c r="J2383" s="526" t="str">
        <f ca="1">IF(G2383="","",SUMPRODUCT(LOOKUP(MID(SUBSTITUTE(UPPER(TRIM(CLEAN(SUBSTITUTE(SUBSTITUTE(G2383,"ٔ",""),"ـ","ء"))))," ",""),ROW(INDIRECT("1:"&amp;LEN(SUBSTITUTE(UPPER(TRIM(CLEAN(SUBSTITUTE(SUBSTITUTE(G2383,"ٔ",""),"ـ","ء"))))," ","")))),1),Gematria!$C$3:$C$40,Gematria!$D$3:$D$40)))</f>
        <v/>
      </c>
    </row>
    <row r="2384" spans="1:10" x14ac:dyDescent="0.25">
      <c r="A2384" s="2">
        <v>2383</v>
      </c>
      <c r="B2384" s="2">
        <v>20</v>
      </c>
      <c r="C2384" s="2">
        <v>19</v>
      </c>
      <c r="D2384" s="11"/>
      <c r="E23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84" s="524" t="str">
        <f t="shared" si="113"/>
        <v/>
      </c>
      <c r="H2384" s="525">
        <f t="shared" si="114"/>
        <v>0</v>
      </c>
      <c r="I2384" s="526">
        <f t="shared" si="112"/>
        <v>1</v>
      </c>
      <c r="J2384" s="526" t="str">
        <f ca="1">IF(G2384="","",SUMPRODUCT(LOOKUP(MID(SUBSTITUTE(UPPER(TRIM(CLEAN(SUBSTITUTE(SUBSTITUTE(G2384,"ٔ",""),"ـ","ء"))))," ",""),ROW(INDIRECT("1:"&amp;LEN(SUBSTITUTE(UPPER(TRIM(CLEAN(SUBSTITUTE(SUBSTITUTE(G2384,"ٔ",""),"ـ","ء"))))," ","")))),1),Gematria!$C$3:$C$40,Gematria!$D$3:$D$40)))</f>
        <v/>
      </c>
    </row>
    <row r="2385" spans="1:10" x14ac:dyDescent="0.25">
      <c r="A2385" s="2">
        <v>2384</v>
      </c>
      <c r="B2385" s="2">
        <v>20</v>
      </c>
      <c r="C2385" s="2">
        <v>20</v>
      </c>
      <c r="D2385" s="11"/>
      <c r="E23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85" s="524" t="str">
        <f t="shared" si="113"/>
        <v/>
      </c>
      <c r="H2385" s="525">
        <f t="shared" si="114"/>
        <v>0</v>
      </c>
      <c r="I2385" s="526">
        <f t="shared" si="112"/>
        <v>1</v>
      </c>
      <c r="J2385" s="526" t="str">
        <f ca="1">IF(G2385="","",SUMPRODUCT(LOOKUP(MID(SUBSTITUTE(UPPER(TRIM(CLEAN(SUBSTITUTE(SUBSTITUTE(G2385,"ٔ",""),"ـ","ء"))))," ",""),ROW(INDIRECT("1:"&amp;LEN(SUBSTITUTE(UPPER(TRIM(CLEAN(SUBSTITUTE(SUBSTITUTE(G2385,"ٔ",""),"ـ","ء"))))," ","")))),1),Gematria!$C$3:$C$40,Gematria!$D$3:$D$40)))</f>
        <v/>
      </c>
    </row>
    <row r="2386" spans="1:10" x14ac:dyDescent="0.25">
      <c r="A2386" s="2">
        <v>2385</v>
      </c>
      <c r="B2386" s="2">
        <v>20</v>
      </c>
      <c r="C2386" s="2">
        <v>21</v>
      </c>
      <c r="D2386" s="11"/>
      <c r="E23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86" s="524" t="str">
        <f t="shared" si="113"/>
        <v/>
      </c>
      <c r="H2386" s="525">
        <f t="shared" si="114"/>
        <v>0</v>
      </c>
      <c r="I2386" s="526">
        <f t="shared" si="112"/>
        <v>1</v>
      </c>
      <c r="J2386" s="526" t="str">
        <f ca="1">IF(G2386="","",SUMPRODUCT(LOOKUP(MID(SUBSTITUTE(UPPER(TRIM(CLEAN(SUBSTITUTE(SUBSTITUTE(G2386,"ٔ",""),"ـ","ء"))))," ",""),ROW(INDIRECT("1:"&amp;LEN(SUBSTITUTE(UPPER(TRIM(CLEAN(SUBSTITUTE(SUBSTITUTE(G2386,"ٔ",""),"ـ","ء"))))," ","")))),1),Gematria!$C$3:$C$40,Gematria!$D$3:$D$40)))</f>
        <v/>
      </c>
    </row>
    <row r="2387" spans="1:10" x14ac:dyDescent="0.25">
      <c r="A2387" s="2">
        <v>2386</v>
      </c>
      <c r="B2387" s="2">
        <v>20</v>
      </c>
      <c r="C2387" s="2">
        <v>22</v>
      </c>
      <c r="D2387" s="11"/>
      <c r="E23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87" s="524" t="str">
        <f t="shared" si="113"/>
        <v/>
      </c>
      <c r="H2387" s="525">
        <f t="shared" si="114"/>
        <v>0</v>
      </c>
      <c r="I2387" s="526">
        <f t="shared" ref="I2387:I2450" si="115">LEN(TRIM(G2387))-H2387+1</f>
        <v>1</v>
      </c>
      <c r="J2387" s="526" t="str">
        <f ca="1">IF(G2387="","",SUMPRODUCT(LOOKUP(MID(SUBSTITUTE(UPPER(TRIM(CLEAN(SUBSTITUTE(SUBSTITUTE(G2387,"ٔ",""),"ـ","ء"))))," ",""),ROW(INDIRECT("1:"&amp;LEN(SUBSTITUTE(UPPER(TRIM(CLEAN(SUBSTITUTE(SUBSTITUTE(G2387,"ٔ",""),"ـ","ء"))))," ","")))),1),Gematria!$C$3:$C$40,Gematria!$D$3:$D$40)))</f>
        <v/>
      </c>
    </row>
    <row r="2388" spans="1:10" x14ac:dyDescent="0.25">
      <c r="A2388" s="2">
        <v>2387</v>
      </c>
      <c r="B2388" s="2">
        <v>20</v>
      </c>
      <c r="C2388" s="2">
        <v>23</v>
      </c>
      <c r="D2388" s="11"/>
      <c r="E23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88" s="524" t="str">
        <f t="shared" si="113"/>
        <v/>
      </c>
      <c r="H2388" s="525">
        <f t="shared" si="114"/>
        <v>0</v>
      </c>
      <c r="I2388" s="526">
        <f t="shared" si="115"/>
        <v>1</v>
      </c>
      <c r="J2388" s="526" t="str">
        <f ca="1">IF(G2388="","",SUMPRODUCT(LOOKUP(MID(SUBSTITUTE(UPPER(TRIM(CLEAN(SUBSTITUTE(SUBSTITUTE(G2388,"ٔ",""),"ـ","ء"))))," ",""),ROW(INDIRECT("1:"&amp;LEN(SUBSTITUTE(UPPER(TRIM(CLEAN(SUBSTITUTE(SUBSTITUTE(G2388,"ٔ",""),"ـ","ء"))))," ","")))),1),Gematria!$C$3:$C$40,Gematria!$D$3:$D$40)))</f>
        <v/>
      </c>
    </row>
    <row r="2389" spans="1:10" x14ac:dyDescent="0.25">
      <c r="A2389" s="2">
        <v>2388</v>
      </c>
      <c r="B2389" s="2">
        <v>20</v>
      </c>
      <c r="C2389" s="2">
        <v>24</v>
      </c>
      <c r="D2389" s="11"/>
      <c r="E23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89" s="524" t="str">
        <f t="shared" si="113"/>
        <v/>
      </c>
      <c r="H2389" s="525">
        <f t="shared" si="114"/>
        <v>0</v>
      </c>
      <c r="I2389" s="526">
        <f t="shared" si="115"/>
        <v>1</v>
      </c>
      <c r="J2389" s="526" t="str">
        <f ca="1">IF(G2389="","",SUMPRODUCT(LOOKUP(MID(SUBSTITUTE(UPPER(TRIM(CLEAN(SUBSTITUTE(SUBSTITUTE(G2389,"ٔ",""),"ـ","ء"))))," ",""),ROW(INDIRECT("1:"&amp;LEN(SUBSTITUTE(UPPER(TRIM(CLEAN(SUBSTITUTE(SUBSTITUTE(G2389,"ٔ",""),"ـ","ء"))))," ","")))),1),Gematria!$C$3:$C$40,Gematria!$D$3:$D$40)))</f>
        <v/>
      </c>
    </row>
    <row r="2390" spans="1:10" x14ac:dyDescent="0.25">
      <c r="A2390" s="2">
        <v>2389</v>
      </c>
      <c r="B2390" s="2">
        <v>20</v>
      </c>
      <c r="C2390" s="2">
        <v>25</v>
      </c>
      <c r="D2390" s="11"/>
      <c r="E23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90" s="524" t="str">
        <f t="shared" si="113"/>
        <v/>
      </c>
      <c r="H2390" s="525">
        <f t="shared" si="114"/>
        <v>0</v>
      </c>
      <c r="I2390" s="526">
        <f t="shared" si="115"/>
        <v>1</v>
      </c>
      <c r="J2390" s="526" t="str">
        <f ca="1">IF(G2390="","",SUMPRODUCT(LOOKUP(MID(SUBSTITUTE(UPPER(TRIM(CLEAN(SUBSTITUTE(SUBSTITUTE(G2390,"ٔ",""),"ـ","ء"))))," ",""),ROW(INDIRECT("1:"&amp;LEN(SUBSTITUTE(UPPER(TRIM(CLEAN(SUBSTITUTE(SUBSTITUTE(G2390,"ٔ",""),"ـ","ء"))))," ","")))),1),Gematria!$C$3:$C$40,Gematria!$D$3:$D$40)))</f>
        <v/>
      </c>
    </row>
    <row r="2391" spans="1:10" x14ac:dyDescent="0.25">
      <c r="A2391" s="2">
        <v>2390</v>
      </c>
      <c r="B2391" s="2">
        <v>20</v>
      </c>
      <c r="C2391" s="2">
        <v>26</v>
      </c>
      <c r="D2391" s="11"/>
      <c r="E23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91" s="524" t="str">
        <f t="shared" si="113"/>
        <v/>
      </c>
      <c r="H2391" s="525">
        <f t="shared" si="114"/>
        <v>0</v>
      </c>
      <c r="I2391" s="526">
        <f t="shared" si="115"/>
        <v>1</v>
      </c>
      <c r="J2391" s="526" t="str">
        <f ca="1">IF(G2391="","",SUMPRODUCT(LOOKUP(MID(SUBSTITUTE(UPPER(TRIM(CLEAN(SUBSTITUTE(SUBSTITUTE(G2391,"ٔ",""),"ـ","ء"))))," ",""),ROW(INDIRECT("1:"&amp;LEN(SUBSTITUTE(UPPER(TRIM(CLEAN(SUBSTITUTE(SUBSTITUTE(G2391,"ٔ",""),"ـ","ء"))))," ","")))),1),Gematria!$C$3:$C$40,Gematria!$D$3:$D$40)))</f>
        <v/>
      </c>
    </row>
    <row r="2392" spans="1:10" x14ac:dyDescent="0.25">
      <c r="A2392" s="2">
        <v>2391</v>
      </c>
      <c r="B2392" s="2">
        <v>20</v>
      </c>
      <c r="C2392" s="2">
        <v>27</v>
      </c>
      <c r="D2392" s="11"/>
      <c r="E23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92" s="524" t="str">
        <f t="shared" si="113"/>
        <v/>
      </c>
      <c r="H2392" s="525">
        <f t="shared" si="114"/>
        <v>0</v>
      </c>
      <c r="I2392" s="526">
        <f t="shared" si="115"/>
        <v>1</v>
      </c>
      <c r="J2392" s="526" t="str">
        <f ca="1">IF(G2392="","",SUMPRODUCT(LOOKUP(MID(SUBSTITUTE(UPPER(TRIM(CLEAN(SUBSTITUTE(SUBSTITUTE(G2392,"ٔ",""),"ـ","ء"))))," ",""),ROW(INDIRECT("1:"&amp;LEN(SUBSTITUTE(UPPER(TRIM(CLEAN(SUBSTITUTE(SUBSTITUTE(G2392,"ٔ",""),"ـ","ء"))))," ","")))),1),Gematria!$C$3:$C$40,Gematria!$D$3:$D$40)))</f>
        <v/>
      </c>
    </row>
    <row r="2393" spans="1:10" x14ac:dyDescent="0.25">
      <c r="A2393" s="2">
        <v>2392</v>
      </c>
      <c r="B2393" s="2">
        <v>20</v>
      </c>
      <c r="C2393" s="2">
        <v>28</v>
      </c>
      <c r="D2393" s="11"/>
      <c r="E23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93" s="524" t="str">
        <f t="shared" si="113"/>
        <v/>
      </c>
      <c r="H2393" s="525">
        <f t="shared" si="114"/>
        <v>0</v>
      </c>
      <c r="I2393" s="526">
        <f t="shared" si="115"/>
        <v>1</v>
      </c>
      <c r="J2393" s="526" t="str">
        <f ca="1">IF(G2393="","",SUMPRODUCT(LOOKUP(MID(SUBSTITUTE(UPPER(TRIM(CLEAN(SUBSTITUTE(SUBSTITUTE(G2393,"ٔ",""),"ـ","ء"))))," ",""),ROW(INDIRECT("1:"&amp;LEN(SUBSTITUTE(UPPER(TRIM(CLEAN(SUBSTITUTE(SUBSTITUTE(G2393,"ٔ",""),"ـ","ء"))))," ","")))),1),Gematria!$C$3:$C$40,Gematria!$D$3:$D$40)))</f>
        <v/>
      </c>
    </row>
    <row r="2394" spans="1:10" x14ac:dyDescent="0.25">
      <c r="A2394" s="2">
        <v>2393</v>
      </c>
      <c r="B2394" s="2">
        <v>20</v>
      </c>
      <c r="C2394" s="2">
        <v>29</v>
      </c>
      <c r="D2394" s="11"/>
      <c r="E23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94" s="524" t="str">
        <f t="shared" si="113"/>
        <v/>
      </c>
      <c r="H2394" s="525">
        <f t="shared" si="114"/>
        <v>0</v>
      </c>
      <c r="I2394" s="526">
        <f t="shared" si="115"/>
        <v>1</v>
      </c>
      <c r="J2394" s="526" t="str">
        <f ca="1">IF(G2394="","",SUMPRODUCT(LOOKUP(MID(SUBSTITUTE(UPPER(TRIM(CLEAN(SUBSTITUTE(SUBSTITUTE(G2394,"ٔ",""),"ـ","ء"))))," ",""),ROW(INDIRECT("1:"&amp;LEN(SUBSTITUTE(UPPER(TRIM(CLEAN(SUBSTITUTE(SUBSTITUTE(G2394,"ٔ",""),"ـ","ء"))))," ","")))),1),Gematria!$C$3:$C$40,Gematria!$D$3:$D$40)))</f>
        <v/>
      </c>
    </row>
    <row r="2395" spans="1:10" x14ac:dyDescent="0.25">
      <c r="A2395" s="2">
        <v>2394</v>
      </c>
      <c r="B2395" s="2">
        <v>20</v>
      </c>
      <c r="C2395" s="2">
        <v>30</v>
      </c>
      <c r="D2395" s="11"/>
      <c r="E23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95" s="524" t="str">
        <f t="shared" si="113"/>
        <v/>
      </c>
      <c r="H2395" s="525">
        <f t="shared" si="114"/>
        <v>0</v>
      </c>
      <c r="I2395" s="526">
        <f t="shared" si="115"/>
        <v>1</v>
      </c>
      <c r="J2395" s="526" t="str">
        <f ca="1">IF(G2395="","",SUMPRODUCT(LOOKUP(MID(SUBSTITUTE(UPPER(TRIM(CLEAN(SUBSTITUTE(SUBSTITUTE(G2395,"ٔ",""),"ـ","ء"))))," ",""),ROW(INDIRECT("1:"&amp;LEN(SUBSTITUTE(UPPER(TRIM(CLEAN(SUBSTITUTE(SUBSTITUTE(G2395,"ٔ",""),"ـ","ء"))))," ","")))),1),Gematria!$C$3:$C$40,Gematria!$D$3:$D$40)))</f>
        <v/>
      </c>
    </row>
    <row r="2396" spans="1:10" x14ac:dyDescent="0.25">
      <c r="A2396" s="2">
        <v>2395</v>
      </c>
      <c r="B2396" s="2">
        <v>20</v>
      </c>
      <c r="C2396" s="2">
        <v>31</v>
      </c>
      <c r="D2396" s="11"/>
      <c r="E23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96" s="524" t="str">
        <f t="shared" si="113"/>
        <v/>
      </c>
      <c r="H2396" s="525">
        <f t="shared" si="114"/>
        <v>0</v>
      </c>
      <c r="I2396" s="526">
        <f t="shared" si="115"/>
        <v>1</v>
      </c>
      <c r="J2396" s="526" t="str">
        <f ca="1">IF(G2396="","",SUMPRODUCT(LOOKUP(MID(SUBSTITUTE(UPPER(TRIM(CLEAN(SUBSTITUTE(SUBSTITUTE(G2396,"ٔ",""),"ـ","ء"))))," ",""),ROW(INDIRECT("1:"&amp;LEN(SUBSTITUTE(UPPER(TRIM(CLEAN(SUBSTITUTE(SUBSTITUTE(G2396,"ٔ",""),"ـ","ء"))))," ","")))),1),Gematria!$C$3:$C$40,Gematria!$D$3:$D$40)))</f>
        <v/>
      </c>
    </row>
    <row r="2397" spans="1:10" x14ac:dyDescent="0.25">
      <c r="A2397" s="2">
        <v>2396</v>
      </c>
      <c r="B2397" s="2">
        <v>20</v>
      </c>
      <c r="C2397" s="2">
        <v>32</v>
      </c>
      <c r="D2397" s="11"/>
      <c r="E23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97" s="524" t="str">
        <f t="shared" si="113"/>
        <v/>
      </c>
      <c r="H2397" s="525">
        <f t="shared" si="114"/>
        <v>0</v>
      </c>
      <c r="I2397" s="526">
        <f t="shared" si="115"/>
        <v>1</v>
      </c>
      <c r="J2397" s="526" t="str">
        <f ca="1">IF(G2397="","",SUMPRODUCT(LOOKUP(MID(SUBSTITUTE(UPPER(TRIM(CLEAN(SUBSTITUTE(SUBSTITUTE(G2397,"ٔ",""),"ـ","ء"))))," ",""),ROW(INDIRECT("1:"&amp;LEN(SUBSTITUTE(UPPER(TRIM(CLEAN(SUBSTITUTE(SUBSTITUTE(G2397,"ٔ",""),"ـ","ء"))))," ","")))),1),Gematria!$C$3:$C$40,Gematria!$D$3:$D$40)))</f>
        <v/>
      </c>
    </row>
    <row r="2398" spans="1:10" x14ac:dyDescent="0.25">
      <c r="A2398" s="2">
        <v>2397</v>
      </c>
      <c r="B2398" s="2">
        <v>20</v>
      </c>
      <c r="C2398" s="2">
        <v>33</v>
      </c>
      <c r="D2398" s="11"/>
      <c r="E23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98" s="524" t="str">
        <f t="shared" si="113"/>
        <v/>
      </c>
      <c r="H2398" s="525">
        <f t="shared" si="114"/>
        <v>0</v>
      </c>
      <c r="I2398" s="526">
        <f t="shared" si="115"/>
        <v>1</v>
      </c>
      <c r="J2398" s="526" t="str">
        <f ca="1">IF(G2398="","",SUMPRODUCT(LOOKUP(MID(SUBSTITUTE(UPPER(TRIM(CLEAN(SUBSTITUTE(SUBSTITUTE(G2398,"ٔ",""),"ـ","ء"))))," ",""),ROW(INDIRECT("1:"&amp;LEN(SUBSTITUTE(UPPER(TRIM(CLEAN(SUBSTITUTE(SUBSTITUTE(G2398,"ٔ",""),"ـ","ء"))))," ","")))),1),Gematria!$C$3:$C$40,Gematria!$D$3:$D$40)))</f>
        <v/>
      </c>
    </row>
    <row r="2399" spans="1:10" x14ac:dyDescent="0.25">
      <c r="A2399" s="2">
        <v>2398</v>
      </c>
      <c r="B2399" s="2">
        <v>20</v>
      </c>
      <c r="C2399" s="2">
        <v>34</v>
      </c>
      <c r="D2399" s="11"/>
      <c r="E23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3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2399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399" s="524" t="str">
        <f t="shared" si="113"/>
        <v/>
      </c>
      <c r="H2399" s="525">
        <f t="shared" si="114"/>
        <v>0</v>
      </c>
      <c r="I2399" s="526">
        <f t="shared" si="115"/>
        <v>1</v>
      </c>
      <c r="J2399" s="526" t="str">
        <f ca="1">IF(G2399="","",SUMPRODUCT(LOOKUP(MID(SUBSTITUTE(UPPER(TRIM(CLEAN(SUBSTITUTE(SUBSTITUTE(G2399,"ٔ",""),"ـ","ء"))))," ",""),ROW(INDIRECT("1:"&amp;LEN(SUBSTITUTE(UPPER(TRIM(CLEAN(SUBSTITUTE(SUBSTITUTE(G2399,"ٔ",""),"ـ","ء"))))," ","")))),1),Gematria!$C$3:$C$40,Gematria!$D$3:$D$40)))</f>
        <v/>
      </c>
    </row>
    <row r="2400" spans="1:10" x14ac:dyDescent="0.25">
      <c r="A2400" s="2">
        <v>2399</v>
      </c>
      <c r="B2400" s="2">
        <v>20</v>
      </c>
      <c r="C2400" s="2">
        <v>35</v>
      </c>
      <c r="D2400" s="11"/>
      <c r="E24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00" s="524" t="str">
        <f t="shared" si="113"/>
        <v/>
      </c>
      <c r="H2400" s="525">
        <f t="shared" si="114"/>
        <v>0</v>
      </c>
      <c r="I2400" s="526">
        <f t="shared" si="115"/>
        <v>1</v>
      </c>
      <c r="J2400" s="526" t="str">
        <f ca="1">IF(G2400="","",SUMPRODUCT(LOOKUP(MID(SUBSTITUTE(UPPER(TRIM(CLEAN(SUBSTITUTE(SUBSTITUTE(G2400,"ٔ",""),"ـ","ء"))))," ",""),ROW(INDIRECT("1:"&amp;LEN(SUBSTITUTE(UPPER(TRIM(CLEAN(SUBSTITUTE(SUBSTITUTE(G2400,"ٔ",""),"ـ","ء"))))," ","")))),1),Gematria!$C$3:$C$40,Gematria!$D$3:$D$40)))</f>
        <v/>
      </c>
    </row>
    <row r="2401" spans="1:10" x14ac:dyDescent="0.25">
      <c r="A2401" s="2">
        <v>2400</v>
      </c>
      <c r="B2401" s="2">
        <v>20</v>
      </c>
      <c r="C2401" s="2">
        <v>36</v>
      </c>
      <c r="D2401" s="11"/>
      <c r="E24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01" s="524" t="str">
        <f t="shared" si="113"/>
        <v/>
      </c>
      <c r="H2401" s="525">
        <f t="shared" si="114"/>
        <v>0</v>
      </c>
      <c r="I2401" s="526">
        <f t="shared" si="115"/>
        <v>1</v>
      </c>
      <c r="J2401" s="526" t="str">
        <f ca="1">IF(G2401="","",SUMPRODUCT(LOOKUP(MID(SUBSTITUTE(UPPER(TRIM(CLEAN(SUBSTITUTE(SUBSTITUTE(G2401,"ٔ",""),"ـ","ء"))))," ",""),ROW(INDIRECT("1:"&amp;LEN(SUBSTITUTE(UPPER(TRIM(CLEAN(SUBSTITUTE(SUBSTITUTE(G2401,"ٔ",""),"ـ","ء"))))," ","")))),1),Gematria!$C$3:$C$40,Gematria!$D$3:$D$40)))</f>
        <v/>
      </c>
    </row>
    <row r="2402" spans="1:10" x14ac:dyDescent="0.25">
      <c r="A2402" s="2">
        <v>2401</v>
      </c>
      <c r="B2402" s="2">
        <v>20</v>
      </c>
      <c r="C2402" s="2">
        <v>37</v>
      </c>
      <c r="D2402" s="11"/>
      <c r="E24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02" s="524" t="str">
        <f t="shared" si="113"/>
        <v/>
      </c>
      <c r="H2402" s="525">
        <f t="shared" si="114"/>
        <v>0</v>
      </c>
      <c r="I2402" s="526">
        <f t="shared" si="115"/>
        <v>1</v>
      </c>
      <c r="J2402" s="526" t="str">
        <f ca="1">IF(G2402="","",SUMPRODUCT(LOOKUP(MID(SUBSTITUTE(UPPER(TRIM(CLEAN(SUBSTITUTE(SUBSTITUTE(G2402,"ٔ",""),"ـ","ء"))))," ",""),ROW(INDIRECT("1:"&amp;LEN(SUBSTITUTE(UPPER(TRIM(CLEAN(SUBSTITUTE(SUBSTITUTE(G2402,"ٔ",""),"ـ","ء"))))," ","")))),1),Gematria!$C$3:$C$40,Gematria!$D$3:$D$40)))</f>
        <v/>
      </c>
    </row>
    <row r="2403" spans="1:10" x14ac:dyDescent="0.25">
      <c r="A2403" s="2">
        <v>2402</v>
      </c>
      <c r="B2403" s="2">
        <v>20</v>
      </c>
      <c r="C2403" s="2">
        <v>38</v>
      </c>
      <c r="D2403" s="11"/>
      <c r="E24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03" s="524" t="str">
        <f t="shared" si="113"/>
        <v/>
      </c>
      <c r="H2403" s="525">
        <f t="shared" si="114"/>
        <v>0</v>
      </c>
      <c r="I2403" s="526">
        <f t="shared" si="115"/>
        <v>1</v>
      </c>
      <c r="J2403" s="526" t="str">
        <f ca="1">IF(G2403="","",SUMPRODUCT(LOOKUP(MID(SUBSTITUTE(UPPER(TRIM(CLEAN(SUBSTITUTE(SUBSTITUTE(G2403,"ٔ",""),"ـ","ء"))))," ",""),ROW(INDIRECT("1:"&amp;LEN(SUBSTITUTE(UPPER(TRIM(CLEAN(SUBSTITUTE(SUBSTITUTE(G2403,"ٔ",""),"ـ","ء"))))," ","")))),1),Gematria!$C$3:$C$40,Gematria!$D$3:$D$40)))</f>
        <v/>
      </c>
    </row>
    <row r="2404" spans="1:10" x14ac:dyDescent="0.25">
      <c r="A2404" s="2">
        <v>2403</v>
      </c>
      <c r="B2404" s="2">
        <v>20</v>
      </c>
      <c r="C2404" s="2">
        <v>39</v>
      </c>
      <c r="D2404" s="11"/>
      <c r="E24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04" s="524" t="str">
        <f t="shared" si="113"/>
        <v/>
      </c>
      <c r="H2404" s="525">
        <f t="shared" si="114"/>
        <v>0</v>
      </c>
      <c r="I2404" s="526">
        <f t="shared" si="115"/>
        <v>1</v>
      </c>
      <c r="J2404" s="526" t="str">
        <f ca="1">IF(G2404="","",SUMPRODUCT(LOOKUP(MID(SUBSTITUTE(UPPER(TRIM(CLEAN(SUBSTITUTE(SUBSTITUTE(G2404,"ٔ",""),"ـ","ء"))))," ",""),ROW(INDIRECT("1:"&amp;LEN(SUBSTITUTE(UPPER(TRIM(CLEAN(SUBSTITUTE(SUBSTITUTE(G2404,"ٔ",""),"ـ","ء"))))," ","")))),1),Gematria!$C$3:$C$40,Gematria!$D$3:$D$40)))</f>
        <v/>
      </c>
    </row>
    <row r="2405" spans="1:10" x14ac:dyDescent="0.25">
      <c r="A2405" s="2">
        <v>2404</v>
      </c>
      <c r="B2405" s="2">
        <v>20</v>
      </c>
      <c r="C2405" s="2">
        <v>40</v>
      </c>
      <c r="D2405" s="11"/>
      <c r="E24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05" s="524" t="str">
        <f t="shared" si="113"/>
        <v/>
      </c>
      <c r="H2405" s="525">
        <f t="shared" si="114"/>
        <v>0</v>
      </c>
      <c r="I2405" s="526">
        <f t="shared" si="115"/>
        <v>1</v>
      </c>
      <c r="J2405" s="526" t="str">
        <f ca="1">IF(G2405="","",SUMPRODUCT(LOOKUP(MID(SUBSTITUTE(UPPER(TRIM(CLEAN(SUBSTITUTE(SUBSTITUTE(G2405,"ٔ",""),"ـ","ء"))))," ",""),ROW(INDIRECT("1:"&amp;LEN(SUBSTITUTE(UPPER(TRIM(CLEAN(SUBSTITUTE(SUBSTITUTE(G2405,"ٔ",""),"ـ","ء"))))," ","")))),1),Gematria!$C$3:$C$40,Gematria!$D$3:$D$40)))</f>
        <v/>
      </c>
    </row>
    <row r="2406" spans="1:10" x14ac:dyDescent="0.25">
      <c r="A2406" s="2">
        <v>2405</v>
      </c>
      <c r="B2406" s="2">
        <v>20</v>
      </c>
      <c r="C2406" s="2">
        <v>41</v>
      </c>
      <c r="D2406" s="11"/>
      <c r="E24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06" s="524" t="str">
        <f t="shared" si="113"/>
        <v/>
      </c>
      <c r="H2406" s="525">
        <f t="shared" si="114"/>
        <v>0</v>
      </c>
      <c r="I2406" s="526">
        <f t="shared" si="115"/>
        <v>1</v>
      </c>
      <c r="J2406" s="526" t="str">
        <f ca="1">IF(G2406="","",SUMPRODUCT(LOOKUP(MID(SUBSTITUTE(UPPER(TRIM(CLEAN(SUBSTITUTE(SUBSTITUTE(G2406,"ٔ",""),"ـ","ء"))))," ",""),ROW(INDIRECT("1:"&amp;LEN(SUBSTITUTE(UPPER(TRIM(CLEAN(SUBSTITUTE(SUBSTITUTE(G2406,"ٔ",""),"ـ","ء"))))," ","")))),1),Gematria!$C$3:$C$40,Gematria!$D$3:$D$40)))</f>
        <v/>
      </c>
    </row>
    <row r="2407" spans="1:10" x14ac:dyDescent="0.25">
      <c r="A2407" s="2">
        <v>2406</v>
      </c>
      <c r="B2407" s="2">
        <v>20</v>
      </c>
      <c r="C2407" s="2">
        <v>42</v>
      </c>
      <c r="D2407" s="11"/>
      <c r="E24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07" s="524" t="str">
        <f t="shared" si="113"/>
        <v/>
      </c>
      <c r="H2407" s="525">
        <f t="shared" si="114"/>
        <v>0</v>
      </c>
      <c r="I2407" s="526">
        <f t="shared" si="115"/>
        <v>1</v>
      </c>
      <c r="J2407" s="526" t="str">
        <f ca="1">IF(G2407="","",SUMPRODUCT(LOOKUP(MID(SUBSTITUTE(UPPER(TRIM(CLEAN(SUBSTITUTE(SUBSTITUTE(G2407,"ٔ",""),"ـ","ء"))))," ",""),ROW(INDIRECT("1:"&amp;LEN(SUBSTITUTE(UPPER(TRIM(CLEAN(SUBSTITUTE(SUBSTITUTE(G2407,"ٔ",""),"ـ","ء"))))," ","")))),1),Gematria!$C$3:$C$40,Gematria!$D$3:$D$40)))</f>
        <v/>
      </c>
    </row>
    <row r="2408" spans="1:10" x14ac:dyDescent="0.25">
      <c r="A2408" s="2">
        <v>2407</v>
      </c>
      <c r="B2408" s="2">
        <v>20</v>
      </c>
      <c r="C2408" s="2">
        <v>43</v>
      </c>
      <c r="D2408" s="11"/>
      <c r="E24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08" s="524" t="str">
        <f t="shared" si="113"/>
        <v/>
      </c>
      <c r="H2408" s="525">
        <f t="shared" si="114"/>
        <v>0</v>
      </c>
      <c r="I2408" s="526">
        <f t="shared" si="115"/>
        <v>1</v>
      </c>
      <c r="J2408" s="526" t="str">
        <f ca="1">IF(G2408="","",SUMPRODUCT(LOOKUP(MID(SUBSTITUTE(UPPER(TRIM(CLEAN(SUBSTITUTE(SUBSTITUTE(G2408,"ٔ",""),"ـ","ء"))))," ",""),ROW(INDIRECT("1:"&amp;LEN(SUBSTITUTE(UPPER(TRIM(CLEAN(SUBSTITUTE(SUBSTITUTE(G2408,"ٔ",""),"ـ","ء"))))," ","")))),1),Gematria!$C$3:$C$40,Gematria!$D$3:$D$40)))</f>
        <v/>
      </c>
    </row>
    <row r="2409" spans="1:10" x14ac:dyDescent="0.25">
      <c r="A2409" s="2">
        <v>2408</v>
      </c>
      <c r="B2409" s="2">
        <v>20</v>
      </c>
      <c r="C2409" s="2">
        <v>44</v>
      </c>
      <c r="D2409" s="11"/>
      <c r="E24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09" s="524" t="str">
        <f t="shared" si="113"/>
        <v/>
      </c>
      <c r="H2409" s="525">
        <f t="shared" si="114"/>
        <v>0</v>
      </c>
      <c r="I2409" s="526">
        <f t="shared" si="115"/>
        <v>1</v>
      </c>
      <c r="J2409" s="526" t="str">
        <f ca="1">IF(G2409="","",SUMPRODUCT(LOOKUP(MID(SUBSTITUTE(UPPER(TRIM(CLEAN(SUBSTITUTE(SUBSTITUTE(G2409,"ٔ",""),"ـ","ء"))))," ",""),ROW(INDIRECT("1:"&amp;LEN(SUBSTITUTE(UPPER(TRIM(CLEAN(SUBSTITUTE(SUBSTITUTE(G2409,"ٔ",""),"ـ","ء"))))," ","")))),1),Gematria!$C$3:$C$40,Gematria!$D$3:$D$40)))</f>
        <v/>
      </c>
    </row>
    <row r="2410" spans="1:10" x14ac:dyDescent="0.25">
      <c r="A2410" s="2">
        <v>2409</v>
      </c>
      <c r="B2410" s="2">
        <v>20</v>
      </c>
      <c r="C2410" s="2">
        <v>45</v>
      </c>
      <c r="D2410" s="11"/>
      <c r="E24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10" s="524" t="str">
        <f t="shared" si="113"/>
        <v/>
      </c>
      <c r="H2410" s="525">
        <f t="shared" si="114"/>
        <v>0</v>
      </c>
      <c r="I2410" s="526">
        <f t="shared" si="115"/>
        <v>1</v>
      </c>
      <c r="J2410" s="526" t="str">
        <f ca="1">IF(G2410="","",SUMPRODUCT(LOOKUP(MID(SUBSTITUTE(UPPER(TRIM(CLEAN(SUBSTITUTE(SUBSTITUTE(G2410,"ٔ",""),"ـ","ء"))))," ",""),ROW(INDIRECT("1:"&amp;LEN(SUBSTITUTE(UPPER(TRIM(CLEAN(SUBSTITUTE(SUBSTITUTE(G2410,"ٔ",""),"ـ","ء"))))," ","")))),1),Gematria!$C$3:$C$40,Gematria!$D$3:$D$40)))</f>
        <v/>
      </c>
    </row>
    <row r="2411" spans="1:10" x14ac:dyDescent="0.25">
      <c r="A2411" s="2">
        <v>2410</v>
      </c>
      <c r="B2411" s="2">
        <v>20</v>
      </c>
      <c r="C2411" s="2">
        <v>46</v>
      </c>
      <c r="D2411" s="11"/>
      <c r="E24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11" s="524" t="str">
        <f t="shared" si="113"/>
        <v/>
      </c>
      <c r="H2411" s="525">
        <f t="shared" si="114"/>
        <v>0</v>
      </c>
      <c r="I2411" s="526">
        <f t="shared" si="115"/>
        <v>1</v>
      </c>
      <c r="J2411" s="526" t="str">
        <f ca="1">IF(G2411="","",SUMPRODUCT(LOOKUP(MID(SUBSTITUTE(UPPER(TRIM(CLEAN(SUBSTITUTE(SUBSTITUTE(G2411,"ٔ",""),"ـ","ء"))))," ",""),ROW(INDIRECT("1:"&amp;LEN(SUBSTITUTE(UPPER(TRIM(CLEAN(SUBSTITUTE(SUBSTITUTE(G2411,"ٔ",""),"ـ","ء"))))," ","")))),1),Gematria!$C$3:$C$40,Gematria!$D$3:$D$40)))</f>
        <v/>
      </c>
    </row>
    <row r="2412" spans="1:10" x14ac:dyDescent="0.25">
      <c r="A2412" s="2">
        <v>2411</v>
      </c>
      <c r="B2412" s="2">
        <v>20</v>
      </c>
      <c r="C2412" s="2">
        <v>47</v>
      </c>
      <c r="D2412" s="11"/>
      <c r="E24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12" s="524" t="str">
        <f t="shared" si="113"/>
        <v/>
      </c>
      <c r="H2412" s="525">
        <f t="shared" si="114"/>
        <v>0</v>
      </c>
      <c r="I2412" s="526">
        <f t="shared" si="115"/>
        <v>1</v>
      </c>
      <c r="J2412" s="526" t="str">
        <f ca="1">IF(G2412="","",SUMPRODUCT(LOOKUP(MID(SUBSTITUTE(UPPER(TRIM(CLEAN(SUBSTITUTE(SUBSTITUTE(G2412,"ٔ",""),"ـ","ء"))))," ",""),ROW(INDIRECT("1:"&amp;LEN(SUBSTITUTE(UPPER(TRIM(CLEAN(SUBSTITUTE(SUBSTITUTE(G2412,"ٔ",""),"ـ","ء"))))," ","")))),1),Gematria!$C$3:$C$40,Gematria!$D$3:$D$40)))</f>
        <v/>
      </c>
    </row>
    <row r="2413" spans="1:10" x14ac:dyDescent="0.25">
      <c r="A2413" s="2">
        <v>2412</v>
      </c>
      <c r="B2413" s="2">
        <v>20</v>
      </c>
      <c r="C2413" s="2">
        <v>48</v>
      </c>
      <c r="D2413" s="11"/>
      <c r="E24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13" s="524" t="str">
        <f t="shared" si="113"/>
        <v/>
      </c>
      <c r="H2413" s="525">
        <f t="shared" si="114"/>
        <v>0</v>
      </c>
      <c r="I2413" s="526">
        <f t="shared" si="115"/>
        <v>1</v>
      </c>
      <c r="J2413" s="526" t="str">
        <f ca="1">IF(G2413="","",SUMPRODUCT(LOOKUP(MID(SUBSTITUTE(UPPER(TRIM(CLEAN(SUBSTITUTE(SUBSTITUTE(G2413,"ٔ",""),"ـ","ء"))))," ",""),ROW(INDIRECT("1:"&amp;LEN(SUBSTITUTE(UPPER(TRIM(CLEAN(SUBSTITUTE(SUBSTITUTE(G2413,"ٔ",""),"ـ","ء"))))," ","")))),1),Gematria!$C$3:$C$40,Gematria!$D$3:$D$40)))</f>
        <v/>
      </c>
    </row>
    <row r="2414" spans="1:10" x14ac:dyDescent="0.25">
      <c r="A2414" s="2">
        <v>2413</v>
      </c>
      <c r="B2414" s="2">
        <v>20</v>
      </c>
      <c r="C2414" s="2">
        <v>49</v>
      </c>
      <c r="D2414" s="11"/>
      <c r="E24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14" s="524" t="str">
        <f t="shared" si="113"/>
        <v/>
      </c>
      <c r="H2414" s="525">
        <f t="shared" si="114"/>
        <v>0</v>
      </c>
      <c r="I2414" s="526">
        <f t="shared" si="115"/>
        <v>1</v>
      </c>
      <c r="J2414" s="526" t="str">
        <f ca="1">IF(G2414="","",SUMPRODUCT(LOOKUP(MID(SUBSTITUTE(UPPER(TRIM(CLEAN(SUBSTITUTE(SUBSTITUTE(G2414,"ٔ",""),"ـ","ء"))))," ",""),ROW(INDIRECT("1:"&amp;LEN(SUBSTITUTE(UPPER(TRIM(CLEAN(SUBSTITUTE(SUBSTITUTE(G2414,"ٔ",""),"ـ","ء"))))," ","")))),1),Gematria!$C$3:$C$40,Gematria!$D$3:$D$40)))</f>
        <v/>
      </c>
    </row>
    <row r="2415" spans="1:10" x14ac:dyDescent="0.25">
      <c r="A2415" s="2">
        <v>2414</v>
      </c>
      <c r="B2415" s="2">
        <v>20</v>
      </c>
      <c r="C2415" s="2">
        <v>50</v>
      </c>
      <c r="D2415" s="11"/>
      <c r="E24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15" s="524" t="str">
        <f t="shared" si="113"/>
        <v/>
      </c>
      <c r="H2415" s="525">
        <f t="shared" si="114"/>
        <v>0</v>
      </c>
      <c r="I2415" s="526">
        <f t="shared" si="115"/>
        <v>1</v>
      </c>
      <c r="J2415" s="526" t="str">
        <f ca="1">IF(G2415="","",SUMPRODUCT(LOOKUP(MID(SUBSTITUTE(UPPER(TRIM(CLEAN(SUBSTITUTE(SUBSTITUTE(G2415,"ٔ",""),"ـ","ء"))))," ",""),ROW(INDIRECT("1:"&amp;LEN(SUBSTITUTE(UPPER(TRIM(CLEAN(SUBSTITUTE(SUBSTITUTE(G2415,"ٔ",""),"ـ","ء"))))," ","")))),1),Gematria!$C$3:$C$40,Gematria!$D$3:$D$40)))</f>
        <v/>
      </c>
    </row>
    <row r="2416" spans="1:10" x14ac:dyDescent="0.25">
      <c r="A2416" s="2">
        <v>2415</v>
      </c>
      <c r="B2416" s="2">
        <v>20</v>
      </c>
      <c r="C2416" s="2">
        <v>51</v>
      </c>
      <c r="D2416" s="11"/>
      <c r="E24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16" s="524" t="str">
        <f t="shared" si="113"/>
        <v/>
      </c>
      <c r="H2416" s="525">
        <f t="shared" si="114"/>
        <v>0</v>
      </c>
      <c r="I2416" s="526">
        <f t="shared" si="115"/>
        <v>1</v>
      </c>
      <c r="J2416" s="526" t="str">
        <f ca="1">IF(G2416="","",SUMPRODUCT(LOOKUP(MID(SUBSTITUTE(UPPER(TRIM(CLEAN(SUBSTITUTE(SUBSTITUTE(G2416,"ٔ",""),"ـ","ء"))))," ",""),ROW(INDIRECT("1:"&amp;LEN(SUBSTITUTE(UPPER(TRIM(CLEAN(SUBSTITUTE(SUBSTITUTE(G2416,"ٔ",""),"ـ","ء"))))," ","")))),1),Gematria!$C$3:$C$40,Gematria!$D$3:$D$40)))</f>
        <v/>
      </c>
    </row>
    <row r="2417" spans="1:10" x14ac:dyDescent="0.25">
      <c r="A2417" s="2">
        <v>2416</v>
      </c>
      <c r="B2417" s="2">
        <v>20</v>
      </c>
      <c r="C2417" s="2">
        <v>52</v>
      </c>
      <c r="D2417" s="11"/>
      <c r="E24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17" s="524" t="str">
        <f t="shared" si="113"/>
        <v/>
      </c>
      <c r="H2417" s="525">
        <f t="shared" si="114"/>
        <v>0</v>
      </c>
      <c r="I2417" s="526">
        <f t="shared" si="115"/>
        <v>1</v>
      </c>
      <c r="J2417" s="526" t="str">
        <f ca="1">IF(G2417="","",SUMPRODUCT(LOOKUP(MID(SUBSTITUTE(UPPER(TRIM(CLEAN(SUBSTITUTE(SUBSTITUTE(G2417,"ٔ",""),"ـ","ء"))))," ",""),ROW(INDIRECT("1:"&amp;LEN(SUBSTITUTE(UPPER(TRIM(CLEAN(SUBSTITUTE(SUBSTITUTE(G2417,"ٔ",""),"ـ","ء"))))," ","")))),1),Gematria!$C$3:$C$40,Gematria!$D$3:$D$40)))</f>
        <v/>
      </c>
    </row>
    <row r="2418" spans="1:10" x14ac:dyDescent="0.25">
      <c r="A2418" s="2">
        <v>2417</v>
      </c>
      <c r="B2418" s="2">
        <v>20</v>
      </c>
      <c r="C2418" s="2">
        <v>53</v>
      </c>
      <c r="D2418" s="11"/>
      <c r="E24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18" s="524" t="str">
        <f t="shared" si="113"/>
        <v/>
      </c>
      <c r="H2418" s="525">
        <f t="shared" si="114"/>
        <v>0</v>
      </c>
      <c r="I2418" s="526">
        <f t="shared" si="115"/>
        <v>1</v>
      </c>
      <c r="J2418" s="526" t="str">
        <f ca="1">IF(G2418="","",SUMPRODUCT(LOOKUP(MID(SUBSTITUTE(UPPER(TRIM(CLEAN(SUBSTITUTE(SUBSTITUTE(G2418,"ٔ",""),"ـ","ء"))))," ",""),ROW(INDIRECT("1:"&amp;LEN(SUBSTITUTE(UPPER(TRIM(CLEAN(SUBSTITUTE(SUBSTITUTE(G2418,"ٔ",""),"ـ","ء"))))," ","")))),1),Gematria!$C$3:$C$40,Gematria!$D$3:$D$40)))</f>
        <v/>
      </c>
    </row>
    <row r="2419" spans="1:10" x14ac:dyDescent="0.25">
      <c r="A2419" s="2">
        <v>2418</v>
      </c>
      <c r="B2419" s="2">
        <v>20</v>
      </c>
      <c r="C2419" s="2">
        <v>54</v>
      </c>
      <c r="D2419" s="11"/>
      <c r="E24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19" s="524" t="str">
        <f t="shared" si="113"/>
        <v/>
      </c>
      <c r="H2419" s="525">
        <f t="shared" si="114"/>
        <v>0</v>
      </c>
      <c r="I2419" s="526">
        <f t="shared" si="115"/>
        <v>1</v>
      </c>
      <c r="J2419" s="526" t="str">
        <f ca="1">IF(G2419="","",SUMPRODUCT(LOOKUP(MID(SUBSTITUTE(UPPER(TRIM(CLEAN(SUBSTITUTE(SUBSTITUTE(G2419,"ٔ",""),"ـ","ء"))))," ",""),ROW(INDIRECT("1:"&amp;LEN(SUBSTITUTE(UPPER(TRIM(CLEAN(SUBSTITUTE(SUBSTITUTE(G2419,"ٔ",""),"ـ","ء"))))," ","")))),1),Gematria!$C$3:$C$40,Gematria!$D$3:$D$40)))</f>
        <v/>
      </c>
    </row>
    <row r="2420" spans="1:10" x14ac:dyDescent="0.25">
      <c r="A2420" s="2">
        <v>2419</v>
      </c>
      <c r="B2420" s="2">
        <v>20</v>
      </c>
      <c r="C2420" s="2">
        <v>55</v>
      </c>
      <c r="D2420" s="11"/>
      <c r="E24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20" s="524" t="str">
        <f t="shared" si="113"/>
        <v/>
      </c>
      <c r="H2420" s="525">
        <f t="shared" si="114"/>
        <v>0</v>
      </c>
      <c r="I2420" s="526">
        <f t="shared" si="115"/>
        <v>1</v>
      </c>
      <c r="J2420" s="526" t="str">
        <f ca="1">IF(G2420="","",SUMPRODUCT(LOOKUP(MID(SUBSTITUTE(UPPER(TRIM(CLEAN(SUBSTITUTE(SUBSTITUTE(G2420,"ٔ",""),"ـ","ء"))))," ",""),ROW(INDIRECT("1:"&amp;LEN(SUBSTITUTE(UPPER(TRIM(CLEAN(SUBSTITUTE(SUBSTITUTE(G2420,"ٔ",""),"ـ","ء"))))," ","")))),1),Gematria!$C$3:$C$40,Gematria!$D$3:$D$40)))</f>
        <v/>
      </c>
    </row>
    <row r="2421" spans="1:10" x14ac:dyDescent="0.25">
      <c r="A2421" s="2">
        <v>2420</v>
      </c>
      <c r="B2421" s="2">
        <v>20</v>
      </c>
      <c r="C2421" s="2">
        <v>56</v>
      </c>
      <c r="D2421" s="11"/>
      <c r="E24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21" s="524" t="str">
        <f t="shared" si="113"/>
        <v/>
      </c>
      <c r="H2421" s="525">
        <f t="shared" si="114"/>
        <v>0</v>
      </c>
      <c r="I2421" s="526">
        <f t="shared" si="115"/>
        <v>1</v>
      </c>
      <c r="J2421" s="526" t="str">
        <f ca="1">IF(G2421="","",SUMPRODUCT(LOOKUP(MID(SUBSTITUTE(UPPER(TRIM(CLEAN(SUBSTITUTE(SUBSTITUTE(G2421,"ٔ",""),"ـ","ء"))))," ",""),ROW(INDIRECT("1:"&amp;LEN(SUBSTITUTE(UPPER(TRIM(CLEAN(SUBSTITUTE(SUBSTITUTE(G2421,"ٔ",""),"ـ","ء"))))," ","")))),1),Gematria!$C$3:$C$40,Gematria!$D$3:$D$40)))</f>
        <v/>
      </c>
    </row>
    <row r="2422" spans="1:10" x14ac:dyDescent="0.25">
      <c r="A2422" s="2">
        <v>2421</v>
      </c>
      <c r="B2422" s="2">
        <v>20</v>
      </c>
      <c r="C2422" s="2">
        <v>57</v>
      </c>
      <c r="D2422" s="11"/>
      <c r="E24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22" s="524" t="str">
        <f t="shared" si="113"/>
        <v/>
      </c>
      <c r="H2422" s="525">
        <f t="shared" si="114"/>
        <v>0</v>
      </c>
      <c r="I2422" s="526">
        <f t="shared" si="115"/>
        <v>1</v>
      </c>
      <c r="J2422" s="526" t="str">
        <f ca="1">IF(G2422="","",SUMPRODUCT(LOOKUP(MID(SUBSTITUTE(UPPER(TRIM(CLEAN(SUBSTITUTE(SUBSTITUTE(G2422,"ٔ",""),"ـ","ء"))))," ",""),ROW(INDIRECT("1:"&amp;LEN(SUBSTITUTE(UPPER(TRIM(CLEAN(SUBSTITUTE(SUBSTITUTE(G2422,"ٔ",""),"ـ","ء"))))," ","")))),1),Gematria!$C$3:$C$40,Gematria!$D$3:$D$40)))</f>
        <v/>
      </c>
    </row>
    <row r="2423" spans="1:10" x14ac:dyDescent="0.25">
      <c r="A2423" s="2">
        <v>2422</v>
      </c>
      <c r="B2423" s="2">
        <v>20</v>
      </c>
      <c r="C2423" s="2">
        <v>58</v>
      </c>
      <c r="D2423" s="11"/>
      <c r="E24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23" s="524" t="str">
        <f t="shared" si="113"/>
        <v/>
      </c>
      <c r="H2423" s="525">
        <f t="shared" si="114"/>
        <v>0</v>
      </c>
      <c r="I2423" s="526">
        <f t="shared" si="115"/>
        <v>1</v>
      </c>
      <c r="J2423" s="526" t="str">
        <f ca="1">IF(G2423="","",SUMPRODUCT(LOOKUP(MID(SUBSTITUTE(UPPER(TRIM(CLEAN(SUBSTITUTE(SUBSTITUTE(G2423,"ٔ",""),"ـ","ء"))))," ",""),ROW(INDIRECT("1:"&amp;LEN(SUBSTITUTE(UPPER(TRIM(CLEAN(SUBSTITUTE(SUBSTITUTE(G2423,"ٔ",""),"ـ","ء"))))," ","")))),1),Gematria!$C$3:$C$40,Gematria!$D$3:$D$40)))</f>
        <v/>
      </c>
    </row>
    <row r="2424" spans="1:10" x14ac:dyDescent="0.25">
      <c r="A2424" s="2">
        <v>2423</v>
      </c>
      <c r="B2424" s="2">
        <v>20</v>
      </c>
      <c r="C2424" s="2">
        <v>59</v>
      </c>
      <c r="D2424" s="11"/>
      <c r="E24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24" s="524" t="str">
        <f t="shared" si="113"/>
        <v/>
      </c>
      <c r="H2424" s="525">
        <f t="shared" si="114"/>
        <v>0</v>
      </c>
      <c r="I2424" s="526">
        <f t="shared" si="115"/>
        <v>1</v>
      </c>
      <c r="J2424" s="526" t="str">
        <f ca="1">IF(G2424="","",SUMPRODUCT(LOOKUP(MID(SUBSTITUTE(UPPER(TRIM(CLEAN(SUBSTITUTE(SUBSTITUTE(G2424,"ٔ",""),"ـ","ء"))))," ",""),ROW(INDIRECT("1:"&amp;LEN(SUBSTITUTE(UPPER(TRIM(CLEAN(SUBSTITUTE(SUBSTITUTE(G2424,"ٔ",""),"ـ","ء"))))," ","")))),1),Gematria!$C$3:$C$40,Gematria!$D$3:$D$40)))</f>
        <v/>
      </c>
    </row>
    <row r="2425" spans="1:10" x14ac:dyDescent="0.25">
      <c r="A2425" s="2">
        <v>2424</v>
      </c>
      <c r="B2425" s="2">
        <v>20</v>
      </c>
      <c r="C2425" s="2">
        <v>60</v>
      </c>
      <c r="D2425" s="11"/>
      <c r="E24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25" s="524" t="str">
        <f t="shared" si="113"/>
        <v/>
      </c>
      <c r="H2425" s="525">
        <f t="shared" si="114"/>
        <v>0</v>
      </c>
      <c r="I2425" s="526">
        <f t="shared" si="115"/>
        <v>1</v>
      </c>
      <c r="J2425" s="526" t="str">
        <f ca="1">IF(G2425="","",SUMPRODUCT(LOOKUP(MID(SUBSTITUTE(UPPER(TRIM(CLEAN(SUBSTITUTE(SUBSTITUTE(G2425,"ٔ",""),"ـ","ء"))))," ",""),ROW(INDIRECT("1:"&amp;LEN(SUBSTITUTE(UPPER(TRIM(CLEAN(SUBSTITUTE(SUBSTITUTE(G2425,"ٔ",""),"ـ","ء"))))," ","")))),1),Gematria!$C$3:$C$40,Gematria!$D$3:$D$40)))</f>
        <v/>
      </c>
    </row>
    <row r="2426" spans="1:10" x14ac:dyDescent="0.25">
      <c r="A2426" s="2">
        <v>2425</v>
      </c>
      <c r="B2426" s="2">
        <v>20</v>
      </c>
      <c r="C2426" s="2">
        <v>61</v>
      </c>
      <c r="D2426" s="11"/>
      <c r="E24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26" s="524" t="str">
        <f t="shared" si="113"/>
        <v/>
      </c>
      <c r="H2426" s="525">
        <f t="shared" si="114"/>
        <v>0</v>
      </c>
      <c r="I2426" s="526">
        <f t="shared" si="115"/>
        <v>1</v>
      </c>
      <c r="J2426" s="526" t="str">
        <f ca="1">IF(G2426="","",SUMPRODUCT(LOOKUP(MID(SUBSTITUTE(UPPER(TRIM(CLEAN(SUBSTITUTE(SUBSTITUTE(G2426,"ٔ",""),"ـ","ء"))))," ",""),ROW(INDIRECT("1:"&amp;LEN(SUBSTITUTE(UPPER(TRIM(CLEAN(SUBSTITUTE(SUBSTITUTE(G2426,"ٔ",""),"ـ","ء"))))," ","")))),1),Gematria!$C$3:$C$40,Gematria!$D$3:$D$40)))</f>
        <v/>
      </c>
    </row>
    <row r="2427" spans="1:10" x14ac:dyDescent="0.25">
      <c r="A2427" s="2">
        <v>2426</v>
      </c>
      <c r="B2427" s="2">
        <v>20</v>
      </c>
      <c r="C2427" s="2">
        <v>62</v>
      </c>
      <c r="D2427" s="11"/>
      <c r="E24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27" s="524" t="str">
        <f t="shared" si="113"/>
        <v/>
      </c>
      <c r="H2427" s="525">
        <f t="shared" si="114"/>
        <v>0</v>
      </c>
      <c r="I2427" s="526">
        <f t="shared" si="115"/>
        <v>1</v>
      </c>
      <c r="J2427" s="526" t="str">
        <f ca="1">IF(G2427="","",SUMPRODUCT(LOOKUP(MID(SUBSTITUTE(UPPER(TRIM(CLEAN(SUBSTITUTE(SUBSTITUTE(G2427,"ٔ",""),"ـ","ء"))))," ",""),ROW(INDIRECT("1:"&amp;LEN(SUBSTITUTE(UPPER(TRIM(CLEAN(SUBSTITUTE(SUBSTITUTE(G2427,"ٔ",""),"ـ","ء"))))," ","")))),1),Gematria!$C$3:$C$40,Gematria!$D$3:$D$40)))</f>
        <v/>
      </c>
    </row>
    <row r="2428" spans="1:10" x14ac:dyDescent="0.25">
      <c r="A2428" s="2">
        <v>2427</v>
      </c>
      <c r="B2428" s="2">
        <v>20</v>
      </c>
      <c r="C2428" s="2">
        <v>63</v>
      </c>
      <c r="D2428" s="11"/>
      <c r="E24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28" s="524" t="str">
        <f t="shared" si="113"/>
        <v/>
      </c>
      <c r="H2428" s="525">
        <f t="shared" si="114"/>
        <v>0</v>
      </c>
      <c r="I2428" s="526">
        <f t="shared" si="115"/>
        <v>1</v>
      </c>
      <c r="J2428" s="526" t="str">
        <f ca="1">IF(G2428="","",SUMPRODUCT(LOOKUP(MID(SUBSTITUTE(UPPER(TRIM(CLEAN(SUBSTITUTE(SUBSTITUTE(G2428,"ٔ",""),"ـ","ء"))))," ",""),ROW(INDIRECT("1:"&amp;LEN(SUBSTITUTE(UPPER(TRIM(CLEAN(SUBSTITUTE(SUBSTITUTE(G2428,"ٔ",""),"ـ","ء"))))," ","")))),1),Gematria!$C$3:$C$40,Gematria!$D$3:$D$40)))</f>
        <v/>
      </c>
    </row>
    <row r="2429" spans="1:10" x14ac:dyDescent="0.25">
      <c r="A2429" s="2">
        <v>2428</v>
      </c>
      <c r="B2429" s="2">
        <v>20</v>
      </c>
      <c r="C2429" s="2">
        <v>64</v>
      </c>
      <c r="D2429" s="11"/>
      <c r="E24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29" s="524" t="str">
        <f t="shared" si="113"/>
        <v/>
      </c>
      <c r="H2429" s="525">
        <f t="shared" si="114"/>
        <v>0</v>
      </c>
      <c r="I2429" s="526">
        <f t="shared" si="115"/>
        <v>1</v>
      </c>
      <c r="J2429" s="526" t="str">
        <f ca="1">IF(G2429="","",SUMPRODUCT(LOOKUP(MID(SUBSTITUTE(UPPER(TRIM(CLEAN(SUBSTITUTE(SUBSTITUTE(G2429,"ٔ",""),"ـ","ء"))))," ",""),ROW(INDIRECT("1:"&amp;LEN(SUBSTITUTE(UPPER(TRIM(CLEAN(SUBSTITUTE(SUBSTITUTE(G2429,"ٔ",""),"ـ","ء"))))," ","")))),1),Gematria!$C$3:$C$40,Gematria!$D$3:$D$40)))</f>
        <v/>
      </c>
    </row>
    <row r="2430" spans="1:10" x14ac:dyDescent="0.25">
      <c r="A2430" s="2">
        <v>2429</v>
      </c>
      <c r="B2430" s="2">
        <v>20</v>
      </c>
      <c r="C2430" s="2">
        <v>65</v>
      </c>
      <c r="D2430" s="11"/>
      <c r="E24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30" s="524" t="str">
        <f t="shared" si="113"/>
        <v/>
      </c>
      <c r="H2430" s="525">
        <f t="shared" si="114"/>
        <v>0</v>
      </c>
      <c r="I2430" s="526">
        <f t="shared" si="115"/>
        <v>1</v>
      </c>
      <c r="J2430" s="526" t="str">
        <f ca="1">IF(G2430="","",SUMPRODUCT(LOOKUP(MID(SUBSTITUTE(UPPER(TRIM(CLEAN(SUBSTITUTE(SUBSTITUTE(G2430,"ٔ",""),"ـ","ء"))))," ",""),ROW(INDIRECT("1:"&amp;LEN(SUBSTITUTE(UPPER(TRIM(CLEAN(SUBSTITUTE(SUBSTITUTE(G2430,"ٔ",""),"ـ","ء"))))," ","")))),1),Gematria!$C$3:$C$40,Gematria!$D$3:$D$40)))</f>
        <v/>
      </c>
    </row>
    <row r="2431" spans="1:10" x14ac:dyDescent="0.25">
      <c r="A2431" s="2">
        <v>2430</v>
      </c>
      <c r="B2431" s="2">
        <v>20</v>
      </c>
      <c r="C2431" s="2">
        <v>66</v>
      </c>
      <c r="D2431" s="11"/>
      <c r="E24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31" s="524" t="str">
        <f t="shared" si="113"/>
        <v/>
      </c>
      <c r="H2431" s="525">
        <f t="shared" si="114"/>
        <v>0</v>
      </c>
      <c r="I2431" s="526">
        <f t="shared" si="115"/>
        <v>1</v>
      </c>
      <c r="J2431" s="526" t="str">
        <f ca="1">IF(G2431="","",SUMPRODUCT(LOOKUP(MID(SUBSTITUTE(UPPER(TRIM(CLEAN(SUBSTITUTE(SUBSTITUTE(G2431,"ٔ",""),"ـ","ء"))))," ",""),ROW(INDIRECT("1:"&amp;LEN(SUBSTITUTE(UPPER(TRIM(CLEAN(SUBSTITUTE(SUBSTITUTE(G2431,"ٔ",""),"ـ","ء"))))," ","")))),1),Gematria!$C$3:$C$40,Gematria!$D$3:$D$40)))</f>
        <v/>
      </c>
    </row>
    <row r="2432" spans="1:10" x14ac:dyDescent="0.25">
      <c r="A2432" s="2">
        <v>2431</v>
      </c>
      <c r="B2432" s="2">
        <v>20</v>
      </c>
      <c r="C2432" s="2">
        <v>67</v>
      </c>
      <c r="D2432" s="11"/>
      <c r="E24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32" s="524" t="str">
        <f t="shared" si="113"/>
        <v/>
      </c>
      <c r="H2432" s="525">
        <f t="shared" si="114"/>
        <v>0</v>
      </c>
      <c r="I2432" s="526">
        <f t="shared" si="115"/>
        <v>1</v>
      </c>
      <c r="J2432" s="526" t="str">
        <f ca="1">IF(G2432="","",SUMPRODUCT(LOOKUP(MID(SUBSTITUTE(UPPER(TRIM(CLEAN(SUBSTITUTE(SUBSTITUTE(G2432,"ٔ",""),"ـ","ء"))))," ",""),ROW(INDIRECT("1:"&amp;LEN(SUBSTITUTE(UPPER(TRIM(CLEAN(SUBSTITUTE(SUBSTITUTE(G2432,"ٔ",""),"ـ","ء"))))," ","")))),1),Gematria!$C$3:$C$40,Gematria!$D$3:$D$40)))</f>
        <v/>
      </c>
    </row>
    <row r="2433" spans="1:10" x14ac:dyDescent="0.25">
      <c r="A2433" s="2">
        <v>2432</v>
      </c>
      <c r="B2433" s="2">
        <v>20</v>
      </c>
      <c r="C2433" s="2">
        <v>68</v>
      </c>
      <c r="D2433" s="11"/>
      <c r="E24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33" s="524" t="str">
        <f t="shared" si="113"/>
        <v/>
      </c>
      <c r="H2433" s="525">
        <f t="shared" si="114"/>
        <v>0</v>
      </c>
      <c r="I2433" s="526">
        <f t="shared" si="115"/>
        <v>1</v>
      </c>
      <c r="J2433" s="526" t="str">
        <f ca="1">IF(G2433="","",SUMPRODUCT(LOOKUP(MID(SUBSTITUTE(UPPER(TRIM(CLEAN(SUBSTITUTE(SUBSTITUTE(G2433,"ٔ",""),"ـ","ء"))))," ",""),ROW(INDIRECT("1:"&amp;LEN(SUBSTITUTE(UPPER(TRIM(CLEAN(SUBSTITUTE(SUBSTITUTE(G2433,"ٔ",""),"ـ","ء"))))," ","")))),1),Gematria!$C$3:$C$40,Gematria!$D$3:$D$40)))</f>
        <v/>
      </c>
    </row>
    <row r="2434" spans="1:10" x14ac:dyDescent="0.25">
      <c r="A2434" s="2">
        <v>2433</v>
      </c>
      <c r="B2434" s="2">
        <v>20</v>
      </c>
      <c r="C2434" s="2">
        <v>69</v>
      </c>
      <c r="D2434" s="11"/>
      <c r="E24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34" s="524" t="str">
        <f t="shared" si="113"/>
        <v/>
      </c>
      <c r="H2434" s="525">
        <f t="shared" si="114"/>
        <v>0</v>
      </c>
      <c r="I2434" s="526">
        <f t="shared" si="115"/>
        <v>1</v>
      </c>
      <c r="J2434" s="526" t="str">
        <f ca="1">IF(G2434="","",SUMPRODUCT(LOOKUP(MID(SUBSTITUTE(UPPER(TRIM(CLEAN(SUBSTITUTE(SUBSTITUTE(G2434,"ٔ",""),"ـ","ء"))))," ",""),ROW(INDIRECT("1:"&amp;LEN(SUBSTITUTE(UPPER(TRIM(CLEAN(SUBSTITUTE(SUBSTITUTE(G2434,"ٔ",""),"ـ","ء"))))," ","")))),1),Gematria!$C$3:$C$40,Gematria!$D$3:$D$40)))</f>
        <v/>
      </c>
    </row>
    <row r="2435" spans="1:10" x14ac:dyDescent="0.25">
      <c r="A2435" s="2">
        <v>2434</v>
      </c>
      <c r="B2435" s="2">
        <v>20</v>
      </c>
      <c r="C2435" s="2">
        <v>70</v>
      </c>
      <c r="D2435" s="11"/>
      <c r="E24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35" s="524" t="str">
        <f t="shared" ref="G2435:G2498" si="116">TRIM(CLEAN(SUBSTITUTE(F2435,"ٔ","")))</f>
        <v/>
      </c>
      <c r="H2435" s="525">
        <f t="shared" ref="H2435:H2498" si="117">LEN(SUBSTITUTE(G2435," ",""))</f>
        <v>0</v>
      </c>
      <c r="I2435" s="526">
        <f t="shared" si="115"/>
        <v>1</v>
      </c>
      <c r="J2435" s="526" t="str">
        <f ca="1">IF(G2435="","",SUMPRODUCT(LOOKUP(MID(SUBSTITUTE(UPPER(TRIM(CLEAN(SUBSTITUTE(SUBSTITUTE(G2435,"ٔ",""),"ـ","ء"))))," ",""),ROW(INDIRECT("1:"&amp;LEN(SUBSTITUTE(UPPER(TRIM(CLEAN(SUBSTITUTE(SUBSTITUTE(G2435,"ٔ",""),"ـ","ء"))))," ","")))),1),Gematria!$C$3:$C$40,Gematria!$D$3:$D$40)))</f>
        <v/>
      </c>
    </row>
    <row r="2436" spans="1:10" x14ac:dyDescent="0.25">
      <c r="A2436" s="2">
        <v>2435</v>
      </c>
      <c r="B2436" s="2">
        <v>20</v>
      </c>
      <c r="C2436" s="2">
        <v>71</v>
      </c>
      <c r="D2436" s="11"/>
      <c r="E24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36" s="524" t="str">
        <f t="shared" si="116"/>
        <v/>
      </c>
      <c r="H2436" s="525">
        <f t="shared" si="117"/>
        <v>0</v>
      </c>
      <c r="I2436" s="526">
        <f t="shared" si="115"/>
        <v>1</v>
      </c>
      <c r="J2436" s="526" t="str">
        <f ca="1">IF(G2436="","",SUMPRODUCT(LOOKUP(MID(SUBSTITUTE(UPPER(TRIM(CLEAN(SUBSTITUTE(SUBSTITUTE(G2436,"ٔ",""),"ـ","ء"))))," ",""),ROW(INDIRECT("1:"&amp;LEN(SUBSTITUTE(UPPER(TRIM(CLEAN(SUBSTITUTE(SUBSTITUTE(G2436,"ٔ",""),"ـ","ء"))))," ","")))),1),Gematria!$C$3:$C$40,Gematria!$D$3:$D$40)))</f>
        <v/>
      </c>
    </row>
    <row r="2437" spans="1:10" x14ac:dyDescent="0.25">
      <c r="A2437" s="2">
        <v>2436</v>
      </c>
      <c r="B2437" s="2">
        <v>20</v>
      </c>
      <c r="C2437" s="2">
        <v>72</v>
      </c>
      <c r="D2437" s="11"/>
      <c r="E24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37" s="524" t="str">
        <f t="shared" si="116"/>
        <v/>
      </c>
      <c r="H2437" s="525">
        <f t="shared" si="117"/>
        <v>0</v>
      </c>
      <c r="I2437" s="526">
        <f t="shared" si="115"/>
        <v>1</v>
      </c>
      <c r="J2437" s="526" t="str">
        <f ca="1">IF(G2437="","",SUMPRODUCT(LOOKUP(MID(SUBSTITUTE(UPPER(TRIM(CLEAN(SUBSTITUTE(SUBSTITUTE(G2437,"ٔ",""),"ـ","ء"))))," ",""),ROW(INDIRECT("1:"&amp;LEN(SUBSTITUTE(UPPER(TRIM(CLEAN(SUBSTITUTE(SUBSTITUTE(G2437,"ٔ",""),"ـ","ء"))))," ","")))),1),Gematria!$C$3:$C$40,Gematria!$D$3:$D$40)))</f>
        <v/>
      </c>
    </row>
    <row r="2438" spans="1:10" x14ac:dyDescent="0.25">
      <c r="A2438" s="2">
        <v>2437</v>
      </c>
      <c r="B2438" s="2">
        <v>20</v>
      </c>
      <c r="C2438" s="2">
        <v>73</v>
      </c>
      <c r="D2438" s="11"/>
      <c r="E24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38" s="524" t="str">
        <f t="shared" si="116"/>
        <v/>
      </c>
      <c r="H2438" s="525">
        <f t="shared" si="117"/>
        <v>0</v>
      </c>
      <c r="I2438" s="526">
        <f t="shared" si="115"/>
        <v>1</v>
      </c>
      <c r="J2438" s="526" t="str">
        <f ca="1">IF(G2438="","",SUMPRODUCT(LOOKUP(MID(SUBSTITUTE(UPPER(TRIM(CLEAN(SUBSTITUTE(SUBSTITUTE(G2438,"ٔ",""),"ـ","ء"))))," ",""),ROW(INDIRECT("1:"&amp;LEN(SUBSTITUTE(UPPER(TRIM(CLEAN(SUBSTITUTE(SUBSTITUTE(G2438,"ٔ",""),"ـ","ء"))))," ","")))),1),Gematria!$C$3:$C$40,Gematria!$D$3:$D$40)))</f>
        <v/>
      </c>
    </row>
    <row r="2439" spans="1:10" x14ac:dyDescent="0.25">
      <c r="A2439" s="2">
        <v>2438</v>
      </c>
      <c r="B2439" s="2">
        <v>20</v>
      </c>
      <c r="C2439" s="2">
        <v>74</v>
      </c>
      <c r="D2439" s="11"/>
      <c r="E24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39" s="524" t="str">
        <f t="shared" si="116"/>
        <v/>
      </c>
      <c r="H2439" s="525">
        <f t="shared" si="117"/>
        <v>0</v>
      </c>
      <c r="I2439" s="526">
        <f t="shared" si="115"/>
        <v>1</v>
      </c>
      <c r="J2439" s="526" t="str">
        <f ca="1">IF(G2439="","",SUMPRODUCT(LOOKUP(MID(SUBSTITUTE(UPPER(TRIM(CLEAN(SUBSTITUTE(SUBSTITUTE(G2439,"ٔ",""),"ـ","ء"))))," ",""),ROW(INDIRECT("1:"&amp;LEN(SUBSTITUTE(UPPER(TRIM(CLEAN(SUBSTITUTE(SUBSTITUTE(G2439,"ٔ",""),"ـ","ء"))))," ","")))),1),Gematria!$C$3:$C$40,Gematria!$D$3:$D$40)))</f>
        <v/>
      </c>
    </row>
    <row r="2440" spans="1:10" x14ac:dyDescent="0.25">
      <c r="A2440" s="2">
        <v>2439</v>
      </c>
      <c r="B2440" s="2">
        <v>20</v>
      </c>
      <c r="C2440" s="2">
        <v>75</v>
      </c>
      <c r="D2440" s="11"/>
      <c r="E24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40" s="524" t="str">
        <f t="shared" si="116"/>
        <v/>
      </c>
      <c r="H2440" s="525">
        <f t="shared" si="117"/>
        <v>0</v>
      </c>
      <c r="I2440" s="526">
        <f t="shared" si="115"/>
        <v>1</v>
      </c>
      <c r="J2440" s="526" t="str">
        <f ca="1">IF(G2440="","",SUMPRODUCT(LOOKUP(MID(SUBSTITUTE(UPPER(TRIM(CLEAN(SUBSTITUTE(SUBSTITUTE(G2440,"ٔ",""),"ـ","ء"))))," ",""),ROW(INDIRECT("1:"&amp;LEN(SUBSTITUTE(UPPER(TRIM(CLEAN(SUBSTITUTE(SUBSTITUTE(G2440,"ٔ",""),"ـ","ء"))))," ","")))),1),Gematria!$C$3:$C$40,Gematria!$D$3:$D$40)))</f>
        <v/>
      </c>
    </row>
    <row r="2441" spans="1:10" x14ac:dyDescent="0.25">
      <c r="A2441" s="2">
        <v>2440</v>
      </c>
      <c r="B2441" s="2">
        <v>20</v>
      </c>
      <c r="C2441" s="2">
        <v>76</v>
      </c>
      <c r="D2441" s="11"/>
      <c r="E24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41" s="524" t="str">
        <f t="shared" si="116"/>
        <v/>
      </c>
      <c r="H2441" s="525">
        <f t="shared" si="117"/>
        <v>0</v>
      </c>
      <c r="I2441" s="526">
        <f t="shared" si="115"/>
        <v>1</v>
      </c>
      <c r="J2441" s="526" t="str">
        <f ca="1">IF(G2441="","",SUMPRODUCT(LOOKUP(MID(SUBSTITUTE(UPPER(TRIM(CLEAN(SUBSTITUTE(SUBSTITUTE(G2441,"ٔ",""),"ـ","ء"))))," ",""),ROW(INDIRECT("1:"&amp;LEN(SUBSTITUTE(UPPER(TRIM(CLEAN(SUBSTITUTE(SUBSTITUTE(G2441,"ٔ",""),"ـ","ء"))))," ","")))),1),Gematria!$C$3:$C$40,Gematria!$D$3:$D$40)))</f>
        <v/>
      </c>
    </row>
    <row r="2442" spans="1:10" x14ac:dyDescent="0.25">
      <c r="A2442" s="2">
        <v>2441</v>
      </c>
      <c r="B2442" s="2">
        <v>20</v>
      </c>
      <c r="C2442" s="2">
        <v>77</v>
      </c>
      <c r="D2442" s="11"/>
      <c r="E24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42" s="524" t="str">
        <f t="shared" si="116"/>
        <v/>
      </c>
      <c r="H2442" s="525">
        <f t="shared" si="117"/>
        <v>0</v>
      </c>
      <c r="I2442" s="526">
        <f t="shared" si="115"/>
        <v>1</v>
      </c>
      <c r="J2442" s="526" t="str">
        <f ca="1">IF(G2442="","",SUMPRODUCT(LOOKUP(MID(SUBSTITUTE(UPPER(TRIM(CLEAN(SUBSTITUTE(SUBSTITUTE(G2442,"ٔ",""),"ـ","ء"))))," ",""),ROW(INDIRECT("1:"&amp;LEN(SUBSTITUTE(UPPER(TRIM(CLEAN(SUBSTITUTE(SUBSTITUTE(G2442,"ٔ",""),"ـ","ء"))))," ","")))),1),Gematria!$C$3:$C$40,Gematria!$D$3:$D$40)))</f>
        <v/>
      </c>
    </row>
    <row r="2443" spans="1:10" x14ac:dyDescent="0.25">
      <c r="A2443" s="2">
        <v>2442</v>
      </c>
      <c r="B2443" s="2">
        <v>20</v>
      </c>
      <c r="C2443" s="2">
        <v>78</v>
      </c>
      <c r="D2443" s="11"/>
      <c r="E24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43" s="524" t="str">
        <f t="shared" si="116"/>
        <v/>
      </c>
      <c r="H2443" s="525">
        <f t="shared" si="117"/>
        <v>0</v>
      </c>
      <c r="I2443" s="526">
        <f t="shared" si="115"/>
        <v>1</v>
      </c>
      <c r="J2443" s="526" t="str">
        <f ca="1">IF(G2443="","",SUMPRODUCT(LOOKUP(MID(SUBSTITUTE(UPPER(TRIM(CLEAN(SUBSTITUTE(SUBSTITUTE(G2443,"ٔ",""),"ـ","ء"))))," ",""),ROW(INDIRECT("1:"&amp;LEN(SUBSTITUTE(UPPER(TRIM(CLEAN(SUBSTITUTE(SUBSTITUTE(G2443,"ٔ",""),"ـ","ء"))))," ","")))),1),Gematria!$C$3:$C$40,Gematria!$D$3:$D$40)))</f>
        <v/>
      </c>
    </row>
    <row r="2444" spans="1:10" x14ac:dyDescent="0.25">
      <c r="A2444" s="2">
        <v>2443</v>
      </c>
      <c r="B2444" s="2">
        <v>20</v>
      </c>
      <c r="C2444" s="2">
        <v>79</v>
      </c>
      <c r="D2444" s="11"/>
      <c r="E24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44" s="524" t="str">
        <f t="shared" si="116"/>
        <v/>
      </c>
      <c r="H2444" s="525">
        <f t="shared" si="117"/>
        <v>0</v>
      </c>
      <c r="I2444" s="526">
        <f t="shared" si="115"/>
        <v>1</v>
      </c>
      <c r="J2444" s="526" t="str">
        <f ca="1">IF(G2444="","",SUMPRODUCT(LOOKUP(MID(SUBSTITUTE(UPPER(TRIM(CLEAN(SUBSTITUTE(SUBSTITUTE(G2444,"ٔ",""),"ـ","ء"))))," ",""),ROW(INDIRECT("1:"&amp;LEN(SUBSTITUTE(UPPER(TRIM(CLEAN(SUBSTITUTE(SUBSTITUTE(G2444,"ٔ",""),"ـ","ء"))))," ","")))),1),Gematria!$C$3:$C$40,Gematria!$D$3:$D$40)))</f>
        <v/>
      </c>
    </row>
    <row r="2445" spans="1:10" x14ac:dyDescent="0.25">
      <c r="A2445" s="2">
        <v>2444</v>
      </c>
      <c r="B2445" s="2">
        <v>20</v>
      </c>
      <c r="C2445" s="2">
        <v>80</v>
      </c>
      <c r="D2445" s="11"/>
      <c r="E24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45" s="524" t="str">
        <f t="shared" si="116"/>
        <v/>
      </c>
      <c r="H2445" s="525">
        <f t="shared" si="117"/>
        <v>0</v>
      </c>
      <c r="I2445" s="526">
        <f t="shared" si="115"/>
        <v>1</v>
      </c>
      <c r="J2445" s="526" t="str">
        <f ca="1">IF(G2445="","",SUMPRODUCT(LOOKUP(MID(SUBSTITUTE(UPPER(TRIM(CLEAN(SUBSTITUTE(SUBSTITUTE(G2445,"ٔ",""),"ـ","ء"))))," ",""),ROW(INDIRECT("1:"&amp;LEN(SUBSTITUTE(UPPER(TRIM(CLEAN(SUBSTITUTE(SUBSTITUTE(G2445,"ٔ",""),"ـ","ء"))))," ","")))),1),Gematria!$C$3:$C$40,Gematria!$D$3:$D$40)))</f>
        <v/>
      </c>
    </row>
    <row r="2446" spans="1:10" x14ac:dyDescent="0.25">
      <c r="A2446" s="2">
        <v>2445</v>
      </c>
      <c r="B2446" s="2">
        <v>20</v>
      </c>
      <c r="C2446" s="2">
        <v>81</v>
      </c>
      <c r="D2446" s="11"/>
      <c r="E24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46" s="524" t="str">
        <f t="shared" si="116"/>
        <v/>
      </c>
      <c r="H2446" s="525">
        <f t="shared" si="117"/>
        <v>0</v>
      </c>
      <c r="I2446" s="526">
        <f t="shared" si="115"/>
        <v>1</v>
      </c>
      <c r="J2446" s="526" t="str">
        <f ca="1">IF(G2446="","",SUMPRODUCT(LOOKUP(MID(SUBSTITUTE(UPPER(TRIM(CLEAN(SUBSTITUTE(SUBSTITUTE(G2446,"ٔ",""),"ـ","ء"))))," ",""),ROW(INDIRECT("1:"&amp;LEN(SUBSTITUTE(UPPER(TRIM(CLEAN(SUBSTITUTE(SUBSTITUTE(G2446,"ٔ",""),"ـ","ء"))))," ","")))),1),Gematria!$C$3:$C$40,Gematria!$D$3:$D$40)))</f>
        <v/>
      </c>
    </row>
    <row r="2447" spans="1:10" x14ac:dyDescent="0.25">
      <c r="A2447" s="2">
        <v>2446</v>
      </c>
      <c r="B2447" s="2">
        <v>20</v>
      </c>
      <c r="C2447" s="2">
        <v>82</v>
      </c>
      <c r="D2447" s="11"/>
      <c r="E24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47" s="524" t="str">
        <f t="shared" si="116"/>
        <v/>
      </c>
      <c r="H2447" s="525">
        <f t="shared" si="117"/>
        <v>0</v>
      </c>
      <c r="I2447" s="526">
        <f t="shared" si="115"/>
        <v>1</v>
      </c>
      <c r="J2447" s="526" t="str">
        <f ca="1">IF(G2447="","",SUMPRODUCT(LOOKUP(MID(SUBSTITUTE(UPPER(TRIM(CLEAN(SUBSTITUTE(SUBSTITUTE(G2447,"ٔ",""),"ـ","ء"))))," ",""),ROW(INDIRECT("1:"&amp;LEN(SUBSTITUTE(UPPER(TRIM(CLEAN(SUBSTITUTE(SUBSTITUTE(G2447,"ٔ",""),"ـ","ء"))))," ","")))),1),Gematria!$C$3:$C$40,Gematria!$D$3:$D$40)))</f>
        <v/>
      </c>
    </row>
    <row r="2448" spans="1:10" x14ac:dyDescent="0.25">
      <c r="A2448" s="2">
        <v>2447</v>
      </c>
      <c r="B2448" s="2">
        <v>20</v>
      </c>
      <c r="C2448" s="2">
        <v>83</v>
      </c>
      <c r="D2448" s="11"/>
      <c r="E24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48" s="524" t="str">
        <f t="shared" si="116"/>
        <v/>
      </c>
      <c r="H2448" s="525">
        <f t="shared" si="117"/>
        <v>0</v>
      </c>
      <c r="I2448" s="526">
        <f t="shared" si="115"/>
        <v>1</v>
      </c>
      <c r="J2448" s="526" t="str">
        <f ca="1">IF(G2448="","",SUMPRODUCT(LOOKUP(MID(SUBSTITUTE(UPPER(TRIM(CLEAN(SUBSTITUTE(SUBSTITUTE(G2448,"ٔ",""),"ـ","ء"))))," ",""),ROW(INDIRECT("1:"&amp;LEN(SUBSTITUTE(UPPER(TRIM(CLEAN(SUBSTITUTE(SUBSTITUTE(G2448,"ٔ",""),"ـ","ء"))))," ","")))),1),Gematria!$C$3:$C$40,Gematria!$D$3:$D$40)))</f>
        <v/>
      </c>
    </row>
    <row r="2449" spans="1:10" x14ac:dyDescent="0.25">
      <c r="A2449" s="2">
        <v>2448</v>
      </c>
      <c r="B2449" s="2">
        <v>20</v>
      </c>
      <c r="C2449" s="2">
        <v>84</v>
      </c>
      <c r="D2449" s="11"/>
      <c r="E24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49" s="524" t="str">
        <f t="shared" si="116"/>
        <v/>
      </c>
      <c r="H2449" s="525">
        <f t="shared" si="117"/>
        <v>0</v>
      </c>
      <c r="I2449" s="526">
        <f t="shared" si="115"/>
        <v>1</v>
      </c>
      <c r="J2449" s="526" t="str">
        <f ca="1">IF(G2449="","",SUMPRODUCT(LOOKUP(MID(SUBSTITUTE(UPPER(TRIM(CLEAN(SUBSTITUTE(SUBSTITUTE(G2449,"ٔ",""),"ـ","ء"))))," ",""),ROW(INDIRECT("1:"&amp;LEN(SUBSTITUTE(UPPER(TRIM(CLEAN(SUBSTITUTE(SUBSTITUTE(G2449,"ٔ",""),"ـ","ء"))))," ","")))),1),Gematria!$C$3:$C$40,Gematria!$D$3:$D$40)))</f>
        <v/>
      </c>
    </row>
    <row r="2450" spans="1:10" x14ac:dyDescent="0.25">
      <c r="A2450" s="2">
        <v>2449</v>
      </c>
      <c r="B2450" s="2">
        <v>20</v>
      </c>
      <c r="C2450" s="2">
        <v>85</v>
      </c>
      <c r="D2450" s="11"/>
      <c r="E24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50" s="524" t="str">
        <f t="shared" si="116"/>
        <v/>
      </c>
      <c r="H2450" s="525">
        <f t="shared" si="117"/>
        <v>0</v>
      </c>
      <c r="I2450" s="526">
        <f t="shared" si="115"/>
        <v>1</v>
      </c>
      <c r="J2450" s="526" t="str">
        <f ca="1">IF(G2450="","",SUMPRODUCT(LOOKUP(MID(SUBSTITUTE(UPPER(TRIM(CLEAN(SUBSTITUTE(SUBSTITUTE(G2450,"ٔ",""),"ـ","ء"))))," ",""),ROW(INDIRECT("1:"&amp;LEN(SUBSTITUTE(UPPER(TRIM(CLEAN(SUBSTITUTE(SUBSTITUTE(G2450,"ٔ",""),"ـ","ء"))))," ","")))),1),Gematria!$C$3:$C$40,Gematria!$D$3:$D$40)))</f>
        <v/>
      </c>
    </row>
    <row r="2451" spans="1:10" x14ac:dyDescent="0.25">
      <c r="A2451" s="2">
        <v>2450</v>
      </c>
      <c r="B2451" s="2">
        <v>20</v>
      </c>
      <c r="C2451" s="2">
        <v>86</v>
      </c>
      <c r="D2451" s="11"/>
      <c r="E24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51" s="524" t="str">
        <f t="shared" si="116"/>
        <v/>
      </c>
      <c r="H2451" s="525">
        <f t="shared" si="117"/>
        <v>0</v>
      </c>
      <c r="I2451" s="526">
        <f t="shared" ref="I2451:I2514" si="118">LEN(TRIM(G2451))-H2451+1</f>
        <v>1</v>
      </c>
      <c r="J2451" s="526" t="str">
        <f ca="1">IF(G2451="","",SUMPRODUCT(LOOKUP(MID(SUBSTITUTE(UPPER(TRIM(CLEAN(SUBSTITUTE(SUBSTITUTE(G2451,"ٔ",""),"ـ","ء"))))," ",""),ROW(INDIRECT("1:"&amp;LEN(SUBSTITUTE(UPPER(TRIM(CLEAN(SUBSTITUTE(SUBSTITUTE(G2451,"ٔ",""),"ـ","ء"))))," ","")))),1),Gematria!$C$3:$C$40,Gematria!$D$3:$D$40)))</f>
        <v/>
      </c>
    </row>
    <row r="2452" spans="1:10" x14ac:dyDescent="0.25">
      <c r="A2452" s="2">
        <v>2451</v>
      </c>
      <c r="B2452" s="2">
        <v>20</v>
      </c>
      <c r="C2452" s="2">
        <v>87</v>
      </c>
      <c r="D2452" s="11"/>
      <c r="E24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52" s="524" t="str">
        <f t="shared" si="116"/>
        <v/>
      </c>
      <c r="H2452" s="525">
        <f t="shared" si="117"/>
        <v>0</v>
      </c>
      <c r="I2452" s="526">
        <f t="shared" si="118"/>
        <v>1</v>
      </c>
      <c r="J2452" s="526" t="str">
        <f ca="1">IF(G2452="","",SUMPRODUCT(LOOKUP(MID(SUBSTITUTE(UPPER(TRIM(CLEAN(SUBSTITUTE(SUBSTITUTE(G2452,"ٔ",""),"ـ","ء"))))," ",""),ROW(INDIRECT("1:"&amp;LEN(SUBSTITUTE(UPPER(TRIM(CLEAN(SUBSTITUTE(SUBSTITUTE(G2452,"ٔ",""),"ـ","ء"))))," ","")))),1),Gematria!$C$3:$C$40,Gematria!$D$3:$D$40)))</f>
        <v/>
      </c>
    </row>
    <row r="2453" spans="1:10" x14ac:dyDescent="0.25">
      <c r="A2453" s="2">
        <v>2452</v>
      </c>
      <c r="B2453" s="2">
        <v>20</v>
      </c>
      <c r="C2453" s="2">
        <v>88</v>
      </c>
      <c r="D2453" s="11"/>
      <c r="E24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53" s="524" t="str">
        <f t="shared" si="116"/>
        <v/>
      </c>
      <c r="H2453" s="525">
        <f t="shared" si="117"/>
        <v>0</v>
      </c>
      <c r="I2453" s="526">
        <f t="shared" si="118"/>
        <v>1</v>
      </c>
      <c r="J2453" s="526" t="str">
        <f ca="1">IF(G2453="","",SUMPRODUCT(LOOKUP(MID(SUBSTITUTE(UPPER(TRIM(CLEAN(SUBSTITUTE(SUBSTITUTE(G2453,"ٔ",""),"ـ","ء"))))," ",""),ROW(INDIRECT("1:"&amp;LEN(SUBSTITUTE(UPPER(TRIM(CLEAN(SUBSTITUTE(SUBSTITUTE(G2453,"ٔ",""),"ـ","ء"))))," ","")))),1),Gematria!$C$3:$C$40,Gematria!$D$3:$D$40)))</f>
        <v/>
      </c>
    </row>
    <row r="2454" spans="1:10" x14ac:dyDescent="0.25">
      <c r="A2454" s="2">
        <v>2453</v>
      </c>
      <c r="B2454" s="2">
        <v>20</v>
      </c>
      <c r="C2454" s="2">
        <v>89</v>
      </c>
      <c r="D2454" s="11"/>
      <c r="E24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54" s="524" t="str">
        <f t="shared" si="116"/>
        <v/>
      </c>
      <c r="H2454" s="525">
        <f t="shared" si="117"/>
        <v>0</v>
      </c>
      <c r="I2454" s="526">
        <f t="shared" si="118"/>
        <v>1</v>
      </c>
      <c r="J2454" s="526" t="str">
        <f ca="1">IF(G2454="","",SUMPRODUCT(LOOKUP(MID(SUBSTITUTE(UPPER(TRIM(CLEAN(SUBSTITUTE(SUBSTITUTE(G2454,"ٔ",""),"ـ","ء"))))," ",""),ROW(INDIRECT("1:"&amp;LEN(SUBSTITUTE(UPPER(TRIM(CLEAN(SUBSTITUTE(SUBSTITUTE(G2454,"ٔ",""),"ـ","ء"))))," ","")))),1),Gematria!$C$3:$C$40,Gematria!$D$3:$D$40)))</f>
        <v/>
      </c>
    </row>
    <row r="2455" spans="1:10" x14ac:dyDescent="0.25">
      <c r="A2455" s="2">
        <v>2454</v>
      </c>
      <c r="B2455" s="2">
        <v>20</v>
      </c>
      <c r="C2455" s="2">
        <v>90</v>
      </c>
      <c r="D2455" s="11"/>
      <c r="E24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55" s="524" t="str">
        <f t="shared" si="116"/>
        <v/>
      </c>
      <c r="H2455" s="525">
        <f t="shared" si="117"/>
        <v>0</v>
      </c>
      <c r="I2455" s="526">
        <f t="shared" si="118"/>
        <v>1</v>
      </c>
      <c r="J2455" s="526" t="str">
        <f ca="1">IF(G2455="","",SUMPRODUCT(LOOKUP(MID(SUBSTITUTE(UPPER(TRIM(CLEAN(SUBSTITUTE(SUBSTITUTE(G2455,"ٔ",""),"ـ","ء"))))," ",""),ROW(INDIRECT("1:"&amp;LEN(SUBSTITUTE(UPPER(TRIM(CLEAN(SUBSTITUTE(SUBSTITUTE(G2455,"ٔ",""),"ـ","ء"))))," ","")))),1),Gematria!$C$3:$C$40,Gematria!$D$3:$D$40)))</f>
        <v/>
      </c>
    </row>
    <row r="2456" spans="1:10" x14ac:dyDescent="0.25">
      <c r="A2456" s="2">
        <v>2455</v>
      </c>
      <c r="B2456" s="2">
        <v>20</v>
      </c>
      <c r="C2456" s="2">
        <v>91</v>
      </c>
      <c r="D2456" s="11"/>
      <c r="E24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56" s="524" t="str">
        <f t="shared" si="116"/>
        <v/>
      </c>
      <c r="H2456" s="525">
        <f t="shared" si="117"/>
        <v>0</v>
      </c>
      <c r="I2456" s="526">
        <f t="shared" si="118"/>
        <v>1</v>
      </c>
      <c r="J2456" s="526" t="str">
        <f ca="1">IF(G2456="","",SUMPRODUCT(LOOKUP(MID(SUBSTITUTE(UPPER(TRIM(CLEAN(SUBSTITUTE(SUBSTITUTE(G2456,"ٔ",""),"ـ","ء"))))," ",""),ROW(INDIRECT("1:"&amp;LEN(SUBSTITUTE(UPPER(TRIM(CLEAN(SUBSTITUTE(SUBSTITUTE(G2456,"ٔ",""),"ـ","ء"))))," ","")))),1),Gematria!$C$3:$C$40,Gematria!$D$3:$D$40)))</f>
        <v/>
      </c>
    </row>
    <row r="2457" spans="1:10" x14ac:dyDescent="0.25">
      <c r="A2457" s="2">
        <v>2456</v>
      </c>
      <c r="B2457" s="2">
        <v>20</v>
      </c>
      <c r="C2457" s="2">
        <v>92</v>
      </c>
      <c r="D2457" s="11"/>
      <c r="E24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57" s="524" t="str">
        <f t="shared" si="116"/>
        <v/>
      </c>
      <c r="H2457" s="525">
        <f t="shared" si="117"/>
        <v>0</v>
      </c>
      <c r="I2457" s="526">
        <f t="shared" si="118"/>
        <v>1</v>
      </c>
      <c r="J2457" s="526" t="str">
        <f ca="1">IF(G2457="","",SUMPRODUCT(LOOKUP(MID(SUBSTITUTE(UPPER(TRIM(CLEAN(SUBSTITUTE(SUBSTITUTE(G2457,"ٔ",""),"ـ","ء"))))," ",""),ROW(INDIRECT("1:"&amp;LEN(SUBSTITUTE(UPPER(TRIM(CLEAN(SUBSTITUTE(SUBSTITUTE(G2457,"ٔ",""),"ـ","ء"))))," ","")))),1),Gematria!$C$3:$C$40,Gematria!$D$3:$D$40)))</f>
        <v/>
      </c>
    </row>
    <row r="2458" spans="1:10" x14ac:dyDescent="0.25">
      <c r="A2458" s="2">
        <v>2457</v>
      </c>
      <c r="B2458" s="2">
        <v>20</v>
      </c>
      <c r="C2458" s="2">
        <v>93</v>
      </c>
      <c r="D2458" s="11"/>
      <c r="E24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58" s="524" t="str">
        <f t="shared" si="116"/>
        <v/>
      </c>
      <c r="H2458" s="525">
        <f t="shared" si="117"/>
        <v>0</v>
      </c>
      <c r="I2458" s="526">
        <f t="shared" si="118"/>
        <v>1</v>
      </c>
      <c r="J2458" s="526" t="str">
        <f ca="1">IF(G2458="","",SUMPRODUCT(LOOKUP(MID(SUBSTITUTE(UPPER(TRIM(CLEAN(SUBSTITUTE(SUBSTITUTE(G2458,"ٔ",""),"ـ","ء"))))," ",""),ROW(INDIRECT("1:"&amp;LEN(SUBSTITUTE(UPPER(TRIM(CLEAN(SUBSTITUTE(SUBSTITUTE(G2458,"ٔ",""),"ـ","ء"))))," ","")))),1),Gematria!$C$3:$C$40,Gematria!$D$3:$D$40)))</f>
        <v/>
      </c>
    </row>
    <row r="2459" spans="1:10" x14ac:dyDescent="0.25">
      <c r="A2459" s="2">
        <v>2458</v>
      </c>
      <c r="B2459" s="2">
        <v>20</v>
      </c>
      <c r="C2459" s="2">
        <v>94</v>
      </c>
      <c r="D2459" s="11"/>
      <c r="E24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59" s="524" t="str">
        <f t="shared" si="116"/>
        <v/>
      </c>
      <c r="H2459" s="525">
        <f t="shared" si="117"/>
        <v>0</v>
      </c>
      <c r="I2459" s="526">
        <f t="shared" si="118"/>
        <v>1</v>
      </c>
      <c r="J2459" s="526" t="str">
        <f ca="1">IF(G2459="","",SUMPRODUCT(LOOKUP(MID(SUBSTITUTE(UPPER(TRIM(CLEAN(SUBSTITUTE(SUBSTITUTE(G2459,"ٔ",""),"ـ","ء"))))," ",""),ROW(INDIRECT("1:"&amp;LEN(SUBSTITUTE(UPPER(TRIM(CLEAN(SUBSTITUTE(SUBSTITUTE(G2459,"ٔ",""),"ـ","ء"))))," ","")))),1),Gematria!$C$3:$C$40,Gematria!$D$3:$D$40)))</f>
        <v/>
      </c>
    </row>
    <row r="2460" spans="1:10" x14ac:dyDescent="0.25">
      <c r="A2460" s="2">
        <v>2459</v>
      </c>
      <c r="B2460" s="2">
        <v>20</v>
      </c>
      <c r="C2460" s="2">
        <v>95</v>
      </c>
      <c r="D2460" s="11"/>
      <c r="E24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60" s="524" t="str">
        <f t="shared" si="116"/>
        <v/>
      </c>
      <c r="H2460" s="525">
        <f t="shared" si="117"/>
        <v>0</v>
      </c>
      <c r="I2460" s="526">
        <f t="shared" si="118"/>
        <v>1</v>
      </c>
      <c r="J2460" s="526" t="str">
        <f ca="1">IF(G2460="","",SUMPRODUCT(LOOKUP(MID(SUBSTITUTE(UPPER(TRIM(CLEAN(SUBSTITUTE(SUBSTITUTE(G2460,"ٔ",""),"ـ","ء"))))," ",""),ROW(INDIRECT("1:"&amp;LEN(SUBSTITUTE(UPPER(TRIM(CLEAN(SUBSTITUTE(SUBSTITUTE(G2460,"ٔ",""),"ـ","ء"))))," ","")))),1),Gematria!$C$3:$C$40,Gematria!$D$3:$D$40)))</f>
        <v/>
      </c>
    </row>
    <row r="2461" spans="1:10" x14ac:dyDescent="0.25">
      <c r="A2461" s="2">
        <v>2460</v>
      </c>
      <c r="B2461" s="2">
        <v>20</v>
      </c>
      <c r="C2461" s="2">
        <v>96</v>
      </c>
      <c r="D2461" s="11"/>
      <c r="E24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61" s="524" t="str">
        <f t="shared" si="116"/>
        <v/>
      </c>
      <c r="H2461" s="525">
        <f t="shared" si="117"/>
        <v>0</v>
      </c>
      <c r="I2461" s="526">
        <f t="shared" si="118"/>
        <v>1</v>
      </c>
      <c r="J2461" s="526" t="str">
        <f ca="1">IF(G2461="","",SUMPRODUCT(LOOKUP(MID(SUBSTITUTE(UPPER(TRIM(CLEAN(SUBSTITUTE(SUBSTITUTE(G2461,"ٔ",""),"ـ","ء"))))," ",""),ROW(INDIRECT("1:"&amp;LEN(SUBSTITUTE(UPPER(TRIM(CLEAN(SUBSTITUTE(SUBSTITUTE(G2461,"ٔ",""),"ـ","ء"))))," ","")))),1),Gematria!$C$3:$C$40,Gematria!$D$3:$D$40)))</f>
        <v/>
      </c>
    </row>
    <row r="2462" spans="1:10" x14ac:dyDescent="0.25">
      <c r="A2462" s="2">
        <v>2461</v>
      </c>
      <c r="B2462" s="2">
        <v>20</v>
      </c>
      <c r="C2462" s="2">
        <v>97</v>
      </c>
      <c r="D2462" s="11"/>
      <c r="E24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62" s="524" t="str">
        <f t="shared" si="116"/>
        <v/>
      </c>
      <c r="H2462" s="525">
        <f t="shared" si="117"/>
        <v>0</v>
      </c>
      <c r="I2462" s="526">
        <f t="shared" si="118"/>
        <v>1</v>
      </c>
      <c r="J2462" s="526" t="str">
        <f ca="1">IF(G2462="","",SUMPRODUCT(LOOKUP(MID(SUBSTITUTE(UPPER(TRIM(CLEAN(SUBSTITUTE(SUBSTITUTE(G2462,"ٔ",""),"ـ","ء"))))," ",""),ROW(INDIRECT("1:"&amp;LEN(SUBSTITUTE(UPPER(TRIM(CLEAN(SUBSTITUTE(SUBSTITUTE(G2462,"ٔ",""),"ـ","ء"))))," ","")))),1),Gematria!$C$3:$C$40,Gematria!$D$3:$D$40)))</f>
        <v/>
      </c>
    </row>
    <row r="2463" spans="1:10" x14ac:dyDescent="0.25">
      <c r="A2463" s="2">
        <v>2462</v>
      </c>
      <c r="B2463" s="2">
        <v>20</v>
      </c>
      <c r="C2463" s="2">
        <v>98</v>
      </c>
      <c r="D2463" s="11"/>
      <c r="E24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63" s="524" t="str">
        <f t="shared" si="116"/>
        <v/>
      </c>
      <c r="H2463" s="525">
        <f t="shared" si="117"/>
        <v>0</v>
      </c>
      <c r="I2463" s="526">
        <f t="shared" si="118"/>
        <v>1</v>
      </c>
      <c r="J2463" s="526" t="str">
        <f ca="1">IF(G2463="","",SUMPRODUCT(LOOKUP(MID(SUBSTITUTE(UPPER(TRIM(CLEAN(SUBSTITUTE(SUBSTITUTE(G2463,"ٔ",""),"ـ","ء"))))," ",""),ROW(INDIRECT("1:"&amp;LEN(SUBSTITUTE(UPPER(TRIM(CLEAN(SUBSTITUTE(SUBSTITUTE(G2463,"ٔ",""),"ـ","ء"))))," ","")))),1),Gematria!$C$3:$C$40,Gematria!$D$3:$D$40)))</f>
        <v/>
      </c>
    </row>
    <row r="2464" spans="1:10" x14ac:dyDescent="0.25">
      <c r="A2464" s="2">
        <v>2463</v>
      </c>
      <c r="B2464" s="2">
        <v>20</v>
      </c>
      <c r="C2464" s="2">
        <v>99</v>
      </c>
      <c r="D2464" s="11"/>
      <c r="E24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64" s="524" t="str">
        <f t="shared" si="116"/>
        <v/>
      </c>
      <c r="H2464" s="525">
        <f t="shared" si="117"/>
        <v>0</v>
      </c>
      <c r="I2464" s="526">
        <f t="shared" si="118"/>
        <v>1</v>
      </c>
      <c r="J2464" s="526" t="str">
        <f ca="1">IF(G2464="","",SUMPRODUCT(LOOKUP(MID(SUBSTITUTE(UPPER(TRIM(CLEAN(SUBSTITUTE(SUBSTITUTE(G2464,"ٔ",""),"ـ","ء"))))," ",""),ROW(INDIRECT("1:"&amp;LEN(SUBSTITUTE(UPPER(TRIM(CLEAN(SUBSTITUTE(SUBSTITUTE(G2464,"ٔ",""),"ـ","ء"))))," ","")))),1),Gematria!$C$3:$C$40,Gematria!$D$3:$D$40)))</f>
        <v/>
      </c>
    </row>
    <row r="2465" spans="1:10" x14ac:dyDescent="0.25">
      <c r="A2465" s="2">
        <v>2464</v>
      </c>
      <c r="B2465" s="2">
        <v>20</v>
      </c>
      <c r="C2465" s="2">
        <v>100</v>
      </c>
      <c r="D2465" s="11"/>
      <c r="E24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65" s="524" t="str">
        <f t="shared" si="116"/>
        <v/>
      </c>
      <c r="H2465" s="525">
        <f t="shared" si="117"/>
        <v>0</v>
      </c>
      <c r="I2465" s="526">
        <f t="shared" si="118"/>
        <v>1</v>
      </c>
      <c r="J2465" s="526" t="str">
        <f ca="1">IF(G2465="","",SUMPRODUCT(LOOKUP(MID(SUBSTITUTE(UPPER(TRIM(CLEAN(SUBSTITUTE(SUBSTITUTE(G2465,"ٔ",""),"ـ","ء"))))," ",""),ROW(INDIRECT("1:"&amp;LEN(SUBSTITUTE(UPPER(TRIM(CLEAN(SUBSTITUTE(SUBSTITUTE(G2465,"ٔ",""),"ـ","ء"))))," ","")))),1),Gematria!$C$3:$C$40,Gematria!$D$3:$D$40)))</f>
        <v/>
      </c>
    </row>
    <row r="2466" spans="1:10" x14ac:dyDescent="0.25">
      <c r="A2466" s="2">
        <v>2465</v>
      </c>
      <c r="B2466" s="2">
        <v>20</v>
      </c>
      <c r="C2466" s="2">
        <v>101</v>
      </c>
      <c r="D2466" s="11"/>
      <c r="E24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66" s="524" t="str">
        <f t="shared" si="116"/>
        <v/>
      </c>
      <c r="H2466" s="525">
        <f t="shared" si="117"/>
        <v>0</v>
      </c>
      <c r="I2466" s="526">
        <f t="shared" si="118"/>
        <v>1</v>
      </c>
      <c r="J2466" s="526" t="str">
        <f ca="1">IF(G2466="","",SUMPRODUCT(LOOKUP(MID(SUBSTITUTE(UPPER(TRIM(CLEAN(SUBSTITUTE(SUBSTITUTE(G2466,"ٔ",""),"ـ","ء"))))," ",""),ROW(INDIRECT("1:"&amp;LEN(SUBSTITUTE(UPPER(TRIM(CLEAN(SUBSTITUTE(SUBSTITUTE(G2466,"ٔ",""),"ـ","ء"))))," ","")))),1),Gematria!$C$3:$C$40,Gematria!$D$3:$D$40)))</f>
        <v/>
      </c>
    </row>
    <row r="2467" spans="1:10" x14ac:dyDescent="0.25">
      <c r="A2467" s="2">
        <v>2466</v>
      </c>
      <c r="B2467" s="2">
        <v>20</v>
      </c>
      <c r="C2467" s="2">
        <v>102</v>
      </c>
      <c r="D2467" s="11"/>
      <c r="E24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67" s="524" t="str">
        <f t="shared" si="116"/>
        <v/>
      </c>
      <c r="H2467" s="525">
        <f t="shared" si="117"/>
        <v>0</v>
      </c>
      <c r="I2467" s="526">
        <f t="shared" si="118"/>
        <v>1</v>
      </c>
      <c r="J2467" s="526" t="str">
        <f ca="1">IF(G2467="","",SUMPRODUCT(LOOKUP(MID(SUBSTITUTE(UPPER(TRIM(CLEAN(SUBSTITUTE(SUBSTITUTE(G2467,"ٔ",""),"ـ","ء"))))," ",""),ROW(INDIRECT("1:"&amp;LEN(SUBSTITUTE(UPPER(TRIM(CLEAN(SUBSTITUTE(SUBSTITUTE(G2467,"ٔ",""),"ـ","ء"))))," ","")))),1),Gematria!$C$3:$C$40,Gematria!$D$3:$D$40)))</f>
        <v/>
      </c>
    </row>
    <row r="2468" spans="1:10" x14ac:dyDescent="0.25">
      <c r="A2468" s="2">
        <v>2467</v>
      </c>
      <c r="B2468" s="2">
        <v>20</v>
      </c>
      <c r="C2468" s="2">
        <v>103</v>
      </c>
      <c r="D2468" s="11"/>
      <c r="E24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68" s="524" t="str">
        <f t="shared" si="116"/>
        <v/>
      </c>
      <c r="H2468" s="525">
        <f t="shared" si="117"/>
        <v>0</v>
      </c>
      <c r="I2468" s="526">
        <f t="shared" si="118"/>
        <v>1</v>
      </c>
      <c r="J2468" s="526" t="str">
        <f ca="1">IF(G2468="","",SUMPRODUCT(LOOKUP(MID(SUBSTITUTE(UPPER(TRIM(CLEAN(SUBSTITUTE(SUBSTITUTE(G2468,"ٔ",""),"ـ","ء"))))," ",""),ROW(INDIRECT("1:"&amp;LEN(SUBSTITUTE(UPPER(TRIM(CLEAN(SUBSTITUTE(SUBSTITUTE(G2468,"ٔ",""),"ـ","ء"))))," ","")))),1),Gematria!$C$3:$C$40,Gematria!$D$3:$D$40)))</f>
        <v/>
      </c>
    </row>
    <row r="2469" spans="1:10" x14ac:dyDescent="0.25">
      <c r="A2469" s="2">
        <v>2468</v>
      </c>
      <c r="B2469" s="2">
        <v>20</v>
      </c>
      <c r="C2469" s="2">
        <v>104</v>
      </c>
      <c r="D2469" s="11"/>
      <c r="E24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69" s="524" t="str">
        <f t="shared" si="116"/>
        <v/>
      </c>
      <c r="H2469" s="525">
        <f t="shared" si="117"/>
        <v>0</v>
      </c>
      <c r="I2469" s="526">
        <f t="shared" si="118"/>
        <v>1</v>
      </c>
      <c r="J2469" s="526" t="str">
        <f ca="1">IF(G2469="","",SUMPRODUCT(LOOKUP(MID(SUBSTITUTE(UPPER(TRIM(CLEAN(SUBSTITUTE(SUBSTITUTE(G2469,"ٔ",""),"ـ","ء"))))," ",""),ROW(INDIRECT("1:"&amp;LEN(SUBSTITUTE(UPPER(TRIM(CLEAN(SUBSTITUTE(SUBSTITUTE(G2469,"ٔ",""),"ـ","ء"))))," ","")))),1),Gematria!$C$3:$C$40,Gematria!$D$3:$D$40)))</f>
        <v/>
      </c>
    </row>
    <row r="2470" spans="1:10" x14ac:dyDescent="0.25">
      <c r="A2470" s="2">
        <v>2469</v>
      </c>
      <c r="B2470" s="2">
        <v>20</v>
      </c>
      <c r="C2470" s="2">
        <v>105</v>
      </c>
      <c r="D2470" s="11"/>
      <c r="E24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70" s="524" t="str">
        <f t="shared" si="116"/>
        <v/>
      </c>
      <c r="H2470" s="525">
        <f t="shared" si="117"/>
        <v>0</v>
      </c>
      <c r="I2470" s="526">
        <f t="shared" si="118"/>
        <v>1</v>
      </c>
      <c r="J2470" s="526" t="str">
        <f ca="1">IF(G2470="","",SUMPRODUCT(LOOKUP(MID(SUBSTITUTE(UPPER(TRIM(CLEAN(SUBSTITUTE(SUBSTITUTE(G2470,"ٔ",""),"ـ","ء"))))," ",""),ROW(INDIRECT("1:"&amp;LEN(SUBSTITUTE(UPPER(TRIM(CLEAN(SUBSTITUTE(SUBSTITUTE(G2470,"ٔ",""),"ـ","ء"))))," ","")))),1),Gematria!$C$3:$C$40,Gematria!$D$3:$D$40)))</f>
        <v/>
      </c>
    </row>
    <row r="2471" spans="1:10" x14ac:dyDescent="0.25">
      <c r="A2471" s="2">
        <v>2470</v>
      </c>
      <c r="B2471" s="2">
        <v>20</v>
      </c>
      <c r="C2471" s="2">
        <v>106</v>
      </c>
      <c r="D2471" s="11"/>
      <c r="E24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71" s="524" t="str">
        <f t="shared" si="116"/>
        <v/>
      </c>
      <c r="H2471" s="525">
        <f t="shared" si="117"/>
        <v>0</v>
      </c>
      <c r="I2471" s="526">
        <f t="shared" si="118"/>
        <v>1</v>
      </c>
      <c r="J2471" s="526" t="str">
        <f ca="1">IF(G2471="","",SUMPRODUCT(LOOKUP(MID(SUBSTITUTE(UPPER(TRIM(CLEAN(SUBSTITUTE(SUBSTITUTE(G2471,"ٔ",""),"ـ","ء"))))," ",""),ROW(INDIRECT("1:"&amp;LEN(SUBSTITUTE(UPPER(TRIM(CLEAN(SUBSTITUTE(SUBSTITUTE(G2471,"ٔ",""),"ـ","ء"))))," ","")))),1),Gematria!$C$3:$C$40,Gematria!$D$3:$D$40)))</f>
        <v/>
      </c>
    </row>
    <row r="2472" spans="1:10" x14ac:dyDescent="0.25">
      <c r="A2472" s="2">
        <v>2471</v>
      </c>
      <c r="B2472" s="2">
        <v>20</v>
      </c>
      <c r="C2472" s="2">
        <v>107</v>
      </c>
      <c r="D2472" s="11"/>
      <c r="E24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72" s="524" t="str">
        <f t="shared" si="116"/>
        <v/>
      </c>
      <c r="H2472" s="525">
        <f t="shared" si="117"/>
        <v>0</v>
      </c>
      <c r="I2472" s="526">
        <f t="shared" si="118"/>
        <v>1</v>
      </c>
      <c r="J2472" s="526" t="str">
        <f ca="1">IF(G2472="","",SUMPRODUCT(LOOKUP(MID(SUBSTITUTE(UPPER(TRIM(CLEAN(SUBSTITUTE(SUBSTITUTE(G2472,"ٔ",""),"ـ","ء"))))," ",""),ROW(INDIRECT("1:"&amp;LEN(SUBSTITUTE(UPPER(TRIM(CLEAN(SUBSTITUTE(SUBSTITUTE(G2472,"ٔ",""),"ـ","ء"))))," ","")))),1),Gematria!$C$3:$C$40,Gematria!$D$3:$D$40)))</f>
        <v/>
      </c>
    </row>
    <row r="2473" spans="1:10" x14ac:dyDescent="0.25">
      <c r="A2473" s="2">
        <v>2472</v>
      </c>
      <c r="B2473" s="2">
        <v>20</v>
      </c>
      <c r="C2473" s="2">
        <v>108</v>
      </c>
      <c r="D2473" s="11"/>
      <c r="E24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73" s="524" t="str">
        <f t="shared" si="116"/>
        <v/>
      </c>
      <c r="H2473" s="525">
        <f t="shared" si="117"/>
        <v>0</v>
      </c>
      <c r="I2473" s="526">
        <f t="shared" si="118"/>
        <v>1</v>
      </c>
      <c r="J2473" s="526" t="str">
        <f ca="1">IF(G2473="","",SUMPRODUCT(LOOKUP(MID(SUBSTITUTE(UPPER(TRIM(CLEAN(SUBSTITUTE(SUBSTITUTE(G2473,"ٔ",""),"ـ","ء"))))," ",""),ROW(INDIRECT("1:"&amp;LEN(SUBSTITUTE(UPPER(TRIM(CLEAN(SUBSTITUTE(SUBSTITUTE(G2473,"ٔ",""),"ـ","ء"))))," ","")))),1),Gematria!$C$3:$C$40,Gematria!$D$3:$D$40)))</f>
        <v/>
      </c>
    </row>
    <row r="2474" spans="1:10" x14ac:dyDescent="0.25">
      <c r="A2474" s="2">
        <v>2473</v>
      </c>
      <c r="B2474" s="2">
        <v>20</v>
      </c>
      <c r="C2474" s="2">
        <v>109</v>
      </c>
      <c r="D2474" s="11"/>
      <c r="E24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74" s="524" t="str">
        <f t="shared" si="116"/>
        <v/>
      </c>
      <c r="H2474" s="525">
        <f t="shared" si="117"/>
        <v>0</v>
      </c>
      <c r="I2474" s="526">
        <f t="shared" si="118"/>
        <v>1</v>
      </c>
      <c r="J2474" s="526" t="str">
        <f ca="1">IF(G2474="","",SUMPRODUCT(LOOKUP(MID(SUBSTITUTE(UPPER(TRIM(CLEAN(SUBSTITUTE(SUBSTITUTE(G2474,"ٔ",""),"ـ","ء"))))," ",""),ROW(INDIRECT("1:"&amp;LEN(SUBSTITUTE(UPPER(TRIM(CLEAN(SUBSTITUTE(SUBSTITUTE(G2474,"ٔ",""),"ـ","ء"))))," ","")))),1),Gematria!$C$3:$C$40,Gematria!$D$3:$D$40)))</f>
        <v/>
      </c>
    </row>
    <row r="2475" spans="1:10" x14ac:dyDescent="0.25">
      <c r="A2475" s="2">
        <v>2474</v>
      </c>
      <c r="B2475" s="2">
        <v>20</v>
      </c>
      <c r="C2475" s="2">
        <v>110</v>
      </c>
      <c r="D2475" s="11"/>
      <c r="E24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75" s="524" t="str">
        <f t="shared" si="116"/>
        <v/>
      </c>
      <c r="H2475" s="525">
        <f t="shared" si="117"/>
        <v>0</v>
      </c>
      <c r="I2475" s="526">
        <f t="shared" si="118"/>
        <v>1</v>
      </c>
      <c r="J2475" s="526" t="str">
        <f ca="1">IF(G2475="","",SUMPRODUCT(LOOKUP(MID(SUBSTITUTE(UPPER(TRIM(CLEAN(SUBSTITUTE(SUBSTITUTE(G2475,"ٔ",""),"ـ","ء"))))," ",""),ROW(INDIRECT("1:"&amp;LEN(SUBSTITUTE(UPPER(TRIM(CLEAN(SUBSTITUTE(SUBSTITUTE(G2475,"ٔ",""),"ـ","ء"))))," ","")))),1),Gematria!$C$3:$C$40,Gematria!$D$3:$D$40)))</f>
        <v/>
      </c>
    </row>
    <row r="2476" spans="1:10" x14ac:dyDescent="0.25">
      <c r="A2476" s="2">
        <v>2475</v>
      </c>
      <c r="B2476" s="2">
        <v>20</v>
      </c>
      <c r="C2476" s="2">
        <v>111</v>
      </c>
      <c r="D2476" s="11"/>
      <c r="E24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76" s="524" t="str">
        <f t="shared" si="116"/>
        <v/>
      </c>
      <c r="H2476" s="525">
        <f t="shared" si="117"/>
        <v>0</v>
      </c>
      <c r="I2476" s="526">
        <f t="shared" si="118"/>
        <v>1</v>
      </c>
      <c r="J2476" s="526" t="str">
        <f ca="1">IF(G2476="","",SUMPRODUCT(LOOKUP(MID(SUBSTITUTE(UPPER(TRIM(CLEAN(SUBSTITUTE(SUBSTITUTE(G2476,"ٔ",""),"ـ","ء"))))," ",""),ROW(INDIRECT("1:"&amp;LEN(SUBSTITUTE(UPPER(TRIM(CLEAN(SUBSTITUTE(SUBSTITUTE(G2476,"ٔ",""),"ـ","ء"))))," ","")))),1),Gematria!$C$3:$C$40,Gematria!$D$3:$D$40)))</f>
        <v/>
      </c>
    </row>
    <row r="2477" spans="1:10" x14ac:dyDescent="0.25">
      <c r="A2477" s="2">
        <v>2476</v>
      </c>
      <c r="B2477" s="2">
        <v>20</v>
      </c>
      <c r="C2477" s="2">
        <v>112</v>
      </c>
      <c r="D2477" s="11"/>
      <c r="E24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77" s="524" t="str">
        <f t="shared" si="116"/>
        <v/>
      </c>
      <c r="H2477" s="525">
        <f t="shared" si="117"/>
        <v>0</v>
      </c>
      <c r="I2477" s="526">
        <f t="shared" si="118"/>
        <v>1</v>
      </c>
      <c r="J2477" s="526" t="str">
        <f ca="1">IF(G2477="","",SUMPRODUCT(LOOKUP(MID(SUBSTITUTE(UPPER(TRIM(CLEAN(SUBSTITUTE(SUBSTITUTE(G2477,"ٔ",""),"ـ","ء"))))," ",""),ROW(INDIRECT("1:"&amp;LEN(SUBSTITUTE(UPPER(TRIM(CLEAN(SUBSTITUTE(SUBSTITUTE(G2477,"ٔ",""),"ـ","ء"))))," ","")))),1),Gematria!$C$3:$C$40,Gematria!$D$3:$D$40)))</f>
        <v/>
      </c>
    </row>
    <row r="2478" spans="1:10" x14ac:dyDescent="0.25">
      <c r="A2478" s="2">
        <v>2477</v>
      </c>
      <c r="B2478" s="2">
        <v>20</v>
      </c>
      <c r="C2478" s="2">
        <v>113</v>
      </c>
      <c r="D2478" s="11"/>
      <c r="E24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78" s="524" t="str">
        <f t="shared" si="116"/>
        <v/>
      </c>
      <c r="H2478" s="525">
        <f t="shared" si="117"/>
        <v>0</v>
      </c>
      <c r="I2478" s="526">
        <f t="shared" si="118"/>
        <v>1</v>
      </c>
      <c r="J2478" s="526" t="str">
        <f ca="1">IF(G2478="","",SUMPRODUCT(LOOKUP(MID(SUBSTITUTE(UPPER(TRIM(CLEAN(SUBSTITUTE(SUBSTITUTE(G2478,"ٔ",""),"ـ","ء"))))," ",""),ROW(INDIRECT("1:"&amp;LEN(SUBSTITUTE(UPPER(TRIM(CLEAN(SUBSTITUTE(SUBSTITUTE(G2478,"ٔ",""),"ـ","ء"))))," ","")))),1),Gematria!$C$3:$C$40,Gematria!$D$3:$D$40)))</f>
        <v/>
      </c>
    </row>
    <row r="2479" spans="1:10" x14ac:dyDescent="0.25">
      <c r="A2479" s="2">
        <v>2478</v>
      </c>
      <c r="B2479" s="2">
        <v>20</v>
      </c>
      <c r="C2479" s="2">
        <v>114</v>
      </c>
      <c r="D2479" s="11"/>
      <c r="E24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79" s="524" t="str">
        <f t="shared" si="116"/>
        <v/>
      </c>
      <c r="H2479" s="525">
        <f t="shared" si="117"/>
        <v>0</v>
      </c>
      <c r="I2479" s="526">
        <f t="shared" si="118"/>
        <v>1</v>
      </c>
      <c r="J2479" s="526" t="str">
        <f ca="1">IF(G2479="","",SUMPRODUCT(LOOKUP(MID(SUBSTITUTE(UPPER(TRIM(CLEAN(SUBSTITUTE(SUBSTITUTE(G2479,"ٔ",""),"ـ","ء"))))," ",""),ROW(INDIRECT("1:"&amp;LEN(SUBSTITUTE(UPPER(TRIM(CLEAN(SUBSTITUTE(SUBSTITUTE(G2479,"ٔ",""),"ـ","ء"))))," ","")))),1),Gematria!$C$3:$C$40,Gematria!$D$3:$D$40)))</f>
        <v/>
      </c>
    </row>
    <row r="2480" spans="1:10" x14ac:dyDescent="0.25">
      <c r="A2480" s="2">
        <v>2479</v>
      </c>
      <c r="B2480" s="2">
        <v>20</v>
      </c>
      <c r="C2480" s="2">
        <v>115</v>
      </c>
      <c r="D2480" s="11"/>
      <c r="E24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80" s="524" t="str">
        <f t="shared" si="116"/>
        <v/>
      </c>
      <c r="H2480" s="525">
        <f t="shared" si="117"/>
        <v>0</v>
      </c>
      <c r="I2480" s="526">
        <f t="shared" si="118"/>
        <v>1</v>
      </c>
      <c r="J2480" s="526" t="str">
        <f ca="1">IF(G2480="","",SUMPRODUCT(LOOKUP(MID(SUBSTITUTE(UPPER(TRIM(CLEAN(SUBSTITUTE(SUBSTITUTE(G2480,"ٔ",""),"ـ","ء"))))," ",""),ROW(INDIRECT("1:"&amp;LEN(SUBSTITUTE(UPPER(TRIM(CLEAN(SUBSTITUTE(SUBSTITUTE(G2480,"ٔ",""),"ـ","ء"))))," ","")))),1),Gematria!$C$3:$C$40,Gematria!$D$3:$D$40)))</f>
        <v/>
      </c>
    </row>
    <row r="2481" spans="1:10" x14ac:dyDescent="0.25">
      <c r="A2481" s="2">
        <v>2480</v>
      </c>
      <c r="B2481" s="2">
        <v>20</v>
      </c>
      <c r="C2481" s="2">
        <v>116</v>
      </c>
      <c r="D2481" s="11"/>
      <c r="E24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81" s="524" t="str">
        <f t="shared" si="116"/>
        <v/>
      </c>
      <c r="H2481" s="525">
        <f t="shared" si="117"/>
        <v>0</v>
      </c>
      <c r="I2481" s="526">
        <f t="shared" si="118"/>
        <v>1</v>
      </c>
      <c r="J2481" s="526" t="str">
        <f ca="1">IF(G2481="","",SUMPRODUCT(LOOKUP(MID(SUBSTITUTE(UPPER(TRIM(CLEAN(SUBSTITUTE(SUBSTITUTE(G2481,"ٔ",""),"ـ","ء"))))," ",""),ROW(INDIRECT("1:"&amp;LEN(SUBSTITUTE(UPPER(TRIM(CLEAN(SUBSTITUTE(SUBSTITUTE(G2481,"ٔ",""),"ـ","ء"))))," ","")))),1),Gematria!$C$3:$C$40,Gematria!$D$3:$D$40)))</f>
        <v/>
      </c>
    </row>
    <row r="2482" spans="1:10" x14ac:dyDescent="0.25">
      <c r="A2482" s="2">
        <v>2481</v>
      </c>
      <c r="B2482" s="2">
        <v>20</v>
      </c>
      <c r="C2482" s="2">
        <v>117</v>
      </c>
      <c r="D2482" s="11"/>
      <c r="E24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82" s="524" t="str">
        <f t="shared" si="116"/>
        <v/>
      </c>
      <c r="H2482" s="525">
        <f t="shared" si="117"/>
        <v>0</v>
      </c>
      <c r="I2482" s="526">
        <f t="shared" si="118"/>
        <v>1</v>
      </c>
      <c r="J2482" s="526" t="str">
        <f ca="1">IF(G2482="","",SUMPRODUCT(LOOKUP(MID(SUBSTITUTE(UPPER(TRIM(CLEAN(SUBSTITUTE(SUBSTITUTE(G2482,"ٔ",""),"ـ","ء"))))," ",""),ROW(INDIRECT("1:"&amp;LEN(SUBSTITUTE(UPPER(TRIM(CLEAN(SUBSTITUTE(SUBSTITUTE(G2482,"ٔ",""),"ـ","ء"))))," ","")))),1),Gematria!$C$3:$C$40,Gematria!$D$3:$D$40)))</f>
        <v/>
      </c>
    </row>
    <row r="2483" spans="1:10" x14ac:dyDescent="0.25">
      <c r="A2483" s="2">
        <v>2482</v>
      </c>
      <c r="B2483" s="2">
        <v>20</v>
      </c>
      <c r="C2483" s="2">
        <v>118</v>
      </c>
      <c r="D2483" s="11"/>
      <c r="E24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83" s="524" t="str">
        <f t="shared" si="116"/>
        <v/>
      </c>
      <c r="H2483" s="525">
        <f t="shared" si="117"/>
        <v>0</v>
      </c>
      <c r="I2483" s="526">
        <f t="shared" si="118"/>
        <v>1</v>
      </c>
      <c r="J2483" s="526" t="str">
        <f ca="1">IF(G2483="","",SUMPRODUCT(LOOKUP(MID(SUBSTITUTE(UPPER(TRIM(CLEAN(SUBSTITUTE(SUBSTITUTE(G2483,"ٔ",""),"ـ","ء"))))," ",""),ROW(INDIRECT("1:"&amp;LEN(SUBSTITUTE(UPPER(TRIM(CLEAN(SUBSTITUTE(SUBSTITUTE(G2483,"ٔ",""),"ـ","ء"))))," ","")))),1),Gematria!$C$3:$C$40,Gematria!$D$3:$D$40)))</f>
        <v/>
      </c>
    </row>
    <row r="2484" spans="1:10" x14ac:dyDescent="0.25">
      <c r="A2484" s="2">
        <v>2483</v>
      </c>
      <c r="B2484" s="2">
        <v>20</v>
      </c>
      <c r="C2484" s="2">
        <v>119</v>
      </c>
      <c r="D2484" s="11"/>
      <c r="E24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84" s="524" t="str">
        <f t="shared" si="116"/>
        <v/>
      </c>
      <c r="H2484" s="525">
        <f t="shared" si="117"/>
        <v>0</v>
      </c>
      <c r="I2484" s="526">
        <f t="shared" si="118"/>
        <v>1</v>
      </c>
      <c r="J2484" s="526" t="str">
        <f ca="1">IF(G2484="","",SUMPRODUCT(LOOKUP(MID(SUBSTITUTE(UPPER(TRIM(CLEAN(SUBSTITUTE(SUBSTITUTE(G2484,"ٔ",""),"ـ","ء"))))," ",""),ROW(INDIRECT("1:"&amp;LEN(SUBSTITUTE(UPPER(TRIM(CLEAN(SUBSTITUTE(SUBSTITUTE(G2484,"ٔ",""),"ـ","ء"))))," ","")))),1),Gematria!$C$3:$C$40,Gematria!$D$3:$D$40)))</f>
        <v/>
      </c>
    </row>
    <row r="2485" spans="1:10" x14ac:dyDescent="0.25">
      <c r="A2485" s="2">
        <v>2484</v>
      </c>
      <c r="B2485" s="2">
        <v>20</v>
      </c>
      <c r="C2485" s="2">
        <v>120</v>
      </c>
      <c r="D2485" s="11"/>
      <c r="E24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85" s="524" t="str">
        <f t="shared" si="116"/>
        <v/>
      </c>
      <c r="H2485" s="525">
        <f t="shared" si="117"/>
        <v>0</v>
      </c>
      <c r="I2485" s="526">
        <f t="shared" si="118"/>
        <v>1</v>
      </c>
      <c r="J2485" s="526" t="str">
        <f ca="1">IF(G2485="","",SUMPRODUCT(LOOKUP(MID(SUBSTITUTE(UPPER(TRIM(CLEAN(SUBSTITUTE(SUBSTITUTE(G2485,"ٔ",""),"ـ","ء"))))," ",""),ROW(INDIRECT("1:"&amp;LEN(SUBSTITUTE(UPPER(TRIM(CLEAN(SUBSTITUTE(SUBSTITUTE(G2485,"ٔ",""),"ـ","ء"))))," ","")))),1),Gematria!$C$3:$C$40,Gematria!$D$3:$D$40)))</f>
        <v/>
      </c>
    </row>
    <row r="2486" spans="1:10" x14ac:dyDescent="0.25">
      <c r="A2486" s="2">
        <v>2485</v>
      </c>
      <c r="B2486" s="2">
        <v>20</v>
      </c>
      <c r="C2486" s="2">
        <v>121</v>
      </c>
      <c r="D2486" s="11"/>
      <c r="E24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86" s="524" t="str">
        <f t="shared" si="116"/>
        <v/>
      </c>
      <c r="H2486" s="525">
        <f t="shared" si="117"/>
        <v>0</v>
      </c>
      <c r="I2486" s="526">
        <f t="shared" si="118"/>
        <v>1</v>
      </c>
      <c r="J2486" s="526" t="str">
        <f ca="1">IF(G2486="","",SUMPRODUCT(LOOKUP(MID(SUBSTITUTE(UPPER(TRIM(CLEAN(SUBSTITUTE(SUBSTITUTE(G2486,"ٔ",""),"ـ","ء"))))," ",""),ROW(INDIRECT("1:"&amp;LEN(SUBSTITUTE(UPPER(TRIM(CLEAN(SUBSTITUTE(SUBSTITUTE(G2486,"ٔ",""),"ـ","ء"))))," ","")))),1),Gematria!$C$3:$C$40,Gematria!$D$3:$D$40)))</f>
        <v/>
      </c>
    </row>
    <row r="2487" spans="1:10" x14ac:dyDescent="0.25">
      <c r="A2487" s="2">
        <v>2486</v>
      </c>
      <c r="B2487" s="2">
        <v>20</v>
      </c>
      <c r="C2487" s="2">
        <v>122</v>
      </c>
      <c r="D2487" s="11"/>
      <c r="E24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87" s="524" t="str">
        <f t="shared" si="116"/>
        <v/>
      </c>
      <c r="H2487" s="525">
        <f t="shared" si="117"/>
        <v>0</v>
      </c>
      <c r="I2487" s="526">
        <f t="shared" si="118"/>
        <v>1</v>
      </c>
      <c r="J2487" s="526" t="str">
        <f ca="1">IF(G2487="","",SUMPRODUCT(LOOKUP(MID(SUBSTITUTE(UPPER(TRIM(CLEAN(SUBSTITUTE(SUBSTITUTE(G2487,"ٔ",""),"ـ","ء"))))," ",""),ROW(INDIRECT("1:"&amp;LEN(SUBSTITUTE(UPPER(TRIM(CLEAN(SUBSTITUTE(SUBSTITUTE(G2487,"ٔ",""),"ـ","ء"))))," ","")))),1),Gematria!$C$3:$C$40,Gematria!$D$3:$D$40)))</f>
        <v/>
      </c>
    </row>
    <row r="2488" spans="1:10" x14ac:dyDescent="0.25">
      <c r="A2488" s="2">
        <v>2487</v>
      </c>
      <c r="B2488" s="2">
        <v>20</v>
      </c>
      <c r="C2488" s="2">
        <v>123</v>
      </c>
      <c r="D2488" s="11"/>
      <c r="E24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88" s="524" t="str">
        <f t="shared" si="116"/>
        <v/>
      </c>
      <c r="H2488" s="525">
        <f t="shared" si="117"/>
        <v>0</v>
      </c>
      <c r="I2488" s="526">
        <f t="shared" si="118"/>
        <v>1</v>
      </c>
      <c r="J2488" s="526" t="str">
        <f ca="1">IF(G2488="","",SUMPRODUCT(LOOKUP(MID(SUBSTITUTE(UPPER(TRIM(CLEAN(SUBSTITUTE(SUBSTITUTE(G2488,"ٔ",""),"ـ","ء"))))," ",""),ROW(INDIRECT("1:"&amp;LEN(SUBSTITUTE(UPPER(TRIM(CLEAN(SUBSTITUTE(SUBSTITUTE(G2488,"ٔ",""),"ـ","ء"))))," ","")))),1),Gematria!$C$3:$C$40,Gematria!$D$3:$D$40)))</f>
        <v/>
      </c>
    </row>
    <row r="2489" spans="1:10" x14ac:dyDescent="0.25">
      <c r="A2489" s="2">
        <v>2488</v>
      </c>
      <c r="B2489" s="2">
        <v>20</v>
      </c>
      <c r="C2489" s="2">
        <v>124</v>
      </c>
      <c r="D2489" s="11"/>
      <c r="E24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89" s="524" t="str">
        <f t="shared" si="116"/>
        <v/>
      </c>
      <c r="H2489" s="525">
        <f t="shared" si="117"/>
        <v>0</v>
      </c>
      <c r="I2489" s="526">
        <f t="shared" si="118"/>
        <v>1</v>
      </c>
      <c r="J2489" s="526" t="str">
        <f ca="1">IF(G2489="","",SUMPRODUCT(LOOKUP(MID(SUBSTITUTE(UPPER(TRIM(CLEAN(SUBSTITUTE(SUBSTITUTE(G2489,"ٔ",""),"ـ","ء"))))," ",""),ROW(INDIRECT("1:"&amp;LEN(SUBSTITUTE(UPPER(TRIM(CLEAN(SUBSTITUTE(SUBSTITUTE(G2489,"ٔ",""),"ـ","ء"))))," ","")))),1),Gematria!$C$3:$C$40,Gematria!$D$3:$D$40)))</f>
        <v/>
      </c>
    </row>
    <row r="2490" spans="1:10" x14ac:dyDescent="0.25">
      <c r="A2490" s="2">
        <v>2489</v>
      </c>
      <c r="B2490" s="2">
        <v>20</v>
      </c>
      <c r="C2490" s="2">
        <v>125</v>
      </c>
      <c r="D2490" s="11"/>
      <c r="E24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90" s="524" t="str">
        <f t="shared" si="116"/>
        <v/>
      </c>
      <c r="H2490" s="525">
        <f t="shared" si="117"/>
        <v>0</v>
      </c>
      <c r="I2490" s="526">
        <f t="shared" si="118"/>
        <v>1</v>
      </c>
      <c r="J2490" s="526" t="str">
        <f ca="1">IF(G2490="","",SUMPRODUCT(LOOKUP(MID(SUBSTITUTE(UPPER(TRIM(CLEAN(SUBSTITUTE(SUBSTITUTE(G2490,"ٔ",""),"ـ","ء"))))," ",""),ROW(INDIRECT("1:"&amp;LEN(SUBSTITUTE(UPPER(TRIM(CLEAN(SUBSTITUTE(SUBSTITUTE(G2490,"ٔ",""),"ـ","ء"))))," ","")))),1),Gematria!$C$3:$C$40,Gematria!$D$3:$D$40)))</f>
        <v/>
      </c>
    </row>
    <row r="2491" spans="1:10" x14ac:dyDescent="0.25">
      <c r="A2491" s="2">
        <v>2490</v>
      </c>
      <c r="B2491" s="2">
        <v>20</v>
      </c>
      <c r="C2491" s="2">
        <v>126</v>
      </c>
      <c r="D2491" s="11"/>
      <c r="E24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91" s="524" t="str">
        <f t="shared" si="116"/>
        <v/>
      </c>
      <c r="H2491" s="525">
        <f t="shared" si="117"/>
        <v>0</v>
      </c>
      <c r="I2491" s="526">
        <f t="shared" si="118"/>
        <v>1</v>
      </c>
      <c r="J2491" s="526" t="str">
        <f ca="1">IF(G2491="","",SUMPRODUCT(LOOKUP(MID(SUBSTITUTE(UPPER(TRIM(CLEAN(SUBSTITUTE(SUBSTITUTE(G2491,"ٔ",""),"ـ","ء"))))," ",""),ROW(INDIRECT("1:"&amp;LEN(SUBSTITUTE(UPPER(TRIM(CLEAN(SUBSTITUTE(SUBSTITUTE(G2491,"ٔ",""),"ـ","ء"))))," ","")))),1),Gematria!$C$3:$C$40,Gematria!$D$3:$D$40)))</f>
        <v/>
      </c>
    </row>
    <row r="2492" spans="1:10" x14ac:dyDescent="0.25">
      <c r="A2492" s="2">
        <v>2491</v>
      </c>
      <c r="B2492" s="2">
        <v>20</v>
      </c>
      <c r="C2492" s="2">
        <v>127</v>
      </c>
      <c r="D2492" s="11"/>
      <c r="E24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92" s="524" t="str">
        <f t="shared" si="116"/>
        <v/>
      </c>
      <c r="H2492" s="525">
        <f t="shared" si="117"/>
        <v>0</v>
      </c>
      <c r="I2492" s="526">
        <f t="shared" si="118"/>
        <v>1</v>
      </c>
      <c r="J2492" s="526" t="str">
        <f ca="1">IF(G2492="","",SUMPRODUCT(LOOKUP(MID(SUBSTITUTE(UPPER(TRIM(CLEAN(SUBSTITUTE(SUBSTITUTE(G2492,"ٔ",""),"ـ","ء"))))," ",""),ROW(INDIRECT("1:"&amp;LEN(SUBSTITUTE(UPPER(TRIM(CLEAN(SUBSTITUTE(SUBSTITUTE(G2492,"ٔ",""),"ـ","ء"))))," ","")))),1),Gematria!$C$3:$C$40,Gematria!$D$3:$D$40)))</f>
        <v/>
      </c>
    </row>
    <row r="2493" spans="1:10" x14ac:dyDescent="0.25">
      <c r="A2493" s="2">
        <v>2492</v>
      </c>
      <c r="B2493" s="2">
        <v>20</v>
      </c>
      <c r="C2493" s="2">
        <v>128</v>
      </c>
      <c r="D2493" s="11"/>
      <c r="E24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93" s="524" t="str">
        <f t="shared" si="116"/>
        <v/>
      </c>
      <c r="H2493" s="525">
        <f t="shared" si="117"/>
        <v>0</v>
      </c>
      <c r="I2493" s="526">
        <f t="shared" si="118"/>
        <v>1</v>
      </c>
      <c r="J2493" s="526" t="str">
        <f ca="1">IF(G2493="","",SUMPRODUCT(LOOKUP(MID(SUBSTITUTE(UPPER(TRIM(CLEAN(SUBSTITUTE(SUBSTITUTE(G2493,"ٔ",""),"ـ","ء"))))," ",""),ROW(INDIRECT("1:"&amp;LEN(SUBSTITUTE(UPPER(TRIM(CLEAN(SUBSTITUTE(SUBSTITUTE(G2493,"ٔ",""),"ـ","ء"))))," ","")))),1),Gematria!$C$3:$C$40,Gematria!$D$3:$D$40)))</f>
        <v/>
      </c>
    </row>
    <row r="2494" spans="1:10" x14ac:dyDescent="0.25">
      <c r="A2494" s="2">
        <v>2493</v>
      </c>
      <c r="B2494" s="2">
        <v>20</v>
      </c>
      <c r="C2494" s="2">
        <v>129</v>
      </c>
      <c r="D2494" s="11"/>
      <c r="E24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94" s="524" t="str">
        <f t="shared" si="116"/>
        <v/>
      </c>
      <c r="H2494" s="525">
        <f t="shared" si="117"/>
        <v>0</v>
      </c>
      <c r="I2494" s="526">
        <f t="shared" si="118"/>
        <v>1</v>
      </c>
      <c r="J2494" s="526" t="str">
        <f ca="1">IF(G2494="","",SUMPRODUCT(LOOKUP(MID(SUBSTITUTE(UPPER(TRIM(CLEAN(SUBSTITUTE(SUBSTITUTE(G2494,"ٔ",""),"ـ","ء"))))," ",""),ROW(INDIRECT("1:"&amp;LEN(SUBSTITUTE(UPPER(TRIM(CLEAN(SUBSTITUTE(SUBSTITUTE(G2494,"ٔ",""),"ـ","ء"))))," ","")))),1),Gematria!$C$3:$C$40,Gematria!$D$3:$D$40)))</f>
        <v/>
      </c>
    </row>
    <row r="2495" spans="1:10" x14ac:dyDescent="0.25">
      <c r="A2495" s="2">
        <v>2494</v>
      </c>
      <c r="B2495" s="2">
        <v>20</v>
      </c>
      <c r="C2495" s="2">
        <v>130</v>
      </c>
      <c r="D2495" s="11"/>
      <c r="E24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95" s="524" t="str">
        <f t="shared" si="116"/>
        <v/>
      </c>
      <c r="H2495" s="525">
        <f t="shared" si="117"/>
        <v>0</v>
      </c>
      <c r="I2495" s="526">
        <f t="shared" si="118"/>
        <v>1</v>
      </c>
      <c r="J2495" s="526" t="str">
        <f ca="1">IF(G2495="","",SUMPRODUCT(LOOKUP(MID(SUBSTITUTE(UPPER(TRIM(CLEAN(SUBSTITUTE(SUBSTITUTE(G2495,"ٔ",""),"ـ","ء"))))," ",""),ROW(INDIRECT("1:"&amp;LEN(SUBSTITUTE(UPPER(TRIM(CLEAN(SUBSTITUTE(SUBSTITUTE(G2495,"ٔ",""),"ـ","ء"))))," ","")))),1),Gematria!$C$3:$C$40,Gematria!$D$3:$D$40)))</f>
        <v/>
      </c>
    </row>
    <row r="2496" spans="1:10" x14ac:dyDescent="0.25">
      <c r="A2496" s="2">
        <v>2495</v>
      </c>
      <c r="B2496" s="2">
        <v>20</v>
      </c>
      <c r="C2496" s="2">
        <v>131</v>
      </c>
      <c r="D2496" s="11"/>
      <c r="E24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96" s="524" t="str">
        <f t="shared" si="116"/>
        <v/>
      </c>
      <c r="H2496" s="525">
        <f t="shared" si="117"/>
        <v>0</v>
      </c>
      <c r="I2496" s="526">
        <f t="shared" si="118"/>
        <v>1</v>
      </c>
      <c r="J2496" s="526" t="str">
        <f ca="1">IF(G2496="","",SUMPRODUCT(LOOKUP(MID(SUBSTITUTE(UPPER(TRIM(CLEAN(SUBSTITUTE(SUBSTITUTE(G2496,"ٔ",""),"ـ","ء"))))," ",""),ROW(INDIRECT("1:"&amp;LEN(SUBSTITUTE(UPPER(TRIM(CLEAN(SUBSTITUTE(SUBSTITUTE(G2496,"ٔ",""),"ـ","ء"))))," ","")))),1),Gematria!$C$3:$C$40,Gematria!$D$3:$D$40)))</f>
        <v/>
      </c>
    </row>
    <row r="2497" spans="1:10" x14ac:dyDescent="0.25">
      <c r="A2497" s="2">
        <v>2496</v>
      </c>
      <c r="B2497" s="2">
        <v>20</v>
      </c>
      <c r="C2497" s="2">
        <v>132</v>
      </c>
      <c r="D2497" s="11"/>
      <c r="E24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97" s="524" t="str">
        <f t="shared" si="116"/>
        <v/>
      </c>
      <c r="H2497" s="525">
        <f t="shared" si="117"/>
        <v>0</v>
      </c>
      <c r="I2497" s="526">
        <f t="shared" si="118"/>
        <v>1</v>
      </c>
      <c r="J2497" s="526" t="str">
        <f ca="1">IF(G2497="","",SUMPRODUCT(LOOKUP(MID(SUBSTITUTE(UPPER(TRIM(CLEAN(SUBSTITUTE(SUBSTITUTE(G2497,"ٔ",""),"ـ","ء"))))," ",""),ROW(INDIRECT("1:"&amp;LEN(SUBSTITUTE(UPPER(TRIM(CLEAN(SUBSTITUTE(SUBSTITUTE(G2497,"ٔ",""),"ـ","ء"))))," ","")))),1),Gematria!$C$3:$C$40,Gematria!$D$3:$D$40)))</f>
        <v/>
      </c>
    </row>
    <row r="2498" spans="1:10" x14ac:dyDescent="0.25">
      <c r="A2498" s="2">
        <v>2497</v>
      </c>
      <c r="B2498" s="2">
        <v>20</v>
      </c>
      <c r="C2498" s="2">
        <v>133</v>
      </c>
      <c r="D2498" s="11"/>
      <c r="E24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98" s="524" t="str">
        <f t="shared" si="116"/>
        <v/>
      </c>
      <c r="H2498" s="525">
        <f t="shared" si="117"/>
        <v>0</v>
      </c>
      <c r="I2498" s="526">
        <f t="shared" si="118"/>
        <v>1</v>
      </c>
      <c r="J2498" s="526" t="str">
        <f ca="1">IF(G2498="","",SUMPRODUCT(LOOKUP(MID(SUBSTITUTE(UPPER(TRIM(CLEAN(SUBSTITUTE(SUBSTITUTE(G2498,"ٔ",""),"ـ","ء"))))," ",""),ROW(INDIRECT("1:"&amp;LEN(SUBSTITUTE(UPPER(TRIM(CLEAN(SUBSTITUTE(SUBSTITUTE(G2498,"ٔ",""),"ـ","ء"))))," ","")))),1),Gematria!$C$3:$C$40,Gematria!$D$3:$D$40)))</f>
        <v/>
      </c>
    </row>
    <row r="2499" spans="1:10" x14ac:dyDescent="0.25">
      <c r="A2499" s="2">
        <v>2498</v>
      </c>
      <c r="B2499" s="2">
        <v>20</v>
      </c>
      <c r="C2499" s="2">
        <v>134</v>
      </c>
      <c r="D2499" s="11"/>
      <c r="E24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4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2499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499" s="524" t="str">
        <f t="shared" ref="G2499:G2562" si="119">TRIM(CLEAN(SUBSTITUTE(F2499,"ٔ","")))</f>
        <v/>
      </c>
      <c r="H2499" s="525">
        <f t="shared" ref="H2499:H2562" si="120">LEN(SUBSTITUTE(G2499," ",""))</f>
        <v>0</v>
      </c>
      <c r="I2499" s="526">
        <f t="shared" si="118"/>
        <v>1</v>
      </c>
      <c r="J2499" s="526" t="str">
        <f ca="1">IF(G2499="","",SUMPRODUCT(LOOKUP(MID(SUBSTITUTE(UPPER(TRIM(CLEAN(SUBSTITUTE(SUBSTITUTE(G2499,"ٔ",""),"ـ","ء"))))," ",""),ROW(INDIRECT("1:"&amp;LEN(SUBSTITUTE(UPPER(TRIM(CLEAN(SUBSTITUTE(SUBSTITUTE(G2499,"ٔ",""),"ـ","ء"))))," ","")))),1),Gematria!$C$3:$C$40,Gematria!$D$3:$D$40)))</f>
        <v/>
      </c>
    </row>
    <row r="2500" spans="1:10" x14ac:dyDescent="0.25">
      <c r="A2500" s="2">
        <v>2499</v>
      </c>
      <c r="B2500" s="2">
        <v>20</v>
      </c>
      <c r="C2500" s="2">
        <v>135</v>
      </c>
      <c r="D2500" s="11"/>
      <c r="E25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00" s="524" t="str">
        <f t="shared" si="119"/>
        <v/>
      </c>
      <c r="H2500" s="525">
        <f t="shared" si="120"/>
        <v>0</v>
      </c>
      <c r="I2500" s="526">
        <f t="shared" si="118"/>
        <v>1</v>
      </c>
      <c r="J2500" s="526" t="str">
        <f ca="1">IF(G2500="","",SUMPRODUCT(LOOKUP(MID(SUBSTITUTE(UPPER(TRIM(CLEAN(SUBSTITUTE(SUBSTITUTE(G2500,"ٔ",""),"ـ","ء"))))," ",""),ROW(INDIRECT("1:"&amp;LEN(SUBSTITUTE(UPPER(TRIM(CLEAN(SUBSTITUTE(SUBSTITUTE(G2500,"ٔ",""),"ـ","ء"))))," ","")))),1),Gematria!$C$3:$C$40,Gematria!$D$3:$D$40)))</f>
        <v/>
      </c>
    </row>
    <row r="2501" spans="1:10" x14ac:dyDescent="0.25">
      <c r="A2501" s="2">
        <v>2500</v>
      </c>
      <c r="B2501" s="2">
        <v>21</v>
      </c>
      <c r="C2501" s="2">
        <v>0</v>
      </c>
      <c r="D2501" s="11"/>
      <c r="E25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01" s="524" t="str">
        <f t="shared" si="119"/>
        <v/>
      </c>
      <c r="H2501" s="525">
        <f t="shared" si="120"/>
        <v>0</v>
      </c>
      <c r="I2501" s="526">
        <f t="shared" si="118"/>
        <v>1</v>
      </c>
      <c r="J2501" s="526" t="str">
        <f ca="1">IF(G2501="","",SUMPRODUCT(LOOKUP(MID(SUBSTITUTE(UPPER(TRIM(CLEAN(SUBSTITUTE(SUBSTITUTE(G2501,"ٔ",""),"ـ","ء"))))," ",""),ROW(INDIRECT("1:"&amp;LEN(SUBSTITUTE(UPPER(TRIM(CLEAN(SUBSTITUTE(SUBSTITUTE(G2501,"ٔ",""),"ـ","ء"))))," ","")))),1),Gematria!$C$3:$C$40,Gematria!$D$3:$D$40)))</f>
        <v/>
      </c>
    </row>
    <row r="2502" spans="1:10" x14ac:dyDescent="0.25">
      <c r="A2502" s="2">
        <v>2501</v>
      </c>
      <c r="B2502" s="2">
        <v>21</v>
      </c>
      <c r="C2502" s="2">
        <v>1</v>
      </c>
      <c r="D2502" s="11"/>
      <c r="E25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02" s="524" t="str">
        <f t="shared" si="119"/>
        <v/>
      </c>
      <c r="H2502" s="525">
        <f t="shared" si="120"/>
        <v>0</v>
      </c>
      <c r="I2502" s="526">
        <f t="shared" si="118"/>
        <v>1</v>
      </c>
      <c r="J2502" s="526" t="str">
        <f ca="1">IF(G2502="","",SUMPRODUCT(LOOKUP(MID(SUBSTITUTE(UPPER(TRIM(CLEAN(SUBSTITUTE(SUBSTITUTE(G2502,"ٔ",""),"ـ","ء"))))," ",""),ROW(INDIRECT("1:"&amp;LEN(SUBSTITUTE(UPPER(TRIM(CLEAN(SUBSTITUTE(SUBSTITUTE(G2502,"ٔ",""),"ـ","ء"))))," ","")))),1),Gematria!$C$3:$C$40,Gematria!$D$3:$D$40)))</f>
        <v/>
      </c>
    </row>
    <row r="2503" spans="1:10" x14ac:dyDescent="0.25">
      <c r="A2503" s="2">
        <v>2502</v>
      </c>
      <c r="B2503" s="2">
        <v>21</v>
      </c>
      <c r="C2503" s="2">
        <v>2</v>
      </c>
      <c r="D2503" s="11"/>
      <c r="E25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03" s="524" t="str">
        <f t="shared" si="119"/>
        <v/>
      </c>
      <c r="H2503" s="525">
        <f t="shared" si="120"/>
        <v>0</v>
      </c>
      <c r="I2503" s="526">
        <f t="shared" si="118"/>
        <v>1</v>
      </c>
      <c r="J2503" s="526" t="str">
        <f ca="1">IF(G2503="","",SUMPRODUCT(LOOKUP(MID(SUBSTITUTE(UPPER(TRIM(CLEAN(SUBSTITUTE(SUBSTITUTE(G2503,"ٔ",""),"ـ","ء"))))," ",""),ROW(INDIRECT("1:"&amp;LEN(SUBSTITUTE(UPPER(TRIM(CLEAN(SUBSTITUTE(SUBSTITUTE(G2503,"ٔ",""),"ـ","ء"))))," ","")))),1),Gematria!$C$3:$C$40,Gematria!$D$3:$D$40)))</f>
        <v/>
      </c>
    </row>
    <row r="2504" spans="1:10" x14ac:dyDescent="0.25">
      <c r="A2504" s="2">
        <v>2503</v>
      </c>
      <c r="B2504" s="2">
        <v>21</v>
      </c>
      <c r="C2504" s="2">
        <v>3</v>
      </c>
      <c r="D2504" s="11"/>
      <c r="E25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04" s="524" t="str">
        <f t="shared" si="119"/>
        <v/>
      </c>
      <c r="H2504" s="525">
        <f t="shared" si="120"/>
        <v>0</v>
      </c>
      <c r="I2504" s="526">
        <f t="shared" si="118"/>
        <v>1</v>
      </c>
      <c r="J2504" s="526" t="str">
        <f ca="1">IF(G2504="","",SUMPRODUCT(LOOKUP(MID(SUBSTITUTE(UPPER(TRIM(CLEAN(SUBSTITUTE(SUBSTITUTE(G2504,"ٔ",""),"ـ","ء"))))," ",""),ROW(INDIRECT("1:"&amp;LEN(SUBSTITUTE(UPPER(TRIM(CLEAN(SUBSTITUTE(SUBSTITUTE(G2504,"ٔ",""),"ـ","ء"))))," ","")))),1),Gematria!$C$3:$C$40,Gematria!$D$3:$D$40)))</f>
        <v/>
      </c>
    </row>
    <row r="2505" spans="1:10" x14ac:dyDescent="0.25">
      <c r="A2505" s="2">
        <v>2504</v>
      </c>
      <c r="B2505" s="2">
        <v>21</v>
      </c>
      <c r="C2505" s="2">
        <v>4</v>
      </c>
      <c r="D2505" s="11"/>
      <c r="E25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05" s="524" t="str">
        <f t="shared" si="119"/>
        <v/>
      </c>
      <c r="H2505" s="525">
        <f t="shared" si="120"/>
        <v>0</v>
      </c>
      <c r="I2505" s="526">
        <f t="shared" si="118"/>
        <v>1</v>
      </c>
      <c r="J2505" s="526" t="str">
        <f ca="1">IF(G2505="","",SUMPRODUCT(LOOKUP(MID(SUBSTITUTE(UPPER(TRIM(CLEAN(SUBSTITUTE(SUBSTITUTE(G2505,"ٔ",""),"ـ","ء"))))," ",""),ROW(INDIRECT("1:"&amp;LEN(SUBSTITUTE(UPPER(TRIM(CLEAN(SUBSTITUTE(SUBSTITUTE(G2505,"ٔ",""),"ـ","ء"))))," ","")))),1),Gematria!$C$3:$C$40,Gematria!$D$3:$D$40)))</f>
        <v/>
      </c>
    </row>
    <row r="2506" spans="1:10" x14ac:dyDescent="0.25">
      <c r="A2506" s="2">
        <v>2505</v>
      </c>
      <c r="B2506" s="2">
        <v>21</v>
      </c>
      <c r="C2506" s="2">
        <v>5</v>
      </c>
      <c r="D2506" s="11"/>
      <c r="E25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06" s="524" t="str">
        <f t="shared" si="119"/>
        <v/>
      </c>
      <c r="H2506" s="525">
        <f t="shared" si="120"/>
        <v>0</v>
      </c>
      <c r="I2506" s="526">
        <f t="shared" si="118"/>
        <v>1</v>
      </c>
      <c r="J2506" s="526" t="str">
        <f ca="1">IF(G2506="","",SUMPRODUCT(LOOKUP(MID(SUBSTITUTE(UPPER(TRIM(CLEAN(SUBSTITUTE(SUBSTITUTE(G2506,"ٔ",""),"ـ","ء"))))," ",""),ROW(INDIRECT("1:"&amp;LEN(SUBSTITUTE(UPPER(TRIM(CLEAN(SUBSTITUTE(SUBSTITUTE(G2506,"ٔ",""),"ـ","ء"))))," ","")))),1),Gematria!$C$3:$C$40,Gematria!$D$3:$D$40)))</f>
        <v/>
      </c>
    </row>
    <row r="2507" spans="1:10" x14ac:dyDescent="0.25">
      <c r="A2507" s="2">
        <v>2506</v>
      </c>
      <c r="B2507" s="2">
        <v>21</v>
      </c>
      <c r="C2507" s="2">
        <v>6</v>
      </c>
      <c r="D2507" s="11"/>
      <c r="E25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07" s="524" t="str">
        <f t="shared" si="119"/>
        <v/>
      </c>
      <c r="H2507" s="525">
        <f t="shared" si="120"/>
        <v>0</v>
      </c>
      <c r="I2507" s="526">
        <f t="shared" si="118"/>
        <v>1</v>
      </c>
      <c r="J2507" s="526" t="str">
        <f ca="1">IF(G2507="","",SUMPRODUCT(LOOKUP(MID(SUBSTITUTE(UPPER(TRIM(CLEAN(SUBSTITUTE(SUBSTITUTE(G2507,"ٔ",""),"ـ","ء"))))," ",""),ROW(INDIRECT("1:"&amp;LEN(SUBSTITUTE(UPPER(TRIM(CLEAN(SUBSTITUTE(SUBSTITUTE(G2507,"ٔ",""),"ـ","ء"))))," ","")))),1),Gematria!$C$3:$C$40,Gematria!$D$3:$D$40)))</f>
        <v/>
      </c>
    </row>
    <row r="2508" spans="1:10" x14ac:dyDescent="0.25">
      <c r="A2508" s="2">
        <v>2507</v>
      </c>
      <c r="B2508" s="2">
        <v>21</v>
      </c>
      <c r="C2508" s="2">
        <v>7</v>
      </c>
      <c r="D2508" s="11"/>
      <c r="E25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08" s="524" t="str">
        <f t="shared" si="119"/>
        <v/>
      </c>
      <c r="H2508" s="525">
        <f t="shared" si="120"/>
        <v>0</v>
      </c>
      <c r="I2508" s="526">
        <f t="shared" si="118"/>
        <v>1</v>
      </c>
      <c r="J2508" s="526" t="str">
        <f ca="1">IF(G2508="","",SUMPRODUCT(LOOKUP(MID(SUBSTITUTE(UPPER(TRIM(CLEAN(SUBSTITUTE(SUBSTITUTE(G2508,"ٔ",""),"ـ","ء"))))," ",""),ROW(INDIRECT("1:"&amp;LEN(SUBSTITUTE(UPPER(TRIM(CLEAN(SUBSTITUTE(SUBSTITUTE(G2508,"ٔ",""),"ـ","ء"))))," ","")))),1),Gematria!$C$3:$C$40,Gematria!$D$3:$D$40)))</f>
        <v/>
      </c>
    </row>
    <row r="2509" spans="1:10" x14ac:dyDescent="0.25">
      <c r="A2509" s="2">
        <v>2508</v>
      </c>
      <c r="B2509" s="2">
        <v>21</v>
      </c>
      <c r="C2509" s="2">
        <v>8</v>
      </c>
      <c r="D2509" s="11"/>
      <c r="E25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09" s="524" t="str">
        <f t="shared" si="119"/>
        <v/>
      </c>
      <c r="H2509" s="525">
        <f t="shared" si="120"/>
        <v>0</v>
      </c>
      <c r="I2509" s="526">
        <f t="shared" si="118"/>
        <v>1</v>
      </c>
      <c r="J2509" s="526" t="str">
        <f ca="1">IF(G2509="","",SUMPRODUCT(LOOKUP(MID(SUBSTITUTE(UPPER(TRIM(CLEAN(SUBSTITUTE(SUBSTITUTE(G2509,"ٔ",""),"ـ","ء"))))," ",""),ROW(INDIRECT("1:"&amp;LEN(SUBSTITUTE(UPPER(TRIM(CLEAN(SUBSTITUTE(SUBSTITUTE(G2509,"ٔ",""),"ـ","ء"))))," ","")))),1),Gematria!$C$3:$C$40,Gematria!$D$3:$D$40)))</f>
        <v/>
      </c>
    </row>
    <row r="2510" spans="1:10" x14ac:dyDescent="0.25">
      <c r="A2510" s="2">
        <v>2509</v>
      </c>
      <c r="B2510" s="2">
        <v>21</v>
      </c>
      <c r="C2510" s="2">
        <v>9</v>
      </c>
      <c r="D2510" s="11"/>
      <c r="E25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10" s="524" t="str">
        <f t="shared" si="119"/>
        <v/>
      </c>
      <c r="H2510" s="525">
        <f t="shared" si="120"/>
        <v>0</v>
      </c>
      <c r="I2510" s="526">
        <f t="shared" si="118"/>
        <v>1</v>
      </c>
      <c r="J2510" s="526" t="str">
        <f ca="1">IF(G2510="","",SUMPRODUCT(LOOKUP(MID(SUBSTITUTE(UPPER(TRIM(CLEAN(SUBSTITUTE(SUBSTITUTE(G2510,"ٔ",""),"ـ","ء"))))," ",""),ROW(INDIRECT("1:"&amp;LEN(SUBSTITUTE(UPPER(TRIM(CLEAN(SUBSTITUTE(SUBSTITUTE(G2510,"ٔ",""),"ـ","ء"))))," ","")))),1),Gematria!$C$3:$C$40,Gematria!$D$3:$D$40)))</f>
        <v/>
      </c>
    </row>
    <row r="2511" spans="1:10" x14ac:dyDescent="0.25">
      <c r="A2511" s="2">
        <v>2510</v>
      </c>
      <c r="B2511" s="2">
        <v>21</v>
      </c>
      <c r="C2511" s="2">
        <v>10</v>
      </c>
      <c r="D2511" s="11"/>
      <c r="E25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11" s="524" t="str">
        <f t="shared" si="119"/>
        <v/>
      </c>
      <c r="H2511" s="525">
        <f t="shared" si="120"/>
        <v>0</v>
      </c>
      <c r="I2511" s="526">
        <f t="shared" si="118"/>
        <v>1</v>
      </c>
      <c r="J2511" s="526" t="str">
        <f ca="1">IF(G2511="","",SUMPRODUCT(LOOKUP(MID(SUBSTITUTE(UPPER(TRIM(CLEAN(SUBSTITUTE(SUBSTITUTE(G2511,"ٔ",""),"ـ","ء"))))," ",""),ROW(INDIRECT("1:"&amp;LEN(SUBSTITUTE(UPPER(TRIM(CLEAN(SUBSTITUTE(SUBSTITUTE(G2511,"ٔ",""),"ـ","ء"))))," ","")))),1),Gematria!$C$3:$C$40,Gematria!$D$3:$D$40)))</f>
        <v/>
      </c>
    </row>
    <row r="2512" spans="1:10" x14ac:dyDescent="0.25">
      <c r="A2512" s="2">
        <v>2511</v>
      </c>
      <c r="B2512" s="2">
        <v>21</v>
      </c>
      <c r="C2512" s="2">
        <v>11</v>
      </c>
      <c r="D2512" s="11"/>
      <c r="E25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12" s="524" t="str">
        <f t="shared" si="119"/>
        <v/>
      </c>
      <c r="H2512" s="525">
        <f t="shared" si="120"/>
        <v>0</v>
      </c>
      <c r="I2512" s="526">
        <f t="shared" si="118"/>
        <v>1</v>
      </c>
      <c r="J2512" s="526" t="str">
        <f ca="1">IF(G2512="","",SUMPRODUCT(LOOKUP(MID(SUBSTITUTE(UPPER(TRIM(CLEAN(SUBSTITUTE(SUBSTITUTE(G2512,"ٔ",""),"ـ","ء"))))," ",""),ROW(INDIRECT("1:"&amp;LEN(SUBSTITUTE(UPPER(TRIM(CLEAN(SUBSTITUTE(SUBSTITUTE(G2512,"ٔ",""),"ـ","ء"))))," ","")))),1),Gematria!$C$3:$C$40,Gematria!$D$3:$D$40)))</f>
        <v/>
      </c>
    </row>
    <row r="2513" spans="1:10" x14ac:dyDescent="0.25">
      <c r="A2513" s="2">
        <v>2512</v>
      </c>
      <c r="B2513" s="2">
        <v>21</v>
      </c>
      <c r="C2513" s="2">
        <v>12</v>
      </c>
      <c r="D2513" s="11"/>
      <c r="E25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13" s="524" t="str">
        <f t="shared" si="119"/>
        <v/>
      </c>
      <c r="H2513" s="525">
        <f t="shared" si="120"/>
        <v>0</v>
      </c>
      <c r="I2513" s="526">
        <f t="shared" si="118"/>
        <v>1</v>
      </c>
      <c r="J2513" s="526" t="str">
        <f ca="1">IF(G2513="","",SUMPRODUCT(LOOKUP(MID(SUBSTITUTE(UPPER(TRIM(CLEAN(SUBSTITUTE(SUBSTITUTE(G2513,"ٔ",""),"ـ","ء"))))," ",""),ROW(INDIRECT("1:"&amp;LEN(SUBSTITUTE(UPPER(TRIM(CLEAN(SUBSTITUTE(SUBSTITUTE(G2513,"ٔ",""),"ـ","ء"))))," ","")))),1),Gematria!$C$3:$C$40,Gematria!$D$3:$D$40)))</f>
        <v/>
      </c>
    </row>
    <row r="2514" spans="1:10" x14ac:dyDescent="0.25">
      <c r="A2514" s="2">
        <v>2513</v>
      </c>
      <c r="B2514" s="2">
        <v>21</v>
      </c>
      <c r="C2514" s="2">
        <v>13</v>
      </c>
      <c r="D2514" s="11"/>
      <c r="E25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14" s="524" t="str">
        <f t="shared" si="119"/>
        <v/>
      </c>
      <c r="H2514" s="525">
        <f t="shared" si="120"/>
        <v>0</v>
      </c>
      <c r="I2514" s="526">
        <f t="shared" si="118"/>
        <v>1</v>
      </c>
      <c r="J2514" s="526" t="str">
        <f ca="1">IF(G2514="","",SUMPRODUCT(LOOKUP(MID(SUBSTITUTE(UPPER(TRIM(CLEAN(SUBSTITUTE(SUBSTITUTE(G2514,"ٔ",""),"ـ","ء"))))," ",""),ROW(INDIRECT("1:"&amp;LEN(SUBSTITUTE(UPPER(TRIM(CLEAN(SUBSTITUTE(SUBSTITUTE(G2514,"ٔ",""),"ـ","ء"))))," ","")))),1),Gematria!$C$3:$C$40,Gematria!$D$3:$D$40)))</f>
        <v/>
      </c>
    </row>
    <row r="2515" spans="1:10" x14ac:dyDescent="0.25">
      <c r="A2515" s="2">
        <v>2514</v>
      </c>
      <c r="B2515" s="2">
        <v>21</v>
      </c>
      <c r="C2515" s="2">
        <v>14</v>
      </c>
      <c r="D2515" s="11"/>
      <c r="E25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15" s="524" t="str">
        <f t="shared" si="119"/>
        <v/>
      </c>
      <c r="H2515" s="525">
        <f t="shared" si="120"/>
        <v>0</v>
      </c>
      <c r="I2515" s="526">
        <f t="shared" ref="I2515:I2578" si="121">LEN(TRIM(G2515))-H2515+1</f>
        <v>1</v>
      </c>
      <c r="J2515" s="526" t="str">
        <f ca="1">IF(G2515="","",SUMPRODUCT(LOOKUP(MID(SUBSTITUTE(UPPER(TRIM(CLEAN(SUBSTITUTE(SUBSTITUTE(G2515,"ٔ",""),"ـ","ء"))))," ",""),ROW(INDIRECT("1:"&amp;LEN(SUBSTITUTE(UPPER(TRIM(CLEAN(SUBSTITUTE(SUBSTITUTE(G2515,"ٔ",""),"ـ","ء"))))," ","")))),1),Gematria!$C$3:$C$40,Gematria!$D$3:$D$40)))</f>
        <v/>
      </c>
    </row>
    <row r="2516" spans="1:10" x14ac:dyDescent="0.25">
      <c r="A2516" s="2">
        <v>2515</v>
      </c>
      <c r="B2516" s="2">
        <v>21</v>
      </c>
      <c r="C2516" s="2">
        <v>15</v>
      </c>
      <c r="D2516" s="11"/>
      <c r="E25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16" s="524" t="str">
        <f t="shared" si="119"/>
        <v/>
      </c>
      <c r="H2516" s="525">
        <f t="shared" si="120"/>
        <v>0</v>
      </c>
      <c r="I2516" s="526">
        <f t="shared" si="121"/>
        <v>1</v>
      </c>
      <c r="J2516" s="526" t="str">
        <f ca="1">IF(G2516="","",SUMPRODUCT(LOOKUP(MID(SUBSTITUTE(UPPER(TRIM(CLEAN(SUBSTITUTE(SUBSTITUTE(G2516,"ٔ",""),"ـ","ء"))))," ",""),ROW(INDIRECT("1:"&amp;LEN(SUBSTITUTE(UPPER(TRIM(CLEAN(SUBSTITUTE(SUBSTITUTE(G2516,"ٔ",""),"ـ","ء"))))," ","")))),1),Gematria!$C$3:$C$40,Gematria!$D$3:$D$40)))</f>
        <v/>
      </c>
    </row>
    <row r="2517" spans="1:10" x14ac:dyDescent="0.25">
      <c r="A2517" s="2">
        <v>2516</v>
      </c>
      <c r="B2517" s="2">
        <v>21</v>
      </c>
      <c r="C2517" s="2">
        <v>16</v>
      </c>
      <c r="D2517" s="11"/>
      <c r="E25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17" s="524" t="str">
        <f t="shared" si="119"/>
        <v/>
      </c>
      <c r="H2517" s="525">
        <f t="shared" si="120"/>
        <v>0</v>
      </c>
      <c r="I2517" s="526">
        <f t="shared" si="121"/>
        <v>1</v>
      </c>
      <c r="J2517" s="526" t="str">
        <f ca="1">IF(G2517="","",SUMPRODUCT(LOOKUP(MID(SUBSTITUTE(UPPER(TRIM(CLEAN(SUBSTITUTE(SUBSTITUTE(G2517,"ٔ",""),"ـ","ء"))))," ",""),ROW(INDIRECT("1:"&amp;LEN(SUBSTITUTE(UPPER(TRIM(CLEAN(SUBSTITUTE(SUBSTITUTE(G2517,"ٔ",""),"ـ","ء"))))," ","")))),1),Gematria!$C$3:$C$40,Gematria!$D$3:$D$40)))</f>
        <v/>
      </c>
    </row>
    <row r="2518" spans="1:10" x14ac:dyDescent="0.25">
      <c r="A2518" s="2">
        <v>2517</v>
      </c>
      <c r="B2518" s="2">
        <v>21</v>
      </c>
      <c r="C2518" s="2">
        <v>17</v>
      </c>
      <c r="D2518" s="11"/>
      <c r="E25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18" s="524" t="str">
        <f t="shared" si="119"/>
        <v/>
      </c>
      <c r="H2518" s="525">
        <f t="shared" si="120"/>
        <v>0</v>
      </c>
      <c r="I2518" s="526">
        <f t="shared" si="121"/>
        <v>1</v>
      </c>
      <c r="J2518" s="526" t="str">
        <f ca="1">IF(G2518="","",SUMPRODUCT(LOOKUP(MID(SUBSTITUTE(UPPER(TRIM(CLEAN(SUBSTITUTE(SUBSTITUTE(G2518,"ٔ",""),"ـ","ء"))))," ",""),ROW(INDIRECT("1:"&amp;LEN(SUBSTITUTE(UPPER(TRIM(CLEAN(SUBSTITUTE(SUBSTITUTE(G2518,"ٔ",""),"ـ","ء"))))," ","")))),1),Gematria!$C$3:$C$40,Gematria!$D$3:$D$40)))</f>
        <v/>
      </c>
    </row>
    <row r="2519" spans="1:10" x14ac:dyDescent="0.25">
      <c r="A2519" s="2">
        <v>2518</v>
      </c>
      <c r="B2519" s="2">
        <v>21</v>
      </c>
      <c r="C2519" s="2">
        <v>18</v>
      </c>
      <c r="D2519" s="11"/>
      <c r="E25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19" s="524" t="str">
        <f t="shared" si="119"/>
        <v/>
      </c>
      <c r="H2519" s="525">
        <f t="shared" si="120"/>
        <v>0</v>
      </c>
      <c r="I2519" s="526">
        <f t="shared" si="121"/>
        <v>1</v>
      </c>
      <c r="J2519" s="526" t="str">
        <f ca="1">IF(G2519="","",SUMPRODUCT(LOOKUP(MID(SUBSTITUTE(UPPER(TRIM(CLEAN(SUBSTITUTE(SUBSTITUTE(G2519,"ٔ",""),"ـ","ء"))))," ",""),ROW(INDIRECT("1:"&amp;LEN(SUBSTITUTE(UPPER(TRIM(CLEAN(SUBSTITUTE(SUBSTITUTE(G2519,"ٔ",""),"ـ","ء"))))," ","")))),1),Gematria!$C$3:$C$40,Gematria!$D$3:$D$40)))</f>
        <v/>
      </c>
    </row>
    <row r="2520" spans="1:10" x14ac:dyDescent="0.25">
      <c r="A2520" s="2">
        <v>2519</v>
      </c>
      <c r="B2520" s="2">
        <v>21</v>
      </c>
      <c r="C2520" s="2">
        <v>19</v>
      </c>
      <c r="D2520" s="11"/>
      <c r="E25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20" s="524" t="str">
        <f t="shared" si="119"/>
        <v/>
      </c>
      <c r="H2520" s="525">
        <f t="shared" si="120"/>
        <v>0</v>
      </c>
      <c r="I2520" s="526">
        <f t="shared" si="121"/>
        <v>1</v>
      </c>
      <c r="J2520" s="526" t="str">
        <f ca="1">IF(G2520="","",SUMPRODUCT(LOOKUP(MID(SUBSTITUTE(UPPER(TRIM(CLEAN(SUBSTITUTE(SUBSTITUTE(G2520,"ٔ",""),"ـ","ء"))))," ",""),ROW(INDIRECT("1:"&amp;LEN(SUBSTITUTE(UPPER(TRIM(CLEAN(SUBSTITUTE(SUBSTITUTE(G2520,"ٔ",""),"ـ","ء"))))," ","")))),1),Gematria!$C$3:$C$40,Gematria!$D$3:$D$40)))</f>
        <v/>
      </c>
    </row>
    <row r="2521" spans="1:10" x14ac:dyDescent="0.25">
      <c r="A2521" s="2">
        <v>2520</v>
      </c>
      <c r="B2521" s="2">
        <v>21</v>
      </c>
      <c r="C2521" s="2">
        <v>20</v>
      </c>
      <c r="D2521" s="11"/>
      <c r="E25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21" s="524" t="str">
        <f t="shared" si="119"/>
        <v/>
      </c>
      <c r="H2521" s="525">
        <f t="shared" si="120"/>
        <v>0</v>
      </c>
      <c r="I2521" s="526">
        <f t="shared" si="121"/>
        <v>1</v>
      </c>
      <c r="J2521" s="526" t="str">
        <f ca="1">IF(G2521="","",SUMPRODUCT(LOOKUP(MID(SUBSTITUTE(UPPER(TRIM(CLEAN(SUBSTITUTE(SUBSTITUTE(G2521,"ٔ",""),"ـ","ء"))))," ",""),ROW(INDIRECT("1:"&amp;LEN(SUBSTITUTE(UPPER(TRIM(CLEAN(SUBSTITUTE(SUBSTITUTE(G2521,"ٔ",""),"ـ","ء"))))," ","")))),1),Gematria!$C$3:$C$40,Gematria!$D$3:$D$40)))</f>
        <v/>
      </c>
    </row>
    <row r="2522" spans="1:10" x14ac:dyDescent="0.25">
      <c r="A2522" s="2">
        <v>2521</v>
      </c>
      <c r="B2522" s="2">
        <v>21</v>
      </c>
      <c r="C2522" s="2">
        <v>21</v>
      </c>
      <c r="D2522" s="11"/>
      <c r="E25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22" s="524" t="str">
        <f t="shared" si="119"/>
        <v/>
      </c>
      <c r="H2522" s="525">
        <f t="shared" si="120"/>
        <v>0</v>
      </c>
      <c r="I2522" s="526">
        <f t="shared" si="121"/>
        <v>1</v>
      </c>
      <c r="J2522" s="526" t="str">
        <f ca="1">IF(G2522="","",SUMPRODUCT(LOOKUP(MID(SUBSTITUTE(UPPER(TRIM(CLEAN(SUBSTITUTE(SUBSTITUTE(G2522,"ٔ",""),"ـ","ء"))))," ",""),ROW(INDIRECT("1:"&amp;LEN(SUBSTITUTE(UPPER(TRIM(CLEAN(SUBSTITUTE(SUBSTITUTE(G2522,"ٔ",""),"ـ","ء"))))," ","")))),1),Gematria!$C$3:$C$40,Gematria!$D$3:$D$40)))</f>
        <v/>
      </c>
    </row>
    <row r="2523" spans="1:10" x14ac:dyDescent="0.25">
      <c r="A2523" s="2">
        <v>2522</v>
      </c>
      <c r="B2523" s="2">
        <v>21</v>
      </c>
      <c r="C2523" s="2">
        <v>22</v>
      </c>
      <c r="D2523" s="11"/>
      <c r="E25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23" s="524" t="str">
        <f t="shared" si="119"/>
        <v/>
      </c>
      <c r="H2523" s="525">
        <f t="shared" si="120"/>
        <v>0</v>
      </c>
      <c r="I2523" s="526">
        <f t="shared" si="121"/>
        <v>1</v>
      </c>
      <c r="J2523" s="526" t="str">
        <f ca="1">IF(G2523="","",SUMPRODUCT(LOOKUP(MID(SUBSTITUTE(UPPER(TRIM(CLEAN(SUBSTITUTE(SUBSTITUTE(G2523,"ٔ",""),"ـ","ء"))))," ",""),ROW(INDIRECT("1:"&amp;LEN(SUBSTITUTE(UPPER(TRIM(CLEAN(SUBSTITUTE(SUBSTITUTE(G2523,"ٔ",""),"ـ","ء"))))," ","")))),1),Gematria!$C$3:$C$40,Gematria!$D$3:$D$40)))</f>
        <v/>
      </c>
    </row>
    <row r="2524" spans="1:10" x14ac:dyDescent="0.25">
      <c r="A2524" s="2">
        <v>2523</v>
      </c>
      <c r="B2524" s="2">
        <v>21</v>
      </c>
      <c r="C2524" s="2">
        <v>23</v>
      </c>
      <c r="D2524" s="11"/>
      <c r="E25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24" s="524" t="str">
        <f t="shared" si="119"/>
        <v/>
      </c>
      <c r="H2524" s="525">
        <f t="shared" si="120"/>
        <v>0</v>
      </c>
      <c r="I2524" s="526">
        <f t="shared" si="121"/>
        <v>1</v>
      </c>
      <c r="J2524" s="526" t="str">
        <f ca="1">IF(G2524="","",SUMPRODUCT(LOOKUP(MID(SUBSTITUTE(UPPER(TRIM(CLEAN(SUBSTITUTE(SUBSTITUTE(G2524,"ٔ",""),"ـ","ء"))))," ",""),ROW(INDIRECT("1:"&amp;LEN(SUBSTITUTE(UPPER(TRIM(CLEAN(SUBSTITUTE(SUBSTITUTE(G2524,"ٔ",""),"ـ","ء"))))," ","")))),1),Gematria!$C$3:$C$40,Gematria!$D$3:$D$40)))</f>
        <v/>
      </c>
    </row>
    <row r="2525" spans="1:10" x14ac:dyDescent="0.25">
      <c r="A2525" s="2">
        <v>2524</v>
      </c>
      <c r="B2525" s="2">
        <v>21</v>
      </c>
      <c r="C2525" s="2">
        <v>24</v>
      </c>
      <c r="D2525" s="11"/>
      <c r="E25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25" s="524" t="str">
        <f t="shared" si="119"/>
        <v/>
      </c>
      <c r="H2525" s="525">
        <f t="shared" si="120"/>
        <v>0</v>
      </c>
      <c r="I2525" s="526">
        <f t="shared" si="121"/>
        <v>1</v>
      </c>
      <c r="J2525" s="526" t="str">
        <f ca="1">IF(G2525="","",SUMPRODUCT(LOOKUP(MID(SUBSTITUTE(UPPER(TRIM(CLEAN(SUBSTITUTE(SUBSTITUTE(G2525,"ٔ",""),"ـ","ء"))))," ",""),ROW(INDIRECT("1:"&amp;LEN(SUBSTITUTE(UPPER(TRIM(CLEAN(SUBSTITUTE(SUBSTITUTE(G2525,"ٔ",""),"ـ","ء"))))," ","")))),1),Gematria!$C$3:$C$40,Gematria!$D$3:$D$40)))</f>
        <v/>
      </c>
    </row>
    <row r="2526" spans="1:10" x14ac:dyDescent="0.25">
      <c r="A2526" s="2">
        <v>2525</v>
      </c>
      <c r="B2526" s="2">
        <v>21</v>
      </c>
      <c r="C2526" s="2">
        <v>25</v>
      </c>
      <c r="D2526" s="11"/>
      <c r="E25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26" s="524" t="str">
        <f t="shared" si="119"/>
        <v/>
      </c>
      <c r="H2526" s="525">
        <f t="shared" si="120"/>
        <v>0</v>
      </c>
      <c r="I2526" s="526">
        <f t="shared" si="121"/>
        <v>1</v>
      </c>
      <c r="J2526" s="526" t="str">
        <f ca="1">IF(G2526="","",SUMPRODUCT(LOOKUP(MID(SUBSTITUTE(UPPER(TRIM(CLEAN(SUBSTITUTE(SUBSTITUTE(G2526,"ٔ",""),"ـ","ء"))))," ",""),ROW(INDIRECT("1:"&amp;LEN(SUBSTITUTE(UPPER(TRIM(CLEAN(SUBSTITUTE(SUBSTITUTE(G2526,"ٔ",""),"ـ","ء"))))," ","")))),1),Gematria!$C$3:$C$40,Gematria!$D$3:$D$40)))</f>
        <v/>
      </c>
    </row>
    <row r="2527" spans="1:10" x14ac:dyDescent="0.25">
      <c r="A2527" s="2">
        <v>2526</v>
      </c>
      <c r="B2527" s="2">
        <v>21</v>
      </c>
      <c r="C2527" s="2">
        <v>26</v>
      </c>
      <c r="D2527" s="11"/>
      <c r="E25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27" s="524" t="str">
        <f t="shared" si="119"/>
        <v/>
      </c>
      <c r="H2527" s="525">
        <f t="shared" si="120"/>
        <v>0</v>
      </c>
      <c r="I2527" s="526">
        <f t="shared" si="121"/>
        <v>1</v>
      </c>
      <c r="J2527" s="526" t="str">
        <f ca="1">IF(G2527="","",SUMPRODUCT(LOOKUP(MID(SUBSTITUTE(UPPER(TRIM(CLEAN(SUBSTITUTE(SUBSTITUTE(G2527,"ٔ",""),"ـ","ء"))))," ",""),ROW(INDIRECT("1:"&amp;LEN(SUBSTITUTE(UPPER(TRIM(CLEAN(SUBSTITUTE(SUBSTITUTE(G2527,"ٔ",""),"ـ","ء"))))," ","")))),1),Gematria!$C$3:$C$40,Gematria!$D$3:$D$40)))</f>
        <v/>
      </c>
    </row>
    <row r="2528" spans="1:10" x14ac:dyDescent="0.25">
      <c r="A2528" s="2">
        <v>2527</v>
      </c>
      <c r="B2528" s="2">
        <v>21</v>
      </c>
      <c r="C2528" s="2">
        <v>27</v>
      </c>
      <c r="D2528" s="11"/>
      <c r="E25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28" s="524" t="str">
        <f t="shared" si="119"/>
        <v/>
      </c>
      <c r="H2528" s="525">
        <f t="shared" si="120"/>
        <v>0</v>
      </c>
      <c r="I2528" s="526">
        <f t="shared" si="121"/>
        <v>1</v>
      </c>
      <c r="J2528" s="526" t="str">
        <f ca="1">IF(G2528="","",SUMPRODUCT(LOOKUP(MID(SUBSTITUTE(UPPER(TRIM(CLEAN(SUBSTITUTE(SUBSTITUTE(G2528,"ٔ",""),"ـ","ء"))))," ",""),ROW(INDIRECT("1:"&amp;LEN(SUBSTITUTE(UPPER(TRIM(CLEAN(SUBSTITUTE(SUBSTITUTE(G2528,"ٔ",""),"ـ","ء"))))," ","")))),1),Gematria!$C$3:$C$40,Gematria!$D$3:$D$40)))</f>
        <v/>
      </c>
    </row>
    <row r="2529" spans="1:10" x14ac:dyDescent="0.25">
      <c r="A2529" s="2">
        <v>2528</v>
      </c>
      <c r="B2529" s="2">
        <v>21</v>
      </c>
      <c r="C2529" s="2">
        <v>28</v>
      </c>
      <c r="D2529" s="11"/>
      <c r="E25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29" s="524" t="str">
        <f t="shared" si="119"/>
        <v/>
      </c>
      <c r="H2529" s="525">
        <f t="shared" si="120"/>
        <v>0</v>
      </c>
      <c r="I2529" s="526">
        <f t="shared" si="121"/>
        <v>1</v>
      </c>
      <c r="J2529" s="526" t="str">
        <f ca="1">IF(G2529="","",SUMPRODUCT(LOOKUP(MID(SUBSTITUTE(UPPER(TRIM(CLEAN(SUBSTITUTE(SUBSTITUTE(G2529,"ٔ",""),"ـ","ء"))))," ",""),ROW(INDIRECT("1:"&amp;LEN(SUBSTITUTE(UPPER(TRIM(CLEAN(SUBSTITUTE(SUBSTITUTE(G2529,"ٔ",""),"ـ","ء"))))," ","")))),1),Gematria!$C$3:$C$40,Gematria!$D$3:$D$40)))</f>
        <v/>
      </c>
    </row>
    <row r="2530" spans="1:10" x14ac:dyDescent="0.25">
      <c r="A2530" s="2">
        <v>2529</v>
      </c>
      <c r="B2530" s="2">
        <v>21</v>
      </c>
      <c r="C2530" s="2">
        <v>29</v>
      </c>
      <c r="D2530" s="11"/>
      <c r="E25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30" s="524" t="str">
        <f t="shared" si="119"/>
        <v/>
      </c>
      <c r="H2530" s="525">
        <f t="shared" si="120"/>
        <v>0</v>
      </c>
      <c r="I2530" s="526">
        <f t="shared" si="121"/>
        <v>1</v>
      </c>
      <c r="J2530" s="526" t="str">
        <f ca="1">IF(G2530="","",SUMPRODUCT(LOOKUP(MID(SUBSTITUTE(UPPER(TRIM(CLEAN(SUBSTITUTE(SUBSTITUTE(G2530,"ٔ",""),"ـ","ء"))))," ",""),ROW(INDIRECT("1:"&amp;LEN(SUBSTITUTE(UPPER(TRIM(CLEAN(SUBSTITUTE(SUBSTITUTE(G2530,"ٔ",""),"ـ","ء"))))," ","")))),1),Gematria!$C$3:$C$40,Gematria!$D$3:$D$40)))</f>
        <v/>
      </c>
    </row>
    <row r="2531" spans="1:10" x14ac:dyDescent="0.25">
      <c r="A2531" s="2">
        <v>2530</v>
      </c>
      <c r="B2531" s="2">
        <v>21</v>
      </c>
      <c r="C2531" s="2">
        <v>30</v>
      </c>
      <c r="D2531" s="11"/>
      <c r="E25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31" s="524" t="str">
        <f t="shared" si="119"/>
        <v/>
      </c>
      <c r="H2531" s="525">
        <f t="shared" si="120"/>
        <v>0</v>
      </c>
      <c r="I2531" s="526">
        <f t="shared" si="121"/>
        <v>1</v>
      </c>
      <c r="J2531" s="526" t="str">
        <f ca="1">IF(G2531="","",SUMPRODUCT(LOOKUP(MID(SUBSTITUTE(UPPER(TRIM(CLEAN(SUBSTITUTE(SUBSTITUTE(G2531,"ٔ",""),"ـ","ء"))))," ",""),ROW(INDIRECT("1:"&amp;LEN(SUBSTITUTE(UPPER(TRIM(CLEAN(SUBSTITUTE(SUBSTITUTE(G2531,"ٔ",""),"ـ","ء"))))," ","")))),1),Gematria!$C$3:$C$40,Gematria!$D$3:$D$40)))</f>
        <v/>
      </c>
    </row>
    <row r="2532" spans="1:10" x14ac:dyDescent="0.25">
      <c r="A2532" s="2">
        <v>2531</v>
      </c>
      <c r="B2532" s="2">
        <v>21</v>
      </c>
      <c r="C2532" s="2">
        <v>31</v>
      </c>
      <c r="D2532" s="11"/>
      <c r="E25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32" s="524" t="str">
        <f t="shared" si="119"/>
        <v/>
      </c>
      <c r="H2532" s="525">
        <f t="shared" si="120"/>
        <v>0</v>
      </c>
      <c r="I2532" s="526">
        <f t="shared" si="121"/>
        <v>1</v>
      </c>
      <c r="J2532" s="526" t="str">
        <f ca="1">IF(G2532="","",SUMPRODUCT(LOOKUP(MID(SUBSTITUTE(UPPER(TRIM(CLEAN(SUBSTITUTE(SUBSTITUTE(G2532,"ٔ",""),"ـ","ء"))))," ",""),ROW(INDIRECT("1:"&amp;LEN(SUBSTITUTE(UPPER(TRIM(CLEAN(SUBSTITUTE(SUBSTITUTE(G2532,"ٔ",""),"ـ","ء"))))," ","")))),1),Gematria!$C$3:$C$40,Gematria!$D$3:$D$40)))</f>
        <v/>
      </c>
    </row>
    <row r="2533" spans="1:10" x14ac:dyDescent="0.25">
      <c r="A2533" s="2">
        <v>2532</v>
      </c>
      <c r="B2533" s="2">
        <v>21</v>
      </c>
      <c r="C2533" s="2">
        <v>32</v>
      </c>
      <c r="D2533" s="11"/>
      <c r="E25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33" s="524" t="str">
        <f t="shared" si="119"/>
        <v/>
      </c>
      <c r="H2533" s="525">
        <f t="shared" si="120"/>
        <v>0</v>
      </c>
      <c r="I2533" s="526">
        <f t="shared" si="121"/>
        <v>1</v>
      </c>
      <c r="J2533" s="526" t="str">
        <f ca="1">IF(G2533="","",SUMPRODUCT(LOOKUP(MID(SUBSTITUTE(UPPER(TRIM(CLEAN(SUBSTITUTE(SUBSTITUTE(G2533,"ٔ",""),"ـ","ء"))))," ",""),ROW(INDIRECT("1:"&amp;LEN(SUBSTITUTE(UPPER(TRIM(CLEAN(SUBSTITUTE(SUBSTITUTE(G2533,"ٔ",""),"ـ","ء"))))," ","")))),1),Gematria!$C$3:$C$40,Gematria!$D$3:$D$40)))</f>
        <v/>
      </c>
    </row>
    <row r="2534" spans="1:10" x14ac:dyDescent="0.25">
      <c r="A2534" s="2">
        <v>2533</v>
      </c>
      <c r="B2534" s="2">
        <v>21</v>
      </c>
      <c r="C2534" s="2">
        <v>33</v>
      </c>
      <c r="D2534" s="11"/>
      <c r="E25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34" s="524" t="str">
        <f t="shared" si="119"/>
        <v/>
      </c>
      <c r="H2534" s="525">
        <f t="shared" si="120"/>
        <v>0</v>
      </c>
      <c r="I2534" s="526">
        <f t="shared" si="121"/>
        <v>1</v>
      </c>
      <c r="J2534" s="526" t="str">
        <f ca="1">IF(G2534="","",SUMPRODUCT(LOOKUP(MID(SUBSTITUTE(UPPER(TRIM(CLEAN(SUBSTITUTE(SUBSTITUTE(G2534,"ٔ",""),"ـ","ء"))))," ",""),ROW(INDIRECT("1:"&amp;LEN(SUBSTITUTE(UPPER(TRIM(CLEAN(SUBSTITUTE(SUBSTITUTE(G2534,"ٔ",""),"ـ","ء"))))," ","")))),1),Gematria!$C$3:$C$40,Gematria!$D$3:$D$40)))</f>
        <v/>
      </c>
    </row>
    <row r="2535" spans="1:10" x14ac:dyDescent="0.25">
      <c r="A2535" s="2">
        <v>2534</v>
      </c>
      <c r="B2535" s="2">
        <v>21</v>
      </c>
      <c r="C2535" s="2">
        <v>34</v>
      </c>
      <c r="D2535" s="11"/>
      <c r="E25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35" s="524" t="str">
        <f t="shared" si="119"/>
        <v/>
      </c>
      <c r="H2535" s="525">
        <f t="shared" si="120"/>
        <v>0</v>
      </c>
      <c r="I2535" s="526">
        <f t="shared" si="121"/>
        <v>1</v>
      </c>
      <c r="J2535" s="526" t="str">
        <f ca="1">IF(G2535="","",SUMPRODUCT(LOOKUP(MID(SUBSTITUTE(UPPER(TRIM(CLEAN(SUBSTITUTE(SUBSTITUTE(G2535,"ٔ",""),"ـ","ء"))))," ",""),ROW(INDIRECT("1:"&amp;LEN(SUBSTITUTE(UPPER(TRIM(CLEAN(SUBSTITUTE(SUBSTITUTE(G2535,"ٔ",""),"ـ","ء"))))," ","")))),1),Gematria!$C$3:$C$40,Gematria!$D$3:$D$40)))</f>
        <v/>
      </c>
    </row>
    <row r="2536" spans="1:10" x14ac:dyDescent="0.25">
      <c r="A2536" s="2">
        <v>2535</v>
      </c>
      <c r="B2536" s="2">
        <v>21</v>
      </c>
      <c r="C2536" s="2">
        <v>35</v>
      </c>
      <c r="D2536" s="11"/>
      <c r="E25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36" s="524" t="str">
        <f t="shared" si="119"/>
        <v/>
      </c>
      <c r="H2536" s="525">
        <f t="shared" si="120"/>
        <v>0</v>
      </c>
      <c r="I2536" s="526">
        <f t="shared" si="121"/>
        <v>1</v>
      </c>
      <c r="J2536" s="526" t="str">
        <f ca="1">IF(G2536="","",SUMPRODUCT(LOOKUP(MID(SUBSTITUTE(UPPER(TRIM(CLEAN(SUBSTITUTE(SUBSTITUTE(G2536,"ٔ",""),"ـ","ء"))))," ",""),ROW(INDIRECT("1:"&amp;LEN(SUBSTITUTE(UPPER(TRIM(CLEAN(SUBSTITUTE(SUBSTITUTE(G2536,"ٔ",""),"ـ","ء"))))," ","")))),1),Gematria!$C$3:$C$40,Gematria!$D$3:$D$40)))</f>
        <v/>
      </c>
    </row>
    <row r="2537" spans="1:10" x14ac:dyDescent="0.25">
      <c r="A2537" s="2">
        <v>2536</v>
      </c>
      <c r="B2537" s="2">
        <v>21</v>
      </c>
      <c r="C2537" s="2">
        <v>36</v>
      </c>
      <c r="D2537" s="11"/>
      <c r="E25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37" s="524" t="str">
        <f t="shared" si="119"/>
        <v/>
      </c>
      <c r="H2537" s="525">
        <f t="shared" si="120"/>
        <v>0</v>
      </c>
      <c r="I2537" s="526">
        <f t="shared" si="121"/>
        <v>1</v>
      </c>
      <c r="J2537" s="526" t="str">
        <f ca="1">IF(G2537="","",SUMPRODUCT(LOOKUP(MID(SUBSTITUTE(UPPER(TRIM(CLEAN(SUBSTITUTE(SUBSTITUTE(G2537,"ٔ",""),"ـ","ء"))))," ",""),ROW(INDIRECT("1:"&amp;LEN(SUBSTITUTE(UPPER(TRIM(CLEAN(SUBSTITUTE(SUBSTITUTE(G2537,"ٔ",""),"ـ","ء"))))," ","")))),1),Gematria!$C$3:$C$40,Gematria!$D$3:$D$40)))</f>
        <v/>
      </c>
    </row>
    <row r="2538" spans="1:10" x14ac:dyDescent="0.25">
      <c r="A2538" s="2">
        <v>2537</v>
      </c>
      <c r="B2538" s="2">
        <v>21</v>
      </c>
      <c r="C2538" s="2">
        <v>37</v>
      </c>
      <c r="D2538" s="11"/>
      <c r="E25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38" s="524" t="str">
        <f t="shared" si="119"/>
        <v/>
      </c>
      <c r="H2538" s="525">
        <f t="shared" si="120"/>
        <v>0</v>
      </c>
      <c r="I2538" s="526">
        <f t="shared" si="121"/>
        <v>1</v>
      </c>
      <c r="J2538" s="526" t="str">
        <f ca="1">IF(G2538="","",SUMPRODUCT(LOOKUP(MID(SUBSTITUTE(UPPER(TRIM(CLEAN(SUBSTITUTE(SUBSTITUTE(G2538,"ٔ",""),"ـ","ء"))))," ",""),ROW(INDIRECT("1:"&amp;LEN(SUBSTITUTE(UPPER(TRIM(CLEAN(SUBSTITUTE(SUBSTITUTE(G2538,"ٔ",""),"ـ","ء"))))," ","")))),1),Gematria!$C$3:$C$40,Gematria!$D$3:$D$40)))</f>
        <v/>
      </c>
    </row>
    <row r="2539" spans="1:10" x14ac:dyDescent="0.25">
      <c r="A2539" s="2">
        <v>2538</v>
      </c>
      <c r="B2539" s="2">
        <v>21</v>
      </c>
      <c r="C2539" s="2">
        <v>38</v>
      </c>
      <c r="D2539" s="11"/>
      <c r="E25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39" s="524" t="str">
        <f t="shared" si="119"/>
        <v/>
      </c>
      <c r="H2539" s="525">
        <f t="shared" si="120"/>
        <v>0</v>
      </c>
      <c r="I2539" s="526">
        <f t="shared" si="121"/>
        <v>1</v>
      </c>
      <c r="J2539" s="526" t="str">
        <f ca="1">IF(G2539="","",SUMPRODUCT(LOOKUP(MID(SUBSTITUTE(UPPER(TRIM(CLEAN(SUBSTITUTE(SUBSTITUTE(G2539,"ٔ",""),"ـ","ء"))))," ",""),ROW(INDIRECT("1:"&amp;LEN(SUBSTITUTE(UPPER(TRIM(CLEAN(SUBSTITUTE(SUBSTITUTE(G2539,"ٔ",""),"ـ","ء"))))," ","")))),1),Gematria!$C$3:$C$40,Gematria!$D$3:$D$40)))</f>
        <v/>
      </c>
    </row>
    <row r="2540" spans="1:10" x14ac:dyDescent="0.25">
      <c r="A2540" s="2">
        <v>2539</v>
      </c>
      <c r="B2540" s="2">
        <v>21</v>
      </c>
      <c r="C2540" s="2">
        <v>39</v>
      </c>
      <c r="D2540" s="11"/>
      <c r="E25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40" s="524" t="str">
        <f t="shared" si="119"/>
        <v/>
      </c>
      <c r="H2540" s="525">
        <f t="shared" si="120"/>
        <v>0</v>
      </c>
      <c r="I2540" s="526">
        <f t="shared" si="121"/>
        <v>1</v>
      </c>
      <c r="J2540" s="526" t="str">
        <f ca="1">IF(G2540="","",SUMPRODUCT(LOOKUP(MID(SUBSTITUTE(UPPER(TRIM(CLEAN(SUBSTITUTE(SUBSTITUTE(G2540,"ٔ",""),"ـ","ء"))))," ",""),ROW(INDIRECT("1:"&amp;LEN(SUBSTITUTE(UPPER(TRIM(CLEAN(SUBSTITUTE(SUBSTITUTE(G2540,"ٔ",""),"ـ","ء"))))," ","")))),1),Gematria!$C$3:$C$40,Gematria!$D$3:$D$40)))</f>
        <v/>
      </c>
    </row>
    <row r="2541" spans="1:10" x14ac:dyDescent="0.25">
      <c r="A2541" s="2">
        <v>2540</v>
      </c>
      <c r="B2541" s="2">
        <v>21</v>
      </c>
      <c r="C2541" s="2">
        <v>40</v>
      </c>
      <c r="D2541" s="11"/>
      <c r="E25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41" s="524" t="str">
        <f t="shared" si="119"/>
        <v/>
      </c>
      <c r="H2541" s="525">
        <f t="shared" si="120"/>
        <v>0</v>
      </c>
      <c r="I2541" s="526">
        <f t="shared" si="121"/>
        <v>1</v>
      </c>
      <c r="J2541" s="526" t="str">
        <f ca="1">IF(G2541="","",SUMPRODUCT(LOOKUP(MID(SUBSTITUTE(UPPER(TRIM(CLEAN(SUBSTITUTE(SUBSTITUTE(G2541,"ٔ",""),"ـ","ء"))))," ",""),ROW(INDIRECT("1:"&amp;LEN(SUBSTITUTE(UPPER(TRIM(CLEAN(SUBSTITUTE(SUBSTITUTE(G2541,"ٔ",""),"ـ","ء"))))," ","")))),1),Gematria!$C$3:$C$40,Gematria!$D$3:$D$40)))</f>
        <v/>
      </c>
    </row>
    <row r="2542" spans="1:10" x14ac:dyDescent="0.25">
      <c r="A2542" s="2">
        <v>2541</v>
      </c>
      <c r="B2542" s="2">
        <v>21</v>
      </c>
      <c r="C2542" s="2">
        <v>41</v>
      </c>
      <c r="D2542" s="11"/>
      <c r="E25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42" s="524" t="str">
        <f t="shared" si="119"/>
        <v/>
      </c>
      <c r="H2542" s="525">
        <f t="shared" si="120"/>
        <v>0</v>
      </c>
      <c r="I2542" s="526">
        <f t="shared" si="121"/>
        <v>1</v>
      </c>
      <c r="J2542" s="526" t="str">
        <f ca="1">IF(G2542="","",SUMPRODUCT(LOOKUP(MID(SUBSTITUTE(UPPER(TRIM(CLEAN(SUBSTITUTE(SUBSTITUTE(G2542,"ٔ",""),"ـ","ء"))))," ",""),ROW(INDIRECT("1:"&amp;LEN(SUBSTITUTE(UPPER(TRIM(CLEAN(SUBSTITUTE(SUBSTITUTE(G2542,"ٔ",""),"ـ","ء"))))," ","")))),1),Gematria!$C$3:$C$40,Gematria!$D$3:$D$40)))</f>
        <v/>
      </c>
    </row>
    <row r="2543" spans="1:10" x14ac:dyDescent="0.25">
      <c r="A2543" s="2">
        <v>2542</v>
      </c>
      <c r="B2543" s="2">
        <v>21</v>
      </c>
      <c r="C2543" s="2">
        <v>42</v>
      </c>
      <c r="D2543" s="11"/>
      <c r="E25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43" s="524" t="str">
        <f t="shared" si="119"/>
        <v/>
      </c>
      <c r="H2543" s="525">
        <f t="shared" si="120"/>
        <v>0</v>
      </c>
      <c r="I2543" s="526">
        <f t="shared" si="121"/>
        <v>1</v>
      </c>
      <c r="J2543" s="526" t="str">
        <f ca="1">IF(G2543="","",SUMPRODUCT(LOOKUP(MID(SUBSTITUTE(UPPER(TRIM(CLEAN(SUBSTITUTE(SUBSTITUTE(G2543,"ٔ",""),"ـ","ء"))))," ",""),ROW(INDIRECT("1:"&amp;LEN(SUBSTITUTE(UPPER(TRIM(CLEAN(SUBSTITUTE(SUBSTITUTE(G2543,"ٔ",""),"ـ","ء"))))," ","")))),1),Gematria!$C$3:$C$40,Gematria!$D$3:$D$40)))</f>
        <v/>
      </c>
    </row>
    <row r="2544" spans="1:10" x14ac:dyDescent="0.25">
      <c r="A2544" s="2">
        <v>2543</v>
      </c>
      <c r="B2544" s="2">
        <v>21</v>
      </c>
      <c r="C2544" s="2">
        <v>43</v>
      </c>
      <c r="D2544" s="11"/>
      <c r="E25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44" s="524" t="str">
        <f t="shared" si="119"/>
        <v/>
      </c>
      <c r="H2544" s="525">
        <f t="shared" si="120"/>
        <v>0</v>
      </c>
      <c r="I2544" s="526">
        <f t="shared" si="121"/>
        <v>1</v>
      </c>
      <c r="J2544" s="526" t="str">
        <f ca="1">IF(G2544="","",SUMPRODUCT(LOOKUP(MID(SUBSTITUTE(UPPER(TRIM(CLEAN(SUBSTITUTE(SUBSTITUTE(G2544,"ٔ",""),"ـ","ء"))))," ",""),ROW(INDIRECT("1:"&amp;LEN(SUBSTITUTE(UPPER(TRIM(CLEAN(SUBSTITUTE(SUBSTITUTE(G2544,"ٔ",""),"ـ","ء"))))," ","")))),1),Gematria!$C$3:$C$40,Gematria!$D$3:$D$40)))</f>
        <v/>
      </c>
    </row>
    <row r="2545" spans="1:10" x14ac:dyDescent="0.25">
      <c r="A2545" s="2">
        <v>2544</v>
      </c>
      <c r="B2545" s="2">
        <v>21</v>
      </c>
      <c r="C2545" s="2">
        <v>44</v>
      </c>
      <c r="D2545" s="11"/>
      <c r="E25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45" s="524" t="str">
        <f t="shared" si="119"/>
        <v/>
      </c>
      <c r="H2545" s="525">
        <f t="shared" si="120"/>
        <v>0</v>
      </c>
      <c r="I2545" s="526">
        <f t="shared" si="121"/>
        <v>1</v>
      </c>
      <c r="J2545" s="526" t="str">
        <f ca="1">IF(G2545="","",SUMPRODUCT(LOOKUP(MID(SUBSTITUTE(UPPER(TRIM(CLEAN(SUBSTITUTE(SUBSTITUTE(G2545,"ٔ",""),"ـ","ء"))))," ",""),ROW(INDIRECT("1:"&amp;LEN(SUBSTITUTE(UPPER(TRIM(CLEAN(SUBSTITUTE(SUBSTITUTE(G2545,"ٔ",""),"ـ","ء"))))," ","")))),1),Gematria!$C$3:$C$40,Gematria!$D$3:$D$40)))</f>
        <v/>
      </c>
    </row>
    <row r="2546" spans="1:10" x14ac:dyDescent="0.25">
      <c r="A2546" s="2">
        <v>2545</v>
      </c>
      <c r="B2546" s="2">
        <v>21</v>
      </c>
      <c r="C2546" s="2">
        <v>45</v>
      </c>
      <c r="D2546" s="11"/>
      <c r="E25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46" s="524" t="str">
        <f t="shared" si="119"/>
        <v/>
      </c>
      <c r="H2546" s="525">
        <f t="shared" si="120"/>
        <v>0</v>
      </c>
      <c r="I2546" s="526">
        <f t="shared" si="121"/>
        <v>1</v>
      </c>
      <c r="J2546" s="526" t="str">
        <f ca="1">IF(G2546="","",SUMPRODUCT(LOOKUP(MID(SUBSTITUTE(UPPER(TRIM(CLEAN(SUBSTITUTE(SUBSTITUTE(G2546,"ٔ",""),"ـ","ء"))))," ",""),ROW(INDIRECT("1:"&amp;LEN(SUBSTITUTE(UPPER(TRIM(CLEAN(SUBSTITUTE(SUBSTITUTE(G2546,"ٔ",""),"ـ","ء"))))," ","")))),1),Gematria!$C$3:$C$40,Gematria!$D$3:$D$40)))</f>
        <v/>
      </c>
    </row>
    <row r="2547" spans="1:10" x14ac:dyDescent="0.25">
      <c r="A2547" s="2">
        <v>2546</v>
      </c>
      <c r="B2547" s="2">
        <v>21</v>
      </c>
      <c r="C2547" s="2">
        <v>46</v>
      </c>
      <c r="D2547" s="11"/>
      <c r="E25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47" s="524" t="str">
        <f t="shared" si="119"/>
        <v/>
      </c>
      <c r="H2547" s="525">
        <f t="shared" si="120"/>
        <v>0</v>
      </c>
      <c r="I2547" s="526">
        <f t="shared" si="121"/>
        <v>1</v>
      </c>
      <c r="J2547" s="526" t="str">
        <f ca="1">IF(G2547="","",SUMPRODUCT(LOOKUP(MID(SUBSTITUTE(UPPER(TRIM(CLEAN(SUBSTITUTE(SUBSTITUTE(G2547,"ٔ",""),"ـ","ء"))))," ",""),ROW(INDIRECT("1:"&amp;LEN(SUBSTITUTE(UPPER(TRIM(CLEAN(SUBSTITUTE(SUBSTITUTE(G2547,"ٔ",""),"ـ","ء"))))," ","")))),1),Gematria!$C$3:$C$40,Gematria!$D$3:$D$40)))</f>
        <v/>
      </c>
    </row>
    <row r="2548" spans="1:10" x14ac:dyDescent="0.25">
      <c r="A2548" s="2">
        <v>2547</v>
      </c>
      <c r="B2548" s="2">
        <v>21</v>
      </c>
      <c r="C2548" s="2">
        <v>47</v>
      </c>
      <c r="D2548" s="11"/>
      <c r="E25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48" s="524" t="str">
        <f t="shared" si="119"/>
        <v/>
      </c>
      <c r="H2548" s="525">
        <f t="shared" si="120"/>
        <v>0</v>
      </c>
      <c r="I2548" s="526">
        <f t="shared" si="121"/>
        <v>1</v>
      </c>
      <c r="J2548" s="526" t="str">
        <f ca="1">IF(G2548="","",SUMPRODUCT(LOOKUP(MID(SUBSTITUTE(UPPER(TRIM(CLEAN(SUBSTITUTE(SUBSTITUTE(G2548,"ٔ",""),"ـ","ء"))))," ",""),ROW(INDIRECT("1:"&amp;LEN(SUBSTITUTE(UPPER(TRIM(CLEAN(SUBSTITUTE(SUBSTITUTE(G2548,"ٔ",""),"ـ","ء"))))," ","")))),1),Gematria!$C$3:$C$40,Gematria!$D$3:$D$40)))</f>
        <v/>
      </c>
    </row>
    <row r="2549" spans="1:10" x14ac:dyDescent="0.25">
      <c r="A2549" s="2">
        <v>2548</v>
      </c>
      <c r="B2549" s="2">
        <v>21</v>
      </c>
      <c r="C2549" s="2">
        <v>48</v>
      </c>
      <c r="D2549" s="11"/>
      <c r="E25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49" s="524" t="str">
        <f t="shared" si="119"/>
        <v/>
      </c>
      <c r="H2549" s="525">
        <f t="shared" si="120"/>
        <v>0</v>
      </c>
      <c r="I2549" s="526">
        <f t="shared" si="121"/>
        <v>1</v>
      </c>
      <c r="J2549" s="526" t="str">
        <f ca="1">IF(G2549="","",SUMPRODUCT(LOOKUP(MID(SUBSTITUTE(UPPER(TRIM(CLEAN(SUBSTITUTE(SUBSTITUTE(G2549,"ٔ",""),"ـ","ء"))))," ",""),ROW(INDIRECT("1:"&amp;LEN(SUBSTITUTE(UPPER(TRIM(CLEAN(SUBSTITUTE(SUBSTITUTE(G2549,"ٔ",""),"ـ","ء"))))," ","")))),1),Gematria!$C$3:$C$40,Gematria!$D$3:$D$40)))</f>
        <v/>
      </c>
    </row>
    <row r="2550" spans="1:10" x14ac:dyDescent="0.25">
      <c r="A2550" s="2">
        <v>2549</v>
      </c>
      <c r="B2550" s="2">
        <v>21</v>
      </c>
      <c r="C2550" s="2">
        <v>49</v>
      </c>
      <c r="D2550" s="11"/>
      <c r="E25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50" s="524" t="str">
        <f t="shared" si="119"/>
        <v/>
      </c>
      <c r="H2550" s="525">
        <f t="shared" si="120"/>
        <v>0</v>
      </c>
      <c r="I2550" s="526">
        <f t="shared" si="121"/>
        <v>1</v>
      </c>
      <c r="J2550" s="526" t="str">
        <f ca="1">IF(G2550="","",SUMPRODUCT(LOOKUP(MID(SUBSTITUTE(UPPER(TRIM(CLEAN(SUBSTITUTE(SUBSTITUTE(G2550,"ٔ",""),"ـ","ء"))))," ",""),ROW(INDIRECT("1:"&amp;LEN(SUBSTITUTE(UPPER(TRIM(CLEAN(SUBSTITUTE(SUBSTITUTE(G2550,"ٔ",""),"ـ","ء"))))," ","")))),1),Gematria!$C$3:$C$40,Gematria!$D$3:$D$40)))</f>
        <v/>
      </c>
    </row>
    <row r="2551" spans="1:10" x14ac:dyDescent="0.25">
      <c r="A2551" s="2">
        <v>2550</v>
      </c>
      <c r="B2551" s="2">
        <v>21</v>
      </c>
      <c r="C2551" s="2">
        <v>50</v>
      </c>
      <c r="D2551" s="11"/>
      <c r="E25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51" s="524" t="str">
        <f t="shared" si="119"/>
        <v/>
      </c>
      <c r="H2551" s="525">
        <f t="shared" si="120"/>
        <v>0</v>
      </c>
      <c r="I2551" s="526">
        <f t="shared" si="121"/>
        <v>1</v>
      </c>
      <c r="J2551" s="526" t="str">
        <f ca="1">IF(G2551="","",SUMPRODUCT(LOOKUP(MID(SUBSTITUTE(UPPER(TRIM(CLEAN(SUBSTITUTE(SUBSTITUTE(G2551,"ٔ",""),"ـ","ء"))))," ",""),ROW(INDIRECT("1:"&amp;LEN(SUBSTITUTE(UPPER(TRIM(CLEAN(SUBSTITUTE(SUBSTITUTE(G2551,"ٔ",""),"ـ","ء"))))," ","")))),1),Gematria!$C$3:$C$40,Gematria!$D$3:$D$40)))</f>
        <v/>
      </c>
    </row>
    <row r="2552" spans="1:10" x14ac:dyDescent="0.25">
      <c r="A2552" s="2">
        <v>2551</v>
      </c>
      <c r="B2552" s="2">
        <v>21</v>
      </c>
      <c r="C2552" s="2">
        <v>51</v>
      </c>
      <c r="D2552" s="11"/>
      <c r="E25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52" s="524" t="str">
        <f t="shared" si="119"/>
        <v/>
      </c>
      <c r="H2552" s="525">
        <f t="shared" si="120"/>
        <v>0</v>
      </c>
      <c r="I2552" s="526">
        <f t="shared" si="121"/>
        <v>1</v>
      </c>
      <c r="J2552" s="526" t="str">
        <f ca="1">IF(G2552="","",SUMPRODUCT(LOOKUP(MID(SUBSTITUTE(UPPER(TRIM(CLEAN(SUBSTITUTE(SUBSTITUTE(G2552,"ٔ",""),"ـ","ء"))))," ",""),ROW(INDIRECT("1:"&amp;LEN(SUBSTITUTE(UPPER(TRIM(CLEAN(SUBSTITUTE(SUBSTITUTE(G2552,"ٔ",""),"ـ","ء"))))," ","")))),1),Gematria!$C$3:$C$40,Gematria!$D$3:$D$40)))</f>
        <v/>
      </c>
    </row>
    <row r="2553" spans="1:10" x14ac:dyDescent="0.25">
      <c r="A2553" s="2">
        <v>2552</v>
      </c>
      <c r="B2553" s="2">
        <v>21</v>
      </c>
      <c r="C2553" s="2">
        <v>52</v>
      </c>
      <c r="D2553" s="11"/>
      <c r="E25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53" s="524" t="str">
        <f t="shared" si="119"/>
        <v/>
      </c>
      <c r="H2553" s="525">
        <f t="shared" si="120"/>
        <v>0</v>
      </c>
      <c r="I2553" s="526">
        <f t="shared" si="121"/>
        <v>1</v>
      </c>
      <c r="J2553" s="526" t="str">
        <f ca="1">IF(G2553="","",SUMPRODUCT(LOOKUP(MID(SUBSTITUTE(UPPER(TRIM(CLEAN(SUBSTITUTE(SUBSTITUTE(G2553,"ٔ",""),"ـ","ء"))))," ",""),ROW(INDIRECT("1:"&amp;LEN(SUBSTITUTE(UPPER(TRIM(CLEAN(SUBSTITUTE(SUBSTITUTE(G2553,"ٔ",""),"ـ","ء"))))," ","")))),1),Gematria!$C$3:$C$40,Gematria!$D$3:$D$40)))</f>
        <v/>
      </c>
    </row>
    <row r="2554" spans="1:10" x14ac:dyDescent="0.25">
      <c r="A2554" s="2">
        <v>2553</v>
      </c>
      <c r="B2554" s="2">
        <v>21</v>
      </c>
      <c r="C2554" s="2">
        <v>53</v>
      </c>
      <c r="D2554" s="11"/>
      <c r="E25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54" s="524" t="str">
        <f t="shared" si="119"/>
        <v/>
      </c>
      <c r="H2554" s="525">
        <f t="shared" si="120"/>
        <v>0</v>
      </c>
      <c r="I2554" s="526">
        <f t="shared" si="121"/>
        <v>1</v>
      </c>
      <c r="J2554" s="526" t="str">
        <f ca="1">IF(G2554="","",SUMPRODUCT(LOOKUP(MID(SUBSTITUTE(UPPER(TRIM(CLEAN(SUBSTITUTE(SUBSTITUTE(G2554,"ٔ",""),"ـ","ء"))))," ",""),ROW(INDIRECT("1:"&amp;LEN(SUBSTITUTE(UPPER(TRIM(CLEAN(SUBSTITUTE(SUBSTITUTE(G2554,"ٔ",""),"ـ","ء"))))," ","")))),1),Gematria!$C$3:$C$40,Gematria!$D$3:$D$40)))</f>
        <v/>
      </c>
    </row>
    <row r="2555" spans="1:10" x14ac:dyDescent="0.25">
      <c r="A2555" s="2">
        <v>2554</v>
      </c>
      <c r="B2555" s="2">
        <v>21</v>
      </c>
      <c r="C2555" s="2">
        <v>54</v>
      </c>
      <c r="D2555" s="11"/>
      <c r="E25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55" s="524" t="str">
        <f t="shared" si="119"/>
        <v/>
      </c>
      <c r="H2555" s="525">
        <f t="shared" si="120"/>
        <v>0</v>
      </c>
      <c r="I2555" s="526">
        <f t="shared" si="121"/>
        <v>1</v>
      </c>
      <c r="J2555" s="526" t="str">
        <f ca="1">IF(G2555="","",SUMPRODUCT(LOOKUP(MID(SUBSTITUTE(UPPER(TRIM(CLEAN(SUBSTITUTE(SUBSTITUTE(G2555,"ٔ",""),"ـ","ء"))))," ",""),ROW(INDIRECT("1:"&amp;LEN(SUBSTITUTE(UPPER(TRIM(CLEAN(SUBSTITUTE(SUBSTITUTE(G2555,"ٔ",""),"ـ","ء"))))," ","")))),1),Gematria!$C$3:$C$40,Gematria!$D$3:$D$40)))</f>
        <v/>
      </c>
    </row>
    <row r="2556" spans="1:10" x14ac:dyDescent="0.25">
      <c r="A2556" s="2">
        <v>2555</v>
      </c>
      <c r="B2556" s="2">
        <v>21</v>
      </c>
      <c r="C2556" s="2">
        <v>55</v>
      </c>
      <c r="D2556" s="11"/>
      <c r="E25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56" s="524" t="str">
        <f t="shared" si="119"/>
        <v/>
      </c>
      <c r="H2556" s="525">
        <f t="shared" si="120"/>
        <v>0</v>
      </c>
      <c r="I2556" s="526">
        <f t="shared" si="121"/>
        <v>1</v>
      </c>
      <c r="J2556" s="526" t="str">
        <f ca="1">IF(G2556="","",SUMPRODUCT(LOOKUP(MID(SUBSTITUTE(UPPER(TRIM(CLEAN(SUBSTITUTE(SUBSTITUTE(G2556,"ٔ",""),"ـ","ء"))))," ",""),ROW(INDIRECT("1:"&amp;LEN(SUBSTITUTE(UPPER(TRIM(CLEAN(SUBSTITUTE(SUBSTITUTE(G2556,"ٔ",""),"ـ","ء"))))," ","")))),1),Gematria!$C$3:$C$40,Gematria!$D$3:$D$40)))</f>
        <v/>
      </c>
    </row>
    <row r="2557" spans="1:10" x14ac:dyDescent="0.25">
      <c r="A2557" s="2">
        <v>2556</v>
      </c>
      <c r="B2557" s="2">
        <v>21</v>
      </c>
      <c r="C2557" s="2">
        <v>56</v>
      </c>
      <c r="D2557" s="11"/>
      <c r="E25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57" s="524" t="str">
        <f t="shared" si="119"/>
        <v/>
      </c>
      <c r="H2557" s="525">
        <f t="shared" si="120"/>
        <v>0</v>
      </c>
      <c r="I2557" s="526">
        <f t="shared" si="121"/>
        <v>1</v>
      </c>
      <c r="J2557" s="526" t="str">
        <f ca="1">IF(G2557="","",SUMPRODUCT(LOOKUP(MID(SUBSTITUTE(UPPER(TRIM(CLEAN(SUBSTITUTE(SUBSTITUTE(G2557,"ٔ",""),"ـ","ء"))))," ",""),ROW(INDIRECT("1:"&amp;LEN(SUBSTITUTE(UPPER(TRIM(CLEAN(SUBSTITUTE(SUBSTITUTE(G2557,"ٔ",""),"ـ","ء"))))," ","")))),1),Gematria!$C$3:$C$40,Gematria!$D$3:$D$40)))</f>
        <v/>
      </c>
    </row>
    <row r="2558" spans="1:10" x14ac:dyDescent="0.25">
      <c r="A2558" s="2">
        <v>2557</v>
      </c>
      <c r="B2558" s="2">
        <v>21</v>
      </c>
      <c r="C2558" s="2">
        <v>57</v>
      </c>
      <c r="D2558" s="11"/>
      <c r="E25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58" s="524" t="str">
        <f t="shared" si="119"/>
        <v/>
      </c>
      <c r="H2558" s="525">
        <f t="shared" si="120"/>
        <v>0</v>
      </c>
      <c r="I2558" s="526">
        <f t="shared" si="121"/>
        <v>1</v>
      </c>
      <c r="J2558" s="526" t="str">
        <f ca="1">IF(G2558="","",SUMPRODUCT(LOOKUP(MID(SUBSTITUTE(UPPER(TRIM(CLEAN(SUBSTITUTE(SUBSTITUTE(G2558,"ٔ",""),"ـ","ء"))))," ",""),ROW(INDIRECT("1:"&amp;LEN(SUBSTITUTE(UPPER(TRIM(CLEAN(SUBSTITUTE(SUBSTITUTE(G2558,"ٔ",""),"ـ","ء"))))," ","")))),1),Gematria!$C$3:$C$40,Gematria!$D$3:$D$40)))</f>
        <v/>
      </c>
    </row>
    <row r="2559" spans="1:10" x14ac:dyDescent="0.25">
      <c r="A2559" s="2">
        <v>2558</v>
      </c>
      <c r="B2559" s="2">
        <v>21</v>
      </c>
      <c r="C2559" s="2">
        <v>58</v>
      </c>
      <c r="D2559" s="11"/>
      <c r="E25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59" s="524" t="str">
        <f t="shared" si="119"/>
        <v/>
      </c>
      <c r="H2559" s="525">
        <f t="shared" si="120"/>
        <v>0</v>
      </c>
      <c r="I2559" s="526">
        <f t="shared" si="121"/>
        <v>1</v>
      </c>
      <c r="J2559" s="526" t="str">
        <f ca="1">IF(G2559="","",SUMPRODUCT(LOOKUP(MID(SUBSTITUTE(UPPER(TRIM(CLEAN(SUBSTITUTE(SUBSTITUTE(G2559,"ٔ",""),"ـ","ء"))))," ",""),ROW(INDIRECT("1:"&amp;LEN(SUBSTITUTE(UPPER(TRIM(CLEAN(SUBSTITUTE(SUBSTITUTE(G2559,"ٔ",""),"ـ","ء"))))," ","")))),1),Gematria!$C$3:$C$40,Gematria!$D$3:$D$40)))</f>
        <v/>
      </c>
    </row>
    <row r="2560" spans="1:10" x14ac:dyDescent="0.25">
      <c r="A2560" s="2">
        <v>2559</v>
      </c>
      <c r="B2560" s="2">
        <v>21</v>
      </c>
      <c r="C2560" s="2">
        <v>59</v>
      </c>
      <c r="D2560" s="11"/>
      <c r="E25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60" s="524" t="str">
        <f t="shared" si="119"/>
        <v/>
      </c>
      <c r="H2560" s="525">
        <f t="shared" si="120"/>
        <v>0</v>
      </c>
      <c r="I2560" s="526">
        <f t="shared" si="121"/>
        <v>1</v>
      </c>
      <c r="J2560" s="526" t="str">
        <f ca="1">IF(G2560="","",SUMPRODUCT(LOOKUP(MID(SUBSTITUTE(UPPER(TRIM(CLEAN(SUBSTITUTE(SUBSTITUTE(G2560,"ٔ",""),"ـ","ء"))))," ",""),ROW(INDIRECT("1:"&amp;LEN(SUBSTITUTE(UPPER(TRIM(CLEAN(SUBSTITUTE(SUBSTITUTE(G2560,"ٔ",""),"ـ","ء"))))," ","")))),1),Gematria!$C$3:$C$40,Gematria!$D$3:$D$40)))</f>
        <v/>
      </c>
    </row>
    <row r="2561" spans="1:10" x14ac:dyDescent="0.25">
      <c r="A2561" s="2">
        <v>2560</v>
      </c>
      <c r="B2561" s="2">
        <v>21</v>
      </c>
      <c r="C2561" s="2">
        <v>60</v>
      </c>
      <c r="D2561" s="11"/>
      <c r="E25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61" s="524" t="str">
        <f t="shared" si="119"/>
        <v/>
      </c>
      <c r="H2561" s="525">
        <f t="shared" si="120"/>
        <v>0</v>
      </c>
      <c r="I2561" s="526">
        <f t="shared" si="121"/>
        <v>1</v>
      </c>
      <c r="J2561" s="526" t="str">
        <f ca="1">IF(G2561="","",SUMPRODUCT(LOOKUP(MID(SUBSTITUTE(UPPER(TRIM(CLEAN(SUBSTITUTE(SUBSTITUTE(G2561,"ٔ",""),"ـ","ء"))))," ",""),ROW(INDIRECT("1:"&amp;LEN(SUBSTITUTE(UPPER(TRIM(CLEAN(SUBSTITUTE(SUBSTITUTE(G2561,"ٔ",""),"ـ","ء"))))," ","")))),1),Gematria!$C$3:$C$40,Gematria!$D$3:$D$40)))</f>
        <v/>
      </c>
    </row>
    <row r="2562" spans="1:10" x14ac:dyDescent="0.25">
      <c r="A2562" s="2">
        <v>2561</v>
      </c>
      <c r="B2562" s="2">
        <v>21</v>
      </c>
      <c r="C2562" s="2">
        <v>61</v>
      </c>
      <c r="D2562" s="11"/>
      <c r="E25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62" s="524" t="str">
        <f t="shared" si="119"/>
        <v/>
      </c>
      <c r="H2562" s="525">
        <f t="shared" si="120"/>
        <v>0</v>
      </c>
      <c r="I2562" s="526">
        <f t="shared" si="121"/>
        <v>1</v>
      </c>
      <c r="J2562" s="526" t="str">
        <f ca="1">IF(G2562="","",SUMPRODUCT(LOOKUP(MID(SUBSTITUTE(UPPER(TRIM(CLEAN(SUBSTITUTE(SUBSTITUTE(G2562,"ٔ",""),"ـ","ء"))))," ",""),ROW(INDIRECT("1:"&amp;LEN(SUBSTITUTE(UPPER(TRIM(CLEAN(SUBSTITUTE(SUBSTITUTE(G2562,"ٔ",""),"ـ","ء"))))," ","")))),1),Gematria!$C$3:$C$40,Gematria!$D$3:$D$40)))</f>
        <v/>
      </c>
    </row>
    <row r="2563" spans="1:10" x14ac:dyDescent="0.25">
      <c r="A2563" s="2">
        <v>2562</v>
      </c>
      <c r="B2563" s="2">
        <v>21</v>
      </c>
      <c r="C2563" s="2">
        <v>62</v>
      </c>
      <c r="D2563" s="11"/>
      <c r="E25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63" s="524" t="str">
        <f t="shared" ref="G2563:G2626" si="122">TRIM(CLEAN(SUBSTITUTE(F2563,"ٔ","")))</f>
        <v/>
      </c>
      <c r="H2563" s="525">
        <f t="shared" ref="H2563:H2626" si="123">LEN(SUBSTITUTE(G2563," ",""))</f>
        <v>0</v>
      </c>
      <c r="I2563" s="526">
        <f t="shared" si="121"/>
        <v>1</v>
      </c>
      <c r="J2563" s="526" t="str">
        <f ca="1">IF(G2563="","",SUMPRODUCT(LOOKUP(MID(SUBSTITUTE(UPPER(TRIM(CLEAN(SUBSTITUTE(SUBSTITUTE(G2563,"ٔ",""),"ـ","ء"))))," ",""),ROW(INDIRECT("1:"&amp;LEN(SUBSTITUTE(UPPER(TRIM(CLEAN(SUBSTITUTE(SUBSTITUTE(G2563,"ٔ",""),"ـ","ء"))))," ","")))),1),Gematria!$C$3:$C$40,Gematria!$D$3:$D$40)))</f>
        <v/>
      </c>
    </row>
    <row r="2564" spans="1:10" x14ac:dyDescent="0.25">
      <c r="A2564" s="2">
        <v>2563</v>
      </c>
      <c r="B2564" s="2">
        <v>21</v>
      </c>
      <c r="C2564" s="2">
        <v>63</v>
      </c>
      <c r="D2564" s="11"/>
      <c r="E25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64" s="524" t="str">
        <f t="shared" si="122"/>
        <v/>
      </c>
      <c r="H2564" s="525">
        <f t="shared" si="123"/>
        <v>0</v>
      </c>
      <c r="I2564" s="526">
        <f t="shared" si="121"/>
        <v>1</v>
      </c>
      <c r="J2564" s="526" t="str">
        <f ca="1">IF(G2564="","",SUMPRODUCT(LOOKUP(MID(SUBSTITUTE(UPPER(TRIM(CLEAN(SUBSTITUTE(SUBSTITUTE(G2564,"ٔ",""),"ـ","ء"))))," ",""),ROW(INDIRECT("1:"&amp;LEN(SUBSTITUTE(UPPER(TRIM(CLEAN(SUBSTITUTE(SUBSTITUTE(G2564,"ٔ",""),"ـ","ء"))))," ","")))),1),Gematria!$C$3:$C$40,Gematria!$D$3:$D$40)))</f>
        <v/>
      </c>
    </row>
    <row r="2565" spans="1:10" x14ac:dyDescent="0.25">
      <c r="A2565" s="2">
        <v>2564</v>
      </c>
      <c r="B2565" s="2">
        <v>21</v>
      </c>
      <c r="C2565" s="2">
        <v>64</v>
      </c>
      <c r="D2565" s="11"/>
      <c r="E25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65" s="524" t="str">
        <f t="shared" si="122"/>
        <v/>
      </c>
      <c r="H2565" s="525">
        <f t="shared" si="123"/>
        <v>0</v>
      </c>
      <c r="I2565" s="526">
        <f t="shared" si="121"/>
        <v>1</v>
      </c>
      <c r="J2565" s="526" t="str">
        <f ca="1">IF(G2565="","",SUMPRODUCT(LOOKUP(MID(SUBSTITUTE(UPPER(TRIM(CLEAN(SUBSTITUTE(SUBSTITUTE(G2565,"ٔ",""),"ـ","ء"))))," ",""),ROW(INDIRECT("1:"&amp;LEN(SUBSTITUTE(UPPER(TRIM(CLEAN(SUBSTITUTE(SUBSTITUTE(G2565,"ٔ",""),"ـ","ء"))))," ","")))),1),Gematria!$C$3:$C$40,Gematria!$D$3:$D$40)))</f>
        <v/>
      </c>
    </row>
    <row r="2566" spans="1:10" x14ac:dyDescent="0.25">
      <c r="A2566" s="2">
        <v>2565</v>
      </c>
      <c r="B2566" s="2">
        <v>21</v>
      </c>
      <c r="C2566" s="2">
        <v>65</v>
      </c>
      <c r="D2566" s="11"/>
      <c r="E25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66" s="524" t="str">
        <f t="shared" si="122"/>
        <v/>
      </c>
      <c r="H2566" s="525">
        <f t="shared" si="123"/>
        <v>0</v>
      </c>
      <c r="I2566" s="526">
        <f t="shared" si="121"/>
        <v>1</v>
      </c>
      <c r="J2566" s="526" t="str">
        <f ca="1">IF(G2566="","",SUMPRODUCT(LOOKUP(MID(SUBSTITUTE(UPPER(TRIM(CLEAN(SUBSTITUTE(SUBSTITUTE(G2566,"ٔ",""),"ـ","ء"))))," ",""),ROW(INDIRECT("1:"&amp;LEN(SUBSTITUTE(UPPER(TRIM(CLEAN(SUBSTITUTE(SUBSTITUTE(G2566,"ٔ",""),"ـ","ء"))))," ","")))),1),Gematria!$C$3:$C$40,Gematria!$D$3:$D$40)))</f>
        <v/>
      </c>
    </row>
    <row r="2567" spans="1:10" x14ac:dyDescent="0.25">
      <c r="A2567" s="2">
        <v>2566</v>
      </c>
      <c r="B2567" s="2">
        <v>21</v>
      </c>
      <c r="C2567" s="2">
        <v>66</v>
      </c>
      <c r="D2567" s="11"/>
      <c r="E25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67" s="524" t="str">
        <f t="shared" si="122"/>
        <v/>
      </c>
      <c r="H2567" s="525">
        <f t="shared" si="123"/>
        <v>0</v>
      </c>
      <c r="I2567" s="526">
        <f t="shared" si="121"/>
        <v>1</v>
      </c>
      <c r="J2567" s="526" t="str">
        <f ca="1">IF(G2567="","",SUMPRODUCT(LOOKUP(MID(SUBSTITUTE(UPPER(TRIM(CLEAN(SUBSTITUTE(SUBSTITUTE(G2567,"ٔ",""),"ـ","ء"))))," ",""),ROW(INDIRECT("1:"&amp;LEN(SUBSTITUTE(UPPER(TRIM(CLEAN(SUBSTITUTE(SUBSTITUTE(G2567,"ٔ",""),"ـ","ء"))))," ","")))),1),Gematria!$C$3:$C$40,Gematria!$D$3:$D$40)))</f>
        <v/>
      </c>
    </row>
    <row r="2568" spans="1:10" x14ac:dyDescent="0.25">
      <c r="A2568" s="2">
        <v>2567</v>
      </c>
      <c r="B2568" s="2">
        <v>21</v>
      </c>
      <c r="C2568" s="2">
        <v>67</v>
      </c>
      <c r="D2568" s="11"/>
      <c r="E25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68" s="524" t="str">
        <f t="shared" si="122"/>
        <v/>
      </c>
      <c r="H2568" s="525">
        <f t="shared" si="123"/>
        <v>0</v>
      </c>
      <c r="I2568" s="526">
        <f t="shared" si="121"/>
        <v>1</v>
      </c>
      <c r="J2568" s="526" t="str">
        <f ca="1">IF(G2568="","",SUMPRODUCT(LOOKUP(MID(SUBSTITUTE(UPPER(TRIM(CLEAN(SUBSTITUTE(SUBSTITUTE(G2568,"ٔ",""),"ـ","ء"))))," ",""),ROW(INDIRECT("1:"&amp;LEN(SUBSTITUTE(UPPER(TRIM(CLEAN(SUBSTITUTE(SUBSTITUTE(G2568,"ٔ",""),"ـ","ء"))))," ","")))),1),Gematria!$C$3:$C$40,Gematria!$D$3:$D$40)))</f>
        <v/>
      </c>
    </row>
    <row r="2569" spans="1:10" x14ac:dyDescent="0.25">
      <c r="A2569" s="2">
        <v>2568</v>
      </c>
      <c r="B2569" s="2">
        <v>21</v>
      </c>
      <c r="C2569" s="2">
        <v>68</v>
      </c>
      <c r="D2569" s="11"/>
      <c r="E25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69" s="524" t="str">
        <f t="shared" si="122"/>
        <v/>
      </c>
      <c r="H2569" s="525">
        <f t="shared" si="123"/>
        <v>0</v>
      </c>
      <c r="I2569" s="526">
        <f t="shared" si="121"/>
        <v>1</v>
      </c>
      <c r="J2569" s="526" t="str">
        <f ca="1">IF(G2569="","",SUMPRODUCT(LOOKUP(MID(SUBSTITUTE(UPPER(TRIM(CLEAN(SUBSTITUTE(SUBSTITUTE(G2569,"ٔ",""),"ـ","ء"))))," ",""),ROW(INDIRECT("1:"&amp;LEN(SUBSTITUTE(UPPER(TRIM(CLEAN(SUBSTITUTE(SUBSTITUTE(G2569,"ٔ",""),"ـ","ء"))))," ","")))),1),Gematria!$C$3:$C$40,Gematria!$D$3:$D$40)))</f>
        <v/>
      </c>
    </row>
    <row r="2570" spans="1:10" x14ac:dyDescent="0.25">
      <c r="A2570" s="2">
        <v>2569</v>
      </c>
      <c r="B2570" s="2">
        <v>21</v>
      </c>
      <c r="C2570" s="2">
        <v>69</v>
      </c>
      <c r="D2570" s="11"/>
      <c r="E25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70" s="524" t="str">
        <f t="shared" si="122"/>
        <v/>
      </c>
      <c r="H2570" s="525">
        <f t="shared" si="123"/>
        <v>0</v>
      </c>
      <c r="I2570" s="526">
        <f t="shared" si="121"/>
        <v>1</v>
      </c>
      <c r="J2570" s="526" t="str">
        <f ca="1">IF(G2570="","",SUMPRODUCT(LOOKUP(MID(SUBSTITUTE(UPPER(TRIM(CLEAN(SUBSTITUTE(SUBSTITUTE(G2570,"ٔ",""),"ـ","ء"))))," ",""),ROW(INDIRECT("1:"&amp;LEN(SUBSTITUTE(UPPER(TRIM(CLEAN(SUBSTITUTE(SUBSTITUTE(G2570,"ٔ",""),"ـ","ء"))))," ","")))),1),Gematria!$C$3:$C$40,Gematria!$D$3:$D$40)))</f>
        <v/>
      </c>
    </row>
    <row r="2571" spans="1:10" x14ac:dyDescent="0.25">
      <c r="A2571" s="2">
        <v>2570</v>
      </c>
      <c r="B2571" s="2">
        <v>21</v>
      </c>
      <c r="C2571" s="2">
        <v>70</v>
      </c>
      <c r="D2571" s="11"/>
      <c r="E25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71" s="524" t="str">
        <f t="shared" si="122"/>
        <v/>
      </c>
      <c r="H2571" s="525">
        <f t="shared" si="123"/>
        <v>0</v>
      </c>
      <c r="I2571" s="526">
        <f t="shared" si="121"/>
        <v>1</v>
      </c>
      <c r="J2571" s="526" t="str">
        <f ca="1">IF(G2571="","",SUMPRODUCT(LOOKUP(MID(SUBSTITUTE(UPPER(TRIM(CLEAN(SUBSTITUTE(SUBSTITUTE(G2571,"ٔ",""),"ـ","ء"))))," ",""),ROW(INDIRECT("1:"&amp;LEN(SUBSTITUTE(UPPER(TRIM(CLEAN(SUBSTITUTE(SUBSTITUTE(G2571,"ٔ",""),"ـ","ء"))))," ","")))),1),Gematria!$C$3:$C$40,Gematria!$D$3:$D$40)))</f>
        <v/>
      </c>
    </row>
    <row r="2572" spans="1:10" x14ac:dyDescent="0.25">
      <c r="A2572" s="2">
        <v>2571</v>
      </c>
      <c r="B2572" s="2">
        <v>21</v>
      </c>
      <c r="C2572" s="2">
        <v>71</v>
      </c>
      <c r="D2572" s="11"/>
      <c r="E25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72" s="524" t="str">
        <f t="shared" si="122"/>
        <v/>
      </c>
      <c r="H2572" s="525">
        <f t="shared" si="123"/>
        <v>0</v>
      </c>
      <c r="I2572" s="526">
        <f t="shared" si="121"/>
        <v>1</v>
      </c>
      <c r="J2572" s="526" t="str">
        <f ca="1">IF(G2572="","",SUMPRODUCT(LOOKUP(MID(SUBSTITUTE(UPPER(TRIM(CLEAN(SUBSTITUTE(SUBSTITUTE(G2572,"ٔ",""),"ـ","ء"))))," ",""),ROW(INDIRECT("1:"&amp;LEN(SUBSTITUTE(UPPER(TRIM(CLEAN(SUBSTITUTE(SUBSTITUTE(G2572,"ٔ",""),"ـ","ء"))))," ","")))),1),Gematria!$C$3:$C$40,Gematria!$D$3:$D$40)))</f>
        <v/>
      </c>
    </row>
    <row r="2573" spans="1:10" x14ac:dyDescent="0.25">
      <c r="A2573" s="2">
        <v>2572</v>
      </c>
      <c r="B2573" s="2">
        <v>21</v>
      </c>
      <c r="C2573" s="2">
        <v>72</v>
      </c>
      <c r="D2573" s="11"/>
      <c r="E25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73" s="524" t="str">
        <f t="shared" si="122"/>
        <v/>
      </c>
      <c r="H2573" s="525">
        <f t="shared" si="123"/>
        <v>0</v>
      </c>
      <c r="I2573" s="526">
        <f t="shared" si="121"/>
        <v>1</v>
      </c>
      <c r="J2573" s="526" t="str">
        <f ca="1">IF(G2573="","",SUMPRODUCT(LOOKUP(MID(SUBSTITUTE(UPPER(TRIM(CLEAN(SUBSTITUTE(SUBSTITUTE(G2573,"ٔ",""),"ـ","ء"))))," ",""),ROW(INDIRECT("1:"&amp;LEN(SUBSTITUTE(UPPER(TRIM(CLEAN(SUBSTITUTE(SUBSTITUTE(G2573,"ٔ",""),"ـ","ء"))))," ","")))),1),Gematria!$C$3:$C$40,Gematria!$D$3:$D$40)))</f>
        <v/>
      </c>
    </row>
    <row r="2574" spans="1:10" x14ac:dyDescent="0.25">
      <c r="A2574" s="2">
        <v>2573</v>
      </c>
      <c r="B2574" s="2">
        <v>21</v>
      </c>
      <c r="C2574" s="2">
        <v>73</v>
      </c>
      <c r="D2574" s="11"/>
      <c r="E25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74" s="524" t="str">
        <f t="shared" si="122"/>
        <v/>
      </c>
      <c r="H2574" s="525">
        <f t="shared" si="123"/>
        <v>0</v>
      </c>
      <c r="I2574" s="526">
        <f t="shared" si="121"/>
        <v>1</v>
      </c>
      <c r="J2574" s="526" t="str">
        <f ca="1">IF(G2574="","",SUMPRODUCT(LOOKUP(MID(SUBSTITUTE(UPPER(TRIM(CLEAN(SUBSTITUTE(SUBSTITUTE(G2574,"ٔ",""),"ـ","ء"))))," ",""),ROW(INDIRECT("1:"&amp;LEN(SUBSTITUTE(UPPER(TRIM(CLEAN(SUBSTITUTE(SUBSTITUTE(G2574,"ٔ",""),"ـ","ء"))))," ","")))),1),Gematria!$C$3:$C$40,Gematria!$D$3:$D$40)))</f>
        <v/>
      </c>
    </row>
    <row r="2575" spans="1:10" x14ac:dyDescent="0.25">
      <c r="A2575" s="2">
        <v>2574</v>
      </c>
      <c r="B2575" s="2">
        <v>21</v>
      </c>
      <c r="C2575" s="2">
        <v>74</v>
      </c>
      <c r="D2575" s="11"/>
      <c r="E25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75" s="524" t="str">
        <f t="shared" si="122"/>
        <v/>
      </c>
      <c r="H2575" s="525">
        <f t="shared" si="123"/>
        <v>0</v>
      </c>
      <c r="I2575" s="526">
        <f t="shared" si="121"/>
        <v>1</v>
      </c>
      <c r="J2575" s="526" t="str">
        <f ca="1">IF(G2575="","",SUMPRODUCT(LOOKUP(MID(SUBSTITUTE(UPPER(TRIM(CLEAN(SUBSTITUTE(SUBSTITUTE(G2575,"ٔ",""),"ـ","ء"))))," ",""),ROW(INDIRECT("1:"&amp;LEN(SUBSTITUTE(UPPER(TRIM(CLEAN(SUBSTITUTE(SUBSTITUTE(G2575,"ٔ",""),"ـ","ء"))))," ","")))),1),Gematria!$C$3:$C$40,Gematria!$D$3:$D$40)))</f>
        <v/>
      </c>
    </row>
    <row r="2576" spans="1:10" x14ac:dyDescent="0.25">
      <c r="A2576" s="2">
        <v>2575</v>
      </c>
      <c r="B2576" s="2">
        <v>21</v>
      </c>
      <c r="C2576" s="2">
        <v>75</v>
      </c>
      <c r="D2576" s="11"/>
      <c r="E25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76" s="524" t="str">
        <f t="shared" si="122"/>
        <v/>
      </c>
      <c r="H2576" s="525">
        <f t="shared" si="123"/>
        <v>0</v>
      </c>
      <c r="I2576" s="526">
        <f t="shared" si="121"/>
        <v>1</v>
      </c>
      <c r="J2576" s="526" t="str">
        <f ca="1">IF(G2576="","",SUMPRODUCT(LOOKUP(MID(SUBSTITUTE(UPPER(TRIM(CLEAN(SUBSTITUTE(SUBSTITUTE(G2576,"ٔ",""),"ـ","ء"))))," ",""),ROW(INDIRECT("1:"&amp;LEN(SUBSTITUTE(UPPER(TRIM(CLEAN(SUBSTITUTE(SUBSTITUTE(G2576,"ٔ",""),"ـ","ء"))))," ","")))),1),Gematria!$C$3:$C$40,Gematria!$D$3:$D$40)))</f>
        <v/>
      </c>
    </row>
    <row r="2577" spans="1:10" x14ac:dyDescent="0.25">
      <c r="A2577" s="2">
        <v>2576</v>
      </c>
      <c r="B2577" s="2">
        <v>21</v>
      </c>
      <c r="C2577" s="2">
        <v>76</v>
      </c>
      <c r="D2577" s="11"/>
      <c r="E25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77" s="524" t="str">
        <f t="shared" si="122"/>
        <v/>
      </c>
      <c r="H2577" s="525">
        <f t="shared" si="123"/>
        <v>0</v>
      </c>
      <c r="I2577" s="526">
        <f t="shared" si="121"/>
        <v>1</v>
      </c>
      <c r="J2577" s="526" t="str">
        <f ca="1">IF(G2577="","",SUMPRODUCT(LOOKUP(MID(SUBSTITUTE(UPPER(TRIM(CLEAN(SUBSTITUTE(SUBSTITUTE(G2577,"ٔ",""),"ـ","ء"))))," ",""),ROW(INDIRECT("1:"&amp;LEN(SUBSTITUTE(UPPER(TRIM(CLEAN(SUBSTITUTE(SUBSTITUTE(G2577,"ٔ",""),"ـ","ء"))))," ","")))),1),Gematria!$C$3:$C$40,Gematria!$D$3:$D$40)))</f>
        <v/>
      </c>
    </row>
    <row r="2578" spans="1:10" x14ac:dyDescent="0.25">
      <c r="A2578" s="2">
        <v>2577</v>
      </c>
      <c r="B2578" s="2">
        <v>21</v>
      </c>
      <c r="C2578" s="2">
        <v>77</v>
      </c>
      <c r="D2578" s="11"/>
      <c r="E25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78" s="524" t="str">
        <f t="shared" si="122"/>
        <v/>
      </c>
      <c r="H2578" s="525">
        <f t="shared" si="123"/>
        <v>0</v>
      </c>
      <c r="I2578" s="526">
        <f t="shared" si="121"/>
        <v>1</v>
      </c>
      <c r="J2578" s="526" t="str">
        <f ca="1">IF(G2578="","",SUMPRODUCT(LOOKUP(MID(SUBSTITUTE(UPPER(TRIM(CLEAN(SUBSTITUTE(SUBSTITUTE(G2578,"ٔ",""),"ـ","ء"))))," ",""),ROW(INDIRECT("1:"&amp;LEN(SUBSTITUTE(UPPER(TRIM(CLEAN(SUBSTITUTE(SUBSTITUTE(G2578,"ٔ",""),"ـ","ء"))))," ","")))),1),Gematria!$C$3:$C$40,Gematria!$D$3:$D$40)))</f>
        <v/>
      </c>
    </row>
    <row r="2579" spans="1:10" x14ac:dyDescent="0.25">
      <c r="A2579" s="2">
        <v>2578</v>
      </c>
      <c r="B2579" s="2">
        <v>21</v>
      </c>
      <c r="C2579" s="2">
        <v>78</v>
      </c>
      <c r="D2579" s="11"/>
      <c r="E25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79" s="524" t="str">
        <f t="shared" si="122"/>
        <v/>
      </c>
      <c r="H2579" s="525">
        <f t="shared" si="123"/>
        <v>0</v>
      </c>
      <c r="I2579" s="526">
        <f t="shared" ref="I2579:I2642" si="124">LEN(TRIM(G2579))-H2579+1</f>
        <v>1</v>
      </c>
      <c r="J2579" s="526" t="str">
        <f ca="1">IF(G2579="","",SUMPRODUCT(LOOKUP(MID(SUBSTITUTE(UPPER(TRIM(CLEAN(SUBSTITUTE(SUBSTITUTE(G2579,"ٔ",""),"ـ","ء"))))," ",""),ROW(INDIRECT("1:"&amp;LEN(SUBSTITUTE(UPPER(TRIM(CLEAN(SUBSTITUTE(SUBSTITUTE(G2579,"ٔ",""),"ـ","ء"))))," ","")))),1),Gematria!$C$3:$C$40,Gematria!$D$3:$D$40)))</f>
        <v/>
      </c>
    </row>
    <row r="2580" spans="1:10" x14ac:dyDescent="0.25">
      <c r="A2580" s="2">
        <v>2579</v>
      </c>
      <c r="B2580" s="2">
        <v>21</v>
      </c>
      <c r="C2580" s="2">
        <v>79</v>
      </c>
      <c r="D2580" s="11"/>
      <c r="E25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80" s="524" t="str">
        <f t="shared" si="122"/>
        <v/>
      </c>
      <c r="H2580" s="525">
        <f t="shared" si="123"/>
        <v>0</v>
      </c>
      <c r="I2580" s="526">
        <f t="shared" si="124"/>
        <v>1</v>
      </c>
      <c r="J2580" s="526" t="str">
        <f ca="1">IF(G2580="","",SUMPRODUCT(LOOKUP(MID(SUBSTITUTE(UPPER(TRIM(CLEAN(SUBSTITUTE(SUBSTITUTE(G2580,"ٔ",""),"ـ","ء"))))," ",""),ROW(INDIRECT("1:"&amp;LEN(SUBSTITUTE(UPPER(TRIM(CLEAN(SUBSTITUTE(SUBSTITUTE(G2580,"ٔ",""),"ـ","ء"))))," ","")))),1),Gematria!$C$3:$C$40,Gematria!$D$3:$D$40)))</f>
        <v/>
      </c>
    </row>
    <row r="2581" spans="1:10" x14ac:dyDescent="0.25">
      <c r="A2581" s="2">
        <v>2580</v>
      </c>
      <c r="B2581" s="2">
        <v>21</v>
      </c>
      <c r="C2581" s="2">
        <v>80</v>
      </c>
      <c r="D2581" s="11"/>
      <c r="E25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81" s="524" t="str">
        <f t="shared" si="122"/>
        <v/>
      </c>
      <c r="H2581" s="525">
        <f t="shared" si="123"/>
        <v>0</v>
      </c>
      <c r="I2581" s="526">
        <f t="shared" si="124"/>
        <v>1</v>
      </c>
      <c r="J2581" s="526" t="str">
        <f ca="1">IF(G2581="","",SUMPRODUCT(LOOKUP(MID(SUBSTITUTE(UPPER(TRIM(CLEAN(SUBSTITUTE(SUBSTITUTE(G2581,"ٔ",""),"ـ","ء"))))," ",""),ROW(INDIRECT("1:"&amp;LEN(SUBSTITUTE(UPPER(TRIM(CLEAN(SUBSTITUTE(SUBSTITUTE(G2581,"ٔ",""),"ـ","ء"))))," ","")))),1),Gematria!$C$3:$C$40,Gematria!$D$3:$D$40)))</f>
        <v/>
      </c>
    </row>
    <row r="2582" spans="1:10" x14ac:dyDescent="0.25">
      <c r="A2582" s="2">
        <v>2581</v>
      </c>
      <c r="B2582" s="2">
        <v>21</v>
      </c>
      <c r="C2582" s="2">
        <v>81</v>
      </c>
      <c r="D2582" s="11"/>
      <c r="E25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82" s="524" t="str">
        <f t="shared" si="122"/>
        <v/>
      </c>
      <c r="H2582" s="525">
        <f t="shared" si="123"/>
        <v>0</v>
      </c>
      <c r="I2582" s="526">
        <f t="shared" si="124"/>
        <v>1</v>
      </c>
      <c r="J2582" s="526" t="str">
        <f ca="1">IF(G2582="","",SUMPRODUCT(LOOKUP(MID(SUBSTITUTE(UPPER(TRIM(CLEAN(SUBSTITUTE(SUBSTITUTE(G2582,"ٔ",""),"ـ","ء"))))," ",""),ROW(INDIRECT("1:"&amp;LEN(SUBSTITUTE(UPPER(TRIM(CLEAN(SUBSTITUTE(SUBSTITUTE(G2582,"ٔ",""),"ـ","ء"))))," ","")))),1),Gematria!$C$3:$C$40,Gematria!$D$3:$D$40)))</f>
        <v/>
      </c>
    </row>
    <row r="2583" spans="1:10" x14ac:dyDescent="0.25">
      <c r="A2583" s="2">
        <v>2582</v>
      </c>
      <c r="B2583" s="2">
        <v>21</v>
      </c>
      <c r="C2583" s="2">
        <v>82</v>
      </c>
      <c r="D2583" s="11"/>
      <c r="E25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83" s="524" t="str">
        <f t="shared" si="122"/>
        <v/>
      </c>
      <c r="H2583" s="525">
        <f t="shared" si="123"/>
        <v>0</v>
      </c>
      <c r="I2583" s="526">
        <f t="shared" si="124"/>
        <v>1</v>
      </c>
      <c r="J2583" s="526" t="str">
        <f ca="1">IF(G2583="","",SUMPRODUCT(LOOKUP(MID(SUBSTITUTE(UPPER(TRIM(CLEAN(SUBSTITUTE(SUBSTITUTE(G2583,"ٔ",""),"ـ","ء"))))," ",""),ROW(INDIRECT("1:"&amp;LEN(SUBSTITUTE(UPPER(TRIM(CLEAN(SUBSTITUTE(SUBSTITUTE(G2583,"ٔ",""),"ـ","ء"))))," ","")))),1),Gematria!$C$3:$C$40,Gematria!$D$3:$D$40)))</f>
        <v/>
      </c>
    </row>
    <row r="2584" spans="1:10" x14ac:dyDescent="0.25">
      <c r="A2584" s="2">
        <v>2583</v>
      </c>
      <c r="B2584" s="2">
        <v>21</v>
      </c>
      <c r="C2584" s="2">
        <v>83</v>
      </c>
      <c r="D2584" s="11"/>
      <c r="E25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84" s="524" t="str">
        <f t="shared" si="122"/>
        <v/>
      </c>
      <c r="H2584" s="525">
        <f t="shared" si="123"/>
        <v>0</v>
      </c>
      <c r="I2584" s="526">
        <f t="shared" si="124"/>
        <v>1</v>
      </c>
      <c r="J2584" s="526" t="str">
        <f ca="1">IF(G2584="","",SUMPRODUCT(LOOKUP(MID(SUBSTITUTE(UPPER(TRIM(CLEAN(SUBSTITUTE(SUBSTITUTE(G2584,"ٔ",""),"ـ","ء"))))," ",""),ROW(INDIRECT("1:"&amp;LEN(SUBSTITUTE(UPPER(TRIM(CLEAN(SUBSTITUTE(SUBSTITUTE(G2584,"ٔ",""),"ـ","ء"))))," ","")))),1),Gematria!$C$3:$C$40,Gematria!$D$3:$D$40)))</f>
        <v/>
      </c>
    </row>
    <row r="2585" spans="1:10" x14ac:dyDescent="0.25">
      <c r="A2585" s="2">
        <v>2584</v>
      </c>
      <c r="B2585" s="2">
        <v>21</v>
      </c>
      <c r="C2585" s="2">
        <v>84</v>
      </c>
      <c r="D2585" s="11"/>
      <c r="E25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85" s="524" t="str">
        <f t="shared" si="122"/>
        <v/>
      </c>
      <c r="H2585" s="525">
        <f t="shared" si="123"/>
        <v>0</v>
      </c>
      <c r="I2585" s="526">
        <f t="shared" si="124"/>
        <v>1</v>
      </c>
      <c r="J2585" s="526" t="str">
        <f ca="1">IF(G2585="","",SUMPRODUCT(LOOKUP(MID(SUBSTITUTE(UPPER(TRIM(CLEAN(SUBSTITUTE(SUBSTITUTE(G2585,"ٔ",""),"ـ","ء"))))," ",""),ROW(INDIRECT("1:"&amp;LEN(SUBSTITUTE(UPPER(TRIM(CLEAN(SUBSTITUTE(SUBSTITUTE(G2585,"ٔ",""),"ـ","ء"))))," ","")))),1),Gematria!$C$3:$C$40,Gematria!$D$3:$D$40)))</f>
        <v/>
      </c>
    </row>
    <row r="2586" spans="1:10" x14ac:dyDescent="0.25">
      <c r="A2586" s="2">
        <v>2585</v>
      </c>
      <c r="B2586" s="2">
        <v>21</v>
      </c>
      <c r="C2586" s="2">
        <v>85</v>
      </c>
      <c r="D2586" s="11"/>
      <c r="E25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86" s="524" t="str">
        <f t="shared" si="122"/>
        <v/>
      </c>
      <c r="H2586" s="525">
        <f t="shared" si="123"/>
        <v>0</v>
      </c>
      <c r="I2586" s="526">
        <f t="shared" si="124"/>
        <v>1</v>
      </c>
      <c r="J2586" s="526" t="str">
        <f ca="1">IF(G2586="","",SUMPRODUCT(LOOKUP(MID(SUBSTITUTE(UPPER(TRIM(CLEAN(SUBSTITUTE(SUBSTITUTE(G2586,"ٔ",""),"ـ","ء"))))," ",""),ROW(INDIRECT("1:"&amp;LEN(SUBSTITUTE(UPPER(TRIM(CLEAN(SUBSTITUTE(SUBSTITUTE(G2586,"ٔ",""),"ـ","ء"))))," ","")))),1),Gematria!$C$3:$C$40,Gematria!$D$3:$D$40)))</f>
        <v/>
      </c>
    </row>
    <row r="2587" spans="1:10" x14ac:dyDescent="0.25">
      <c r="A2587" s="2">
        <v>2586</v>
      </c>
      <c r="B2587" s="2">
        <v>21</v>
      </c>
      <c r="C2587" s="2">
        <v>86</v>
      </c>
      <c r="D2587" s="11"/>
      <c r="E25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87" s="524" t="str">
        <f t="shared" si="122"/>
        <v/>
      </c>
      <c r="H2587" s="525">
        <f t="shared" si="123"/>
        <v>0</v>
      </c>
      <c r="I2587" s="526">
        <f t="shared" si="124"/>
        <v>1</v>
      </c>
      <c r="J2587" s="526" t="str">
        <f ca="1">IF(G2587="","",SUMPRODUCT(LOOKUP(MID(SUBSTITUTE(UPPER(TRIM(CLEAN(SUBSTITUTE(SUBSTITUTE(G2587,"ٔ",""),"ـ","ء"))))," ",""),ROW(INDIRECT("1:"&amp;LEN(SUBSTITUTE(UPPER(TRIM(CLEAN(SUBSTITUTE(SUBSTITUTE(G2587,"ٔ",""),"ـ","ء"))))," ","")))),1),Gematria!$C$3:$C$40,Gematria!$D$3:$D$40)))</f>
        <v/>
      </c>
    </row>
    <row r="2588" spans="1:10" x14ac:dyDescent="0.25">
      <c r="A2588" s="2">
        <v>2587</v>
      </c>
      <c r="B2588" s="2">
        <v>21</v>
      </c>
      <c r="C2588" s="2">
        <v>87</v>
      </c>
      <c r="D2588" s="11"/>
      <c r="E25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88" s="524" t="str">
        <f t="shared" si="122"/>
        <v/>
      </c>
      <c r="H2588" s="525">
        <f t="shared" si="123"/>
        <v>0</v>
      </c>
      <c r="I2588" s="526">
        <f t="shared" si="124"/>
        <v>1</v>
      </c>
      <c r="J2588" s="526" t="str">
        <f ca="1">IF(G2588="","",SUMPRODUCT(LOOKUP(MID(SUBSTITUTE(UPPER(TRIM(CLEAN(SUBSTITUTE(SUBSTITUTE(G2588,"ٔ",""),"ـ","ء"))))," ",""),ROW(INDIRECT("1:"&amp;LEN(SUBSTITUTE(UPPER(TRIM(CLEAN(SUBSTITUTE(SUBSTITUTE(G2588,"ٔ",""),"ـ","ء"))))," ","")))),1),Gematria!$C$3:$C$40,Gematria!$D$3:$D$40)))</f>
        <v/>
      </c>
    </row>
    <row r="2589" spans="1:10" x14ac:dyDescent="0.25">
      <c r="A2589" s="2">
        <v>2588</v>
      </c>
      <c r="B2589" s="2">
        <v>21</v>
      </c>
      <c r="C2589" s="2">
        <v>88</v>
      </c>
      <c r="D2589" s="11"/>
      <c r="E25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89" s="524" t="str">
        <f t="shared" si="122"/>
        <v/>
      </c>
      <c r="H2589" s="525">
        <f t="shared" si="123"/>
        <v>0</v>
      </c>
      <c r="I2589" s="526">
        <f t="shared" si="124"/>
        <v>1</v>
      </c>
      <c r="J2589" s="526" t="str">
        <f ca="1">IF(G2589="","",SUMPRODUCT(LOOKUP(MID(SUBSTITUTE(UPPER(TRIM(CLEAN(SUBSTITUTE(SUBSTITUTE(G2589,"ٔ",""),"ـ","ء"))))," ",""),ROW(INDIRECT("1:"&amp;LEN(SUBSTITUTE(UPPER(TRIM(CLEAN(SUBSTITUTE(SUBSTITUTE(G2589,"ٔ",""),"ـ","ء"))))," ","")))),1),Gematria!$C$3:$C$40,Gematria!$D$3:$D$40)))</f>
        <v/>
      </c>
    </row>
    <row r="2590" spans="1:10" x14ac:dyDescent="0.25">
      <c r="A2590" s="2">
        <v>2589</v>
      </c>
      <c r="B2590" s="2">
        <v>21</v>
      </c>
      <c r="C2590" s="2">
        <v>89</v>
      </c>
      <c r="D2590" s="11"/>
      <c r="E25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90" s="524" t="str">
        <f t="shared" si="122"/>
        <v/>
      </c>
      <c r="H2590" s="525">
        <f t="shared" si="123"/>
        <v>0</v>
      </c>
      <c r="I2590" s="526">
        <f t="shared" si="124"/>
        <v>1</v>
      </c>
      <c r="J2590" s="526" t="str">
        <f ca="1">IF(G2590="","",SUMPRODUCT(LOOKUP(MID(SUBSTITUTE(UPPER(TRIM(CLEAN(SUBSTITUTE(SUBSTITUTE(G2590,"ٔ",""),"ـ","ء"))))," ",""),ROW(INDIRECT("1:"&amp;LEN(SUBSTITUTE(UPPER(TRIM(CLEAN(SUBSTITUTE(SUBSTITUTE(G2590,"ٔ",""),"ـ","ء"))))," ","")))),1),Gematria!$C$3:$C$40,Gematria!$D$3:$D$40)))</f>
        <v/>
      </c>
    </row>
    <row r="2591" spans="1:10" x14ac:dyDescent="0.25">
      <c r="A2591" s="2">
        <v>2590</v>
      </c>
      <c r="B2591" s="2">
        <v>21</v>
      </c>
      <c r="C2591" s="2">
        <v>90</v>
      </c>
      <c r="D2591" s="11"/>
      <c r="E25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91" s="524" t="str">
        <f t="shared" si="122"/>
        <v/>
      </c>
      <c r="H2591" s="525">
        <f t="shared" si="123"/>
        <v>0</v>
      </c>
      <c r="I2591" s="526">
        <f t="shared" si="124"/>
        <v>1</v>
      </c>
      <c r="J2591" s="526" t="str">
        <f ca="1">IF(G2591="","",SUMPRODUCT(LOOKUP(MID(SUBSTITUTE(UPPER(TRIM(CLEAN(SUBSTITUTE(SUBSTITUTE(G2591,"ٔ",""),"ـ","ء"))))," ",""),ROW(INDIRECT("1:"&amp;LEN(SUBSTITUTE(UPPER(TRIM(CLEAN(SUBSTITUTE(SUBSTITUTE(G2591,"ٔ",""),"ـ","ء"))))," ","")))),1),Gematria!$C$3:$C$40,Gematria!$D$3:$D$40)))</f>
        <v/>
      </c>
    </row>
    <row r="2592" spans="1:10" x14ac:dyDescent="0.25">
      <c r="A2592" s="2">
        <v>2591</v>
      </c>
      <c r="B2592" s="2">
        <v>21</v>
      </c>
      <c r="C2592" s="2">
        <v>91</v>
      </c>
      <c r="D2592" s="11"/>
      <c r="E25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92" s="524" t="str">
        <f t="shared" si="122"/>
        <v/>
      </c>
      <c r="H2592" s="525">
        <f t="shared" si="123"/>
        <v>0</v>
      </c>
      <c r="I2592" s="526">
        <f t="shared" si="124"/>
        <v>1</v>
      </c>
      <c r="J2592" s="526" t="str">
        <f ca="1">IF(G2592="","",SUMPRODUCT(LOOKUP(MID(SUBSTITUTE(UPPER(TRIM(CLEAN(SUBSTITUTE(SUBSTITUTE(G2592,"ٔ",""),"ـ","ء"))))," ",""),ROW(INDIRECT("1:"&amp;LEN(SUBSTITUTE(UPPER(TRIM(CLEAN(SUBSTITUTE(SUBSTITUTE(G2592,"ٔ",""),"ـ","ء"))))," ","")))),1),Gematria!$C$3:$C$40,Gematria!$D$3:$D$40)))</f>
        <v/>
      </c>
    </row>
    <row r="2593" spans="1:10" x14ac:dyDescent="0.25">
      <c r="A2593" s="2">
        <v>2592</v>
      </c>
      <c r="B2593" s="2">
        <v>21</v>
      </c>
      <c r="C2593" s="2">
        <v>92</v>
      </c>
      <c r="D2593" s="11"/>
      <c r="E25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93" s="524" t="str">
        <f t="shared" si="122"/>
        <v/>
      </c>
      <c r="H2593" s="525">
        <f t="shared" si="123"/>
        <v>0</v>
      </c>
      <c r="I2593" s="526">
        <f t="shared" si="124"/>
        <v>1</v>
      </c>
      <c r="J2593" s="526" t="str">
        <f ca="1">IF(G2593="","",SUMPRODUCT(LOOKUP(MID(SUBSTITUTE(UPPER(TRIM(CLEAN(SUBSTITUTE(SUBSTITUTE(G2593,"ٔ",""),"ـ","ء"))))," ",""),ROW(INDIRECT("1:"&amp;LEN(SUBSTITUTE(UPPER(TRIM(CLEAN(SUBSTITUTE(SUBSTITUTE(G2593,"ٔ",""),"ـ","ء"))))," ","")))),1),Gematria!$C$3:$C$40,Gematria!$D$3:$D$40)))</f>
        <v/>
      </c>
    </row>
    <row r="2594" spans="1:10" x14ac:dyDescent="0.25">
      <c r="A2594" s="2">
        <v>2593</v>
      </c>
      <c r="B2594" s="2">
        <v>21</v>
      </c>
      <c r="C2594" s="2">
        <v>93</v>
      </c>
      <c r="D2594" s="11"/>
      <c r="E25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94" s="524" t="str">
        <f t="shared" si="122"/>
        <v/>
      </c>
      <c r="H2594" s="525">
        <f t="shared" si="123"/>
        <v>0</v>
      </c>
      <c r="I2594" s="526">
        <f t="shared" si="124"/>
        <v>1</v>
      </c>
      <c r="J2594" s="526" t="str">
        <f ca="1">IF(G2594="","",SUMPRODUCT(LOOKUP(MID(SUBSTITUTE(UPPER(TRIM(CLEAN(SUBSTITUTE(SUBSTITUTE(G2594,"ٔ",""),"ـ","ء"))))," ",""),ROW(INDIRECT("1:"&amp;LEN(SUBSTITUTE(UPPER(TRIM(CLEAN(SUBSTITUTE(SUBSTITUTE(G2594,"ٔ",""),"ـ","ء"))))," ","")))),1),Gematria!$C$3:$C$40,Gematria!$D$3:$D$40)))</f>
        <v/>
      </c>
    </row>
    <row r="2595" spans="1:10" x14ac:dyDescent="0.25">
      <c r="A2595" s="2">
        <v>2594</v>
      </c>
      <c r="B2595" s="2">
        <v>21</v>
      </c>
      <c r="C2595" s="2">
        <v>94</v>
      </c>
      <c r="D2595" s="11"/>
      <c r="E25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95" s="524" t="str">
        <f t="shared" si="122"/>
        <v/>
      </c>
      <c r="H2595" s="525">
        <f t="shared" si="123"/>
        <v>0</v>
      </c>
      <c r="I2595" s="526">
        <f t="shared" si="124"/>
        <v>1</v>
      </c>
      <c r="J2595" s="526" t="str">
        <f ca="1">IF(G2595="","",SUMPRODUCT(LOOKUP(MID(SUBSTITUTE(UPPER(TRIM(CLEAN(SUBSTITUTE(SUBSTITUTE(G2595,"ٔ",""),"ـ","ء"))))," ",""),ROW(INDIRECT("1:"&amp;LEN(SUBSTITUTE(UPPER(TRIM(CLEAN(SUBSTITUTE(SUBSTITUTE(G2595,"ٔ",""),"ـ","ء"))))," ","")))),1),Gematria!$C$3:$C$40,Gematria!$D$3:$D$40)))</f>
        <v/>
      </c>
    </row>
    <row r="2596" spans="1:10" x14ac:dyDescent="0.25">
      <c r="A2596" s="2">
        <v>2595</v>
      </c>
      <c r="B2596" s="2">
        <v>21</v>
      </c>
      <c r="C2596" s="2">
        <v>95</v>
      </c>
      <c r="D2596" s="11"/>
      <c r="E25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96" s="524" t="str">
        <f t="shared" si="122"/>
        <v/>
      </c>
      <c r="H2596" s="525">
        <f t="shared" si="123"/>
        <v>0</v>
      </c>
      <c r="I2596" s="526">
        <f t="shared" si="124"/>
        <v>1</v>
      </c>
      <c r="J2596" s="526" t="str">
        <f ca="1">IF(G2596="","",SUMPRODUCT(LOOKUP(MID(SUBSTITUTE(UPPER(TRIM(CLEAN(SUBSTITUTE(SUBSTITUTE(G2596,"ٔ",""),"ـ","ء"))))," ",""),ROW(INDIRECT("1:"&amp;LEN(SUBSTITUTE(UPPER(TRIM(CLEAN(SUBSTITUTE(SUBSTITUTE(G2596,"ٔ",""),"ـ","ء"))))," ","")))),1),Gematria!$C$3:$C$40,Gematria!$D$3:$D$40)))</f>
        <v/>
      </c>
    </row>
    <row r="2597" spans="1:10" x14ac:dyDescent="0.25">
      <c r="A2597" s="2">
        <v>2596</v>
      </c>
      <c r="B2597" s="2">
        <v>21</v>
      </c>
      <c r="C2597" s="2">
        <v>96</v>
      </c>
      <c r="D2597" s="11"/>
      <c r="E25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97" s="524" t="str">
        <f t="shared" si="122"/>
        <v/>
      </c>
      <c r="H2597" s="525">
        <f t="shared" si="123"/>
        <v>0</v>
      </c>
      <c r="I2597" s="526">
        <f t="shared" si="124"/>
        <v>1</v>
      </c>
      <c r="J2597" s="526" t="str">
        <f ca="1">IF(G2597="","",SUMPRODUCT(LOOKUP(MID(SUBSTITUTE(UPPER(TRIM(CLEAN(SUBSTITUTE(SUBSTITUTE(G2597,"ٔ",""),"ـ","ء"))))," ",""),ROW(INDIRECT("1:"&amp;LEN(SUBSTITUTE(UPPER(TRIM(CLEAN(SUBSTITUTE(SUBSTITUTE(G2597,"ٔ",""),"ـ","ء"))))," ","")))),1),Gematria!$C$3:$C$40,Gematria!$D$3:$D$40)))</f>
        <v/>
      </c>
    </row>
    <row r="2598" spans="1:10" x14ac:dyDescent="0.25">
      <c r="A2598" s="2">
        <v>2597</v>
      </c>
      <c r="B2598" s="2">
        <v>21</v>
      </c>
      <c r="C2598" s="2">
        <v>97</v>
      </c>
      <c r="D2598" s="11"/>
      <c r="E25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98" s="524" t="str">
        <f t="shared" si="122"/>
        <v/>
      </c>
      <c r="H2598" s="525">
        <f t="shared" si="123"/>
        <v>0</v>
      </c>
      <c r="I2598" s="526">
        <f t="shared" si="124"/>
        <v>1</v>
      </c>
      <c r="J2598" s="526" t="str">
        <f ca="1">IF(G2598="","",SUMPRODUCT(LOOKUP(MID(SUBSTITUTE(UPPER(TRIM(CLEAN(SUBSTITUTE(SUBSTITUTE(G2598,"ٔ",""),"ـ","ء"))))," ",""),ROW(INDIRECT("1:"&amp;LEN(SUBSTITUTE(UPPER(TRIM(CLEAN(SUBSTITUTE(SUBSTITUTE(G2598,"ٔ",""),"ـ","ء"))))," ","")))),1),Gematria!$C$3:$C$40,Gematria!$D$3:$D$40)))</f>
        <v/>
      </c>
    </row>
    <row r="2599" spans="1:10" x14ac:dyDescent="0.25">
      <c r="A2599" s="2">
        <v>2598</v>
      </c>
      <c r="B2599" s="2">
        <v>21</v>
      </c>
      <c r="C2599" s="2">
        <v>98</v>
      </c>
      <c r="D2599" s="11"/>
      <c r="E25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5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599" s="524" t="str">
        <f t="shared" si="122"/>
        <v/>
      </c>
      <c r="H2599" s="525">
        <f t="shared" si="123"/>
        <v>0</v>
      </c>
      <c r="I2599" s="526">
        <f t="shared" si="124"/>
        <v>1</v>
      </c>
      <c r="J2599" s="526" t="str">
        <f ca="1">IF(G2599="","",SUMPRODUCT(LOOKUP(MID(SUBSTITUTE(UPPER(TRIM(CLEAN(SUBSTITUTE(SUBSTITUTE(G2599,"ٔ",""),"ـ","ء"))))," ",""),ROW(INDIRECT("1:"&amp;LEN(SUBSTITUTE(UPPER(TRIM(CLEAN(SUBSTITUTE(SUBSTITUTE(G2599,"ٔ",""),"ـ","ء"))))," ","")))),1),Gematria!$C$3:$C$40,Gematria!$D$3:$D$40)))</f>
        <v/>
      </c>
    </row>
    <row r="2600" spans="1:10" x14ac:dyDescent="0.25">
      <c r="A2600" s="2">
        <v>2599</v>
      </c>
      <c r="B2600" s="2">
        <v>21</v>
      </c>
      <c r="C2600" s="2">
        <v>99</v>
      </c>
      <c r="D2600" s="11"/>
      <c r="E26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00" s="524" t="str">
        <f t="shared" si="122"/>
        <v/>
      </c>
      <c r="H2600" s="525">
        <f t="shared" si="123"/>
        <v>0</v>
      </c>
      <c r="I2600" s="526">
        <f t="shared" si="124"/>
        <v>1</v>
      </c>
      <c r="J2600" s="526" t="str">
        <f ca="1">IF(G2600="","",SUMPRODUCT(LOOKUP(MID(SUBSTITUTE(UPPER(TRIM(CLEAN(SUBSTITUTE(SUBSTITUTE(G2600,"ٔ",""),"ـ","ء"))))," ",""),ROW(INDIRECT("1:"&amp;LEN(SUBSTITUTE(UPPER(TRIM(CLEAN(SUBSTITUTE(SUBSTITUTE(G2600,"ٔ",""),"ـ","ء"))))," ","")))),1),Gematria!$C$3:$C$40,Gematria!$D$3:$D$40)))</f>
        <v/>
      </c>
    </row>
    <row r="2601" spans="1:10" x14ac:dyDescent="0.25">
      <c r="A2601" s="2">
        <v>2600</v>
      </c>
      <c r="B2601" s="2">
        <v>21</v>
      </c>
      <c r="C2601" s="2">
        <v>100</v>
      </c>
      <c r="D2601" s="11"/>
      <c r="E26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01" s="524" t="str">
        <f t="shared" si="122"/>
        <v/>
      </c>
      <c r="H2601" s="525">
        <f t="shared" si="123"/>
        <v>0</v>
      </c>
      <c r="I2601" s="526">
        <f t="shared" si="124"/>
        <v>1</v>
      </c>
      <c r="J2601" s="526" t="str">
        <f ca="1">IF(G2601="","",SUMPRODUCT(LOOKUP(MID(SUBSTITUTE(UPPER(TRIM(CLEAN(SUBSTITUTE(SUBSTITUTE(G2601,"ٔ",""),"ـ","ء"))))," ",""),ROW(INDIRECT("1:"&amp;LEN(SUBSTITUTE(UPPER(TRIM(CLEAN(SUBSTITUTE(SUBSTITUTE(G2601,"ٔ",""),"ـ","ء"))))," ","")))),1),Gematria!$C$3:$C$40,Gematria!$D$3:$D$40)))</f>
        <v/>
      </c>
    </row>
    <row r="2602" spans="1:10" x14ac:dyDescent="0.25">
      <c r="A2602" s="2">
        <v>2601</v>
      </c>
      <c r="B2602" s="2">
        <v>21</v>
      </c>
      <c r="C2602" s="2">
        <v>101</v>
      </c>
      <c r="D2602" s="11"/>
      <c r="E26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02" s="524" t="str">
        <f t="shared" si="122"/>
        <v/>
      </c>
      <c r="H2602" s="525">
        <f t="shared" si="123"/>
        <v>0</v>
      </c>
      <c r="I2602" s="526">
        <f t="shared" si="124"/>
        <v>1</v>
      </c>
      <c r="J2602" s="526" t="str">
        <f ca="1">IF(G2602="","",SUMPRODUCT(LOOKUP(MID(SUBSTITUTE(UPPER(TRIM(CLEAN(SUBSTITUTE(SUBSTITUTE(G2602,"ٔ",""),"ـ","ء"))))," ",""),ROW(INDIRECT("1:"&amp;LEN(SUBSTITUTE(UPPER(TRIM(CLEAN(SUBSTITUTE(SUBSTITUTE(G2602,"ٔ",""),"ـ","ء"))))," ","")))),1),Gematria!$C$3:$C$40,Gematria!$D$3:$D$40)))</f>
        <v/>
      </c>
    </row>
    <row r="2603" spans="1:10" x14ac:dyDescent="0.25">
      <c r="A2603" s="2">
        <v>2602</v>
      </c>
      <c r="B2603" s="2">
        <v>21</v>
      </c>
      <c r="C2603" s="2">
        <v>102</v>
      </c>
      <c r="D2603" s="11"/>
      <c r="E26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03" s="524" t="str">
        <f t="shared" si="122"/>
        <v/>
      </c>
      <c r="H2603" s="525">
        <f t="shared" si="123"/>
        <v>0</v>
      </c>
      <c r="I2603" s="526">
        <f t="shared" si="124"/>
        <v>1</v>
      </c>
      <c r="J2603" s="526" t="str">
        <f ca="1">IF(G2603="","",SUMPRODUCT(LOOKUP(MID(SUBSTITUTE(UPPER(TRIM(CLEAN(SUBSTITUTE(SUBSTITUTE(G2603,"ٔ",""),"ـ","ء"))))," ",""),ROW(INDIRECT("1:"&amp;LEN(SUBSTITUTE(UPPER(TRIM(CLEAN(SUBSTITUTE(SUBSTITUTE(G2603,"ٔ",""),"ـ","ء"))))," ","")))),1),Gematria!$C$3:$C$40,Gematria!$D$3:$D$40)))</f>
        <v/>
      </c>
    </row>
    <row r="2604" spans="1:10" x14ac:dyDescent="0.25">
      <c r="A2604" s="2">
        <v>2603</v>
      </c>
      <c r="B2604" s="2">
        <v>21</v>
      </c>
      <c r="C2604" s="2">
        <v>103</v>
      </c>
      <c r="D2604" s="11"/>
      <c r="E26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04" s="524" t="str">
        <f t="shared" si="122"/>
        <v/>
      </c>
      <c r="H2604" s="525">
        <f t="shared" si="123"/>
        <v>0</v>
      </c>
      <c r="I2604" s="526">
        <f t="shared" si="124"/>
        <v>1</v>
      </c>
      <c r="J2604" s="526" t="str">
        <f ca="1">IF(G2604="","",SUMPRODUCT(LOOKUP(MID(SUBSTITUTE(UPPER(TRIM(CLEAN(SUBSTITUTE(SUBSTITUTE(G2604,"ٔ",""),"ـ","ء"))))," ",""),ROW(INDIRECT("1:"&amp;LEN(SUBSTITUTE(UPPER(TRIM(CLEAN(SUBSTITUTE(SUBSTITUTE(G2604,"ٔ",""),"ـ","ء"))))," ","")))),1),Gematria!$C$3:$C$40,Gematria!$D$3:$D$40)))</f>
        <v/>
      </c>
    </row>
    <row r="2605" spans="1:10" x14ac:dyDescent="0.25">
      <c r="A2605" s="2">
        <v>2604</v>
      </c>
      <c r="B2605" s="2">
        <v>21</v>
      </c>
      <c r="C2605" s="2">
        <v>104</v>
      </c>
      <c r="D2605" s="11"/>
      <c r="E26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05" s="524" t="str">
        <f t="shared" si="122"/>
        <v/>
      </c>
      <c r="H2605" s="525">
        <f t="shared" si="123"/>
        <v>0</v>
      </c>
      <c r="I2605" s="526">
        <f t="shared" si="124"/>
        <v>1</v>
      </c>
      <c r="J2605" s="526" t="str">
        <f ca="1">IF(G2605="","",SUMPRODUCT(LOOKUP(MID(SUBSTITUTE(UPPER(TRIM(CLEAN(SUBSTITUTE(SUBSTITUTE(G2605,"ٔ",""),"ـ","ء"))))," ",""),ROW(INDIRECT("1:"&amp;LEN(SUBSTITUTE(UPPER(TRIM(CLEAN(SUBSTITUTE(SUBSTITUTE(G2605,"ٔ",""),"ـ","ء"))))," ","")))),1),Gematria!$C$3:$C$40,Gematria!$D$3:$D$40)))</f>
        <v/>
      </c>
    </row>
    <row r="2606" spans="1:10" x14ac:dyDescent="0.25">
      <c r="A2606" s="2">
        <v>2605</v>
      </c>
      <c r="B2606" s="2">
        <v>21</v>
      </c>
      <c r="C2606" s="2">
        <v>105</v>
      </c>
      <c r="D2606" s="11"/>
      <c r="E26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06" s="524" t="str">
        <f t="shared" si="122"/>
        <v/>
      </c>
      <c r="H2606" s="525">
        <f t="shared" si="123"/>
        <v>0</v>
      </c>
      <c r="I2606" s="526">
        <f t="shared" si="124"/>
        <v>1</v>
      </c>
      <c r="J2606" s="526" t="str">
        <f ca="1">IF(G2606="","",SUMPRODUCT(LOOKUP(MID(SUBSTITUTE(UPPER(TRIM(CLEAN(SUBSTITUTE(SUBSTITUTE(G2606,"ٔ",""),"ـ","ء"))))," ",""),ROW(INDIRECT("1:"&amp;LEN(SUBSTITUTE(UPPER(TRIM(CLEAN(SUBSTITUTE(SUBSTITUTE(G2606,"ٔ",""),"ـ","ء"))))," ","")))),1),Gematria!$C$3:$C$40,Gematria!$D$3:$D$40)))</f>
        <v/>
      </c>
    </row>
    <row r="2607" spans="1:10" x14ac:dyDescent="0.25">
      <c r="A2607" s="2">
        <v>2606</v>
      </c>
      <c r="B2607" s="2">
        <v>21</v>
      </c>
      <c r="C2607" s="2">
        <v>106</v>
      </c>
      <c r="D2607" s="11"/>
      <c r="E26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07" s="524" t="str">
        <f t="shared" si="122"/>
        <v/>
      </c>
      <c r="H2607" s="525">
        <f t="shared" si="123"/>
        <v>0</v>
      </c>
      <c r="I2607" s="526">
        <f t="shared" si="124"/>
        <v>1</v>
      </c>
      <c r="J2607" s="526" t="str">
        <f ca="1">IF(G2607="","",SUMPRODUCT(LOOKUP(MID(SUBSTITUTE(UPPER(TRIM(CLEAN(SUBSTITUTE(SUBSTITUTE(G2607,"ٔ",""),"ـ","ء"))))," ",""),ROW(INDIRECT("1:"&amp;LEN(SUBSTITUTE(UPPER(TRIM(CLEAN(SUBSTITUTE(SUBSTITUTE(G2607,"ٔ",""),"ـ","ء"))))," ","")))),1),Gematria!$C$3:$C$40,Gematria!$D$3:$D$40)))</f>
        <v/>
      </c>
    </row>
    <row r="2608" spans="1:10" x14ac:dyDescent="0.25">
      <c r="A2608" s="2">
        <v>2607</v>
      </c>
      <c r="B2608" s="2">
        <v>21</v>
      </c>
      <c r="C2608" s="2">
        <v>107</v>
      </c>
      <c r="D2608" s="11"/>
      <c r="E26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08" s="524" t="str">
        <f t="shared" si="122"/>
        <v/>
      </c>
      <c r="H2608" s="525">
        <f t="shared" si="123"/>
        <v>0</v>
      </c>
      <c r="I2608" s="526">
        <f t="shared" si="124"/>
        <v>1</v>
      </c>
      <c r="J2608" s="526" t="str">
        <f ca="1">IF(G2608="","",SUMPRODUCT(LOOKUP(MID(SUBSTITUTE(UPPER(TRIM(CLEAN(SUBSTITUTE(SUBSTITUTE(G2608,"ٔ",""),"ـ","ء"))))," ",""),ROW(INDIRECT("1:"&amp;LEN(SUBSTITUTE(UPPER(TRIM(CLEAN(SUBSTITUTE(SUBSTITUTE(G2608,"ٔ",""),"ـ","ء"))))," ","")))),1),Gematria!$C$3:$C$40,Gematria!$D$3:$D$40)))</f>
        <v/>
      </c>
    </row>
    <row r="2609" spans="1:10" x14ac:dyDescent="0.25">
      <c r="A2609" s="2">
        <v>2608</v>
      </c>
      <c r="B2609" s="2">
        <v>21</v>
      </c>
      <c r="C2609" s="2">
        <v>108</v>
      </c>
      <c r="D2609" s="11"/>
      <c r="E26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09" s="524" t="str">
        <f t="shared" si="122"/>
        <v/>
      </c>
      <c r="H2609" s="525">
        <f t="shared" si="123"/>
        <v>0</v>
      </c>
      <c r="I2609" s="526">
        <f t="shared" si="124"/>
        <v>1</v>
      </c>
      <c r="J2609" s="526" t="str">
        <f ca="1">IF(G2609="","",SUMPRODUCT(LOOKUP(MID(SUBSTITUTE(UPPER(TRIM(CLEAN(SUBSTITUTE(SUBSTITUTE(G2609,"ٔ",""),"ـ","ء"))))," ",""),ROW(INDIRECT("1:"&amp;LEN(SUBSTITUTE(UPPER(TRIM(CLEAN(SUBSTITUTE(SUBSTITUTE(G2609,"ٔ",""),"ـ","ء"))))," ","")))),1),Gematria!$C$3:$C$40,Gematria!$D$3:$D$40)))</f>
        <v/>
      </c>
    </row>
    <row r="2610" spans="1:10" x14ac:dyDescent="0.25">
      <c r="A2610" s="2">
        <v>2609</v>
      </c>
      <c r="B2610" s="2">
        <v>21</v>
      </c>
      <c r="C2610" s="2">
        <v>109</v>
      </c>
      <c r="D2610" s="11"/>
      <c r="E26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10" s="524" t="str">
        <f t="shared" si="122"/>
        <v/>
      </c>
      <c r="H2610" s="525">
        <f t="shared" si="123"/>
        <v>0</v>
      </c>
      <c r="I2610" s="526">
        <f t="shared" si="124"/>
        <v>1</v>
      </c>
      <c r="J2610" s="526" t="str">
        <f ca="1">IF(G2610="","",SUMPRODUCT(LOOKUP(MID(SUBSTITUTE(UPPER(TRIM(CLEAN(SUBSTITUTE(SUBSTITUTE(G2610,"ٔ",""),"ـ","ء"))))," ",""),ROW(INDIRECT("1:"&amp;LEN(SUBSTITUTE(UPPER(TRIM(CLEAN(SUBSTITUTE(SUBSTITUTE(G2610,"ٔ",""),"ـ","ء"))))," ","")))),1),Gematria!$C$3:$C$40,Gematria!$D$3:$D$40)))</f>
        <v/>
      </c>
    </row>
    <row r="2611" spans="1:10" x14ac:dyDescent="0.25">
      <c r="A2611" s="2">
        <v>2610</v>
      </c>
      <c r="B2611" s="2">
        <v>21</v>
      </c>
      <c r="C2611" s="2">
        <v>110</v>
      </c>
      <c r="D2611" s="11"/>
      <c r="E26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11" s="524" t="str">
        <f t="shared" si="122"/>
        <v/>
      </c>
      <c r="H2611" s="525">
        <f t="shared" si="123"/>
        <v>0</v>
      </c>
      <c r="I2611" s="526">
        <f t="shared" si="124"/>
        <v>1</v>
      </c>
      <c r="J2611" s="526" t="str">
        <f ca="1">IF(G2611="","",SUMPRODUCT(LOOKUP(MID(SUBSTITUTE(UPPER(TRIM(CLEAN(SUBSTITUTE(SUBSTITUTE(G2611,"ٔ",""),"ـ","ء"))))," ",""),ROW(INDIRECT("1:"&amp;LEN(SUBSTITUTE(UPPER(TRIM(CLEAN(SUBSTITUTE(SUBSTITUTE(G2611,"ٔ",""),"ـ","ء"))))," ","")))),1),Gematria!$C$3:$C$40,Gematria!$D$3:$D$40)))</f>
        <v/>
      </c>
    </row>
    <row r="2612" spans="1:10" x14ac:dyDescent="0.25">
      <c r="A2612" s="2">
        <v>2611</v>
      </c>
      <c r="B2612" s="2">
        <v>21</v>
      </c>
      <c r="C2612" s="2">
        <v>111</v>
      </c>
      <c r="D2612" s="11"/>
      <c r="E26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12" s="524" t="str">
        <f t="shared" si="122"/>
        <v/>
      </c>
      <c r="H2612" s="525">
        <f t="shared" si="123"/>
        <v>0</v>
      </c>
      <c r="I2612" s="526">
        <f t="shared" si="124"/>
        <v>1</v>
      </c>
      <c r="J2612" s="526" t="str">
        <f ca="1">IF(G2612="","",SUMPRODUCT(LOOKUP(MID(SUBSTITUTE(UPPER(TRIM(CLEAN(SUBSTITUTE(SUBSTITUTE(G2612,"ٔ",""),"ـ","ء"))))," ",""),ROW(INDIRECT("1:"&amp;LEN(SUBSTITUTE(UPPER(TRIM(CLEAN(SUBSTITUTE(SUBSTITUTE(G2612,"ٔ",""),"ـ","ء"))))," ","")))),1),Gematria!$C$3:$C$40,Gematria!$D$3:$D$40)))</f>
        <v/>
      </c>
    </row>
    <row r="2613" spans="1:10" x14ac:dyDescent="0.25">
      <c r="A2613" s="2">
        <v>2612</v>
      </c>
      <c r="B2613" s="2">
        <v>21</v>
      </c>
      <c r="C2613" s="2">
        <v>112</v>
      </c>
      <c r="D2613" s="11"/>
      <c r="E26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13" s="524" t="str">
        <f t="shared" si="122"/>
        <v/>
      </c>
      <c r="H2613" s="525">
        <f t="shared" si="123"/>
        <v>0</v>
      </c>
      <c r="I2613" s="526">
        <f t="shared" si="124"/>
        <v>1</v>
      </c>
      <c r="J2613" s="526" t="str">
        <f ca="1">IF(G2613="","",SUMPRODUCT(LOOKUP(MID(SUBSTITUTE(UPPER(TRIM(CLEAN(SUBSTITUTE(SUBSTITUTE(G2613,"ٔ",""),"ـ","ء"))))," ",""),ROW(INDIRECT("1:"&amp;LEN(SUBSTITUTE(UPPER(TRIM(CLEAN(SUBSTITUTE(SUBSTITUTE(G2613,"ٔ",""),"ـ","ء"))))," ","")))),1),Gematria!$C$3:$C$40,Gematria!$D$3:$D$40)))</f>
        <v/>
      </c>
    </row>
    <row r="2614" spans="1:10" x14ac:dyDescent="0.25">
      <c r="A2614" s="2">
        <v>2613</v>
      </c>
      <c r="B2614" s="2">
        <v>22</v>
      </c>
      <c r="C2614" s="2">
        <v>0</v>
      </c>
      <c r="D2614" s="11"/>
      <c r="E26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14" s="524" t="str">
        <f t="shared" si="122"/>
        <v/>
      </c>
      <c r="H2614" s="525">
        <f t="shared" si="123"/>
        <v>0</v>
      </c>
      <c r="I2614" s="526">
        <f t="shared" si="124"/>
        <v>1</v>
      </c>
      <c r="J2614" s="526" t="str">
        <f ca="1">IF(G2614="","",SUMPRODUCT(LOOKUP(MID(SUBSTITUTE(UPPER(TRIM(CLEAN(SUBSTITUTE(SUBSTITUTE(G2614,"ٔ",""),"ـ","ء"))))," ",""),ROW(INDIRECT("1:"&amp;LEN(SUBSTITUTE(UPPER(TRIM(CLEAN(SUBSTITUTE(SUBSTITUTE(G2614,"ٔ",""),"ـ","ء"))))," ","")))),1),Gematria!$C$3:$C$40,Gematria!$D$3:$D$40)))</f>
        <v/>
      </c>
    </row>
    <row r="2615" spans="1:10" x14ac:dyDescent="0.25">
      <c r="A2615" s="2">
        <v>2614</v>
      </c>
      <c r="B2615" s="2">
        <v>22</v>
      </c>
      <c r="C2615" s="2">
        <v>1</v>
      </c>
      <c r="D2615" s="11"/>
      <c r="E26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15" s="524" t="str">
        <f t="shared" si="122"/>
        <v/>
      </c>
      <c r="H2615" s="525">
        <f t="shared" si="123"/>
        <v>0</v>
      </c>
      <c r="I2615" s="526">
        <f t="shared" si="124"/>
        <v>1</v>
      </c>
      <c r="J2615" s="526" t="str">
        <f ca="1">IF(G2615="","",SUMPRODUCT(LOOKUP(MID(SUBSTITUTE(UPPER(TRIM(CLEAN(SUBSTITUTE(SUBSTITUTE(G2615,"ٔ",""),"ـ","ء"))))," ",""),ROW(INDIRECT("1:"&amp;LEN(SUBSTITUTE(UPPER(TRIM(CLEAN(SUBSTITUTE(SUBSTITUTE(G2615,"ٔ",""),"ـ","ء"))))," ","")))),1),Gematria!$C$3:$C$40,Gematria!$D$3:$D$40)))</f>
        <v/>
      </c>
    </row>
    <row r="2616" spans="1:10" x14ac:dyDescent="0.25">
      <c r="A2616" s="2">
        <v>2615</v>
      </c>
      <c r="B2616" s="2">
        <v>22</v>
      </c>
      <c r="C2616" s="2">
        <v>2</v>
      </c>
      <c r="D2616" s="11"/>
      <c r="E26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16" s="524" t="str">
        <f t="shared" si="122"/>
        <v/>
      </c>
      <c r="H2616" s="525">
        <f t="shared" si="123"/>
        <v>0</v>
      </c>
      <c r="I2616" s="526">
        <f t="shared" si="124"/>
        <v>1</v>
      </c>
      <c r="J2616" s="526" t="str">
        <f ca="1">IF(G2616="","",SUMPRODUCT(LOOKUP(MID(SUBSTITUTE(UPPER(TRIM(CLEAN(SUBSTITUTE(SUBSTITUTE(G2616,"ٔ",""),"ـ","ء"))))," ",""),ROW(INDIRECT("1:"&amp;LEN(SUBSTITUTE(UPPER(TRIM(CLEAN(SUBSTITUTE(SUBSTITUTE(G2616,"ٔ",""),"ـ","ء"))))," ","")))),1),Gematria!$C$3:$C$40,Gematria!$D$3:$D$40)))</f>
        <v/>
      </c>
    </row>
    <row r="2617" spans="1:10" x14ac:dyDescent="0.25">
      <c r="A2617" s="2">
        <v>2616</v>
      </c>
      <c r="B2617" s="2">
        <v>22</v>
      </c>
      <c r="C2617" s="2">
        <v>3</v>
      </c>
      <c r="D2617" s="11"/>
      <c r="E26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17" s="524" t="str">
        <f t="shared" si="122"/>
        <v/>
      </c>
      <c r="H2617" s="525">
        <f t="shared" si="123"/>
        <v>0</v>
      </c>
      <c r="I2617" s="526">
        <f t="shared" si="124"/>
        <v>1</v>
      </c>
      <c r="J2617" s="526" t="str">
        <f ca="1">IF(G2617="","",SUMPRODUCT(LOOKUP(MID(SUBSTITUTE(UPPER(TRIM(CLEAN(SUBSTITUTE(SUBSTITUTE(G2617,"ٔ",""),"ـ","ء"))))," ",""),ROW(INDIRECT("1:"&amp;LEN(SUBSTITUTE(UPPER(TRIM(CLEAN(SUBSTITUTE(SUBSTITUTE(G2617,"ٔ",""),"ـ","ء"))))," ","")))),1),Gematria!$C$3:$C$40,Gematria!$D$3:$D$40)))</f>
        <v/>
      </c>
    </row>
    <row r="2618" spans="1:10" x14ac:dyDescent="0.25">
      <c r="A2618" s="2">
        <v>2617</v>
      </c>
      <c r="B2618" s="2">
        <v>22</v>
      </c>
      <c r="C2618" s="2">
        <v>4</v>
      </c>
      <c r="D2618" s="11"/>
      <c r="E26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18" s="524" t="str">
        <f t="shared" si="122"/>
        <v/>
      </c>
      <c r="H2618" s="525">
        <f t="shared" si="123"/>
        <v>0</v>
      </c>
      <c r="I2618" s="526">
        <f t="shared" si="124"/>
        <v>1</v>
      </c>
      <c r="J2618" s="526" t="str">
        <f ca="1">IF(G2618="","",SUMPRODUCT(LOOKUP(MID(SUBSTITUTE(UPPER(TRIM(CLEAN(SUBSTITUTE(SUBSTITUTE(G2618,"ٔ",""),"ـ","ء"))))," ",""),ROW(INDIRECT("1:"&amp;LEN(SUBSTITUTE(UPPER(TRIM(CLEAN(SUBSTITUTE(SUBSTITUTE(G2618,"ٔ",""),"ـ","ء"))))," ","")))),1),Gematria!$C$3:$C$40,Gematria!$D$3:$D$40)))</f>
        <v/>
      </c>
    </row>
    <row r="2619" spans="1:10" x14ac:dyDescent="0.25">
      <c r="A2619" s="2">
        <v>2618</v>
      </c>
      <c r="B2619" s="2">
        <v>22</v>
      </c>
      <c r="C2619" s="2">
        <v>5</v>
      </c>
      <c r="D2619" s="11"/>
      <c r="E26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19" s="524" t="str">
        <f t="shared" si="122"/>
        <v/>
      </c>
      <c r="H2619" s="525">
        <f t="shared" si="123"/>
        <v>0</v>
      </c>
      <c r="I2619" s="526">
        <f t="shared" si="124"/>
        <v>1</v>
      </c>
      <c r="J2619" s="526" t="str">
        <f ca="1">IF(G2619="","",SUMPRODUCT(LOOKUP(MID(SUBSTITUTE(UPPER(TRIM(CLEAN(SUBSTITUTE(SUBSTITUTE(G2619,"ٔ",""),"ـ","ء"))))," ",""),ROW(INDIRECT("1:"&amp;LEN(SUBSTITUTE(UPPER(TRIM(CLEAN(SUBSTITUTE(SUBSTITUTE(G2619,"ٔ",""),"ـ","ء"))))," ","")))),1),Gematria!$C$3:$C$40,Gematria!$D$3:$D$40)))</f>
        <v/>
      </c>
    </row>
    <row r="2620" spans="1:10" x14ac:dyDescent="0.25">
      <c r="A2620" s="2">
        <v>2619</v>
      </c>
      <c r="B2620" s="2">
        <v>22</v>
      </c>
      <c r="C2620" s="2">
        <v>6</v>
      </c>
      <c r="D2620" s="11"/>
      <c r="E26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20" s="524" t="str">
        <f t="shared" si="122"/>
        <v/>
      </c>
      <c r="H2620" s="525">
        <f t="shared" si="123"/>
        <v>0</v>
      </c>
      <c r="I2620" s="526">
        <f t="shared" si="124"/>
        <v>1</v>
      </c>
      <c r="J2620" s="526" t="str">
        <f ca="1">IF(G2620="","",SUMPRODUCT(LOOKUP(MID(SUBSTITUTE(UPPER(TRIM(CLEAN(SUBSTITUTE(SUBSTITUTE(G2620,"ٔ",""),"ـ","ء"))))," ",""),ROW(INDIRECT("1:"&amp;LEN(SUBSTITUTE(UPPER(TRIM(CLEAN(SUBSTITUTE(SUBSTITUTE(G2620,"ٔ",""),"ـ","ء"))))," ","")))),1),Gematria!$C$3:$C$40,Gematria!$D$3:$D$40)))</f>
        <v/>
      </c>
    </row>
    <row r="2621" spans="1:10" x14ac:dyDescent="0.25">
      <c r="A2621" s="2">
        <v>2620</v>
      </c>
      <c r="B2621" s="2">
        <v>22</v>
      </c>
      <c r="C2621" s="2">
        <v>7</v>
      </c>
      <c r="D2621" s="11"/>
      <c r="E26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21" s="524" t="str">
        <f t="shared" si="122"/>
        <v/>
      </c>
      <c r="H2621" s="525">
        <f t="shared" si="123"/>
        <v>0</v>
      </c>
      <c r="I2621" s="526">
        <f t="shared" si="124"/>
        <v>1</v>
      </c>
      <c r="J2621" s="526" t="str">
        <f ca="1">IF(G2621="","",SUMPRODUCT(LOOKUP(MID(SUBSTITUTE(UPPER(TRIM(CLEAN(SUBSTITUTE(SUBSTITUTE(G2621,"ٔ",""),"ـ","ء"))))," ",""),ROW(INDIRECT("1:"&amp;LEN(SUBSTITUTE(UPPER(TRIM(CLEAN(SUBSTITUTE(SUBSTITUTE(G2621,"ٔ",""),"ـ","ء"))))," ","")))),1),Gematria!$C$3:$C$40,Gematria!$D$3:$D$40)))</f>
        <v/>
      </c>
    </row>
    <row r="2622" spans="1:10" x14ac:dyDescent="0.25">
      <c r="A2622" s="2">
        <v>2621</v>
      </c>
      <c r="B2622" s="2">
        <v>22</v>
      </c>
      <c r="C2622" s="2">
        <v>8</v>
      </c>
      <c r="D2622" s="11"/>
      <c r="E26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22" s="524" t="str">
        <f t="shared" si="122"/>
        <v/>
      </c>
      <c r="H2622" s="525">
        <f t="shared" si="123"/>
        <v>0</v>
      </c>
      <c r="I2622" s="526">
        <f t="shared" si="124"/>
        <v>1</v>
      </c>
      <c r="J2622" s="526" t="str">
        <f ca="1">IF(G2622="","",SUMPRODUCT(LOOKUP(MID(SUBSTITUTE(UPPER(TRIM(CLEAN(SUBSTITUTE(SUBSTITUTE(G2622,"ٔ",""),"ـ","ء"))))," ",""),ROW(INDIRECT("1:"&amp;LEN(SUBSTITUTE(UPPER(TRIM(CLEAN(SUBSTITUTE(SUBSTITUTE(G2622,"ٔ",""),"ـ","ء"))))," ","")))),1),Gematria!$C$3:$C$40,Gematria!$D$3:$D$40)))</f>
        <v/>
      </c>
    </row>
    <row r="2623" spans="1:10" x14ac:dyDescent="0.25">
      <c r="A2623" s="2">
        <v>2622</v>
      </c>
      <c r="B2623" s="2">
        <v>22</v>
      </c>
      <c r="C2623" s="2">
        <v>9</v>
      </c>
      <c r="D2623" s="11"/>
      <c r="E26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23" s="524" t="str">
        <f t="shared" si="122"/>
        <v/>
      </c>
      <c r="H2623" s="525">
        <f t="shared" si="123"/>
        <v>0</v>
      </c>
      <c r="I2623" s="526">
        <f t="shared" si="124"/>
        <v>1</v>
      </c>
      <c r="J2623" s="526" t="str">
        <f ca="1">IF(G2623="","",SUMPRODUCT(LOOKUP(MID(SUBSTITUTE(UPPER(TRIM(CLEAN(SUBSTITUTE(SUBSTITUTE(G2623,"ٔ",""),"ـ","ء"))))," ",""),ROW(INDIRECT("1:"&amp;LEN(SUBSTITUTE(UPPER(TRIM(CLEAN(SUBSTITUTE(SUBSTITUTE(G2623,"ٔ",""),"ـ","ء"))))," ","")))),1),Gematria!$C$3:$C$40,Gematria!$D$3:$D$40)))</f>
        <v/>
      </c>
    </row>
    <row r="2624" spans="1:10" x14ac:dyDescent="0.25">
      <c r="A2624" s="2">
        <v>2623</v>
      </c>
      <c r="B2624" s="2">
        <v>22</v>
      </c>
      <c r="C2624" s="2">
        <v>10</v>
      </c>
      <c r="D2624" s="11"/>
      <c r="E26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24" s="524" t="str">
        <f t="shared" si="122"/>
        <v/>
      </c>
      <c r="H2624" s="525">
        <f t="shared" si="123"/>
        <v>0</v>
      </c>
      <c r="I2624" s="526">
        <f t="shared" si="124"/>
        <v>1</v>
      </c>
      <c r="J2624" s="526" t="str">
        <f ca="1">IF(G2624="","",SUMPRODUCT(LOOKUP(MID(SUBSTITUTE(UPPER(TRIM(CLEAN(SUBSTITUTE(SUBSTITUTE(G2624,"ٔ",""),"ـ","ء"))))," ",""),ROW(INDIRECT("1:"&amp;LEN(SUBSTITUTE(UPPER(TRIM(CLEAN(SUBSTITUTE(SUBSTITUTE(G2624,"ٔ",""),"ـ","ء"))))," ","")))),1),Gematria!$C$3:$C$40,Gematria!$D$3:$D$40)))</f>
        <v/>
      </c>
    </row>
    <row r="2625" spans="1:10" x14ac:dyDescent="0.25">
      <c r="A2625" s="2">
        <v>2624</v>
      </c>
      <c r="B2625" s="2">
        <v>22</v>
      </c>
      <c r="C2625" s="2">
        <v>11</v>
      </c>
      <c r="D2625" s="11"/>
      <c r="E26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25" s="524" t="str">
        <f t="shared" si="122"/>
        <v/>
      </c>
      <c r="H2625" s="525">
        <f t="shared" si="123"/>
        <v>0</v>
      </c>
      <c r="I2625" s="526">
        <f t="shared" si="124"/>
        <v>1</v>
      </c>
      <c r="J2625" s="526" t="str">
        <f ca="1">IF(G2625="","",SUMPRODUCT(LOOKUP(MID(SUBSTITUTE(UPPER(TRIM(CLEAN(SUBSTITUTE(SUBSTITUTE(G2625,"ٔ",""),"ـ","ء"))))," ",""),ROW(INDIRECT("1:"&amp;LEN(SUBSTITUTE(UPPER(TRIM(CLEAN(SUBSTITUTE(SUBSTITUTE(G2625,"ٔ",""),"ـ","ء"))))," ","")))),1),Gematria!$C$3:$C$40,Gematria!$D$3:$D$40)))</f>
        <v/>
      </c>
    </row>
    <row r="2626" spans="1:10" x14ac:dyDescent="0.25">
      <c r="A2626" s="2">
        <v>2625</v>
      </c>
      <c r="B2626" s="2">
        <v>22</v>
      </c>
      <c r="C2626" s="2">
        <v>12</v>
      </c>
      <c r="D2626" s="11"/>
      <c r="E26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26" s="524" t="str">
        <f t="shared" si="122"/>
        <v/>
      </c>
      <c r="H2626" s="525">
        <f t="shared" si="123"/>
        <v>0</v>
      </c>
      <c r="I2626" s="526">
        <f t="shared" si="124"/>
        <v>1</v>
      </c>
      <c r="J2626" s="526" t="str">
        <f ca="1">IF(G2626="","",SUMPRODUCT(LOOKUP(MID(SUBSTITUTE(UPPER(TRIM(CLEAN(SUBSTITUTE(SUBSTITUTE(G2626,"ٔ",""),"ـ","ء"))))," ",""),ROW(INDIRECT("1:"&amp;LEN(SUBSTITUTE(UPPER(TRIM(CLEAN(SUBSTITUTE(SUBSTITUTE(G2626,"ٔ",""),"ـ","ء"))))," ","")))),1),Gematria!$C$3:$C$40,Gematria!$D$3:$D$40)))</f>
        <v/>
      </c>
    </row>
    <row r="2627" spans="1:10" x14ac:dyDescent="0.25">
      <c r="A2627" s="2">
        <v>2626</v>
      </c>
      <c r="B2627" s="2">
        <v>22</v>
      </c>
      <c r="C2627" s="2">
        <v>13</v>
      </c>
      <c r="D2627" s="11"/>
      <c r="E26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27" s="524" t="str">
        <f t="shared" ref="G2627:G2690" si="125">TRIM(CLEAN(SUBSTITUTE(F2627,"ٔ","")))</f>
        <v/>
      </c>
      <c r="H2627" s="525">
        <f t="shared" ref="H2627:H2690" si="126">LEN(SUBSTITUTE(G2627," ",""))</f>
        <v>0</v>
      </c>
      <c r="I2627" s="526">
        <f t="shared" si="124"/>
        <v>1</v>
      </c>
      <c r="J2627" s="526" t="str">
        <f ca="1">IF(G2627="","",SUMPRODUCT(LOOKUP(MID(SUBSTITUTE(UPPER(TRIM(CLEAN(SUBSTITUTE(SUBSTITUTE(G2627,"ٔ",""),"ـ","ء"))))," ",""),ROW(INDIRECT("1:"&amp;LEN(SUBSTITUTE(UPPER(TRIM(CLEAN(SUBSTITUTE(SUBSTITUTE(G2627,"ٔ",""),"ـ","ء"))))," ","")))),1),Gematria!$C$3:$C$40,Gematria!$D$3:$D$40)))</f>
        <v/>
      </c>
    </row>
    <row r="2628" spans="1:10" x14ac:dyDescent="0.25">
      <c r="A2628" s="2">
        <v>2627</v>
      </c>
      <c r="B2628" s="2">
        <v>22</v>
      </c>
      <c r="C2628" s="2">
        <v>14</v>
      </c>
      <c r="D2628" s="11"/>
      <c r="E26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28" s="524" t="str">
        <f t="shared" si="125"/>
        <v/>
      </c>
      <c r="H2628" s="525">
        <f t="shared" si="126"/>
        <v>0</v>
      </c>
      <c r="I2628" s="526">
        <f t="shared" si="124"/>
        <v>1</v>
      </c>
      <c r="J2628" s="526" t="str">
        <f ca="1">IF(G2628="","",SUMPRODUCT(LOOKUP(MID(SUBSTITUTE(UPPER(TRIM(CLEAN(SUBSTITUTE(SUBSTITUTE(G2628,"ٔ",""),"ـ","ء"))))," ",""),ROW(INDIRECT("1:"&amp;LEN(SUBSTITUTE(UPPER(TRIM(CLEAN(SUBSTITUTE(SUBSTITUTE(G2628,"ٔ",""),"ـ","ء"))))," ","")))),1),Gematria!$C$3:$C$40,Gematria!$D$3:$D$40)))</f>
        <v/>
      </c>
    </row>
    <row r="2629" spans="1:10" x14ac:dyDescent="0.25">
      <c r="A2629" s="2">
        <v>2628</v>
      </c>
      <c r="B2629" s="2">
        <v>22</v>
      </c>
      <c r="C2629" s="2">
        <v>15</v>
      </c>
      <c r="D2629" s="11"/>
      <c r="E26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29" s="524" t="str">
        <f t="shared" si="125"/>
        <v/>
      </c>
      <c r="H2629" s="525">
        <f t="shared" si="126"/>
        <v>0</v>
      </c>
      <c r="I2629" s="526">
        <f t="shared" si="124"/>
        <v>1</v>
      </c>
      <c r="J2629" s="526" t="str">
        <f ca="1">IF(G2629="","",SUMPRODUCT(LOOKUP(MID(SUBSTITUTE(UPPER(TRIM(CLEAN(SUBSTITUTE(SUBSTITUTE(G2629,"ٔ",""),"ـ","ء"))))," ",""),ROW(INDIRECT("1:"&amp;LEN(SUBSTITUTE(UPPER(TRIM(CLEAN(SUBSTITUTE(SUBSTITUTE(G2629,"ٔ",""),"ـ","ء"))))," ","")))),1),Gematria!$C$3:$C$40,Gematria!$D$3:$D$40)))</f>
        <v/>
      </c>
    </row>
    <row r="2630" spans="1:10" x14ac:dyDescent="0.25">
      <c r="A2630" s="2">
        <v>2629</v>
      </c>
      <c r="B2630" s="2">
        <v>22</v>
      </c>
      <c r="C2630" s="2">
        <v>16</v>
      </c>
      <c r="D2630" s="11"/>
      <c r="E26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30" s="524" t="str">
        <f t="shared" si="125"/>
        <v/>
      </c>
      <c r="H2630" s="525">
        <f t="shared" si="126"/>
        <v>0</v>
      </c>
      <c r="I2630" s="526">
        <f t="shared" si="124"/>
        <v>1</v>
      </c>
      <c r="J2630" s="526" t="str">
        <f ca="1">IF(G2630="","",SUMPRODUCT(LOOKUP(MID(SUBSTITUTE(UPPER(TRIM(CLEAN(SUBSTITUTE(SUBSTITUTE(G2630,"ٔ",""),"ـ","ء"))))," ",""),ROW(INDIRECT("1:"&amp;LEN(SUBSTITUTE(UPPER(TRIM(CLEAN(SUBSTITUTE(SUBSTITUTE(G2630,"ٔ",""),"ـ","ء"))))," ","")))),1),Gematria!$C$3:$C$40,Gematria!$D$3:$D$40)))</f>
        <v/>
      </c>
    </row>
    <row r="2631" spans="1:10" x14ac:dyDescent="0.25">
      <c r="A2631" s="2">
        <v>2630</v>
      </c>
      <c r="B2631" s="2">
        <v>22</v>
      </c>
      <c r="C2631" s="2">
        <v>17</v>
      </c>
      <c r="D2631" s="11"/>
      <c r="E26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31" s="524" t="str">
        <f t="shared" si="125"/>
        <v/>
      </c>
      <c r="H2631" s="525">
        <f t="shared" si="126"/>
        <v>0</v>
      </c>
      <c r="I2631" s="526">
        <f t="shared" si="124"/>
        <v>1</v>
      </c>
      <c r="J2631" s="526" t="str">
        <f ca="1">IF(G2631="","",SUMPRODUCT(LOOKUP(MID(SUBSTITUTE(UPPER(TRIM(CLEAN(SUBSTITUTE(SUBSTITUTE(G2631,"ٔ",""),"ـ","ء"))))," ",""),ROW(INDIRECT("1:"&amp;LEN(SUBSTITUTE(UPPER(TRIM(CLEAN(SUBSTITUTE(SUBSTITUTE(G2631,"ٔ",""),"ـ","ء"))))," ","")))),1),Gematria!$C$3:$C$40,Gematria!$D$3:$D$40)))</f>
        <v/>
      </c>
    </row>
    <row r="2632" spans="1:10" x14ac:dyDescent="0.25">
      <c r="A2632" s="2">
        <v>2631</v>
      </c>
      <c r="B2632" s="2">
        <v>22</v>
      </c>
      <c r="C2632" s="2">
        <v>18</v>
      </c>
      <c r="D2632" s="11"/>
      <c r="E26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32" s="524" t="str">
        <f t="shared" si="125"/>
        <v/>
      </c>
      <c r="H2632" s="525">
        <f t="shared" si="126"/>
        <v>0</v>
      </c>
      <c r="I2632" s="526">
        <f t="shared" si="124"/>
        <v>1</v>
      </c>
      <c r="J2632" s="526" t="str">
        <f ca="1">IF(G2632="","",SUMPRODUCT(LOOKUP(MID(SUBSTITUTE(UPPER(TRIM(CLEAN(SUBSTITUTE(SUBSTITUTE(G2632,"ٔ",""),"ـ","ء"))))," ",""),ROW(INDIRECT("1:"&amp;LEN(SUBSTITUTE(UPPER(TRIM(CLEAN(SUBSTITUTE(SUBSTITUTE(G2632,"ٔ",""),"ـ","ء"))))," ","")))),1),Gematria!$C$3:$C$40,Gematria!$D$3:$D$40)))</f>
        <v/>
      </c>
    </row>
    <row r="2633" spans="1:10" x14ac:dyDescent="0.25">
      <c r="A2633" s="2">
        <v>2632</v>
      </c>
      <c r="B2633" s="2">
        <v>22</v>
      </c>
      <c r="C2633" s="2">
        <v>19</v>
      </c>
      <c r="D2633" s="11"/>
      <c r="E26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33" s="524" t="str">
        <f t="shared" si="125"/>
        <v/>
      </c>
      <c r="H2633" s="525">
        <f t="shared" si="126"/>
        <v>0</v>
      </c>
      <c r="I2633" s="526">
        <f t="shared" si="124"/>
        <v>1</v>
      </c>
      <c r="J2633" s="526" t="str">
        <f ca="1">IF(G2633="","",SUMPRODUCT(LOOKUP(MID(SUBSTITUTE(UPPER(TRIM(CLEAN(SUBSTITUTE(SUBSTITUTE(G2633,"ٔ",""),"ـ","ء"))))," ",""),ROW(INDIRECT("1:"&amp;LEN(SUBSTITUTE(UPPER(TRIM(CLEAN(SUBSTITUTE(SUBSTITUTE(G2633,"ٔ",""),"ـ","ء"))))," ","")))),1),Gematria!$C$3:$C$40,Gematria!$D$3:$D$40)))</f>
        <v/>
      </c>
    </row>
    <row r="2634" spans="1:10" x14ac:dyDescent="0.25">
      <c r="A2634" s="2">
        <v>2633</v>
      </c>
      <c r="B2634" s="2">
        <v>22</v>
      </c>
      <c r="C2634" s="2">
        <v>20</v>
      </c>
      <c r="D2634" s="11"/>
      <c r="E26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34" s="524" t="str">
        <f t="shared" si="125"/>
        <v/>
      </c>
      <c r="H2634" s="525">
        <f t="shared" si="126"/>
        <v>0</v>
      </c>
      <c r="I2634" s="526">
        <f t="shared" si="124"/>
        <v>1</v>
      </c>
      <c r="J2634" s="526" t="str">
        <f ca="1">IF(G2634="","",SUMPRODUCT(LOOKUP(MID(SUBSTITUTE(UPPER(TRIM(CLEAN(SUBSTITUTE(SUBSTITUTE(G2634,"ٔ",""),"ـ","ء"))))," ",""),ROW(INDIRECT("1:"&amp;LEN(SUBSTITUTE(UPPER(TRIM(CLEAN(SUBSTITUTE(SUBSTITUTE(G2634,"ٔ",""),"ـ","ء"))))," ","")))),1),Gematria!$C$3:$C$40,Gematria!$D$3:$D$40)))</f>
        <v/>
      </c>
    </row>
    <row r="2635" spans="1:10" x14ac:dyDescent="0.25">
      <c r="A2635" s="2">
        <v>2634</v>
      </c>
      <c r="B2635" s="2">
        <v>22</v>
      </c>
      <c r="C2635" s="2">
        <v>21</v>
      </c>
      <c r="D2635" s="11"/>
      <c r="E26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35" s="524" t="str">
        <f t="shared" si="125"/>
        <v/>
      </c>
      <c r="H2635" s="525">
        <f t="shared" si="126"/>
        <v>0</v>
      </c>
      <c r="I2635" s="526">
        <f t="shared" si="124"/>
        <v>1</v>
      </c>
      <c r="J2635" s="526" t="str">
        <f ca="1">IF(G2635="","",SUMPRODUCT(LOOKUP(MID(SUBSTITUTE(UPPER(TRIM(CLEAN(SUBSTITUTE(SUBSTITUTE(G2635,"ٔ",""),"ـ","ء"))))," ",""),ROW(INDIRECT("1:"&amp;LEN(SUBSTITUTE(UPPER(TRIM(CLEAN(SUBSTITUTE(SUBSTITUTE(G2635,"ٔ",""),"ـ","ء"))))," ","")))),1),Gematria!$C$3:$C$40,Gematria!$D$3:$D$40)))</f>
        <v/>
      </c>
    </row>
    <row r="2636" spans="1:10" x14ac:dyDescent="0.25">
      <c r="A2636" s="2">
        <v>2635</v>
      </c>
      <c r="B2636" s="2">
        <v>22</v>
      </c>
      <c r="C2636" s="2">
        <v>22</v>
      </c>
      <c r="D2636" s="11"/>
      <c r="E26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36" s="524" t="str">
        <f t="shared" si="125"/>
        <v/>
      </c>
      <c r="H2636" s="525">
        <f t="shared" si="126"/>
        <v>0</v>
      </c>
      <c r="I2636" s="526">
        <f t="shared" si="124"/>
        <v>1</v>
      </c>
      <c r="J2636" s="526" t="str">
        <f ca="1">IF(G2636="","",SUMPRODUCT(LOOKUP(MID(SUBSTITUTE(UPPER(TRIM(CLEAN(SUBSTITUTE(SUBSTITUTE(G2636,"ٔ",""),"ـ","ء"))))," ",""),ROW(INDIRECT("1:"&amp;LEN(SUBSTITUTE(UPPER(TRIM(CLEAN(SUBSTITUTE(SUBSTITUTE(G2636,"ٔ",""),"ـ","ء"))))," ","")))),1),Gematria!$C$3:$C$40,Gematria!$D$3:$D$40)))</f>
        <v/>
      </c>
    </row>
    <row r="2637" spans="1:10" x14ac:dyDescent="0.25">
      <c r="A2637" s="2">
        <v>2636</v>
      </c>
      <c r="B2637" s="2">
        <v>22</v>
      </c>
      <c r="C2637" s="2">
        <v>23</v>
      </c>
      <c r="D2637" s="11"/>
      <c r="E26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37" s="524" t="str">
        <f t="shared" si="125"/>
        <v/>
      </c>
      <c r="H2637" s="525">
        <f t="shared" si="126"/>
        <v>0</v>
      </c>
      <c r="I2637" s="526">
        <f t="shared" si="124"/>
        <v>1</v>
      </c>
      <c r="J2637" s="526" t="str">
        <f ca="1">IF(G2637="","",SUMPRODUCT(LOOKUP(MID(SUBSTITUTE(UPPER(TRIM(CLEAN(SUBSTITUTE(SUBSTITUTE(G2637,"ٔ",""),"ـ","ء"))))," ",""),ROW(INDIRECT("1:"&amp;LEN(SUBSTITUTE(UPPER(TRIM(CLEAN(SUBSTITUTE(SUBSTITUTE(G2637,"ٔ",""),"ـ","ء"))))," ","")))),1),Gematria!$C$3:$C$40,Gematria!$D$3:$D$40)))</f>
        <v/>
      </c>
    </row>
    <row r="2638" spans="1:10" x14ac:dyDescent="0.25">
      <c r="A2638" s="2">
        <v>2637</v>
      </c>
      <c r="B2638" s="2">
        <v>22</v>
      </c>
      <c r="C2638" s="2">
        <v>24</v>
      </c>
      <c r="D2638" s="11"/>
      <c r="E26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38" s="524" t="str">
        <f t="shared" si="125"/>
        <v/>
      </c>
      <c r="H2638" s="525">
        <f t="shared" si="126"/>
        <v>0</v>
      </c>
      <c r="I2638" s="526">
        <f t="shared" si="124"/>
        <v>1</v>
      </c>
      <c r="J2638" s="526" t="str">
        <f ca="1">IF(G2638="","",SUMPRODUCT(LOOKUP(MID(SUBSTITUTE(UPPER(TRIM(CLEAN(SUBSTITUTE(SUBSTITUTE(G2638,"ٔ",""),"ـ","ء"))))," ",""),ROW(INDIRECT("1:"&amp;LEN(SUBSTITUTE(UPPER(TRIM(CLEAN(SUBSTITUTE(SUBSTITUTE(G2638,"ٔ",""),"ـ","ء"))))," ","")))),1),Gematria!$C$3:$C$40,Gematria!$D$3:$D$40)))</f>
        <v/>
      </c>
    </row>
    <row r="2639" spans="1:10" x14ac:dyDescent="0.25">
      <c r="A2639" s="2">
        <v>2638</v>
      </c>
      <c r="B2639" s="2">
        <v>22</v>
      </c>
      <c r="C2639" s="2">
        <v>25</v>
      </c>
      <c r="D2639" s="11"/>
      <c r="E26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39" s="524" t="str">
        <f t="shared" si="125"/>
        <v/>
      </c>
      <c r="H2639" s="525">
        <f t="shared" si="126"/>
        <v>0</v>
      </c>
      <c r="I2639" s="526">
        <f t="shared" si="124"/>
        <v>1</v>
      </c>
      <c r="J2639" s="526" t="str">
        <f ca="1">IF(G2639="","",SUMPRODUCT(LOOKUP(MID(SUBSTITUTE(UPPER(TRIM(CLEAN(SUBSTITUTE(SUBSTITUTE(G2639,"ٔ",""),"ـ","ء"))))," ",""),ROW(INDIRECT("1:"&amp;LEN(SUBSTITUTE(UPPER(TRIM(CLEAN(SUBSTITUTE(SUBSTITUTE(G2639,"ٔ",""),"ـ","ء"))))," ","")))),1),Gematria!$C$3:$C$40,Gematria!$D$3:$D$40)))</f>
        <v/>
      </c>
    </row>
    <row r="2640" spans="1:10" x14ac:dyDescent="0.25">
      <c r="A2640" s="2">
        <v>2639</v>
      </c>
      <c r="B2640" s="2">
        <v>22</v>
      </c>
      <c r="C2640" s="2">
        <v>26</v>
      </c>
      <c r="D2640" s="11"/>
      <c r="E26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40" s="524" t="str">
        <f t="shared" si="125"/>
        <v/>
      </c>
      <c r="H2640" s="525">
        <f t="shared" si="126"/>
        <v>0</v>
      </c>
      <c r="I2640" s="526">
        <f t="shared" si="124"/>
        <v>1</v>
      </c>
      <c r="J2640" s="526" t="str">
        <f ca="1">IF(G2640="","",SUMPRODUCT(LOOKUP(MID(SUBSTITUTE(UPPER(TRIM(CLEAN(SUBSTITUTE(SUBSTITUTE(G2640,"ٔ",""),"ـ","ء"))))," ",""),ROW(INDIRECT("1:"&amp;LEN(SUBSTITUTE(UPPER(TRIM(CLEAN(SUBSTITUTE(SUBSTITUTE(G2640,"ٔ",""),"ـ","ء"))))," ","")))),1),Gematria!$C$3:$C$40,Gematria!$D$3:$D$40)))</f>
        <v/>
      </c>
    </row>
    <row r="2641" spans="1:10" x14ac:dyDescent="0.25">
      <c r="A2641" s="2">
        <v>2640</v>
      </c>
      <c r="B2641" s="2">
        <v>22</v>
      </c>
      <c r="C2641" s="2">
        <v>27</v>
      </c>
      <c r="D2641" s="11"/>
      <c r="E26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41" s="524" t="str">
        <f t="shared" si="125"/>
        <v/>
      </c>
      <c r="H2641" s="525">
        <f t="shared" si="126"/>
        <v>0</v>
      </c>
      <c r="I2641" s="526">
        <f t="shared" si="124"/>
        <v>1</v>
      </c>
      <c r="J2641" s="526" t="str">
        <f ca="1">IF(G2641="","",SUMPRODUCT(LOOKUP(MID(SUBSTITUTE(UPPER(TRIM(CLEAN(SUBSTITUTE(SUBSTITUTE(G2641,"ٔ",""),"ـ","ء"))))," ",""),ROW(INDIRECT("1:"&amp;LEN(SUBSTITUTE(UPPER(TRIM(CLEAN(SUBSTITUTE(SUBSTITUTE(G2641,"ٔ",""),"ـ","ء"))))," ","")))),1),Gematria!$C$3:$C$40,Gematria!$D$3:$D$40)))</f>
        <v/>
      </c>
    </row>
    <row r="2642" spans="1:10" x14ac:dyDescent="0.25">
      <c r="A2642" s="2">
        <v>2641</v>
      </c>
      <c r="B2642" s="2">
        <v>22</v>
      </c>
      <c r="C2642" s="2">
        <v>28</v>
      </c>
      <c r="D2642" s="11"/>
      <c r="E26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42" s="524" t="str">
        <f t="shared" si="125"/>
        <v/>
      </c>
      <c r="H2642" s="525">
        <f t="shared" si="126"/>
        <v>0</v>
      </c>
      <c r="I2642" s="526">
        <f t="shared" si="124"/>
        <v>1</v>
      </c>
      <c r="J2642" s="526" t="str">
        <f ca="1">IF(G2642="","",SUMPRODUCT(LOOKUP(MID(SUBSTITUTE(UPPER(TRIM(CLEAN(SUBSTITUTE(SUBSTITUTE(G2642,"ٔ",""),"ـ","ء"))))," ",""),ROW(INDIRECT("1:"&amp;LEN(SUBSTITUTE(UPPER(TRIM(CLEAN(SUBSTITUTE(SUBSTITUTE(G2642,"ٔ",""),"ـ","ء"))))," ","")))),1),Gematria!$C$3:$C$40,Gematria!$D$3:$D$40)))</f>
        <v/>
      </c>
    </row>
    <row r="2643" spans="1:10" x14ac:dyDescent="0.25">
      <c r="A2643" s="2">
        <v>2642</v>
      </c>
      <c r="B2643" s="2">
        <v>22</v>
      </c>
      <c r="C2643" s="2">
        <v>29</v>
      </c>
      <c r="D2643" s="11"/>
      <c r="E26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43" s="524" t="str">
        <f t="shared" si="125"/>
        <v/>
      </c>
      <c r="H2643" s="525">
        <f t="shared" si="126"/>
        <v>0</v>
      </c>
      <c r="I2643" s="526">
        <f t="shared" ref="I2643:I2706" si="127">LEN(TRIM(G2643))-H2643+1</f>
        <v>1</v>
      </c>
      <c r="J2643" s="526" t="str">
        <f ca="1">IF(G2643="","",SUMPRODUCT(LOOKUP(MID(SUBSTITUTE(UPPER(TRIM(CLEAN(SUBSTITUTE(SUBSTITUTE(G2643,"ٔ",""),"ـ","ء"))))," ",""),ROW(INDIRECT("1:"&amp;LEN(SUBSTITUTE(UPPER(TRIM(CLEAN(SUBSTITUTE(SUBSTITUTE(G2643,"ٔ",""),"ـ","ء"))))," ","")))),1),Gematria!$C$3:$C$40,Gematria!$D$3:$D$40)))</f>
        <v/>
      </c>
    </row>
    <row r="2644" spans="1:10" x14ac:dyDescent="0.25">
      <c r="A2644" s="2">
        <v>2643</v>
      </c>
      <c r="B2644" s="2">
        <v>22</v>
      </c>
      <c r="C2644" s="2">
        <v>30</v>
      </c>
      <c r="D2644" s="11"/>
      <c r="E26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44" s="524" t="str">
        <f t="shared" si="125"/>
        <v/>
      </c>
      <c r="H2644" s="525">
        <f t="shared" si="126"/>
        <v>0</v>
      </c>
      <c r="I2644" s="526">
        <f t="shared" si="127"/>
        <v>1</v>
      </c>
      <c r="J2644" s="526" t="str">
        <f ca="1">IF(G2644="","",SUMPRODUCT(LOOKUP(MID(SUBSTITUTE(UPPER(TRIM(CLEAN(SUBSTITUTE(SUBSTITUTE(G2644,"ٔ",""),"ـ","ء"))))," ",""),ROW(INDIRECT("1:"&amp;LEN(SUBSTITUTE(UPPER(TRIM(CLEAN(SUBSTITUTE(SUBSTITUTE(G2644,"ٔ",""),"ـ","ء"))))," ","")))),1),Gematria!$C$3:$C$40,Gematria!$D$3:$D$40)))</f>
        <v/>
      </c>
    </row>
    <row r="2645" spans="1:10" x14ac:dyDescent="0.25">
      <c r="A2645" s="2">
        <v>2644</v>
      </c>
      <c r="B2645" s="2">
        <v>22</v>
      </c>
      <c r="C2645" s="2">
        <v>31</v>
      </c>
      <c r="D2645" s="11"/>
      <c r="E26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45" s="524" t="str">
        <f t="shared" si="125"/>
        <v/>
      </c>
      <c r="H2645" s="525">
        <f t="shared" si="126"/>
        <v>0</v>
      </c>
      <c r="I2645" s="526">
        <f t="shared" si="127"/>
        <v>1</v>
      </c>
      <c r="J2645" s="526" t="str">
        <f ca="1">IF(G2645="","",SUMPRODUCT(LOOKUP(MID(SUBSTITUTE(UPPER(TRIM(CLEAN(SUBSTITUTE(SUBSTITUTE(G2645,"ٔ",""),"ـ","ء"))))," ",""),ROW(INDIRECT("1:"&amp;LEN(SUBSTITUTE(UPPER(TRIM(CLEAN(SUBSTITUTE(SUBSTITUTE(G2645,"ٔ",""),"ـ","ء"))))," ","")))),1),Gematria!$C$3:$C$40,Gematria!$D$3:$D$40)))</f>
        <v/>
      </c>
    </row>
    <row r="2646" spans="1:10" x14ac:dyDescent="0.25">
      <c r="A2646" s="2">
        <v>2645</v>
      </c>
      <c r="B2646" s="2">
        <v>22</v>
      </c>
      <c r="C2646" s="2">
        <v>32</v>
      </c>
      <c r="D2646" s="11"/>
      <c r="E26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46" s="524" t="str">
        <f t="shared" si="125"/>
        <v/>
      </c>
      <c r="H2646" s="525">
        <f t="shared" si="126"/>
        <v>0</v>
      </c>
      <c r="I2646" s="526">
        <f t="shared" si="127"/>
        <v>1</v>
      </c>
      <c r="J2646" s="526" t="str">
        <f ca="1">IF(G2646="","",SUMPRODUCT(LOOKUP(MID(SUBSTITUTE(UPPER(TRIM(CLEAN(SUBSTITUTE(SUBSTITUTE(G2646,"ٔ",""),"ـ","ء"))))," ",""),ROW(INDIRECT("1:"&amp;LEN(SUBSTITUTE(UPPER(TRIM(CLEAN(SUBSTITUTE(SUBSTITUTE(G2646,"ٔ",""),"ـ","ء"))))," ","")))),1),Gematria!$C$3:$C$40,Gematria!$D$3:$D$40)))</f>
        <v/>
      </c>
    </row>
    <row r="2647" spans="1:10" x14ac:dyDescent="0.25">
      <c r="A2647" s="2">
        <v>2646</v>
      </c>
      <c r="B2647" s="2">
        <v>22</v>
      </c>
      <c r="C2647" s="2">
        <v>33</v>
      </c>
      <c r="D2647" s="11"/>
      <c r="E26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47" s="524" t="str">
        <f t="shared" si="125"/>
        <v/>
      </c>
      <c r="H2647" s="525">
        <f t="shared" si="126"/>
        <v>0</v>
      </c>
      <c r="I2647" s="526">
        <f t="shared" si="127"/>
        <v>1</v>
      </c>
      <c r="J2647" s="526" t="str">
        <f ca="1">IF(G2647="","",SUMPRODUCT(LOOKUP(MID(SUBSTITUTE(UPPER(TRIM(CLEAN(SUBSTITUTE(SUBSTITUTE(G2647,"ٔ",""),"ـ","ء"))))," ",""),ROW(INDIRECT("1:"&amp;LEN(SUBSTITUTE(UPPER(TRIM(CLEAN(SUBSTITUTE(SUBSTITUTE(G2647,"ٔ",""),"ـ","ء"))))," ","")))),1),Gematria!$C$3:$C$40,Gematria!$D$3:$D$40)))</f>
        <v/>
      </c>
    </row>
    <row r="2648" spans="1:10" x14ac:dyDescent="0.25">
      <c r="A2648" s="2">
        <v>2647</v>
      </c>
      <c r="B2648" s="2">
        <v>22</v>
      </c>
      <c r="C2648" s="2">
        <v>34</v>
      </c>
      <c r="D2648" s="11"/>
      <c r="E26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48" s="524" t="str">
        <f t="shared" si="125"/>
        <v/>
      </c>
      <c r="H2648" s="525">
        <f t="shared" si="126"/>
        <v>0</v>
      </c>
      <c r="I2648" s="526">
        <f t="shared" si="127"/>
        <v>1</v>
      </c>
      <c r="J2648" s="526" t="str">
        <f ca="1">IF(G2648="","",SUMPRODUCT(LOOKUP(MID(SUBSTITUTE(UPPER(TRIM(CLEAN(SUBSTITUTE(SUBSTITUTE(G2648,"ٔ",""),"ـ","ء"))))," ",""),ROW(INDIRECT("1:"&amp;LEN(SUBSTITUTE(UPPER(TRIM(CLEAN(SUBSTITUTE(SUBSTITUTE(G2648,"ٔ",""),"ـ","ء"))))," ","")))),1),Gematria!$C$3:$C$40,Gematria!$D$3:$D$40)))</f>
        <v/>
      </c>
    </row>
    <row r="2649" spans="1:10" x14ac:dyDescent="0.25">
      <c r="A2649" s="2">
        <v>2648</v>
      </c>
      <c r="B2649" s="2">
        <v>22</v>
      </c>
      <c r="C2649" s="2">
        <v>35</v>
      </c>
      <c r="D2649" s="11"/>
      <c r="E26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49" s="524" t="str">
        <f t="shared" si="125"/>
        <v/>
      </c>
      <c r="H2649" s="525">
        <f t="shared" si="126"/>
        <v>0</v>
      </c>
      <c r="I2649" s="526">
        <f t="shared" si="127"/>
        <v>1</v>
      </c>
      <c r="J2649" s="526" t="str">
        <f ca="1">IF(G2649="","",SUMPRODUCT(LOOKUP(MID(SUBSTITUTE(UPPER(TRIM(CLEAN(SUBSTITUTE(SUBSTITUTE(G2649,"ٔ",""),"ـ","ء"))))," ",""),ROW(INDIRECT("1:"&amp;LEN(SUBSTITUTE(UPPER(TRIM(CLEAN(SUBSTITUTE(SUBSTITUTE(G2649,"ٔ",""),"ـ","ء"))))," ","")))),1),Gematria!$C$3:$C$40,Gematria!$D$3:$D$40)))</f>
        <v/>
      </c>
    </row>
    <row r="2650" spans="1:10" x14ac:dyDescent="0.25">
      <c r="A2650" s="2">
        <v>2649</v>
      </c>
      <c r="B2650" s="2">
        <v>22</v>
      </c>
      <c r="C2650" s="2">
        <v>36</v>
      </c>
      <c r="D2650" s="11"/>
      <c r="E26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50" s="524" t="str">
        <f t="shared" si="125"/>
        <v/>
      </c>
      <c r="H2650" s="525">
        <f t="shared" si="126"/>
        <v>0</v>
      </c>
      <c r="I2650" s="526">
        <f t="shared" si="127"/>
        <v>1</v>
      </c>
      <c r="J2650" s="526" t="str">
        <f ca="1">IF(G2650="","",SUMPRODUCT(LOOKUP(MID(SUBSTITUTE(UPPER(TRIM(CLEAN(SUBSTITUTE(SUBSTITUTE(G2650,"ٔ",""),"ـ","ء"))))," ",""),ROW(INDIRECT("1:"&amp;LEN(SUBSTITUTE(UPPER(TRIM(CLEAN(SUBSTITUTE(SUBSTITUTE(G2650,"ٔ",""),"ـ","ء"))))," ","")))),1),Gematria!$C$3:$C$40,Gematria!$D$3:$D$40)))</f>
        <v/>
      </c>
    </row>
    <row r="2651" spans="1:10" x14ac:dyDescent="0.25">
      <c r="A2651" s="2">
        <v>2650</v>
      </c>
      <c r="B2651" s="2">
        <v>22</v>
      </c>
      <c r="C2651" s="2">
        <v>37</v>
      </c>
      <c r="D2651" s="11"/>
      <c r="E26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51" s="524" t="str">
        <f t="shared" si="125"/>
        <v/>
      </c>
      <c r="H2651" s="525">
        <f t="shared" si="126"/>
        <v>0</v>
      </c>
      <c r="I2651" s="526">
        <f t="shared" si="127"/>
        <v>1</v>
      </c>
      <c r="J2651" s="526" t="str">
        <f ca="1">IF(G2651="","",SUMPRODUCT(LOOKUP(MID(SUBSTITUTE(UPPER(TRIM(CLEAN(SUBSTITUTE(SUBSTITUTE(G2651,"ٔ",""),"ـ","ء"))))," ",""),ROW(INDIRECT("1:"&amp;LEN(SUBSTITUTE(UPPER(TRIM(CLEAN(SUBSTITUTE(SUBSTITUTE(G2651,"ٔ",""),"ـ","ء"))))," ","")))),1),Gematria!$C$3:$C$40,Gematria!$D$3:$D$40)))</f>
        <v/>
      </c>
    </row>
    <row r="2652" spans="1:10" x14ac:dyDescent="0.25">
      <c r="A2652" s="2">
        <v>2651</v>
      </c>
      <c r="B2652" s="2">
        <v>22</v>
      </c>
      <c r="C2652" s="2">
        <v>38</v>
      </c>
      <c r="D2652" s="11"/>
      <c r="E26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52" s="524" t="str">
        <f t="shared" si="125"/>
        <v/>
      </c>
      <c r="H2652" s="525">
        <f t="shared" si="126"/>
        <v>0</v>
      </c>
      <c r="I2652" s="526">
        <f t="shared" si="127"/>
        <v>1</v>
      </c>
      <c r="J2652" s="526" t="str">
        <f ca="1">IF(G2652="","",SUMPRODUCT(LOOKUP(MID(SUBSTITUTE(UPPER(TRIM(CLEAN(SUBSTITUTE(SUBSTITUTE(G2652,"ٔ",""),"ـ","ء"))))," ",""),ROW(INDIRECT("1:"&amp;LEN(SUBSTITUTE(UPPER(TRIM(CLEAN(SUBSTITUTE(SUBSTITUTE(G2652,"ٔ",""),"ـ","ء"))))," ","")))),1),Gematria!$C$3:$C$40,Gematria!$D$3:$D$40)))</f>
        <v/>
      </c>
    </row>
    <row r="2653" spans="1:10" x14ac:dyDescent="0.25">
      <c r="A2653" s="2">
        <v>2652</v>
      </c>
      <c r="B2653" s="2">
        <v>22</v>
      </c>
      <c r="C2653" s="2">
        <v>39</v>
      </c>
      <c r="D2653" s="11"/>
      <c r="E26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53" s="524" t="str">
        <f t="shared" si="125"/>
        <v/>
      </c>
      <c r="H2653" s="525">
        <f t="shared" si="126"/>
        <v>0</v>
      </c>
      <c r="I2653" s="526">
        <f t="shared" si="127"/>
        <v>1</v>
      </c>
      <c r="J2653" s="526" t="str">
        <f ca="1">IF(G2653="","",SUMPRODUCT(LOOKUP(MID(SUBSTITUTE(UPPER(TRIM(CLEAN(SUBSTITUTE(SUBSTITUTE(G2653,"ٔ",""),"ـ","ء"))))," ",""),ROW(INDIRECT("1:"&amp;LEN(SUBSTITUTE(UPPER(TRIM(CLEAN(SUBSTITUTE(SUBSTITUTE(G2653,"ٔ",""),"ـ","ء"))))," ","")))),1),Gematria!$C$3:$C$40,Gematria!$D$3:$D$40)))</f>
        <v/>
      </c>
    </row>
    <row r="2654" spans="1:10" x14ac:dyDescent="0.25">
      <c r="A2654" s="2">
        <v>2653</v>
      </c>
      <c r="B2654" s="2">
        <v>22</v>
      </c>
      <c r="C2654" s="2">
        <v>40</v>
      </c>
      <c r="D2654" s="11"/>
      <c r="E26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54" s="524" t="str">
        <f t="shared" si="125"/>
        <v/>
      </c>
      <c r="H2654" s="525">
        <f t="shared" si="126"/>
        <v>0</v>
      </c>
      <c r="I2654" s="526">
        <f t="shared" si="127"/>
        <v>1</v>
      </c>
      <c r="J2654" s="526" t="str">
        <f ca="1">IF(G2654="","",SUMPRODUCT(LOOKUP(MID(SUBSTITUTE(UPPER(TRIM(CLEAN(SUBSTITUTE(SUBSTITUTE(G2654,"ٔ",""),"ـ","ء"))))," ",""),ROW(INDIRECT("1:"&amp;LEN(SUBSTITUTE(UPPER(TRIM(CLEAN(SUBSTITUTE(SUBSTITUTE(G2654,"ٔ",""),"ـ","ء"))))," ","")))),1),Gematria!$C$3:$C$40,Gematria!$D$3:$D$40)))</f>
        <v/>
      </c>
    </row>
    <row r="2655" spans="1:10" x14ac:dyDescent="0.25">
      <c r="A2655" s="2">
        <v>2654</v>
      </c>
      <c r="B2655" s="2">
        <v>22</v>
      </c>
      <c r="C2655" s="2">
        <v>41</v>
      </c>
      <c r="D2655" s="11"/>
      <c r="E26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55" s="524" t="str">
        <f t="shared" si="125"/>
        <v/>
      </c>
      <c r="H2655" s="525">
        <f t="shared" si="126"/>
        <v>0</v>
      </c>
      <c r="I2655" s="526">
        <f t="shared" si="127"/>
        <v>1</v>
      </c>
      <c r="J2655" s="526" t="str">
        <f ca="1">IF(G2655="","",SUMPRODUCT(LOOKUP(MID(SUBSTITUTE(UPPER(TRIM(CLEAN(SUBSTITUTE(SUBSTITUTE(G2655,"ٔ",""),"ـ","ء"))))," ",""),ROW(INDIRECT("1:"&amp;LEN(SUBSTITUTE(UPPER(TRIM(CLEAN(SUBSTITUTE(SUBSTITUTE(G2655,"ٔ",""),"ـ","ء"))))," ","")))),1),Gematria!$C$3:$C$40,Gematria!$D$3:$D$40)))</f>
        <v/>
      </c>
    </row>
    <row r="2656" spans="1:10" x14ac:dyDescent="0.25">
      <c r="A2656" s="2">
        <v>2655</v>
      </c>
      <c r="B2656" s="2">
        <v>22</v>
      </c>
      <c r="C2656" s="2">
        <v>42</v>
      </c>
      <c r="D2656" s="11"/>
      <c r="E26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56" s="524" t="str">
        <f t="shared" si="125"/>
        <v/>
      </c>
      <c r="H2656" s="525">
        <f t="shared" si="126"/>
        <v>0</v>
      </c>
      <c r="I2656" s="526">
        <f t="shared" si="127"/>
        <v>1</v>
      </c>
      <c r="J2656" s="526" t="str">
        <f ca="1">IF(G2656="","",SUMPRODUCT(LOOKUP(MID(SUBSTITUTE(UPPER(TRIM(CLEAN(SUBSTITUTE(SUBSTITUTE(G2656,"ٔ",""),"ـ","ء"))))," ",""),ROW(INDIRECT("1:"&amp;LEN(SUBSTITUTE(UPPER(TRIM(CLEAN(SUBSTITUTE(SUBSTITUTE(G2656,"ٔ",""),"ـ","ء"))))," ","")))),1),Gematria!$C$3:$C$40,Gematria!$D$3:$D$40)))</f>
        <v/>
      </c>
    </row>
    <row r="2657" spans="1:10" x14ac:dyDescent="0.25">
      <c r="A2657" s="2">
        <v>2656</v>
      </c>
      <c r="B2657" s="2">
        <v>22</v>
      </c>
      <c r="C2657" s="2">
        <v>43</v>
      </c>
      <c r="D2657" s="11"/>
      <c r="E26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57" s="524" t="str">
        <f t="shared" si="125"/>
        <v/>
      </c>
      <c r="H2657" s="525">
        <f t="shared" si="126"/>
        <v>0</v>
      </c>
      <c r="I2657" s="526">
        <f t="shared" si="127"/>
        <v>1</v>
      </c>
      <c r="J2657" s="526" t="str">
        <f ca="1">IF(G2657="","",SUMPRODUCT(LOOKUP(MID(SUBSTITUTE(UPPER(TRIM(CLEAN(SUBSTITUTE(SUBSTITUTE(G2657,"ٔ",""),"ـ","ء"))))," ",""),ROW(INDIRECT("1:"&amp;LEN(SUBSTITUTE(UPPER(TRIM(CLEAN(SUBSTITUTE(SUBSTITUTE(G2657,"ٔ",""),"ـ","ء"))))," ","")))),1),Gematria!$C$3:$C$40,Gematria!$D$3:$D$40)))</f>
        <v/>
      </c>
    </row>
    <row r="2658" spans="1:10" x14ac:dyDescent="0.25">
      <c r="A2658" s="2">
        <v>2657</v>
      </c>
      <c r="B2658" s="2">
        <v>22</v>
      </c>
      <c r="C2658" s="2">
        <v>44</v>
      </c>
      <c r="D2658" s="11"/>
      <c r="E26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58" s="524" t="str">
        <f t="shared" si="125"/>
        <v/>
      </c>
      <c r="H2658" s="525">
        <f t="shared" si="126"/>
        <v>0</v>
      </c>
      <c r="I2658" s="526">
        <f t="shared" si="127"/>
        <v>1</v>
      </c>
      <c r="J2658" s="526" t="str">
        <f ca="1">IF(G2658="","",SUMPRODUCT(LOOKUP(MID(SUBSTITUTE(UPPER(TRIM(CLEAN(SUBSTITUTE(SUBSTITUTE(G2658,"ٔ",""),"ـ","ء"))))," ",""),ROW(INDIRECT("1:"&amp;LEN(SUBSTITUTE(UPPER(TRIM(CLEAN(SUBSTITUTE(SUBSTITUTE(G2658,"ٔ",""),"ـ","ء"))))," ","")))),1),Gematria!$C$3:$C$40,Gematria!$D$3:$D$40)))</f>
        <v/>
      </c>
    </row>
    <row r="2659" spans="1:10" x14ac:dyDescent="0.25">
      <c r="A2659" s="2">
        <v>2658</v>
      </c>
      <c r="B2659" s="2">
        <v>22</v>
      </c>
      <c r="C2659" s="2">
        <v>45</v>
      </c>
      <c r="D2659" s="11"/>
      <c r="E26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59" s="524" t="str">
        <f t="shared" si="125"/>
        <v/>
      </c>
      <c r="H2659" s="525">
        <f t="shared" si="126"/>
        <v>0</v>
      </c>
      <c r="I2659" s="526">
        <f t="shared" si="127"/>
        <v>1</v>
      </c>
      <c r="J2659" s="526" t="str">
        <f ca="1">IF(G2659="","",SUMPRODUCT(LOOKUP(MID(SUBSTITUTE(UPPER(TRIM(CLEAN(SUBSTITUTE(SUBSTITUTE(G2659,"ٔ",""),"ـ","ء"))))," ",""),ROW(INDIRECT("1:"&amp;LEN(SUBSTITUTE(UPPER(TRIM(CLEAN(SUBSTITUTE(SUBSTITUTE(G2659,"ٔ",""),"ـ","ء"))))," ","")))),1),Gematria!$C$3:$C$40,Gematria!$D$3:$D$40)))</f>
        <v/>
      </c>
    </row>
    <row r="2660" spans="1:10" x14ac:dyDescent="0.25">
      <c r="A2660" s="2">
        <v>2659</v>
      </c>
      <c r="B2660" s="2">
        <v>22</v>
      </c>
      <c r="C2660" s="2">
        <v>46</v>
      </c>
      <c r="D2660" s="11"/>
      <c r="E26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60" s="524" t="str">
        <f t="shared" si="125"/>
        <v/>
      </c>
      <c r="H2660" s="525">
        <f t="shared" si="126"/>
        <v>0</v>
      </c>
      <c r="I2660" s="526">
        <f t="shared" si="127"/>
        <v>1</v>
      </c>
      <c r="J2660" s="526" t="str">
        <f ca="1">IF(G2660="","",SUMPRODUCT(LOOKUP(MID(SUBSTITUTE(UPPER(TRIM(CLEAN(SUBSTITUTE(SUBSTITUTE(G2660,"ٔ",""),"ـ","ء"))))," ",""),ROW(INDIRECT("1:"&amp;LEN(SUBSTITUTE(UPPER(TRIM(CLEAN(SUBSTITUTE(SUBSTITUTE(G2660,"ٔ",""),"ـ","ء"))))," ","")))),1),Gematria!$C$3:$C$40,Gematria!$D$3:$D$40)))</f>
        <v/>
      </c>
    </row>
    <row r="2661" spans="1:10" x14ac:dyDescent="0.25">
      <c r="A2661" s="2">
        <v>2660</v>
      </c>
      <c r="B2661" s="2">
        <v>22</v>
      </c>
      <c r="C2661" s="2">
        <v>47</v>
      </c>
      <c r="D2661" s="11"/>
      <c r="E26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61" s="524" t="str">
        <f t="shared" si="125"/>
        <v/>
      </c>
      <c r="H2661" s="525">
        <f t="shared" si="126"/>
        <v>0</v>
      </c>
      <c r="I2661" s="526">
        <f t="shared" si="127"/>
        <v>1</v>
      </c>
      <c r="J2661" s="526" t="str">
        <f ca="1">IF(G2661="","",SUMPRODUCT(LOOKUP(MID(SUBSTITUTE(UPPER(TRIM(CLEAN(SUBSTITUTE(SUBSTITUTE(G2661,"ٔ",""),"ـ","ء"))))," ",""),ROW(INDIRECT("1:"&amp;LEN(SUBSTITUTE(UPPER(TRIM(CLEAN(SUBSTITUTE(SUBSTITUTE(G2661,"ٔ",""),"ـ","ء"))))," ","")))),1),Gematria!$C$3:$C$40,Gematria!$D$3:$D$40)))</f>
        <v/>
      </c>
    </row>
    <row r="2662" spans="1:10" x14ac:dyDescent="0.25">
      <c r="A2662" s="2">
        <v>2661</v>
      </c>
      <c r="B2662" s="2">
        <v>22</v>
      </c>
      <c r="C2662" s="2">
        <v>48</v>
      </c>
      <c r="D2662" s="11"/>
      <c r="E26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62" s="524" t="str">
        <f t="shared" si="125"/>
        <v/>
      </c>
      <c r="H2662" s="525">
        <f t="shared" si="126"/>
        <v>0</v>
      </c>
      <c r="I2662" s="526">
        <f t="shared" si="127"/>
        <v>1</v>
      </c>
      <c r="J2662" s="526" t="str">
        <f ca="1">IF(G2662="","",SUMPRODUCT(LOOKUP(MID(SUBSTITUTE(UPPER(TRIM(CLEAN(SUBSTITUTE(SUBSTITUTE(G2662,"ٔ",""),"ـ","ء"))))," ",""),ROW(INDIRECT("1:"&amp;LEN(SUBSTITUTE(UPPER(TRIM(CLEAN(SUBSTITUTE(SUBSTITUTE(G2662,"ٔ",""),"ـ","ء"))))," ","")))),1),Gematria!$C$3:$C$40,Gematria!$D$3:$D$40)))</f>
        <v/>
      </c>
    </row>
    <row r="2663" spans="1:10" x14ac:dyDescent="0.25">
      <c r="A2663" s="2">
        <v>2662</v>
      </c>
      <c r="B2663" s="2">
        <v>22</v>
      </c>
      <c r="C2663" s="2">
        <v>49</v>
      </c>
      <c r="D2663" s="11"/>
      <c r="E26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63" s="524" t="str">
        <f t="shared" si="125"/>
        <v/>
      </c>
      <c r="H2663" s="525">
        <f t="shared" si="126"/>
        <v>0</v>
      </c>
      <c r="I2663" s="526">
        <f t="shared" si="127"/>
        <v>1</v>
      </c>
      <c r="J2663" s="526" t="str">
        <f ca="1">IF(G2663="","",SUMPRODUCT(LOOKUP(MID(SUBSTITUTE(UPPER(TRIM(CLEAN(SUBSTITUTE(SUBSTITUTE(G2663,"ٔ",""),"ـ","ء"))))," ",""),ROW(INDIRECT("1:"&amp;LEN(SUBSTITUTE(UPPER(TRIM(CLEAN(SUBSTITUTE(SUBSTITUTE(G2663,"ٔ",""),"ـ","ء"))))," ","")))),1),Gematria!$C$3:$C$40,Gematria!$D$3:$D$40)))</f>
        <v/>
      </c>
    </row>
    <row r="2664" spans="1:10" x14ac:dyDescent="0.25">
      <c r="A2664" s="2">
        <v>2663</v>
      </c>
      <c r="B2664" s="2">
        <v>22</v>
      </c>
      <c r="C2664" s="2">
        <v>50</v>
      </c>
      <c r="D2664" s="11"/>
      <c r="E26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64" s="524" t="str">
        <f t="shared" si="125"/>
        <v/>
      </c>
      <c r="H2664" s="525">
        <f t="shared" si="126"/>
        <v>0</v>
      </c>
      <c r="I2664" s="526">
        <f t="shared" si="127"/>
        <v>1</v>
      </c>
      <c r="J2664" s="526" t="str">
        <f ca="1">IF(G2664="","",SUMPRODUCT(LOOKUP(MID(SUBSTITUTE(UPPER(TRIM(CLEAN(SUBSTITUTE(SUBSTITUTE(G2664,"ٔ",""),"ـ","ء"))))," ",""),ROW(INDIRECT("1:"&amp;LEN(SUBSTITUTE(UPPER(TRIM(CLEAN(SUBSTITUTE(SUBSTITUTE(G2664,"ٔ",""),"ـ","ء"))))," ","")))),1),Gematria!$C$3:$C$40,Gematria!$D$3:$D$40)))</f>
        <v/>
      </c>
    </row>
    <row r="2665" spans="1:10" x14ac:dyDescent="0.25">
      <c r="A2665" s="2">
        <v>2664</v>
      </c>
      <c r="B2665" s="2">
        <v>22</v>
      </c>
      <c r="C2665" s="2">
        <v>51</v>
      </c>
      <c r="D2665" s="11"/>
      <c r="E26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65" s="524" t="str">
        <f t="shared" si="125"/>
        <v/>
      </c>
      <c r="H2665" s="525">
        <f t="shared" si="126"/>
        <v>0</v>
      </c>
      <c r="I2665" s="526">
        <f t="shared" si="127"/>
        <v>1</v>
      </c>
      <c r="J2665" s="526" t="str">
        <f ca="1">IF(G2665="","",SUMPRODUCT(LOOKUP(MID(SUBSTITUTE(UPPER(TRIM(CLEAN(SUBSTITUTE(SUBSTITUTE(G2665,"ٔ",""),"ـ","ء"))))," ",""),ROW(INDIRECT("1:"&amp;LEN(SUBSTITUTE(UPPER(TRIM(CLEAN(SUBSTITUTE(SUBSTITUTE(G2665,"ٔ",""),"ـ","ء"))))," ","")))),1),Gematria!$C$3:$C$40,Gematria!$D$3:$D$40)))</f>
        <v/>
      </c>
    </row>
    <row r="2666" spans="1:10" x14ac:dyDescent="0.25">
      <c r="A2666" s="2">
        <v>2665</v>
      </c>
      <c r="B2666" s="2">
        <v>22</v>
      </c>
      <c r="C2666" s="2">
        <v>52</v>
      </c>
      <c r="D2666" s="11"/>
      <c r="E26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66" s="524" t="str">
        <f t="shared" si="125"/>
        <v/>
      </c>
      <c r="H2666" s="525">
        <f t="shared" si="126"/>
        <v>0</v>
      </c>
      <c r="I2666" s="526">
        <f t="shared" si="127"/>
        <v>1</v>
      </c>
      <c r="J2666" s="526" t="str">
        <f ca="1">IF(G2666="","",SUMPRODUCT(LOOKUP(MID(SUBSTITUTE(UPPER(TRIM(CLEAN(SUBSTITUTE(SUBSTITUTE(G2666,"ٔ",""),"ـ","ء"))))," ",""),ROW(INDIRECT("1:"&amp;LEN(SUBSTITUTE(UPPER(TRIM(CLEAN(SUBSTITUTE(SUBSTITUTE(G2666,"ٔ",""),"ـ","ء"))))," ","")))),1),Gematria!$C$3:$C$40,Gematria!$D$3:$D$40)))</f>
        <v/>
      </c>
    </row>
    <row r="2667" spans="1:10" x14ac:dyDescent="0.25">
      <c r="A2667" s="2">
        <v>2666</v>
      </c>
      <c r="B2667" s="2">
        <v>22</v>
      </c>
      <c r="C2667" s="2">
        <v>53</v>
      </c>
      <c r="D2667" s="11"/>
      <c r="E26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67" s="524" t="str">
        <f t="shared" si="125"/>
        <v/>
      </c>
      <c r="H2667" s="525">
        <f t="shared" si="126"/>
        <v>0</v>
      </c>
      <c r="I2667" s="526">
        <f t="shared" si="127"/>
        <v>1</v>
      </c>
      <c r="J2667" s="526" t="str">
        <f ca="1">IF(G2667="","",SUMPRODUCT(LOOKUP(MID(SUBSTITUTE(UPPER(TRIM(CLEAN(SUBSTITUTE(SUBSTITUTE(G2667,"ٔ",""),"ـ","ء"))))," ",""),ROW(INDIRECT("1:"&amp;LEN(SUBSTITUTE(UPPER(TRIM(CLEAN(SUBSTITUTE(SUBSTITUTE(G2667,"ٔ",""),"ـ","ء"))))," ","")))),1),Gematria!$C$3:$C$40,Gematria!$D$3:$D$40)))</f>
        <v/>
      </c>
    </row>
    <row r="2668" spans="1:10" x14ac:dyDescent="0.25">
      <c r="A2668" s="2">
        <v>2667</v>
      </c>
      <c r="B2668" s="2">
        <v>22</v>
      </c>
      <c r="C2668" s="2">
        <v>54</v>
      </c>
      <c r="D2668" s="11"/>
      <c r="E26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68" s="524" t="str">
        <f t="shared" si="125"/>
        <v/>
      </c>
      <c r="H2668" s="525">
        <f t="shared" si="126"/>
        <v>0</v>
      </c>
      <c r="I2668" s="526">
        <f t="shared" si="127"/>
        <v>1</v>
      </c>
      <c r="J2668" s="526" t="str">
        <f ca="1">IF(G2668="","",SUMPRODUCT(LOOKUP(MID(SUBSTITUTE(UPPER(TRIM(CLEAN(SUBSTITUTE(SUBSTITUTE(G2668,"ٔ",""),"ـ","ء"))))," ",""),ROW(INDIRECT("1:"&amp;LEN(SUBSTITUTE(UPPER(TRIM(CLEAN(SUBSTITUTE(SUBSTITUTE(G2668,"ٔ",""),"ـ","ء"))))," ","")))),1),Gematria!$C$3:$C$40,Gematria!$D$3:$D$40)))</f>
        <v/>
      </c>
    </row>
    <row r="2669" spans="1:10" x14ac:dyDescent="0.25">
      <c r="A2669" s="2">
        <v>2668</v>
      </c>
      <c r="B2669" s="2">
        <v>22</v>
      </c>
      <c r="C2669" s="2">
        <v>55</v>
      </c>
      <c r="D2669" s="11"/>
      <c r="E26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69" s="524" t="str">
        <f t="shared" si="125"/>
        <v/>
      </c>
      <c r="H2669" s="525">
        <f t="shared" si="126"/>
        <v>0</v>
      </c>
      <c r="I2669" s="526">
        <f t="shared" si="127"/>
        <v>1</v>
      </c>
      <c r="J2669" s="526" t="str">
        <f ca="1">IF(G2669="","",SUMPRODUCT(LOOKUP(MID(SUBSTITUTE(UPPER(TRIM(CLEAN(SUBSTITUTE(SUBSTITUTE(G2669,"ٔ",""),"ـ","ء"))))," ",""),ROW(INDIRECT("1:"&amp;LEN(SUBSTITUTE(UPPER(TRIM(CLEAN(SUBSTITUTE(SUBSTITUTE(G2669,"ٔ",""),"ـ","ء"))))," ","")))),1),Gematria!$C$3:$C$40,Gematria!$D$3:$D$40)))</f>
        <v/>
      </c>
    </row>
    <row r="2670" spans="1:10" x14ac:dyDescent="0.25">
      <c r="A2670" s="2">
        <v>2669</v>
      </c>
      <c r="B2670" s="2">
        <v>22</v>
      </c>
      <c r="C2670" s="2">
        <v>56</v>
      </c>
      <c r="D2670" s="11"/>
      <c r="E26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70" s="524" t="str">
        <f t="shared" si="125"/>
        <v/>
      </c>
      <c r="H2670" s="525">
        <f t="shared" si="126"/>
        <v>0</v>
      </c>
      <c r="I2670" s="526">
        <f t="shared" si="127"/>
        <v>1</v>
      </c>
      <c r="J2670" s="526" t="str">
        <f ca="1">IF(G2670="","",SUMPRODUCT(LOOKUP(MID(SUBSTITUTE(UPPER(TRIM(CLEAN(SUBSTITUTE(SUBSTITUTE(G2670,"ٔ",""),"ـ","ء"))))," ",""),ROW(INDIRECT("1:"&amp;LEN(SUBSTITUTE(UPPER(TRIM(CLEAN(SUBSTITUTE(SUBSTITUTE(G2670,"ٔ",""),"ـ","ء"))))," ","")))),1),Gematria!$C$3:$C$40,Gematria!$D$3:$D$40)))</f>
        <v/>
      </c>
    </row>
    <row r="2671" spans="1:10" x14ac:dyDescent="0.25">
      <c r="A2671" s="2">
        <v>2670</v>
      </c>
      <c r="B2671" s="2">
        <v>22</v>
      </c>
      <c r="C2671" s="2">
        <v>57</v>
      </c>
      <c r="D2671" s="11"/>
      <c r="E26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71" s="524" t="str">
        <f t="shared" si="125"/>
        <v/>
      </c>
      <c r="H2671" s="525">
        <f t="shared" si="126"/>
        <v>0</v>
      </c>
      <c r="I2671" s="526">
        <f t="shared" si="127"/>
        <v>1</v>
      </c>
      <c r="J2671" s="526" t="str">
        <f ca="1">IF(G2671="","",SUMPRODUCT(LOOKUP(MID(SUBSTITUTE(UPPER(TRIM(CLEAN(SUBSTITUTE(SUBSTITUTE(G2671,"ٔ",""),"ـ","ء"))))," ",""),ROW(INDIRECT("1:"&amp;LEN(SUBSTITUTE(UPPER(TRIM(CLEAN(SUBSTITUTE(SUBSTITUTE(G2671,"ٔ",""),"ـ","ء"))))," ","")))),1),Gematria!$C$3:$C$40,Gematria!$D$3:$D$40)))</f>
        <v/>
      </c>
    </row>
    <row r="2672" spans="1:10" x14ac:dyDescent="0.25">
      <c r="A2672" s="2">
        <v>2671</v>
      </c>
      <c r="B2672" s="2">
        <v>22</v>
      </c>
      <c r="C2672" s="2">
        <v>58</v>
      </c>
      <c r="D2672" s="11"/>
      <c r="E26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72" s="524" t="str">
        <f t="shared" si="125"/>
        <v/>
      </c>
      <c r="H2672" s="525">
        <f t="shared" si="126"/>
        <v>0</v>
      </c>
      <c r="I2672" s="526">
        <f t="shared" si="127"/>
        <v>1</v>
      </c>
      <c r="J2672" s="526" t="str">
        <f ca="1">IF(G2672="","",SUMPRODUCT(LOOKUP(MID(SUBSTITUTE(UPPER(TRIM(CLEAN(SUBSTITUTE(SUBSTITUTE(G2672,"ٔ",""),"ـ","ء"))))," ",""),ROW(INDIRECT("1:"&amp;LEN(SUBSTITUTE(UPPER(TRIM(CLEAN(SUBSTITUTE(SUBSTITUTE(G2672,"ٔ",""),"ـ","ء"))))," ","")))),1),Gematria!$C$3:$C$40,Gematria!$D$3:$D$40)))</f>
        <v/>
      </c>
    </row>
    <row r="2673" spans="1:10" x14ac:dyDescent="0.25">
      <c r="A2673" s="2">
        <v>2672</v>
      </c>
      <c r="B2673" s="2">
        <v>22</v>
      </c>
      <c r="C2673" s="2">
        <v>59</v>
      </c>
      <c r="D2673" s="11"/>
      <c r="E26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73" s="524" t="str">
        <f t="shared" si="125"/>
        <v/>
      </c>
      <c r="H2673" s="525">
        <f t="shared" si="126"/>
        <v>0</v>
      </c>
      <c r="I2673" s="526">
        <f t="shared" si="127"/>
        <v>1</v>
      </c>
      <c r="J2673" s="526" t="str">
        <f ca="1">IF(G2673="","",SUMPRODUCT(LOOKUP(MID(SUBSTITUTE(UPPER(TRIM(CLEAN(SUBSTITUTE(SUBSTITUTE(G2673,"ٔ",""),"ـ","ء"))))," ",""),ROW(INDIRECT("1:"&amp;LEN(SUBSTITUTE(UPPER(TRIM(CLEAN(SUBSTITUTE(SUBSTITUTE(G2673,"ٔ",""),"ـ","ء"))))," ","")))),1),Gematria!$C$3:$C$40,Gematria!$D$3:$D$40)))</f>
        <v/>
      </c>
    </row>
    <row r="2674" spans="1:10" x14ac:dyDescent="0.25">
      <c r="A2674" s="2">
        <v>2673</v>
      </c>
      <c r="B2674" s="2">
        <v>22</v>
      </c>
      <c r="C2674" s="2">
        <v>60</v>
      </c>
      <c r="D2674" s="11"/>
      <c r="E26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74" s="524" t="str">
        <f t="shared" si="125"/>
        <v/>
      </c>
      <c r="H2674" s="525">
        <f t="shared" si="126"/>
        <v>0</v>
      </c>
      <c r="I2674" s="526">
        <f t="shared" si="127"/>
        <v>1</v>
      </c>
      <c r="J2674" s="526" t="str">
        <f ca="1">IF(G2674="","",SUMPRODUCT(LOOKUP(MID(SUBSTITUTE(UPPER(TRIM(CLEAN(SUBSTITUTE(SUBSTITUTE(G2674,"ٔ",""),"ـ","ء"))))," ",""),ROW(INDIRECT("1:"&amp;LEN(SUBSTITUTE(UPPER(TRIM(CLEAN(SUBSTITUTE(SUBSTITUTE(G2674,"ٔ",""),"ـ","ء"))))," ","")))),1),Gematria!$C$3:$C$40,Gematria!$D$3:$D$40)))</f>
        <v/>
      </c>
    </row>
    <row r="2675" spans="1:10" x14ac:dyDescent="0.25">
      <c r="A2675" s="2">
        <v>2674</v>
      </c>
      <c r="B2675" s="2">
        <v>22</v>
      </c>
      <c r="C2675" s="2">
        <v>61</v>
      </c>
      <c r="D2675" s="11"/>
      <c r="E26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75" s="524" t="str">
        <f t="shared" si="125"/>
        <v/>
      </c>
      <c r="H2675" s="525">
        <f t="shared" si="126"/>
        <v>0</v>
      </c>
      <c r="I2675" s="526">
        <f t="shared" si="127"/>
        <v>1</v>
      </c>
      <c r="J2675" s="526" t="str">
        <f ca="1">IF(G2675="","",SUMPRODUCT(LOOKUP(MID(SUBSTITUTE(UPPER(TRIM(CLEAN(SUBSTITUTE(SUBSTITUTE(G2675,"ٔ",""),"ـ","ء"))))," ",""),ROW(INDIRECT("1:"&amp;LEN(SUBSTITUTE(UPPER(TRIM(CLEAN(SUBSTITUTE(SUBSTITUTE(G2675,"ٔ",""),"ـ","ء"))))," ","")))),1),Gematria!$C$3:$C$40,Gematria!$D$3:$D$40)))</f>
        <v/>
      </c>
    </row>
    <row r="2676" spans="1:10" x14ac:dyDescent="0.25">
      <c r="A2676" s="2">
        <v>2675</v>
      </c>
      <c r="B2676" s="2">
        <v>22</v>
      </c>
      <c r="C2676" s="2">
        <v>62</v>
      </c>
      <c r="D2676" s="11"/>
      <c r="E26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76" s="524" t="str">
        <f t="shared" si="125"/>
        <v/>
      </c>
      <c r="H2676" s="525">
        <f t="shared" si="126"/>
        <v>0</v>
      </c>
      <c r="I2676" s="526">
        <f t="shared" si="127"/>
        <v>1</v>
      </c>
      <c r="J2676" s="526" t="str">
        <f ca="1">IF(G2676="","",SUMPRODUCT(LOOKUP(MID(SUBSTITUTE(UPPER(TRIM(CLEAN(SUBSTITUTE(SUBSTITUTE(G2676,"ٔ",""),"ـ","ء"))))," ",""),ROW(INDIRECT("1:"&amp;LEN(SUBSTITUTE(UPPER(TRIM(CLEAN(SUBSTITUTE(SUBSTITUTE(G2676,"ٔ",""),"ـ","ء"))))," ","")))),1),Gematria!$C$3:$C$40,Gematria!$D$3:$D$40)))</f>
        <v/>
      </c>
    </row>
    <row r="2677" spans="1:10" x14ac:dyDescent="0.25">
      <c r="A2677" s="2">
        <v>2676</v>
      </c>
      <c r="B2677" s="2">
        <v>22</v>
      </c>
      <c r="C2677" s="2">
        <v>63</v>
      </c>
      <c r="D2677" s="11"/>
      <c r="E26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77" s="524" t="str">
        <f t="shared" si="125"/>
        <v/>
      </c>
      <c r="H2677" s="525">
        <f t="shared" si="126"/>
        <v>0</v>
      </c>
      <c r="I2677" s="526">
        <f t="shared" si="127"/>
        <v>1</v>
      </c>
      <c r="J2677" s="526" t="str">
        <f ca="1">IF(G2677="","",SUMPRODUCT(LOOKUP(MID(SUBSTITUTE(UPPER(TRIM(CLEAN(SUBSTITUTE(SUBSTITUTE(G2677,"ٔ",""),"ـ","ء"))))," ",""),ROW(INDIRECT("1:"&amp;LEN(SUBSTITUTE(UPPER(TRIM(CLEAN(SUBSTITUTE(SUBSTITUTE(G2677,"ٔ",""),"ـ","ء"))))," ","")))),1),Gematria!$C$3:$C$40,Gematria!$D$3:$D$40)))</f>
        <v/>
      </c>
    </row>
    <row r="2678" spans="1:10" x14ac:dyDescent="0.25">
      <c r="A2678" s="2">
        <v>2677</v>
      </c>
      <c r="B2678" s="2">
        <v>22</v>
      </c>
      <c r="C2678" s="2">
        <v>64</v>
      </c>
      <c r="D2678" s="11"/>
      <c r="E26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78" s="524" t="str">
        <f t="shared" si="125"/>
        <v/>
      </c>
      <c r="H2678" s="525">
        <f t="shared" si="126"/>
        <v>0</v>
      </c>
      <c r="I2678" s="526">
        <f t="shared" si="127"/>
        <v>1</v>
      </c>
      <c r="J2678" s="526" t="str">
        <f ca="1">IF(G2678="","",SUMPRODUCT(LOOKUP(MID(SUBSTITUTE(UPPER(TRIM(CLEAN(SUBSTITUTE(SUBSTITUTE(G2678,"ٔ",""),"ـ","ء"))))," ",""),ROW(INDIRECT("1:"&amp;LEN(SUBSTITUTE(UPPER(TRIM(CLEAN(SUBSTITUTE(SUBSTITUTE(G2678,"ٔ",""),"ـ","ء"))))," ","")))),1),Gematria!$C$3:$C$40,Gematria!$D$3:$D$40)))</f>
        <v/>
      </c>
    </row>
    <row r="2679" spans="1:10" x14ac:dyDescent="0.25">
      <c r="A2679" s="2">
        <v>2678</v>
      </c>
      <c r="B2679" s="2">
        <v>22</v>
      </c>
      <c r="C2679" s="2">
        <v>65</v>
      </c>
      <c r="D2679" s="11"/>
      <c r="E26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79" s="524" t="str">
        <f t="shared" si="125"/>
        <v/>
      </c>
      <c r="H2679" s="525">
        <f t="shared" si="126"/>
        <v>0</v>
      </c>
      <c r="I2679" s="526">
        <f t="shared" si="127"/>
        <v>1</v>
      </c>
      <c r="J2679" s="526" t="str">
        <f ca="1">IF(G2679="","",SUMPRODUCT(LOOKUP(MID(SUBSTITUTE(UPPER(TRIM(CLEAN(SUBSTITUTE(SUBSTITUTE(G2679,"ٔ",""),"ـ","ء"))))," ",""),ROW(INDIRECT("1:"&amp;LEN(SUBSTITUTE(UPPER(TRIM(CLEAN(SUBSTITUTE(SUBSTITUTE(G2679,"ٔ",""),"ـ","ء"))))," ","")))),1),Gematria!$C$3:$C$40,Gematria!$D$3:$D$40)))</f>
        <v/>
      </c>
    </row>
    <row r="2680" spans="1:10" x14ac:dyDescent="0.25">
      <c r="A2680" s="2">
        <v>2679</v>
      </c>
      <c r="B2680" s="2">
        <v>22</v>
      </c>
      <c r="C2680" s="2">
        <v>66</v>
      </c>
      <c r="D2680" s="11"/>
      <c r="E26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80" s="524" t="str">
        <f t="shared" si="125"/>
        <v/>
      </c>
      <c r="H2680" s="525">
        <f t="shared" si="126"/>
        <v>0</v>
      </c>
      <c r="I2680" s="526">
        <f t="shared" si="127"/>
        <v>1</v>
      </c>
      <c r="J2680" s="526" t="str">
        <f ca="1">IF(G2680="","",SUMPRODUCT(LOOKUP(MID(SUBSTITUTE(UPPER(TRIM(CLEAN(SUBSTITUTE(SUBSTITUTE(G2680,"ٔ",""),"ـ","ء"))))," ",""),ROW(INDIRECT("1:"&amp;LEN(SUBSTITUTE(UPPER(TRIM(CLEAN(SUBSTITUTE(SUBSTITUTE(G2680,"ٔ",""),"ـ","ء"))))," ","")))),1),Gematria!$C$3:$C$40,Gematria!$D$3:$D$40)))</f>
        <v/>
      </c>
    </row>
    <row r="2681" spans="1:10" x14ac:dyDescent="0.25">
      <c r="A2681" s="2">
        <v>2680</v>
      </c>
      <c r="B2681" s="2">
        <v>22</v>
      </c>
      <c r="C2681" s="2">
        <v>67</v>
      </c>
      <c r="D2681" s="11"/>
      <c r="E26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81" s="524" t="str">
        <f t="shared" si="125"/>
        <v/>
      </c>
      <c r="H2681" s="525">
        <f t="shared" si="126"/>
        <v>0</v>
      </c>
      <c r="I2681" s="526">
        <f t="shared" si="127"/>
        <v>1</v>
      </c>
      <c r="J2681" s="526" t="str">
        <f ca="1">IF(G2681="","",SUMPRODUCT(LOOKUP(MID(SUBSTITUTE(UPPER(TRIM(CLEAN(SUBSTITUTE(SUBSTITUTE(G2681,"ٔ",""),"ـ","ء"))))," ",""),ROW(INDIRECT("1:"&amp;LEN(SUBSTITUTE(UPPER(TRIM(CLEAN(SUBSTITUTE(SUBSTITUTE(G2681,"ٔ",""),"ـ","ء"))))," ","")))),1),Gematria!$C$3:$C$40,Gematria!$D$3:$D$40)))</f>
        <v/>
      </c>
    </row>
    <row r="2682" spans="1:10" x14ac:dyDescent="0.25">
      <c r="A2682" s="2">
        <v>2681</v>
      </c>
      <c r="B2682" s="2">
        <v>22</v>
      </c>
      <c r="C2682" s="2">
        <v>68</v>
      </c>
      <c r="D2682" s="11"/>
      <c r="E26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82" s="524" t="str">
        <f t="shared" si="125"/>
        <v/>
      </c>
      <c r="H2682" s="525">
        <f t="shared" si="126"/>
        <v>0</v>
      </c>
      <c r="I2682" s="526">
        <f t="shared" si="127"/>
        <v>1</v>
      </c>
      <c r="J2682" s="526" t="str">
        <f ca="1">IF(G2682="","",SUMPRODUCT(LOOKUP(MID(SUBSTITUTE(UPPER(TRIM(CLEAN(SUBSTITUTE(SUBSTITUTE(G2682,"ٔ",""),"ـ","ء"))))," ",""),ROW(INDIRECT("1:"&amp;LEN(SUBSTITUTE(UPPER(TRIM(CLEAN(SUBSTITUTE(SUBSTITUTE(G2682,"ٔ",""),"ـ","ء"))))," ","")))),1),Gematria!$C$3:$C$40,Gematria!$D$3:$D$40)))</f>
        <v/>
      </c>
    </row>
    <row r="2683" spans="1:10" x14ac:dyDescent="0.25">
      <c r="A2683" s="2">
        <v>2682</v>
      </c>
      <c r="B2683" s="2">
        <v>22</v>
      </c>
      <c r="C2683" s="2">
        <v>69</v>
      </c>
      <c r="D2683" s="11"/>
      <c r="E26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83" s="524" t="str">
        <f t="shared" si="125"/>
        <v/>
      </c>
      <c r="H2683" s="525">
        <f t="shared" si="126"/>
        <v>0</v>
      </c>
      <c r="I2683" s="526">
        <f t="shared" si="127"/>
        <v>1</v>
      </c>
      <c r="J2683" s="526" t="str">
        <f ca="1">IF(G2683="","",SUMPRODUCT(LOOKUP(MID(SUBSTITUTE(UPPER(TRIM(CLEAN(SUBSTITUTE(SUBSTITUTE(G2683,"ٔ",""),"ـ","ء"))))," ",""),ROW(INDIRECT("1:"&amp;LEN(SUBSTITUTE(UPPER(TRIM(CLEAN(SUBSTITUTE(SUBSTITUTE(G2683,"ٔ",""),"ـ","ء"))))," ","")))),1),Gematria!$C$3:$C$40,Gematria!$D$3:$D$40)))</f>
        <v/>
      </c>
    </row>
    <row r="2684" spans="1:10" x14ac:dyDescent="0.25">
      <c r="A2684" s="2">
        <v>2683</v>
      </c>
      <c r="B2684" s="2">
        <v>22</v>
      </c>
      <c r="C2684" s="2">
        <v>70</v>
      </c>
      <c r="D2684" s="11"/>
      <c r="E26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84" s="524" t="str">
        <f t="shared" si="125"/>
        <v/>
      </c>
      <c r="H2684" s="525">
        <f t="shared" si="126"/>
        <v>0</v>
      </c>
      <c r="I2684" s="526">
        <f t="shared" si="127"/>
        <v>1</v>
      </c>
      <c r="J2684" s="526" t="str">
        <f ca="1">IF(G2684="","",SUMPRODUCT(LOOKUP(MID(SUBSTITUTE(UPPER(TRIM(CLEAN(SUBSTITUTE(SUBSTITUTE(G2684,"ٔ",""),"ـ","ء"))))," ",""),ROW(INDIRECT("1:"&amp;LEN(SUBSTITUTE(UPPER(TRIM(CLEAN(SUBSTITUTE(SUBSTITUTE(G2684,"ٔ",""),"ـ","ء"))))," ","")))),1),Gematria!$C$3:$C$40,Gematria!$D$3:$D$40)))</f>
        <v/>
      </c>
    </row>
    <row r="2685" spans="1:10" x14ac:dyDescent="0.25">
      <c r="A2685" s="2">
        <v>2684</v>
      </c>
      <c r="B2685" s="2">
        <v>22</v>
      </c>
      <c r="C2685" s="2">
        <v>71</v>
      </c>
      <c r="D2685" s="11"/>
      <c r="E26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85" s="524" t="str">
        <f t="shared" si="125"/>
        <v/>
      </c>
      <c r="H2685" s="525">
        <f t="shared" si="126"/>
        <v>0</v>
      </c>
      <c r="I2685" s="526">
        <f t="shared" si="127"/>
        <v>1</v>
      </c>
      <c r="J2685" s="526" t="str">
        <f ca="1">IF(G2685="","",SUMPRODUCT(LOOKUP(MID(SUBSTITUTE(UPPER(TRIM(CLEAN(SUBSTITUTE(SUBSTITUTE(G2685,"ٔ",""),"ـ","ء"))))," ",""),ROW(INDIRECT("1:"&amp;LEN(SUBSTITUTE(UPPER(TRIM(CLEAN(SUBSTITUTE(SUBSTITUTE(G2685,"ٔ",""),"ـ","ء"))))," ","")))),1),Gematria!$C$3:$C$40,Gematria!$D$3:$D$40)))</f>
        <v/>
      </c>
    </row>
    <row r="2686" spans="1:10" x14ac:dyDescent="0.25">
      <c r="A2686" s="2">
        <v>2685</v>
      </c>
      <c r="B2686" s="2">
        <v>22</v>
      </c>
      <c r="C2686" s="2">
        <v>72</v>
      </c>
      <c r="D2686" s="11"/>
      <c r="E26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86" s="524" t="str">
        <f t="shared" si="125"/>
        <v/>
      </c>
      <c r="H2686" s="525">
        <f t="shared" si="126"/>
        <v>0</v>
      </c>
      <c r="I2686" s="526">
        <f t="shared" si="127"/>
        <v>1</v>
      </c>
      <c r="J2686" s="526" t="str">
        <f ca="1">IF(G2686="","",SUMPRODUCT(LOOKUP(MID(SUBSTITUTE(UPPER(TRIM(CLEAN(SUBSTITUTE(SUBSTITUTE(G2686,"ٔ",""),"ـ","ء"))))," ",""),ROW(INDIRECT("1:"&amp;LEN(SUBSTITUTE(UPPER(TRIM(CLEAN(SUBSTITUTE(SUBSTITUTE(G2686,"ٔ",""),"ـ","ء"))))," ","")))),1),Gematria!$C$3:$C$40,Gematria!$D$3:$D$40)))</f>
        <v/>
      </c>
    </row>
    <row r="2687" spans="1:10" x14ac:dyDescent="0.25">
      <c r="A2687" s="2">
        <v>2686</v>
      </c>
      <c r="B2687" s="2">
        <v>22</v>
      </c>
      <c r="C2687" s="2">
        <v>73</v>
      </c>
      <c r="D2687" s="11"/>
      <c r="E26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87" s="524" t="str">
        <f t="shared" si="125"/>
        <v/>
      </c>
      <c r="H2687" s="525">
        <f t="shared" si="126"/>
        <v>0</v>
      </c>
      <c r="I2687" s="526">
        <f t="shared" si="127"/>
        <v>1</v>
      </c>
      <c r="J2687" s="526" t="str">
        <f ca="1">IF(G2687="","",SUMPRODUCT(LOOKUP(MID(SUBSTITUTE(UPPER(TRIM(CLEAN(SUBSTITUTE(SUBSTITUTE(G2687,"ٔ",""),"ـ","ء"))))," ",""),ROW(INDIRECT("1:"&amp;LEN(SUBSTITUTE(UPPER(TRIM(CLEAN(SUBSTITUTE(SUBSTITUTE(G2687,"ٔ",""),"ـ","ء"))))," ","")))),1),Gematria!$C$3:$C$40,Gematria!$D$3:$D$40)))</f>
        <v/>
      </c>
    </row>
    <row r="2688" spans="1:10" x14ac:dyDescent="0.25">
      <c r="A2688" s="2">
        <v>2687</v>
      </c>
      <c r="B2688" s="2">
        <v>22</v>
      </c>
      <c r="C2688" s="2">
        <v>74</v>
      </c>
      <c r="D2688" s="11"/>
      <c r="E26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88" s="524" t="str">
        <f t="shared" si="125"/>
        <v/>
      </c>
      <c r="H2688" s="525">
        <f t="shared" si="126"/>
        <v>0</v>
      </c>
      <c r="I2688" s="526">
        <f t="shared" si="127"/>
        <v>1</v>
      </c>
      <c r="J2688" s="526" t="str">
        <f ca="1">IF(G2688="","",SUMPRODUCT(LOOKUP(MID(SUBSTITUTE(UPPER(TRIM(CLEAN(SUBSTITUTE(SUBSTITUTE(G2688,"ٔ",""),"ـ","ء"))))," ",""),ROW(INDIRECT("1:"&amp;LEN(SUBSTITUTE(UPPER(TRIM(CLEAN(SUBSTITUTE(SUBSTITUTE(G2688,"ٔ",""),"ـ","ء"))))," ","")))),1),Gematria!$C$3:$C$40,Gematria!$D$3:$D$40)))</f>
        <v/>
      </c>
    </row>
    <row r="2689" spans="1:10" x14ac:dyDescent="0.25">
      <c r="A2689" s="2">
        <v>2688</v>
      </c>
      <c r="B2689" s="2">
        <v>22</v>
      </c>
      <c r="C2689" s="2">
        <v>75</v>
      </c>
      <c r="D2689" s="11"/>
      <c r="E26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89" s="524" t="str">
        <f t="shared" si="125"/>
        <v/>
      </c>
      <c r="H2689" s="525">
        <f t="shared" si="126"/>
        <v>0</v>
      </c>
      <c r="I2689" s="526">
        <f t="shared" si="127"/>
        <v>1</v>
      </c>
      <c r="J2689" s="526" t="str">
        <f ca="1">IF(G2689="","",SUMPRODUCT(LOOKUP(MID(SUBSTITUTE(UPPER(TRIM(CLEAN(SUBSTITUTE(SUBSTITUTE(G2689,"ٔ",""),"ـ","ء"))))," ",""),ROW(INDIRECT("1:"&amp;LEN(SUBSTITUTE(UPPER(TRIM(CLEAN(SUBSTITUTE(SUBSTITUTE(G2689,"ٔ",""),"ـ","ء"))))," ","")))),1),Gematria!$C$3:$C$40,Gematria!$D$3:$D$40)))</f>
        <v/>
      </c>
    </row>
    <row r="2690" spans="1:10" x14ac:dyDescent="0.25">
      <c r="A2690" s="2">
        <v>2689</v>
      </c>
      <c r="B2690" s="2">
        <v>22</v>
      </c>
      <c r="C2690" s="2">
        <v>76</v>
      </c>
      <c r="D2690" s="11"/>
      <c r="E26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90" s="524" t="str">
        <f t="shared" si="125"/>
        <v/>
      </c>
      <c r="H2690" s="525">
        <f t="shared" si="126"/>
        <v>0</v>
      </c>
      <c r="I2690" s="526">
        <f t="shared" si="127"/>
        <v>1</v>
      </c>
      <c r="J2690" s="526" t="str">
        <f ca="1">IF(G2690="","",SUMPRODUCT(LOOKUP(MID(SUBSTITUTE(UPPER(TRIM(CLEAN(SUBSTITUTE(SUBSTITUTE(G2690,"ٔ",""),"ـ","ء"))))," ",""),ROW(INDIRECT("1:"&amp;LEN(SUBSTITUTE(UPPER(TRIM(CLEAN(SUBSTITUTE(SUBSTITUTE(G2690,"ٔ",""),"ـ","ء"))))," ","")))),1),Gematria!$C$3:$C$40,Gematria!$D$3:$D$40)))</f>
        <v/>
      </c>
    </row>
    <row r="2691" spans="1:10" x14ac:dyDescent="0.25">
      <c r="A2691" s="2">
        <v>2690</v>
      </c>
      <c r="B2691" s="2">
        <v>22</v>
      </c>
      <c r="C2691" s="2">
        <v>77</v>
      </c>
      <c r="D2691" s="11"/>
      <c r="E26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91" s="524" t="str">
        <f t="shared" ref="G2691:G2754" si="128">TRIM(CLEAN(SUBSTITUTE(F2691,"ٔ","")))</f>
        <v/>
      </c>
      <c r="H2691" s="525">
        <f t="shared" ref="H2691:H2754" si="129">LEN(SUBSTITUTE(G2691," ",""))</f>
        <v>0</v>
      </c>
      <c r="I2691" s="526">
        <f t="shared" si="127"/>
        <v>1</v>
      </c>
      <c r="J2691" s="526" t="str">
        <f ca="1">IF(G2691="","",SUMPRODUCT(LOOKUP(MID(SUBSTITUTE(UPPER(TRIM(CLEAN(SUBSTITUTE(SUBSTITUTE(G2691,"ٔ",""),"ـ","ء"))))," ",""),ROW(INDIRECT("1:"&amp;LEN(SUBSTITUTE(UPPER(TRIM(CLEAN(SUBSTITUTE(SUBSTITUTE(G2691,"ٔ",""),"ـ","ء"))))," ","")))),1),Gematria!$C$3:$C$40,Gematria!$D$3:$D$40)))</f>
        <v/>
      </c>
    </row>
    <row r="2692" spans="1:10" x14ac:dyDescent="0.25">
      <c r="A2692" s="2">
        <v>2691</v>
      </c>
      <c r="B2692" s="2">
        <v>22</v>
      </c>
      <c r="C2692" s="2">
        <v>78</v>
      </c>
      <c r="D2692" s="11"/>
      <c r="E26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92" s="524" t="str">
        <f t="shared" si="128"/>
        <v/>
      </c>
      <c r="H2692" s="525">
        <f t="shared" si="129"/>
        <v>0</v>
      </c>
      <c r="I2692" s="526">
        <f t="shared" si="127"/>
        <v>1</v>
      </c>
      <c r="J2692" s="526" t="str">
        <f ca="1">IF(G2692="","",SUMPRODUCT(LOOKUP(MID(SUBSTITUTE(UPPER(TRIM(CLEAN(SUBSTITUTE(SUBSTITUTE(G2692,"ٔ",""),"ـ","ء"))))," ",""),ROW(INDIRECT("1:"&amp;LEN(SUBSTITUTE(UPPER(TRIM(CLEAN(SUBSTITUTE(SUBSTITUTE(G2692,"ٔ",""),"ـ","ء"))))," ","")))),1),Gematria!$C$3:$C$40,Gematria!$D$3:$D$40)))</f>
        <v/>
      </c>
    </row>
    <row r="2693" spans="1:10" x14ac:dyDescent="0.25">
      <c r="A2693" s="2">
        <v>2692</v>
      </c>
      <c r="B2693" s="2">
        <v>23</v>
      </c>
      <c r="C2693" s="2">
        <v>0</v>
      </c>
      <c r="D2693" s="11"/>
      <c r="E26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93" s="524" t="str">
        <f t="shared" si="128"/>
        <v/>
      </c>
      <c r="H2693" s="525">
        <f t="shared" si="129"/>
        <v>0</v>
      </c>
      <c r="I2693" s="526">
        <f t="shared" si="127"/>
        <v>1</v>
      </c>
      <c r="J2693" s="526" t="str">
        <f ca="1">IF(G2693="","",SUMPRODUCT(LOOKUP(MID(SUBSTITUTE(UPPER(TRIM(CLEAN(SUBSTITUTE(SUBSTITUTE(G2693,"ٔ",""),"ـ","ء"))))," ",""),ROW(INDIRECT("1:"&amp;LEN(SUBSTITUTE(UPPER(TRIM(CLEAN(SUBSTITUTE(SUBSTITUTE(G2693,"ٔ",""),"ـ","ء"))))," ","")))),1),Gematria!$C$3:$C$40,Gematria!$D$3:$D$40)))</f>
        <v/>
      </c>
    </row>
    <row r="2694" spans="1:10" x14ac:dyDescent="0.25">
      <c r="A2694" s="2">
        <v>2693</v>
      </c>
      <c r="B2694" s="2">
        <v>23</v>
      </c>
      <c r="C2694" s="2">
        <v>1</v>
      </c>
      <c r="D2694" s="11"/>
      <c r="E26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94" s="524" t="str">
        <f t="shared" si="128"/>
        <v/>
      </c>
      <c r="H2694" s="525">
        <f t="shared" si="129"/>
        <v>0</v>
      </c>
      <c r="I2694" s="526">
        <f t="shared" si="127"/>
        <v>1</v>
      </c>
      <c r="J2694" s="526" t="str">
        <f ca="1">IF(G2694="","",SUMPRODUCT(LOOKUP(MID(SUBSTITUTE(UPPER(TRIM(CLEAN(SUBSTITUTE(SUBSTITUTE(G2694,"ٔ",""),"ـ","ء"))))," ",""),ROW(INDIRECT("1:"&amp;LEN(SUBSTITUTE(UPPER(TRIM(CLEAN(SUBSTITUTE(SUBSTITUTE(G2694,"ٔ",""),"ـ","ء"))))," ","")))),1),Gematria!$C$3:$C$40,Gematria!$D$3:$D$40)))</f>
        <v/>
      </c>
    </row>
    <row r="2695" spans="1:10" x14ac:dyDescent="0.25">
      <c r="A2695" s="2">
        <v>2694</v>
      </c>
      <c r="B2695" s="2">
        <v>23</v>
      </c>
      <c r="C2695" s="2">
        <v>2</v>
      </c>
      <c r="D2695" s="11"/>
      <c r="E26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95" s="524" t="str">
        <f t="shared" si="128"/>
        <v/>
      </c>
      <c r="H2695" s="525">
        <f t="shared" si="129"/>
        <v>0</v>
      </c>
      <c r="I2695" s="526">
        <f t="shared" si="127"/>
        <v>1</v>
      </c>
      <c r="J2695" s="526" t="str">
        <f ca="1">IF(G2695="","",SUMPRODUCT(LOOKUP(MID(SUBSTITUTE(UPPER(TRIM(CLEAN(SUBSTITUTE(SUBSTITUTE(G2695,"ٔ",""),"ـ","ء"))))," ",""),ROW(INDIRECT("1:"&amp;LEN(SUBSTITUTE(UPPER(TRIM(CLEAN(SUBSTITUTE(SUBSTITUTE(G2695,"ٔ",""),"ـ","ء"))))," ","")))),1),Gematria!$C$3:$C$40,Gematria!$D$3:$D$40)))</f>
        <v/>
      </c>
    </row>
    <row r="2696" spans="1:10" x14ac:dyDescent="0.25">
      <c r="A2696" s="2">
        <v>2695</v>
      </c>
      <c r="B2696" s="2">
        <v>23</v>
      </c>
      <c r="C2696" s="2">
        <v>3</v>
      </c>
      <c r="D2696" s="11"/>
      <c r="E26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96" s="524" t="str">
        <f t="shared" si="128"/>
        <v/>
      </c>
      <c r="H2696" s="525">
        <f t="shared" si="129"/>
        <v>0</v>
      </c>
      <c r="I2696" s="526">
        <f t="shared" si="127"/>
        <v>1</v>
      </c>
      <c r="J2696" s="526" t="str">
        <f ca="1">IF(G2696="","",SUMPRODUCT(LOOKUP(MID(SUBSTITUTE(UPPER(TRIM(CLEAN(SUBSTITUTE(SUBSTITUTE(G2696,"ٔ",""),"ـ","ء"))))," ",""),ROW(INDIRECT("1:"&amp;LEN(SUBSTITUTE(UPPER(TRIM(CLEAN(SUBSTITUTE(SUBSTITUTE(G2696,"ٔ",""),"ـ","ء"))))," ","")))),1),Gematria!$C$3:$C$40,Gematria!$D$3:$D$40)))</f>
        <v/>
      </c>
    </row>
    <row r="2697" spans="1:10" x14ac:dyDescent="0.25">
      <c r="A2697" s="2">
        <v>2696</v>
      </c>
      <c r="B2697" s="2">
        <v>23</v>
      </c>
      <c r="C2697" s="2">
        <v>4</v>
      </c>
      <c r="D2697" s="11"/>
      <c r="E26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97" s="524" t="str">
        <f t="shared" si="128"/>
        <v/>
      </c>
      <c r="H2697" s="525">
        <f t="shared" si="129"/>
        <v>0</v>
      </c>
      <c r="I2697" s="526">
        <f t="shared" si="127"/>
        <v>1</v>
      </c>
      <c r="J2697" s="526" t="str">
        <f ca="1">IF(G2697="","",SUMPRODUCT(LOOKUP(MID(SUBSTITUTE(UPPER(TRIM(CLEAN(SUBSTITUTE(SUBSTITUTE(G2697,"ٔ",""),"ـ","ء"))))," ",""),ROW(INDIRECT("1:"&amp;LEN(SUBSTITUTE(UPPER(TRIM(CLEAN(SUBSTITUTE(SUBSTITUTE(G2697,"ٔ",""),"ـ","ء"))))," ","")))),1),Gematria!$C$3:$C$40,Gematria!$D$3:$D$40)))</f>
        <v/>
      </c>
    </row>
    <row r="2698" spans="1:10" x14ac:dyDescent="0.25">
      <c r="A2698" s="2">
        <v>2697</v>
      </c>
      <c r="B2698" s="2">
        <v>23</v>
      </c>
      <c r="C2698" s="2">
        <v>5</v>
      </c>
      <c r="D2698" s="11"/>
      <c r="E26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98" s="524" t="str">
        <f t="shared" si="128"/>
        <v/>
      </c>
      <c r="H2698" s="525">
        <f t="shared" si="129"/>
        <v>0</v>
      </c>
      <c r="I2698" s="526">
        <f t="shared" si="127"/>
        <v>1</v>
      </c>
      <c r="J2698" s="526" t="str">
        <f ca="1">IF(G2698="","",SUMPRODUCT(LOOKUP(MID(SUBSTITUTE(UPPER(TRIM(CLEAN(SUBSTITUTE(SUBSTITUTE(G2698,"ٔ",""),"ـ","ء"))))," ",""),ROW(INDIRECT("1:"&amp;LEN(SUBSTITUTE(UPPER(TRIM(CLEAN(SUBSTITUTE(SUBSTITUTE(G2698,"ٔ",""),"ـ","ء"))))," ","")))),1),Gematria!$C$3:$C$40,Gematria!$D$3:$D$40)))</f>
        <v/>
      </c>
    </row>
    <row r="2699" spans="1:10" x14ac:dyDescent="0.25">
      <c r="A2699" s="2">
        <v>2698</v>
      </c>
      <c r="B2699" s="2">
        <v>23</v>
      </c>
      <c r="C2699" s="2">
        <v>6</v>
      </c>
      <c r="D2699" s="11"/>
      <c r="E26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6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2699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699" s="524" t="str">
        <f t="shared" si="128"/>
        <v/>
      </c>
      <c r="H2699" s="525">
        <f t="shared" si="129"/>
        <v>0</v>
      </c>
      <c r="I2699" s="526">
        <f t="shared" si="127"/>
        <v>1</v>
      </c>
      <c r="J2699" s="526" t="str">
        <f ca="1">IF(G2699="","",SUMPRODUCT(LOOKUP(MID(SUBSTITUTE(UPPER(TRIM(CLEAN(SUBSTITUTE(SUBSTITUTE(G2699,"ٔ",""),"ـ","ء"))))," ",""),ROW(INDIRECT("1:"&amp;LEN(SUBSTITUTE(UPPER(TRIM(CLEAN(SUBSTITUTE(SUBSTITUTE(G2699,"ٔ",""),"ـ","ء"))))," ","")))),1),Gematria!$C$3:$C$40,Gematria!$D$3:$D$40)))</f>
        <v/>
      </c>
    </row>
    <row r="2700" spans="1:10" x14ac:dyDescent="0.25">
      <c r="A2700" s="2">
        <v>2699</v>
      </c>
      <c r="B2700" s="2">
        <v>23</v>
      </c>
      <c r="C2700" s="2">
        <v>7</v>
      </c>
      <c r="D2700" s="11"/>
      <c r="E27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00" s="524" t="str">
        <f t="shared" si="128"/>
        <v/>
      </c>
      <c r="H2700" s="525">
        <f t="shared" si="129"/>
        <v>0</v>
      </c>
      <c r="I2700" s="526">
        <f t="shared" si="127"/>
        <v>1</v>
      </c>
      <c r="J2700" s="526" t="str">
        <f ca="1">IF(G2700="","",SUMPRODUCT(LOOKUP(MID(SUBSTITUTE(UPPER(TRIM(CLEAN(SUBSTITUTE(SUBSTITUTE(G2700,"ٔ",""),"ـ","ء"))))," ",""),ROW(INDIRECT("1:"&amp;LEN(SUBSTITUTE(UPPER(TRIM(CLEAN(SUBSTITUTE(SUBSTITUTE(G2700,"ٔ",""),"ـ","ء"))))," ","")))),1),Gematria!$C$3:$C$40,Gematria!$D$3:$D$40)))</f>
        <v/>
      </c>
    </row>
    <row r="2701" spans="1:10" x14ac:dyDescent="0.25">
      <c r="A2701" s="2">
        <v>2700</v>
      </c>
      <c r="B2701" s="2">
        <v>23</v>
      </c>
      <c r="C2701" s="2">
        <v>8</v>
      </c>
      <c r="D2701" s="11"/>
      <c r="E27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01" s="524" t="str">
        <f t="shared" si="128"/>
        <v/>
      </c>
      <c r="H2701" s="525">
        <f t="shared" si="129"/>
        <v>0</v>
      </c>
      <c r="I2701" s="526">
        <f t="shared" si="127"/>
        <v>1</v>
      </c>
      <c r="J2701" s="526" t="str">
        <f ca="1">IF(G2701="","",SUMPRODUCT(LOOKUP(MID(SUBSTITUTE(UPPER(TRIM(CLEAN(SUBSTITUTE(SUBSTITUTE(G2701,"ٔ",""),"ـ","ء"))))," ",""),ROW(INDIRECT("1:"&amp;LEN(SUBSTITUTE(UPPER(TRIM(CLEAN(SUBSTITUTE(SUBSTITUTE(G2701,"ٔ",""),"ـ","ء"))))," ","")))),1),Gematria!$C$3:$C$40,Gematria!$D$3:$D$40)))</f>
        <v/>
      </c>
    </row>
    <row r="2702" spans="1:10" x14ac:dyDescent="0.25">
      <c r="A2702" s="2">
        <v>2701</v>
      </c>
      <c r="B2702" s="2">
        <v>23</v>
      </c>
      <c r="C2702" s="2">
        <v>9</v>
      </c>
      <c r="D2702" s="11"/>
      <c r="E27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02" s="524" t="str">
        <f t="shared" si="128"/>
        <v/>
      </c>
      <c r="H2702" s="525">
        <f t="shared" si="129"/>
        <v>0</v>
      </c>
      <c r="I2702" s="526">
        <f t="shared" si="127"/>
        <v>1</v>
      </c>
      <c r="J2702" s="526" t="str">
        <f ca="1">IF(G2702="","",SUMPRODUCT(LOOKUP(MID(SUBSTITUTE(UPPER(TRIM(CLEAN(SUBSTITUTE(SUBSTITUTE(G2702,"ٔ",""),"ـ","ء"))))," ",""),ROW(INDIRECT("1:"&amp;LEN(SUBSTITUTE(UPPER(TRIM(CLEAN(SUBSTITUTE(SUBSTITUTE(G2702,"ٔ",""),"ـ","ء"))))," ","")))),1),Gematria!$C$3:$C$40,Gematria!$D$3:$D$40)))</f>
        <v/>
      </c>
    </row>
    <row r="2703" spans="1:10" x14ac:dyDescent="0.25">
      <c r="A2703" s="2">
        <v>2702</v>
      </c>
      <c r="B2703" s="2">
        <v>23</v>
      </c>
      <c r="C2703" s="2">
        <v>10</v>
      </c>
      <c r="D2703" s="11"/>
      <c r="E27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03" s="524" t="str">
        <f t="shared" si="128"/>
        <v/>
      </c>
      <c r="H2703" s="525">
        <f t="shared" si="129"/>
        <v>0</v>
      </c>
      <c r="I2703" s="526">
        <f t="shared" si="127"/>
        <v>1</v>
      </c>
      <c r="J2703" s="526" t="str">
        <f ca="1">IF(G2703="","",SUMPRODUCT(LOOKUP(MID(SUBSTITUTE(UPPER(TRIM(CLEAN(SUBSTITUTE(SUBSTITUTE(G2703,"ٔ",""),"ـ","ء"))))," ",""),ROW(INDIRECT("1:"&amp;LEN(SUBSTITUTE(UPPER(TRIM(CLEAN(SUBSTITUTE(SUBSTITUTE(G2703,"ٔ",""),"ـ","ء"))))," ","")))),1),Gematria!$C$3:$C$40,Gematria!$D$3:$D$40)))</f>
        <v/>
      </c>
    </row>
    <row r="2704" spans="1:10" x14ac:dyDescent="0.25">
      <c r="A2704" s="2">
        <v>2703</v>
      </c>
      <c r="B2704" s="2">
        <v>23</v>
      </c>
      <c r="C2704" s="2">
        <v>11</v>
      </c>
      <c r="D2704" s="11"/>
      <c r="E27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04" s="524" t="str">
        <f t="shared" si="128"/>
        <v/>
      </c>
      <c r="H2704" s="525">
        <f t="shared" si="129"/>
        <v>0</v>
      </c>
      <c r="I2704" s="526">
        <f t="shared" si="127"/>
        <v>1</v>
      </c>
      <c r="J2704" s="526" t="str">
        <f ca="1">IF(G2704="","",SUMPRODUCT(LOOKUP(MID(SUBSTITUTE(UPPER(TRIM(CLEAN(SUBSTITUTE(SUBSTITUTE(G2704,"ٔ",""),"ـ","ء"))))," ",""),ROW(INDIRECT("1:"&amp;LEN(SUBSTITUTE(UPPER(TRIM(CLEAN(SUBSTITUTE(SUBSTITUTE(G2704,"ٔ",""),"ـ","ء"))))," ","")))),1),Gematria!$C$3:$C$40,Gematria!$D$3:$D$40)))</f>
        <v/>
      </c>
    </row>
    <row r="2705" spans="1:10" x14ac:dyDescent="0.25">
      <c r="A2705" s="2">
        <v>2704</v>
      </c>
      <c r="B2705" s="2">
        <v>23</v>
      </c>
      <c r="C2705" s="2">
        <v>12</v>
      </c>
      <c r="D2705" s="11"/>
      <c r="E27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05" s="524" t="str">
        <f t="shared" si="128"/>
        <v/>
      </c>
      <c r="H2705" s="525">
        <f t="shared" si="129"/>
        <v>0</v>
      </c>
      <c r="I2705" s="526">
        <f t="shared" si="127"/>
        <v>1</v>
      </c>
      <c r="J2705" s="526" t="str">
        <f ca="1">IF(G2705="","",SUMPRODUCT(LOOKUP(MID(SUBSTITUTE(UPPER(TRIM(CLEAN(SUBSTITUTE(SUBSTITUTE(G2705,"ٔ",""),"ـ","ء"))))," ",""),ROW(INDIRECT("1:"&amp;LEN(SUBSTITUTE(UPPER(TRIM(CLEAN(SUBSTITUTE(SUBSTITUTE(G2705,"ٔ",""),"ـ","ء"))))," ","")))),1),Gematria!$C$3:$C$40,Gematria!$D$3:$D$40)))</f>
        <v/>
      </c>
    </row>
    <row r="2706" spans="1:10" x14ac:dyDescent="0.25">
      <c r="A2706" s="2">
        <v>2705</v>
      </c>
      <c r="B2706" s="2">
        <v>23</v>
      </c>
      <c r="C2706" s="2">
        <v>13</v>
      </c>
      <c r="D2706" s="11"/>
      <c r="E27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06" s="524" t="str">
        <f t="shared" si="128"/>
        <v/>
      </c>
      <c r="H2706" s="525">
        <f t="shared" si="129"/>
        <v>0</v>
      </c>
      <c r="I2706" s="526">
        <f t="shared" si="127"/>
        <v>1</v>
      </c>
      <c r="J2706" s="526" t="str">
        <f ca="1">IF(G2706="","",SUMPRODUCT(LOOKUP(MID(SUBSTITUTE(UPPER(TRIM(CLEAN(SUBSTITUTE(SUBSTITUTE(G2706,"ٔ",""),"ـ","ء"))))," ",""),ROW(INDIRECT("1:"&amp;LEN(SUBSTITUTE(UPPER(TRIM(CLEAN(SUBSTITUTE(SUBSTITUTE(G2706,"ٔ",""),"ـ","ء"))))," ","")))),1),Gematria!$C$3:$C$40,Gematria!$D$3:$D$40)))</f>
        <v/>
      </c>
    </row>
    <row r="2707" spans="1:10" x14ac:dyDescent="0.25">
      <c r="A2707" s="2">
        <v>2706</v>
      </c>
      <c r="B2707" s="2">
        <v>23</v>
      </c>
      <c r="C2707" s="2">
        <v>14</v>
      </c>
      <c r="D2707" s="11"/>
      <c r="E27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07" s="524" t="str">
        <f t="shared" si="128"/>
        <v/>
      </c>
      <c r="H2707" s="525">
        <f t="shared" si="129"/>
        <v>0</v>
      </c>
      <c r="I2707" s="526">
        <f t="shared" ref="I2707:I2770" si="130">LEN(TRIM(G2707))-H2707+1</f>
        <v>1</v>
      </c>
      <c r="J2707" s="526" t="str">
        <f ca="1">IF(G2707="","",SUMPRODUCT(LOOKUP(MID(SUBSTITUTE(UPPER(TRIM(CLEAN(SUBSTITUTE(SUBSTITUTE(G2707,"ٔ",""),"ـ","ء"))))," ",""),ROW(INDIRECT("1:"&amp;LEN(SUBSTITUTE(UPPER(TRIM(CLEAN(SUBSTITUTE(SUBSTITUTE(G2707,"ٔ",""),"ـ","ء"))))," ","")))),1),Gematria!$C$3:$C$40,Gematria!$D$3:$D$40)))</f>
        <v/>
      </c>
    </row>
    <row r="2708" spans="1:10" x14ac:dyDescent="0.25">
      <c r="A2708" s="2">
        <v>2707</v>
      </c>
      <c r="B2708" s="2">
        <v>23</v>
      </c>
      <c r="C2708" s="2">
        <v>15</v>
      </c>
      <c r="D2708" s="11"/>
      <c r="E27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08" s="524" t="str">
        <f t="shared" si="128"/>
        <v/>
      </c>
      <c r="H2708" s="525">
        <f t="shared" si="129"/>
        <v>0</v>
      </c>
      <c r="I2708" s="526">
        <f t="shared" si="130"/>
        <v>1</v>
      </c>
      <c r="J2708" s="526" t="str">
        <f ca="1">IF(G2708="","",SUMPRODUCT(LOOKUP(MID(SUBSTITUTE(UPPER(TRIM(CLEAN(SUBSTITUTE(SUBSTITUTE(G2708,"ٔ",""),"ـ","ء"))))," ",""),ROW(INDIRECT("1:"&amp;LEN(SUBSTITUTE(UPPER(TRIM(CLEAN(SUBSTITUTE(SUBSTITUTE(G2708,"ٔ",""),"ـ","ء"))))," ","")))),1),Gematria!$C$3:$C$40,Gematria!$D$3:$D$40)))</f>
        <v/>
      </c>
    </row>
    <row r="2709" spans="1:10" x14ac:dyDescent="0.25">
      <c r="A2709" s="2">
        <v>2708</v>
      </c>
      <c r="B2709" s="2">
        <v>23</v>
      </c>
      <c r="C2709" s="2">
        <v>16</v>
      </c>
      <c r="D2709" s="11"/>
      <c r="E27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09" s="524" t="str">
        <f t="shared" si="128"/>
        <v/>
      </c>
      <c r="H2709" s="525">
        <f t="shared" si="129"/>
        <v>0</v>
      </c>
      <c r="I2709" s="526">
        <f t="shared" si="130"/>
        <v>1</v>
      </c>
      <c r="J2709" s="526" t="str">
        <f ca="1">IF(G2709="","",SUMPRODUCT(LOOKUP(MID(SUBSTITUTE(UPPER(TRIM(CLEAN(SUBSTITUTE(SUBSTITUTE(G2709,"ٔ",""),"ـ","ء"))))," ",""),ROW(INDIRECT("1:"&amp;LEN(SUBSTITUTE(UPPER(TRIM(CLEAN(SUBSTITUTE(SUBSTITUTE(G2709,"ٔ",""),"ـ","ء"))))," ","")))),1),Gematria!$C$3:$C$40,Gematria!$D$3:$D$40)))</f>
        <v/>
      </c>
    </row>
    <row r="2710" spans="1:10" x14ac:dyDescent="0.25">
      <c r="A2710" s="2">
        <v>2709</v>
      </c>
      <c r="B2710" s="2">
        <v>23</v>
      </c>
      <c r="C2710" s="2">
        <v>17</v>
      </c>
      <c r="D2710" s="11"/>
      <c r="E27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10" s="524" t="str">
        <f t="shared" si="128"/>
        <v/>
      </c>
      <c r="H2710" s="525">
        <f t="shared" si="129"/>
        <v>0</v>
      </c>
      <c r="I2710" s="526">
        <f t="shared" si="130"/>
        <v>1</v>
      </c>
      <c r="J2710" s="526" t="str">
        <f ca="1">IF(G2710="","",SUMPRODUCT(LOOKUP(MID(SUBSTITUTE(UPPER(TRIM(CLEAN(SUBSTITUTE(SUBSTITUTE(G2710,"ٔ",""),"ـ","ء"))))," ",""),ROW(INDIRECT("1:"&amp;LEN(SUBSTITUTE(UPPER(TRIM(CLEAN(SUBSTITUTE(SUBSTITUTE(G2710,"ٔ",""),"ـ","ء"))))," ","")))),1),Gematria!$C$3:$C$40,Gematria!$D$3:$D$40)))</f>
        <v/>
      </c>
    </row>
    <row r="2711" spans="1:10" x14ac:dyDescent="0.25">
      <c r="A2711" s="2">
        <v>2710</v>
      </c>
      <c r="B2711" s="2">
        <v>23</v>
      </c>
      <c r="C2711" s="2">
        <v>18</v>
      </c>
      <c r="D2711" s="11"/>
      <c r="E27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11" s="524" t="str">
        <f t="shared" si="128"/>
        <v/>
      </c>
      <c r="H2711" s="525">
        <f t="shared" si="129"/>
        <v>0</v>
      </c>
      <c r="I2711" s="526">
        <f t="shared" si="130"/>
        <v>1</v>
      </c>
      <c r="J2711" s="526" t="str">
        <f ca="1">IF(G2711="","",SUMPRODUCT(LOOKUP(MID(SUBSTITUTE(UPPER(TRIM(CLEAN(SUBSTITUTE(SUBSTITUTE(G2711,"ٔ",""),"ـ","ء"))))," ",""),ROW(INDIRECT("1:"&amp;LEN(SUBSTITUTE(UPPER(TRIM(CLEAN(SUBSTITUTE(SUBSTITUTE(G2711,"ٔ",""),"ـ","ء"))))," ","")))),1),Gematria!$C$3:$C$40,Gematria!$D$3:$D$40)))</f>
        <v/>
      </c>
    </row>
    <row r="2712" spans="1:10" x14ac:dyDescent="0.25">
      <c r="A2712" s="2">
        <v>2711</v>
      </c>
      <c r="B2712" s="2">
        <v>23</v>
      </c>
      <c r="C2712" s="2">
        <v>19</v>
      </c>
      <c r="D2712" s="11"/>
      <c r="E27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12" s="524" t="str">
        <f t="shared" si="128"/>
        <v/>
      </c>
      <c r="H2712" s="525">
        <f t="shared" si="129"/>
        <v>0</v>
      </c>
      <c r="I2712" s="526">
        <f t="shared" si="130"/>
        <v>1</v>
      </c>
      <c r="J2712" s="526" t="str">
        <f ca="1">IF(G2712="","",SUMPRODUCT(LOOKUP(MID(SUBSTITUTE(UPPER(TRIM(CLEAN(SUBSTITUTE(SUBSTITUTE(G2712,"ٔ",""),"ـ","ء"))))," ",""),ROW(INDIRECT("1:"&amp;LEN(SUBSTITUTE(UPPER(TRIM(CLEAN(SUBSTITUTE(SUBSTITUTE(G2712,"ٔ",""),"ـ","ء"))))," ","")))),1),Gematria!$C$3:$C$40,Gematria!$D$3:$D$40)))</f>
        <v/>
      </c>
    </row>
    <row r="2713" spans="1:10" x14ac:dyDescent="0.25">
      <c r="A2713" s="2">
        <v>2712</v>
      </c>
      <c r="B2713" s="2">
        <v>23</v>
      </c>
      <c r="C2713" s="2">
        <v>20</v>
      </c>
      <c r="D2713" s="11"/>
      <c r="E27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13" s="524" t="str">
        <f t="shared" si="128"/>
        <v/>
      </c>
      <c r="H2713" s="525">
        <f t="shared" si="129"/>
        <v>0</v>
      </c>
      <c r="I2713" s="526">
        <f t="shared" si="130"/>
        <v>1</v>
      </c>
      <c r="J2713" s="526" t="str">
        <f ca="1">IF(G2713="","",SUMPRODUCT(LOOKUP(MID(SUBSTITUTE(UPPER(TRIM(CLEAN(SUBSTITUTE(SUBSTITUTE(G2713,"ٔ",""),"ـ","ء"))))," ",""),ROW(INDIRECT("1:"&amp;LEN(SUBSTITUTE(UPPER(TRIM(CLEAN(SUBSTITUTE(SUBSTITUTE(G2713,"ٔ",""),"ـ","ء"))))," ","")))),1),Gematria!$C$3:$C$40,Gematria!$D$3:$D$40)))</f>
        <v/>
      </c>
    </row>
    <row r="2714" spans="1:10" x14ac:dyDescent="0.25">
      <c r="A2714" s="2">
        <v>2713</v>
      </c>
      <c r="B2714" s="2">
        <v>23</v>
      </c>
      <c r="C2714" s="2">
        <v>21</v>
      </c>
      <c r="D2714" s="11"/>
      <c r="E27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14" s="524" t="str">
        <f t="shared" si="128"/>
        <v/>
      </c>
      <c r="H2714" s="525">
        <f t="shared" si="129"/>
        <v>0</v>
      </c>
      <c r="I2714" s="526">
        <f t="shared" si="130"/>
        <v>1</v>
      </c>
      <c r="J2714" s="526" t="str">
        <f ca="1">IF(G2714="","",SUMPRODUCT(LOOKUP(MID(SUBSTITUTE(UPPER(TRIM(CLEAN(SUBSTITUTE(SUBSTITUTE(G2714,"ٔ",""),"ـ","ء"))))," ",""),ROW(INDIRECT("1:"&amp;LEN(SUBSTITUTE(UPPER(TRIM(CLEAN(SUBSTITUTE(SUBSTITUTE(G2714,"ٔ",""),"ـ","ء"))))," ","")))),1),Gematria!$C$3:$C$40,Gematria!$D$3:$D$40)))</f>
        <v/>
      </c>
    </row>
    <row r="2715" spans="1:10" x14ac:dyDescent="0.25">
      <c r="A2715" s="2">
        <v>2714</v>
      </c>
      <c r="B2715" s="2">
        <v>23</v>
      </c>
      <c r="C2715" s="2">
        <v>22</v>
      </c>
      <c r="D2715" s="11"/>
      <c r="E27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15" s="524" t="str">
        <f t="shared" si="128"/>
        <v/>
      </c>
      <c r="H2715" s="525">
        <f t="shared" si="129"/>
        <v>0</v>
      </c>
      <c r="I2715" s="526">
        <f t="shared" si="130"/>
        <v>1</v>
      </c>
      <c r="J2715" s="526" t="str">
        <f ca="1">IF(G2715="","",SUMPRODUCT(LOOKUP(MID(SUBSTITUTE(UPPER(TRIM(CLEAN(SUBSTITUTE(SUBSTITUTE(G2715,"ٔ",""),"ـ","ء"))))," ",""),ROW(INDIRECT("1:"&amp;LEN(SUBSTITUTE(UPPER(TRIM(CLEAN(SUBSTITUTE(SUBSTITUTE(G2715,"ٔ",""),"ـ","ء"))))," ","")))),1),Gematria!$C$3:$C$40,Gematria!$D$3:$D$40)))</f>
        <v/>
      </c>
    </row>
    <row r="2716" spans="1:10" x14ac:dyDescent="0.25">
      <c r="A2716" s="2">
        <v>2715</v>
      </c>
      <c r="B2716" s="2">
        <v>23</v>
      </c>
      <c r="C2716" s="2">
        <v>23</v>
      </c>
      <c r="D2716" s="11"/>
      <c r="E27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16" s="524" t="str">
        <f t="shared" si="128"/>
        <v/>
      </c>
      <c r="H2716" s="525">
        <f t="shared" si="129"/>
        <v>0</v>
      </c>
      <c r="I2716" s="526">
        <f t="shared" si="130"/>
        <v>1</v>
      </c>
      <c r="J2716" s="526" t="str">
        <f ca="1">IF(G2716="","",SUMPRODUCT(LOOKUP(MID(SUBSTITUTE(UPPER(TRIM(CLEAN(SUBSTITUTE(SUBSTITUTE(G2716,"ٔ",""),"ـ","ء"))))," ",""),ROW(INDIRECT("1:"&amp;LEN(SUBSTITUTE(UPPER(TRIM(CLEAN(SUBSTITUTE(SUBSTITUTE(G2716,"ٔ",""),"ـ","ء"))))," ","")))),1),Gematria!$C$3:$C$40,Gematria!$D$3:$D$40)))</f>
        <v/>
      </c>
    </row>
    <row r="2717" spans="1:10" x14ac:dyDescent="0.25">
      <c r="A2717" s="2">
        <v>2716</v>
      </c>
      <c r="B2717" s="2">
        <v>23</v>
      </c>
      <c r="C2717" s="2">
        <v>24</v>
      </c>
      <c r="D2717" s="11"/>
      <c r="E27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17" s="524" t="str">
        <f t="shared" si="128"/>
        <v/>
      </c>
      <c r="H2717" s="525">
        <f t="shared" si="129"/>
        <v>0</v>
      </c>
      <c r="I2717" s="526">
        <f t="shared" si="130"/>
        <v>1</v>
      </c>
      <c r="J2717" s="526" t="str">
        <f ca="1">IF(G2717="","",SUMPRODUCT(LOOKUP(MID(SUBSTITUTE(UPPER(TRIM(CLEAN(SUBSTITUTE(SUBSTITUTE(G2717,"ٔ",""),"ـ","ء"))))," ",""),ROW(INDIRECT("1:"&amp;LEN(SUBSTITUTE(UPPER(TRIM(CLEAN(SUBSTITUTE(SUBSTITUTE(G2717,"ٔ",""),"ـ","ء"))))," ","")))),1),Gematria!$C$3:$C$40,Gematria!$D$3:$D$40)))</f>
        <v/>
      </c>
    </row>
    <row r="2718" spans="1:10" x14ac:dyDescent="0.25">
      <c r="A2718" s="2">
        <v>2717</v>
      </c>
      <c r="B2718" s="2">
        <v>23</v>
      </c>
      <c r="C2718" s="2">
        <v>25</v>
      </c>
      <c r="D2718" s="11"/>
      <c r="E27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18" s="524" t="str">
        <f t="shared" si="128"/>
        <v/>
      </c>
      <c r="H2718" s="525">
        <f t="shared" si="129"/>
        <v>0</v>
      </c>
      <c r="I2718" s="526">
        <f t="shared" si="130"/>
        <v>1</v>
      </c>
      <c r="J2718" s="526" t="str">
        <f ca="1">IF(G2718="","",SUMPRODUCT(LOOKUP(MID(SUBSTITUTE(UPPER(TRIM(CLEAN(SUBSTITUTE(SUBSTITUTE(G2718,"ٔ",""),"ـ","ء"))))," ",""),ROW(INDIRECT("1:"&amp;LEN(SUBSTITUTE(UPPER(TRIM(CLEAN(SUBSTITUTE(SUBSTITUTE(G2718,"ٔ",""),"ـ","ء"))))," ","")))),1),Gematria!$C$3:$C$40,Gematria!$D$3:$D$40)))</f>
        <v/>
      </c>
    </row>
    <row r="2719" spans="1:10" x14ac:dyDescent="0.25">
      <c r="A2719" s="2">
        <v>2718</v>
      </c>
      <c r="B2719" s="2">
        <v>23</v>
      </c>
      <c r="C2719" s="2">
        <v>26</v>
      </c>
      <c r="D2719" s="11"/>
      <c r="E27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19" s="524" t="str">
        <f t="shared" si="128"/>
        <v/>
      </c>
      <c r="H2719" s="525">
        <f t="shared" si="129"/>
        <v>0</v>
      </c>
      <c r="I2719" s="526">
        <f t="shared" si="130"/>
        <v>1</v>
      </c>
      <c r="J2719" s="526" t="str">
        <f ca="1">IF(G2719="","",SUMPRODUCT(LOOKUP(MID(SUBSTITUTE(UPPER(TRIM(CLEAN(SUBSTITUTE(SUBSTITUTE(G2719,"ٔ",""),"ـ","ء"))))," ",""),ROW(INDIRECT("1:"&amp;LEN(SUBSTITUTE(UPPER(TRIM(CLEAN(SUBSTITUTE(SUBSTITUTE(G2719,"ٔ",""),"ـ","ء"))))," ","")))),1),Gematria!$C$3:$C$40,Gematria!$D$3:$D$40)))</f>
        <v/>
      </c>
    </row>
    <row r="2720" spans="1:10" x14ac:dyDescent="0.25">
      <c r="A2720" s="2">
        <v>2719</v>
      </c>
      <c r="B2720" s="2">
        <v>23</v>
      </c>
      <c r="C2720" s="2">
        <v>27</v>
      </c>
      <c r="D2720" s="11"/>
      <c r="E27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20" s="524" t="str">
        <f t="shared" si="128"/>
        <v/>
      </c>
      <c r="H2720" s="525">
        <f t="shared" si="129"/>
        <v>0</v>
      </c>
      <c r="I2720" s="526">
        <f t="shared" si="130"/>
        <v>1</v>
      </c>
      <c r="J2720" s="526" t="str">
        <f ca="1">IF(G2720="","",SUMPRODUCT(LOOKUP(MID(SUBSTITUTE(UPPER(TRIM(CLEAN(SUBSTITUTE(SUBSTITUTE(G2720,"ٔ",""),"ـ","ء"))))," ",""),ROW(INDIRECT("1:"&amp;LEN(SUBSTITUTE(UPPER(TRIM(CLEAN(SUBSTITUTE(SUBSTITUTE(G2720,"ٔ",""),"ـ","ء"))))," ","")))),1),Gematria!$C$3:$C$40,Gematria!$D$3:$D$40)))</f>
        <v/>
      </c>
    </row>
    <row r="2721" spans="1:10" x14ac:dyDescent="0.25">
      <c r="A2721" s="2">
        <v>2720</v>
      </c>
      <c r="B2721" s="2">
        <v>23</v>
      </c>
      <c r="C2721" s="2">
        <v>28</v>
      </c>
      <c r="D2721" s="11"/>
      <c r="E27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21" s="524" t="str">
        <f t="shared" si="128"/>
        <v/>
      </c>
      <c r="H2721" s="525">
        <f t="shared" si="129"/>
        <v>0</v>
      </c>
      <c r="I2721" s="526">
        <f t="shared" si="130"/>
        <v>1</v>
      </c>
      <c r="J2721" s="526" t="str">
        <f ca="1">IF(G2721="","",SUMPRODUCT(LOOKUP(MID(SUBSTITUTE(UPPER(TRIM(CLEAN(SUBSTITUTE(SUBSTITUTE(G2721,"ٔ",""),"ـ","ء"))))," ",""),ROW(INDIRECT("1:"&amp;LEN(SUBSTITUTE(UPPER(TRIM(CLEAN(SUBSTITUTE(SUBSTITUTE(G2721,"ٔ",""),"ـ","ء"))))," ","")))),1),Gematria!$C$3:$C$40,Gematria!$D$3:$D$40)))</f>
        <v/>
      </c>
    </row>
    <row r="2722" spans="1:10" x14ac:dyDescent="0.25">
      <c r="A2722" s="2">
        <v>2721</v>
      </c>
      <c r="B2722" s="2">
        <v>23</v>
      </c>
      <c r="C2722" s="2">
        <v>29</v>
      </c>
      <c r="D2722" s="11"/>
      <c r="E27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22" s="524" t="str">
        <f t="shared" si="128"/>
        <v/>
      </c>
      <c r="H2722" s="525">
        <f t="shared" si="129"/>
        <v>0</v>
      </c>
      <c r="I2722" s="526">
        <f t="shared" si="130"/>
        <v>1</v>
      </c>
      <c r="J2722" s="526" t="str">
        <f ca="1">IF(G2722="","",SUMPRODUCT(LOOKUP(MID(SUBSTITUTE(UPPER(TRIM(CLEAN(SUBSTITUTE(SUBSTITUTE(G2722,"ٔ",""),"ـ","ء"))))," ",""),ROW(INDIRECT("1:"&amp;LEN(SUBSTITUTE(UPPER(TRIM(CLEAN(SUBSTITUTE(SUBSTITUTE(G2722,"ٔ",""),"ـ","ء"))))," ","")))),1),Gematria!$C$3:$C$40,Gematria!$D$3:$D$40)))</f>
        <v/>
      </c>
    </row>
    <row r="2723" spans="1:10" x14ac:dyDescent="0.25">
      <c r="A2723" s="2">
        <v>2722</v>
      </c>
      <c r="B2723" s="2">
        <v>23</v>
      </c>
      <c r="C2723" s="2">
        <v>30</v>
      </c>
      <c r="D2723" s="11"/>
      <c r="E27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23" s="524" t="str">
        <f t="shared" si="128"/>
        <v/>
      </c>
      <c r="H2723" s="525">
        <f t="shared" si="129"/>
        <v>0</v>
      </c>
      <c r="I2723" s="526">
        <f t="shared" si="130"/>
        <v>1</v>
      </c>
      <c r="J2723" s="526" t="str">
        <f ca="1">IF(G2723="","",SUMPRODUCT(LOOKUP(MID(SUBSTITUTE(UPPER(TRIM(CLEAN(SUBSTITUTE(SUBSTITUTE(G2723,"ٔ",""),"ـ","ء"))))," ",""),ROW(INDIRECT("1:"&amp;LEN(SUBSTITUTE(UPPER(TRIM(CLEAN(SUBSTITUTE(SUBSTITUTE(G2723,"ٔ",""),"ـ","ء"))))," ","")))),1),Gematria!$C$3:$C$40,Gematria!$D$3:$D$40)))</f>
        <v/>
      </c>
    </row>
    <row r="2724" spans="1:10" x14ac:dyDescent="0.25">
      <c r="A2724" s="2">
        <v>2723</v>
      </c>
      <c r="B2724" s="2">
        <v>23</v>
      </c>
      <c r="C2724" s="2">
        <v>31</v>
      </c>
      <c r="D2724" s="11"/>
      <c r="E27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24" s="524" t="str">
        <f t="shared" si="128"/>
        <v/>
      </c>
      <c r="H2724" s="525">
        <f t="shared" si="129"/>
        <v>0</v>
      </c>
      <c r="I2724" s="526">
        <f t="shared" si="130"/>
        <v>1</v>
      </c>
      <c r="J2724" s="526" t="str">
        <f ca="1">IF(G2724="","",SUMPRODUCT(LOOKUP(MID(SUBSTITUTE(UPPER(TRIM(CLEAN(SUBSTITUTE(SUBSTITUTE(G2724,"ٔ",""),"ـ","ء"))))," ",""),ROW(INDIRECT("1:"&amp;LEN(SUBSTITUTE(UPPER(TRIM(CLEAN(SUBSTITUTE(SUBSTITUTE(G2724,"ٔ",""),"ـ","ء"))))," ","")))),1),Gematria!$C$3:$C$40,Gematria!$D$3:$D$40)))</f>
        <v/>
      </c>
    </row>
    <row r="2725" spans="1:10" x14ac:dyDescent="0.25">
      <c r="A2725" s="2">
        <v>2724</v>
      </c>
      <c r="B2725" s="2">
        <v>23</v>
      </c>
      <c r="C2725" s="2">
        <v>32</v>
      </c>
      <c r="D2725" s="11"/>
      <c r="E27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25" s="524" t="str">
        <f t="shared" si="128"/>
        <v/>
      </c>
      <c r="H2725" s="525">
        <f t="shared" si="129"/>
        <v>0</v>
      </c>
      <c r="I2725" s="526">
        <f t="shared" si="130"/>
        <v>1</v>
      </c>
      <c r="J2725" s="526" t="str">
        <f ca="1">IF(G2725="","",SUMPRODUCT(LOOKUP(MID(SUBSTITUTE(UPPER(TRIM(CLEAN(SUBSTITUTE(SUBSTITUTE(G2725,"ٔ",""),"ـ","ء"))))," ",""),ROW(INDIRECT("1:"&amp;LEN(SUBSTITUTE(UPPER(TRIM(CLEAN(SUBSTITUTE(SUBSTITUTE(G2725,"ٔ",""),"ـ","ء"))))," ","")))),1),Gematria!$C$3:$C$40,Gematria!$D$3:$D$40)))</f>
        <v/>
      </c>
    </row>
    <row r="2726" spans="1:10" x14ac:dyDescent="0.25">
      <c r="A2726" s="2">
        <v>2725</v>
      </c>
      <c r="B2726" s="2">
        <v>23</v>
      </c>
      <c r="C2726" s="2">
        <v>33</v>
      </c>
      <c r="D2726" s="11"/>
      <c r="E27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26" s="524" t="str">
        <f t="shared" si="128"/>
        <v/>
      </c>
      <c r="H2726" s="525">
        <f t="shared" si="129"/>
        <v>0</v>
      </c>
      <c r="I2726" s="526">
        <f t="shared" si="130"/>
        <v>1</v>
      </c>
      <c r="J2726" s="526" t="str">
        <f ca="1">IF(G2726="","",SUMPRODUCT(LOOKUP(MID(SUBSTITUTE(UPPER(TRIM(CLEAN(SUBSTITUTE(SUBSTITUTE(G2726,"ٔ",""),"ـ","ء"))))," ",""),ROW(INDIRECT("1:"&amp;LEN(SUBSTITUTE(UPPER(TRIM(CLEAN(SUBSTITUTE(SUBSTITUTE(G2726,"ٔ",""),"ـ","ء"))))," ","")))),1),Gematria!$C$3:$C$40,Gematria!$D$3:$D$40)))</f>
        <v/>
      </c>
    </row>
    <row r="2727" spans="1:10" x14ac:dyDescent="0.25">
      <c r="A2727" s="2">
        <v>2726</v>
      </c>
      <c r="B2727" s="2">
        <v>23</v>
      </c>
      <c r="C2727" s="2">
        <v>34</v>
      </c>
      <c r="D2727" s="11"/>
      <c r="E27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27" s="524" t="str">
        <f t="shared" si="128"/>
        <v/>
      </c>
      <c r="H2727" s="525">
        <f t="shared" si="129"/>
        <v>0</v>
      </c>
      <c r="I2727" s="526">
        <f t="shared" si="130"/>
        <v>1</v>
      </c>
      <c r="J2727" s="526" t="str">
        <f ca="1">IF(G2727="","",SUMPRODUCT(LOOKUP(MID(SUBSTITUTE(UPPER(TRIM(CLEAN(SUBSTITUTE(SUBSTITUTE(G2727,"ٔ",""),"ـ","ء"))))," ",""),ROW(INDIRECT("1:"&amp;LEN(SUBSTITUTE(UPPER(TRIM(CLEAN(SUBSTITUTE(SUBSTITUTE(G2727,"ٔ",""),"ـ","ء"))))," ","")))),1),Gematria!$C$3:$C$40,Gematria!$D$3:$D$40)))</f>
        <v/>
      </c>
    </row>
    <row r="2728" spans="1:10" x14ac:dyDescent="0.25">
      <c r="A2728" s="2">
        <v>2727</v>
      </c>
      <c r="B2728" s="2">
        <v>23</v>
      </c>
      <c r="C2728" s="2">
        <v>35</v>
      </c>
      <c r="D2728" s="11"/>
      <c r="E27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28" s="524" t="str">
        <f t="shared" si="128"/>
        <v/>
      </c>
      <c r="H2728" s="525">
        <f t="shared" si="129"/>
        <v>0</v>
      </c>
      <c r="I2728" s="526">
        <f t="shared" si="130"/>
        <v>1</v>
      </c>
      <c r="J2728" s="526" t="str">
        <f ca="1">IF(G2728="","",SUMPRODUCT(LOOKUP(MID(SUBSTITUTE(UPPER(TRIM(CLEAN(SUBSTITUTE(SUBSTITUTE(G2728,"ٔ",""),"ـ","ء"))))," ",""),ROW(INDIRECT("1:"&amp;LEN(SUBSTITUTE(UPPER(TRIM(CLEAN(SUBSTITUTE(SUBSTITUTE(G2728,"ٔ",""),"ـ","ء"))))," ","")))),1),Gematria!$C$3:$C$40,Gematria!$D$3:$D$40)))</f>
        <v/>
      </c>
    </row>
    <row r="2729" spans="1:10" x14ac:dyDescent="0.25">
      <c r="A2729" s="2">
        <v>2728</v>
      </c>
      <c r="B2729" s="2">
        <v>23</v>
      </c>
      <c r="C2729" s="2">
        <v>36</v>
      </c>
      <c r="D2729" s="11"/>
      <c r="E27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29" s="524" t="str">
        <f t="shared" si="128"/>
        <v/>
      </c>
      <c r="H2729" s="525">
        <f t="shared" si="129"/>
        <v>0</v>
      </c>
      <c r="I2729" s="526">
        <f t="shared" si="130"/>
        <v>1</v>
      </c>
      <c r="J2729" s="526" t="str">
        <f ca="1">IF(G2729="","",SUMPRODUCT(LOOKUP(MID(SUBSTITUTE(UPPER(TRIM(CLEAN(SUBSTITUTE(SUBSTITUTE(G2729,"ٔ",""),"ـ","ء"))))," ",""),ROW(INDIRECT("1:"&amp;LEN(SUBSTITUTE(UPPER(TRIM(CLEAN(SUBSTITUTE(SUBSTITUTE(G2729,"ٔ",""),"ـ","ء"))))," ","")))),1),Gematria!$C$3:$C$40,Gematria!$D$3:$D$40)))</f>
        <v/>
      </c>
    </row>
    <row r="2730" spans="1:10" x14ac:dyDescent="0.25">
      <c r="A2730" s="2">
        <v>2729</v>
      </c>
      <c r="B2730" s="2">
        <v>23</v>
      </c>
      <c r="C2730" s="2">
        <v>37</v>
      </c>
      <c r="D2730" s="11"/>
      <c r="E27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30" s="524" t="str">
        <f t="shared" si="128"/>
        <v/>
      </c>
      <c r="H2730" s="525">
        <f t="shared" si="129"/>
        <v>0</v>
      </c>
      <c r="I2730" s="526">
        <f t="shared" si="130"/>
        <v>1</v>
      </c>
      <c r="J2730" s="526" t="str">
        <f ca="1">IF(G2730="","",SUMPRODUCT(LOOKUP(MID(SUBSTITUTE(UPPER(TRIM(CLEAN(SUBSTITUTE(SUBSTITUTE(G2730,"ٔ",""),"ـ","ء"))))," ",""),ROW(INDIRECT("1:"&amp;LEN(SUBSTITUTE(UPPER(TRIM(CLEAN(SUBSTITUTE(SUBSTITUTE(G2730,"ٔ",""),"ـ","ء"))))," ","")))),1),Gematria!$C$3:$C$40,Gematria!$D$3:$D$40)))</f>
        <v/>
      </c>
    </row>
    <row r="2731" spans="1:10" x14ac:dyDescent="0.25">
      <c r="A2731" s="2">
        <v>2730</v>
      </c>
      <c r="B2731" s="2">
        <v>23</v>
      </c>
      <c r="C2731" s="2">
        <v>38</v>
      </c>
      <c r="D2731" s="11"/>
      <c r="E27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31" s="524" t="str">
        <f t="shared" si="128"/>
        <v/>
      </c>
      <c r="H2731" s="525">
        <f t="shared" si="129"/>
        <v>0</v>
      </c>
      <c r="I2731" s="526">
        <f t="shared" si="130"/>
        <v>1</v>
      </c>
      <c r="J2731" s="526" t="str">
        <f ca="1">IF(G2731="","",SUMPRODUCT(LOOKUP(MID(SUBSTITUTE(UPPER(TRIM(CLEAN(SUBSTITUTE(SUBSTITUTE(G2731,"ٔ",""),"ـ","ء"))))," ",""),ROW(INDIRECT("1:"&amp;LEN(SUBSTITUTE(UPPER(TRIM(CLEAN(SUBSTITUTE(SUBSTITUTE(G2731,"ٔ",""),"ـ","ء"))))," ","")))),1),Gematria!$C$3:$C$40,Gematria!$D$3:$D$40)))</f>
        <v/>
      </c>
    </row>
    <row r="2732" spans="1:10" x14ac:dyDescent="0.25">
      <c r="A2732" s="2">
        <v>2731</v>
      </c>
      <c r="B2732" s="2">
        <v>23</v>
      </c>
      <c r="C2732" s="2">
        <v>39</v>
      </c>
      <c r="D2732" s="11"/>
      <c r="E27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32" s="524" t="str">
        <f t="shared" si="128"/>
        <v/>
      </c>
      <c r="H2732" s="525">
        <f t="shared" si="129"/>
        <v>0</v>
      </c>
      <c r="I2732" s="526">
        <f t="shared" si="130"/>
        <v>1</v>
      </c>
      <c r="J2732" s="526" t="str">
        <f ca="1">IF(G2732="","",SUMPRODUCT(LOOKUP(MID(SUBSTITUTE(UPPER(TRIM(CLEAN(SUBSTITUTE(SUBSTITUTE(G2732,"ٔ",""),"ـ","ء"))))," ",""),ROW(INDIRECT("1:"&amp;LEN(SUBSTITUTE(UPPER(TRIM(CLEAN(SUBSTITUTE(SUBSTITUTE(G2732,"ٔ",""),"ـ","ء"))))," ","")))),1),Gematria!$C$3:$C$40,Gematria!$D$3:$D$40)))</f>
        <v/>
      </c>
    </row>
    <row r="2733" spans="1:10" x14ac:dyDescent="0.25">
      <c r="A2733" s="2">
        <v>2732</v>
      </c>
      <c r="B2733" s="2">
        <v>23</v>
      </c>
      <c r="C2733" s="2">
        <v>40</v>
      </c>
      <c r="D2733" s="11"/>
      <c r="E27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33" s="524" t="str">
        <f t="shared" si="128"/>
        <v/>
      </c>
      <c r="H2733" s="525">
        <f t="shared" si="129"/>
        <v>0</v>
      </c>
      <c r="I2733" s="526">
        <f t="shared" si="130"/>
        <v>1</v>
      </c>
      <c r="J2733" s="526" t="str">
        <f ca="1">IF(G2733="","",SUMPRODUCT(LOOKUP(MID(SUBSTITUTE(UPPER(TRIM(CLEAN(SUBSTITUTE(SUBSTITUTE(G2733,"ٔ",""),"ـ","ء"))))," ",""),ROW(INDIRECT("1:"&amp;LEN(SUBSTITUTE(UPPER(TRIM(CLEAN(SUBSTITUTE(SUBSTITUTE(G2733,"ٔ",""),"ـ","ء"))))," ","")))),1),Gematria!$C$3:$C$40,Gematria!$D$3:$D$40)))</f>
        <v/>
      </c>
    </row>
    <row r="2734" spans="1:10" x14ac:dyDescent="0.25">
      <c r="A2734" s="2">
        <v>2733</v>
      </c>
      <c r="B2734" s="2">
        <v>23</v>
      </c>
      <c r="C2734" s="2">
        <v>41</v>
      </c>
      <c r="D2734" s="11"/>
      <c r="E27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34" s="524" t="str">
        <f t="shared" si="128"/>
        <v/>
      </c>
      <c r="H2734" s="525">
        <f t="shared" si="129"/>
        <v>0</v>
      </c>
      <c r="I2734" s="526">
        <f t="shared" si="130"/>
        <v>1</v>
      </c>
      <c r="J2734" s="526" t="str">
        <f ca="1">IF(G2734="","",SUMPRODUCT(LOOKUP(MID(SUBSTITUTE(UPPER(TRIM(CLEAN(SUBSTITUTE(SUBSTITUTE(G2734,"ٔ",""),"ـ","ء"))))," ",""),ROW(INDIRECT("1:"&amp;LEN(SUBSTITUTE(UPPER(TRIM(CLEAN(SUBSTITUTE(SUBSTITUTE(G2734,"ٔ",""),"ـ","ء"))))," ","")))),1),Gematria!$C$3:$C$40,Gematria!$D$3:$D$40)))</f>
        <v/>
      </c>
    </row>
    <row r="2735" spans="1:10" x14ac:dyDescent="0.25">
      <c r="A2735" s="2">
        <v>2734</v>
      </c>
      <c r="B2735" s="2">
        <v>23</v>
      </c>
      <c r="C2735" s="2">
        <v>42</v>
      </c>
      <c r="D2735" s="11"/>
      <c r="E27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35" s="524" t="str">
        <f t="shared" si="128"/>
        <v/>
      </c>
      <c r="H2735" s="525">
        <f t="shared" si="129"/>
        <v>0</v>
      </c>
      <c r="I2735" s="526">
        <f t="shared" si="130"/>
        <v>1</v>
      </c>
      <c r="J2735" s="526" t="str">
        <f ca="1">IF(G2735="","",SUMPRODUCT(LOOKUP(MID(SUBSTITUTE(UPPER(TRIM(CLEAN(SUBSTITUTE(SUBSTITUTE(G2735,"ٔ",""),"ـ","ء"))))," ",""),ROW(INDIRECT("1:"&amp;LEN(SUBSTITUTE(UPPER(TRIM(CLEAN(SUBSTITUTE(SUBSTITUTE(G2735,"ٔ",""),"ـ","ء"))))," ","")))),1),Gematria!$C$3:$C$40,Gematria!$D$3:$D$40)))</f>
        <v/>
      </c>
    </row>
    <row r="2736" spans="1:10" x14ac:dyDescent="0.25">
      <c r="A2736" s="2">
        <v>2735</v>
      </c>
      <c r="B2736" s="2">
        <v>23</v>
      </c>
      <c r="C2736" s="2">
        <v>43</v>
      </c>
      <c r="D2736" s="11"/>
      <c r="E27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36" s="524" t="str">
        <f t="shared" si="128"/>
        <v/>
      </c>
      <c r="H2736" s="525">
        <f t="shared" si="129"/>
        <v>0</v>
      </c>
      <c r="I2736" s="526">
        <f t="shared" si="130"/>
        <v>1</v>
      </c>
      <c r="J2736" s="526" t="str">
        <f ca="1">IF(G2736="","",SUMPRODUCT(LOOKUP(MID(SUBSTITUTE(UPPER(TRIM(CLEAN(SUBSTITUTE(SUBSTITUTE(G2736,"ٔ",""),"ـ","ء"))))," ",""),ROW(INDIRECT("1:"&amp;LEN(SUBSTITUTE(UPPER(TRIM(CLEAN(SUBSTITUTE(SUBSTITUTE(G2736,"ٔ",""),"ـ","ء"))))," ","")))),1),Gematria!$C$3:$C$40,Gematria!$D$3:$D$40)))</f>
        <v/>
      </c>
    </row>
    <row r="2737" spans="1:10" x14ac:dyDescent="0.25">
      <c r="A2737" s="2">
        <v>2736</v>
      </c>
      <c r="B2737" s="2">
        <v>23</v>
      </c>
      <c r="C2737" s="2">
        <v>44</v>
      </c>
      <c r="D2737" s="11"/>
      <c r="E27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37" s="524" t="str">
        <f t="shared" si="128"/>
        <v/>
      </c>
      <c r="H2737" s="525">
        <f t="shared" si="129"/>
        <v>0</v>
      </c>
      <c r="I2737" s="526">
        <f t="shared" si="130"/>
        <v>1</v>
      </c>
      <c r="J2737" s="526" t="str">
        <f ca="1">IF(G2737="","",SUMPRODUCT(LOOKUP(MID(SUBSTITUTE(UPPER(TRIM(CLEAN(SUBSTITUTE(SUBSTITUTE(G2737,"ٔ",""),"ـ","ء"))))," ",""),ROW(INDIRECT("1:"&amp;LEN(SUBSTITUTE(UPPER(TRIM(CLEAN(SUBSTITUTE(SUBSTITUTE(G2737,"ٔ",""),"ـ","ء"))))," ","")))),1),Gematria!$C$3:$C$40,Gematria!$D$3:$D$40)))</f>
        <v/>
      </c>
    </row>
    <row r="2738" spans="1:10" x14ac:dyDescent="0.25">
      <c r="A2738" s="2">
        <v>2737</v>
      </c>
      <c r="B2738" s="2">
        <v>23</v>
      </c>
      <c r="C2738" s="2">
        <v>45</v>
      </c>
      <c r="D2738" s="11"/>
      <c r="E27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38" s="524" t="str">
        <f t="shared" si="128"/>
        <v/>
      </c>
      <c r="H2738" s="525">
        <f t="shared" si="129"/>
        <v>0</v>
      </c>
      <c r="I2738" s="526">
        <f t="shared" si="130"/>
        <v>1</v>
      </c>
      <c r="J2738" s="526" t="str">
        <f ca="1">IF(G2738="","",SUMPRODUCT(LOOKUP(MID(SUBSTITUTE(UPPER(TRIM(CLEAN(SUBSTITUTE(SUBSTITUTE(G2738,"ٔ",""),"ـ","ء"))))," ",""),ROW(INDIRECT("1:"&amp;LEN(SUBSTITUTE(UPPER(TRIM(CLEAN(SUBSTITUTE(SUBSTITUTE(G2738,"ٔ",""),"ـ","ء"))))," ","")))),1),Gematria!$C$3:$C$40,Gematria!$D$3:$D$40)))</f>
        <v/>
      </c>
    </row>
    <row r="2739" spans="1:10" x14ac:dyDescent="0.25">
      <c r="A2739" s="2">
        <v>2738</v>
      </c>
      <c r="B2739" s="2">
        <v>23</v>
      </c>
      <c r="C2739" s="2">
        <v>46</v>
      </c>
      <c r="D2739" s="11"/>
      <c r="E27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39" s="524" t="str">
        <f t="shared" si="128"/>
        <v/>
      </c>
      <c r="H2739" s="525">
        <f t="shared" si="129"/>
        <v>0</v>
      </c>
      <c r="I2739" s="526">
        <f t="shared" si="130"/>
        <v>1</v>
      </c>
      <c r="J2739" s="526" t="str">
        <f ca="1">IF(G2739="","",SUMPRODUCT(LOOKUP(MID(SUBSTITUTE(UPPER(TRIM(CLEAN(SUBSTITUTE(SUBSTITUTE(G2739,"ٔ",""),"ـ","ء"))))," ",""),ROW(INDIRECT("1:"&amp;LEN(SUBSTITUTE(UPPER(TRIM(CLEAN(SUBSTITUTE(SUBSTITUTE(G2739,"ٔ",""),"ـ","ء"))))," ","")))),1),Gematria!$C$3:$C$40,Gematria!$D$3:$D$40)))</f>
        <v/>
      </c>
    </row>
    <row r="2740" spans="1:10" x14ac:dyDescent="0.25">
      <c r="A2740" s="2">
        <v>2739</v>
      </c>
      <c r="B2740" s="2">
        <v>23</v>
      </c>
      <c r="C2740" s="2">
        <v>47</v>
      </c>
      <c r="D2740" s="11"/>
      <c r="E27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40" s="524" t="str">
        <f t="shared" si="128"/>
        <v/>
      </c>
      <c r="H2740" s="525">
        <f t="shared" si="129"/>
        <v>0</v>
      </c>
      <c r="I2740" s="526">
        <f t="shared" si="130"/>
        <v>1</v>
      </c>
      <c r="J2740" s="526" t="str">
        <f ca="1">IF(G2740="","",SUMPRODUCT(LOOKUP(MID(SUBSTITUTE(UPPER(TRIM(CLEAN(SUBSTITUTE(SUBSTITUTE(G2740,"ٔ",""),"ـ","ء"))))," ",""),ROW(INDIRECT("1:"&amp;LEN(SUBSTITUTE(UPPER(TRIM(CLEAN(SUBSTITUTE(SUBSTITUTE(G2740,"ٔ",""),"ـ","ء"))))," ","")))),1),Gematria!$C$3:$C$40,Gematria!$D$3:$D$40)))</f>
        <v/>
      </c>
    </row>
    <row r="2741" spans="1:10" x14ac:dyDescent="0.25">
      <c r="A2741" s="2">
        <v>2740</v>
      </c>
      <c r="B2741" s="2">
        <v>23</v>
      </c>
      <c r="C2741" s="2">
        <v>48</v>
      </c>
      <c r="D2741" s="11"/>
      <c r="E27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41" s="524" t="str">
        <f t="shared" si="128"/>
        <v/>
      </c>
      <c r="H2741" s="525">
        <f t="shared" si="129"/>
        <v>0</v>
      </c>
      <c r="I2741" s="526">
        <f t="shared" si="130"/>
        <v>1</v>
      </c>
      <c r="J2741" s="526" t="str">
        <f ca="1">IF(G2741="","",SUMPRODUCT(LOOKUP(MID(SUBSTITUTE(UPPER(TRIM(CLEAN(SUBSTITUTE(SUBSTITUTE(G2741,"ٔ",""),"ـ","ء"))))," ",""),ROW(INDIRECT("1:"&amp;LEN(SUBSTITUTE(UPPER(TRIM(CLEAN(SUBSTITUTE(SUBSTITUTE(G2741,"ٔ",""),"ـ","ء"))))," ","")))),1),Gematria!$C$3:$C$40,Gematria!$D$3:$D$40)))</f>
        <v/>
      </c>
    </row>
    <row r="2742" spans="1:10" x14ac:dyDescent="0.25">
      <c r="A2742" s="2">
        <v>2741</v>
      </c>
      <c r="B2742" s="2">
        <v>23</v>
      </c>
      <c r="C2742" s="2">
        <v>49</v>
      </c>
      <c r="D2742" s="11"/>
      <c r="E27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42" s="524" t="str">
        <f t="shared" si="128"/>
        <v/>
      </c>
      <c r="H2742" s="525">
        <f t="shared" si="129"/>
        <v>0</v>
      </c>
      <c r="I2742" s="526">
        <f t="shared" si="130"/>
        <v>1</v>
      </c>
      <c r="J2742" s="526" t="str">
        <f ca="1">IF(G2742="","",SUMPRODUCT(LOOKUP(MID(SUBSTITUTE(UPPER(TRIM(CLEAN(SUBSTITUTE(SUBSTITUTE(G2742,"ٔ",""),"ـ","ء"))))," ",""),ROW(INDIRECT("1:"&amp;LEN(SUBSTITUTE(UPPER(TRIM(CLEAN(SUBSTITUTE(SUBSTITUTE(G2742,"ٔ",""),"ـ","ء"))))," ","")))),1),Gematria!$C$3:$C$40,Gematria!$D$3:$D$40)))</f>
        <v/>
      </c>
    </row>
    <row r="2743" spans="1:10" x14ac:dyDescent="0.25">
      <c r="A2743" s="2">
        <v>2742</v>
      </c>
      <c r="B2743" s="2">
        <v>23</v>
      </c>
      <c r="C2743" s="2">
        <v>50</v>
      </c>
      <c r="D2743" s="11"/>
      <c r="E27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43" s="524" t="str">
        <f t="shared" si="128"/>
        <v/>
      </c>
      <c r="H2743" s="525">
        <f t="shared" si="129"/>
        <v>0</v>
      </c>
      <c r="I2743" s="526">
        <f t="shared" si="130"/>
        <v>1</v>
      </c>
      <c r="J2743" s="526" t="str">
        <f ca="1">IF(G2743="","",SUMPRODUCT(LOOKUP(MID(SUBSTITUTE(UPPER(TRIM(CLEAN(SUBSTITUTE(SUBSTITUTE(G2743,"ٔ",""),"ـ","ء"))))," ",""),ROW(INDIRECT("1:"&amp;LEN(SUBSTITUTE(UPPER(TRIM(CLEAN(SUBSTITUTE(SUBSTITUTE(G2743,"ٔ",""),"ـ","ء"))))," ","")))),1),Gematria!$C$3:$C$40,Gematria!$D$3:$D$40)))</f>
        <v/>
      </c>
    </row>
    <row r="2744" spans="1:10" x14ac:dyDescent="0.25">
      <c r="A2744" s="2">
        <v>2743</v>
      </c>
      <c r="B2744" s="2">
        <v>23</v>
      </c>
      <c r="C2744" s="2">
        <v>51</v>
      </c>
      <c r="D2744" s="11"/>
      <c r="E27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44" s="524" t="str">
        <f t="shared" si="128"/>
        <v/>
      </c>
      <c r="H2744" s="525">
        <f t="shared" si="129"/>
        <v>0</v>
      </c>
      <c r="I2744" s="526">
        <f t="shared" si="130"/>
        <v>1</v>
      </c>
      <c r="J2744" s="526" t="str">
        <f ca="1">IF(G2744="","",SUMPRODUCT(LOOKUP(MID(SUBSTITUTE(UPPER(TRIM(CLEAN(SUBSTITUTE(SUBSTITUTE(G2744,"ٔ",""),"ـ","ء"))))," ",""),ROW(INDIRECT("1:"&amp;LEN(SUBSTITUTE(UPPER(TRIM(CLEAN(SUBSTITUTE(SUBSTITUTE(G2744,"ٔ",""),"ـ","ء"))))," ","")))),1),Gematria!$C$3:$C$40,Gematria!$D$3:$D$40)))</f>
        <v/>
      </c>
    </row>
    <row r="2745" spans="1:10" x14ac:dyDescent="0.25">
      <c r="A2745" s="2">
        <v>2744</v>
      </c>
      <c r="B2745" s="2">
        <v>23</v>
      </c>
      <c r="C2745" s="2">
        <v>52</v>
      </c>
      <c r="D2745" s="11"/>
      <c r="E27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45" s="524" t="str">
        <f t="shared" si="128"/>
        <v/>
      </c>
      <c r="H2745" s="525">
        <f t="shared" si="129"/>
        <v>0</v>
      </c>
      <c r="I2745" s="526">
        <f t="shared" si="130"/>
        <v>1</v>
      </c>
      <c r="J2745" s="526" t="str">
        <f ca="1">IF(G2745="","",SUMPRODUCT(LOOKUP(MID(SUBSTITUTE(UPPER(TRIM(CLEAN(SUBSTITUTE(SUBSTITUTE(G2745,"ٔ",""),"ـ","ء"))))," ",""),ROW(INDIRECT("1:"&amp;LEN(SUBSTITUTE(UPPER(TRIM(CLEAN(SUBSTITUTE(SUBSTITUTE(G2745,"ٔ",""),"ـ","ء"))))," ","")))),1),Gematria!$C$3:$C$40,Gematria!$D$3:$D$40)))</f>
        <v/>
      </c>
    </row>
    <row r="2746" spans="1:10" x14ac:dyDescent="0.25">
      <c r="A2746" s="2">
        <v>2745</v>
      </c>
      <c r="B2746" s="2">
        <v>23</v>
      </c>
      <c r="C2746" s="2">
        <v>53</v>
      </c>
      <c r="D2746" s="11"/>
      <c r="E27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46" s="524" t="str">
        <f t="shared" si="128"/>
        <v/>
      </c>
      <c r="H2746" s="525">
        <f t="shared" si="129"/>
        <v>0</v>
      </c>
      <c r="I2746" s="526">
        <f t="shared" si="130"/>
        <v>1</v>
      </c>
      <c r="J2746" s="526" t="str">
        <f ca="1">IF(G2746="","",SUMPRODUCT(LOOKUP(MID(SUBSTITUTE(UPPER(TRIM(CLEAN(SUBSTITUTE(SUBSTITUTE(G2746,"ٔ",""),"ـ","ء"))))," ",""),ROW(INDIRECT("1:"&amp;LEN(SUBSTITUTE(UPPER(TRIM(CLEAN(SUBSTITUTE(SUBSTITUTE(G2746,"ٔ",""),"ـ","ء"))))," ","")))),1),Gematria!$C$3:$C$40,Gematria!$D$3:$D$40)))</f>
        <v/>
      </c>
    </row>
    <row r="2747" spans="1:10" x14ac:dyDescent="0.25">
      <c r="A2747" s="2">
        <v>2746</v>
      </c>
      <c r="B2747" s="2">
        <v>23</v>
      </c>
      <c r="C2747" s="2">
        <v>54</v>
      </c>
      <c r="D2747" s="11"/>
      <c r="E27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47" s="524" t="str">
        <f t="shared" si="128"/>
        <v/>
      </c>
      <c r="H2747" s="525">
        <f t="shared" si="129"/>
        <v>0</v>
      </c>
      <c r="I2747" s="526">
        <f t="shared" si="130"/>
        <v>1</v>
      </c>
      <c r="J2747" s="526" t="str">
        <f ca="1">IF(G2747="","",SUMPRODUCT(LOOKUP(MID(SUBSTITUTE(UPPER(TRIM(CLEAN(SUBSTITUTE(SUBSTITUTE(G2747,"ٔ",""),"ـ","ء"))))," ",""),ROW(INDIRECT("1:"&amp;LEN(SUBSTITUTE(UPPER(TRIM(CLEAN(SUBSTITUTE(SUBSTITUTE(G2747,"ٔ",""),"ـ","ء"))))," ","")))),1),Gematria!$C$3:$C$40,Gematria!$D$3:$D$40)))</f>
        <v/>
      </c>
    </row>
    <row r="2748" spans="1:10" x14ac:dyDescent="0.25">
      <c r="A2748" s="2">
        <v>2747</v>
      </c>
      <c r="B2748" s="2">
        <v>23</v>
      </c>
      <c r="C2748" s="2">
        <v>55</v>
      </c>
      <c r="D2748" s="11"/>
      <c r="E27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48" s="524" t="str">
        <f t="shared" si="128"/>
        <v/>
      </c>
      <c r="H2748" s="525">
        <f t="shared" si="129"/>
        <v>0</v>
      </c>
      <c r="I2748" s="526">
        <f t="shared" si="130"/>
        <v>1</v>
      </c>
      <c r="J2748" s="526" t="str">
        <f ca="1">IF(G2748="","",SUMPRODUCT(LOOKUP(MID(SUBSTITUTE(UPPER(TRIM(CLEAN(SUBSTITUTE(SUBSTITUTE(G2748,"ٔ",""),"ـ","ء"))))," ",""),ROW(INDIRECT("1:"&amp;LEN(SUBSTITUTE(UPPER(TRIM(CLEAN(SUBSTITUTE(SUBSTITUTE(G2748,"ٔ",""),"ـ","ء"))))," ","")))),1),Gematria!$C$3:$C$40,Gematria!$D$3:$D$40)))</f>
        <v/>
      </c>
    </row>
    <row r="2749" spans="1:10" x14ac:dyDescent="0.25">
      <c r="A2749" s="2">
        <v>2748</v>
      </c>
      <c r="B2749" s="2">
        <v>23</v>
      </c>
      <c r="C2749" s="2">
        <v>56</v>
      </c>
      <c r="D2749" s="11"/>
      <c r="E27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49" s="524" t="str">
        <f t="shared" si="128"/>
        <v/>
      </c>
      <c r="H2749" s="525">
        <f t="shared" si="129"/>
        <v>0</v>
      </c>
      <c r="I2749" s="526">
        <f t="shared" si="130"/>
        <v>1</v>
      </c>
      <c r="J2749" s="526" t="str">
        <f ca="1">IF(G2749="","",SUMPRODUCT(LOOKUP(MID(SUBSTITUTE(UPPER(TRIM(CLEAN(SUBSTITUTE(SUBSTITUTE(G2749,"ٔ",""),"ـ","ء"))))," ",""),ROW(INDIRECT("1:"&amp;LEN(SUBSTITUTE(UPPER(TRIM(CLEAN(SUBSTITUTE(SUBSTITUTE(G2749,"ٔ",""),"ـ","ء"))))," ","")))),1),Gematria!$C$3:$C$40,Gematria!$D$3:$D$40)))</f>
        <v/>
      </c>
    </row>
    <row r="2750" spans="1:10" x14ac:dyDescent="0.25">
      <c r="A2750" s="2">
        <v>2749</v>
      </c>
      <c r="B2750" s="2">
        <v>23</v>
      </c>
      <c r="C2750" s="2">
        <v>57</v>
      </c>
      <c r="D2750" s="11"/>
      <c r="E27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50" s="524" t="str">
        <f t="shared" si="128"/>
        <v/>
      </c>
      <c r="H2750" s="525">
        <f t="shared" si="129"/>
        <v>0</v>
      </c>
      <c r="I2750" s="526">
        <f t="shared" si="130"/>
        <v>1</v>
      </c>
      <c r="J2750" s="526" t="str">
        <f ca="1">IF(G2750="","",SUMPRODUCT(LOOKUP(MID(SUBSTITUTE(UPPER(TRIM(CLEAN(SUBSTITUTE(SUBSTITUTE(G2750,"ٔ",""),"ـ","ء"))))," ",""),ROW(INDIRECT("1:"&amp;LEN(SUBSTITUTE(UPPER(TRIM(CLEAN(SUBSTITUTE(SUBSTITUTE(G2750,"ٔ",""),"ـ","ء"))))," ","")))),1),Gematria!$C$3:$C$40,Gematria!$D$3:$D$40)))</f>
        <v/>
      </c>
    </row>
    <row r="2751" spans="1:10" x14ac:dyDescent="0.25">
      <c r="A2751" s="2">
        <v>2750</v>
      </c>
      <c r="B2751" s="2">
        <v>23</v>
      </c>
      <c r="C2751" s="2">
        <v>58</v>
      </c>
      <c r="D2751" s="11"/>
      <c r="E27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51" s="524" t="str">
        <f t="shared" si="128"/>
        <v/>
      </c>
      <c r="H2751" s="525">
        <f t="shared" si="129"/>
        <v>0</v>
      </c>
      <c r="I2751" s="526">
        <f t="shared" si="130"/>
        <v>1</v>
      </c>
      <c r="J2751" s="526" t="str">
        <f ca="1">IF(G2751="","",SUMPRODUCT(LOOKUP(MID(SUBSTITUTE(UPPER(TRIM(CLEAN(SUBSTITUTE(SUBSTITUTE(G2751,"ٔ",""),"ـ","ء"))))," ",""),ROW(INDIRECT("1:"&amp;LEN(SUBSTITUTE(UPPER(TRIM(CLEAN(SUBSTITUTE(SUBSTITUTE(G2751,"ٔ",""),"ـ","ء"))))," ","")))),1),Gematria!$C$3:$C$40,Gematria!$D$3:$D$40)))</f>
        <v/>
      </c>
    </row>
    <row r="2752" spans="1:10" x14ac:dyDescent="0.25">
      <c r="A2752" s="2">
        <v>2751</v>
      </c>
      <c r="B2752" s="2">
        <v>23</v>
      </c>
      <c r="C2752" s="2">
        <v>59</v>
      </c>
      <c r="D2752" s="11"/>
      <c r="E27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52" s="524" t="str">
        <f t="shared" si="128"/>
        <v/>
      </c>
      <c r="H2752" s="525">
        <f t="shared" si="129"/>
        <v>0</v>
      </c>
      <c r="I2752" s="526">
        <f t="shared" si="130"/>
        <v>1</v>
      </c>
      <c r="J2752" s="526" t="str">
        <f ca="1">IF(G2752="","",SUMPRODUCT(LOOKUP(MID(SUBSTITUTE(UPPER(TRIM(CLEAN(SUBSTITUTE(SUBSTITUTE(G2752,"ٔ",""),"ـ","ء"))))," ",""),ROW(INDIRECT("1:"&amp;LEN(SUBSTITUTE(UPPER(TRIM(CLEAN(SUBSTITUTE(SUBSTITUTE(G2752,"ٔ",""),"ـ","ء"))))," ","")))),1),Gematria!$C$3:$C$40,Gematria!$D$3:$D$40)))</f>
        <v/>
      </c>
    </row>
    <row r="2753" spans="1:10" x14ac:dyDescent="0.25">
      <c r="A2753" s="2">
        <v>2752</v>
      </c>
      <c r="B2753" s="2">
        <v>23</v>
      </c>
      <c r="C2753" s="2">
        <v>60</v>
      </c>
      <c r="D2753" s="11"/>
      <c r="E27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53" s="524" t="str">
        <f t="shared" si="128"/>
        <v/>
      </c>
      <c r="H2753" s="525">
        <f t="shared" si="129"/>
        <v>0</v>
      </c>
      <c r="I2753" s="526">
        <f t="shared" si="130"/>
        <v>1</v>
      </c>
      <c r="J2753" s="526" t="str">
        <f ca="1">IF(G2753="","",SUMPRODUCT(LOOKUP(MID(SUBSTITUTE(UPPER(TRIM(CLEAN(SUBSTITUTE(SUBSTITUTE(G2753,"ٔ",""),"ـ","ء"))))," ",""),ROW(INDIRECT("1:"&amp;LEN(SUBSTITUTE(UPPER(TRIM(CLEAN(SUBSTITUTE(SUBSTITUTE(G2753,"ٔ",""),"ـ","ء"))))," ","")))),1),Gematria!$C$3:$C$40,Gematria!$D$3:$D$40)))</f>
        <v/>
      </c>
    </row>
    <row r="2754" spans="1:10" x14ac:dyDescent="0.25">
      <c r="A2754" s="2">
        <v>2753</v>
      </c>
      <c r="B2754" s="2">
        <v>23</v>
      </c>
      <c r="C2754" s="2">
        <v>61</v>
      </c>
      <c r="D2754" s="11"/>
      <c r="E27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54" s="524" t="str">
        <f t="shared" si="128"/>
        <v/>
      </c>
      <c r="H2754" s="525">
        <f t="shared" si="129"/>
        <v>0</v>
      </c>
      <c r="I2754" s="526">
        <f t="shared" si="130"/>
        <v>1</v>
      </c>
      <c r="J2754" s="526" t="str">
        <f ca="1">IF(G2754="","",SUMPRODUCT(LOOKUP(MID(SUBSTITUTE(UPPER(TRIM(CLEAN(SUBSTITUTE(SUBSTITUTE(G2754,"ٔ",""),"ـ","ء"))))," ",""),ROW(INDIRECT("1:"&amp;LEN(SUBSTITUTE(UPPER(TRIM(CLEAN(SUBSTITUTE(SUBSTITUTE(G2754,"ٔ",""),"ـ","ء"))))," ","")))),1),Gematria!$C$3:$C$40,Gematria!$D$3:$D$40)))</f>
        <v/>
      </c>
    </row>
    <row r="2755" spans="1:10" x14ac:dyDescent="0.25">
      <c r="A2755" s="2">
        <v>2754</v>
      </c>
      <c r="B2755" s="2">
        <v>23</v>
      </c>
      <c r="C2755" s="2">
        <v>62</v>
      </c>
      <c r="D2755" s="11"/>
      <c r="E27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55" s="524" t="str">
        <f t="shared" ref="G2755:G2818" si="131">TRIM(CLEAN(SUBSTITUTE(F2755,"ٔ","")))</f>
        <v/>
      </c>
      <c r="H2755" s="525">
        <f t="shared" ref="H2755:H2818" si="132">LEN(SUBSTITUTE(G2755," ",""))</f>
        <v>0</v>
      </c>
      <c r="I2755" s="526">
        <f t="shared" si="130"/>
        <v>1</v>
      </c>
      <c r="J2755" s="526" t="str">
        <f ca="1">IF(G2755="","",SUMPRODUCT(LOOKUP(MID(SUBSTITUTE(UPPER(TRIM(CLEAN(SUBSTITUTE(SUBSTITUTE(G2755,"ٔ",""),"ـ","ء"))))," ",""),ROW(INDIRECT("1:"&amp;LEN(SUBSTITUTE(UPPER(TRIM(CLEAN(SUBSTITUTE(SUBSTITUTE(G2755,"ٔ",""),"ـ","ء"))))," ","")))),1),Gematria!$C$3:$C$40,Gematria!$D$3:$D$40)))</f>
        <v/>
      </c>
    </row>
    <row r="2756" spans="1:10" x14ac:dyDescent="0.25">
      <c r="A2756" s="2">
        <v>2755</v>
      </c>
      <c r="B2756" s="2">
        <v>23</v>
      </c>
      <c r="C2756" s="2">
        <v>63</v>
      </c>
      <c r="D2756" s="11"/>
      <c r="E27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56" s="524" t="str">
        <f t="shared" si="131"/>
        <v/>
      </c>
      <c r="H2756" s="525">
        <f t="shared" si="132"/>
        <v>0</v>
      </c>
      <c r="I2756" s="526">
        <f t="shared" si="130"/>
        <v>1</v>
      </c>
      <c r="J2756" s="526" t="str">
        <f ca="1">IF(G2756="","",SUMPRODUCT(LOOKUP(MID(SUBSTITUTE(UPPER(TRIM(CLEAN(SUBSTITUTE(SUBSTITUTE(G2756,"ٔ",""),"ـ","ء"))))," ",""),ROW(INDIRECT("1:"&amp;LEN(SUBSTITUTE(UPPER(TRIM(CLEAN(SUBSTITUTE(SUBSTITUTE(G2756,"ٔ",""),"ـ","ء"))))," ","")))),1),Gematria!$C$3:$C$40,Gematria!$D$3:$D$40)))</f>
        <v/>
      </c>
    </row>
    <row r="2757" spans="1:10" x14ac:dyDescent="0.25">
      <c r="A2757" s="2">
        <v>2756</v>
      </c>
      <c r="B2757" s="2">
        <v>23</v>
      </c>
      <c r="C2757" s="2">
        <v>64</v>
      </c>
      <c r="D2757" s="11"/>
      <c r="E27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57" s="524" t="str">
        <f t="shared" si="131"/>
        <v/>
      </c>
      <c r="H2757" s="525">
        <f t="shared" si="132"/>
        <v>0</v>
      </c>
      <c r="I2757" s="526">
        <f t="shared" si="130"/>
        <v>1</v>
      </c>
      <c r="J2757" s="526" t="str">
        <f ca="1">IF(G2757="","",SUMPRODUCT(LOOKUP(MID(SUBSTITUTE(UPPER(TRIM(CLEAN(SUBSTITUTE(SUBSTITUTE(G2757,"ٔ",""),"ـ","ء"))))," ",""),ROW(INDIRECT("1:"&amp;LEN(SUBSTITUTE(UPPER(TRIM(CLEAN(SUBSTITUTE(SUBSTITUTE(G2757,"ٔ",""),"ـ","ء"))))," ","")))),1),Gematria!$C$3:$C$40,Gematria!$D$3:$D$40)))</f>
        <v/>
      </c>
    </row>
    <row r="2758" spans="1:10" x14ac:dyDescent="0.25">
      <c r="A2758" s="2">
        <v>2757</v>
      </c>
      <c r="B2758" s="2">
        <v>23</v>
      </c>
      <c r="C2758" s="2">
        <v>65</v>
      </c>
      <c r="D2758" s="11"/>
      <c r="E27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58" s="524" t="str">
        <f t="shared" si="131"/>
        <v/>
      </c>
      <c r="H2758" s="525">
        <f t="shared" si="132"/>
        <v>0</v>
      </c>
      <c r="I2758" s="526">
        <f t="shared" si="130"/>
        <v>1</v>
      </c>
      <c r="J2758" s="526" t="str">
        <f ca="1">IF(G2758="","",SUMPRODUCT(LOOKUP(MID(SUBSTITUTE(UPPER(TRIM(CLEAN(SUBSTITUTE(SUBSTITUTE(G2758,"ٔ",""),"ـ","ء"))))," ",""),ROW(INDIRECT("1:"&amp;LEN(SUBSTITUTE(UPPER(TRIM(CLEAN(SUBSTITUTE(SUBSTITUTE(G2758,"ٔ",""),"ـ","ء"))))," ","")))),1),Gematria!$C$3:$C$40,Gematria!$D$3:$D$40)))</f>
        <v/>
      </c>
    </row>
    <row r="2759" spans="1:10" x14ac:dyDescent="0.25">
      <c r="A2759" s="2">
        <v>2758</v>
      </c>
      <c r="B2759" s="2">
        <v>23</v>
      </c>
      <c r="C2759" s="2">
        <v>66</v>
      </c>
      <c r="D2759" s="11"/>
      <c r="E27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59" s="524" t="str">
        <f t="shared" si="131"/>
        <v/>
      </c>
      <c r="H2759" s="525">
        <f t="shared" si="132"/>
        <v>0</v>
      </c>
      <c r="I2759" s="526">
        <f t="shared" si="130"/>
        <v>1</v>
      </c>
      <c r="J2759" s="526" t="str">
        <f ca="1">IF(G2759="","",SUMPRODUCT(LOOKUP(MID(SUBSTITUTE(UPPER(TRIM(CLEAN(SUBSTITUTE(SUBSTITUTE(G2759,"ٔ",""),"ـ","ء"))))," ",""),ROW(INDIRECT("1:"&amp;LEN(SUBSTITUTE(UPPER(TRIM(CLEAN(SUBSTITUTE(SUBSTITUTE(G2759,"ٔ",""),"ـ","ء"))))," ","")))),1),Gematria!$C$3:$C$40,Gematria!$D$3:$D$40)))</f>
        <v/>
      </c>
    </row>
    <row r="2760" spans="1:10" x14ac:dyDescent="0.25">
      <c r="A2760" s="2">
        <v>2759</v>
      </c>
      <c r="B2760" s="2">
        <v>23</v>
      </c>
      <c r="C2760" s="2">
        <v>67</v>
      </c>
      <c r="D2760" s="11"/>
      <c r="E27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60" s="524" t="str">
        <f t="shared" si="131"/>
        <v/>
      </c>
      <c r="H2760" s="525">
        <f t="shared" si="132"/>
        <v>0</v>
      </c>
      <c r="I2760" s="526">
        <f t="shared" si="130"/>
        <v>1</v>
      </c>
      <c r="J2760" s="526" t="str">
        <f ca="1">IF(G2760="","",SUMPRODUCT(LOOKUP(MID(SUBSTITUTE(UPPER(TRIM(CLEAN(SUBSTITUTE(SUBSTITUTE(G2760,"ٔ",""),"ـ","ء"))))," ",""),ROW(INDIRECT("1:"&amp;LEN(SUBSTITUTE(UPPER(TRIM(CLEAN(SUBSTITUTE(SUBSTITUTE(G2760,"ٔ",""),"ـ","ء"))))," ","")))),1),Gematria!$C$3:$C$40,Gematria!$D$3:$D$40)))</f>
        <v/>
      </c>
    </row>
    <row r="2761" spans="1:10" x14ac:dyDescent="0.25">
      <c r="A2761" s="2">
        <v>2760</v>
      </c>
      <c r="B2761" s="2">
        <v>23</v>
      </c>
      <c r="C2761" s="2">
        <v>68</v>
      </c>
      <c r="D2761" s="11"/>
      <c r="E27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61" s="524" t="str">
        <f t="shared" si="131"/>
        <v/>
      </c>
      <c r="H2761" s="525">
        <f t="shared" si="132"/>
        <v>0</v>
      </c>
      <c r="I2761" s="526">
        <f t="shared" si="130"/>
        <v>1</v>
      </c>
      <c r="J2761" s="526" t="str">
        <f ca="1">IF(G2761="","",SUMPRODUCT(LOOKUP(MID(SUBSTITUTE(UPPER(TRIM(CLEAN(SUBSTITUTE(SUBSTITUTE(G2761,"ٔ",""),"ـ","ء"))))," ",""),ROW(INDIRECT("1:"&amp;LEN(SUBSTITUTE(UPPER(TRIM(CLEAN(SUBSTITUTE(SUBSTITUTE(G2761,"ٔ",""),"ـ","ء"))))," ","")))),1),Gematria!$C$3:$C$40,Gematria!$D$3:$D$40)))</f>
        <v/>
      </c>
    </row>
    <row r="2762" spans="1:10" x14ac:dyDescent="0.25">
      <c r="A2762" s="2">
        <v>2761</v>
      </c>
      <c r="B2762" s="2">
        <v>23</v>
      </c>
      <c r="C2762" s="2">
        <v>69</v>
      </c>
      <c r="D2762" s="11"/>
      <c r="E27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62" s="524" t="str">
        <f t="shared" si="131"/>
        <v/>
      </c>
      <c r="H2762" s="525">
        <f t="shared" si="132"/>
        <v>0</v>
      </c>
      <c r="I2762" s="526">
        <f t="shared" si="130"/>
        <v>1</v>
      </c>
      <c r="J2762" s="526" t="str">
        <f ca="1">IF(G2762="","",SUMPRODUCT(LOOKUP(MID(SUBSTITUTE(UPPER(TRIM(CLEAN(SUBSTITUTE(SUBSTITUTE(G2762,"ٔ",""),"ـ","ء"))))," ",""),ROW(INDIRECT("1:"&amp;LEN(SUBSTITUTE(UPPER(TRIM(CLEAN(SUBSTITUTE(SUBSTITUTE(G2762,"ٔ",""),"ـ","ء"))))," ","")))),1),Gematria!$C$3:$C$40,Gematria!$D$3:$D$40)))</f>
        <v/>
      </c>
    </row>
    <row r="2763" spans="1:10" x14ac:dyDescent="0.25">
      <c r="A2763" s="2">
        <v>2762</v>
      </c>
      <c r="B2763" s="2">
        <v>23</v>
      </c>
      <c r="C2763" s="2">
        <v>70</v>
      </c>
      <c r="D2763" s="11"/>
      <c r="E27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63" s="524" t="str">
        <f t="shared" si="131"/>
        <v/>
      </c>
      <c r="H2763" s="525">
        <f t="shared" si="132"/>
        <v>0</v>
      </c>
      <c r="I2763" s="526">
        <f t="shared" si="130"/>
        <v>1</v>
      </c>
      <c r="J2763" s="526" t="str">
        <f ca="1">IF(G2763="","",SUMPRODUCT(LOOKUP(MID(SUBSTITUTE(UPPER(TRIM(CLEAN(SUBSTITUTE(SUBSTITUTE(G2763,"ٔ",""),"ـ","ء"))))," ",""),ROW(INDIRECT("1:"&amp;LEN(SUBSTITUTE(UPPER(TRIM(CLEAN(SUBSTITUTE(SUBSTITUTE(G2763,"ٔ",""),"ـ","ء"))))," ","")))),1),Gematria!$C$3:$C$40,Gematria!$D$3:$D$40)))</f>
        <v/>
      </c>
    </row>
    <row r="2764" spans="1:10" x14ac:dyDescent="0.25">
      <c r="A2764" s="2">
        <v>2763</v>
      </c>
      <c r="B2764" s="2">
        <v>23</v>
      </c>
      <c r="C2764" s="2">
        <v>71</v>
      </c>
      <c r="D2764" s="11"/>
      <c r="E27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64" s="524" t="str">
        <f t="shared" si="131"/>
        <v/>
      </c>
      <c r="H2764" s="525">
        <f t="shared" si="132"/>
        <v>0</v>
      </c>
      <c r="I2764" s="526">
        <f t="shared" si="130"/>
        <v>1</v>
      </c>
      <c r="J2764" s="526" t="str">
        <f ca="1">IF(G2764="","",SUMPRODUCT(LOOKUP(MID(SUBSTITUTE(UPPER(TRIM(CLEAN(SUBSTITUTE(SUBSTITUTE(G2764,"ٔ",""),"ـ","ء"))))," ",""),ROW(INDIRECT("1:"&amp;LEN(SUBSTITUTE(UPPER(TRIM(CLEAN(SUBSTITUTE(SUBSTITUTE(G2764,"ٔ",""),"ـ","ء"))))," ","")))),1),Gematria!$C$3:$C$40,Gematria!$D$3:$D$40)))</f>
        <v/>
      </c>
    </row>
    <row r="2765" spans="1:10" x14ac:dyDescent="0.25">
      <c r="A2765" s="2">
        <v>2764</v>
      </c>
      <c r="B2765" s="2">
        <v>23</v>
      </c>
      <c r="C2765" s="2">
        <v>72</v>
      </c>
      <c r="D2765" s="11"/>
      <c r="E27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65" s="524" t="str">
        <f t="shared" si="131"/>
        <v/>
      </c>
      <c r="H2765" s="525">
        <f t="shared" si="132"/>
        <v>0</v>
      </c>
      <c r="I2765" s="526">
        <f t="shared" si="130"/>
        <v>1</v>
      </c>
      <c r="J2765" s="526" t="str">
        <f ca="1">IF(G2765="","",SUMPRODUCT(LOOKUP(MID(SUBSTITUTE(UPPER(TRIM(CLEAN(SUBSTITUTE(SUBSTITUTE(G2765,"ٔ",""),"ـ","ء"))))," ",""),ROW(INDIRECT("1:"&amp;LEN(SUBSTITUTE(UPPER(TRIM(CLEAN(SUBSTITUTE(SUBSTITUTE(G2765,"ٔ",""),"ـ","ء"))))," ","")))),1),Gematria!$C$3:$C$40,Gematria!$D$3:$D$40)))</f>
        <v/>
      </c>
    </row>
    <row r="2766" spans="1:10" x14ac:dyDescent="0.25">
      <c r="A2766" s="2">
        <v>2765</v>
      </c>
      <c r="B2766" s="2">
        <v>23</v>
      </c>
      <c r="C2766" s="2">
        <v>73</v>
      </c>
      <c r="D2766" s="11"/>
      <c r="E27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66" s="524" t="str">
        <f t="shared" si="131"/>
        <v/>
      </c>
      <c r="H2766" s="525">
        <f t="shared" si="132"/>
        <v>0</v>
      </c>
      <c r="I2766" s="526">
        <f t="shared" si="130"/>
        <v>1</v>
      </c>
      <c r="J2766" s="526" t="str">
        <f ca="1">IF(G2766="","",SUMPRODUCT(LOOKUP(MID(SUBSTITUTE(UPPER(TRIM(CLEAN(SUBSTITUTE(SUBSTITUTE(G2766,"ٔ",""),"ـ","ء"))))," ",""),ROW(INDIRECT("1:"&amp;LEN(SUBSTITUTE(UPPER(TRIM(CLEAN(SUBSTITUTE(SUBSTITUTE(G2766,"ٔ",""),"ـ","ء"))))," ","")))),1),Gematria!$C$3:$C$40,Gematria!$D$3:$D$40)))</f>
        <v/>
      </c>
    </row>
    <row r="2767" spans="1:10" x14ac:dyDescent="0.25">
      <c r="A2767" s="2">
        <v>2766</v>
      </c>
      <c r="B2767" s="2">
        <v>23</v>
      </c>
      <c r="C2767" s="2">
        <v>74</v>
      </c>
      <c r="D2767" s="11"/>
      <c r="E27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67" s="524" t="str">
        <f t="shared" si="131"/>
        <v/>
      </c>
      <c r="H2767" s="525">
        <f t="shared" si="132"/>
        <v>0</v>
      </c>
      <c r="I2767" s="526">
        <f t="shared" si="130"/>
        <v>1</v>
      </c>
      <c r="J2767" s="526" t="str">
        <f ca="1">IF(G2767="","",SUMPRODUCT(LOOKUP(MID(SUBSTITUTE(UPPER(TRIM(CLEAN(SUBSTITUTE(SUBSTITUTE(G2767,"ٔ",""),"ـ","ء"))))," ",""),ROW(INDIRECT("1:"&amp;LEN(SUBSTITUTE(UPPER(TRIM(CLEAN(SUBSTITUTE(SUBSTITUTE(G2767,"ٔ",""),"ـ","ء"))))," ","")))),1),Gematria!$C$3:$C$40,Gematria!$D$3:$D$40)))</f>
        <v/>
      </c>
    </row>
    <row r="2768" spans="1:10" x14ac:dyDescent="0.25">
      <c r="A2768" s="2">
        <v>2767</v>
      </c>
      <c r="B2768" s="2">
        <v>23</v>
      </c>
      <c r="C2768" s="2">
        <v>75</v>
      </c>
      <c r="D2768" s="11"/>
      <c r="E27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68" s="524" t="str">
        <f t="shared" si="131"/>
        <v/>
      </c>
      <c r="H2768" s="525">
        <f t="shared" si="132"/>
        <v>0</v>
      </c>
      <c r="I2768" s="526">
        <f t="shared" si="130"/>
        <v>1</v>
      </c>
      <c r="J2768" s="526" t="str">
        <f ca="1">IF(G2768="","",SUMPRODUCT(LOOKUP(MID(SUBSTITUTE(UPPER(TRIM(CLEAN(SUBSTITUTE(SUBSTITUTE(G2768,"ٔ",""),"ـ","ء"))))," ",""),ROW(INDIRECT("1:"&amp;LEN(SUBSTITUTE(UPPER(TRIM(CLEAN(SUBSTITUTE(SUBSTITUTE(G2768,"ٔ",""),"ـ","ء"))))," ","")))),1),Gematria!$C$3:$C$40,Gematria!$D$3:$D$40)))</f>
        <v/>
      </c>
    </row>
    <row r="2769" spans="1:10" x14ac:dyDescent="0.25">
      <c r="A2769" s="2">
        <v>2768</v>
      </c>
      <c r="B2769" s="2">
        <v>23</v>
      </c>
      <c r="C2769" s="2">
        <v>76</v>
      </c>
      <c r="D2769" s="11"/>
      <c r="E27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69" s="524" t="str">
        <f t="shared" si="131"/>
        <v/>
      </c>
      <c r="H2769" s="525">
        <f t="shared" si="132"/>
        <v>0</v>
      </c>
      <c r="I2769" s="526">
        <f t="shared" si="130"/>
        <v>1</v>
      </c>
      <c r="J2769" s="526" t="str">
        <f ca="1">IF(G2769="","",SUMPRODUCT(LOOKUP(MID(SUBSTITUTE(UPPER(TRIM(CLEAN(SUBSTITUTE(SUBSTITUTE(G2769,"ٔ",""),"ـ","ء"))))," ",""),ROW(INDIRECT("1:"&amp;LEN(SUBSTITUTE(UPPER(TRIM(CLEAN(SUBSTITUTE(SUBSTITUTE(G2769,"ٔ",""),"ـ","ء"))))," ","")))),1),Gematria!$C$3:$C$40,Gematria!$D$3:$D$40)))</f>
        <v/>
      </c>
    </row>
    <row r="2770" spans="1:10" x14ac:dyDescent="0.25">
      <c r="A2770" s="2">
        <v>2769</v>
      </c>
      <c r="B2770" s="2">
        <v>23</v>
      </c>
      <c r="C2770" s="2">
        <v>77</v>
      </c>
      <c r="D2770" s="11"/>
      <c r="E27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70" s="524" t="str">
        <f t="shared" si="131"/>
        <v/>
      </c>
      <c r="H2770" s="525">
        <f t="shared" si="132"/>
        <v>0</v>
      </c>
      <c r="I2770" s="526">
        <f t="shared" si="130"/>
        <v>1</v>
      </c>
      <c r="J2770" s="526" t="str">
        <f ca="1">IF(G2770="","",SUMPRODUCT(LOOKUP(MID(SUBSTITUTE(UPPER(TRIM(CLEAN(SUBSTITUTE(SUBSTITUTE(G2770,"ٔ",""),"ـ","ء"))))," ",""),ROW(INDIRECT("1:"&amp;LEN(SUBSTITUTE(UPPER(TRIM(CLEAN(SUBSTITUTE(SUBSTITUTE(G2770,"ٔ",""),"ـ","ء"))))," ","")))),1),Gematria!$C$3:$C$40,Gematria!$D$3:$D$40)))</f>
        <v/>
      </c>
    </row>
    <row r="2771" spans="1:10" x14ac:dyDescent="0.25">
      <c r="A2771" s="2">
        <v>2770</v>
      </c>
      <c r="B2771" s="2">
        <v>23</v>
      </c>
      <c r="C2771" s="2">
        <v>78</v>
      </c>
      <c r="D2771" s="11"/>
      <c r="E27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71" s="524" t="str">
        <f t="shared" si="131"/>
        <v/>
      </c>
      <c r="H2771" s="525">
        <f t="shared" si="132"/>
        <v>0</v>
      </c>
      <c r="I2771" s="526">
        <f t="shared" ref="I2771:I2834" si="133">LEN(TRIM(G2771))-H2771+1</f>
        <v>1</v>
      </c>
      <c r="J2771" s="526" t="str">
        <f ca="1">IF(G2771="","",SUMPRODUCT(LOOKUP(MID(SUBSTITUTE(UPPER(TRIM(CLEAN(SUBSTITUTE(SUBSTITUTE(G2771,"ٔ",""),"ـ","ء"))))," ",""),ROW(INDIRECT("1:"&amp;LEN(SUBSTITUTE(UPPER(TRIM(CLEAN(SUBSTITUTE(SUBSTITUTE(G2771,"ٔ",""),"ـ","ء"))))," ","")))),1),Gematria!$C$3:$C$40,Gematria!$D$3:$D$40)))</f>
        <v/>
      </c>
    </row>
    <row r="2772" spans="1:10" x14ac:dyDescent="0.25">
      <c r="A2772" s="2">
        <v>2771</v>
      </c>
      <c r="B2772" s="2">
        <v>23</v>
      </c>
      <c r="C2772" s="2">
        <v>79</v>
      </c>
      <c r="D2772" s="11"/>
      <c r="E27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72" s="524" t="str">
        <f t="shared" si="131"/>
        <v/>
      </c>
      <c r="H2772" s="525">
        <f t="shared" si="132"/>
        <v>0</v>
      </c>
      <c r="I2772" s="526">
        <f t="shared" si="133"/>
        <v>1</v>
      </c>
      <c r="J2772" s="526" t="str">
        <f ca="1">IF(G2772="","",SUMPRODUCT(LOOKUP(MID(SUBSTITUTE(UPPER(TRIM(CLEAN(SUBSTITUTE(SUBSTITUTE(G2772,"ٔ",""),"ـ","ء"))))," ",""),ROW(INDIRECT("1:"&amp;LEN(SUBSTITUTE(UPPER(TRIM(CLEAN(SUBSTITUTE(SUBSTITUTE(G2772,"ٔ",""),"ـ","ء"))))," ","")))),1),Gematria!$C$3:$C$40,Gematria!$D$3:$D$40)))</f>
        <v/>
      </c>
    </row>
    <row r="2773" spans="1:10" x14ac:dyDescent="0.25">
      <c r="A2773" s="2">
        <v>2772</v>
      </c>
      <c r="B2773" s="2">
        <v>23</v>
      </c>
      <c r="C2773" s="2">
        <v>80</v>
      </c>
      <c r="D2773" s="11"/>
      <c r="E27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73" s="524" t="str">
        <f t="shared" si="131"/>
        <v/>
      </c>
      <c r="H2773" s="525">
        <f t="shared" si="132"/>
        <v>0</v>
      </c>
      <c r="I2773" s="526">
        <f t="shared" si="133"/>
        <v>1</v>
      </c>
      <c r="J2773" s="526" t="str">
        <f ca="1">IF(G2773="","",SUMPRODUCT(LOOKUP(MID(SUBSTITUTE(UPPER(TRIM(CLEAN(SUBSTITUTE(SUBSTITUTE(G2773,"ٔ",""),"ـ","ء"))))," ",""),ROW(INDIRECT("1:"&amp;LEN(SUBSTITUTE(UPPER(TRIM(CLEAN(SUBSTITUTE(SUBSTITUTE(G2773,"ٔ",""),"ـ","ء"))))," ","")))),1),Gematria!$C$3:$C$40,Gematria!$D$3:$D$40)))</f>
        <v/>
      </c>
    </row>
    <row r="2774" spans="1:10" x14ac:dyDescent="0.25">
      <c r="A2774" s="2">
        <v>2773</v>
      </c>
      <c r="B2774" s="2">
        <v>23</v>
      </c>
      <c r="C2774" s="2">
        <v>81</v>
      </c>
      <c r="D2774" s="11"/>
      <c r="E27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74" s="524" t="str">
        <f t="shared" si="131"/>
        <v/>
      </c>
      <c r="H2774" s="525">
        <f t="shared" si="132"/>
        <v>0</v>
      </c>
      <c r="I2774" s="526">
        <f t="shared" si="133"/>
        <v>1</v>
      </c>
      <c r="J2774" s="526" t="str">
        <f ca="1">IF(G2774="","",SUMPRODUCT(LOOKUP(MID(SUBSTITUTE(UPPER(TRIM(CLEAN(SUBSTITUTE(SUBSTITUTE(G2774,"ٔ",""),"ـ","ء"))))," ",""),ROW(INDIRECT("1:"&amp;LEN(SUBSTITUTE(UPPER(TRIM(CLEAN(SUBSTITUTE(SUBSTITUTE(G2774,"ٔ",""),"ـ","ء"))))," ","")))),1),Gematria!$C$3:$C$40,Gematria!$D$3:$D$40)))</f>
        <v/>
      </c>
    </row>
    <row r="2775" spans="1:10" x14ac:dyDescent="0.25">
      <c r="A2775" s="2">
        <v>2774</v>
      </c>
      <c r="B2775" s="2">
        <v>23</v>
      </c>
      <c r="C2775" s="2">
        <v>82</v>
      </c>
      <c r="D2775" s="11"/>
      <c r="E27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75" s="524" t="str">
        <f t="shared" si="131"/>
        <v/>
      </c>
      <c r="H2775" s="525">
        <f t="shared" si="132"/>
        <v>0</v>
      </c>
      <c r="I2775" s="526">
        <f t="shared" si="133"/>
        <v>1</v>
      </c>
      <c r="J2775" s="526" t="str">
        <f ca="1">IF(G2775="","",SUMPRODUCT(LOOKUP(MID(SUBSTITUTE(UPPER(TRIM(CLEAN(SUBSTITUTE(SUBSTITUTE(G2775,"ٔ",""),"ـ","ء"))))," ",""),ROW(INDIRECT("1:"&amp;LEN(SUBSTITUTE(UPPER(TRIM(CLEAN(SUBSTITUTE(SUBSTITUTE(G2775,"ٔ",""),"ـ","ء"))))," ","")))),1),Gematria!$C$3:$C$40,Gematria!$D$3:$D$40)))</f>
        <v/>
      </c>
    </row>
    <row r="2776" spans="1:10" x14ac:dyDescent="0.25">
      <c r="A2776" s="2">
        <v>2775</v>
      </c>
      <c r="B2776" s="2">
        <v>23</v>
      </c>
      <c r="C2776" s="2">
        <v>83</v>
      </c>
      <c r="D2776" s="11"/>
      <c r="E27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76" s="524" t="str">
        <f t="shared" si="131"/>
        <v/>
      </c>
      <c r="H2776" s="525">
        <f t="shared" si="132"/>
        <v>0</v>
      </c>
      <c r="I2776" s="526">
        <f t="shared" si="133"/>
        <v>1</v>
      </c>
      <c r="J2776" s="526" t="str">
        <f ca="1">IF(G2776="","",SUMPRODUCT(LOOKUP(MID(SUBSTITUTE(UPPER(TRIM(CLEAN(SUBSTITUTE(SUBSTITUTE(G2776,"ٔ",""),"ـ","ء"))))," ",""),ROW(INDIRECT("1:"&amp;LEN(SUBSTITUTE(UPPER(TRIM(CLEAN(SUBSTITUTE(SUBSTITUTE(G2776,"ٔ",""),"ـ","ء"))))," ","")))),1),Gematria!$C$3:$C$40,Gematria!$D$3:$D$40)))</f>
        <v/>
      </c>
    </row>
    <row r="2777" spans="1:10" x14ac:dyDescent="0.25">
      <c r="A2777" s="2">
        <v>2776</v>
      </c>
      <c r="B2777" s="2">
        <v>23</v>
      </c>
      <c r="C2777" s="2">
        <v>84</v>
      </c>
      <c r="D2777" s="11"/>
      <c r="E27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77" s="524" t="str">
        <f t="shared" si="131"/>
        <v/>
      </c>
      <c r="H2777" s="525">
        <f t="shared" si="132"/>
        <v>0</v>
      </c>
      <c r="I2777" s="526">
        <f t="shared" si="133"/>
        <v>1</v>
      </c>
      <c r="J2777" s="526" t="str">
        <f ca="1">IF(G2777="","",SUMPRODUCT(LOOKUP(MID(SUBSTITUTE(UPPER(TRIM(CLEAN(SUBSTITUTE(SUBSTITUTE(G2777,"ٔ",""),"ـ","ء"))))," ",""),ROW(INDIRECT("1:"&amp;LEN(SUBSTITUTE(UPPER(TRIM(CLEAN(SUBSTITUTE(SUBSTITUTE(G2777,"ٔ",""),"ـ","ء"))))," ","")))),1),Gematria!$C$3:$C$40,Gematria!$D$3:$D$40)))</f>
        <v/>
      </c>
    </row>
    <row r="2778" spans="1:10" x14ac:dyDescent="0.25">
      <c r="A2778" s="2">
        <v>2777</v>
      </c>
      <c r="B2778" s="2">
        <v>23</v>
      </c>
      <c r="C2778" s="2">
        <v>85</v>
      </c>
      <c r="D2778" s="11"/>
      <c r="E27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78" s="524" t="str">
        <f t="shared" si="131"/>
        <v/>
      </c>
      <c r="H2778" s="525">
        <f t="shared" si="132"/>
        <v>0</v>
      </c>
      <c r="I2778" s="526">
        <f t="shared" si="133"/>
        <v>1</v>
      </c>
      <c r="J2778" s="526" t="str">
        <f ca="1">IF(G2778="","",SUMPRODUCT(LOOKUP(MID(SUBSTITUTE(UPPER(TRIM(CLEAN(SUBSTITUTE(SUBSTITUTE(G2778,"ٔ",""),"ـ","ء"))))," ",""),ROW(INDIRECT("1:"&amp;LEN(SUBSTITUTE(UPPER(TRIM(CLEAN(SUBSTITUTE(SUBSTITUTE(G2778,"ٔ",""),"ـ","ء"))))," ","")))),1),Gematria!$C$3:$C$40,Gematria!$D$3:$D$40)))</f>
        <v/>
      </c>
    </row>
    <row r="2779" spans="1:10" x14ac:dyDescent="0.25">
      <c r="A2779" s="2">
        <v>2778</v>
      </c>
      <c r="B2779" s="2">
        <v>23</v>
      </c>
      <c r="C2779" s="2">
        <v>86</v>
      </c>
      <c r="D2779" s="11"/>
      <c r="E27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79" s="524" t="str">
        <f t="shared" si="131"/>
        <v/>
      </c>
      <c r="H2779" s="525">
        <f t="shared" si="132"/>
        <v>0</v>
      </c>
      <c r="I2779" s="526">
        <f t="shared" si="133"/>
        <v>1</v>
      </c>
      <c r="J2779" s="526" t="str">
        <f ca="1">IF(G2779="","",SUMPRODUCT(LOOKUP(MID(SUBSTITUTE(UPPER(TRIM(CLEAN(SUBSTITUTE(SUBSTITUTE(G2779,"ٔ",""),"ـ","ء"))))," ",""),ROW(INDIRECT("1:"&amp;LEN(SUBSTITUTE(UPPER(TRIM(CLEAN(SUBSTITUTE(SUBSTITUTE(G2779,"ٔ",""),"ـ","ء"))))," ","")))),1),Gematria!$C$3:$C$40,Gematria!$D$3:$D$40)))</f>
        <v/>
      </c>
    </row>
    <row r="2780" spans="1:10" x14ac:dyDescent="0.25">
      <c r="A2780" s="2">
        <v>2779</v>
      </c>
      <c r="B2780" s="2">
        <v>23</v>
      </c>
      <c r="C2780" s="2">
        <v>87</v>
      </c>
      <c r="D2780" s="11"/>
      <c r="E27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80" s="524" t="str">
        <f t="shared" si="131"/>
        <v/>
      </c>
      <c r="H2780" s="525">
        <f t="shared" si="132"/>
        <v>0</v>
      </c>
      <c r="I2780" s="526">
        <f t="shared" si="133"/>
        <v>1</v>
      </c>
      <c r="J2780" s="526" t="str">
        <f ca="1">IF(G2780="","",SUMPRODUCT(LOOKUP(MID(SUBSTITUTE(UPPER(TRIM(CLEAN(SUBSTITUTE(SUBSTITUTE(G2780,"ٔ",""),"ـ","ء"))))," ",""),ROW(INDIRECT("1:"&amp;LEN(SUBSTITUTE(UPPER(TRIM(CLEAN(SUBSTITUTE(SUBSTITUTE(G2780,"ٔ",""),"ـ","ء"))))," ","")))),1),Gematria!$C$3:$C$40,Gematria!$D$3:$D$40)))</f>
        <v/>
      </c>
    </row>
    <row r="2781" spans="1:10" x14ac:dyDescent="0.25">
      <c r="A2781" s="2">
        <v>2780</v>
      </c>
      <c r="B2781" s="2">
        <v>23</v>
      </c>
      <c r="C2781" s="2">
        <v>88</v>
      </c>
      <c r="D2781" s="11"/>
      <c r="E27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81" s="524" t="str">
        <f t="shared" si="131"/>
        <v/>
      </c>
      <c r="H2781" s="525">
        <f t="shared" si="132"/>
        <v>0</v>
      </c>
      <c r="I2781" s="526">
        <f t="shared" si="133"/>
        <v>1</v>
      </c>
      <c r="J2781" s="526" t="str">
        <f ca="1">IF(G2781="","",SUMPRODUCT(LOOKUP(MID(SUBSTITUTE(UPPER(TRIM(CLEAN(SUBSTITUTE(SUBSTITUTE(G2781,"ٔ",""),"ـ","ء"))))," ",""),ROW(INDIRECT("1:"&amp;LEN(SUBSTITUTE(UPPER(TRIM(CLEAN(SUBSTITUTE(SUBSTITUTE(G2781,"ٔ",""),"ـ","ء"))))," ","")))),1),Gematria!$C$3:$C$40,Gematria!$D$3:$D$40)))</f>
        <v/>
      </c>
    </row>
    <row r="2782" spans="1:10" x14ac:dyDescent="0.25">
      <c r="A2782" s="2">
        <v>2781</v>
      </c>
      <c r="B2782" s="2">
        <v>23</v>
      </c>
      <c r="C2782" s="2">
        <v>89</v>
      </c>
      <c r="D2782" s="11"/>
      <c r="E27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82" s="524" t="str">
        <f t="shared" si="131"/>
        <v/>
      </c>
      <c r="H2782" s="525">
        <f t="shared" si="132"/>
        <v>0</v>
      </c>
      <c r="I2782" s="526">
        <f t="shared" si="133"/>
        <v>1</v>
      </c>
      <c r="J2782" s="526" t="str">
        <f ca="1">IF(G2782="","",SUMPRODUCT(LOOKUP(MID(SUBSTITUTE(UPPER(TRIM(CLEAN(SUBSTITUTE(SUBSTITUTE(G2782,"ٔ",""),"ـ","ء"))))," ",""),ROW(INDIRECT("1:"&amp;LEN(SUBSTITUTE(UPPER(TRIM(CLEAN(SUBSTITUTE(SUBSTITUTE(G2782,"ٔ",""),"ـ","ء"))))," ","")))),1),Gematria!$C$3:$C$40,Gematria!$D$3:$D$40)))</f>
        <v/>
      </c>
    </row>
    <row r="2783" spans="1:10" x14ac:dyDescent="0.25">
      <c r="A2783" s="2">
        <v>2782</v>
      </c>
      <c r="B2783" s="2">
        <v>23</v>
      </c>
      <c r="C2783" s="2">
        <v>90</v>
      </c>
      <c r="D2783" s="11"/>
      <c r="E27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83" s="524" t="str">
        <f t="shared" si="131"/>
        <v/>
      </c>
      <c r="H2783" s="525">
        <f t="shared" si="132"/>
        <v>0</v>
      </c>
      <c r="I2783" s="526">
        <f t="shared" si="133"/>
        <v>1</v>
      </c>
      <c r="J2783" s="526" t="str">
        <f ca="1">IF(G2783="","",SUMPRODUCT(LOOKUP(MID(SUBSTITUTE(UPPER(TRIM(CLEAN(SUBSTITUTE(SUBSTITUTE(G2783,"ٔ",""),"ـ","ء"))))," ",""),ROW(INDIRECT("1:"&amp;LEN(SUBSTITUTE(UPPER(TRIM(CLEAN(SUBSTITUTE(SUBSTITUTE(G2783,"ٔ",""),"ـ","ء"))))," ","")))),1),Gematria!$C$3:$C$40,Gematria!$D$3:$D$40)))</f>
        <v/>
      </c>
    </row>
    <row r="2784" spans="1:10" x14ac:dyDescent="0.25">
      <c r="A2784" s="2">
        <v>2783</v>
      </c>
      <c r="B2784" s="2">
        <v>23</v>
      </c>
      <c r="C2784" s="2">
        <v>91</v>
      </c>
      <c r="D2784" s="11"/>
      <c r="E27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84" s="524" t="str">
        <f t="shared" si="131"/>
        <v/>
      </c>
      <c r="H2784" s="525">
        <f t="shared" si="132"/>
        <v>0</v>
      </c>
      <c r="I2784" s="526">
        <f t="shared" si="133"/>
        <v>1</v>
      </c>
      <c r="J2784" s="526" t="str">
        <f ca="1">IF(G2784="","",SUMPRODUCT(LOOKUP(MID(SUBSTITUTE(UPPER(TRIM(CLEAN(SUBSTITUTE(SUBSTITUTE(G2784,"ٔ",""),"ـ","ء"))))," ",""),ROW(INDIRECT("1:"&amp;LEN(SUBSTITUTE(UPPER(TRIM(CLEAN(SUBSTITUTE(SUBSTITUTE(G2784,"ٔ",""),"ـ","ء"))))," ","")))),1),Gematria!$C$3:$C$40,Gematria!$D$3:$D$40)))</f>
        <v/>
      </c>
    </row>
    <row r="2785" spans="1:10" x14ac:dyDescent="0.25">
      <c r="A2785" s="2">
        <v>2784</v>
      </c>
      <c r="B2785" s="2">
        <v>23</v>
      </c>
      <c r="C2785" s="2">
        <v>92</v>
      </c>
      <c r="D2785" s="11"/>
      <c r="E27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85" s="524" t="str">
        <f t="shared" si="131"/>
        <v/>
      </c>
      <c r="H2785" s="525">
        <f t="shared" si="132"/>
        <v>0</v>
      </c>
      <c r="I2785" s="526">
        <f t="shared" si="133"/>
        <v>1</v>
      </c>
      <c r="J2785" s="526" t="str">
        <f ca="1">IF(G2785="","",SUMPRODUCT(LOOKUP(MID(SUBSTITUTE(UPPER(TRIM(CLEAN(SUBSTITUTE(SUBSTITUTE(G2785,"ٔ",""),"ـ","ء"))))," ",""),ROW(INDIRECT("1:"&amp;LEN(SUBSTITUTE(UPPER(TRIM(CLEAN(SUBSTITUTE(SUBSTITUTE(G2785,"ٔ",""),"ـ","ء"))))," ","")))),1),Gematria!$C$3:$C$40,Gematria!$D$3:$D$40)))</f>
        <v/>
      </c>
    </row>
    <row r="2786" spans="1:10" x14ac:dyDescent="0.25">
      <c r="A2786" s="2">
        <v>2785</v>
      </c>
      <c r="B2786" s="2">
        <v>23</v>
      </c>
      <c r="C2786" s="2">
        <v>93</v>
      </c>
      <c r="D2786" s="11"/>
      <c r="E27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86" s="524" t="str">
        <f t="shared" si="131"/>
        <v/>
      </c>
      <c r="H2786" s="525">
        <f t="shared" si="132"/>
        <v>0</v>
      </c>
      <c r="I2786" s="526">
        <f t="shared" si="133"/>
        <v>1</v>
      </c>
      <c r="J2786" s="526" t="str">
        <f ca="1">IF(G2786="","",SUMPRODUCT(LOOKUP(MID(SUBSTITUTE(UPPER(TRIM(CLEAN(SUBSTITUTE(SUBSTITUTE(G2786,"ٔ",""),"ـ","ء"))))," ",""),ROW(INDIRECT("1:"&amp;LEN(SUBSTITUTE(UPPER(TRIM(CLEAN(SUBSTITUTE(SUBSTITUTE(G2786,"ٔ",""),"ـ","ء"))))," ","")))),1),Gematria!$C$3:$C$40,Gematria!$D$3:$D$40)))</f>
        <v/>
      </c>
    </row>
    <row r="2787" spans="1:10" x14ac:dyDescent="0.25">
      <c r="A2787" s="2">
        <v>2786</v>
      </c>
      <c r="B2787" s="2">
        <v>23</v>
      </c>
      <c r="C2787" s="2">
        <v>94</v>
      </c>
      <c r="D2787" s="11"/>
      <c r="E27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87" s="524" t="str">
        <f t="shared" si="131"/>
        <v/>
      </c>
      <c r="H2787" s="525">
        <f t="shared" si="132"/>
        <v>0</v>
      </c>
      <c r="I2787" s="526">
        <f t="shared" si="133"/>
        <v>1</v>
      </c>
      <c r="J2787" s="526" t="str">
        <f ca="1">IF(G2787="","",SUMPRODUCT(LOOKUP(MID(SUBSTITUTE(UPPER(TRIM(CLEAN(SUBSTITUTE(SUBSTITUTE(G2787,"ٔ",""),"ـ","ء"))))," ",""),ROW(INDIRECT("1:"&amp;LEN(SUBSTITUTE(UPPER(TRIM(CLEAN(SUBSTITUTE(SUBSTITUTE(G2787,"ٔ",""),"ـ","ء"))))," ","")))),1),Gematria!$C$3:$C$40,Gematria!$D$3:$D$40)))</f>
        <v/>
      </c>
    </row>
    <row r="2788" spans="1:10" x14ac:dyDescent="0.25">
      <c r="A2788" s="2">
        <v>2787</v>
      </c>
      <c r="B2788" s="2">
        <v>23</v>
      </c>
      <c r="C2788" s="2">
        <v>95</v>
      </c>
      <c r="D2788" s="11"/>
      <c r="E27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88" s="524" t="str">
        <f t="shared" si="131"/>
        <v/>
      </c>
      <c r="H2788" s="525">
        <f t="shared" si="132"/>
        <v>0</v>
      </c>
      <c r="I2788" s="526">
        <f t="shared" si="133"/>
        <v>1</v>
      </c>
      <c r="J2788" s="526" t="str">
        <f ca="1">IF(G2788="","",SUMPRODUCT(LOOKUP(MID(SUBSTITUTE(UPPER(TRIM(CLEAN(SUBSTITUTE(SUBSTITUTE(G2788,"ٔ",""),"ـ","ء"))))," ",""),ROW(INDIRECT("1:"&amp;LEN(SUBSTITUTE(UPPER(TRIM(CLEAN(SUBSTITUTE(SUBSTITUTE(G2788,"ٔ",""),"ـ","ء"))))," ","")))),1),Gematria!$C$3:$C$40,Gematria!$D$3:$D$40)))</f>
        <v/>
      </c>
    </row>
    <row r="2789" spans="1:10" x14ac:dyDescent="0.25">
      <c r="A2789" s="2">
        <v>2788</v>
      </c>
      <c r="B2789" s="2">
        <v>23</v>
      </c>
      <c r="C2789" s="2">
        <v>96</v>
      </c>
      <c r="D2789" s="11"/>
      <c r="E27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89" s="524" t="str">
        <f t="shared" si="131"/>
        <v/>
      </c>
      <c r="H2789" s="525">
        <f t="shared" si="132"/>
        <v>0</v>
      </c>
      <c r="I2789" s="526">
        <f t="shared" si="133"/>
        <v>1</v>
      </c>
      <c r="J2789" s="526" t="str">
        <f ca="1">IF(G2789="","",SUMPRODUCT(LOOKUP(MID(SUBSTITUTE(UPPER(TRIM(CLEAN(SUBSTITUTE(SUBSTITUTE(G2789,"ٔ",""),"ـ","ء"))))," ",""),ROW(INDIRECT("1:"&amp;LEN(SUBSTITUTE(UPPER(TRIM(CLEAN(SUBSTITUTE(SUBSTITUTE(G2789,"ٔ",""),"ـ","ء"))))," ","")))),1),Gematria!$C$3:$C$40,Gematria!$D$3:$D$40)))</f>
        <v/>
      </c>
    </row>
    <row r="2790" spans="1:10" x14ac:dyDescent="0.25">
      <c r="A2790" s="2">
        <v>2789</v>
      </c>
      <c r="B2790" s="2">
        <v>23</v>
      </c>
      <c r="C2790" s="2">
        <v>97</v>
      </c>
      <c r="D2790" s="11"/>
      <c r="E27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90" s="524" t="str">
        <f t="shared" si="131"/>
        <v/>
      </c>
      <c r="H2790" s="525">
        <f t="shared" si="132"/>
        <v>0</v>
      </c>
      <c r="I2790" s="526">
        <f t="shared" si="133"/>
        <v>1</v>
      </c>
      <c r="J2790" s="526" t="str">
        <f ca="1">IF(G2790="","",SUMPRODUCT(LOOKUP(MID(SUBSTITUTE(UPPER(TRIM(CLEAN(SUBSTITUTE(SUBSTITUTE(G2790,"ٔ",""),"ـ","ء"))))," ",""),ROW(INDIRECT("1:"&amp;LEN(SUBSTITUTE(UPPER(TRIM(CLEAN(SUBSTITUTE(SUBSTITUTE(G2790,"ٔ",""),"ـ","ء"))))," ","")))),1),Gematria!$C$3:$C$40,Gematria!$D$3:$D$40)))</f>
        <v/>
      </c>
    </row>
    <row r="2791" spans="1:10" x14ac:dyDescent="0.25">
      <c r="A2791" s="2">
        <v>2790</v>
      </c>
      <c r="B2791" s="2">
        <v>23</v>
      </c>
      <c r="C2791" s="2">
        <v>98</v>
      </c>
      <c r="D2791" s="11"/>
      <c r="E27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91" s="524" t="str">
        <f t="shared" si="131"/>
        <v/>
      </c>
      <c r="H2791" s="525">
        <f t="shared" si="132"/>
        <v>0</v>
      </c>
      <c r="I2791" s="526">
        <f t="shared" si="133"/>
        <v>1</v>
      </c>
      <c r="J2791" s="526" t="str">
        <f ca="1">IF(G2791="","",SUMPRODUCT(LOOKUP(MID(SUBSTITUTE(UPPER(TRIM(CLEAN(SUBSTITUTE(SUBSTITUTE(G2791,"ٔ",""),"ـ","ء"))))," ",""),ROW(INDIRECT("1:"&amp;LEN(SUBSTITUTE(UPPER(TRIM(CLEAN(SUBSTITUTE(SUBSTITUTE(G2791,"ٔ",""),"ـ","ء"))))," ","")))),1),Gematria!$C$3:$C$40,Gematria!$D$3:$D$40)))</f>
        <v/>
      </c>
    </row>
    <row r="2792" spans="1:10" x14ac:dyDescent="0.25">
      <c r="A2792" s="2">
        <v>2791</v>
      </c>
      <c r="B2792" s="2">
        <v>23</v>
      </c>
      <c r="C2792" s="2">
        <v>99</v>
      </c>
      <c r="D2792" s="11"/>
      <c r="E27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92" s="524" t="str">
        <f t="shared" si="131"/>
        <v/>
      </c>
      <c r="H2792" s="525">
        <f t="shared" si="132"/>
        <v>0</v>
      </c>
      <c r="I2792" s="526">
        <f t="shared" si="133"/>
        <v>1</v>
      </c>
      <c r="J2792" s="526" t="str">
        <f ca="1">IF(G2792="","",SUMPRODUCT(LOOKUP(MID(SUBSTITUTE(UPPER(TRIM(CLEAN(SUBSTITUTE(SUBSTITUTE(G2792,"ٔ",""),"ـ","ء"))))," ",""),ROW(INDIRECT("1:"&amp;LEN(SUBSTITUTE(UPPER(TRIM(CLEAN(SUBSTITUTE(SUBSTITUTE(G2792,"ٔ",""),"ـ","ء"))))," ","")))),1),Gematria!$C$3:$C$40,Gematria!$D$3:$D$40)))</f>
        <v/>
      </c>
    </row>
    <row r="2793" spans="1:10" x14ac:dyDescent="0.25">
      <c r="A2793" s="2">
        <v>2792</v>
      </c>
      <c r="B2793" s="2">
        <v>23</v>
      </c>
      <c r="C2793" s="2">
        <v>100</v>
      </c>
      <c r="D2793" s="11"/>
      <c r="E27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93" s="524" t="str">
        <f t="shared" si="131"/>
        <v/>
      </c>
      <c r="H2793" s="525">
        <f t="shared" si="132"/>
        <v>0</v>
      </c>
      <c r="I2793" s="526">
        <f t="shared" si="133"/>
        <v>1</v>
      </c>
      <c r="J2793" s="526" t="str">
        <f ca="1">IF(G2793="","",SUMPRODUCT(LOOKUP(MID(SUBSTITUTE(UPPER(TRIM(CLEAN(SUBSTITUTE(SUBSTITUTE(G2793,"ٔ",""),"ـ","ء"))))," ",""),ROW(INDIRECT("1:"&amp;LEN(SUBSTITUTE(UPPER(TRIM(CLEAN(SUBSTITUTE(SUBSTITUTE(G2793,"ٔ",""),"ـ","ء"))))," ","")))),1),Gematria!$C$3:$C$40,Gematria!$D$3:$D$40)))</f>
        <v/>
      </c>
    </row>
    <row r="2794" spans="1:10" x14ac:dyDescent="0.25">
      <c r="A2794" s="2">
        <v>2793</v>
      </c>
      <c r="B2794" s="2">
        <v>23</v>
      </c>
      <c r="C2794" s="2">
        <v>101</v>
      </c>
      <c r="D2794" s="11"/>
      <c r="E27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94" s="524" t="str">
        <f t="shared" si="131"/>
        <v/>
      </c>
      <c r="H2794" s="525">
        <f t="shared" si="132"/>
        <v>0</v>
      </c>
      <c r="I2794" s="526">
        <f t="shared" si="133"/>
        <v>1</v>
      </c>
      <c r="J2794" s="526" t="str">
        <f ca="1">IF(G2794="","",SUMPRODUCT(LOOKUP(MID(SUBSTITUTE(UPPER(TRIM(CLEAN(SUBSTITUTE(SUBSTITUTE(G2794,"ٔ",""),"ـ","ء"))))," ",""),ROW(INDIRECT("1:"&amp;LEN(SUBSTITUTE(UPPER(TRIM(CLEAN(SUBSTITUTE(SUBSTITUTE(G2794,"ٔ",""),"ـ","ء"))))," ","")))),1),Gematria!$C$3:$C$40,Gematria!$D$3:$D$40)))</f>
        <v/>
      </c>
    </row>
    <row r="2795" spans="1:10" x14ac:dyDescent="0.25">
      <c r="A2795" s="2">
        <v>2794</v>
      </c>
      <c r="B2795" s="2">
        <v>23</v>
      </c>
      <c r="C2795" s="2">
        <v>102</v>
      </c>
      <c r="D2795" s="11"/>
      <c r="E27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95" s="524" t="str">
        <f t="shared" si="131"/>
        <v/>
      </c>
      <c r="H2795" s="525">
        <f t="shared" si="132"/>
        <v>0</v>
      </c>
      <c r="I2795" s="526">
        <f t="shared" si="133"/>
        <v>1</v>
      </c>
      <c r="J2795" s="526" t="str">
        <f ca="1">IF(G2795="","",SUMPRODUCT(LOOKUP(MID(SUBSTITUTE(UPPER(TRIM(CLEAN(SUBSTITUTE(SUBSTITUTE(G2795,"ٔ",""),"ـ","ء"))))," ",""),ROW(INDIRECT("1:"&amp;LEN(SUBSTITUTE(UPPER(TRIM(CLEAN(SUBSTITUTE(SUBSTITUTE(G2795,"ٔ",""),"ـ","ء"))))," ","")))),1),Gematria!$C$3:$C$40,Gematria!$D$3:$D$40)))</f>
        <v/>
      </c>
    </row>
    <row r="2796" spans="1:10" x14ac:dyDescent="0.25">
      <c r="A2796" s="2">
        <v>2795</v>
      </c>
      <c r="B2796" s="2">
        <v>23</v>
      </c>
      <c r="C2796" s="2">
        <v>103</v>
      </c>
      <c r="D2796" s="11"/>
      <c r="E27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96" s="524" t="str">
        <f t="shared" si="131"/>
        <v/>
      </c>
      <c r="H2796" s="525">
        <f t="shared" si="132"/>
        <v>0</v>
      </c>
      <c r="I2796" s="526">
        <f t="shared" si="133"/>
        <v>1</v>
      </c>
      <c r="J2796" s="526" t="str">
        <f ca="1">IF(G2796="","",SUMPRODUCT(LOOKUP(MID(SUBSTITUTE(UPPER(TRIM(CLEAN(SUBSTITUTE(SUBSTITUTE(G2796,"ٔ",""),"ـ","ء"))))," ",""),ROW(INDIRECT("1:"&amp;LEN(SUBSTITUTE(UPPER(TRIM(CLEAN(SUBSTITUTE(SUBSTITUTE(G2796,"ٔ",""),"ـ","ء"))))," ","")))),1),Gematria!$C$3:$C$40,Gematria!$D$3:$D$40)))</f>
        <v/>
      </c>
    </row>
    <row r="2797" spans="1:10" x14ac:dyDescent="0.25">
      <c r="A2797" s="2">
        <v>2796</v>
      </c>
      <c r="B2797" s="2">
        <v>23</v>
      </c>
      <c r="C2797" s="2">
        <v>104</v>
      </c>
      <c r="D2797" s="11"/>
      <c r="E27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97" s="524" t="str">
        <f t="shared" si="131"/>
        <v/>
      </c>
      <c r="H2797" s="525">
        <f t="shared" si="132"/>
        <v>0</v>
      </c>
      <c r="I2797" s="526">
        <f t="shared" si="133"/>
        <v>1</v>
      </c>
      <c r="J2797" s="526" t="str">
        <f ca="1">IF(G2797="","",SUMPRODUCT(LOOKUP(MID(SUBSTITUTE(UPPER(TRIM(CLEAN(SUBSTITUTE(SUBSTITUTE(G2797,"ٔ",""),"ـ","ء"))))," ",""),ROW(INDIRECT("1:"&amp;LEN(SUBSTITUTE(UPPER(TRIM(CLEAN(SUBSTITUTE(SUBSTITUTE(G2797,"ٔ",""),"ـ","ء"))))," ","")))),1),Gematria!$C$3:$C$40,Gematria!$D$3:$D$40)))</f>
        <v/>
      </c>
    </row>
    <row r="2798" spans="1:10" x14ac:dyDescent="0.25">
      <c r="A2798" s="2">
        <v>2797</v>
      </c>
      <c r="B2798" s="2">
        <v>23</v>
      </c>
      <c r="C2798" s="2">
        <v>105</v>
      </c>
      <c r="D2798" s="11"/>
      <c r="E27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98" s="524" t="str">
        <f t="shared" si="131"/>
        <v/>
      </c>
      <c r="H2798" s="525">
        <f t="shared" si="132"/>
        <v>0</v>
      </c>
      <c r="I2798" s="526">
        <f t="shared" si="133"/>
        <v>1</v>
      </c>
      <c r="J2798" s="526" t="str">
        <f ca="1">IF(G2798="","",SUMPRODUCT(LOOKUP(MID(SUBSTITUTE(UPPER(TRIM(CLEAN(SUBSTITUTE(SUBSTITUTE(G2798,"ٔ",""),"ـ","ء"))))," ",""),ROW(INDIRECT("1:"&amp;LEN(SUBSTITUTE(UPPER(TRIM(CLEAN(SUBSTITUTE(SUBSTITUTE(G2798,"ٔ",""),"ـ","ء"))))," ","")))),1),Gematria!$C$3:$C$40,Gematria!$D$3:$D$40)))</f>
        <v/>
      </c>
    </row>
    <row r="2799" spans="1:10" x14ac:dyDescent="0.25">
      <c r="A2799" s="2">
        <v>2798</v>
      </c>
      <c r="B2799" s="2">
        <v>23</v>
      </c>
      <c r="C2799" s="2">
        <v>106</v>
      </c>
      <c r="D2799" s="11"/>
      <c r="E27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7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2799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799" s="524" t="str">
        <f t="shared" si="131"/>
        <v/>
      </c>
      <c r="H2799" s="525">
        <f t="shared" si="132"/>
        <v>0</v>
      </c>
      <c r="I2799" s="526">
        <f t="shared" si="133"/>
        <v>1</v>
      </c>
      <c r="J2799" s="526" t="str">
        <f ca="1">IF(G2799="","",SUMPRODUCT(LOOKUP(MID(SUBSTITUTE(UPPER(TRIM(CLEAN(SUBSTITUTE(SUBSTITUTE(G2799,"ٔ",""),"ـ","ء"))))," ",""),ROW(INDIRECT("1:"&amp;LEN(SUBSTITUTE(UPPER(TRIM(CLEAN(SUBSTITUTE(SUBSTITUTE(G2799,"ٔ",""),"ـ","ء"))))," ","")))),1),Gematria!$C$3:$C$40,Gematria!$D$3:$D$40)))</f>
        <v/>
      </c>
    </row>
    <row r="2800" spans="1:10" x14ac:dyDescent="0.25">
      <c r="A2800" s="2">
        <v>2799</v>
      </c>
      <c r="B2800" s="2">
        <v>23</v>
      </c>
      <c r="C2800" s="2">
        <v>107</v>
      </c>
      <c r="D2800" s="11"/>
      <c r="E28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00" s="524" t="str">
        <f t="shared" si="131"/>
        <v/>
      </c>
      <c r="H2800" s="525">
        <f t="shared" si="132"/>
        <v>0</v>
      </c>
      <c r="I2800" s="526">
        <f t="shared" si="133"/>
        <v>1</v>
      </c>
      <c r="J2800" s="526" t="str">
        <f ca="1">IF(G2800="","",SUMPRODUCT(LOOKUP(MID(SUBSTITUTE(UPPER(TRIM(CLEAN(SUBSTITUTE(SUBSTITUTE(G2800,"ٔ",""),"ـ","ء"))))," ",""),ROW(INDIRECT("1:"&amp;LEN(SUBSTITUTE(UPPER(TRIM(CLEAN(SUBSTITUTE(SUBSTITUTE(G2800,"ٔ",""),"ـ","ء"))))," ","")))),1),Gematria!$C$3:$C$40,Gematria!$D$3:$D$40)))</f>
        <v/>
      </c>
    </row>
    <row r="2801" spans="1:10" x14ac:dyDescent="0.25">
      <c r="A2801" s="2">
        <v>2800</v>
      </c>
      <c r="B2801" s="2">
        <v>23</v>
      </c>
      <c r="C2801" s="2">
        <v>108</v>
      </c>
      <c r="D2801" s="11"/>
      <c r="E28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01" s="524" t="str">
        <f t="shared" si="131"/>
        <v/>
      </c>
      <c r="H2801" s="525">
        <f t="shared" si="132"/>
        <v>0</v>
      </c>
      <c r="I2801" s="526">
        <f t="shared" si="133"/>
        <v>1</v>
      </c>
      <c r="J2801" s="526" t="str">
        <f ca="1">IF(G2801="","",SUMPRODUCT(LOOKUP(MID(SUBSTITUTE(UPPER(TRIM(CLEAN(SUBSTITUTE(SUBSTITUTE(G2801,"ٔ",""),"ـ","ء"))))," ",""),ROW(INDIRECT("1:"&amp;LEN(SUBSTITUTE(UPPER(TRIM(CLEAN(SUBSTITUTE(SUBSTITUTE(G2801,"ٔ",""),"ـ","ء"))))," ","")))),1),Gematria!$C$3:$C$40,Gematria!$D$3:$D$40)))</f>
        <v/>
      </c>
    </row>
    <row r="2802" spans="1:10" x14ac:dyDescent="0.25">
      <c r="A2802" s="2">
        <v>2801</v>
      </c>
      <c r="B2802" s="2">
        <v>23</v>
      </c>
      <c r="C2802" s="2">
        <v>109</v>
      </c>
      <c r="D2802" s="11"/>
      <c r="E28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02" s="524" t="str">
        <f t="shared" si="131"/>
        <v/>
      </c>
      <c r="H2802" s="525">
        <f t="shared" si="132"/>
        <v>0</v>
      </c>
      <c r="I2802" s="526">
        <f t="shared" si="133"/>
        <v>1</v>
      </c>
      <c r="J2802" s="526" t="str">
        <f ca="1">IF(G2802="","",SUMPRODUCT(LOOKUP(MID(SUBSTITUTE(UPPER(TRIM(CLEAN(SUBSTITUTE(SUBSTITUTE(G2802,"ٔ",""),"ـ","ء"))))," ",""),ROW(INDIRECT("1:"&amp;LEN(SUBSTITUTE(UPPER(TRIM(CLEAN(SUBSTITUTE(SUBSTITUTE(G2802,"ٔ",""),"ـ","ء"))))," ","")))),1),Gematria!$C$3:$C$40,Gematria!$D$3:$D$40)))</f>
        <v/>
      </c>
    </row>
    <row r="2803" spans="1:10" x14ac:dyDescent="0.25">
      <c r="A2803" s="2">
        <v>2802</v>
      </c>
      <c r="B2803" s="2">
        <v>23</v>
      </c>
      <c r="C2803" s="2">
        <v>110</v>
      </c>
      <c r="D2803" s="11"/>
      <c r="E28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03" s="524" t="str">
        <f t="shared" si="131"/>
        <v/>
      </c>
      <c r="H2803" s="525">
        <f t="shared" si="132"/>
        <v>0</v>
      </c>
      <c r="I2803" s="526">
        <f t="shared" si="133"/>
        <v>1</v>
      </c>
      <c r="J2803" s="526" t="str">
        <f ca="1">IF(G2803="","",SUMPRODUCT(LOOKUP(MID(SUBSTITUTE(UPPER(TRIM(CLEAN(SUBSTITUTE(SUBSTITUTE(G2803,"ٔ",""),"ـ","ء"))))," ",""),ROW(INDIRECT("1:"&amp;LEN(SUBSTITUTE(UPPER(TRIM(CLEAN(SUBSTITUTE(SUBSTITUTE(G2803,"ٔ",""),"ـ","ء"))))," ","")))),1),Gematria!$C$3:$C$40,Gematria!$D$3:$D$40)))</f>
        <v/>
      </c>
    </row>
    <row r="2804" spans="1:10" x14ac:dyDescent="0.25">
      <c r="A2804" s="2">
        <v>2803</v>
      </c>
      <c r="B2804" s="2">
        <v>23</v>
      </c>
      <c r="C2804" s="2">
        <v>111</v>
      </c>
      <c r="D2804" s="11"/>
      <c r="E28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04" s="524" t="str">
        <f t="shared" si="131"/>
        <v/>
      </c>
      <c r="H2804" s="525">
        <f t="shared" si="132"/>
        <v>0</v>
      </c>
      <c r="I2804" s="526">
        <f t="shared" si="133"/>
        <v>1</v>
      </c>
      <c r="J2804" s="526" t="str">
        <f ca="1">IF(G2804="","",SUMPRODUCT(LOOKUP(MID(SUBSTITUTE(UPPER(TRIM(CLEAN(SUBSTITUTE(SUBSTITUTE(G2804,"ٔ",""),"ـ","ء"))))," ",""),ROW(INDIRECT("1:"&amp;LEN(SUBSTITUTE(UPPER(TRIM(CLEAN(SUBSTITUTE(SUBSTITUTE(G2804,"ٔ",""),"ـ","ء"))))," ","")))),1),Gematria!$C$3:$C$40,Gematria!$D$3:$D$40)))</f>
        <v/>
      </c>
    </row>
    <row r="2805" spans="1:10" x14ac:dyDescent="0.25">
      <c r="A2805" s="2">
        <v>2804</v>
      </c>
      <c r="B2805" s="2">
        <v>23</v>
      </c>
      <c r="C2805" s="2">
        <v>112</v>
      </c>
      <c r="D2805" s="11"/>
      <c r="E28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05" s="524" t="str">
        <f t="shared" si="131"/>
        <v/>
      </c>
      <c r="H2805" s="525">
        <f t="shared" si="132"/>
        <v>0</v>
      </c>
      <c r="I2805" s="526">
        <f t="shared" si="133"/>
        <v>1</v>
      </c>
      <c r="J2805" s="526" t="str">
        <f ca="1">IF(G2805="","",SUMPRODUCT(LOOKUP(MID(SUBSTITUTE(UPPER(TRIM(CLEAN(SUBSTITUTE(SUBSTITUTE(G2805,"ٔ",""),"ـ","ء"))))," ",""),ROW(INDIRECT("1:"&amp;LEN(SUBSTITUTE(UPPER(TRIM(CLEAN(SUBSTITUTE(SUBSTITUTE(G2805,"ٔ",""),"ـ","ء"))))," ","")))),1),Gematria!$C$3:$C$40,Gematria!$D$3:$D$40)))</f>
        <v/>
      </c>
    </row>
    <row r="2806" spans="1:10" x14ac:dyDescent="0.25">
      <c r="A2806" s="2">
        <v>2805</v>
      </c>
      <c r="B2806" s="2">
        <v>23</v>
      </c>
      <c r="C2806" s="2">
        <v>113</v>
      </c>
      <c r="D2806" s="11"/>
      <c r="E28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06" s="524" t="str">
        <f t="shared" si="131"/>
        <v/>
      </c>
      <c r="H2806" s="525">
        <f t="shared" si="132"/>
        <v>0</v>
      </c>
      <c r="I2806" s="526">
        <f t="shared" si="133"/>
        <v>1</v>
      </c>
      <c r="J2806" s="526" t="str">
        <f ca="1">IF(G2806="","",SUMPRODUCT(LOOKUP(MID(SUBSTITUTE(UPPER(TRIM(CLEAN(SUBSTITUTE(SUBSTITUTE(G2806,"ٔ",""),"ـ","ء"))))," ",""),ROW(INDIRECT("1:"&amp;LEN(SUBSTITUTE(UPPER(TRIM(CLEAN(SUBSTITUTE(SUBSTITUTE(G2806,"ٔ",""),"ـ","ء"))))," ","")))),1),Gematria!$C$3:$C$40,Gematria!$D$3:$D$40)))</f>
        <v/>
      </c>
    </row>
    <row r="2807" spans="1:10" x14ac:dyDescent="0.25">
      <c r="A2807" s="2">
        <v>2806</v>
      </c>
      <c r="B2807" s="2">
        <v>23</v>
      </c>
      <c r="C2807" s="2">
        <v>114</v>
      </c>
      <c r="D2807" s="11"/>
      <c r="E28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07" s="524" t="str">
        <f t="shared" si="131"/>
        <v/>
      </c>
      <c r="H2807" s="525">
        <f t="shared" si="132"/>
        <v>0</v>
      </c>
      <c r="I2807" s="526">
        <f t="shared" si="133"/>
        <v>1</v>
      </c>
      <c r="J2807" s="526" t="str">
        <f ca="1">IF(G2807="","",SUMPRODUCT(LOOKUP(MID(SUBSTITUTE(UPPER(TRIM(CLEAN(SUBSTITUTE(SUBSTITUTE(G2807,"ٔ",""),"ـ","ء"))))," ",""),ROW(INDIRECT("1:"&amp;LEN(SUBSTITUTE(UPPER(TRIM(CLEAN(SUBSTITUTE(SUBSTITUTE(G2807,"ٔ",""),"ـ","ء"))))," ","")))),1),Gematria!$C$3:$C$40,Gematria!$D$3:$D$40)))</f>
        <v/>
      </c>
    </row>
    <row r="2808" spans="1:10" x14ac:dyDescent="0.25">
      <c r="A2808" s="2">
        <v>2807</v>
      </c>
      <c r="B2808" s="2">
        <v>23</v>
      </c>
      <c r="C2808" s="2">
        <v>115</v>
      </c>
      <c r="D2808" s="11"/>
      <c r="E28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08" s="524" t="str">
        <f t="shared" si="131"/>
        <v/>
      </c>
      <c r="H2808" s="525">
        <f t="shared" si="132"/>
        <v>0</v>
      </c>
      <c r="I2808" s="526">
        <f t="shared" si="133"/>
        <v>1</v>
      </c>
      <c r="J2808" s="526" t="str">
        <f ca="1">IF(G2808="","",SUMPRODUCT(LOOKUP(MID(SUBSTITUTE(UPPER(TRIM(CLEAN(SUBSTITUTE(SUBSTITUTE(G2808,"ٔ",""),"ـ","ء"))))," ",""),ROW(INDIRECT("1:"&amp;LEN(SUBSTITUTE(UPPER(TRIM(CLEAN(SUBSTITUTE(SUBSTITUTE(G2808,"ٔ",""),"ـ","ء"))))," ","")))),1),Gematria!$C$3:$C$40,Gematria!$D$3:$D$40)))</f>
        <v/>
      </c>
    </row>
    <row r="2809" spans="1:10" x14ac:dyDescent="0.25">
      <c r="A2809" s="2">
        <v>2808</v>
      </c>
      <c r="B2809" s="2">
        <v>23</v>
      </c>
      <c r="C2809" s="2">
        <v>116</v>
      </c>
      <c r="D2809" s="11"/>
      <c r="E28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09" s="524" t="str">
        <f t="shared" si="131"/>
        <v/>
      </c>
      <c r="H2809" s="525">
        <f t="shared" si="132"/>
        <v>0</v>
      </c>
      <c r="I2809" s="526">
        <f t="shared" si="133"/>
        <v>1</v>
      </c>
      <c r="J2809" s="526" t="str">
        <f ca="1">IF(G2809="","",SUMPRODUCT(LOOKUP(MID(SUBSTITUTE(UPPER(TRIM(CLEAN(SUBSTITUTE(SUBSTITUTE(G2809,"ٔ",""),"ـ","ء"))))," ",""),ROW(INDIRECT("1:"&amp;LEN(SUBSTITUTE(UPPER(TRIM(CLEAN(SUBSTITUTE(SUBSTITUTE(G2809,"ٔ",""),"ـ","ء"))))," ","")))),1),Gematria!$C$3:$C$40,Gematria!$D$3:$D$40)))</f>
        <v/>
      </c>
    </row>
    <row r="2810" spans="1:10" x14ac:dyDescent="0.25">
      <c r="A2810" s="2">
        <v>2809</v>
      </c>
      <c r="B2810" s="2">
        <v>23</v>
      </c>
      <c r="C2810" s="2">
        <v>117</v>
      </c>
      <c r="D2810" s="11"/>
      <c r="E28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10" s="524" t="str">
        <f t="shared" si="131"/>
        <v/>
      </c>
      <c r="H2810" s="525">
        <f t="shared" si="132"/>
        <v>0</v>
      </c>
      <c r="I2810" s="526">
        <f t="shared" si="133"/>
        <v>1</v>
      </c>
      <c r="J2810" s="526" t="str">
        <f ca="1">IF(G2810="","",SUMPRODUCT(LOOKUP(MID(SUBSTITUTE(UPPER(TRIM(CLEAN(SUBSTITUTE(SUBSTITUTE(G2810,"ٔ",""),"ـ","ء"))))," ",""),ROW(INDIRECT("1:"&amp;LEN(SUBSTITUTE(UPPER(TRIM(CLEAN(SUBSTITUTE(SUBSTITUTE(G2810,"ٔ",""),"ـ","ء"))))," ","")))),1),Gematria!$C$3:$C$40,Gematria!$D$3:$D$40)))</f>
        <v/>
      </c>
    </row>
    <row r="2811" spans="1:10" x14ac:dyDescent="0.25">
      <c r="A2811" s="2">
        <v>2810</v>
      </c>
      <c r="B2811" s="2">
        <v>23</v>
      </c>
      <c r="C2811" s="2">
        <v>118</v>
      </c>
      <c r="D2811" s="11"/>
      <c r="E28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11" s="524" t="str">
        <f t="shared" si="131"/>
        <v/>
      </c>
      <c r="H2811" s="525">
        <f t="shared" si="132"/>
        <v>0</v>
      </c>
      <c r="I2811" s="526">
        <f t="shared" si="133"/>
        <v>1</v>
      </c>
      <c r="J2811" s="526" t="str">
        <f ca="1">IF(G2811="","",SUMPRODUCT(LOOKUP(MID(SUBSTITUTE(UPPER(TRIM(CLEAN(SUBSTITUTE(SUBSTITUTE(G2811,"ٔ",""),"ـ","ء"))))," ",""),ROW(INDIRECT("1:"&amp;LEN(SUBSTITUTE(UPPER(TRIM(CLEAN(SUBSTITUTE(SUBSTITUTE(G2811,"ٔ",""),"ـ","ء"))))," ","")))),1),Gematria!$C$3:$C$40,Gematria!$D$3:$D$40)))</f>
        <v/>
      </c>
    </row>
    <row r="2812" spans="1:10" x14ac:dyDescent="0.25">
      <c r="A2812" s="2">
        <v>2811</v>
      </c>
      <c r="B2812" s="2">
        <v>24</v>
      </c>
      <c r="C2812" s="2">
        <v>0</v>
      </c>
      <c r="D2812" s="11"/>
      <c r="E28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12" s="524" t="str">
        <f t="shared" si="131"/>
        <v/>
      </c>
      <c r="H2812" s="525">
        <f t="shared" si="132"/>
        <v>0</v>
      </c>
      <c r="I2812" s="526">
        <f t="shared" si="133"/>
        <v>1</v>
      </c>
      <c r="J2812" s="526" t="str">
        <f ca="1">IF(G2812="","",SUMPRODUCT(LOOKUP(MID(SUBSTITUTE(UPPER(TRIM(CLEAN(SUBSTITUTE(SUBSTITUTE(G2812,"ٔ",""),"ـ","ء"))))," ",""),ROW(INDIRECT("1:"&amp;LEN(SUBSTITUTE(UPPER(TRIM(CLEAN(SUBSTITUTE(SUBSTITUTE(G2812,"ٔ",""),"ـ","ء"))))," ","")))),1),Gematria!$C$3:$C$40,Gematria!$D$3:$D$40)))</f>
        <v/>
      </c>
    </row>
    <row r="2813" spans="1:10" x14ac:dyDescent="0.25">
      <c r="A2813" s="2">
        <v>2812</v>
      </c>
      <c r="B2813" s="2">
        <v>24</v>
      </c>
      <c r="C2813" s="2">
        <v>1</v>
      </c>
      <c r="D2813" s="11"/>
      <c r="E28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13" s="524" t="str">
        <f t="shared" si="131"/>
        <v/>
      </c>
      <c r="H2813" s="525">
        <f t="shared" si="132"/>
        <v>0</v>
      </c>
      <c r="I2813" s="526">
        <f t="shared" si="133"/>
        <v>1</v>
      </c>
      <c r="J2813" s="526" t="str">
        <f ca="1">IF(G2813="","",SUMPRODUCT(LOOKUP(MID(SUBSTITUTE(UPPER(TRIM(CLEAN(SUBSTITUTE(SUBSTITUTE(G2813,"ٔ",""),"ـ","ء"))))," ",""),ROW(INDIRECT("1:"&amp;LEN(SUBSTITUTE(UPPER(TRIM(CLEAN(SUBSTITUTE(SUBSTITUTE(G2813,"ٔ",""),"ـ","ء"))))," ","")))),1),Gematria!$C$3:$C$40,Gematria!$D$3:$D$40)))</f>
        <v/>
      </c>
    </row>
    <row r="2814" spans="1:10" x14ac:dyDescent="0.25">
      <c r="A2814" s="2">
        <v>2813</v>
      </c>
      <c r="B2814" s="2">
        <v>24</v>
      </c>
      <c r="C2814" s="2">
        <v>2</v>
      </c>
      <c r="D2814" s="11"/>
      <c r="E28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14" s="524" t="str">
        <f t="shared" si="131"/>
        <v/>
      </c>
      <c r="H2814" s="525">
        <f t="shared" si="132"/>
        <v>0</v>
      </c>
      <c r="I2814" s="526">
        <f t="shared" si="133"/>
        <v>1</v>
      </c>
      <c r="J2814" s="526" t="str">
        <f ca="1">IF(G2814="","",SUMPRODUCT(LOOKUP(MID(SUBSTITUTE(UPPER(TRIM(CLEAN(SUBSTITUTE(SUBSTITUTE(G2814,"ٔ",""),"ـ","ء"))))," ",""),ROW(INDIRECT("1:"&amp;LEN(SUBSTITUTE(UPPER(TRIM(CLEAN(SUBSTITUTE(SUBSTITUTE(G2814,"ٔ",""),"ـ","ء"))))," ","")))),1),Gematria!$C$3:$C$40,Gematria!$D$3:$D$40)))</f>
        <v/>
      </c>
    </row>
    <row r="2815" spans="1:10" x14ac:dyDescent="0.25">
      <c r="A2815" s="2">
        <v>2814</v>
      </c>
      <c r="B2815" s="2">
        <v>24</v>
      </c>
      <c r="C2815" s="2">
        <v>3</v>
      </c>
      <c r="D2815" s="11"/>
      <c r="E28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15" s="524" t="str">
        <f t="shared" si="131"/>
        <v/>
      </c>
      <c r="H2815" s="525">
        <f t="shared" si="132"/>
        <v>0</v>
      </c>
      <c r="I2815" s="526">
        <f t="shared" si="133"/>
        <v>1</v>
      </c>
      <c r="J2815" s="526" t="str">
        <f ca="1">IF(G2815="","",SUMPRODUCT(LOOKUP(MID(SUBSTITUTE(UPPER(TRIM(CLEAN(SUBSTITUTE(SUBSTITUTE(G2815,"ٔ",""),"ـ","ء"))))," ",""),ROW(INDIRECT("1:"&amp;LEN(SUBSTITUTE(UPPER(TRIM(CLEAN(SUBSTITUTE(SUBSTITUTE(G2815,"ٔ",""),"ـ","ء"))))," ","")))),1),Gematria!$C$3:$C$40,Gematria!$D$3:$D$40)))</f>
        <v/>
      </c>
    </row>
    <row r="2816" spans="1:10" x14ac:dyDescent="0.25">
      <c r="A2816" s="2">
        <v>2815</v>
      </c>
      <c r="B2816" s="2">
        <v>24</v>
      </c>
      <c r="C2816" s="2">
        <v>4</v>
      </c>
      <c r="D2816" s="11"/>
      <c r="E28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16" s="524" t="str">
        <f t="shared" si="131"/>
        <v/>
      </c>
      <c r="H2816" s="525">
        <f t="shared" si="132"/>
        <v>0</v>
      </c>
      <c r="I2816" s="526">
        <f t="shared" si="133"/>
        <v>1</v>
      </c>
      <c r="J2816" s="526" t="str">
        <f ca="1">IF(G2816="","",SUMPRODUCT(LOOKUP(MID(SUBSTITUTE(UPPER(TRIM(CLEAN(SUBSTITUTE(SUBSTITUTE(G2816,"ٔ",""),"ـ","ء"))))," ",""),ROW(INDIRECT("1:"&amp;LEN(SUBSTITUTE(UPPER(TRIM(CLEAN(SUBSTITUTE(SUBSTITUTE(G2816,"ٔ",""),"ـ","ء"))))," ","")))),1),Gematria!$C$3:$C$40,Gematria!$D$3:$D$40)))</f>
        <v/>
      </c>
    </row>
    <row r="2817" spans="1:10" x14ac:dyDescent="0.25">
      <c r="A2817" s="2">
        <v>2816</v>
      </c>
      <c r="B2817" s="2">
        <v>24</v>
      </c>
      <c r="C2817" s="2">
        <v>5</v>
      </c>
      <c r="D2817" s="11"/>
      <c r="E28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17" s="524" t="str">
        <f t="shared" si="131"/>
        <v/>
      </c>
      <c r="H2817" s="525">
        <f t="shared" si="132"/>
        <v>0</v>
      </c>
      <c r="I2817" s="526">
        <f t="shared" si="133"/>
        <v>1</v>
      </c>
      <c r="J2817" s="526" t="str">
        <f ca="1">IF(G2817="","",SUMPRODUCT(LOOKUP(MID(SUBSTITUTE(UPPER(TRIM(CLEAN(SUBSTITUTE(SUBSTITUTE(G2817,"ٔ",""),"ـ","ء"))))," ",""),ROW(INDIRECT("1:"&amp;LEN(SUBSTITUTE(UPPER(TRIM(CLEAN(SUBSTITUTE(SUBSTITUTE(G2817,"ٔ",""),"ـ","ء"))))," ","")))),1),Gematria!$C$3:$C$40,Gematria!$D$3:$D$40)))</f>
        <v/>
      </c>
    </row>
    <row r="2818" spans="1:10" x14ac:dyDescent="0.25">
      <c r="A2818" s="2">
        <v>2817</v>
      </c>
      <c r="B2818" s="2">
        <v>24</v>
      </c>
      <c r="C2818" s="2">
        <v>6</v>
      </c>
      <c r="D2818" s="11"/>
      <c r="E28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18" s="524" t="str">
        <f t="shared" si="131"/>
        <v/>
      </c>
      <c r="H2818" s="525">
        <f t="shared" si="132"/>
        <v>0</v>
      </c>
      <c r="I2818" s="526">
        <f t="shared" si="133"/>
        <v>1</v>
      </c>
      <c r="J2818" s="526" t="str">
        <f ca="1">IF(G2818="","",SUMPRODUCT(LOOKUP(MID(SUBSTITUTE(UPPER(TRIM(CLEAN(SUBSTITUTE(SUBSTITUTE(G2818,"ٔ",""),"ـ","ء"))))," ",""),ROW(INDIRECT("1:"&amp;LEN(SUBSTITUTE(UPPER(TRIM(CLEAN(SUBSTITUTE(SUBSTITUTE(G2818,"ٔ",""),"ـ","ء"))))," ","")))),1),Gematria!$C$3:$C$40,Gematria!$D$3:$D$40)))</f>
        <v/>
      </c>
    </row>
    <row r="2819" spans="1:10" x14ac:dyDescent="0.25">
      <c r="A2819" s="2">
        <v>2818</v>
      </c>
      <c r="B2819" s="2">
        <v>24</v>
      </c>
      <c r="C2819" s="2">
        <v>7</v>
      </c>
      <c r="D2819" s="11"/>
      <c r="E28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19" s="524" t="str">
        <f t="shared" ref="G2819:G2882" si="134">TRIM(CLEAN(SUBSTITUTE(F2819,"ٔ","")))</f>
        <v/>
      </c>
      <c r="H2819" s="525">
        <f t="shared" ref="H2819:H2882" si="135">LEN(SUBSTITUTE(G2819," ",""))</f>
        <v>0</v>
      </c>
      <c r="I2819" s="526">
        <f t="shared" si="133"/>
        <v>1</v>
      </c>
      <c r="J2819" s="526" t="str">
        <f ca="1">IF(G2819="","",SUMPRODUCT(LOOKUP(MID(SUBSTITUTE(UPPER(TRIM(CLEAN(SUBSTITUTE(SUBSTITUTE(G2819,"ٔ",""),"ـ","ء"))))," ",""),ROW(INDIRECT("1:"&amp;LEN(SUBSTITUTE(UPPER(TRIM(CLEAN(SUBSTITUTE(SUBSTITUTE(G2819,"ٔ",""),"ـ","ء"))))," ","")))),1),Gematria!$C$3:$C$40,Gematria!$D$3:$D$40)))</f>
        <v/>
      </c>
    </row>
    <row r="2820" spans="1:10" x14ac:dyDescent="0.25">
      <c r="A2820" s="2">
        <v>2819</v>
      </c>
      <c r="B2820" s="2">
        <v>24</v>
      </c>
      <c r="C2820" s="2">
        <v>8</v>
      </c>
      <c r="D2820" s="11"/>
      <c r="E28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20" s="524" t="str">
        <f t="shared" si="134"/>
        <v/>
      </c>
      <c r="H2820" s="525">
        <f t="shared" si="135"/>
        <v>0</v>
      </c>
      <c r="I2820" s="526">
        <f t="shared" si="133"/>
        <v>1</v>
      </c>
      <c r="J2820" s="526" t="str">
        <f ca="1">IF(G2820="","",SUMPRODUCT(LOOKUP(MID(SUBSTITUTE(UPPER(TRIM(CLEAN(SUBSTITUTE(SUBSTITUTE(G2820,"ٔ",""),"ـ","ء"))))," ",""),ROW(INDIRECT("1:"&amp;LEN(SUBSTITUTE(UPPER(TRIM(CLEAN(SUBSTITUTE(SUBSTITUTE(G2820,"ٔ",""),"ـ","ء"))))," ","")))),1),Gematria!$C$3:$C$40,Gematria!$D$3:$D$40)))</f>
        <v/>
      </c>
    </row>
    <row r="2821" spans="1:10" x14ac:dyDescent="0.25">
      <c r="A2821" s="2">
        <v>2820</v>
      </c>
      <c r="B2821" s="2">
        <v>24</v>
      </c>
      <c r="C2821" s="2">
        <v>9</v>
      </c>
      <c r="D2821" s="11"/>
      <c r="E28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21" s="524" t="str">
        <f t="shared" si="134"/>
        <v/>
      </c>
      <c r="H2821" s="525">
        <f t="shared" si="135"/>
        <v>0</v>
      </c>
      <c r="I2821" s="526">
        <f t="shared" si="133"/>
        <v>1</v>
      </c>
      <c r="J2821" s="526" t="str">
        <f ca="1">IF(G2821="","",SUMPRODUCT(LOOKUP(MID(SUBSTITUTE(UPPER(TRIM(CLEAN(SUBSTITUTE(SUBSTITUTE(G2821,"ٔ",""),"ـ","ء"))))," ",""),ROW(INDIRECT("1:"&amp;LEN(SUBSTITUTE(UPPER(TRIM(CLEAN(SUBSTITUTE(SUBSTITUTE(G2821,"ٔ",""),"ـ","ء"))))," ","")))),1),Gematria!$C$3:$C$40,Gematria!$D$3:$D$40)))</f>
        <v/>
      </c>
    </row>
    <row r="2822" spans="1:10" x14ac:dyDescent="0.25">
      <c r="A2822" s="2">
        <v>2821</v>
      </c>
      <c r="B2822" s="2">
        <v>24</v>
      </c>
      <c r="C2822" s="2">
        <v>10</v>
      </c>
      <c r="D2822" s="11"/>
      <c r="E28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22" s="524" t="str">
        <f t="shared" si="134"/>
        <v/>
      </c>
      <c r="H2822" s="525">
        <f t="shared" si="135"/>
        <v>0</v>
      </c>
      <c r="I2822" s="526">
        <f t="shared" si="133"/>
        <v>1</v>
      </c>
      <c r="J2822" s="526" t="str">
        <f ca="1">IF(G2822="","",SUMPRODUCT(LOOKUP(MID(SUBSTITUTE(UPPER(TRIM(CLEAN(SUBSTITUTE(SUBSTITUTE(G2822,"ٔ",""),"ـ","ء"))))," ",""),ROW(INDIRECT("1:"&amp;LEN(SUBSTITUTE(UPPER(TRIM(CLEAN(SUBSTITUTE(SUBSTITUTE(G2822,"ٔ",""),"ـ","ء"))))," ","")))),1),Gematria!$C$3:$C$40,Gematria!$D$3:$D$40)))</f>
        <v/>
      </c>
    </row>
    <row r="2823" spans="1:10" x14ac:dyDescent="0.25">
      <c r="A2823" s="2">
        <v>2822</v>
      </c>
      <c r="B2823" s="2">
        <v>24</v>
      </c>
      <c r="C2823" s="2">
        <v>11</v>
      </c>
      <c r="D2823" s="11"/>
      <c r="E28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23" s="524" t="str">
        <f t="shared" si="134"/>
        <v/>
      </c>
      <c r="H2823" s="525">
        <f t="shared" si="135"/>
        <v>0</v>
      </c>
      <c r="I2823" s="526">
        <f t="shared" si="133"/>
        <v>1</v>
      </c>
      <c r="J2823" s="526" t="str">
        <f ca="1">IF(G2823="","",SUMPRODUCT(LOOKUP(MID(SUBSTITUTE(UPPER(TRIM(CLEAN(SUBSTITUTE(SUBSTITUTE(G2823,"ٔ",""),"ـ","ء"))))," ",""),ROW(INDIRECT("1:"&amp;LEN(SUBSTITUTE(UPPER(TRIM(CLEAN(SUBSTITUTE(SUBSTITUTE(G2823,"ٔ",""),"ـ","ء"))))," ","")))),1),Gematria!$C$3:$C$40,Gematria!$D$3:$D$40)))</f>
        <v/>
      </c>
    </row>
    <row r="2824" spans="1:10" x14ac:dyDescent="0.25">
      <c r="A2824" s="2">
        <v>2823</v>
      </c>
      <c r="B2824" s="2">
        <v>24</v>
      </c>
      <c r="C2824" s="2">
        <v>12</v>
      </c>
      <c r="D2824" s="11"/>
      <c r="E28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24" s="524" t="str">
        <f t="shared" si="134"/>
        <v/>
      </c>
      <c r="H2824" s="525">
        <f t="shared" si="135"/>
        <v>0</v>
      </c>
      <c r="I2824" s="526">
        <f t="shared" si="133"/>
        <v>1</v>
      </c>
      <c r="J2824" s="526" t="str">
        <f ca="1">IF(G2824="","",SUMPRODUCT(LOOKUP(MID(SUBSTITUTE(UPPER(TRIM(CLEAN(SUBSTITUTE(SUBSTITUTE(G2824,"ٔ",""),"ـ","ء"))))," ",""),ROW(INDIRECT("1:"&amp;LEN(SUBSTITUTE(UPPER(TRIM(CLEAN(SUBSTITUTE(SUBSTITUTE(G2824,"ٔ",""),"ـ","ء"))))," ","")))),1),Gematria!$C$3:$C$40,Gematria!$D$3:$D$40)))</f>
        <v/>
      </c>
    </row>
    <row r="2825" spans="1:10" x14ac:dyDescent="0.25">
      <c r="A2825" s="2">
        <v>2824</v>
      </c>
      <c r="B2825" s="2">
        <v>24</v>
      </c>
      <c r="C2825" s="2">
        <v>13</v>
      </c>
      <c r="D2825" s="11"/>
      <c r="E28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25" s="524" t="str">
        <f t="shared" si="134"/>
        <v/>
      </c>
      <c r="H2825" s="525">
        <f t="shared" si="135"/>
        <v>0</v>
      </c>
      <c r="I2825" s="526">
        <f t="shared" si="133"/>
        <v>1</v>
      </c>
      <c r="J2825" s="526" t="str">
        <f ca="1">IF(G2825="","",SUMPRODUCT(LOOKUP(MID(SUBSTITUTE(UPPER(TRIM(CLEAN(SUBSTITUTE(SUBSTITUTE(G2825,"ٔ",""),"ـ","ء"))))," ",""),ROW(INDIRECT("1:"&amp;LEN(SUBSTITUTE(UPPER(TRIM(CLEAN(SUBSTITUTE(SUBSTITUTE(G2825,"ٔ",""),"ـ","ء"))))," ","")))),1),Gematria!$C$3:$C$40,Gematria!$D$3:$D$40)))</f>
        <v/>
      </c>
    </row>
    <row r="2826" spans="1:10" x14ac:dyDescent="0.25">
      <c r="A2826" s="2">
        <v>2825</v>
      </c>
      <c r="B2826" s="2">
        <v>24</v>
      </c>
      <c r="C2826" s="2">
        <v>14</v>
      </c>
      <c r="D2826" s="11"/>
      <c r="E28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26" s="524" t="str">
        <f t="shared" si="134"/>
        <v/>
      </c>
      <c r="H2826" s="525">
        <f t="shared" si="135"/>
        <v>0</v>
      </c>
      <c r="I2826" s="526">
        <f t="shared" si="133"/>
        <v>1</v>
      </c>
      <c r="J2826" s="526" t="str">
        <f ca="1">IF(G2826="","",SUMPRODUCT(LOOKUP(MID(SUBSTITUTE(UPPER(TRIM(CLEAN(SUBSTITUTE(SUBSTITUTE(G2826,"ٔ",""),"ـ","ء"))))," ",""),ROW(INDIRECT("1:"&amp;LEN(SUBSTITUTE(UPPER(TRIM(CLEAN(SUBSTITUTE(SUBSTITUTE(G2826,"ٔ",""),"ـ","ء"))))," ","")))),1),Gematria!$C$3:$C$40,Gematria!$D$3:$D$40)))</f>
        <v/>
      </c>
    </row>
    <row r="2827" spans="1:10" x14ac:dyDescent="0.25">
      <c r="A2827" s="2">
        <v>2826</v>
      </c>
      <c r="B2827" s="2">
        <v>24</v>
      </c>
      <c r="C2827" s="2">
        <v>15</v>
      </c>
      <c r="D2827" s="11"/>
      <c r="E28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27" s="524" t="str">
        <f t="shared" si="134"/>
        <v/>
      </c>
      <c r="H2827" s="525">
        <f t="shared" si="135"/>
        <v>0</v>
      </c>
      <c r="I2827" s="526">
        <f t="shared" si="133"/>
        <v>1</v>
      </c>
      <c r="J2827" s="526" t="str">
        <f ca="1">IF(G2827="","",SUMPRODUCT(LOOKUP(MID(SUBSTITUTE(UPPER(TRIM(CLEAN(SUBSTITUTE(SUBSTITUTE(G2827,"ٔ",""),"ـ","ء"))))," ",""),ROW(INDIRECT("1:"&amp;LEN(SUBSTITUTE(UPPER(TRIM(CLEAN(SUBSTITUTE(SUBSTITUTE(G2827,"ٔ",""),"ـ","ء"))))," ","")))),1),Gematria!$C$3:$C$40,Gematria!$D$3:$D$40)))</f>
        <v/>
      </c>
    </row>
    <row r="2828" spans="1:10" x14ac:dyDescent="0.25">
      <c r="A2828" s="2">
        <v>2827</v>
      </c>
      <c r="B2828" s="2">
        <v>24</v>
      </c>
      <c r="C2828" s="2">
        <v>16</v>
      </c>
      <c r="D2828" s="11"/>
      <c r="E28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28" s="524" t="str">
        <f t="shared" si="134"/>
        <v/>
      </c>
      <c r="H2828" s="525">
        <f t="shared" si="135"/>
        <v>0</v>
      </c>
      <c r="I2828" s="526">
        <f t="shared" si="133"/>
        <v>1</v>
      </c>
      <c r="J2828" s="526" t="str">
        <f ca="1">IF(G2828="","",SUMPRODUCT(LOOKUP(MID(SUBSTITUTE(UPPER(TRIM(CLEAN(SUBSTITUTE(SUBSTITUTE(G2828,"ٔ",""),"ـ","ء"))))," ",""),ROW(INDIRECT("1:"&amp;LEN(SUBSTITUTE(UPPER(TRIM(CLEAN(SUBSTITUTE(SUBSTITUTE(G2828,"ٔ",""),"ـ","ء"))))," ","")))),1),Gematria!$C$3:$C$40,Gematria!$D$3:$D$40)))</f>
        <v/>
      </c>
    </row>
    <row r="2829" spans="1:10" x14ac:dyDescent="0.25">
      <c r="A2829" s="2">
        <v>2828</v>
      </c>
      <c r="B2829" s="2">
        <v>24</v>
      </c>
      <c r="C2829" s="2">
        <v>17</v>
      </c>
      <c r="D2829" s="11"/>
      <c r="E28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29" s="524" t="str">
        <f t="shared" si="134"/>
        <v/>
      </c>
      <c r="H2829" s="525">
        <f t="shared" si="135"/>
        <v>0</v>
      </c>
      <c r="I2829" s="526">
        <f t="shared" si="133"/>
        <v>1</v>
      </c>
      <c r="J2829" s="526" t="str">
        <f ca="1">IF(G2829="","",SUMPRODUCT(LOOKUP(MID(SUBSTITUTE(UPPER(TRIM(CLEAN(SUBSTITUTE(SUBSTITUTE(G2829,"ٔ",""),"ـ","ء"))))," ",""),ROW(INDIRECT("1:"&amp;LEN(SUBSTITUTE(UPPER(TRIM(CLEAN(SUBSTITUTE(SUBSTITUTE(G2829,"ٔ",""),"ـ","ء"))))," ","")))),1),Gematria!$C$3:$C$40,Gematria!$D$3:$D$40)))</f>
        <v/>
      </c>
    </row>
    <row r="2830" spans="1:10" x14ac:dyDescent="0.25">
      <c r="A2830" s="2">
        <v>2829</v>
      </c>
      <c r="B2830" s="2">
        <v>24</v>
      </c>
      <c r="C2830" s="2">
        <v>18</v>
      </c>
      <c r="D2830" s="11"/>
      <c r="E28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30" s="524" t="str">
        <f t="shared" si="134"/>
        <v/>
      </c>
      <c r="H2830" s="525">
        <f t="shared" si="135"/>
        <v>0</v>
      </c>
      <c r="I2830" s="526">
        <f t="shared" si="133"/>
        <v>1</v>
      </c>
      <c r="J2830" s="526" t="str">
        <f ca="1">IF(G2830="","",SUMPRODUCT(LOOKUP(MID(SUBSTITUTE(UPPER(TRIM(CLEAN(SUBSTITUTE(SUBSTITUTE(G2830,"ٔ",""),"ـ","ء"))))," ",""),ROW(INDIRECT("1:"&amp;LEN(SUBSTITUTE(UPPER(TRIM(CLEAN(SUBSTITUTE(SUBSTITUTE(G2830,"ٔ",""),"ـ","ء"))))," ","")))),1),Gematria!$C$3:$C$40,Gematria!$D$3:$D$40)))</f>
        <v/>
      </c>
    </row>
    <row r="2831" spans="1:10" x14ac:dyDescent="0.25">
      <c r="A2831" s="2">
        <v>2830</v>
      </c>
      <c r="B2831" s="2">
        <v>24</v>
      </c>
      <c r="C2831" s="2">
        <v>19</v>
      </c>
      <c r="D2831" s="11"/>
      <c r="E28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31" s="524" t="str">
        <f t="shared" si="134"/>
        <v/>
      </c>
      <c r="H2831" s="525">
        <f t="shared" si="135"/>
        <v>0</v>
      </c>
      <c r="I2831" s="526">
        <f t="shared" si="133"/>
        <v>1</v>
      </c>
      <c r="J2831" s="526" t="str">
        <f ca="1">IF(G2831="","",SUMPRODUCT(LOOKUP(MID(SUBSTITUTE(UPPER(TRIM(CLEAN(SUBSTITUTE(SUBSTITUTE(G2831,"ٔ",""),"ـ","ء"))))," ",""),ROW(INDIRECT("1:"&amp;LEN(SUBSTITUTE(UPPER(TRIM(CLEAN(SUBSTITUTE(SUBSTITUTE(G2831,"ٔ",""),"ـ","ء"))))," ","")))),1),Gematria!$C$3:$C$40,Gematria!$D$3:$D$40)))</f>
        <v/>
      </c>
    </row>
    <row r="2832" spans="1:10" x14ac:dyDescent="0.25">
      <c r="A2832" s="2">
        <v>2831</v>
      </c>
      <c r="B2832" s="2">
        <v>24</v>
      </c>
      <c r="C2832" s="2">
        <v>20</v>
      </c>
      <c r="D2832" s="11"/>
      <c r="E28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32" s="524" t="str">
        <f t="shared" si="134"/>
        <v/>
      </c>
      <c r="H2832" s="525">
        <f t="shared" si="135"/>
        <v>0</v>
      </c>
      <c r="I2832" s="526">
        <f t="shared" si="133"/>
        <v>1</v>
      </c>
      <c r="J2832" s="526" t="str">
        <f ca="1">IF(G2832="","",SUMPRODUCT(LOOKUP(MID(SUBSTITUTE(UPPER(TRIM(CLEAN(SUBSTITUTE(SUBSTITUTE(G2832,"ٔ",""),"ـ","ء"))))," ",""),ROW(INDIRECT("1:"&amp;LEN(SUBSTITUTE(UPPER(TRIM(CLEAN(SUBSTITUTE(SUBSTITUTE(G2832,"ٔ",""),"ـ","ء"))))," ","")))),1),Gematria!$C$3:$C$40,Gematria!$D$3:$D$40)))</f>
        <v/>
      </c>
    </row>
    <row r="2833" spans="1:10" x14ac:dyDescent="0.25">
      <c r="A2833" s="2">
        <v>2832</v>
      </c>
      <c r="B2833" s="2">
        <v>24</v>
      </c>
      <c r="C2833" s="2">
        <v>21</v>
      </c>
      <c r="D2833" s="11"/>
      <c r="E28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33" s="524" t="str">
        <f t="shared" si="134"/>
        <v/>
      </c>
      <c r="H2833" s="525">
        <f t="shared" si="135"/>
        <v>0</v>
      </c>
      <c r="I2833" s="526">
        <f t="shared" si="133"/>
        <v>1</v>
      </c>
      <c r="J2833" s="526" t="str">
        <f ca="1">IF(G2833="","",SUMPRODUCT(LOOKUP(MID(SUBSTITUTE(UPPER(TRIM(CLEAN(SUBSTITUTE(SUBSTITUTE(G2833,"ٔ",""),"ـ","ء"))))," ",""),ROW(INDIRECT("1:"&amp;LEN(SUBSTITUTE(UPPER(TRIM(CLEAN(SUBSTITUTE(SUBSTITUTE(G2833,"ٔ",""),"ـ","ء"))))," ","")))),1),Gematria!$C$3:$C$40,Gematria!$D$3:$D$40)))</f>
        <v/>
      </c>
    </row>
    <row r="2834" spans="1:10" x14ac:dyDescent="0.25">
      <c r="A2834" s="2">
        <v>2833</v>
      </c>
      <c r="B2834" s="2">
        <v>24</v>
      </c>
      <c r="C2834" s="2">
        <v>22</v>
      </c>
      <c r="D2834" s="11"/>
      <c r="E28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34" s="524" t="str">
        <f t="shared" si="134"/>
        <v/>
      </c>
      <c r="H2834" s="525">
        <f t="shared" si="135"/>
        <v>0</v>
      </c>
      <c r="I2834" s="526">
        <f t="shared" si="133"/>
        <v>1</v>
      </c>
      <c r="J2834" s="526" t="str">
        <f ca="1">IF(G2834="","",SUMPRODUCT(LOOKUP(MID(SUBSTITUTE(UPPER(TRIM(CLEAN(SUBSTITUTE(SUBSTITUTE(G2834,"ٔ",""),"ـ","ء"))))," ",""),ROW(INDIRECT("1:"&amp;LEN(SUBSTITUTE(UPPER(TRIM(CLEAN(SUBSTITUTE(SUBSTITUTE(G2834,"ٔ",""),"ـ","ء"))))," ","")))),1),Gematria!$C$3:$C$40,Gematria!$D$3:$D$40)))</f>
        <v/>
      </c>
    </row>
    <row r="2835" spans="1:10" x14ac:dyDescent="0.25">
      <c r="A2835" s="2">
        <v>2834</v>
      </c>
      <c r="B2835" s="2">
        <v>24</v>
      </c>
      <c r="C2835" s="2">
        <v>23</v>
      </c>
      <c r="D2835" s="11"/>
      <c r="E28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35" s="524" t="str">
        <f t="shared" si="134"/>
        <v/>
      </c>
      <c r="H2835" s="525">
        <f t="shared" si="135"/>
        <v>0</v>
      </c>
      <c r="I2835" s="526">
        <f t="shared" ref="I2835:I2898" si="136">LEN(TRIM(G2835))-H2835+1</f>
        <v>1</v>
      </c>
      <c r="J2835" s="526" t="str">
        <f ca="1">IF(G2835="","",SUMPRODUCT(LOOKUP(MID(SUBSTITUTE(UPPER(TRIM(CLEAN(SUBSTITUTE(SUBSTITUTE(G2835,"ٔ",""),"ـ","ء"))))," ",""),ROW(INDIRECT("1:"&amp;LEN(SUBSTITUTE(UPPER(TRIM(CLEAN(SUBSTITUTE(SUBSTITUTE(G2835,"ٔ",""),"ـ","ء"))))," ","")))),1),Gematria!$C$3:$C$40,Gematria!$D$3:$D$40)))</f>
        <v/>
      </c>
    </row>
    <row r="2836" spans="1:10" x14ac:dyDescent="0.25">
      <c r="A2836" s="2">
        <v>2835</v>
      </c>
      <c r="B2836" s="2">
        <v>24</v>
      </c>
      <c r="C2836" s="2">
        <v>24</v>
      </c>
      <c r="D2836" s="11"/>
      <c r="E28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36" s="524" t="str">
        <f t="shared" si="134"/>
        <v/>
      </c>
      <c r="H2836" s="525">
        <f t="shared" si="135"/>
        <v>0</v>
      </c>
      <c r="I2836" s="526">
        <f t="shared" si="136"/>
        <v>1</v>
      </c>
      <c r="J2836" s="526" t="str">
        <f ca="1">IF(G2836="","",SUMPRODUCT(LOOKUP(MID(SUBSTITUTE(UPPER(TRIM(CLEAN(SUBSTITUTE(SUBSTITUTE(G2836,"ٔ",""),"ـ","ء"))))," ",""),ROW(INDIRECT("1:"&amp;LEN(SUBSTITUTE(UPPER(TRIM(CLEAN(SUBSTITUTE(SUBSTITUTE(G2836,"ٔ",""),"ـ","ء"))))," ","")))),1),Gematria!$C$3:$C$40,Gematria!$D$3:$D$40)))</f>
        <v/>
      </c>
    </row>
    <row r="2837" spans="1:10" x14ac:dyDescent="0.25">
      <c r="A2837" s="2">
        <v>2836</v>
      </c>
      <c r="B2837" s="2">
        <v>24</v>
      </c>
      <c r="C2837" s="2">
        <v>25</v>
      </c>
      <c r="D2837" s="11"/>
      <c r="E28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37" s="524" t="str">
        <f t="shared" si="134"/>
        <v/>
      </c>
      <c r="H2837" s="525">
        <f t="shared" si="135"/>
        <v>0</v>
      </c>
      <c r="I2837" s="526">
        <f t="shared" si="136"/>
        <v>1</v>
      </c>
      <c r="J2837" s="526" t="str">
        <f ca="1">IF(G2837="","",SUMPRODUCT(LOOKUP(MID(SUBSTITUTE(UPPER(TRIM(CLEAN(SUBSTITUTE(SUBSTITUTE(G2837,"ٔ",""),"ـ","ء"))))," ",""),ROW(INDIRECT("1:"&amp;LEN(SUBSTITUTE(UPPER(TRIM(CLEAN(SUBSTITUTE(SUBSTITUTE(G2837,"ٔ",""),"ـ","ء"))))," ","")))),1),Gematria!$C$3:$C$40,Gematria!$D$3:$D$40)))</f>
        <v/>
      </c>
    </row>
    <row r="2838" spans="1:10" x14ac:dyDescent="0.25">
      <c r="A2838" s="2">
        <v>2837</v>
      </c>
      <c r="B2838" s="2">
        <v>24</v>
      </c>
      <c r="C2838" s="2">
        <v>26</v>
      </c>
      <c r="D2838" s="11"/>
      <c r="E28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38" s="524" t="str">
        <f t="shared" si="134"/>
        <v/>
      </c>
      <c r="H2838" s="525">
        <f t="shared" si="135"/>
        <v>0</v>
      </c>
      <c r="I2838" s="526">
        <f t="shared" si="136"/>
        <v>1</v>
      </c>
      <c r="J2838" s="526" t="str">
        <f ca="1">IF(G2838="","",SUMPRODUCT(LOOKUP(MID(SUBSTITUTE(UPPER(TRIM(CLEAN(SUBSTITUTE(SUBSTITUTE(G2838,"ٔ",""),"ـ","ء"))))," ",""),ROW(INDIRECT("1:"&amp;LEN(SUBSTITUTE(UPPER(TRIM(CLEAN(SUBSTITUTE(SUBSTITUTE(G2838,"ٔ",""),"ـ","ء"))))," ","")))),1),Gematria!$C$3:$C$40,Gematria!$D$3:$D$40)))</f>
        <v/>
      </c>
    </row>
    <row r="2839" spans="1:10" x14ac:dyDescent="0.25">
      <c r="A2839" s="2">
        <v>2838</v>
      </c>
      <c r="B2839" s="2">
        <v>24</v>
      </c>
      <c r="C2839" s="2">
        <v>27</v>
      </c>
      <c r="D2839" s="11"/>
      <c r="E28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39" s="524" t="str">
        <f t="shared" si="134"/>
        <v/>
      </c>
      <c r="H2839" s="525">
        <f t="shared" si="135"/>
        <v>0</v>
      </c>
      <c r="I2839" s="526">
        <f t="shared" si="136"/>
        <v>1</v>
      </c>
      <c r="J2839" s="526" t="str">
        <f ca="1">IF(G2839="","",SUMPRODUCT(LOOKUP(MID(SUBSTITUTE(UPPER(TRIM(CLEAN(SUBSTITUTE(SUBSTITUTE(G2839,"ٔ",""),"ـ","ء"))))," ",""),ROW(INDIRECT("1:"&amp;LEN(SUBSTITUTE(UPPER(TRIM(CLEAN(SUBSTITUTE(SUBSTITUTE(G2839,"ٔ",""),"ـ","ء"))))," ","")))),1),Gematria!$C$3:$C$40,Gematria!$D$3:$D$40)))</f>
        <v/>
      </c>
    </row>
    <row r="2840" spans="1:10" x14ac:dyDescent="0.25">
      <c r="A2840" s="2">
        <v>2839</v>
      </c>
      <c r="B2840" s="2">
        <v>24</v>
      </c>
      <c r="C2840" s="2">
        <v>28</v>
      </c>
      <c r="D2840" s="11"/>
      <c r="E28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40" s="524" t="str">
        <f t="shared" si="134"/>
        <v/>
      </c>
      <c r="H2840" s="525">
        <f t="shared" si="135"/>
        <v>0</v>
      </c>
      <c r="I2840" s="526">
        <f t="shared" si="136"/>
        <v>1</v>
      </c>
      <c r="J2840" s="526" t="str">
        <f ca="1">IF(G2840="","",SUMPRODUCT(LOOKUP(MID(SUBSTITUTE(UPPER(TRIM(CLEAN(SUBSTITUTE(SUBSTITUTE(G2840,"ٔ",""),"ـ","ء"))))," ",""),ROW(INDIRECT("1:"&amp;LEN(SUBSTITUTE(UPPER(TRIM(CLEAN(SUBSTITUTE(SUBSTITUTE(G2840,"ٔ",""),"ـ","ء"))))," ","")))),1),Gematria!$C$3:$C$40,Gematria!$D$3:$D$40)))</f>
        <v/>
      </c>
    </row>
    <row r="2841" spans="1:10" x14ac:dyDescent="0.25">
      <c r="A2841" s="2">
        <v>2840</v>
      </c>
      <c r="B2841" s="2">
        <v>24</v>
      </c>
      <c r="C2841" s="2">
        <v>29</v>
      </c>
      <c r="D2841" s="11"/>
      <c r="E28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41" s="524" t="str">
        <f t="shared" si="134"/>
        <v/>
      </c>
      <c r="H2841" s="525">
        <f t="shared" si="135"/>
        <v>0</v>
      </c>
      <c r="I2841" s="526">
        <f t="shared" si="136"/>
        <v>1</v>
      </c>
      <c r="J2841" s="526" t="str">
        <f ca="1">IF(G2841="","",SUMPRODUCT(LOOKUP(MID(SUBSTITUTE(UPPER(TRIM(CLEAN(SUBSTITUTE(SUBSTITUTE(G2841,"ٔ",""),"ـ","ء"))))," ",""),ROW(INDIRECT("1:"&amp;LEN(SUBSTITUTE(UPPER(TRIM(CLEAN(SUBSTITUTE(SUBSTITUTE(G2841,"ٔ",""),"ـ","ء"))))," ","")))),1),Gematria!$C$3:$C$40,Gematria!$D$3:$D$40)))</f>
        <v/>
      </c>
    </row>
    <row r="2842" spans="1:10" x14ac:dyDescent="0.25">
      <c r="A2842" s="2">
        <v>2841</v>
      </c>
      <c r="B2842" s="2">
        <v>24</v>
      </c>
      <c r="C2842" s="2">
        <v>30</v>
      </c>
      <c r="D2842" s="11"/>
      <c r="E28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42" s="524" t="str">
        <f t="shared" si="134"/>
        <v/>
      </c>
      <c r="H2842" s="525">
        <f t="shared" si="135"/>
        <v>0</v>
      </c>
      <c r="I2842" s="526">
        <f t="shared" si="136"/>
        <v>1</v>
      </c>
      <c r="J2842" s="526" t="str">
        <f ca="1">IF(G2842="","",SUMPRODUCT(LOOKUP(MID(SUBSTITUTE(UPPER(TRIM(CLEAN(SUBSTITUTE(SUBSTITUTE(G2842,"ٔ",""),"ـ","ء"))))," ",""),ROW(INDIRECT("1:"&amp;LEN(SUBSTITUTE(UPPER(TRIM(CLEAN(SUBSTITUTE(SUBSTITUTE(G2842,"ٔ",""),"ـ","ء"))))," ","")))),1),Gematria!$C$3:$C$40,Gematria!$D$3:$D$40)))</f>
        <v/>
      </c>
    </row>
    <row r="2843" spans="1:10" x14ac:dyDescent="0.25">
      <c r="A2843" s="2">
        <v>2842</v>
      </c>
      <c r="B2843" s="2">
        <v>24</v>
      </c>
      <c r="C2843" s="2">
        <v>31</v>
      </c>
      <c r="D2843" s="11"/>
      <c r="E28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43" s="524" t="str">
        <f t="shared" si="134"/>
        <v/>
      </c>
      <c r="H2843" s="525">
        <f t="shared" si="135"/>
        <v>0</v>
      </c>
      <c r="I2843" s="526">
        <f t="shared" si="136"/>
        <v>1</v>
      </c>
      <c r="J2843" s="526" t="str">
        <f ca="1">IF(G2843="","",SUMPRODUCT(LOOKUP(MID(SUBSTITUTE(UPPER(TRIM(CLEAN(SUBSTITUTE(SUBSTITUTE(G2843,"ٔ",""),"ـ","ء"))))," ",""),ROW(INDIRECT("1:"&amp;LEN(SUBSTITUTE(UPPER(TRIM(CLEAN(SUBSTITUTE(SUBSTITUTE(G2843,"ٔ",""),"ـ","ء"))))," ","")))),1),Gematria!$C$3:$C$40,Gematria!$D$3:$D$40)))</f>
        <v/>
      </c>
    </row>
    <row r="2844" spans="1:10" x14ac:dyDescent="0.25">
      <c r="A2844" s="2">
        <v>2843</v>
      </c>
      <c r="B2844" s="2">
        <v>24</v>
      </c>
      <c r="C2844" s="2">
        <v>32</v>
      </c>
      <c r="D2844" s="11"/>
      <c r="E28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44" s="524" t="str">
        <f t="shared" si="134"/>
        <v/>
      </c>
      <c r="H2844" s="525">
        <f t="shared" si="135"/>
        <v>0</v>
      </c>
      <c r="I2844" s="526">
        <f t="shared" si="136"/>
        <v>1</v>
      </c>
      <c r="J2844" s="526" t="str">
        <f ca="1">IF(G2844="","",SUMPRODUCT(LOOKUP(MID(SUBSTITUTE(UPPER(TRIM(CLEAN(SUBSTITUTE(SUBSTITUTE(G2844,"ٔ",""),"ـ","ء"))))," ",""),ROW(INDIRECT("1:"&amp;LEN(SUBSTITUTE(UPPER(TRIM(CLEAN(SUBSTITUTE(SUBSTITUTE(G2844,"ٔ",""),"ـ","ء"))))," ","")))),1),Gematria!$C$3:$C$40,Gematria!$D$3:$D$40)))</f>
        <v/>
      </c>
    </row>
    <row r="2845" spans="1:10" x14ac:dyDescent="0.25">
      <c r="A2845" s="2">
        <v>2844</v>
      </c>
      <c r="B2845" s="2">
        <v>24</v>
      </c>
      <c r="C2845" s="2">
        <v>33</v>
      </c>
      <c r="D2845" s="11"/>
      <c r="E28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45" s="524" t="str">
        <f t="shared" si="134"/>
        <v/>
      </c>
      <c r="H2845" s="525">
        <f t="shared" si="135"/>
        <v>0</v>
      </c>
      <c r="I2845" s="526">
        <f t="shared" si="136"/>
        <v>1</v>
      </c>
      <c r="J2845" s="526" t="str">
        <f ca="1">IF(G2845="","",SUMPRODUCT(LOOKUP(MID(SUBSTITUTE(UPPER(TRIM(CLEAN(SUBSTITUTE(SUBSTITUTE(G2845,"ٔ",""),"ـ","ء"))))," ",""),ROW(INDIRECT("1:"&amp;LEN(SUBSTITUTE(UPPER(TRIM(CLEAN(SUBSTITUTE(SUBSTITUTE(G2845,"ٔ",""),"ـ","ء"))))," ","")))),1),Gematria!$C$3:$C$40,Gematria!$D$3:$D$40)))</f>
        <v/>
      </c>
    </row>
    <row r="2846" spans="1:10" x14ac:dyDescent="0.25">
      <c r="A2846" s="2">
        <v>2845</v>
      </c>
      <c r="B2846" s="2">
        <v>24</v>
      </c>
      <c r="C2846" s="2">
        <v>34</v>
      </c>
      <c r="D2846" s="11"/>
      <c r="E28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46" s="524" t="str">
        <f t="shared" si="134"/>
        <v/>
      </c>
      <c r="H2846" s="525">
        <f t="shared" si="135"/>
        <v>0</v>
      </c>
      <c r="I2846" s="526">
        <f t="shared" si="136"/>
        <v>1</v>
      </c>
      <c r="J2846" s="526" t="str">
        <f ca="1">IF(G2846="","",SUMPRODUCT(LOOKUP(MID(SUBSTITUTE(UPPER(TRIM(CLEAN(SUBSTITUTE(SUBSTITUTE(G2846,"ٔ",""),"ـ","ء"))))," ",""),ROW(INDIRECT("1:"&amp;LEN(SUBSTITUTE(UPPER(TRIM(CLEAN(SUBSTITUTE(SUBSTITUTE(G2846,"ٔ",""),"ـ","ء"))))," ","")))),1),Gematria!$C$3:$C$40,Gematria!$D$3:$D$40)))</f>
        <v/>
      </c>
    </row>
    <row r="2847" spans="1:10" x14ac:dyDescent="0.25">
      <c r="A2847" s="2">
        <v>2846</v>
      </c>
      <c r="B2847" s="2">
        <v>24</v>
      </c>
      <c r="C2847" s="2">
        <v>35</v>
      </c>
      <c r="D2847" s="11"/>
      <c r="E28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47" s="524" t="str">
        <f t="shared" si="134"/>
        <v/>
      </c>
      <c r="H2847" s="525">
        <f t="shared" si="135"/>
        <v>0</v>
      </c>
      <c r="I2847" s="526">
        <f t="shared" si="136"/>
        <v>1</v>
      </c>
      <c r="J2847" s="526" t="str">
        <f ca="1">IF(G2847="","",SUMPRODUCT(LOOKUP(MID(SUBSTITUTE(UPPER(TRIM(CLEAN(SUBSTITUTE(SUBSTITUTE(G2847,"ٔ",""),"ـ","ء"))))," ",""),ROW(INDIRECT("1:"&amp;LEN(SUBSTITUTE(UPPER(TRIM(CLEAN(SUBSTITUTE(SUBSTITUTE(G2847,"ٔ",""),"ـ","ء"))))," ","")))),1),Gematria!$C$3:$C$40,Gematria!$D$3:$D$40)))</f>
        <v/>
      </c>
    </row>
    <row r="2848" spans="1:10" x14ac:dyDescent="0.25">
      <c r="A2848" s="2">
        <v>2847</v>
      </c>
      <c r="B2848" s="2">
        <v>24</v>
      </c>
      <c r="C2848" s="2">
        <v>36</v>
      </c>
      <c r="D2848" s="11"/>
      <c r="E28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48" s="524" t="str">
        <f t="shared" si="134"/>
        <v/>
      </c>
      <c r="H2848" s="525">
        <f t="shared" si="135"/>
        <v>0</v>
      </c>
      <c r="I2848" s="526">
        <f t="shared" si="136"/>
        <v>1</v>
      </c>
      <c r="J2848" s="526" t="str">
        <f ca="1">IF(G2848="","",SUMPRODUCT(LOOKUP(MID(SUBSTITUTE(UPPER(TRIM(CLEAN(SUBSTITUTE(SUBSTITUTE(G2848,"ٔ",""),"ـ","ء"))))," ",""),ROW(INDIRECT("1:"&amp;LEN(SUBSTITUTE(UPPER(TRIM(CLEAN(SUBSTITUTE(SUBSTITUTE(G2848,"ٔ",""),"ـ","ء"))))," ","")))),1),Gematria!$C$3:$C$40,Gematria!$D$3:$D$40)))</f>
        <v/>
      </c>
    </row>
    <row r="2849" spans="1:10" x14ac:dyDescent="0.25">
      <c r="A2849" s="2">
        <v>2848</v>
      </c>
      <c r="B2849" s="2">
        <v>24</v>
      </c>
      <c r="C2849" s="2">
        <v>37</v>
      </c>
      <c r="D2849" s="11"/>
      <c r="E28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49" s="524" t="str">
        <f t="shared" si="134"/>
        <v/>
      </c>
      <c r="H2849" s="525">
        <f t="shared" si="135"/>
        <v>0</v>
      </c>
      <c r="I2849" s="526">
        <f t="shared" si="136"/>
        <v>1</v>
      </c>
      <c r="J2849" s="526" t="str">
        <f ca="1">IF(G2849="","",SUMPRODUCT(LOOKUP(MID(SUBSTITUTE(UPPER(TRIM(CLEAN(SUBSTITUTE(SUBSTITUTE(G2849,"ٔ",""),"ـ","ء"))))," ",""),ROW(INDIRECT("1:"&amp;LEN(SUBSTITUTE(UPPER(TRIM(CLEAN(SUBSTITUTE(SUBSTITUTE(G2849,"ٔ",""),"ـ","ء"))))," ","")))),1),Gematria!$C$3:$C$40,Gematria!$D$3:$D$40)))</f>
        <v/>
      </c>
    </row>
    <row r="2850" spans="1:10" x14ac:dyDescent="0.25">
      <c r="A2850" s="2">
        <v>2849</v>
      </c>
      <c r="B2850" s="2">
        <v>24</v>
      </c>
      <c r="C2850" s="2">
        <v>38</v>
      </c>
      <c r="D2850" s="11"/>
      <c r="E28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50" s="524" t="str">
        <f t="shared" si="134"/>
        <v/>
      </c>
      <c r="H2850" s="525">
        <f t="shared" si="135"/>
        <v>0</v>
      </c>
      <c r="I2850" s="526">
        <f t="shared" si="136"/>
        <v>1</v>
      </c>
      <c r="J2850" s="526" t="str">
        <f ca="1">IF(G2850="","",SUMPRODUCT(LOOKUP(MID(SUBSTITUTE(UPPER(TRIM(CLEAN(SUBSTITUTE(SUBSTITUTE(G2850,"ٔ",""),"ـ","ء"))))," ",""),ROW(INDIRECT("1:"&amp;LEN(SUBSTITUTE(UPPER(TRIM(CLEAN(SUBSTITUTE(SUBSTITUTE(G2850,"ٔ",""),"ـ","ء"))))," ","")))),1),Gematria!$C$3:$C$40,Gematria!$D$3:$D$40)))</f>
        <v/>
      </c>
    </row>
    <row r="2851" spans="1:10" x14ac:dyDescent="0.25">
      <c r="A2851" s="2">
        <v>2850</v>
      </c>
      <c r="B2851" s="2">
        <v>24</v>
      </c>
      <c r="C2851" s="2">
        <v>39</v>
      </c>
      <c r="D2851" s="11"/>
      <c r="E28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51" s="524" t="str">
        <f t="shared" si="134"/>
        <v/>
      </c>
      <c r="H2851" s="525">
        <f t="shared" si="135"/>
        <v>0</v>
      </c>
      <c r="I2851" s="526">
        <f t="shared" si="136"/>
        <v>1</v>
      </c>
      <c r="J2851" s="526" t="str">
        <f ca="1">IF(G2851="","",SUMPRODUCT(LOOKUP(MID(SUBSTITUTE(UPPER(TRIM(CLEAN(SUBSTITUTE(SUBSTITUTE(G2851,"ٔ",""),"ـ","ء"))))," ",""),ROW(INDIRECT("1:"&amp;LEN(SUBSTITUTE(UPPER(TRIM(CLEAN(SUBSTITUTE(SUBSTITUTE(G2851,"ٔ",""),"ـ","ء"))))," ","")))),1),Gematria!$C$3:$C$40,Gematria!$D$3:$D$40)))</f>
        <v/>
      </c>
    </row>
    <row r="2852" spans="1:10" x14ac:dyDescent="0.25">
      <c r="A2852" s="2">
        <v>2851</v>
      </c>
      <c r="B2852" s="2">
        <v>24</v>
      </c>
      <c r="C2852" s="2">
        <v>40</v>
      </c>
      <c r="D2852" s="11"/>
      <c r="E28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52" s="524" t="str">
        <f t="shared" si="134"/>
        <v/>
      </c>
      <c r="H2852" s="525">
        <f t="shared" si="135"/>
        <v>0</v>
      </c>
      <c r="I2852" s="526">
        <f t="shared" si="136"/>
        <v>1</v>
      </c>
      <c r="J2852" s="526" t="str">
        <f ca="1">IF(G2852="","",SUMPRODUCT(LOOKUP(MID(SUBSTITUTE(UPPER(TRIM(CLEAN(SUBSTITUTE(SUBSTITUTE(G2852,"ٔ",""),"ـ","ء"))))," ",""),ROW(INDIRECT("1:"&amp;LEN(SUBSTITUTE(UPPER(TRIM(CLEAN(SUBSTITUTE(SUBSTITUTE(G2852,"ٔ",""),"ـ","ء"))))," ","")))),1),Gematria!$C$3:$C$40,Gematria!$D$3:$D$40)))</f>
        <v/>
      </c>
    </row>
    <row r="2853" spans="1:10" x14ac:dyDescent="0.25">
      <c r="A2853" s="2">
        <v>2852</v>
      </c>
      <c r="B2853" s="2">
        <v>24</v>
      </c>
      <c r="C2853" s="2">
        <v>41</v>
      </c>
      <c r="D2853" s="11"/>
      <c r="E28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53" s="524" t="str">
        <f t="shared" si="134"/>
        <v/>
      </c>
      <c r="H2853" s="525">
        <f t="shared" si="135"/>
        <v>0</v>
      </c>
      <c r="I2853" s="526">
        <f t="shared" si="136"/>
        <v>1</v>
      </c>
      <c r="J2853" s="526" t="str">
        <f ca="1">IF(G2853="","",SUMPRODUCT(LOOKUP(MID(SUBSTITUTE(UPPER(TRIM(CLEAN(SUBSTITUTE(SUBSTITUTE(G2853,"ٔ",""),"ـ","ء"))))," ",""),ROW(INDIRECT("1:"&amp;LEN(SUBSTITUTE(UPPER(TRIM(CLEAN(SUBSTITUTE(SUBSTITUTE(G2853,"ٔ",""),"ـ","ء"))))," ","")))),1),Gematria!$C$3:$C$40,Gematria!$D$3:$D$40)))</f>
        <v/>
      </c>
    </row>
    <row r="2854" spans="1:10" x14ac:dyDescent="0.25">
      <c r="A2854" s="2">
        <v>2853</v>
      </c>
      <c r="B2854" s="2">
        <v>24</v>
      </c>
      <c r="C2854" s="2">
        <v>42</v>
      </c>
      <c r="D2854" s="11"/>
      <c r="E28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54" s="524" t="str">
        <f t="shared" si="134"/>
        <v/>
      </c>
      <c r="H2854" s="525">
        <f t="shared" si="135"/>
        <v>0</v>
      </c>
      <c r="I2854" s="526">
        <f t="shared" si="136"/>
        <v>1</v>
      </c>
      <c r="J2854" s="526" t="str">
        <f ca="1">IF(G2854="","",SUMPRODUCT(LOOKUP(MID(SUBSTITUTE(UPPER(TRIM(CLEAN(SUBSTITUTE(SUBSTITUTE(G2854,"ٔ",""),"ـ","ء"))))," ",""),ROW(INDIRECT("1:"&amp;LEN(SUBSTITUTE(UPPER(TRIM(CLEAN(SUBSTITUTE(SUBSTITUTE(G2854,"ٔ",""),"ـ","ء"))))," ","")))),1),Gematria!$C$3:$C$40,Gematria!$D$3:$D$40)))</f>
        <v/>
      </c>
    </row>
    <row r="2855" spans="1:10" x14ac:dyDescent="0.25">
      <c r="A2855" s="2">
        <v>2854</v>
      </c>
      <c r="B2855" s="2">
        <v>24</v>
      </c>
      <c r="C2855" s="2">
        <v>43</v>
      </c>
      <c r="D2855" s="11"/>
      <c r="E28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55" s="524" t="str">
        <f t="shared" si="134"/>
        <v/>
      </c>
      <c r="H2855" s="525">
        <f t="shared" si="135"/>
        <v>0</v>
      </c>
      <c r="I2855" s="526">
        <f t="shared" si="136"/>
        <v>1</v>
      </c>
      <c r="J2855" s="526" t="str">
        <f ca="1">IF(G2855="","",SUMPRODUCT(LOOKUP(MID(SUBSTITUTE(UPPER(TRIM(CLEAN(SUBSTITUTE(SUBSTITUTE(G2855,"ٔ",""),"ـ","ء"))))," ",""),ROW(INDIRECT("1:"&amp;LEN(SUBSTITUTE(UPPER(TRIM(CLEAN(SUBSTITUTE(SUBSTITUTE(G2855,"ٔ",""),"ـ","ء"))))," ","")))),1),Gematria!$C$3:$C$40,Gematria!$D$3:$D$40)))</f>
        <v/>
      </c>
    </row>
    <row r="2856" spans="1:10" x14ac:dyDescent="0.25">
      <c r="A2856" s="2">
        <v>2855</v>
      </c>
      <c r="B2856" s="2">
        <v>24</v>
      </c>
      <c r="C2856" s="2">
        <v>44</v>
      </c>
      <c r="D2856" s="11"/>
      <c r="E28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56" s="524" t="str">
        <f t="shared" si="134"/>
        <v/>
      </c>
      <c r="H2856" s="525">
        <f t="shared" si="135"/>
        <v>0</v>
      </c>
      <c r="I2856" s="526">
        <f t="shared" si="136"/>
        <v>1</v>
      </c>
      <c r="J2856" s="526" t="str">
        <f ca="1">IF(G2856="","",SUMPRODUCT(LOOKUP(MID(SUBSTITUTE(UPPER(TRIM(CLEAN(SUBSTITUTE(SUBSTITUTE(G2856,"ٔ",""),"ـ","ء"))))," ",""),ROW(INDIRECT("1:"&amp;LEN(SUBSTITUTE(UPPER(TRIM(CLEAN(SUBSTITUTE(SUBSTITUTE(G2856,"ٔ",""),"ـ","ء"))))," ","")))),1),Gematria!$C$3:$C$40,Gematria!$D$3:$D$40)))</f>
        <v/>
      </c>
    </row>
    <row r="2857" spans="1:10" x14ac:dyDescent="0.25">
      <c r="A2857" s="2">
        <v>2856</v>
      </c>
      <c r="B2857" s="2">
        <v>24</v>
      </c>
      <c r="C2857" s="2">
        <v>45</v>
      </c>
      <c r="D2857" s="11"/>
      <c r="E28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57" s="524" t="str">
        <f t="shared" si="134"/>
        <v/>
      </c>
      <c r="H2857" s="525">
        <f t="shared" si="135"/>
        <v>0</v>
      </c>
      <c r="I2857" s="526">
        <f t="shared" si="136"/>
        <v>1</v>
      </c>
      <c r="J2857" s="526" t="str">
        <f ca="1">IF(G2857="","",SUMPRODUCT(LOOKUP(MID(SUBSTITUTE(UPPER(TRIM(CLEAN(SUBSTITUTE(SUBSTITUTE(G2857,"ٔ",""),"ـ","ء"))))," ",""),ROW(INDIRECT("1:"&amp;LEN(SUBSTITUTE(UPPER(TRIM(CLEAN(SUBSTITUTE(SUBSTITUTE(G2857,"ٔ",""),"ـ","ء"))))," ","")))),1),Gematria!$C$3:$C$40,Gematria!$D$3:$D$40)))</f>
        <v/>
      </c>
    </row>
    <row r="2858" spans="1:10" x14ac:dyDescent="0.25">
      <c r="A2858" s="2">
        <v>2857</v>
      </c>
      <c r="B2858" s="2">
        <v>24</v>
      </c>
      <c r="C2858" s="2">
        <v>46</v>
      </c>
      <c r="D2858" s="11"/>
      <c r="E28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58" s="524" t="str">
        <f t="shared" si="134"/>
        <v/>
      </c>
      <c r="H2858" s="525">
        <f t="shared" si="135"/>
        <v>0</v>
      </c>
      <c r="I2858" s="526">
        <f t="shared" si="136"/>
        <v>1</v>
      </c>
      <c r="J2858" s="526" t="str">
        <f ca="1">IF(G2858="","",SUMPRODUCT(LOOKUP(MID(SUBSTITUTE(UPPER(TRIM(CLEAN(SUBSTITUTE(SUBSTITUTE(G2858,"ٔ",""),"ـ","ء"))))," ",""),ROW(INDIRECT("1:"&amp;LEN(SUBSTITUTE(UPPER(TRIM(CLEAN(SUBSTITUTE(SUBSTITUTE(G2858,"ٔ",""),"ـ","ء"))))," ","")))),1),Gematria!$C$3:$C$40,Gematria!$D$3:$D$40)))</f>
        <v/>
      </c>
    </row>
    <row r="2859" spans="1:10" x14ac:dyDescent="0.25">
      <c r="A2859" s="2">
        <v>2858</v>
      </c>
      <c r="B2859" s="2">
        <v>24</v>
      </c>
      <c r="C2859" s="2">
        <v>47</v>
      </c>
      <c r="D2859" s="11"/>
      <c r="E28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59" s="524" t="str">
        <f t="shared" si="134"/>
        <v/>
      </c>
      <c r="H2859" s="525">
        <f t="shared" si="135"/>
        <v>0</v>
      </c>
      <c r="I2859" s="526">
        <f t="shared" si="136"/>
        <v>1</v>
      </c>
      <c r="J2859" s="526" t="str">
        <f ca="1">IF(G2859="","",SUMPRODUCT(LOOKUP(MID(SUBSTITUTE(UPPER(TRIM(CLEAN(SUBSTITUTE(SUBSTITUTE(G2859,"ٔ",""),"ـ","ء"))))," ",""),ROW(INDIRECT("1:"&amp;LEN(SUBSTITUTE(UPPER(TRIM(CLEAN(SUBSTITUTE(SUBSTITUTE(G2859,"ٔ",""),"ـ","ء"))))," ","")))),1),Gematria!$C$3:$C$40,Gematria!$D$3:$D$40)))</f>
        <v/>
      </c>
    </row>
    <row r="2860" spans="1:10" x14ac:dyDescent="0.25">
      <c r="A2860" s="2">
        <v>2859</v>
      </c>
      <c r="B2860" s="2">
        <v>24</v>
      </c>
      <c r="C2860" s="2">
        <v>48</v>
      </c>
      <c r="D2860" s="11"/>
      <c r="E28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60" s="524" t="str">
        <f t="shared" si="134"/>
        <v/>
      </c>
      <c r="H2860" s="525">
        <f t="shared" si="135"/>
        <v>0</v>
      </c>
      <c r="I2860" s="526">
        <f t="shared" si="136"/>
        <v>1</v>
      </c>
      <c r="J2860" s="526" t="str">
        <f ca="1">IF(G2860="","",SUMPRODUCT(LOOKUP(MID(SUBSTITUTE(UPPER(TRIM(CLEAN(SUBSTITUTE(SUBSTITUTE(G2860,"ٔ",""),"ـ","ء"))))," ",""),ROW(INDIRECT("1:"&amp;LEN(SUBSTITUTE(UPPER(TRIM(CLEAN(SUBSTITUTE(SUBSTITUTE(G2860,"ٔ",""),"ـ","ء"))))," ","")))),1),Gematria!$C$3:$C$40,Gematria!$D$3:$D$40)))</f>
        <v/>
      </c>
    </row>
    <row r="2861" spans="1:10" x14ac:dyDescent="0.25">
      <c r="A2861" s="2">
        <v>2860</v>
      </c>
      <c r="B2861" s="2">
        <v>24</v>
      </c>
      <c r="C2861" s="2">
        <v>49</v>
      </c>
      <c r="D2861" s="11"/>
      <c r="E28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61" s="524" t="str">
        <f t="shared" si="134"/>
        <v/>
      </c>
      <c r="H2861" s="525">
        <f t="shared" si="135"/>
        <v>0</v>
      </c>
      <c r="I2861" s="526">
        <f t="shared" si="136"/>
        <v>1</v>
      </c>
      <c r="J2861" s="526" t="str">
        <f ca="1">IF(G2861="","",SUMPRODUCT(LOOKUP(MID(SUBSTITUTE(UPPER(TRIM(CLEAN(SUBSTITUTE(SUBSTITUTE(G2861,"ٔ",""),"ـ","ء"))))," ",""),ROW(INDIRECT("1:"&amp;LEN(SUBSTITUTE(UPPER(TRIM(CLEAN(SUBSTITUTE(SUBSTITUTE(G2861,"ٔ",""),"ـ","ء"))))," ","")))),1),Gematria!$C$3:$C$40,Gematria!$D$3:$D$40)))</f>
        <v/>
      </c>
    </row>
    <row r="2862" spans="1:10" x14ac:dyDescent="0.25">
      <c r="A2862" s="2">
        <v>2861</v>
      </c>
      <c r="B2862" s="2">
        <v>24</v>
      </c>
      <c r="C2862" s="2">
        <v>50</v>
      </c>
      <c r="D2862" s="11"/>
      <c r="E28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62" s="524" t="str">
        <f t="shared" si="134"/>
        <v/>
      </c>
      <c r="H2862" s="525">
        <f t="shared" si="135"/>
        <v>0</v>
      </c>
      <c r="I2862" s="526">
        <f t="shared" si="136"/>
        <v>1</v>
      </c>
      <c r="J2862" s="526" t="str">
        <f ca="1">IF(G2862="","",SUMPRODUCT(LOOKUP(MID(SUBSTITUTE(UPPER(TRIM(CLEAN(SUBSTITUTE(SUBSTITUTE(G2862,"ٔ",""),"ـ","ء"))))," ",""),ROW(INDIRECT("1:"&amp;LEN(SUBSTITUTE(UPPER(TRIM(CLEAN(SUBSTITUTE(SUBSTITUTE(G2862,"ٔ",""),"ـ","ء"))))," ","")))),1),Gematria!$C$3:$C$40,Gematria!$D$3:$D$40)))</f>
        <v/>
      </c>
    </row>
    <row r="2863" spans="1:10" x14ac:dyDescent="0.25">
      <c r="A2863" s="2">
        <v>2862</v>
      </c>
      <c r="B2863" s="2">
        <v>24</v>
      </c>
      <c r="C2863" s="2">
        <v>51</v>
      </c>
      <c r="D2863" s="11"/>
      <c r="E28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63" s="524" t="str">
        <f t="shared" si="134"/>
        <v/>
      </c>
      <c r="H2863" s="525">
        <f t="shared" si="135"/>
        <v>0</v>
      </c>
      <c r="I2863" s="526">
        <f t="shared" si="136"/>
        <v>1</v>
      </c>
      <c r="J2863" s="526" t="str">
        <f ca="1">IF(G2863="","",SUMPRODUCT(LOOKUP(MID(SUBSTITUTE(UPPER(TRIM(CLEAN(SUBSTITUTE(SUBSTITUTE(G2863,"ٔ",""),"ـ","ء"))))," ",""),ROW(INDIRECT("1:"&amp;LEN(SUBSTITUTE(UPPER(TRIM(CLEAN(SUBSTITUTE(SUBSTITUTE(G2863,"ٔ",""),"ـ","ء"))))," ","")))),1),Gematria!$C$3:$C$40,Gematria!$D$3:$D$40)))</f>
        <v/>
      </c>
    </row>
    <row r="2864" spans="1:10" x14ac:dyDescent="0.25">
      <c r="A2864" s="2">
        <v>2863</v>
      </c>
      <c r="B2864" s="2">
        <v>24</v>
      </c>
      <c r="C2864" s="2">
        <v>52</v>
      </c>
      <c r="D2864" s="11"/>
      <c r="E28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64" s="524" t="str">
        <f t="shared" si="134"/>
        <v/>
      </c>
      <c r="H2864" s="525">
        <f t="shared" si="135"/>
        <v>0</v>
      </c>
      <c r="I2864" s="526">
        <f t="shared" si="136"/>
        <v>1</v>
      </c>
      <c r="J2864" s="526" t="str">
        <f ca="1">IF(G2864="","",SUMPRODUCT(LOOKUP(MID(SUBSTITUTE(UPPER(TRIM(CLEAN(SUBSTITUTE(SUBSTITUTE(G2864,"ٔ",""),"ـ","ء"))))," ",""),ROW(INDIRECT("1:"&amp;LEN(SUBSTITUTE(UPPER(TRIM(CLEAN(SUBSTITUTE(SUBSTITUTE(G2864,"ٔ",""),"ـ","ء"))))," ","")))),1),Gematria!$C$3:$C$40,Gematria!$D$3:$D$40)))</f>
        <v/>
      </c>
    </row>
    <row r="2865" spans="1:10" x14ac:dyDescent="0.25">
      <c r="A2865" s="2">
        <v>2864</v>
      </c>
      <c r="B2865" s="2">
        <v>24</v>
      </c>
      <c r="C2865" s="2">
        <v>53</v>
      </c>
      <c r="D2865" s="11"/>
      <c r="E28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65" s="524" t="str">
        <f t="shared" si="134"/>
        <v/>
      </c>
      <c r="H2865" s="525">
        <f t="shared" si="135"/>
        <v>0</v>
      </c>
      <c r="I2865" s="526">
        <f t="shared" si="136"/>
        <v>1</v>
      </c>
      <c r="J2865" s="526" t="str">
        <f ca="1">IF(G2865="","",SUMPRODUCT(LOOKUP(MID(SUBSTITUTE(UPPER(TRIM(CLEAN(SUBSTITUTE(SUBSTITUTE(G2865,"ٔ",""),"ـ","ء"))))," ",""),ROW(INDIRECT("1:"&amp;LEN(SUBSTITUTE(UPPER(TRIM(CLEAN(SUBSTITUTE(SUBSTITUTE(G2865,"ٔ",""),"ـ","ء"))))," ","")))),1),Gematria!$C$3:$C$40,Gematria!$D$3:$D$40)))</f>
        <v/>
      </c>
    </row>
    <row r="2866" spans="1:10" x14ac:dyDescent="0.25">
      <c r="A2866" s="2">
        <v>2865</v>
      </c>
      <c r="B2866" s="2">
        <v>24</v>
      </c>
      <c r="C2866" s="2">
        <v>54</v>
      </c>
      <c r="D2866" s="11"/>
      <c r="E28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66" s="524" t="str">
        <f t="shared" si="134"/>
        <v/>
      </c>
      <c r="H2866" s="525">
        <f t="shared" si="135"/>
        <v>0</v>
      </c>
      <c r="I2866" s="526">
        <f t="shared" si="136"/>
        <v>1</v>
      </c>
      <c r="J2866" s="526" t="str">
        <f ca="1">IF(G2866="","",SUMPRODUCT(LOOKUP(MID(SUBSTITUTE(UPPER(TRIM(CLEAN(SUBSTITUTE(SUBSTITUTE(G2866,"ٔ",""),"ـ","ء"))))," ",""),ROW(INDIRECT("1:"&amp;LEN(SUBSTITUTE(UPPER(TRIM(CLEAN(SUBSTITUTE(SUBSTITUTE(G2866,"ٔ",""),"ـ","ء"))))," ","")))),1),Gematria!$C$3:$C$40,Gematria!$D$3:$D$40)))</f>
        <v/>
      </c>
    </row>
    <row r="2867" spans="1:10" x14ac:dyDescent="0.25">
      <c r="A2867" s="2">
        <v>2866</v>
      </c>
      <c r="B2867" s="2">
        <v>24</v>
      </c>
      <c r="C2867" s="2">
        <v>55</v>
      </c>
      <c r="D2867" s="11"/>
      <c r="E28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67" s="524" t="str">
        <f t="shared" si="134"/>
        <v/>
      </c>
      <c r="H2867" s="525">
        <f t="shared" si="135"/>
        <v>0</v>
      </c>
      <c r="I2867" s="526">
        <f t="shared" si="136"/>
        <v>1</v>
      </c>
      <c r="J2867" s="526" t="str">
        <f ca="1">IF(G2867="","",SUMPRODUCT(LOOKUP(MID(SUBSTITUTE(UPPER(TRIM(CLEAN(SUBSTITUTE(SUBSTITUTE(G2867,"ٔ",""),"ـ","ء"))))," ",""),ROW(INDIRECT("1:"&amp;LEN(SUBSTITUTE(UPPER(TRIM(CLEAN(SUBSTITUTE(SUBSTITUTE(G2867,"ٔ",""),"ـ","ء"))))," ","")))),1),Gematria!$C$3:$C$40,Gematria!$D$3:$D$40)))</f>
        <v/>
      </c>
    </row>
    <row r="2868" spans="1:10" x14ac:dyDescent="0.25">
      <c r="A2868" s="2">
        <v>2867</v>
      </c>
      <c r="B2868" s="2">
        <v>24</v>
      </c>
      <c r="C2868" s="2">
        <v>56</v>
      </c>
      <c r="D2868" s="11"/>
      <c r="E28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68" s="524" t="str">
        <f t="shared" si="134"/>
        <v/>
      </c>
      <c r="H2868" s="525">
        <f t="shared" si="135"/>
        <v>0</v>
      </c>
      <c r="I2868" s="526">
        <f t="shared" si="136"/>
        <v>1</v>
      </c>
      <c r="J2868" s="526" t="str">
        <f ca="1">IF(G2868="","",SUMPRODUCT(LOOKUP(MID(SUBSTITUTE(UPPER(TRIM(CLEAN(SUBSTITUTE(SUBSTITUTE(G2868,"ٔ",""),"ـ","ء"))))," ",""),ROW(INDIRECT("1:"&amp;LEN(SUBSTITUTE(UPPER(TRIM(CLEAN(SUBSTITUTE(SUBSTITUTE(G2868,"ٔ",""),"ـ","ء"))))," ","")))),1),Gematria!$C$3:$C$40,Gematria!$D$3:$D$40)))</f>
        <v/>
      </c>
    </row>
    <row r="2869" spans="1:10" x14ac:dyDescent="0.25">
      <c r="A2869" s="2">
        <v>2868</v>
      </c>
      <c r="B2869" s="2">
        <v>24</v>
      </c>
      <c r="C2869" s="2">
        <v>57</v>
      </c>
      <c r="D2869" s="11"/>
      <c r="E28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69" s="524" t="str">
        <f t="shared" si="134"/>
        <v/>
      </c>
      <c r="H2869" s="525">
        <f t="shared" si="135"/>
        <v>0</v>
      </c>
      <c r="I2869" s="526">
        <f t="shared" si="136"/>
        <v>1</v>
      </c>
      <c r="J2869" s="526" t="str">
        <f ca="1">IF(G2869="","",SUMPRODUCT(LOOKUP(MID(SUBSTITUTE(UPPER(TRIM(CLEAN(SUBSTITUTE(SUBSTITUTE(G2869,"ٔ",""),"ـ","ء"))))," ",""),ROW(INDIRECT("1:"&amp;LEN(SUBSTITUTE(UPPER(TRIM(CLEAN(SUBSTITUTE(SUBSTITUTE(G2869,"ٔ",""),"ـ","ء"))))," ","")))),1),Gematria!$C$3:$C$40,Gematria!$D$3:$D$40)))</f>
        <v/>
      </c>
    </row>
    <row r="2870" spans="1:10" x14ac:dyDescent="0.25">
      <c r="A2870" s="2">
        <v>2869</v>
      </c>
      <c r="B2870" s="2">
        <v>24</v>
      </c>
      <c r="C2870" s="2">
        <v>58</v>
      </c>
      <c r="D2870" s="11"/>
      <c r="E28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70" s="524" t="str">
        <f t="shared" si="134"/>
        <v/>
      </c>
      <c r="H2870" s="525">
        <f t="shared" si="135"/>
        <v>0</v>
      </c>
      <c r="I2870" s="526">
        <f t="shared" si="136"/>
        <v>1</v>
      </c>
      <c r="J2870" s="526" t="str">
        <f ca="1">IF(G2870="","",SUMPRODUCT(LOOKUP(MID(SUBSTITUTE(UPPER(TRIM(CLEAN(SUBSTITUTE(SUBSTITUTE(G2870,"ٔ",""),"ـ","ء"))))," ",""),ROW(INDIRECT("1:"&amp;LEN(SUBSTITUTE(UPPER(TRIM(CLEAN(SUBSTITUTE(SUBSTITUTE(G2870,"ٔ",""),"ـ","ء"))))," ","")))),1),Gematria!$C$3:$C$40,Gematria!$D$3:$D$40)))</f>
        <v/>
      </c>
    </row>
    <row r="2871" spans="1:10" x14ac:dyDescent="0.25">
      <c r="A2871" s="2">
        <v>2870</v>
      </c>
      <c r="B2871" s="2">
        <v>24</v>
      </c>
      <c r="C2871" s="2">
        <v>59</v>
      </c>
      <c r="D2871" s="11"/>
      <c r="E28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71" s="524" t="str">
        <f t="shared" si="134"/>
        <v/>
      </c>
      <c r="H2871" s="525">
        <f t="shared" si="135"/>
        <v>0</v>
      </c>
      <c r="I2871" s="526">
        <f t="shared" si="136"/>
        <v>1</v>
      </c>
      <c r="J2871" s="526" t="str">
        <f ca="1">IF(G2871="","",SUMPRODUCT(LOOKUP(MID(SUBSTITUTE(UPPER(TRIM(CLEAN(SUBSTITUTE(SUBSTITUTE(G2871,"ٔ",""),"ـ","ء"))))," ",""),ROW(INDIRECT("1:"&amp;LEN(SUBSTITUTE(UPPER(TRIM(CLEAN(SUBSTITUTE(SUBSTITUTE(G2871,"ٔ",""),"ـ","ء"))))," ","")))),1),Gematria!$C$3:$C$40,Gematria!$D$3:$D$40)))</f>
        <v/>
      </c>
    </row>
    <row r="2872" spans="1:10" x14ac:dyDescent="0.25">
      <c r="A2872" s="2">
        <v>2871</v>
      </c>
      <c r="B2872" s="2">
        <v>24</v>
      </c>
      <c r="C2872" s="2">
        <v>60</v>
      </c>
      <c r="D2872" s="11"/>
      <c r="E28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72" s="524" t="str">
        <f t="shared" si="134"/>
        <v/>
      </c>
      <c r="H2872" s="525">
        <f t="shared" si="135"/>
        <v>0</v>
      </c>
      <c r="I2872" s="526">
        <f t="shared" si="136"/>
        <v>1</v>
      </c>
      <c r="J2872" s="526" t="str">
        <f ca="1">IF(G2872="","",SUMPRODUCT(LOOKUP(MID(SUBSTITUTE(UPPER(TRIM(CLEAN(SUBSTITUTE(SUBSTITUTE(G2872,"ٔ",""),"ـ","ء"))))," ",""),ROW(INDIRECT("1:"&amp;LEN(SUBSTITUTE(UPPER(TRIM(CLEAN(SUBSTITUTE(SUBSTITUTE(G2872,"ٔ",""),"ـ","ء"))))," ","")))),1),Gematria!$C$3:$C$40,Gematria!$D$3:$D$40)))</f>
        <v/>
      </c>
    </row>
    <row r="2873" spans="1:10" x14ac:dyDescent="0.25">
      <c r="A2873" s="2">
        <v>2872</v>
      </c>
      <c r="B2873" s="2">
        <v>24</v>
      </c>
      <c r="C2873" s="2">
        <v>61</v>
      </c>
      <c r="D2873" s="11"/>
      <c r="E28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73" s="524" t="str">
        <f t="shared" si="134"/>
        <v/>
      </c>
      <c r="H2873" s="525">
        <f t="shared" si="135"/>
        <v>0</v>
      </c>
      <c r="I2873" s="526">
        <f t="shared" si="136"/>
        <v>1</v>
      </c>
      <c r="J2873" s="526" t="str">
        <f ca="1">IF(G2873="","",SUMPRODUCT(LOOKUP(MID(SUBSTITUTE(UPPER(TRIM(CLEAN(SUBSTITUTE(SUBSTITUTE(G2873,"ٔ",""),"ـ","ء"))))," ",""),ROW(INDIRECT("1:"&amp;LEN(SUBSTITUTE(UPPER(TRIM(CLEAN(SUBSTITUTE(SUBSTITUTE(G2873,"ٔ",""),"ـ","ء"))))," ","")))),1),Gematria!$C$3:$C$40,Gematria!$D$3:$D$40)))</f>
        <v/>
      </c>
    </row>
    <row r="2874" spans="1:10" ht="18" customHeight="1" x14ac:dyDescent="0.25">
      <c r="A2874" s="2">
        <v>2873</v>
      </c>
      <c r="B2874" s="2">
        <v>24</v>
      </c>
      <c r="C2874" s="2">
        <v>62</v>
      </c>
      <c r="D2874" s="11"/>
      <c r="E28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74" s="524" t="str">
        <f t="shared" si="134"/>
        <v/>
      </c>
      <c r="H2874" s="525">
        <f t="shared" si="135"/>
        <v>0</v>
      </c>
      <c r="I2874" s="526">
        <f t="shared" si="136"/>
        <v>1</v>
      </c>
      <c r="J2874" s="526" t="str">
        <f ca="1">IF(G2874="","",SUMPRODUCT(LOOKUP(MID(SUBSTITUTE(UPPER(TRIM(CLEAN(SUBSTITUTE(SUBSTITUTE(G2874,"ٔ",""),"ـ","ء"))))," ",""),ROW(INDIRECT("1:"&amp;LEN(SUBSTITUTE(UPPER(TRIM(CLEAN(SUBSTITUTE(SUBSTITUTE(G2874,"ٔ",""),"ـ","ء"))))," ","")))),1),Gematria!$C$3:$C$40,Gematria!$D$3:$D$40)))</f>
        <v/>
      </c>
    </row>
    <row r="2875" spans="1:10" x14ac:dyDescent="0.25">
      <c r="A2875" s="2">
        <v>2874</v>
      </c>
      <c r="B2875" s="2">
        <v>24</v>
      </c>
      <c r="C2875" s="2">
        <v>63</v>
      </c>
      <c r="D2875" s="11"/>
      <c r="E28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75" s="524" t="str">
        <f t="shared" si="134"/>
        <v/>
      </c>
      <c r="H2875" s="525">
        <f t="shared" si="135"/>
        <v>0</v>
      </c>
      <c r="I2875" s="526">
        <f t="shared" si="136"/>
        <v>1</v>
      </c>
      <c r="J2875" s="526" t="str">
        <f ca="1">IF(G2875="","",SUMPRODUCT(LOOKUP(MID(SUBSTITUTE(UPPER(TRIM(CLEAN(SUBSTITUTE(SUBSTITUTE(G2875,"ٔ",""),"ـ","ء"))))," ",""),ROW(INDIRECT("1:"&amp;LEN(SUBSTITUTE(UPPER(TRIM(CLEAN(SUBSTITUTE(SUBSTITUTE(G2875,"ٔ",""),"ـ","ء"))))," ","")))),1),Gematria!$C$3:$C$40,Gematria!$D$3:$D$40)))</f>
        <v/>
      </c>
    </row>
    <row r="2876" spans="1:10" x14ac:dyDescent="0.25">
      <c r="A2876" s="2">
        <v>2875</v>
      </c>
      <c r="B2876" s="2">
        <v>24</v>
      </c>
      <c r="C2876" s="2">
        <v>64</v>
      </c>
      <c r="D2876" s="11"/>
      <c r="E28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76" s="524" t="str">
        <f t="shared" si="134"/>
        <v/>
      </c>
      <c r="H2876" s="525">
        <f t="shared" si="135"/>
        <v>0</v>
      </c>
      <c r="I2876" s="526">
        <f t="shared" si="136"/>
        <v>1</v>
      </c>
      <c r="J2876" s="526" t="str">
        <f ca="1">IF(G2876="","",SUMPRODUCT(LOOKUP(MID(SUBSTITUTE(UPPER(TRIM(CLEAN(SUBSTITUTE(SUBSTITUTE(G2876,"ٔ",""),"ـ","ء"))))," ",""),ROW(INDIRECT("1:"&amp;LEN(SUBSTITUTE(UPPER(TRIM(CLEAN(SUBSTITUTE(SUBSTITUTE(G2876,"ٔ",""),"ـ","ء"))))," ","")))),1),Gematria!$C$3:$C$40,Gematria!$D$3:$D$40)))</f>
        <v/>
      </c>
    </row>
    <row r="2877" spans="1:10" x14ac:dyDescent="0.25">
      <c r="A2877" s="2">
        <v>2876</v>
      </c>
      <c r="B2877" s="2">
        <v>25</v>
      </c>
      <c r="C2877" s="2">
        <v>0</v>
      </c>
      <c r="D2877" s="11"/>
      <c r="E28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77" s="524" t="str">
        <f t="shared" si="134"/>
        <v/>
      </c>
      <c r="H2877" s="525">
        <f t="shared" si="135"/>
        <v>0</v>
      </c>
      <c r="I2877" s="526">
        <f t="shared" si="136"/>
        <v>1</v>
      </c>
      <c r="J2877" s="526" t="str">
        <f ca="1">IF(G2877="","",SUMPRODUCT(LOOKUP(MID(SUBSTITUTE(UPPER(TRIM(CLEAN(SUBSTITUTE(SUBSTITUTE(G2877,"ٔ",""),"ـ","ء"))))," ",""),ROW(INDIRECT("1:"&amp;LEN(SUBSTITUTE(UPPER(TRIM(CLEAN(SUBSTITUTE(SUBSTITUTE(G2877,"ٔ",""),"ـ","ء"))))," ","")))),1),Gematria!$C$3:$C$40,Gematria!$D$3:$D$40)))</f>
        <v/>
      </c>
    </row>
    <row r="2878" spans="1:10" x14ac:dyDescent="0.25">
      <c r="A2878" s="2">
        <v>2877</v>
      </c>
      <c r="B2878" s="2">
        <v>25</v>
      </c>
      <c r="C2878" s="2">
        <v>1</v>
      </c>
      <c r="D2878" s="11"/>
      <c r="E28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78" s="524" t="str">
        <f t="shared" si="134"/>
        <v/>
      </c>
      <c r="H2878" s="525">
        <f t="shared" si="135"/>
        <v>0</v>
      </c>
      <c r="I2878" s="526">
        <f t="shared" si="136"/>
        <v>1</v>
      </c>
      <c r="J2878" s="526" t="str">
        <f ca="1">IF(G2878="","",SUMPRODUCT(LOOKUP(MID(SUBSTITUTE(UPPER(TRIM(CLEAN(SUBSTITUTE(SUBSTITUTE(G2878,"ٔ",""),"ـ","ء"))))," ",""),ROW(INDIRECT("1:"&amp;LEN(SUBSTITUTE(UPPER(TRIM(CLEAN(SUBSTITUTE(SUBSTITUTE(G2878,"ٔ",""),"ـ","ء"))))," ","")))),1),Gematria!$C$3:$C$40,Gematria!$D$3:$D$40)))</f>
        <v/>
      </c>
    </row>
    <row r="2879" spans="1:10" x14ac:dyDescent="0.25">
      <c r="A2879" s="2">
        <v>2878</v>
      </c>
      <c r="B2879" s="2">
        <v>25</v>
      </c>
      <c r="C2879" s="2">
        <v>2</v>
      </c>
      <c r="D2879" s="11"/>
      <c r="E28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79" s="524" t="str">
        <f t="shared" si="134"/>
        <v/>
      </c>
      <c r="H2879" s="525">
        <f t="shared" si="135"/>
        <v>0</v>
      </c>
      <c r="I2879" s="526">
        <f t="shared" si="136"/>
        <v>1</v>
      </c>
      <c r="J2879" s="526" t="str">
        <f ca="1">IF(G2879="","",SUMPRODUCT(LOOKUP(MID(SUBSTITUTE(UPPER(TRIM(CLEAN(SUBSTITUTE(SUBSTITUTE(G2879,"ٔ",""),"ـ","ء"))))," ",""),ROW(INDIRECT("1:"&amp;LEN(SUBSTITUTE(UPPER(TRIM(CLEAN(SUBSTITUTE(SUBSTITUTE(G2879,"ٔ",""),"ـ","ء"))))," ","")))),1),Gematria!$C$3:$C$40,Gematria!$D$3:$D$40)))</f>
        <v/>
      </c>
    </row>
    <row r="2880" spans="1:10" x14ac:dyDescent="0.25">
      <c r="A2880" s="2">
        <v>2879</v>
      </c>
      <c r="B2880" s="2">
        <v>25</v>
      </c>
      <c r="C2880" s="2">
        <v>3</v>
      </c>
      <c r="D2880" s="11"/>
      <c r="E28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80" s="524" t="str">
        <f t="shared" si="134"/>
        <v/>
      </c>
      <c r="H2880" s="525">
        <f t="shared" si="135"/>
        <v>0</v>
      </c>
      <c r="I2880" s="526">
        <f t="shared" si="136"/>
        <v>1</v>
      </c>
      <c r="J2880" s="526" t="str">
        <f ca="1">IF(G2880="","",SUMPRODUCT(LOOKUP(MID(SUBSTITUTE(UPPER(TRIM(CLEAN(SUBSTITUTE(SUBSTITUTE(G2880,"ٔ",""),"ـ","ء"))))," ",""),ROW(INDIRECT("1:"&amp;LEN(SUBSTITUTE(UPPER(TRIM(CLEAN(SUBSTITUTE(SUBSTITUTE(G2880,"ٔ",""),"ـ","ء"))))," ","")))),1),Gematria!$C$3:$C$40,Gematria!$D$3:$D$40)))</f>
        <v/>
      </c>
    </row>
    <row r="2881" spans="1:10" x14ac:dyDescent="0.25">
      <c r="A2881" s="2">
        <v>2880</v>
      </c>
      <c r="B2881" s="2">
        <v>25</v>
      </c>
      <c r="C2881" s="2">
        <v>4</v>
      </c>
      <c r="D2881" s="11"/>
      <c r="E28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81" s="524" t="str">
        <f t="shared" si="134"/>
        <v/>
      </c>
      <c r="H2881" s="525">
        <f t="shared" si="135"/>
        <v>0</v>
      </c>
      <c r="I2881" s="526">
        <f t="shared" si="136"/>
        <v>1</v>
      </c>
      <c r="J2881" s="526" t="str">
        <f ca="1">IF(G2881="","",SUMPRODUCT(LOOKUP(MID(SUBSTITUTE(UPPER(TRIM(CLEAN(SUBSTITUTE(SUBSTITUTE(G2881,"ٔ",""),"ـ","ء"))))," ",""),ROW(INDIRECT("1:"&amp;LEN(SUBSTITUTE(UPPER(TRIM(CLEAN(SUBSTITUTE(SUBSTITUTE(G2881,"ٔ",""),"ـ","ء"))))," ","")))),1),Gematria!$C$3:$C$40,Gematria!$D$3:$D$40)))</f>
        <v/>
      </c>
    </row>
    <row r="2882" spans="1:10" x14ac:dyDescent="0.25">
      <c r="A2882" s="2">
        <v>2881</v>
      </c>
      <c r="B2882" s="2">
        <v>25</v>
      </c>
      <c r="C2882" s="2">
        <v>5</v>
      </c>
      <c r="D2882" s="11"/>
      <c r="E28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82" s="524" t="str">
        <f t="shared" si="134"/>
        <v/>
      </c>
      <c r="H2882" s="525">
        <f t="shared" si="135"/>
        <v>0</v>
      </c>
      <c r="I2882" s="526">
        <f t="shared" si="136"/>
        <v>1</v>
      </c>
      <c r="J2882" s="526" t="str">
        <f ca="1">IF(G2882="","",SUMPRODUCT(LOOKUP(MID(SUBSTITUTE(UPPER(TRIM(CLEAN(SUBSTITUTE(SUBSTITUTE(G2882,"ٔ",""),"ـ","ء"))))," ",""),ROW(INDIRECT("1:"&amp;LEN(SUBSTITUTE(UPPER(TRIM(CLEAN(SUBSTITUTE(SUBSTITUTE(G2882,"ٔ",""),"ـ","ء"))))," ","")))),1),Gematria!$C$3:$C$40,Gematria!$D$3:$D$40)))</f>
        <v/>
      </c>
    </row>
    <row r="2883" spans="1:10" x14ac:dyDescent="0.25">
      <c r="A2883" s="2">
        <v>2882</v>
      </c>
      <c r="B2883" s="2">
        <v>25</v>
      </c>
      <c r="C2883" s="2">
        <v>6</v>
      </c>
      <c r="D2883" s="11"/>
      <c r="E28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83" s="524" t="str">
        <f t="shared" ref="G2883:G2946" si="137">TRIM(CLEAN(SUBSTITUTE(F2883,"ٔ","")))</f>
        <v/>
      </c>
      <c r="H2883" s="525">
        <f t="shared" ref="H2883:H2946" si="138">LEN(SUBSTITUTE(G2883," ",""))</f>
        <v>0</v>
      </c>
      <c r="I2883" s="526">
        <f t="shared" si="136"/>
        <v>1</v>
      </c>
      <c r="J2883" s="526" t="str">
        <f ca="1">IF(G2883="","",SUMPRODUCT(LOOKUP(MID(SUBSTITUTE(UPPER(TRIM(CLEAN(SUBSTITUTE(SUBSTITUTE(G2883,"ٔ",""),"ـ","ء"))))," ",""),ROW(INDIRECT("1:"&amp;LEN(SUBSTITUTE(UPPER(TRIM(CLEAN(SUBSTITUTE(SUBSTITUTE(G2883,"ٔ",""),"ـ","ء"))))," ","")))),1),Gematria!$C$3:$C$40,Gematria!$D$3:$D$40)))</f>
        <v/>
      </c>
    </row>
    <row r="2884" spans="1:10" x14ac:dyDescent="0.25">
      <c r="A2884" s="2">
        <v>2883</v>
      </c>
      <c r="B2884" s="2">
        <v>25</v>
      </c>
      <c r="C2884" s="2">
        <v>7</v>
      </c>
      <c r="D2884" s="11"/>
      <c r="E28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84" s="524" t="str">
        <f t="shared" si="137"/>
        <v/>
      </c>
      <c r="H2884" s="525">
        <f t="shared" si="138"/>
        <v>0</v>
      </c>
      <c r="I2884" s="526">
        <f t="shared" si="136"/>
        <v>1</v>
      </c>
      <c r="J2884" s="526" t="str">
        <f ca="1">IF(G2884="","",SUMPRODUCT(LOOKUP(MID(SUBSTITUTE(UPPER(TRIM(CLEAN(SUBSTITUTE(SUBSTITUTE(G2884,"ٔ",""),"ـ","ء"))))," ",""),ROW(INDIRECT("1:"&amp;LEN(SUBSTITUTE(UPPER(TRIM(CLEAN(SUBSTITUTE(SUBSTITUTE(G2884,"ٔ",""),"ـ","ء"))))," ","")))),1),Gematria!$C$3:$C$40,Gematria!$D$3:$D$40)))</f>
        <v/>
      </c>
    </row>
    <row r="2885" spans="1:10" x14ac:dyDescent="0.25">
      <c r="A2885" s="2">
        <v>2884</v>
      </c>
      <c r="B2885" s="2">
        <v>25</v>
      </c>
      <c r="C2885" s="2">
        <v>8</v>
      </c>
      <c r="D2885" s="11"/>
      <c r="E28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85" s="524" t="str">
        <f t="shared" si="137"/>
        <v/>
      </c>
      <c r="H2885" s="525">
        <f t="shared" si="138"/>
        <v>0</v>
      </c>
      <c r="I2885" s="526">
        <f t="shared" si="136"/>
        <v>1</v>
      </c>
      <c r="J2885" s="526" t="str">
        <f ca="1">IF(G2885="","",SUMPRODUCT(LOOKUP(MID(SUBSTITUTE(UPPER(TRIM(CLEAN(SUBSTITUTE(SUBSTITUTE(G2885,"ٔ",""),"ـ","ء"))))," ",""),ROW(INDIRECT("1:"&amp;LEN(SUBSTITUTE(UPPER(TRIM(CLEAN(SUBSTITUTE(SUBSTITUTE(G2885,"ٔ",""),"ـ","ء"))))," ","")))),1),Gematria!$C$3:$C$40,Gematria!$D$3:$D$40)))</f>
        <v/>
      </c>
    </row>
    <row r="2886" spans="1:10" x14ac:dyDescent="0.25">
      <c r="A2886" s="2">
        <v>2885</v>
      </c>
      <c r="B2886" s="2">
        <v>25</v>
      </c>
      <c r="C2886" s="2">
        <v>9</v>
      </c>
      <c r="D2886" s="11"/>
      <c r="E28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86" s="524" t="str">
        <f t="shared" si="137"/>
        <v/>
      </c>
      <c r="H2886" s="525">
        <f t="shared" si="138"/>
        <v>0</v>
      </c>
      <c r="I2886" s="526">
        <f t="shared" si="136"/>
        <v>1</v>
      </c>
      <c r="J2886" s="526" t="str">
        <f ca="1">IF(G2886="","",SUMPRODUCT(LOOKUP(MID(SUBSTITUTE(UPPER(TRIM(CLEAN(SUBSTITUTE(SUBSTITUTE(G2886,"ٔ",""),"ـ","ء"))))," ",""),ROW(INDIRECT("1:"&amp;LEN(SUBSTITUTE(UPPER(TRIM(CLEAN(SUBSTITUTE(SUBSTITUTE(G2886,"ٔ",""),"ـ","ء"))))," ","")))),1),Gematria!$C$3:$C$40,Gematria!$D$3:$D$40)))</f>
        <v/>
      </c>
    </row>
    <row r="2887" spans="1:10" x14ac:dyDescent="0.25">
      <c r="A2887" s="2">
        <v>2886</v>
      </c>
      <c r="B2887" s="2">
        <v>25</v>
      </c>
      <c r="C2887" s="2">
        <v>10</v>
      </c>
      <c r="D2887" s="11"/>
      <c r="E28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87" s="524" t="str">
        <f t="shared" si="137"/>
        <v/>
      </c>
      <c r="H2887" s="525">
        <f t="shared" si="138"/>
        <v>0</v>
      </c>
      <c r="I2887" s="526">
        <f t="shared" si="136"/>
        <v>1</v>
      </c>
      <c r="J2887" s="526" t="str">
        <f ca="1">IF(G2887="","",SUMPRODUCT(LOOKUP(MID(SUBSTITUTE(UPPER(TRIM(CLEAN(SUBSTITUTE(SUBSTITUTE(G2887,"ٔ",""),"ـ","ء"))))," ",""),ROW(INDIRECT("1:"&amp;LEN(SUBSTITUTE(UPPER(TRIM(CLEAN(SUBSTITUTE(SUBSTITUTE(G2887,"ٔ",""),"ـ","ء"))))," ","")))),1),Gematria!$C$3:$C$40,Gematria!$D$3:$D$40)))</f>
        <v/>
      </c>
    </row>
    <row r="2888" spans="1:10" x14ac:dyDescent="0.25">
      <c r="A2888" s="2">
        <v>2887</v>
      </c>
      <c r="B2888" s="2">
        <v>25</v>
      </c>
      <c r="C2888" s="2">
        <v>11</v>
      </c>
      <c r="D2888" s="11"/>
      <c r="E28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88" s="524" t="str">
        <f t="shared" si="137"/>
        <v/>
      </c>
      <c r="H2888" s="525">
        <f t="shared" si="138"/>
        <v>0</v>
      </c>
      <c r="I2888" s="526">
        <f t="shared" si="136"/>
        <v>1</v>
      </c>
      <c r="J2888" s="526" t="str">
        <f ca="1">IF(G2888="","",SUMPRODUCT(LOOKUP(MID(SUBSTITUTE(UPPER(TRIM(CLEAN(SUBSTITUTE(SUBSTITUTE(G2888,"ٔ",""),"ـ","ء"))))," ",""),ROW(INDIRECT("1:"&amp;LEN(SUBSTITUTE(UPPER(TRIM(CLEAN(SUBSTITUTE(SUBSTITUTE(G2888,"ٔ",""),"ـ","ء"))))," ","")))),1),Gematria!$C$3:$C$40,Gematria!$D$3:$D$40)))</f>
        <v/>
      </c>
    </row>
    <row r="2889" spans="1:10" x14ac:dyDescent="0.25">
      <c r="A2889" s="2">
        <v>2888</v>
      </c>
      <c r="B2889" s="2">
        <v>25</v>
      </c>
      <c r="C2889" s="2">
        <v>12</v>
      </c>
      <c r="D2889" s="11"/>
      <c r="E28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89" s="524" t="str">
        <f t="shared" si="137"/>
        <v/>
      </c>
      <c r="H2889" s="525">
        <f t="shared" si="138"/>
        <v>0</v>
      </c>
      <c r="I2889" s="526">
        <f t="shared" si="136"/>
        <v>1</v>
      </c>
      <c r="J2889" s="526" t="str">
        <f ca="1">IF(G2889="","",SUMPRODUCT(LOOKUP(MID(SUBSTITUTE(UPPER(TRIM(CLEAN(SUBSTITUTE(SUBSTITUTE(G2889,"ٔ",""),"ـ","ء"))))," ",""),ROW(INDIRECT("1:"&amp;LEN(SUBSTITUTE(UPPER(TRIM(CLEAN(SUBSTITUTE(SUBSTITUTE(G2889,"ٔ",""),"ـ","ء"))))," ","")))),1),Gematria!$C$3:$C$40,Gematria!$D$3:$D$40)))</f>
        <v/>
      </c>
    </row>
    <row r="2890" spans="1:10" x14ac:dyDescent="0.25">
      <c r="A2890" s="2">
        <v>2889</v>
      </c>
      <c r="B2890" s="2">
        <v>25</v>
      </c>
      <c r="C2890" s="2">
        <v>13</v>
      </c>
      <c r="D2890" s="11"/>
      <c r="E28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90" s="524" t="str">
        <f t="shared" si="137"/>
        <v/>
      </c>
      <c r="H2890" s="525">
        <f t="shared" si="138"/>
        <v>0</v>
      </c>
      <c r="I2890" s="526">
        <f t="shared" si="136"/>
        <v>1</v>
      </c>
      <c r="J2890" s="526" t="str">
        <f ca="1">IF(G2890="","",SUMPRODUCT(LOOKUP(MID(SUBSTITUTE(UPPER(TRIM(CLEAN(SUBSTITUTE(SUBSTITUTE(G2890,"ٔ",""),"ـ","ء"))))," ",""),ROW(INDIRECT("1:"&amp;LEN(SUBSTITUTE(UPPER(TRIM(CLEAN(SUBSTITUTE(SUBSTITUTE(G2890,"ٔ",""),"ـ","ء"))))," ","")))),1),Gematria!$C$3:$C$40,Gematria!$D$3:$D$40)))</f>
        <v/>
      </c>
    </row>
    <row r="2891" spans="1:10" x14ac:dyDescent="0.25">
      <c r="A2891" s="2">
        <v>2890</v>
      </c>
      <c r="B2891" s="2">
        <v>25</v>
      </c>
      <c r="C2891" s="2">
        <v>14</v>
      </c>
      <c r="D2891" s="11"/>
      <c r="E28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91" s="524" t="str">
        <f t="shared" si="137"/>
        <v/>
      </c>
      <c r="H2891" s="525">
        <f t="shared" si="138"/>
        <v>0</v>
      </c>
      <c r="I2891" s="526">
        <f t="shared" si="136"/>
        <v>1</v>
      </c>
      <c r="J2891" s="526" t="str">
        <f ca="1">IF(G2891="","",SUMPRODUCT(LOOKUP(MID(SUBSTITUTE(UPPER(TRIM(CLEAN(SUBSTITUTE(SUBSTITUTE(G2891,"ٔ",""),"ـ","ء"))))," ",""),ROW(INDIRECT("1:"&amp;LEN(SUBSTITUTE(UPPER(TRIM(CLEAN(SUBSTITUTE(SUBSTITUTE(G2891,"ٔ",""),"ـ","ء"))))," ","")))),1),Gematria!$C$3:$C$40,Gematria!$D$3:$D$40)))</f>
        <v/>
      </c>
    </row>
    <row r="2892" spans="1:10" x14ac:dyDescent="0.25">
      <c r="A2892" s="2">
        <v>2891</v>
      </c>
      <c r="B2892" s="2">
        <v>25</v>
      </c>
      <c r="C2892" s="2">
        <v>15</v>
      </c>
      <c r="D2892" s="11"/>
      <c r="E28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92" s="524" t="str">
        <f t="shared" si="137"/>
        <v/>
      </c>
      <c r="H2892" s="525">
        <f t="shared" si="138"/>
        <v>0</v>
      </c>
      <c r="I2892" s="526">
        <f t="shared" si="136"/>
        <v>1</v>
      </c>
      <c r="J2892" s="526" t="str">
        <f ca="1">IF(G2892="","",SUMPRODUCT(LOOKUP(MID(SUBSTITUTE(UPPER(TRIM(CLEAN(SUBSTITUTE(SUBSTITUTE(G2892,"ٔ",""),"ـ","ء"))))," ",""),ROW(INDIRECT("1:"&amp;LEN(SUBSTITUTE(UPPER(TRIM(CLEAN(SUBSTITUTE(SUBSTITUTE(G2892,"ٔ",""),"ـ","ء"))))," ","")))),1),Gematria!$C$3:$C$40,Gematria!$D$3:$D$40)))</f>
        <v/>
      </c>
    </row>
    <row r="2893" spans="1:10" x14ac:dyDescent="0.25">
      <c r="A2893" s="2">
        <v>2892</v>
      </c>
      <c r="B2893" s="2">
        <v>25</v>
      </c>
      <c r="C2893" s="2">
        <v>16</v>
      </c>
      <c r="D2893" s="11"/>
      <c r="E28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93" s="524" t="str">
        <f t="shared" si="137"/>
        <v/>
      </c>
      <c r="H2893" s="525">
        <f t="shared" si="138"/>
        <v>0</v>
      </c>
      <c r="I2893" s="526">
        <f t="shared" si="136"/>
        <v>1</v>
      </c>
      <c r="J2893" s="526" t="str">
        <f ca="1">IF(G2893="","",SUMPRODUCT(LOOKUP(MID(SUBSTITUTE(UPPER(TRIM(CLEAN(SUBSTITUTE(SUBSTITUTE(G2893,"ٔ",""),"ـ","ء"))))," ",""),ROW(INDIRECT("1:"&amp;LEN(SUBSTITUTE(UPPER(TRIM(CLEAN(SUBSTITUTE(SUBSTITUTE(G2893,"ٔ",""),"ـ","ء"))))," ","")))),1),Gematria!$C$3:$C$40,Gematria!$D$3:$D$40)))</f>
        <v/>
      </c>
    </row>
    <row r="2894" spans="1:10" x14ac:dyDescent="0.25">
      <c r="A2894" s="2">
        <v>2893</v>
      </c>
      <c r="B2894" s="2">
        <v>25</v>
      </c>
      <c r="C2894" s="2">
        <v>17</v>
      </c>
      <c r="D2894" s="11"/>
      <c r="E28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94" s="524" t="str">
        <f t="shared" si="137"/>
        <v/>
      </c>
      <c r="H2894" s="525">
        <f t="shared" si="138"/>
        <v>0</v>
      </c>
      <c r="I2894" s="526">
        <f t="shared" si="136"/>
        <v>1</v>
      </c>
      <c r="J2894" s="526" t="str">
        <f ca="1">IF(G2894="","",SUMPRODUCT(LOOKUP(MID(SUBSTITUTE(UPPER(TRIM(CLEAN(SUBSTITUTE(SUBSTITUTE(G2894,"ٔ",""),"ـ","ء"))))," ",""),ROW(INDIRECT("1:"&amp;LEN(SUBSTITUTE(UPPER(TRIM(CLEAN(SUBSTITUTE(SUBSTITUTE(G2894,"ٔ",""),"ـ","ء"))))," ","")))),1),Gematria!$C$3:$C$40,Gematria!$D$3:$D$40)))</f>
        <v/>
      </c>
    </row>
    <row r="2895" spans="1:10" x14ac:dyDescent="0.25">
      <c r="A2895" s="2">
        <v>2894</v>
      </c>
      <c r="B2895" s="2">
        <v>25</v>
      </c>
      <c r="C2895" s="2">
        <v>18</v>
      </c>
      <c r="D2895" s="11"/>
      <c r="E28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95" s="524" t="str">
        <f t="shared" si="137"/>
        <v/>
      </c>
      <c r="H2895" s="525">
        <f t="shared" si="138"/>
        <v>0</v>
      </c>
      <c r="I2895" s="526">
        <f t="shared" si="136"/>
        <v>1</v>
      </c>
      <c r="J2895" s="526" t="str">
        <f ca="1">IF(G2895="","",SUMPRODUCT(LOOKUP(MID(SUBSTITUTE(UPPER(TRIM(CLEAN(SUBSTITUTE(SUBSTITUTE(G2895,"ٔ",""),"ـ","ء"))))," ",""),ROW(INDIRECT("1:"&amp;LEN(SUBSTITUTE(UPPER(TRIM(CLEAN(SUBSTITUTE(SUBSTITUTE(G2895,"ٔ",""),"ـ","ء"))))," ","")))),1),Gematria!$C$3:$C$40,Gematria!$D$3:$D$40)))</f>
        <v/>
      </c>
    </row>
    <row r="2896" spans="1:10" x14ac:dyDescent="0.25">
      <c r="A2896" s="2">
        <v>2895</v>
      </c>
      <c r="B2896" s="2">
        <v>25</v>
      </c>
      <c r="C2896" s="2">
        <v>19</v>
      </c>
      <c r="D2896" s="11"/>
      <c r="E28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96" s="524" t="str">
        <f t="shared" si="137"/>
        <v/>
      </c>
      <c r="H2896" s="525">
        <f t="shared" si="138"/>
        <v>0</v>
      </c>
      <c r="I2896" s="526">
        <f t="shared" si="136"/>
        <v>1</v>
      </c>
      <c r="J2896" s="526" t="str">
        <f ca="1">IF(G2896="","",SUMPRODUCT(LOOKUP(MID(SUBSTITUTE(UPPER(TRIM(CLEAN(SUBSTITUTE(SUBSTITUTE(G2896,"ٔ",""),"ـ","ء"))))," ",""),ROW(INDIRECT("1:"&amp;LEN(SUBSTITUTE(UPPER(TRIM(CLEAN(SUBSTITUTE(SUBSTITUTE(G2896,"ٔ",""),"ـ","ء"))))," ","")))),1),Gematria!$C$3:$C$40,Gematria!$D$3:$D$40)))</f>
        <v/>
      </c>
    </row>
    <row r="2897" spans="1:10" x14ac:dyDescent="0.25">
      <c r="A2897" s="2">
        <v>2896</v>
      </c>
      <c r="B2897" s="2">
        <v>25</v>
      </c>
      <c r="C2897" s="2">
        <v>20</v>
      </c>
      <c r="D2897" s="11"/>
      <c r="E28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97" s="524" t="str">
        <f t="shared" si="137"/>
        <v/>
      </c>
      <c r="H2897" s="525">
        <f t="shared" si="138"/>
        <v>0</v>
      </c>
      <c r="I2897" s="526">
        <f t="shared" si="136"/>
        <v>1</v>
      </c>
      <c r="J2897" s="526" t="str">
        <f ca="1">IF(G2897="","",SUMPRODUCT(LOOKUP(MID(SUBSTITUTE(UPPER(TRIM(CLEAN(SUBSTITUTE(SUBSTITUTE(G2897,"ٔ",""),"ـ","ء"))))," ",""),ROW(INDIRECT("1:"&amp;LEN(SUBSTITUTE(UPPER(TRIM(CLEAN(SUBSTITUTE(SUBSTITUTE(G2897,"ٔ",""),"ـ","ء"))))," ","")))),1),Gematria!$C$3:$C$40,Gematria!$D$3:$D$40)))</f>
        <v/>
      </c>
    </row>
    <row r="2898" spans="1:10" x14ac:dyDescent="0.25">
      <c r="A2898" s="2">
        <v>2897</v>
      </c>
      <c r="B2898" s="2">
        <v>25</v>
      </c>
      <c r="C2898" s="2">
        <v>21</v>
      </c>
      <c r="D2898" s="11"/>
      <c r="E28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98" s="524" t="str">
        <f t="shared" si="137"/>
        <v/>
      </c>
      <c r="H2898" s="525">
        <f t="shared" si="138"/>
        <v>0</v>
      </c>
      <c r="I2898" s="526">
        <f t="shared" si="136"/>
        <v>1</v>
      </c>
      <c r="J2898" s="526" t="str">
        <f ca="1">IF(G2898="","",SUMPRODUCT(LOOKUP(MID(SUBSTITUTE(UPPER(TRIM(CLEAN(SUBSTITUTE(SUBSTITUTE(G2898,"ٔ",""),"ـ","ء"))))," ",""),ROW(INDIRECT("1:"&amp;LEN(SUBSTITUTE(UPPER(TRIM(CLEAN(SUBSTITUTE(SUBSTITUTE(G2898,"ٔ",""),"ـ","ء"))))," ","")))),1),Gematria!$C$3:$C$40,Gematria!$D$3:$D$40)))</f>
        <v/>
      </c>
    </row>
    <row r="2899" spans="1:10" x14ac:dyDescent="0.25">
      <c r="A2899" s="2">
        <v>2898</v>
      </c>
      <c r="B2899" s="2">
        <v>25</v>
      </c>
      <c r="C2899" s="2">
        <v>22</v>
      </c>
      <c r="D2899" s="11"/>
      <c r="E28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8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2899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899" s="524" t="str">
        <f t="shared" si="137"/>
        <v/>
      </c>
      <c r="H2899" s="525">
        <f t="shared" si="138"/>
        <v>0</v>
      </c>
      <c r="I2899" s="526">
        <f t="shared" ref="I2899:I2962" si="139">LEN(TRIM(G2899))-H2899+1</f>
        <v>1</v>
      </c>
      <c r="J2899" s="526" t="str">
        <f ca="1">IF(G2899="","",SUMPRODUCT(LOOKUP(MID(SUBSTITUTE(UPPER(TRIM(CLEAN(SUBSTITUTE(SUBSTITUTE(G2899,"ٔ",""),"ـ","ء"))))," ",""),ROW(INDIRECT("1:"&amp;LEN(SUBSTITUTE(UPPER(TRIM(CLEAN(SUBSTITUTE(SUBSTITUTE(G2899,"ٔ",""),"ـ","ء"))))," ","")))),1),Gematria!$C$3:$C$40,Gematria!$D$3:$D$40)))</f>
        <v/>
      </c>
    </row>
    <row r="2900" spans="1:10" x14ac:dyDescent="0.25">
      <c r="A2900" s="2">
        <v>2899</v>
      </c>
      <c r="B2900" s="2">
        <v>25</v>
      </c>
      <c r="C2900" s="2">
        <v>23</v>
      </c>
      <c r="D2900" s="11"/>
      <c r="E29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00" s="524" t="str">
        <f t="shared" si="137"/>
        <v/>
      </c>
      <c r="H2900" s="525">
        <f t="shared" si="138"/>
        <v>0</v>
      </c>
      <c r="I2900" s="526">
        <f t="shared" si="139"/>
        <v>1</v>
      </c>
      <c r="J2900" s="526" t="str">
        <f ca="1">IF(G2900="","",SUMPRODUCT(LOOKUP(MID(SUBSTITUTE(UPPER(TRIM(CLEAN(SUBSTITUTE(SUBSTITUTE(G2900,"ٔ",""),"ـ","ء"))))," ",""),ROW(INDIRECT("1:"&amp;LEN(SUBSTITUTE(UPPER(TRIM(CLEAN(SUBSTITUTE(SUBSTITUTE(G2900,"ٔ",""),"ـ","ء"))))," ","")))),1),Gematria!$C$3:$C$40,Gematria!$D$3:$D$40)))</f>
        <v/>
      </c>
    </row>
    <row r="2901" spans="1:10" x14ac:dyDescent="0.25">
      <c r="A2901" s="2">
        <v>2900</v>
      </c>
      <c r="B2901" s="2">
        <v>25</v>
      </c>
      <c r="C2901" s="2">
        <v>24</v>
      </c>
      <c r="D2901" s="11"/>
      <c r="E29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01" s="524" t="str">
        <f t="shared" si="137"/>
        <v/>
      </c>
      <c r="H2901" s="525">
        <f t="shared" si="138"/>
        <v>0</v>
      </c>
      <c r="I2901" s="526">
        <f t="shared" si="139"/>
        <v>1</v>
      </c>
      <c r="J2901" s="526" t="str">
        <f ca="1">IF(G2901="","",SUMPRODUCT(LOOKUP(MID(SUBSTITUTE(UPPER(TRIM(CLEAN(SUBSTITUTE(SUBSTITUTE(G2901,"ٔ",""),"ـ","ء"))))," ",""),ROW(INDIRECT("1:"&amp;LEN(SUBSTITUTE(UPPER(TRIM(CLEAN(SUBSTITUTE(SUBSTITUTE(G2901,"ٔ",""),"ـ","ء"))))," ","")))),1),Gematria!$C$3:$C$40,Gematria!$D$3:$D$40)))</f>
        <v/>
      </c>
    </row>
    <row r="2902" spans="1:10" x14ac:dyDescent="0.25">
      <c r="A2902" s="2">
        <v>2901</v>
      </c>
      <c r="B2902" s="2">
        <v>25</v>
      </c>
      <c r="C2902" s="2">
        <v>25</v>
      </c>
      <c r="D2902" s="11"/>
      <c r="E29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02" s="524" t="str">
        <f t="shared" si="137"/>
        <v/>
      </c>
      <c r="H2902" s="525">
        <f t="shared" si="138"/>
        <v>0</v>
      </c>
      <c r="I2902" s="526">
        <f t="shared" si="139"/>
        <v>1</v>
      </c>
      <c r="J2902" s="526" t="str">
        <f ca="1">IF(G2902="","",SUMPRODUCT(LOOKUP(MID(SUBSTITUTE(UPPER(TRIM(CLEAN(SUBSTITUTE(SUBSTITUTE(G2902,"ٔ",""),"ـ","ء"))))," ",""),ROW(INDIRECT("1:"&amp;LEN(SUBSTITUTE(UPPER(TRIM(CLEAN(SUBSTITUTE(SUBSTITUTE(G2902,"ٔ",""),"ـ","ء"))))," ","")))),1),Gematria!$C$3:$C$40,Gematria!$D$3:$D$40)))</f>
        <v/>
      </c>
    </row>
    <row r="2903" spans="1:10" x14ac:dyDescent="0.25">
      <c r="A2903" s="2">
        <v>2902</v>
      </c>
      <c r="B2903" s="2">
        <v>25</v>
      </c>
      <c r="C2903" s="2">
        <v>26</v>
      </c>
      <c r="D2903" s="11"/>
      <c r="E29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03" s="524" t="str">
        <f t="shared" si="137"/>
        <v/>
      </c>
      <c r="H2903" s="525">
        <f t="shared" si="138"/>
        <v>0</v>
      </c>
      <c r="I2903" s="526">
        <f t="shared" si="139"/>
        <v>1</v>
      </c>
      <c r="J2903" s="526" t="str">
        <f ca="1">IF(G2903="","",SUMPRODUCT(LOOKUP(MID(SUBSTITUTE(UPPER(TRIM(CLEAN(SUBSTITUTE(SUBSTITUTE(G2903,"ٔ",""),"ـ","ء"))))," ",""),ROW(INDIRECT("1:"&amp;LEN(SUBSTITUTE(UPPER(TRIM(CLEAN(SUBSTITUTE(SUBSTITUTE(G2903,"ٔ",""),"ـ","ء"))))," ","")))),1),Gematria!$C$3:$C$40,Gematria!$D$3:$D$40)))</f>
        <v/>
      </c>
    </row>
    <row r="2904" spans="1:10" x14ac:dyDescent="0.25">
      <c r="A2904" s="2">
        <v>2903</v>
      </c>
      <c r="B2904" s="2">
        <v>25</v>
      </c>
      <c r="C2904" s="2">
        <v>27</v>
      </c>
      <c r="D2904" s="11"/>
      <c r="E29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04" s="524" t="str">
        <f t="shared" si="137"/>
        <v/>
      </c>
      <c r="H2904" s="525">
        <f t="shared" si="138"/>
        <v>0</v>
      </c>
      <c r="I2904" s="526">
        <f t="shared" si="139"/>
        <v>1</v>
      </c>
      <c r="J2904" s="526" t="str">
        <f ca="1">IF(G2904="","",SUMPRODUCT(LOOKUP(MID(SUBSTITUTE(UPPER(TRIM(CLEAN(SUBSTITUTE(SUBSTITUTE(G2904,"ٔ",""),"ـ","ء"))))," ",""),ROW(INDIRECT("1:"&amp;LEN(SUBSTITUTE(UPPER(TRIM(CLEAN(SUBSTITUTE(SUBSTITUTE(G2904,"ٔ",""),"ـ","ء"))))," ","")))),1),Gematria!$C$3:$C$40,Gematria!$D$3:$D$40)))</f>
        <v/>
      </c>
    </row>
    <row r="2905" spans="1:10" x14ac:dyDescent="0.25">
      <c r="A2905" s="2">
        <v>2904</v>
      </c>
      <c r="B2905" s="2">
        <v>25</v>
      </c>
      <c r="C2905" s="2">
        <v>28</v>
      </c>
      <c r="D2905" s="11"/>
      <c r="E29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05" s="524" t="str">
        <f t="shared" si="137"/>
        <v/>
      </c>
      <c r="H2905" s="525">
        <f t="shared" si="138"/>
        <v>0</v>
      </c>
      <c r="I2905" s="526">
        <f t="shared" si="139"/>
        <v>1</v>
      </c>
      <c r="J2905" s="526" t="str">
        <f ca="1">IF(G2905="","",SUMPRODUCT(LOOKUP(MID(SUBSTITUTE(UPPER(TRIM(CLEAN(SUBSTITUTE(SUBSTITUTE(G2905,"ٔ",""),"ـ","ء"))))," ",""),ROW(INDIRECT("1:"&amp;LEN(SUBSTITUTE(UPPER(TRIM(CLEAN(SUBSTITUTE(SUBSTITUTE(G2905,"ٔ",""),"ـ","ء"))))," ","")))),1),Gematria!$C$3:$C$40,Gematria!$D$3:$D$40)))</f>
        <v/>
      </c>
    </row>
    <row r="2906" spans="1:10" x14ac:dyDescent="0.25">
      <c r="A2906" s="2">
        <v>2905</v>
      </c>
      <c r="B2906" s="2">
        <v>25</v>
      </c>
      <c r="C2906" s="2">
        <v>29</v>
      </c>
      <c r="D2906" s="11"/>
      <c r="E29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06" s="524" t="str">
        <f t="shared" si="137"/>
        <v/>
      </c>
      <c r="H2906" s="525">
        <f t="shared" si="138"/>
        <v>0</v>
      </c>
      <c r="I2906" s="526">
        <f t="shared" si="139"/>
        <v>1</v>
      </c>
      <c r="J2906" s="526" t="str">
        <f ca="1">IF(G2906="","",SUMPRODUCT(LOOKUP(MID(SUBSTITUTE(UPPER(TRIM(CLEAN(SUBSTITUTE(SUBSTITUTE(G2906,"ٔ",""),"ـ","ء"))))," ",""),ROW(INDIRECT("1:"&amp;LEN(SUBSTITUTE(UPPER(TRIM(CLEAN(SUBSTITUTE(SUBSTITUTE(G2906,"ٔ",""),"ـ","ء"))))," ","")))),1),Gematria!$C$3:$C$40,Gematria!$D$3:$D$40)))</f>
        <v/>
      </c>
    </row>
    <row r="2907" spans="1:10" x14ac:dyDescent="0.25">
      <c r="A2907" s="2">
        <v>2906</v>
      </c>
      <c r="B2907" s="2">
        <v>25</v>
      </c>
      <c r="C2907" s="2">
        <v>30</v>
      </c>
      <c r="D2907" s="11"/>
      <c r="E29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07" s="524" t="str">
        <f t="shared" si="137"/>
        <v/>
      </c>
      <c r="H2907" s="525">
        <f t="shared" si="138"/>
        <v>0</v>
      </c>
      <c r="I2907" s="526">
        <f t="shared" si="139"/>
        <v>1</v>
      </c>
      <c r="J2907" s="526" t="str">
        <f ca="1">IF(G2907="","",SUMPRODUCT(LOOKUP(MID(SUBSTITUTE(UPPER(TRIM(CLEAN(SUBSTITUTE(SUBSTITUTE(G2907,"ٔ",""),"ـ","ء"))))," ",""),ROW(INDIRECT("1:"&amp;LEN(SUBSTITUTE(UPPER(TRIM(CLEAN(SUBSTITUTE(SUBSTITUTE(G2907,"ٔ",""),"ـ","ء"))))," ","")))),1),Gematria!$C$3:$C$40,Gematria!$D$3:$D$40)))</f>
        <v/>
      </c>
    </row>
    <row r="2908" spans="1:10" x14ac:dyDescent="0.25">
      <c r="A2908" s="2">
        <v>2907</v>
      </c>
      <c r="B2908" s="2">
        <v>25</v>
      </c>
      <c r="C2908" s="2">
        <v>31</v>
      </c>
      <c r="D2908" s="11"/>
      <c r="E29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08" s="524" t="str">
        <f t="shared" si="137"/>
        <v/>
      </c>
      <c r="H2908" s="525">
        <f t="shared" si="138"/>
        <v>0</v>
      </c>
      <c r="I2908" s="526">
        <f t="shared" si="139"/>
        <v>1</v>
      </c>
      <c r="J2908" s="526" t="str">
        <f ca="1">IF(G2908="","",SUMPRODUCT(LOOKUP(MID(SUBSTITUTE(UPPER(TRIM(CLEAN(SUBSTITUTE(SUBSTITUTE(G2908,"ٔ",""),"ـ","ء"))))," ",""),ROW(INDIRECT("1:"&amp;LEN(SUBSTITUTE(UPPER(TRIM(CLEAN(SUBSTITUTE(SUBSTITUTE(G2908,"ٔ",""),"ـ","ء"))))," ","")))),1),Gematria!$C$3:$C$40,Gematria!$D$3:$D$40)))</f>
        <v/>
      </c>
    </row>
    <row r="2909" spans="1:10" x14ac:dyDescent="0.25">
      <c r="A2909" s="2">
        <v>2908</v>
      </c>
      <c r="B2909" s="2">
        <v>25</v>
      </c>
      <c r="C2909" s="2">
        <v>32</v>
      </c>
      <c r="D2909" s="11"/>
      <c r="E29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09" s="524" t="str">
        <f t="shared" si="137"/>
        <v/>
      </c>
      <c r="H2909" s="525">
        <f t="shared" si="138"/>
        <v>0</v>
      </c>
      <c r="I2909" s="526">
        <f t="shared" si="139"/>
        <v>1</v>
      </c>
      <c r="J2909" s="526" t="str">
        <f ca="1">IF(G2909="","",SUMPRODUCT(LOOKUP(MID(SUBSTITUTE(UPPER(TRIM(CLEAN(SUBSTITUTE(SUBSTITUTE(G2909,"ٔ",""),"ـ","ء"))))," ",""),ROW(INDIRECT("1:"&amp;LEN(SUBSTITUTE(UPPER(TRIM(CLEAN(SUBSTITUTE(SUBSTITUTE(G2909,"ٔ",""),"ـ","ء"))))," ","")))),1),Gematria!$C$3:$C$40,Gematria!$D$3:$D$40)))</f>
        <v/>
      </c>
    </row>
    <row r="2910" spans="1:10" x14ac:dyDescent="0.25">
      <c r="A2910" s="2">
        <v>2909</v>
      </c>
      <c r="B2910" s="2">
        <v>25</v>
      </c>
      <c r="C2910" s="2">
        <v>33</v>
      </c>
      <c r="D2910" s="11"/>
      <c r="E29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10" s="524" t="str">
        <f t="shared" si="137"/>
        <v/>
      </c>
      <c r="H2910" s="525">
        <f t="shared" si="138"/>
        <v>0</v>
      </c>
      <c r="I2910" s="526">
        <f t="shared" si="139"/>
        <v>1</v>
      </c>
      <c r="J2910" s="526" t="str">
        <f ca="1">IF(G2910="","",SUMPRODUCT(LOOKUP(MID(SUBSTITUTE(UPPER(TRIM(CLEAN(SUBSTITUTE(SUBSTITUTE(G2910,"ٔ",""),"ـ","ء"))))," ",""),ROW(INDIRECT("1:"&amp;LEN(SUBSTITUTE(UPPER(TRIM(CLEAN(SUBSTITUTE(SUBSTITUTE(G2910,"ٔ",""),"ـ","ء"))))," ","")))),1),Gematria!$C$3:$C$40,Gematria!$D$3:$D$40)))</f>
        <v/>
      </c>
    </row>
    <row r="2911" spans="1:10" x14ac:dyDescent="0.25">
      <c r="A2911" s="2">
        <v>2910</v>
      </c>
      <c r="B2911" s="2">
        <v>25</v>
      </c>
      <c r="C2911" s="2">
        <v>34</v>
      </c>
      <c r="D2911" s="11"/>
      <c r="E29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11" s="524" t="str">
        <f t="shared" si="137"/>
        <v/>
      </c>
      <c r="H2911" s="525">
        <f t="shared" si="138"/>
        <v>0</v>
      </c>
      <c r="I2911" s="526">
        <f t="shared" si="139"/>
        <v>1</v>
      </c>
      <c r="J2911" s="526" t="str">
        <f ca="1">IF(G2911="","",SUMPRODUCT(LOOKUP(MID(SUBSTITUTE(UPPER(TRIM(CLEAN(SUBSTITUTE(SUBSTITUTE(G2911,"ٔ",""),"ـ","ء"))))," ",""),ROW(INDIRECT("1:"&amp;LEN(SUBSTITUTE(UPPER(TRIM(CLEAN(SUBSTITUTE(SUBSTITUTE(G2911,"ٔ",""),"ـ","ء"))))," ","")))),1),Gematria!$C$3:$C$40,Gematria!$D$3:$D$40)))</f>
        <v/>
      </c>
    </row>
    <row r="2912" spans="1:10" x14ac:dyDescent="0.25">
      <c r="A2912" s="2">
        <v>2911</v>
      </c>
      <c r="B2912" s="2">
        <v>25</v>
      </c>
      <c r="C2912" s="2">
        <v>35</v>
      </c>
      <c r="D2912" s="11"/>
      <c r="E29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12" s="524" t="str">
        <f t="shared" si="137"/>
        <v/>
      </c>
      <c r="H2912" s="525">
        <f t="shared" si="138"/>
        <v>0</v>
      </c>
      <c r="I2912" s="526">
        <f t="shared" si="139"/>
        <v>1</v>
      </c>
      <c r="J2912" s="526" t="str">
        <f ca="1">IF(G2912="","",SUMPRODUCT(LOOKUP(MID(SUBSTITUTE(UPPER(TRIM(CLEAN(SUBSTITUTE(SUBSTITUTE(G2912,"ٔ",""),"ـ","ء"))))," ",""),ROW(INDIRECT("1:"&amp;LEN(SUBSTITUTE(UPPER(TRIM(CLEAN(SUBSTITUTE(SUBSTITUTE(G2912,"ٔ",""),"ـ","ء"))))," ","")))),1),Gematria!$C$3:$C$40,Gematria!$D$3:$D$40)))</f>
        <v/>
      </c>
    </row>
    <row r="2913" spans="1:10" x14ac:dyDescent="0.25">
      <c r="A2913" s="2">
        <v>2912</v>
      </c>
      <c r="B2913" s="2">
        <v>25</v>
      </c>
      <c r="C2913" s="2">
        <v>36</v>
      </c>
      <c r="D2913" s="11"/>
      <c r="E29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13" s="524" t="str">
        <f t="shared" si="137"/>
        <v/>
      </c>
      <c r="H2913" s="525">
        <f t="shared" si="138"/>
        <v>0</v>
      </c>
      <c r="I2913" s="526">
        <f t="shared" si="139"/>
        <v>1</v>
      </c>
      <c r="J2913" s="526" t="str">
        <f ca="1">IF(G2913="","",SUMPRODUCT(LOOKUP(MID(SUBSTITUTE(UPPER(TRIM(CLEAN(SUBSTITUTE(SUBSTITUTE(G2913,"ٔ",""),"ـ","ء"))))," ",""),ROW(INDIRECT("1:"&amp;LEN(SUBSTITUTE(UPPER(TRIM(CLEAN(SUBSTITUTE(SUBSTITUTE(G2913,"ٔ",""),"ـ","ء"))))," ","")))),1),Gematria!$C$3:$C$40,Gematria!$D$3:$D$40)))</f>
        <v/>
      </c>
    </row>
    <row r="2914" spans="1:10" x14ac:dyDescent="0.25">
      <c r="A2914" s="2">
        <v>2913</v>
      </c>
      <c r="B2914" s="2">
        <v>25</v>
      </c>
      <c r="C2914" s="2">
        <v>37</v>
      </c>
      <c r="D2914" s="11"/>
      <c r="E29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14" s="524" t="str">
        <f t="shared" si="137"/>
        <v/>
      </c>
      <c r="H2914" s="525">
        <f t="shared" si="138"/>
        <v>0</v>
      </c>
      <c r="I2914" s="526">
        <f t="shared" si="139"/>
        <v>1</v>
      </c>
      <c r="J2914" s="526" t="str">
        <f ca="1">IF(G2914="","",SUMPRODUCT(LOOKUP(MID(SUBSTITUTE(UPPER(TRIM(CLEAN(SUBSTITUTE(SUBSTITUTE(G2914,"ٔ",""),"ـ","ء"))))," ",""),ROW(INDIRECT("1:"&amp;LEN(SUBSTITUTE(UPPER(TRIM(CLEAN(SUBSTITUTE(SUBSTITUTE(G2914,"ٔ",""),"ـ","ء"))))," ","")))),1),Gematria!$C$3:$C$40,Gematria!$D$3:$D$40)))</f>
        <v/>
      </c>
    </row>
    <row r="2915" spans="1:10" x14ac:dyDescent="0.25">
      <c r="A2915" s="2">
        <v>2914</v>
      </c>
      <c r="B2915" s="2">
        <v>25</v>
      </c>
      <c r="C2915" s="2">
        <v>38</v>
      </c>
      <c r="D2915" s="11"/>
      <c r="E29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15" s="524" t="str">
        <f t="shared" si="137"/>
        <v/>
      </c>
      <c r="H2915" s="525">
        <f t="shared" si="138"/>
        <v>0</v>
      </c>
      <c r="I2915" s="526">
        <f t="shared" si="139"/>
        <v>1</v>
      </c>
      <c r="J2915" s="526" t="str">
        <f ca="1">IF(G2915="","",SUMPRODUCT(LOOKUP(MID(SUBSTITUTE(UPPER(TRIM(CLEAN(SUBSTITUTE(SUBSTITUTE(G2915,"ٔ",""),"ـ","ء"))))," ",""),ROW(INDIRECT("1:"&amp;LEN(SUBSTITUTE(UPPER(TRIM(CLEAN(SUBSTITUTE(SUBSTITUTE(G2915,"ٔ",""),"ـ","ء"))))," ","")))),1),Gematria!$C$3:$C$40,Gematria!$D$3:$D$40)))</f>
        <v/>
      </c>
    </row>
    <row r="2916" spans="1:10" x14ac:dyDescent="0.25">
      <c r="A2916" s="2">
        <v>2915</v>
      </c>
      <c r="B2916" s="2">
        <v>25</v>
      </c>
      <c r="C2916" s="2">
        <v>39</v>
      </c>
      <c r="D2916" s="11"/>
      <c r="E29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16" s="524" t="str">
        <f t="shared" si="137"/>
        <v/>
      </c>
      <c r="H2916" s="525">
        <f t="shared" si="138"/>
        <v>0</v>
      </c>
      <c r="I2916" s="526">
        <f t="shared" si="139"/>
        <v>1</v>
      </c>
      <c r="J2916" s="526" t="str">
        <f ca="1">IF(G2916="","",SUMPRODUCT(LOOKUP(MID(SUBSTITUTE(UPPER(TRIM(CLEAN(SUBSTITUTE(SUBSTITUTE(G2916,"ٔ",""),"ـ","ء"))))," ",""),ROW(INDIRECT("1:"&amp;LEN(SUBSTITUTE(UPPER(TRIM(CLEAN(SUBSTITUTE(SUBSTITUTE(G2916,"ٔ",""),"ـ","ء"))))," ","")))),1),Gematria!$C$3:$C$40,Gematria!$D$3:$D$40)))</f>
        <v/>
      </c>
    </row>
    <row r="2917" spans="1:10" x14ac:dyDescent="0.25">
      <c r="A2917" s="2">
        <v>2916</v>
      </c>
      <c r="B2917" s="2">
        <v>25</v>
      </c>
      <c r="C2917" s="2">
        <v>40</v>
      </c>
      <c r="D2917" s="11"/>
      <c r="E29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17" s="524" t="str">
        <f t="shared" si="137"/>
        <v/>
      </c>
      <c r="H2917" s="525">
        <f t="shared" si="138"/>
        <v>0</v>
      </c>
      <c r="I2917" s="526">
        <f t="shared" si="139"/>
        <v>1</v>
      </c>
      <c r="J2917" s="526" t="str">
        <f ca="1">IF(G2917="","",SUMPRODUCT(LOOKUP(MID(SUBSTITUTE(UPPER(TRIM(CLEAN(SUBSTITUTE(SUBSTITUTE(G2917,"ٔ",""),"ـ","ء"))))," ",""),ROW(INDIRECT("1:"&amp;LEN(SUBSTITUTE(UPPER(TRIM(CLEAN(SUBSTITUTE(SUBSTITUTE(G2917,"ٔ",""),"ـ","ء"))))," ","")))),1),Gematria!$C$3:$C$40,Gematria!$D$3:$D$40)))</f>
        <v/>
      </c>
    </row>
    <row r="2918" spans="1:10" x14ac:dyDescent="0.25">
      <c r="A2918" s="2">
        <v>2917</v>
      </c>
      <c r="B2918" s="2">
        <v>25</v>
      </c>
      <c r="C2918" s="2">
        <v>41</v>
      </c>
      <c r="D2918" s="11"/>
      <c r="E29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18" s="524" t="str">
        <f t="shared" si="137"/>
        <v/>
      </c>
      <c r="H2918" s="525">
        <f t="shared" si="138"/>
        <v>0</v>
      </c>
      <c r="I2918" s="526">
        <f t="shared" si="139"/>
        <v>1</v>
      </c>
      <c r="J2918" s="526" t="str">
        <f ca="1">IF(G2918="","",SUMPRODUCT(LOOKUP(MID(SUBSTITUTE(UPPER(TRIM(CLEAN(SUBSTITUTE(SUBSTITUTE(G2918,"ٔ",""),"ـ","ء"))))," ",""),ROW(INDIRECT("1:"&amp;LEN(SUBSTITUTE(UPPER(TRIM(CLEAN(SUBSTITUTE(SUBSTITUTE(G2918,"ٔ",""),"ـ","ء"))))," ","")))),1),Gematria!$C$3:$C$40,Gematria!$D$3:$D$40)))</f>
        <v/>
      </c>
    </row>
    <row r="2919" spans="1:10" x14ac:dyDescent="0.25">
      <c r="A2919" s="2">
        <v>2918</v>
      </c>
      <c r="B2919" s="2">
        <v>25</v>
      </c>
      <c r="C2919" s="2">
        <v>42</v>
      </c>
      <c r="D2919" s="11"/>
      <c r="E29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19" s="524" t="str">
        <f t="shared" si="137"/>
        <v/>
      </c>
      <c r="H2919" s="525">
        <f t="shared" si="138"/>
        <v>0</v>
      </c>
      <c r="I2919" s="526">
        <f t="shared" si="139"/>
        <v>1</v>
      </c>
      <c r="J2919" s="526" t="str">
        <f ca="1">IF(G2919="","",SUMPRODUCT(LOOKUP(MID(SUBSTITUTE(UPPER(TRIM(CLEAN(SUBSTITUTE(SUBSTITUTE(G2919,"ٔ",""),"ـ","ء"))))," ",""),ROW(INDIRECT("1:"&amp;LEN(SUBSTITUTE(UPPER(TRIM(CLEAN(SUBSTITUTE(SUBSTITUTE(G2919,"ٔ",""),"ـ","ء"))))," ","")))),1),Gematria!$C$3:$C$40,Gematria!$D$3:$D$40)))</f>
        <v/>
      </c>
    </row>
    <row r="2920" spans="1:10" x14ac:dyDescent="0.25">
      <c r="A2920" s="2">
        <v>2919</v>
      </c>
      <c r="B2920" s="2">
        <v>25</v>
      </c>
      <c r="C2920" s="2">
        <v>43</v>
      </c>
      <c r="D2920" s="11"/>
      <c r="E29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20" s="524" t="str">
        <f t="shared" si="137"/>
        <v/>
      </c>
      <c r="H2920" s="525">
        <f t="shared" si="138"/>
        <v>0</v>
      </c>
      <c r="I2920" s="526">
        <f t="shared" si="139"/>
        <v>1</v>
      </c>
      <c r="J2920" s="526" t="str">
        <f ca="1">IF(G2920="","",SUMPRODUCT(LOOKUP(MID(SUBSTITUTE(UPPER(TRIM(CLEAN(SUBSTITUTE(SUBSTITUTE(G2920,"ٔ",""),"ـ","ء"))))," ",""),ROW(INDIRECT("1:"&amp;LEN(SUBSTITUTE(UPPER(TRIM(CLEAN(SUBSTITUTE(SUBSTITUTE(G2920,"ٔ",""),"ـ","ء"))))," ","")))),1),Gematria!$C$3:$C$40,Gematria!$D$3:$D$40)))</f>
        <v/>
      </c>
    </row>
    <row r="2921" spans="1:10" x14ac:dyDescent="0.25">
      <c r="A2921" s="2">
        <v>2920</v>
      </c>
      <c r="B2921" s="2">
        <v>25</v>
      </c>
      <c r="C2921" s="2">
        <v>44</v>
      </c>
      <c r="D2921" s="11"/>
      <c r="E29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21" s="524" t="str">
        <f t="shared" si="137"/>
        <v/>
      </c>
      <c r="H2921" s="525">
        <f t="shared" si="138"/>
        <v>0</v>
      </c>
      <c r="I2921" s="526">
        <f t="shared" si="139"/>
        <v>1</v>
      </c>
      <c r="J2921" s="526" t="str">
        <f ca="1">IF(G2921="","",SUMPRODUCT(LOOKUP(MID(SUBSTITUTE(UPPER(TRIM(CLEAN(SUBSTITUTE(SUBSTITUTE(G2921,"ٔ",""),"ـ","ء"))))," ",""),ROW(INDIRECT("1:"&amp;LEN(SUBSTITUTE(UPPER(TRIM(CLEAN(SUBSTITUTE(SUBSTITUTE(G2921,"ٔ",""),"ـ","ء"))))," ","")))),1),Gematria!$C$3:$C$40,Gematria!$D$3:$D$40)))</f>
        <v/>
      </c>
    </row>
    <row r="2922" spans="1:10" x14ac:dyDescent="0.25">
      <c r="A2922" s="2">
        <v>2921</v>
      </c>
      <c r="B2922" s="2">
        <v>25</v>
      </c>
      <c r="C2922" s="2">
        <v>45</v>
      </c>
      <c r="D2922" s="11"/>
      <c r="E29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22" s="524" t="str">
        <f t="shared" si="137"/>
        <v/>
      </c>
      <c r="H2922" s="525">
        <f t="shared" si="138"/>
        <v>0</v>
      </c>
      <c r="I2922" s="526">
        <f t="shared" si="139"/>
        <v>1</v>
      </c>
      <c r="J2922" s="526" t="str">
        <f ca="1">IF(G2922="","",SUMPRODUCT(LOOKUP(MID(SUBSTITUTE(UPPER(TRIM(CLEAN(SUBSTITUTE(SUBSTITUTE(G2922,"ٔ",""),"ـ","ء"))))," ",""),ROW(INDIRECT("1:"&amp;LEN(SUBSTITUTE(UPPER(TRIM(CLEAN(SUBSTITUTE(SUBSTITUTE(G2922,"ٔ",""),"ـ","ء"))))," ","")))),1),Gematria!$C$3:$C$40,Gematria!$D$3:$D$40)))</f>
        <v/>
      </c>
    </row>
    <row r="2923" spans="1:10" x14ac:dyDescent="0.25">
      <c r="A2923" s="2">
        <v>2922</v>
      </c>
      <c r="B2923" s="2">
        <v>25</v>
      </c>
      <c r="C2923" s="2">
        <v>46</v>
      </c>
      <c r="D2923" s="11"/>
      <c r="E29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23" s="524" t="str">
        <f t="shared" si="137"/>
        <v/>
      </c>
      <c r="H2923" s="525">
        <f t="shared" si="138"/>
        <v>0</v>
      </c>
      <c r="I2923" s="526">
        <f t="shared" si="139"/>
        <v>1</v>
      </c>
      <c r="J2923" s="526" t="str">
        <f ca="1">IF(G2923="","",SUMPRODUCT(LOOKUP(MID(SUBSTITUTE(UPPER(TRIM(CLEAN(SUBSTITUTE(SUBSTITUTE(G2923,"ٔ",""),"ـ","ء"))))," ",""),ROW(INDIRECT("1:"&amp;LEN(SUBSTITUTE(UPPER(TRIM(CLEAN(SUBSTITUTE(SUBSTITUTE(G2923,"ٔ",""),"ـ","ء"))))," ","")))),1),Gematria!$C$3:$C$40,Gematria!$D$3:$D$40)))</f>
        <v/>
      </c>
    </row>
    <row r="2924" spans="1:10" x14ac:dyDescent="0.25">
      <c r="A2924" s="2">
        <v>2923</v>
      </c>
      <c r="B2924" s="2">
        <v>25</v>
      </c>
      <c r="C2924" s="2">
        <v>47</v>
      </c>
      <c r="D2924" s="11"/>
      <c r="E29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24" s="524" t="str">
        <f t="shared" si="137"/>
        <v/>
      </c>
      <c r="H2924" s="525">
        <f t="shared" si="138"/>
        <v>0</v>
      </c>
      <c r="I2924" s="526">
        <f t="shared" si="139"/>
        <v>1</v>
      </c>
      <c r="J2924" s="526" t="str">
        <f ca="1">IF(G2924="","",SUMPRODUCT(LOOKUP(MID(SUBSTITUTE(UPPER(TRIM(CLEAN(SUBSTITUTE(SUBSTITUTE(G2924,"ٔ",""),"ـ","ء"))))," ",""),ROW(INDIRECT("1:"&amp;LEN(SUBSTITUTE(UPPER(TRIM(CLEAN(SUBSTITUTE(SUBSTITUTE(G2924,"ٔ",""),"ـ","ء"))))," ","")))),1),Gematria!$C$3:$C$40,Gematria!$D$3:$D$40)))</f>
        <v/>
      </c>
    </row>
    <row r="2925" spans="1:10" x14ac:dyDescent="0.25">
      <c r="A2925" s="2">
        <v>2924</v>
      </c>
      <c r="B2925" s="2">
        <v>25</v>
      </c>
      <c r="C2925" s="2">
        <v>48</v>
      </c>
      <c r="D2925" s="11"/>
      <c r="E29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25" s="524" t="str">
        <f t="shared" si="137"/>
        <v/>
      </c>
      <c r="H2925" s="525">
        <f t="shared" si="138"/>
        <v>0</v>
      </c>
      <c r="I2925" s="526">
        <f t="shared" si="139"/>
        <v>1</v>
      </c>
      <c r="J2925" s="526" t="str">
        <f ca="1">IF(G2925="","",SUMPRODUCT(LOOKUP(MID(SUBSTITUTE(UPPER(TRIM(CLEAN(SUBSTITUTE(SUBSTITUTE(G2925,"ٔ",""),"ـ","ء"))))," ",""),ROW(INDIRECT("1:"&amp;LEN(SUBSTITUTE(UPPER(TRIM(CLEAN(SUBSTITUTE(SUBSTITUTE(G2925,"ٔ",""),"ـ","ء"))))," ","")))),1),Gematria!$C$3:$C$40,Gematria!$D$3:$D$40)))</f>
        <v/>
      </c>
    </row>
    <row r="2926" spans="1:10" x14ac:dyDescent="0.25">
      <c r="A2926" s="2">
        <v>2925</v>
      </c>
      <c r="B2926" s="2">
        <v>25</v>
      </c>
      <c r="C2926" s="2">
        <v>49</v>
      </c>
      <c r="D2926" s="11"/>
      <c r="E29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26" s="524" t="str">
        <f t="shared" si="137"/>
        <v/>
      </c>
      <c r="H2926" s="525">
        <f t="shared" si="138"/>
        <v>0</v>
      </c>
      <c r="I2926" s="526">
        <f t="shared" si="139"/>
        <v>1</v>
      </c>
      <c r="J2926" s="526" t="str">
        <f ca="1">IF(G2926="","",SUMPRODUCT(LOOKUP(MID(SUBSTITUTE(UPPER(TRIM(CLEAN(SUBSTITUTE(SUBSTITUTE(G2926,"ٔ",""),"ـ","ء"))))," ",""),ROW(INDIRECT("1:"&amp;LEN(SUBSTITUTE(UPPER(TRIM(CLEAN(SUBSTITUTE(SUBSTITUTE(G2926,"ٔ",""),"ـ","ء"))))," ","")))),1),Gematria!$C$3:$C$40,Gematria!$D$3:$D$40)))</f>
        <v/>
      </c>
    </row>
    <row r="2927" spans="1:10" x14ac:dyDescent="0.25">
      <c r="A2927" s="2">
        <v>2926</v>
      </c>
      <c r="B2927" s="2">
        <v>25</v>
      </c>
      <c r="C2927" s="2">
        <v>50</v>
      </c>
      <c r="D2927" s="11"/>
      <c r="E29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27" s="524" t="str">
        <f t="shared" si="137"/>
        <v/>
      </c>
      <c r="H2927" s="525">
        <f t="shared" si="138"/>
        <v>0</v>
      </c>
      <c r="I2927" s="526">
        <f t="shared" si="139"/>
        <v>1</v>
      </c>
      <c r="J2927" s="526" t="str">
        <f ca="1">IF(G2927="","",SUMPRODUCT(LOOKUP(MID(SUBSTITUTE(UPPER(TRIM(CLEAN(SUBSTITUTE(SUBSTITUTE(G2927,"ٔ",""),"ـ","ء"))))," ",""),ROW(INDIRECT("1:"&amp;LEN(SUBSTITUTE(UPPER(TRIM(CLEAN(SUBSTITUTE(SUBSTITUTE(G2927,"ٔ",""),"ـ","ء"))))," ","")))),1),Gematria!$C$3:$C$40,Gematria!$D$3:$D$40)))</f>
        <v/>
      </c>
    </row>
    <row r="2928" spans="1:10" x14ac:dyDescent="0.25">
      <c r="A2928" s="2">
        <v>2927</v>
      </c>
      <c r="B2928" s="2">
        <v>25</v>
      </c>
      <c r="C2928" s="2">
        <v>51</v>
      </c>
      <c r="D2928" s="11"/>
      <c r="E29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28" s="524" t="str">
        <f t="shared" si="137"/>
        <v/>
      </c>
      <c r="H2928" s="525">
        <f t="shared" si="138"/>
        <v>0</v>
      </c>
      <c r="I2928" s="526">
        <f t="shared" si="139"/>
        <v>1</v>
      </c>
      <c r="J2928" s="526" t="str">
        <f ca="1">IF(G2928="","",SUMPRODUCT(LOOKUP(MID(SUBSTITUTE(UPPER(TRIM(CLEAN(SUBSTITUTE(SUBSTITUTE(G2928,"ٔ",""),"ـ","ء"))))," ",""),ROW(INDIRECT("1:"&amp;LEN(SUBSTITUTE(UPPER(TRIM(CLEAN(SUBSTITUTE(SUBSTITUTE(G2928,"ٔ",""),"ـ","ء"))))," ","")))),1),Gematria!$C$3:$C$40,Gematria!$D$3:$D$40)))</f>
        <v/>
      </c>
    </row>
    <row r="2929" spans="1:10" x14ac:dyDescent="0.25">
      <c r="A2929" s="2">
        <v>2928</v>
      </c>
      <c r="B2929" s="2">
        <v>25</v>
      </c>
      <c r="C2929" s="2">
        <v>52</v>
      </c>
      <c r="D2929" s="11"/>
      <c r="E29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29" s="524" t="str">
        <f t="shared" si="137"/>
        <v/>
      </c>
      <c r="H2929" s="525">
        <f t="shared" si="138"/>
        <v>0</v>
      </c>
      <c r="I2929" s="526">
        <f t="shared" si="139"/>
        <v>1</v>
      </c>
      <c r="J2929" s="526" t="str">
        <f ca="1">IF(G2929="","",SUMPRODUCT(LOOKUP(MID(SUBSTITUTE(UPPER(TRIM(CLEAN(SUBSTITUTE(SUBSTITUTE(G2929,"ٔ",""),"ـ","ء"))))," ",""),ROW(INDIRECT("1:"&amp;LEN(SUBSTITUTE(UPPER(TRIM(CLEAN(SUBSTITUTE(SUBSTITUTE(G2929,"ٔ",""),"ـ","ء"))))," ","")))),1),Gematria!$C$3:$C$40,Gematria!$D$3:$D$40)))</f>
        <v/>
      </c>
    </row>
    <row r="2930" spans="1:10" x14ac:dyDescent="0.25">
      <c r="A2930" s="2">
        <v>2929</v>
      </c>
      <c r="B2930" s="2">
        <v>25</v>
      </c>
      <c r="C2930" s="2">
        <v>53</v>
      </c>
      <c r="D2930" s="11"/>
      <c r="E29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30" s="524" t="str">
        <f t="shared" si="137"/>
        <v/>
      </c>
      <c r="H2930" s="525">
        <f t="shared" si="138"/>
        <v>0</v>
      </c>
      <c r="I2930" s="526">
        <f t="shared" si="139"/>
        <v>1</v>
      </c>
      <c r="J2930" s="526" t="str">
        <f ca="1">IF(G2930="","",SUMPRODUCT(LOOKUP(MID(SUBSTITUTE(UPPER(TRIM(CLEAN(SUBSTITUTE(SUBSTITUTE(G2930,"ٔ",""),"ـ","ء"))))," ",""),ROW(INDIRECT("1:"&amp;LEN(SUBSTITUTE(UPPER(TRIM(CLEAN(SUBSTITUTE(SUBSTITUTE(G2930,"ٔ",""),"ـ","ء"))))," ","")))),1),Gematria!$C$3:$C$40,Gematria!$D$3:$D$40)))</f>
        <v/>
      </c>
    </row>
    <row r="2931" spans="1:10" x14ac:dyDescent="0.25">
      <c r="A2931" s="2">
        <v>2930</v>
      </c>
      <c r="B2931" s="2">
        <v>25</v>
      </c>
      <c r="C2931" s="2">
        <v>54</v>
      </c>
      <c r="D2931" s="11"/>
      <c r="E29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31" s="524" t="str">
        <f t="shared" si="137"/>
        <v/>
      </c>
      <c r="H2931" s="525">
        <f t="shared" si="138"/>
        <v>0</v>
      </c>
      <c r="I2931" s="526">
        <f t="shared" si="139"/>
        <v>1</v>
      </c>
      <c r="J2931" s="526" t="str">
        <f ca="1">IF(G2931="","",SUMPRODUCT(LOOKUP(MID(SUBSTITUTE(UPPER(TRIM(CLEAN(SUBSTITUTE(SUBSTITUTE(G2931,"ٔ",""),"ـ","ء"))))," ",""),ROW(INDIRECT("1:"&amp;LEN(SUBSTITUTE(UPPER(TRIM(CLEAN(SUBSTITUTE(SUBSTITUTE(G2931,"ٔ",""),"ـ","ء"))))," ","")))),1),Gematria!$C$3:$C$40,Gematria!$D$3:$D$40)))</f>
        <v/>
      </c>
    </row>
    <row r="2932" spans="1:10" x14ac:dyDescent="0.25">
      <c r="A2932" s="2">
        <v>2931</v>
      </c>
      <c r="B2932" s="2">
        <v>25</v>
      </c>
      <c r="C2932" s="2">
        <v>55</v>
      </c>
      <c r="D2932" s="11"/>
      <c r="E29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32" s="524" t="str">
        <f t="shared" si="137"/>
        <v/>
      </c>
      <c r="H2932" s="525">
        <f t="shared" si="138"/>
        <v>0</v>
      </c>
      <c r="I2932" s="526">
        <f t="shared" si="139"/>
        <v>1</v>
      </c>
      <c r="J2932" s="526" t="str">
        <f ca="1">IF(G2932="","",SUMPRODUCT(LOOKUP(MID(SUBSTITUTE(UPPER(TRIM(CLEAN(SUBSTITUTE(SUBSTITUTE(G2932,"ٔ",""),"ـ","ء"))))," ",""),ROW(INDIRECT("1:"&amp;LEN(SUBSTITUTE(UPPER(TRIM(CLEAN(SUBSTITUTE(SUBSTITUTE(G2932,"ٔ",""),"ـ","ء"))))," ","")))),1),Gematria!$C$3:$C$40,Gematria!$D$3:$D$40)))</f>
        <v/>
      </c>
    </row>
    <row r="2933" spans="1:10" x14ac:dyDescent="0.25">
      <c r="A2933" s="2">
        <v>2932</v>
      </c>
      <c r="B2933" s="2">
        <v>25</v>
      </c>
      <c r="C2933" s="2">
        <v>56</v>
      </c>
      <c r="D2933" s="11"/>
      <c r="E29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33" s="524" t="str">
        <f t="shared" si="137"/>
        <v/>
      </c>
      <c r="H2933" s="525">
        <f t="shared" si="138"/>
        <v>0</v>
      </c>
      <c r="I2933" s="526">
        <f t="shared" si="139"/>
        <v>1</v>
      </c>
      <c r="J2933" s="526" t="str">
        <f ca="1">IF(G2933="","",SUMPRODUCT(LOOKUP(MID(SUBSTITUTE(UPPER(TRIM(CLEAN(SUBSTITUTE(SUBSTITUTE(G2933,"ٔ",""),"ـ","ء"))))," ",""),ROW(INDIRECT("1:"&amp;LEN(SUBSTITUTE(UPPER(TRIM(CLEAN(SUBSTITUTE(SUBSTITUTE(G2933,"ٔ",""),"ـ","ء"))))," ","")))),1),Gematria!$C$3:$C$40,Gematria!$D$3:$D$40)))</f>
        <v/>
      </c>
    </row>
    <row r="2934" spans="1:10" x14ac:dyDescent="0.25">
      <c r="A2934" s="2">
        <v>2933</v>
      </c>
      <c r="B2934" s="2">
        <v>25</v>
      </c>
      <c r="C2934" s="2">
        <v>57</v>
      </c>
      <c r="D2934" s="11"/>
      <c r="E29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34" s="524" t="str">
        <f t="shared" si="137"/>
        <v/>
      </c>
      <c r="H2934" s="525">
        <f t="shared" si="138"/>
        <v>0</v>
      </c>
      <c r="I2934" s="526">
        <f t="shared" si="139"/>
        <v>1</v>
      </c>
      <c r="J2934" s="526" t="str">
        <f ca="1">IF(G2934="","",SUMPRODUCT(LOOKUP(MID(SUBSTITUTE(UPPER(TRIM(CLEAN(SUBSTITUTE(SUBSTITUTE(G2934,"ٔ",""),"ـ","ء"))))," ",""),ROW(INDIRECT("1:"&amp;LEN(SUBSTITUTE(UPPER(TRIM(CLEAN(SUBSTITUTE(SUBSTITUTE(G2934,"ٔ",""),"ـ","ء"))))," ","")))),1),Gematria!$C$3:$C$40,Gematria!$D$3:$D$40)))</f>
        <v/>
      </c>
    </row>
    <row r="2935" spans="1:10" x14ac:dyDescent="0.25">
      <c r="A2935" s="2">
        <v>2934</v>
      </c>
      <c r="B2935" s="2">
        <v>25</v>
      </c>
      <c r="C2935" s="2">
        <v>58</v>
      </c>
      <c r="D2935" s="11"/>
      <c r="E29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35" s="524" t="str">
        <f t="shared" si="137"/>
        <v/>
      </c>
      <c r="H2935" s="525">
        <f t="shared" si="138"/>
        <v>0</v>
      </c>
      <c r="I2935" s="526">
        <f t="shared" si="139"/>
        <v>1</v>
      </c>
      <c r="J2935" s="526" t="str">
        <f ca="1">IF(G2935="","",SUMPRODUCT(LOOKUP(MID(SUBSTITUTE(UPPER(TRIM(CLEAN(SUBSTITUTE(SUBSTITUTE(G2935,"ٔ",""),"ـ","ء"))))," ",""),ROW(INDIRECT("1:"&amp;LEN(SUBSTITUTE(UPPER(TRIM(CLEAN(SUBSTITUTE(SUBSTITUTE(G2935,"ٔ",""),"ـ","ء"))))," ","")))),1),Gematria!$C$3:$C$40,Gematria!$D$3:$D$40)))</f>
        <v/>
      </c>
    </row>
    <row r="2936" spans="1:10" x14ac:dyDescent="0.25">
      <c r="A2936" s="2">
        <v>2935</v>
      </c>
      <c r="B2936" s="2">
        <v>25</v>
      </c>
      <c r="C2936" s="2">
        <v>59</v>
      </c>
      <c r="D2936" s="11"/>
      <c r="E29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36" s="524" t="str">
        <f t="shared" si="137"/>
        <v/>
      </c>
      <c r="H2936" s="525">
        <f t="shared" si="138"/>
        <v>0</v>
      </c>
      <c r="I2936" s="526">
        <f t="shared" si="139"/>
        <v>1</v>
      </c>
      <c r="J2936" s="526" t="str">
        <f ca="1">IF(G2936="","",SUMPRODUCT(LOOKUP(MID(SUBSTITUTE(UPPER(TRIM(CLEAN(SUBSTITUTE(SUBSTITUTE(G2936,"ٔ",""),"ـ","ء"))))," ",""),ROW(INDIRECT("1:"&amp;LEN(SUBSTITUTE(UPPER(TRIM(CLEAN(SUBSTITUTE(SUBSTITUTE(G2936,"ٔ",""),"ـ","ء"))))," ","")))),1),Gematria!$C$3:$C$40,Gematria!$D$3:$D$40)))</f>
        <v/>
      </c>
    </row>
    <row r="2937" spans="1:10" x14ac:dyDescent="0.25">
      <c r="A2937" s="2">
        <v>2936</v>
      </c>
      <c r="B2937" s="2">
        <v>25</v>
      </c>
      <c r="C2937" s="2">
        <v>60</v>
      </c>
      <c r="D2937" s="11"/>
      <c r="E29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37" s="524" t="str">
        <f t="shared" si="137"/>
        <v/>
      </c>
      <c r="H2937" s="525">
        <f t="shared" si="138"/>
        <v>0</v>
      </c>
      <c r="I2937" s="526">
        <f t="shared" si="139"/>
        <v>1</v>
      </c>
      <c r="J2937" s="526" t="str">
        <f ca="1">IF(G2937="","",SUMPRODUCT(LOOKUP(MID(SUBSTITUTE(UPPER(TRIM(CLEAN(SUBSTITUTE(SUBSTITUTE(G2937,"ٔ",""),"ـ","ء"))))," ",""),ROW(INDIRECT("1:"&amp;LEN(SUBSTITUTE(UPPER(TRIM(CLEAN(SUBSTITUTE(SUBSTITUTE(G2937,"ٔ",""),"ـ","ء"))))," ","")))),1),Gematria!$C$3:$C$40,Gematria!$D$3:$D$40)))</f>
        <v/>
      </c>
    </row>
    <row r="2938" spans="1:10" x14ac:dyDescent="0.25">
      <c r="A2938" s="2">
        <v>2937</v>
      </c>
      <c r="B2938" s="2">
        <v>25</v>
      </c>
      <c r="C2938" s="2">
        <v>61</v>
      </c>
      <c r="D2938" s="11"/>
      <c r="E29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38" s="524" t="str">
        <f t="shared" si="137"/>
        <v/>
      </c>
      <c r="H2938" s="525">
        <f t="shared" si="138"/>
        <v>0</v>
      </c>
      <c r="I2938" s="526">
        <f t="shared" si="139"/>
        <v>1</v>
      </c>
      <c r="J2938" s="526" t="str">
        <f ca="1">IF(G2938="","",SUMPRODUCT(LOOKUP(MID(SUBSTITUTE(UPPER(TRIM(CLEAN(SUBSTITUTE(SUBSTITUTE(G2938,"ٔ",""),"ـ","ء"))))," ",""),ROW(INDIRECT("1:"&amp;LEN(SUBSTITUTE(UPPER(TRIM(CLEAN(SUBSTITUTE(SUBSTITUTE(G2938,"ٔ",""),"ـ","ء"))))," ","")))),1),Gematria!$C$3:$C$40,Gematria!$D$3:$D$40)))</f>
        <v/>
      </c>
    </row>
    <row r="2939" spans="1:10" x14ac:dyDescent="0.25">
      <c r="A2939" s="2">
        <v>2938</v>
      </c>
      <c r="B2939" s="2">
        <v>25</v>
      </c>
      <c r="C2939" s="2">
        <v>62</v>
      </c>
      <c r="D2939" s="11"/>
      <c r="E29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39" s="524" t="str">
        <f t="shared" si="137"/>
        <v/>
      </c>
      <c r="H2939" s="525">
        <f t="shared" si="138"/>
        <v>0</v>
      </c>
      <c r="I2939" s="526">
        <f t="shared" si="139"/>
        <v>1</v>
      </c>
      <c r="J2939" s="526" t="str">
        <f ca="1">IF(G2939="","",SUMPRODUCT(LOOKUP(MID(SUBSTITUTE(UPPER(TRIM(CLEAN(SUBSTITUTE(SUBSTITUTE(G2939,"ٔ",""),"ـ","ء"))))," ",""),ROW(INDIRECT("1:"&amp;LEN(SUBSTITUTE(UPPER(TRIM(CLEAN(SUBSTITUTE(SUBSTITUTE(G2939,"ٔ",""),"ـ","ء"))))," ","")))),1),Gematria!$C$3:$C$40,Gematria!$D$3:$D$40)))</f>
        <v/>
      </c>
    </row>
    <row r="2940" spans="1:10" x14ac:dyDescent="0.25">
      <c r="A2940" s="2">
        <v>2939</v>
      </c>
      <c r="B2940" s="2">
        <v>25</v>
      </c>
      <c r="C2940" s="2">
        <v>63</v>
      </c>
      <c r="D2940" s="11"/>
      <c r="E29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40" s="524" t="str">
        <f t="shared" si="137"/>
        <v/>
      </c>
      <c r="H2940" s="525">
        <f t="shared" si="138"/>
        <v>0</v>
      </c>
      <c r="I2940" s="526">
        <f t="shared" si="139"/>
        <v>1</v>
      </c>
      <c r="J2940" s="526" t="str">
        <f ca="1">IF(G2940="","",SUMPRODUCT(LOOKUP(MID(SUBSTITUTE(UPPER(TRIM(CLEAN(SUBSTITUTE(SUBSTITUTE(G2940,"ٔ",""),"ـ","ء"))))," ",""),ROW(INDIRECT("1:"&amp;LEN(SUBSTITUTE(UPPER(TRIM(CLEAN(SUBSTITUTE(SUBSTITUTE(G2940,"ٔ",""),"ـ","ء"))))," ","")))),1),Gematria!$C$3:$C$40,Gematria!$D$3:$D$40)))</f>
        <v/>
      </c>
    </row>
    <row r="2941" spans="1:10" x14ac:dyDescent="0.25">
      <c r="A2941" s="2">
        <v>2940</v>
      </c>
      <c r="B2941" s="2">
        <v>25</v>
      </c>
      <c r="C2941" s="2">
        <v>64</v>
      </c>
      <c r="D2941" s="11"/>
      <c r="E29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41" s="524" t="str">
        <f t="shared" si="137"/>
        <v/>
      </c>
      <c r="H2941" s="525">
        <f t="shared" si="138"/>
        <v>0</v>
      </c>
      <c r="I2941" s="526">
        <f t="shared" si="139"/>
        <v>1</v>
      </c>
      <c r="J2941" s="526" t="str">
        <f ca="1">IF(G2941="","",SUMPRODUCT(LOOKUP(MID(SUBSTITUTE(UPPER(TRIM(CLEAN(SUBSTITUTE(SUBSTITUTE(G2941,"ٔ",""),"ـ","ء"))))," ",""),ROW(INDIRECT("1:"&amp;LEN(SUBSTITUTE(UPPER(TRIM(CLEAN(SUBSTITUTE(SUBSTITUTE(G2941,"ٔ",""),"ـ","ء"))))," ","")))),1),Gematria!$C$3:$C$40,Gematria!$D$3:$D$40)))</f>
        <v/>
      </c>
    </row>
    <row r="2942" spans="1:10" x14ac:dyDescent="0.25">
      <c r="A2942" s="2">
        <v>2941</v>
      </c>
      <c r="B2942" s="2">
        <v>25</v>
      </c>
      <c r="C2942" s="2">
        <v>65</v>
      </c>
      <c r="D2942" s="11"/>
      <c r="E29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42" s="524" t="str">
        <f t="shared" si="137"/>
        <v/>
      </c>
      <c r="H2942" s="525">
        <f t="shared" si="138"/>
        <v>0</v>
      </c>
      <c r="I2942" s="526">
        <f t="shared" si="139"/>
        <v>1</v>
      </c>
      <c r="J2942" s="526" t="str">
        <f ca="1">IF(G2942="","",SUMPRODUCT(LOOKUP(MID(SUBSTITUTE(UPPER(TRIM(CLEAN(SUBSTITUTE(SUBSTITUTE(G2942,"ٔ",""),"ـ","ء"))))," ",""),ROW(INDIRECT("1:"&amp;LEN(SUBSTITUTE(UPPER(TRIM(CLEAN(SUBSTITUTE(SUBSTITUTE(G2942,"ٔ",""),"ـ","ء"))))," ","")))),1),Gematria!$C$3:$C$40,Gematria!$D$3:$D$40)))</f>
        <v/>
      </c>
    </row>
    <row r="2943" spans="1:10" x14ac:dyDescent="0.25">
      <c r="A2943" s="2">
        <v>2942</v>
      </c>
      <c r="B2943" s="2">
        <v>25</v>
      </c>
      <c r="C2943" s="2">
        <v>66</v>
      </c>
      <c r="D2943" s="11"/>
      <c r="E29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43" s="524" t="str">
        <f t="shared" si="137"/>
        <v/>
      </c>
      <c r="H2943" s="525">
        <f t="shared" si="138"/>
        <v>0</v>
      </c>
      <c r="I2943" s="526">
        <f t="shared" si="139"/>
        <v>1</v>
      </c>
      <c r="J2943" s="526" t="str">
        <f ca="1">IF(G2943="","",SUMPRODUCT(LOOKUP(MID(SUBSTITUTE(UPPER(TRIM(CLEAN(SUBSTITUTE(SUBSTITUTE(G2943,"ٔ",""),"ـ","ء"))))," ",""),ROW(INDIRECT("1:"&amp;LEN(SUBSTITUTE(UPPER(TRIM(CLEAN(SUBSTITUTE(SUBSTITUTE(G2943,"ٔ",""),"ـ","ء"))))," ","")))),1),Gematria!$C$3:$C$40,Gematria!$D$3:$D$40)))</f>
        <v/>
      </c>
    </row>
    <row r="2944" spans="1:10" x14ac:dyDescent="0.25">
      <c r="A2944" s="2">
        <v>2943</v>
      </c>
      <c r="B2944" s="2">
        <v>25</v>
      </c>
      <c r="C2944" s="2">
        <v>67</v>
      </c>
      <c r="D2944" s="11"/>
      <c r="E29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44" s="524" t="str">
        <f t="shared" si="137"/>
        <v/>
      </c>
      <c r="H2944" s="525">
        <f t="shared" si="138"/>
        <v>0</v>
      </c>
      <c r="I2944" s="526">
        <f t="shared" si="139"/>
        <v>1</v>
      </c>
      <c r="J2944" s="526" t="str">
        <f ca="1">IF(G2944="","",SUMPRODUCT(LOOKUP(MID(SUBSTITUTE(UPPER(TRIM(CLEAN(SUBSTITUTE(SUBSTITUTE(G2944,"ٔ",""),"ـ","ء"))))," ",""),ROW(INDIRECT("1:"&amp;LEN(SUBSTITUTE(UPPER(TRIM(CLEAN(SUBSTITUTE(SUBSTITUTE(G2944,"ٔ",""),"ـ","ء"))))," ","")))),1),Gematria!$C$3:$C$40,Gematria!$D$3:$D$40)))</f>
        <v/>
      </c>
    </row>
    <row r="2945" spans="1:10" x14ac:dyDescent="0.25">
      <c r="A2945" s="2">
        <v>2944</v>
      </c>
      <c r="B2945" s="2">
        <v>25</v>
      </c>
      <c r="C2945" s="2">
        <v>68</v>
      </c>
      <c r="D2945" s="11"/>
      <c r="E29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45" s="524" t="str">
        <f t="shared" si="137"/>
        <v/>
      </c>
      <c r="H2945" s="525">
        <f t="shared" si="138"/>
        <v>0</v>
      </c>
      <c r="I2945" s="526">
        <f t="shared" si="139"/>
        <v>1</v>
      </c>
      <c r="J2945" s="526" t="str">
        <f ca="1">IF(G2945="","",SUMPRODUCT(LOOKUP(MID(SUBSTITUTE(UPPER(TRIM(CLEAN(SUBSTITUTE(SUBSTITUTE(G2945,"ٔ",""),"ـ","ء"))))," ",""),ROW(INDIRECT("1:"&amp;LEN(SUBSTITUTE(UPPER(TRIM(CLEAN(SUBSTITUTE(SUBSTITUTE(G2945,"ٔ",""),"ـ","ء"))))," ","")))),1),Gematria!$C$3:$C$40,Gematria!$D$3:$D$40)))</f>
        <v/>
      </c>
    </row>
    <row r="2946" spans="1:10" x14ac:dyDescent="0.25">
      <c r="A2946" s="2">
        <v>2945</v>
      </c>
      <c r="B2946" s="2">
        <v>25</v>
      </c>
      <c r="C2946" s="2">
        <v>69</v>
      </c>
      <c r="D2946" s="11"/>
      <c r="E29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46" s="524" t="str">
        <f t="shared" si="137"/>
        <v/>
      </c>
      <c r="H2946" s="525">
        <f t="shared" si="138"/>
        <v>0</v>
      </c>
      <c r="I2946" s="526">
        <f t="shared" si="139"/>
        <v>1</v>
      </c>
      <c r="J2946" s="526" t="str">
        <f ca="1">IF(G2946="","",SUMPRODUCT(LOOKUP(MID(SUBSTITUTE(UPPER(TRIM(CLEAN(SUBSTITUTE(SUBSTITUTE(G2946,"ٔ",""),"ـ","ء"))))," ",""),ROW(INDIRECT("1:"&amp;LEN(SUBSTITUTE(UPPER(TRIM(CLEAN(SUBSTITUTE(SUBSTITUTE(G2946,"ٔ",""),"ـ","ء"))))," ","")))),1),Gematria!$C$3:$C$40,Gematria!$D$3:$D$40)))</f>
        <v/>
      </c>
    </row>
    <row r="2947" spans="1:10" x14ac:dyDescent="0.25">
      <c r="A2947" s="2">
        <v>2946</v>
      </c>
      <c r="B2947" s="2">
        <v>25</v>
      </c>
      <c r="C2947" s="2">
        <v>70</v>
      </c>
      <c r="D2947" s="11"/>
      <c r="E29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47" s="524" t="str">
        <f t="shared" ref="G2947:G3010" si="140">TRIM(CLEAN(SUBSTITUTE(F2947,"ٔ","")))</f>
        <v/>
      </c>
      <c r="H2947" s="525">
        <f t="shared" ref="H2947:H3010" si="141">LEN(SUBSTITUTE(G2947," ",""))</f>
        <v>0</v>
      </c>
      <c r="I2947" s="526">
        <f t="shared" si="139"/>
        <v>1</v>
      </c>
      <c r="J2947" s="526" t="str">
        <f ca="1">IF(G2947="","",SUMPRODUCT(LOOKUP(MID(SUBSTITUTE(UPPER(TRIM(CLEAN(SUBSTITUTE(SUBSTITUTE(G2947,"ٔ",""),"ـ","ء"))))," ",""),ROW(INDIRECT("1:"&amp;LEN(SUBSTITUTE(UPPER(TRIM(CLEAN(SUBSTITUTE(SUBSTITUTE(G2947,"ٔ",""),"ـ","ء"))))," ","")))),1),Gematria!$C$3:$C$40,Gematria!$D$3:$D$40)))</f>
        <v/>
      </c>
    </row>
    <row r="2948" spans="1:10" x14ac:dyDescent="0.25">
      <c r="A2948" s="2">
        <v>2947</v>
      </c>
      <c r="B2948" s="2">
        <v>25</v>
      </c>
      <c r="C2948" s="2">
        <v>71</v>
      </c>
      <c r="D2948" s="11"/>
      <c r="E29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48" s="524" t="str">
        <f t="shared" si="140"/>
        <v/>
      </c>
      <c r="H2948" s="525">
        <f t="shared" si="141"/>
        <v>0</v>
      </c>
      <c r="I2948" s="526">
        <f t="shared" si="139"/>
        <v>1</v>
      </c>
      <c r="J2948" s="526" t="str">
        <f ca="1">IF(G2948="","",SUMPRODUCT(LOOKUP(MID(SUBSTITUTE(UPPER(TRIM(CLEAN(SUBSTITUTE(SUBSTITUTE(G2948,"ٔ",""),"ـ","ء"))))," ",""),ROW(INDIRECT("1:"&amp;LEN(SUBSTITUTE(UPPER(TRIM(CLEAN(SUBSTITUTE(SUBSTITUTE(G2948,"ٔ",""),"ـ","ء"))))," ","")))),1),Gematria!$C$3:$C$40,Gematria!$D$3:$D$40)))</f>
        <v/>
      </c>
    </row>
    <row r="2949" spans="1:10" x14ac:dyDescent="0.25">
      <c r="A2949" s="2">
        <v>2948</v>
      </c>
      <c r="B2949" s="2">
        <v>25</v>
      </c>
      <c r="C2949" s="2">
        <v>72</v>
      </c>
      <c r="D2949" s="11"/>
      <c r="E29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49" s="524" t="str">
        <f t="shared" si="140"/>
        <v/>
      </c>
      <c r="H2949" s="525">
        <f t="shared" si="141"/>
        <v>0</v>
      </c>
      <c r="I2949" s="526">
        <f t="shared" si="139"/>
        <v>1</v>
      </c>
      <c r="J2949" s="526" t="str">
        <f ca="1">IF(G2949="","",SUMPRODUCT(LOOKUP(MID(SUBSTITUTE(UPPER(TRIM(CLEAN(SUBSTITUTE(SUBSTITUTE(G2949,"ٔ",""),"ـ","ء"))))," ",""),ROW(INDIRECT("1:"&amp;LEN(SUBSTITUTE(UPPER(TRIM(CLEAN(SUBSTITUTE(SUBSTITUTE(G2949,"ٔ",""),"ـ","ء"))))," ","")))),1),Gematria!$C$3:$C$40,Gematria!$D$3:$D$40)))</f>
        <v/>
      </c>
    </row>
    <row r="2950" spans="1:10" x14ac:dyDescent="0.25">
      <c r="A2950" s="2">
        <v>2949</v>
      </c>
      <c r="B2950" s="2">
        <v>25</v>
      </c>
      <c r="C2950" s="2">
        <v>73</v>
      </c>
      <c r="D2950" s="11"/>
      <c r="E29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50" s="524" t="str">
        <f t="shared" si="140"/>
        <v/>
      </c>
      <c r="H2950" s="525">
        <f t="shared" si="141"/>
        <v>0</v>
      </c>
      <c r="I2950" s="526">
        <f t="shared" si="139"/>
        <v>1</v>
      </c>
      <c r="J2950" s="526" t="str">
        <f ca="1">IF(G2950="","",SUMPRODUCT(LOOKUP(MID(SUBSTITUTE(UPPER(TRIM(CLEAN(SUBSTITUTE(SUBSTITUTE(G2950,"ٔ",""),"ـ","ء"))))," ",""),ROW(INDIRECT("1:"&amp;LEN(SUBSTITUTE(UPPER(TRIM(CLEAN(SUBSTITUTE(SUBSTITUTE(G2950,"ٔ",""),"ـ","ء"))))," ","")))),1),Gematria!$C$3:$C$40,Gematria!$D$3:$D$40)))</f>
        <v/>
      </c>
    </row>
    <row r="2951" spans="1:10" x14ac:dyDescent="0.25">
      <c r="A2951" s="2">
        <v>2950</v>
      </c>
      <c r="B2951" s="2">
        <v>25</v>
      </c>
      <c r="C2951" s="2">
        <v>74</v>
      </c>
      <c r="D2951" s="11"/>
      <c r="E29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51" s="524" t="str">
        <f t="shared" si="140"/>
        <v/>
      </c>
      <c r="H2951" s="525">
        <f t="shared" si="141"/>
        <v>0</v>
      </c>
      <c r="I2951" s="526">
        <f t="shared" si="139"/>
        <v>1</v>
      </c>
      <c r="J2951" s="526" t="str">
        <f ca="1">IF(G2951="","",SUMPRODUCT(LOOKUP(MID(SUBSTITUTE(UPPER(TRIM(CLEAN(SUBSTITUTE(SUBSTITUTE(G2951,"ٔ",""),"ـ","ء"))))," ",""),ROW(INDIRECT("1:"&amp;LEN(SUBSTITUTE(UPPER(TRIM(CLEAN(SUBSTITUTE(SUBSTITUTE(G2951,"ٔ",""),"ـ","ء"))))," ","")))),1),Gematria!$C$3:$C$40,Gematria!$D$3:$D$40)))</f>
        <v/>
      </c>
    </row>
    <row r="2952" spans="1:10" x14ac:dyDescent="0.25">
      <c r="A2952" s="2">
        <v>2951</v>
      </c>
      <c r="B2952" s="2">
        <v>25</v>
      </c>
      <c r="C2952" s="2">
        <v>75</v>
      </c>
      <c r="D2952" s="11"/>
      <c r="E29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52" s="524" t="str">
        <f t="shared" si="140"/>
        <v/>
      </c>
      <c r="H2952" s="525">
        <f t="shared" si="141"/>
        <v>0</v>
      </c>
      <c r="I2952" s="526">
        <f t="shared" si="139"/>
        <v>1</v>
      </c>
      <c r="J2952" s="526" t="str">
        <f ca="1">IF(G2952="","",SUMPRODUCT(LOOKUP(MID(SUBSTITUTE(UPPER(TRIM(CLEAN(SUBSTITUTE(SUBSTITUTE(G2952,"ٔ",""),"ـ","ء"))))," ",""),ROW(INDIRECT("1:"&amp;LEN(SUBSTITUTE(UPPER(TRIM(CLEAN(SUBSTITUTE(SUBSTITUTE(G2952,"ٔ",""),"ـ","ء"))))," ","")))),1),Gematria!$C$3:$C$40,Gematria!$D$3:$D$40)))</f>
        <v/>
      </c>
    </row>
    <row r="2953" spans="1:10" x14ac:dyDescent="0.25">
      <c r="A2953" s="2">
        <v>2952</v>
      </c>
      <c r="B2953" s="2">
        <v>25</v>
      </c>
      <c r="C2953" s="2">
        <v>76</v>
      </c>
      <c r="D2953" s="11"/>
      <c r="E29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53" s="524" t="str">
        <f t="shared" si="140"/>
        <v/>
      </c>
      <c r="H2953" s="525">
        <f t="shared" si="141"/>
        <v>0</v>
      </c>
      <c r="I2953" s="526">
        <f t="shared" si="139"/>
        <v>1</v>
      </c>
      <c r="J2953" s="526" t="str">
        <f ca="1">IF(G2953="","",SUMPRODUCT(LOOKUP(MID(SUBSTITUTE(UPPER(TRIM(CLEAN(SUBSTITUTE(SUBSTITUTE(G2953,"ٔ",""),"ـ","ء"))))," ",""),ROW(INDIRECT("1:"&amp;LEN(SUBSTITUTE(UPPER(TRIM(CLEAN(SUBSTITUTE(SUBSTITUTE(G2953,"ٔ",""),"ـ","ء"))))," ","")))),1),Gematria!$C$3:$C$40,Gematria!$D$3:$D$40)))</f>
        <v/>
      </c>
    </row>
    <row r="2954" spans="1:10" x14ac:dyDescent="0.25">
      <c r="A2954" s="2">
        <v>2953</v>
      </c>
      <c r="B2954" s="2">
        <v>25</v>
      </c>
      <c r="C2954" s="2">
        <v>77</v>
      </c>
      <c r="D2954" s="11"/>
      <c r="E29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54" s="524" t="str">
        <f t="shared" si="140"/>
        <v/>
      </c>
      <c r="H2954" s="525">
        <f t="shared" si="141"/>
        <v>0</v>
      </c>
      <c r="I2954" s="526">
        <f t="shared" si="139"/>
        <v>1</v>
      </c>
      <c r="J2954" s="526" t="str">
        <f ca="1">IF(G2954="","",SUMPRODUCT(LOOKUP(MID(SUBSTITUTE(UPPER(TRIM(CLEAN(SUBSTITUTE(SUBSTITUTE(G2954,"ٔ",""),"ـ","ء"))))," ",""),ROW(INDIRECT("1:"&amp;LEN(SUBSTITUTE(UPPER(TRIM(CLEAN(SUBSTITUTE(SUBSTITUTE(G2954,"ٔ",""),"ـ","ء"))))," ","")))),1),Gematria!$C$3:$C$40,Gematria!$D$3:$D$40)))</f>
        <v/>
      </c>
    </row>
    <row r="2955" spans="1:10" x14ac:dyDescent="0.25">
      <c r="A2955" s="2">
        <v>2954</v>
      </c>
      <c r="B2955" s="2">
        <v>26</v>
      </c>
      <c r="C2955" s="2">
        <v>0</v>
      </c>
      <c r="D2955" s="11"/>
      <c r="E29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55" s="524" t="str">
        <f t="shared" si="140"/>
        <v/>
      </c>
      <c r="H2955" s="525">
        <f t="shared" si="141"/>
        <v>0</v>
      </c>
      <c r="I2955" s="526">
        <f t="shared" si="139"/>
        <v>1</v>
      </c>
      <c r="J2955" s="526" t="str">
        <f ca="1">IF(G2955="","",SUMPRODUCT(LOOKUP(MID(SUBSTITUTE(UPPER(TRIM(CLEAN(SUBSTITUTE(SUBSTITUTE(G2955,"ٔ",""),"ـ","ء"))))," ",""),ROW(INDIRECT("1:"&amp;LEN(SUBSTITUTE(UPPER(TRIM(CLEAN(SUBSTITUTE(SUBSTITUTE(G2955,"ٔ",""),"ـ","ء"))))," ","")))),1),Gematria!$C$3:$C$40,Gematria!$D$3:$D$40)))</f>
        <v/>
      </c>
    </row>
    <row r="2956" spans="1:10" x14ac:dyDescent="0.25">
      <c r="A2956" s="2">
        <v>2955</v>
      </c>
      <c r="B2956" s="2">
        <v>26</v>
      </c>
      <c r="C2956" s="2">
        <v>1</v>
      </c>
      <c r="D2956" s="11"/>
      <c r="E29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56" s="524" t="str">
        <f t="shared" si="140"/>
        <v/>
      </c>
      <c r="H2956" s="525">
        <f t="shared" si="141"/>
        <v>0</v>
      </c>
      <c r="I2956" s="526">
        <f t="shared" si="139"/>
        <v>1</v>
      </c>
      <c r="J2956" s="526" t="str">
        <f ca="1">IF(G2956="","",SUMPRODUCT(LOOKUP(MID(SUBSTITUTE(UPPER(TRIM(CLEAN(SUBSTITUTE(SUBSTITUTE(G2956,"ٔ",""),"ـ","ء"))))," ",""),ROW(INDIRECT("1:"&amp;LEN(SUBSTITUTE(UPPER(TRIM(CLEAN(SUBSTITUTE(SUBSTITUTE(G2956,"ٔ",""),"ـ","ء"))))," ","")))),1),Gematria!$C$3:$C$40,Gematria!$D$3:$D$40)))</f>
        <v/>
      </c>
    </row>
    <row r="2957" spans="1:10" x14ac:dyDescent="0.25">
      <c r="A2957" s="2">
        <v>2956</v>
      </c>
      <c r="B2957" s="2">
        <v>26</v>
      </c>
      <c r="C2957" s="2">
        <v>2</v>
      </c>
      <c r="D2957" s="11"/>
      <c r="E29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57" s="524" t="str">
        <f t="shared" si="140"/>
        <v/>
      </c>
      <c r="H2957" s="525">
        <f t="shared" si="141"/>
        <v>0</v>
      </c>
      <c r="I2957" s="526">
        <f t="shared" si="139"/>
        <v>1</v>
      </c>
      <c r="J2957" s="526" t="str">
        <f ca="1">IF(G2957="","",SUMPRODUCT(LOOKUP(MID(SUBSTITUTE(UPPER(TRIM(CLEAN(SUBSTITUTE(SUBSTITUTE(G2957,"ٔ",""),"ـ","ء"))))," ",""),ROW(INDIRECT("1:"&amp;LEN(SUBSTITUTE(UPPER(TRIM(CLEAN(SUBSTITUTE(SUBSTITUTE(G2957,"ٔ",""),"ـ","ء"))))," ","")))),1),Gematria!$C$3:$C$40,Gematria!$D$3:$D$40)))</f>
        <v/>
      </c>
    </row>
    <row r="2958" spans="1:10" x14ac:dyDescent="0.25">
      <c r="A2958" s="2">
        <v>2957</v>
      </c>
      <c r="B2958" s="2">
        <v>26</v>
      </c>
      <c r="C2958" s="2">
        <v>3</v>
      </c>
      <c r="D2958" s="11"/>
      <c r="E29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58" s="524" t="str">
        <f t="shared" si="140"/>
        <v/>
      </c>
      <c r="H2958" s="525">
        <f t="shared" si="141"/>
        <v>0</v>
      </c>
      <c r="I2958" s="526">
        <f t="shared" si="139"/>
        <v>1</v>
      </c>
      <c r="J2958" s="526" t="str">
        <f ca="1">IF(G2958="","",SUMPRODUCT(LOOKUP(MID(SUBSTITUTE(UPPER(TRIM(CLEAN(SUBSTITUTE(SUBSTITUTE(G2958,"ٔ",""),"ـ","ء"))))," ",""),ROW(INDIRECT("1:"&amp;LEN(SUBSTITUTE(UPPER(TRIM(CLEAN(SUBSTITUTE(SUBSTITUTE(G2958,"ٔ",""),"ـ","ء"))))," ","")))),1),Gematria!$C$3:$C$40,Gematria!$D$3:$D$40)))</f>
        <v/>
      </c>
    </row>
    <row r="2959" spans="1:10" x14ac:dyDescent="0.25">
      <c r="A2959" s="2">
        <v>2958</v>
      </c>
      <c r="B2959" s="2">
        <v>26</v>
      </c>
      <c r="C2959" s="2">
        <v>4</v>
      </c>
      <c r="D2959" s="11"/>
      <c r="E29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59" s="524" t="str">
        <f t="shared" si="140"/>
        <v/>
      </c>
      <c r="H2959" s="525">
        <f t="shared" si="141"/>
        <v>0</v>
      </c>
      <c r="I2959" s="526">
        <f t="shared" si="139"/>
        <v>1</v>
      </c>
      <c r="J2959" s="526" t="str">
        <f ca="1">IF(G2959="","",SUMPRODUCT(LOOKUP(MID(SUBSTITUTE(UPPER(TRIM(CLEAN(SUBSTITUTE(SUBSTITUTE(G2959,"ٔ",""),"ـ","ء"))))," ",""),ROW(INDIRECT("1:"&amp;LEN(SUBSTITUTE(UPPER(TRIM(CLEAN(SUBSTITUTE(SUBSTITUTE(G2959,"ٔ",""),"ـ","ء"))))," ","")))),1),Gematria!$C$3:$C$40,Gematria!$D$3:$D$40)))</f>
        <v/>
      </c>
    </row>
    <row r="2960" spans="1:10" x14ac:dyDescent="0.25">
      <c r="A2960" s="2">
        <v>2959</v>
      </c>
      <c r="B2960" s="2">
        <v>26</v>
      </c>
      <c r="C2960" s="2">
        <v>5</v>
      </c>
      <c r="D2960" s="11"/>
      <c r="E29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60" s="524" t="str">
        <f t="shared" si="140"/>
        <v/>
      </c>
      <c r="H2960" s="525">
        <f t="shared" si="141"/>
        <v>0</v>
      </c>
      <c r="I2960" s="526">
        <f t="shared" si="139"/>
        <v>1</v>
      </c>
      <c r="J2960" s="526" t="str">
        <f ca="1">IF(G2960="","",SUMPRODUCT(LOOKUP(MID(SUBSTITUTE(UPPER(TRIM(CLEAN(SUBSTITUTE(SUBSTITUTE(G2960,"ٔ",""),"ـ","ء"))))," ",""),ROW(INDIRECT("1:"&amp;LEN(SUBSTITUTE(UPPER(TRIM(CLEAN(SUBSTITUTE(SUBSTITUTE(G2960,"ٔ",""),"ـ","ء"))))," ","")))),1),Gematria!$C$3:$C$40,Gematria!$D$3:$D$40)))</f>
        <v/>
      </c>
    </row>
    <row r="2961" spans="1:10" x14ac:dyDescent="0.25">
      <c r="A2961" s="2">
        <v>2960</v>
      </c>
      <c r="B2961" s="2">
        <v>26</v>
      </c>
      <c r="C2961" s="2">
        <v>6</v>
      </c>
      <c r="D2961" s="11"/>
      <c r="E29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61" s="524" t="str">
        <f t="shared" si="140"/>
        <v/>
      </c>
      <c r="H2961" s="525">
        <f t="shared" si="141"/>
        <v>0</v>
      </c>
      <c r="I2961" s="526">
        <f t="shared" si="139"/>
        <v>1</v>
      </c>
      <c r="J2961" s="526" t="str">
        <f ca="1">IF(G2961="","",SUMPRODUCT(LOOKUP(MID(SUBSTITUTE(UPPER(TRIM(CLEAN(SUBSTITUTE(SUBSTITUTE(G2961,"ٔ",""),"ـ","ء"))))," ",""),ROW(INDIRECT("1:"&amp;LEN(SUBSTITUTE(UPPER(TRIM(CLEAN(SUBSTITUTE(SUBSTITUTE(G2961,"ٔ",""),"ـ","ء"))))," ","")))),1),Gematria!$C$3:$C$40,Gematria!$D$3:$D$40)))</f>
        <v/>
      </c>
    </row>
    <row r="2962" spans="1:10" x14ac:dyDescent="0.25">
      <c r="A2962" s="2">
        <v>2961</v>
      </c>
      <c r="B2962" s="2">
        <v>26</v>
      </c>
      <c r="C2962" s="2">
        <v>7</v>
      </c>
      <c r="D2962" s="11"/>
      <c r="E29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62" s="524" t="str">
        <f t="shared" si="140"/>
        <v/>
      </c>
      <c r="H2962" s="525">
        <f t="shared" si="141"/>
        <v>0</v>
      </c>
      <c r="I2962" s="526">
        <f t="shared" si="139"/>
        <v>1</v>
      </c>
      <c r="J2962" s="526" t="str">
        <f ca="1">IF(G2962="","",SUMPRODUCT(LOOKUP(MID(SUBSTITUTE(UPPER(TRIM(CLEAN(SUBSTITUTE(SUBSTITUTE(G2962,"ٔ",""),"ـ","ء"))))," ",""),ROW(INDIRECT("1:"&amp;LEN(SUBSTITUTE(UPPER(TRIM(CLEAN(SUBSTITUTE(SUBSTITUTE(G2962,"ٔ",""),"ـ","ء"))))," ","")))),1),Gematria!$C$3:$C$40,Gematria!$D$3:$D$40)))</f>
        <v/>
      </c>
    </row>
    <row r="2963" spans="1:10" x14ac:dyDescent="0.25">
      <c r="A2963" s="2">
        <v>2962</v>
      </c>
      <c r="B2963" s="2">
        <v>26</v>
      </c>
      <c r="C2963" s="2">
        <v>8</v>
      </c>
      <c r="D2963" s="11"/>
      <c r="E29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63" s="524" t="str">
        <f t="shared" si="140"/>
        <v/>
      </c>
      <c r="H2963" s="525">
        <f t="shared" si="141"/>
        <v>0</v>
      </c>
      <c r="I2963" s="526">
        <f t="shared" ref="I2963:I3026" si="142">LEN(TRIM(G2963))-H2963+1</f>
        <v>1</v>
      </c>
      <c r="J2963" s="526" t="str">
        <f ca="1">IF(G2963="","",SUMPRODUCT(LOOKUP(MID(SUBSTITUTE(UPPER(TRIM(CLEAN(SUBSTITUTE(SUBSTITUTE(G2963,"ٔ",""),"ـ","ء"))))," ",""),ROW(INDIRECT("1:"&amp;LEN(SUBSTITUTE(UPPER(TRIM(CLEAN(SUBSTITUTE(SUBSTITUTE(G2963,"ٔ",""),"ـ","ء"))))," ","")))),1),Gematria!$C$3:$C$40,Gematria!$D$3:$D$40)))</f>
        <v/>
      </c>
    </row>
    <row r="2964" spans="1:10" x14ac:dyDescent="0.25">
      <c r="A2964" s="2">
        <v>2963</v>
      </c>
      <c r="B2964" s="2">
        <v>26</v>
      </c>
      <c r="C2964" s="2">
        <v>9</v>
      </c>
      <c r="D2964" s="11"/>
      <c r="E29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64" s="524" t="str">
        <f t="shared" si="140"/>
        <v/>
      </c>
      <c r="H2964" s="525">
        <f t="shared" si="141"/>
        <v>0</v>
      </c>
      <c r="I2964" s="526">
        <f t="shared" si="142"/>
        <v>1</v>
      </c>
      <c r="J2964" s="526" t="str">
        <f ca="1">IF(G2964="","",SUMPRODUCT(LOOKUP(MID(SUBSTITUTE(UPPER(TRIM(CLEAN(SUBSTITUTE(SUBSTITUTE(G2964,"ٔ",""),"ـ","ء"))))," ",""),ROW(INDIRECT("1:"&amp;LEN(SUBSTITUTE(UPPER(TRIM(CLEAN(SUBSTITUTE(SUBSTITUTE(G2964,"ٔ",""),"ـ","ء"))))," ","")))),1),Gematria!$C$3:$C$40,Gematria!$D$3:$D$40)))</f>
        <v/>
      </c>
    </row>
    <row r="2965" spans="1:10" x14ac:dyDescent="0.25">
      <c r="A2965" s="2">
        <v>2964</v>
      </c>
      <c r="B2965" s="2">
        <v>26</v>
      </c>
      <c r="C2965" s="2">
        <v>10</v>
      </c>
      <c r="D2965" s="11"/>
      <c r="E29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65" s="524" t="str">
        <f t="shared" si="140"/>
        <v/>
      </c>
      <c r="H2965" s="525">
        <f t="shared" si="141"/>
        <v>0</v>
      </c>
      <c r="I2965" s="526">
        <f t="shared" si="142"/>
        <v>1</v>
      </c>
      <c r="J2965" s="526" t="str">
        <f ca="1">IF(G2965="","",SUMPRODUCT(LOOKUP(MID(SUBSTITUTE(UPPER(TRIM(CLEAN(SUBSTITUTE(SUBSTITUTE(G2965,"ٔ",""),"ـ","ء"))))," ",""),ROW(INDIRECT("1:"&amp;LEN(SUBSTITUTE(UPPER(TRIM(CLEAN(SUBSTITUTE(SUBSTITUTE(G2965,"ٔ",""),"ـ","ء"))))," ","")))),1),Gematria!$C$3:$C$40,Gematria!$D$3:$D$40)))</f>
        <v/>
      </c>
    </row>
    <row r="2966" spans="1:10" x14ac:dyDescent="0.25">
      <c r="A2966" s="2">
        <v>2965</v>
      </c>
      <c r="B2966" s="2">
        <v>26</v>
      </c>
      <c r="C2966" s="2">
        <v>11</v>
      </c>
      <c r="D2966" s="11"/>
      <c r="E29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66" s="524" t="str">
        <f t="shared" si="140"/>
        <v/>
      </c>
      <c r="H2966" s="525">
        <f t="shared" si="141"/>
        <v>0</v>
      </c>
      <c r="I2966" s="526">
        <f t="shared" si="142"/>
        <v>1</v>
      </c>
      <c r="J2966" s="526" t="str">
        <f ca="1">IF(G2966="","",SUMPRODUCT(LOOKUP(MID(SUBSTITUTE(UPPER(TRIM(CLEAN(SUBSTITUTE(SUBSTITUTE(G2966,"ٔ",""),"ـ","ء"))))," ",""),ROW(INDIRECT("1:"&amp;LEN(SUBSTITUTE(UPPER(TRIM(CLEAN(SUBSTITUTE(SUBSTITUTE(G2966,"ٔ",""),"ـ","ء"))))," ","")))),1),Gematria!$C$3:$C$40,Gematria!$D$3:$D$40)))</f>
        <v/>
      </c>
    </row>
    <row r="2967" spans="1:10" x14ac:dyDescent="0.25">
      <c r="A2967" s="2">
        <v>2966</v>
      </c>
      <c r="B2967" s="2">
        <v>26</v>
      </c>
      <c r="C2967" s="2">
        <v>12</v>
      </c>
      <c r="D2967" s="11"/>
      <c r="E29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67" s="524" t="str">
        <f t="shared" si="140"/>
        <v/>
      </c>
      <c r="H2967" s="525">
        <f t="shared" si="141"/>
        <v>0</v>
      </c>
      <c r="I2967" s="526">
        <f t="shared" si="142"/>
        <v>1</v>
      </c>
      <c r="J2967" s="526" t="str">
        <f ca="1">IF(G2967="","",SUMPRODUCT(LOOKUP(MID(SUBSTITUTE(UPPER(TRIM(CLEAN(SUBSTITUTE(SUBSTITUTE(G2967,"ٔ",""),"ـ","ء"))))," ",""),ROW(INDIRECT("1:"&amp;LEN(SUBSTITUTE(UPPER(TRIM(CLEAN(SUBSTITUTE(SUBSTITUTE(G2967,"ٔ",""),"ـ","ء"))))," ","")))),1),Gematria!$C$3:$C$40,Gematria!$D$3:$D$40)))</f>
        <v/>
      </c>
    </row>
    <row r="2968" spans="1:10" x14ac:dyDescent="0.25">
      <c r="A2968" s="2">
        <v>2967</v>
      </c>
      <c r="B2968" s="2">
        <v>26</v>
      </c>
      <c r="C2968" s="2">
        <v>13</v>
      </c>
      <c r="D2968" s="11"/>
      <c r="E29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68" s="524" t="str">
        <f t="shared" si="140"/>
        <v/>
      </c>
      <c r="H2968" s="525">
        <f t="shared" si="141"/>
        <v>0</v>
      </c>
      <c r="I2968" s="526">
        <f t="shared" si="142"/>
        <v>1</v>
      </c>
      <c r="J2968" s="526" t="str">
        <f ca="1">IF(G2968="","",SUMPRODUCT(LOOKUP(MID(SUBSTITUTE(UPPER(TRIM(CLEAN(SUBSTITUTE(SUBSTITUTE(G2968,"ٔ",""),"ـ","ء"))))," ",""),ROW(INDIRECT("1:"&amp;LEN(SUBSTITUTE(UPPER(TRIM(CLEAN(SUBSTITUTE(SUBSTITUTE(G2968,"ٔ",""),"ـ","ء"))))," ","")))),1),Gematria!$C$3:$C$40,Gematria!$D$3:$D$40)))</f>
        <v/>
      </c>
    </row>
    <row r="2969" spans="1:10" x14ac:dyDescent="0.25">
      <c r="A2969" s="2">
        <v>2968</v>
      </c>
      <c r="B2969" s="2">
        <v>26</v>
      </c>
      <c r="C2969" s="2">
        <v>14</v>
      </c>
      <c r="D2969" s="11"/>
      <c r="E29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69" s="524" t="str">
        <f t="shared" si="140"/>
        <v/>
      </c>
      <c r="H2969" s="525">
        <f t="shared" si="141"/>
        <v>0</v>
      </c>
      <c r="I2969" s="526">
        <f t="shared" si="142"/>
        <v>1</v>
      </c>
      <c r="J2969" s="526" t="str">
        <f ca="1">IF(G2969="","",SUMPRODUCT(LOOKUP(MID(SUBSTITUTE(UPPER(TRIM(CLEAN(SUBSTITUTE(SUBSTITUTE(G2969,"ٔ",""),"ـ","ء"))))," ",""),ROW(INDIRECT("1:"&amp;LEN(SUBSTITUTE(UPPER(TRIM(CLEAN(SUBSTITUTE(SUBSTITUTE(G2969,"ٔ",""),"ـ","ء"))))," ","")))),1),Gematria!$C$3:$C$40,Gematria!$D$3:$D$40)))</f>
        <v/>
      </c>
    </row>
    <row r="2970" spans="1:10" x14ac:dyDescent="0.25">
      <c r="A2970" s="2">
        <v>2969</v>
      </c>
      <c r="B2970" s="2">
        <v>26</v>
      </c>
      <c r="C2970" s="2">
        <v>15</v>
      </c>
      <c r="D2970" s="11"/>
      <c r="E29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70" s="524" t="str">
        <f t="shared" si="140"/>
        <v/>
      </c>
      <c r="H2970" s="525">
        <f t="shared" si="141"/>
        <v>0</v>
      </c>
      <c r="I2970" s="526">
        <f t="shared" si="142"/>
        <v>1</v>
      </c>
      <c r="J2970" s="526" t="str">
        <f ca="1">IF(G2970="","",SUMPRODUCT(LOOKUP(MID(SUBSTITUTE(UPPER(TRIM(CLEAN(SUBSTITUTE(SUBSTITUTE(G2970,"ٔ",""),"ـ","ء"))))," ",""),ROW(INDIRECT("1:"&amp;LEN(SUBSTITUTE(UPPER(TRIM(CLEAN(SUBSTITUTE(SUBSTITUTE(G2970,"ٔ",""),"ـ","ء"))))," ","")))),1),Gematria!$C$3:$C$40,Gematria!$D$3:$D$40)))</f>
        <v/>
      </c>
    </row>
    <row r="2971" spans="1:10" x14ac:dyDescent="0.25">
      <c r="A2971" s="2">
        <v>2970</v>
      </c>
      <c r="B2971" s="2">
        <v>26</v>
      </c>
      <c r="C2971" s="2">
        <v>16</v>
      </c>
      <c r="D2971" s="11"/>
      <c r="E29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71" s="524" t="str">
        <f t="shared" si="140"/>
        <v/>
      </c>
      <c r="H2971" s="525">
        <f t="shared" si="141"/>
        <v>0</v>
      </c>
      <c r="I2971" s="526">
        <f t="shared" si="142"/>
        <v>1</v>
      </c>
      <c r="J2971" s="526" t="str">
        <f ca="1">IF(G2971="","",SUMPRODUCT(LOOKUP(MID(SUBSTITUTE(UPPER(TRIM(CLEAN(SUBSTITUTE(SUBSTITUTE(G2971,"ٔ",""),"ـ","ء"))))," ",""),ROW(INDIRECT("1:"&amp;LEN(SUBSTITUTE(UPPER(TRIM(CLEAN(SUBSTITUTE(SUBSTITUTE(G2971,"ٔ",""),"ـ","ء"))))," ","")))),1),Gematria!$C$3:$C$40,Gematria!$D$3:$D$40)))</f>
        <v/>
      </c>
    </row>
    <row r="2972" spans="1:10" x14ac:dyDescent="0.25">
      <c r="A2972" s="2">
        <v>2971</v>
      </c>
      <c r="B2972" s="2">
        <v>26</v>
      </c>
      <c r="C2972" s="2">
        <v>17</v>
      </c>
      <c r="D2972" s="11"/>
      <c r="E29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72" s="524" t="str">
        <f t="shared" si="140"/>
        <v/>
      </c>
      <c r="H2972" s="525">
        <f t="shared" si="141"/>
        <v>0</v>
      </c>
      <c r="I2972" s="526">
        <f t="shared" si="142"/>
        <v>1</v>
      </c>
      <c r="J2972" s="526" t="str">
        <f ca="1">IF(G2972="","",SUMPRODUCT(LOOKUP(MID(SUBSTITUTE(UPPER(TRIM(CLEAN(SUBSTITUTE(SUBSTITUTE(G2972,"ٔ",""),"ـ","ء"))))," ",""),ROW(INDIRECT("1:"&amp;LEN(SUBSTITUTE(UPPER(TRIM(CLEAN(SUBSTITUTE(SUBSTITUTE(G2972,"ٔ",""),"ـ","ء"))))," ","")))),1),Gematria!$C$3:$C$40,Gematria!$D$3:$D$40)))</f>
        <v/>
      </c>
    </row>
    <row r="2973" spans="1:10" x14ac:dyDescent="0.25">
      <c r="A2973" s="2">
        <v>2972</v>
      </c>
      <c r="B2973" s="2">
        <v>26</v>
      </c>
      <c r="C2973" s="2">
        <v>18</v>
      </c>
      <c r="D2973" s="11"/>
      <c r="E29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73" s="524" t="str">
        <f t="shared" si="140"/>
        <v/>
      </c>
      <c r="H2973" s="525">
        <f t="shared" si="141"/>
        <v>0</v>
      </c>
      <c r="I2973" s="526">
        <f t="shared" si="142"/>
        <v>1</v>
      </c>
      <c r="J2973" s="526" t="str">
        <f ca="1">IF(G2973="","",SUMPRODUCT(LOOKUP(MID(SUBSTITUTE(UPPER(TRIM(CLEAN(SUBSTITUTE(SUBSTITUTE(G2973,"ٔ",""),"ـ","ء"))))," ",""),ROW(INDIRECT("1:"&amp;LEN(SUBSTITUTE(UPPER(TRIM(CLEAN(SUBSTITUTE(SUBSTITUTE(G2973,"ٔ",""),"ـ","ء"))))," ","")))),1),Gematria!$C$3:$C$40,Gematria!$D$3:$D$40)))</f>
        <v/>
      </c>
    </row>
    <row r="2974" spans="1:10" x14ac:dyDescent="0.25">
      <c r="A2974" s="2">
        <v>2973</v>
      </c>
      <c r="B2974" s="2">
        <v>26</v>
      </c>
      <c r="C2974" s="2">
        <v>19</v>
      </c>
      <c r="D2974" s="11"/>
      <c r="E29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74" s="524" t="str">
        <f t="shared" si="140"/>
        <v/>
      </c>
      <c r="H2974" s="525">
        <f t="shared" si="141"/>
        <v>0</v>
      </c>
      <c r="I2974" s="526">
        <f t="shared" si="142"/>
        <v>1</v>
      </c>
      <c r="J2974" s="526" t="str">
        <f ca="1">IF(G2974="","",SUMPRODUCT(LOOKUP(MID(SUBSTITUTE(UPPER(TRIM(CLEAN(SUBSTITUTE(SUBSTITUTE(G2974,"ٔ",""),"ـ","ء"))))," ",""),ROW(INDIRECT("1:"&amp;LEN(SUBSTITUTE(UPPER(TRIM(CLEAN(SUBSTITUTE(SUBSTITUTE(G2974,"ٔ",""),"ـ","ء"))))," ","")))),1),Gematria!$C$3:$C$40,Gematria!$D$3:$D$40)))</f>
        <v/>
      </c>
    </row>
    <row r="2975" spans="1:10" x14ac:dyDescent="0.25">
      <c r="A2975" s="2">
        <v>2974</v>
      </c>
      <c r="B2975" s="2">
        <v>26</v>
      </c>
      <c r="C2975" s="2">
        <v>20</v>
      </c>
      <c r="D2975" s="11"/>
      <c r="E29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75" s="524" t="str">
        <f t="shared" si="140"/>
        <v/>
      </c>
      <c r="H2975" s="525">
        <f t="shared" si="141"/>
        <v>0</v>
      </c>
      <c r="I2975" s="526">
        <f t="shared" si="142"/>
        <v>1</v>
      </c>
      <c r="J2975" s="526" t="str">
        <f ca="1">IF(G2975="","",SUMPRODUCT(LOOKUP(MID(SUBSTITUTE(UPPER(TRIM(CLEAN(SUBSTITUTE(SUBSTITUTE(G2975,"ٔ",""),"ـ","ء"))))," ",""),ROW(INDIRECT("1:"&amp;LEN(SUBSTITUTE(UPPER(TRIM(CLEAN(SUBSTITUTE(SUBSTITUTE(G2975,"ٔ",""),"ـ","ء"))))," ","")))),1),Gematria!$C$3:$C$40,Gematria!$D$3:$D$40)))</f>
        <v/>
      </c>
    </row>
    <row r="2976" spans="1:10" x14ac:dyDescent="0.25">
      <c r="A2976" s="2">
        <v>2975</v>
      </c>
      <c r="B2976" s="2">
        <v>26</v>
      </c>
      <c r="C2976" s="2">
        <v>21</v>
      </c>
      <c r="D2976" s="11"/>
      <c r="E29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76" s="524" t="str">
        <f t="shared" si="140"/>
        <v/>
      </c>
      <c r="H2976" s="525">
        <f t="shared" si="141"/>
        <v>0</v>
      </c>
      <c r="I2976" s="526">
        <f t="shared" si="142"/>
        <v>1</v>
      </c>
      <c r="J2976" s="526" t="str">
        <f ca="1">IF(G2976="","",SUMPRODUCT(LOOKUP(MID(SUBSTITUTE(UPPER(TRIM(CLEAN(SUBSTITUTE(SUBSTITUTE(G2976,"ٔ",""),"ـ","ء"))))," ",""),ROW(INDIRECT("1:"&amp;LEN(SUBSTITUTE(UPPER(TRIM(CLEAN(SUBSTITUTE(SUBSTITUTE(G2976,"ٔ",""),"ـ","ء"))))," ","")))),1),Gematria!$C$3:$C$40,Gematria!$D$3:$D$40)))</f>
        <v/>
      </c>
    </row>
    <row r="2977" spans="1:10" x14ac:dyDescent="0.25">
      <c r="A2977" s="2">
        <v>2976</v>
      </c>
      <c r="B2977" s="2">
        <v>26</v>
      </c>
      <c r="C2977" s="2">
        <v>22</v>
      </c>
      <c r="D2977" s="11"/>
      <c r="E29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77" s="524" t="str">
        <f t="shared" si="140"/>
        <v/>
      </c>
      <c r="H2977" s="525">
        <f t="shared" si="141"/>
        <v>0</v>
      </c>
      <c r="I2977" s="526">
        <f t="shared" si="142"/>
        <v>1</v>
      </c>
      <c r="J2977" s="526" t="str">
        <f ca="1">IF(G2977="","",SUMPRODUCT(LOOKUP(MID(SUBSTITUTE(UPPER(TRIM(CLEAN(SUBSTITUTE(SUBSTITUTE(G2977,"ٔ",""),"ـ","ء"))))," ",""),ROW(INDIRECT("1:"&amp;LEN(SUBSTITUTE(UPPER(TRIM(CLEAN(SUBSTITUTE(SUBSTITUTE(G2977,"ٔ",""),"ـ","ء"))))," ","")))),1),Gematria!$C$3:$C$40,Gematria!$D$3:$D$40)))</f>
        <v/>
      </c>
    </row>
    <row r="2978" spans="1:10" x14ac:dyDescent="0.25">
      <c r="A2978" s="2">
        <v>2977</v>
      </c>
      <c r="B2978" s="2">
        <v>26</v>
      </c>
      <c r="C2978" s="2">
        <v>23</v>
      </c>
      <c r="D2978" s="11"/>
      <c r="E29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78" s="524" t="str">
        <f t="shared" si="140"/>
        <v/>
      </c>
      <c r="H2978" s="525">
        <f t="shared" si="141"/>
        <v>0</v>
      </c>
      <c r="I2978" s="526">
        <f t="shared" si="142"/>
        <v>1</v>
      </c>
      <c r="J2978" s="526" t="str">
        <f ca="1">IF(G2978="","",SUMPRODUCT(LOOKUP(MID(SUBSTITUTE(UPPER(TRIM(CLEAN(SUBSTITUTE(SUBSTITUTE(G2978,"ٔ",""),"ـ","ء"))))," ",""),ROW(INDIRECT("1:"&amp;LEN(SUBSTITUTE(UPPER(TRIM(CLEAN(SUBSTITUTE(SUBSTITUTE(G2978,"ٔ",""),"ـ","ء"))))," ","")))),1),Gematria!$C$3:$C$40,Gematria!$D$3:$D$40)))</f>
        <v/>
      </c>
    </row>
    <row r="2979" spans="1:10" x14ac:dyDescent="0.25">
      <c r="A2979" s="2">
        <v>2978</v>
      </c>
      <c r="B2979" s="2">
        <v>26</v>
      </c>
      <c r="C2979" s="2">
        <v>24</v>
      </c>
      <c r="D2979" s="11"/>
      <c r="E29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79" s="524" t="str">
        <f t="shared" si="140"/>
        <v/>
      </c>
      <c r="H2979" s="525">
        <f t="shared" si="141"/>
        <v>0</v>
      </c>
      <c r="I2979" s="526">
        <f t="shared" si="142"/>
        <v>1</v>
      </c>
      <c r="J2979" s="526" t="str">
        <f ca="1">IF(G2979="","",SUMPRODUCT(LOOKUP(MID(SUBSTITUTE(UPPER(TRIM(CLEAN(SUBSTITUTE(SUBSTITUTE(G2979,"ٔ",""),"ـ","ء"))))," ",""),ROW(INDIRECT("1:"&amp;LEN(SUBSTITUTE(UPPER(TRIM(CLEAN(SUBSTITUTE(SUBSTITUTE(G2979,"ٔ",""),"ـ","ء"))))," ","")))),1),Gematria!$C$3:$C$40,Gematria!$D$3:$D$40)))</f>
        <v/>
      </c>
    </row>
    <row r="2980" spans="1:10" x14ac:dyDescent="0.25">
      <c r="A2980" s="2">
        <v>2979</v>
      </c>
      <c r="B2980" s="2">
        <v>26</v>
      </c>
      <c r="C2980" s="2">
        <v>25</v>
      </c>
      <c r="D2980" s="11"/>
      <c r="E29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80" s="524" t="str">
        <f t="shared" si="140"/>
        <v/>
      </c>
      <c r="H2980" s="525">
        <f t="shared" si="141"/>
        <v>0</v>
      </c>
      <c r="I2980" s="526">
        <f t="shared" si="142"/>
        <v>1</v>
      </c>
      <c r="J2980" s="526" t="str">
        <f ca="1">IF(G2980="","",SUMPRODUCT(LOOKUP(MID(SUBSTITUTE(UPPER(TRIM(CLEAN(SUBSTITUTE(SUBSTITUTE(G2980,"ٔ",""),"ـ","ء"))))," ",""),ROW(INDIRECT("1:"&amp;LEN(SUBSTITUTE(UPPER(TRIM(CLEAN(SUBSTITUTE(SUBSTITUTE(G2980,"ٔ",""),"ـ","ء"))))," ","")))),1),Gematria!$C$3:$C$40,Gematria!$D$3:$D$40)))</f>
        <v/>
      </c>
    </row>
    <row r="2981" spans="1:10" x14ac:dyDescent="0.25">
      <c r="A2981" s="2">
        <v>2980</v>
      </c>
      <c r="B2981" s="2">
        <v>26</v>
      </c>
      <c r="C2981" s="2">
        <v>26</v>
      </c>
      <c r="D2981" s="11"/>
      <c r="E29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81" s="524" t="str">
        <f t="shared" si="140"/>
        <v/>
      </c>
      <c r="H2981" s="525">
        <f t="shared" si="141"/>
        <v>0</v>
      </c>
      <c r="I2981" s="526">
        <f t="shared" si="142"/>
        <v>1</v>
      </c>
      <c r="J2981" s="526" t="str">
        <f ca="1">IF(G2981="","",SUMPRODUCT(LOOKUP(MID(SUBSTITUTE(UPPER(TRIM(CLEAN(SUBSTITUTE(SUBSTITUTE(G2981,"ٔ",""),"ـ","ء"))))," ",""),ROW(INDIRECT("1:"&amp;LEN(SUBSTITUTE(UPPER(TRIM(CLEAN(SUBSTITUTE(SUBSTITUTE(G2981,"ٔ",""),"ـ","ء"))))," ","")))),1),Gematria!$C$3:$C$40,Gematria!$D$3:$D$40)))</f>
        <v/>
      </c>
    </row>
    <row r="2982" spans="1:10" x14ac:dyDescent="0.25">
      <c r="A2982" s="2">
        <v>2981</v>
      </c>
      <c r="B2982" s="2">
        <v>26</v>
      </c>
      <c r="C2982" s="2">
        <v>27</v>
      </c>
      <c r="D2982" s="11"/>
      <c r="E29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82" s="524" t="str">
        <f t="shared" si="140"/>
        <v/>
      </c>
      <c r="H2982" s="525">
        <f t="shared" si="141"/>
        <v>0</v>
      </c>
      <c r="I2982" s="526">
        <f t="shared" si="142"/>
        <v>1</v>
      </c>
      <c r="J2982" s="526" t="str">
        <f ca="1">IF(G2982="","",SUMPRODUCT(LOOKUP(MID(SUBSTITUTE(UPPER(TRIM(CLEAN(SUBSTITUTE(SUBSTITUTE(G2982,"ٔ",""),"ـ","ء"))))," ",""),ROW(INDIRECT("1:"&amp;LEN(SUBSTITUTE(UPPER(TRIM(CLEAN(SUBSTITUTE(SUBSTITUTE(G2982,"ٔ",""),"ـ","ء"))))," ","")))),1),Gematria!$C$3:$C$40,Gematria!$D$3:$D$40)))</f>
        <v/>
      </c>
    </row>
    <row r="2983" spans="1:10" x14ac:dyDescent="0.25">
      <c r="A2983" s="2">
        <v>2982</v>
      </c>
      <c r="B2983" s="2">
        <v>26</v>
      </c>
      <c r="C2983" s="2">
        <v>28</v>
      </c>
      <c r="D2983" s="11"/>
      <c r="E29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83" s="524" t="str">
        <f t="shared" si="140"/>
        <v/>
      </c>
      <c r="H2983" s="525">
        <f t="shared" si="141"/>
        <v>0</v>
      </c>
      <c r="I2983" s="526">
        <f t="shared" si="142"/>
        <v>1</v>
      </c>
      <c r="J2983" s="526" t="str">
        <f ca="1">IF(G2983="","",SUMPRODUCT(LOOKUP(MID(SUBSTITUTE(UPPER(TRIM(CLEAN(SUBSTITUTE(SUBSTITUTE(G2983,"ٔ",""),"ـ","ء"))))," ",""),ROW(INDIRECT("1:"&amp;LEN(SUBSTITUTE(UPPER(TRIM(CLEAN(SUBSTITUTE(SUBSTITUTE(G2983,"ٔ",""),"ـ","ء"))))," ","")))),1),Gematria!$C$3:$C$40,Gematria!$D$3:$D$40)))</f>
        <v/>
      </c>
    </row>
    <row r="2984" spans="1:10" x14ac:dyDescent="0.25">
      <c r="A2984" s="2">
        <v>2983</v>
      </c>
      <c r="B2984" s="2">
        <v>26</v>
      </c>
      <c r="C2984" s="2">
        <v>29</v>
      </c>
      <c r="D2984" s="11"/>
      <c r="E29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84" s="524" t="str">
        <f t="shared" si="140"/>
        <v/>
      </c>
      <c r="H2984" s="525">
        <f t="shared" si="141"/>
        <v>0</v>
      </c>
      <c r="I2984" s="526">
        <f t="shared" si="142"/>
        <v>1</v>
      </c>
      <c r="J2984" s="526" t="str">
        <f ca="1">IF(G2984="","",SUMPRODUCT(LOOKUP(MID(SUBSTITUTE(UPPER(TRIM(CLEAN(SUBSTITUTE(SUBSTITUTE(G2984,"ٔ",""),"ـ","ء"))))," ",""),ROW(INDIRECT("1:"&amp;LEN(SUBSTITUTE(UPPER(TRIM(CLEAN(SUBSTITUTE(SUBSTITUTE(G2984,"ٔ",""),"ـ","ء"))))," ","")))),1),Gematria!$C$3:$C$40,Gematria!$D$3:$D$40)))</f>
        <v/>
      </c>
    </row>
    <row r="2985" spans="1:10" x14ac:dyDescent="0.25">
      <c r="A2985" s="2">
        <v>2984</v>
      </c>
      <c r="B2985" s="2">
        <v>26</v>
      </c>
      <c r="C2985" s="2">
        <v>30</v>
      </c>
      <c r="D2985" s="11"/>
      <c r="E29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85" s="524" t="str">
        <f t="shared" si="140"/>
        <v/>
      </c>
      <c r="H2985" s="525">
        <f t="shared" si="141"/>
        <v>0</v>
      </c>
      <c r="I2985" s="526">
        <f t="shared" si="142"/>
        <v>1</v>
      </c>
      <c r="J2985" s="526" t="str">
        <f ca="1">IF(G2985="","",SUMPRODUCT(LOOKUP(MID(SUBSTITUTE(UPPER(TRIM(CLEAN(SUBSTITUTE(SUBSTITUTE(G2985,"ٔ",""),"ـ","ء"))))," ",""),ROW(INDIRECT("1:"&amp;LEN(SUBSTITUTE(UPPER(TRIM(CLEAN(SUBSTITUTE(SUBSTITUTE(G2985,"ٔ",""),"ـ","ء"))))," ","")))),1),Gematria!$C$3:$C$40,Gematria!$D$3:$D$40)))</f>
        <v/>
      </c>
    </row>
    <row r="2986" spans="1:10" x14ac:dyDescent="0.25">
      <c r="A2986" s="2">
        <v>2985</v>
      </c>
      <c r="B2986" s="2">
        <v>26</v>
      </c>
      <c r="C2986" s="2">
        <v>31</v>
      </c>
      <c r="D2986" s="11"/>
      <c r="E29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86" s="524" t="str">
        <f t="shared" si="140"/>
        <v/>
      </c>
      <c r="H2986" s="525">
        <f t="shared" si="141"/>
        <v>0</v>
      </c>
      <c r="I2986" s="526">
        <f t="shared" si="142"/>
        <v>1</v>
      </c>
      <c r="J2986" s="526" t="str">
        <f ca="1">IF(G2986="","",SUMPRODUCT(LOOKUP(MID(SUBSTITUTE(UPPER(TRIM(CLEAN(SUBSTITUTE(SUBSTITUTE(G2986,"ٔ",""),"ـ","ء"))))," ",""),ROW(INDIRECT("1:"&amp;LEN(SUBSTITUTE(UPPER(TRIM(CLEAN(SUBSTITUTE(SUBSTITUTE(G2986,"ٔ",""),"ـ","ء"))))," ","")))),1),Gematria!$C$3:$C$40,Gematria!$D$3:$D$40)))</f>
        <v/>
      </c>
    </row>
    <row r="2987" spans="1:10" x14ac:dyDescent="0.25">
      <c r="A2987" s="2">
        <v>2986</v>
      </c>
      <c r="B2987" s="2">
        <v>26</v>
      </c>
      <c r="C2987" s="2">
        <v>32</v>
      </c>
      <c r="D2987" s="11"/>
      <c r="E29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87" s="524" t="str">
        <f t="shared" si="140"/>
        <v/>
      </c>
      <c r="H2987" s="525">
        <f t="shared" si="141"/>
        <v>0</v>
      </c>
      <c r="I2987" s="526">
        <f t="shared" si="142"/>
        <v>1</v>
      </c>
      <c r="J2987" s="526" t="str">
        <f ca="1">IF(G2987="","",SUMPRODUCT(LOOKUP(MID(SUBSTITUTE(UPPER(TRIM(CLEAN(SUBSTITUTE(SUBSTITUTE(G2987,"ٔ",""),"ـ","ء"))))," ",""),ROW(INDIRECT("1:"&amp;LEN(SUBSTITUTE(UPPER(TRIM(CLEAN(SUBSTITUTE(SUBSTITUTE(G2987,"ٔ",""),"ـ","ء"))))," ","")))),1),Gematria!$C$3:$C$40,Gematria!$D$3:$D$40)))</f>
        <v/>
      </c>
    </row>
    <row r="2988" spans="1:10" x14ac:dyDescent="0.25">
      <c r="A2988" s="2">
        <v>2987</v>
      </c>
      <c r="B2988" s="2">
        <v>26</v>
      </c>
      <c r="C2988" s="2">
        <v>33</v>
      </c>
      <c r="D2988" s="11"/>
      <c r="E29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88" s="524" t="str">
        <f t="shared" si="140"/>
        <v/>
      </c>
      <c r="H2988" s="525">
        <f t="shared" si="141"/>
        <v>0</v>
      </c>
      <c r="I2988" s="526">
        <f t="shared" si="142"/>
        <v>1</v>
      </c>
      <c r="J2988" s="526" t="str">
        <f ca="1">IF(G2988="","",SUMPRODUCT(LOOKUP(MID(SUBSTITUTE(UPPER(TRIM(CLEAN(SUBSTITUTE(SUBSTITUTE(G2988,"ٔ",""),"ـ","ء"))))," ",""),ROW(INDIRECT("1:"&amp;LEN(SUBSTITUTE(UPPER(TRIM(CLEAN(SUBSTITUTE(SUBSTITUTE(G2988,"ٔ",""),"ـ","ء"))))," ","")))),1),Gematria!$C$3:$C$40,Gematria!$D$3:$D$40)))</f>
        <v/>
      </c>
    </row>
    <row r="2989" spans="1:10" x14ac:dyDescent="0.25">
      <c r="A2989" s="2">
        <v>2988</v>
      </c>
      <c r="B2989" s="2">
        <v>26</v>
      </c>
      <c r="C2989" s="2">
        <v>34</v>
      </c>
      <c r="D2989" s="11"/>
      <c r="E29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89" s="524" t="str">
        <f t="shared" si="140"/>
        <v/>
      </c>
      <c r="H2989" s="525">
        <f t="shared" si="141"/>
        <v>0</v>
      </c>
      <c r="I2989" s="526">
        <f t="shared" si="142"/>
        <v>1</v>
      </c>
      <c r="J2989" s="526" t="str">
        <f ca="1">IF(G2989="","",SUMPRODUCT(LOOKUP(MID(SUBSTITUTE(UPPER(TRIM(CLEAN(SUBSTITUTE(SUBSTITUTE(G2989,"ٔ",""),"ـ","ء"))))," ",""),ROW(INDIRECT("1:"&amp;LEN(SUBSTITUTE(UPPER(TRIM(CLEAN(SUBSTITUTE(SUBSTITUTE(G2989,"ٔ",""),"ـ","ء"))))," ","")))),1),Gematria!$C$3:$C$40,Gematria!$D$3:$D$40)))</f>
        <v/>
      </c>
    </row>
    <row r="2990" spans="1:10" x14ac:dyDescent="0.25">
      <c r="A2990" s="2">
        <v>2989</v>
      </c>
      <c r="B2990" s="2">
        <v>26</v>
      </c>
      <c r="C2990" s="2">
        <v>35</v>
      </c>
      <c r="D2990" s="11"/>
      <c r="E29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90" s="524" t="str">
        <f t="shared" si="140"/>
        <v/>
      </c>
      <c r="H2990" s="525">
        <f t="shared" si="141"/>
        <v>0</v>
      </c>
      <c r="I2990" s="526">
        <f t="shared" si="142"/>
        <v>1</v>
      </c>
      <c r="J2990" s="526" t="str">
        <f ca="1">IF(G2990="","",SUMPRODUCT(LOOKUP(MID(SUBSTITUTE(UPPER(TRIM(CLEAN(SUBSTITUTE(SUBSTITUTE(G2990,"ٔ",""),"ـ","ء"))))," ",""),ROW(INDIRECT("1:"&amp;LEN(SUBSTITUTE(UPPER(TRIM(CLEAN(SUBSTITUTE(SUBSTITUTE(G2990,"ٔ",""),"ـ","ء"))))," ","")))),1),Gematria!$C$3:$C$40,Gematria!$D$3:$D$40)))</f>
        <v/>
      </c>
    </row>
    <row r="2991" spans="1:10" x14ac:dyDescent="0.25">
      <c r="A2991" s="2">
        <v>2990</v>
      </c>
      <c r="B2991" s="2">
        <v>26</v>
      </c>
      <c r="C2991" s="2">
        <v>36</v>
      </c>
      <c r="D2991" s="11"/>
      <c r="E29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91" s="524" t="str">
        <f t="shared" si="140"/>
        <v/>
      </c>
      <c r="H2991" s="525">
        <f t="shared" si="141"/>
        <v>0</v>
      </c>
      <c r="I2991" s="526">
        <f t="shared" si="142"/>
        <v>1</v>
      </c>
      <c r="J2991" s="526" t="str">
        <f ca="1">IF(G2991="","",SUMPRODUCT(LOOKUP(MID(SUBSTITUTE(UPPER(TRIM(CLEAN(SUBSTITUTE(SUBSTITUTE(G2991,"ٔ",""),"ـ","ء"))))," ",""),ROW(INDIRECT("1:"&amp;LEN(SUBSTITUTE(UPPER(TRIM(CLEAN(SUBSTITUTE(SUBSTITUTE(G2991,"ٔ",""),"ـ","ء"))))," ","")))),1),Gematria!$C$3:$C$40,Gematria!$D$3:$D$40)))</f>
        <v/>
      </c>
    </row>
    <row r="2992" spans="1:10" x14ac:dyDescent="0.25">
      <c r="A2992" s="2">
        <v>2991</v>
      </c>
      <c r="B2992" s="2">
        <v>26</v>
      </c>
      <c r="C2992" s="2">
        <v>37</v>
      </c>
      <c r="D2992" s="11"/>
      <c r="E29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92" s="524" t="str">
        <f t="shared" si="140"/>
        <v/>
      </c>
      <c r="H2992" s="525">
        <f t="shared" si="141"/>
        <v>0</v>
      </c>
      <c r="I2992" s="526">
        <f t="shared" si="142"/>
        <v>1</v>
      </c>
      <c r="J2992" s="526" t="str">
        <f ca="1">IF(G2992="","",SUMPRODUCT(LOOKUP(MID(SUBSTITUTE(UPPER(TRIM(CLEAN(SUBSTITUTE(SUBSTITUTE(G2992,"ٔ",""),"ـ","ء"))))," ",""),ROW(INDIRECT("1:"&amp;LEN(SUBSTITUTE(UPPER(TRIM(CLEAN(SUBSTITUTE(SUBSTITUTE(G2992,"ٔ",""),"ـ","ء"))))," ","")))),1),Gematria!$C$3:$C$40,Gematria!$D$3:$D$40)))</f>
        <v/>
      </c>
    </row>
    <row r="2993" spans="1:10" x14ac:dyDescent="0.25">
      <c r="A2993" s="2">
        <v>2992</v>
      </c>
      <c r="B2993" s="2">
        <v>26</v>
      </c>
      <c r="C2993" s="2">
        <v>38</v>
      </c>
      <c r="D2993" s="11"/>
      <c r="E29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93" s="524" t="str">
        <f t="shared" si="140"/>
        <v/>
      </c>
      <c r="H2993" s="525">
        <f t="shared" si="141"/>
        <v>0</v>
      </c>
      <c r="I2993" s="526">
        <f t="shared" si="142"/>
        <v>1</v>
      </c>
      <c r="J2993" s="526" t="str">
        <f ca="1">IF(G2993="","",SUMPRODUCT(LOOKUP(MID(SUBSTITUTE(UPPER(TRIM(CLEAN(SUBSTITUTE(SUBSTITUTE(G2993,"ٔ",""),"ـ","ء"))))," ",""),ROW(INDIRECT("1:"&amp;LEN(SUBSTITUTE(UPPER(TRIM(CLEAN(SUBSTITUTE(SUBSTITUTE(G2993,"ٔ",""),"ـ","ء"))))," ","")))),1),Gematria!$C$3:$C$40,Gematria!$D$3:$D$40)))</f>
        <v/>
      </c>
    </row>
    <row r="2994" spans="1:10" x14ac:dyDescent="0.25">
      <c r="A2994" s="2">
        <v>2993</v>
      </c>
      <c r="B2994" s="2">
        <v>26</v>
      </c>
      <c r="C2994" s="2">
        <v>39</v>
      </c>
      <c r="D2994" s="11"/>
      <c r="E29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94" s="524" t="str">
        <f t="shared" si="140"/>
        <v/>
      </c>
      <c r="H2994" s="525">
        <f t="shared" si="141"/>
        <v>0</v>
      </c>
      <c r="I2994" s="526">
        <f t="shared" si="142"/>
        <v>1</v>
      </c>
      <c r="J2994" s="526" t="str">
        <f ca="1">IF(G2994="","",SUMPRODUCT(LOOKUP(MID(SUBSTITUTE(UPPER(TRIM(CLEAN(SUBSTITUTE(SUBSTITUTE(G2994,"ٔ",""),"ـ","ء"))))," ",""),ROW(INDIRECT("1:"&amp;LEN(SUBSTITUTE(UPPER(TRIM(CLEAN(SUBSTITUTE(SUBSTITUTE(G2994,"ٔ",""),"ـ","ء"))))," ","")))),1),Gematria!$C$3:$C$40,Gematria!$D$3:$D$40)))</f>
        <v/>
      </c>
    </row>
    <row r="2995" spans="1:10" x14ac:dyDescent="0.25">
      <c r="A2995" s="2">
        <v>2994</v>
      </c>
      <c r="B2995" s="2">
        <v>26</v>
      </c>
      <c r="C2995" s="2">
        <v>40</v>
      </c>
      <c r="D2995" s="11"/>
      <c r="E29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95" s="524" t="str">
        <f t="shared" si="140"/>
        <v/>
      </c>
      <c r="H2995" s="525">
        <f t="shared" si="141"/>
        <v>0</v>
      </c>
      <c r="I2995" s="526">
        <f t="shared" si="142"/>
        <v>1</v>
      </c>
      <c r="J2995" s="526" t="str">
        <f ca="1">IF(G2995="","",SUMPRODUCT(LOOKUP(MID(SUBSTITUTE(UPPER(TRIM(CLEAN(SUBSTITUTE(SUBSTITUTE(G2995,"ٔ",""),"ـ","ء"))))," ",""),ROW(INDIRECT("1:"&amp;LEN(SUBSTITUTE(UPPER(TRIM(CLEAN(SUBSTITUTE(SUBSTITUTE(G2995,"ٔ",""),"ـ","ء"))))," ","")))),1),Gematria!$C$3:$C$40,Gematria!$D$3:$D$40)))</f>
        <v/>
      </c>
    </row>
    <row r="2996" spans="1:10" x14ac:dyDescent="0.25">
      <c r="A2996" s="2">
        <v>2995</v>
      </c>
      <c r="B2996" s="2">
        <v>26</v>
      </c>
      <c r="C2996" s="2">
        <v>41</v>
      </c>
      <c r="D2996" s="11"/>
      <c r="E29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96" s="524" t="str">
        <f t="shared" si="140"/>
        <v/>
      </c>
      <c r="H2996" s="525">
        <f t="shared" si="141"/>
        <v>0</v>
      </c>
      <c r="I2996" s="526">
        <f t="shared" si="142"/>
        <v>1</v>
      </c>
      <c r="J2996" s="526" t="str">
        <f ca="1">IF(G2996="","",SUMPRODUCT(LOOKUP(MID(SUBSTITUTE(UPPER(TRIM(CLEAN(SUBSTITUTE(SUBSTITUTE(G2996,"ٔ",""),"ـ","ء"))))," ",""),ROW(INDIRECT("1:"&amp;LEN(SUBSTITUTE(UPPER(TRIM(CLEAN(SUBSTITUTE(SUBSTITUTE(G2996,"ٔ",""),"ـ","ء"))))," ","")))),1),Gematria!$C$3:$C$40,Gematria!$D$3:$D$40)))</f>
        <v/>
      </c>
    </row>
    <row r="2997" spans="1:10" x14ac:dyDescent="0.25">
      <c r="A2997" s="2">
        <v>2996</v>
      </c>
      <c r="B2997" s="2">
        <v>26</v>
      </c>
      <c r="C2997" s="2">
        <v>42</v>
      </c>
      <c r="D2997" s="11"/>
      <c r="E29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97" s="524" t="str">
        <f t="shared" si="140"/>
        <v/>
      </c>
      <c r="H2997" s="525">
        <f t="shared" si="141"/>
        <v>0</v>
      </c>
      <c r="I2997" s="526">
        <f t="shared" si="142"/>
        <v>1</v>
      </c>
      <c r="J2997" s="526" t="str">
        <f ca="1">IF(G2997="","",SUMPRODUCT(LOOKUP(MID(SUBSTITUTE(UPPER(TRIM(CLEAN(SUBSTITUTE(SUBSTITUTE(G2997,"ٔ",""),"ـ","ء"))))," ",""),ROW(INDIRECT("1:"&amp;LEN(SUBSTITUTE(UPPER(TRIM(CLEAN(SUBSTITUTE(SUBSTITUTE(G2997,"ٔ",""),"ـ","ء"))))," ","")))),1),Gematria!$C$3:$C$40,Gematria!$D$3:$D$40)))</f>
        <v/>
      </c>
    </row>
    <row r="2998" spans="1:10" x14ac:dyDescent="0.25">
      <c r="A2998" s="2">
        <v>2997</v>
      </c>
      <c r="B2998" s="2">
        <v>26</v>
      </c>
      <c r="C2998" s="2">
        <v>43</v>
      </c>
      <c r="D2998" s="11"/>
      <c r="E29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98" s="524" t="str">
        <f t="shared" si="140"/>
        <v/>
      </c>
      <c r="H2998" s="525">
        <f t="shared" si="141"/>
        <v>0</v>
      </c>
      <c r="I2998" s="526">
        <f t="shared" si="142"/>
        <v>1</v>
      </c>
      <c r="J2998" s="526" t="str">
        <f ca="1">IF(G2998="","",SUMPRODUCT(LOOKUP(MID(SUBSTITUTE(UPPER(TRIM(CLEAN(SUBSTITUTE(SUBSTITUTE(G2998,"ٔ",""),"ـ","ء"))))," ",""),ROW(INDIRECT("1:"&amp;LEN(SUBSTITUTE(UPPER(TRIM(CLEAN(SUBSTITUTE(SUBSTITUTE(G2998,"ٔ",""),"ـ","ء"))))," ","")))),1),Gematria!$C$3:$C$40,Gematria!$D$3:$D$40)))</f>
        <v/>
      </c>
    </row>
    <row r="2999" spans="1:10" x14ac:dyDescent="0.25">
      <c r="A2999" s="2">
        <v>2998</v>
      </c>
      <c r="B2999" s="2">
        <v>26</v>
      </c>
      <c r="C2999" s="2">
        <v>44</v>
      </c>
      <c r="D2999" s="11"/>
      <c r="E29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29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2999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2999" s="524" t="str">
        <f t="shared" si="140"/>
        <v/>
      </c>
      <c r="H2999" s="525">
        <f t="shared" si="141"/>
        <v>0</v>
      </c>
      <c r="I2999" s="526">
        <f t="shared" si="142"/>
        <v>1</v>
      </c>
      <c r="J2999" s="526" t="str">
        <f ca="1">IF(G2999="","",SUMPRODUCT(LOOKUP(MID(SUBSTITUTE(UPPER(TRIM(CLEAN(SUBSTITUTE(SUBSTITUTE(G2999,"ٔ",""),"ـ","ء"))))," ",""),ROW(INDIRECT("1:"&amp;LEN(SUBSTITUTE(UPPER(TRIM(CLEAN(SUBSTITUTE(SUBSTITUTE(G2999,"ٔ",""),"ـ","ء"))))," ","")))),1),Gematria!$C$3:$C$40,Gematria!$D$3:$D$40)))</f>
        <v/>
      </c>
    </row>
    <row r="3000" spans="1:10" x14ac:dyDescent="0.25">
      <c r="A3000" s="2">
        <v>2999</v>
      </c>
      <c r="B3000" s="2">
        <v>26</v>
      </c>
      <c r="C3000" s="2">
        <v>45</v>
      </c>
      <c r="D3000" s="11"/>
      <c r="E30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00" s="524" t="str">
        <f t="shared" si="140"/>
        <v/>
      </c>
      <c r="H3000" s="525">
        <f t="shared" si="141"/>
        <v>0</v>
      </c>
      <c r="I3000" s="526">
        <f t="shared" si="142"/>
        <v>1</v>
      </c>
      <c r="J3000" s="526" t="str">
        <f ca="1">IF(G3000="","",SUMPRODUCT(LOOKUP(MID(SUBSTITUTE(UPPER(TRIM(CLEAN(SUBSTITUTE(SUBSTITUTE(G3000,"ٔ",""),"ـ","ء"))))," ",""),ROW(INDIRECT("1:"&amp;LEN(SUBSTITUTE(UPPER(TRIM(CLEAN(SUBSTITUTE(SUBSTITUTE(G3000,"ٔ",""),"ـ","ء"))))," ","")))),1),Gematria!$C$3:$C$40,Gematria!$D$3:$D$40)))</f>
        <v/>
      </c>
    </row>
    <row r="3001" spans="1:10" x14ac:dyDescent="0.25">
      <c r="A3001" s="2">
        <v>3000</v>
      </c>
      <c r="B3001" s="2">
        <v>26</v>
      </c>
      <c r="C3001" s="2">
        <v>46</v>
      </c>
      <c r="D3001" s="11"/>
      <c r="E30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01" s="524" t="str">
        <f t="shared" si="140"/>
        <v/>
      </c>
      <c r="H3001" s="525">
        <f t="shared" si="141"/>
        <v>0</v>
      </c>
      <c r="I3001" s="526">
        <f t="shared" si="142"/>
        <v>1</v>
      </c>
      <c r="J3001" s="526" t="str">
        <f ca="1">IF(G3001="","",SUMPRODUCT(LOOKUP(MID(SUBSTITUTE(UPPER(TRIM(CLEAN(SUBSTITUTE(SUBSTITUTE(G3001,"ٔ",""),"ـ","ء"))))," ",""),ROW(INDIRECT("1:"&amp;LEN(SUBSTITUTE(UPPER(TRIM(CLEAN(SUBSTITUTE(SUBSTITUTE(G3001,"ٔ",""),"ـ","ء"))))," ","")))),1),Gematria!$C$3:$C$40,Gematria!$D$3:$D$40)))</f>
        <v/>
      </c>
    </row>
    <row r="3002" spans="1:10" x14ac:dyDescent="0.25">
      <c r="A3002" s="2">
        <v>3001</v>
      </c>
      <c r="B3002" s="2">
        <v>26</v>
      </c>
      <c r="C3002" s="2">
        <v>47</v>
      </c>
      <c r="D3002" s="11"/>
      <c r="E30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02" s="524" t="str">
        <f t="shared" si="140"/>
        <v/>
      </c>
      <c r="H3002" s="525">
        <f t="shared" si="141"/>
        <v>0</v>
      </c>
      <c r="I3002" s="526">
        <f t="shared" si="142"/>
        <v>1</v>
      </c>
      <c r="J3002" s="526" t="str">
        <f ca="1">IF(G3002="","",SUMPRODUCT(LOOKUP(MID(SUBSTITUTE(UPPER(TRIM(CLEAN(SUBSTITUTE(SUBSTITUTE(G3002,"ٔ",""),"ـ","ء"))))," ",""),ROW(INDIRECT("1:"&amp;LEN(SUBSTITUTE(UPPER(TRIM(CLEAN(SUBSTITUTE(SUBSTITUTE(G3002,"ٔ",""),"ـ","ء"))))," ","")))),1),Gematria!$C$3:$C$40,Gematria!$D$3:$D$40)))</f>
        <v/>
      </c>
    </row>
    <row r="3003" spans="1:10" x14ac:dyDescent="0.25">
      <c r="A3003" s="2">
        <v>3002</v>
      </c>
      <c r="B3003" s="2">
        <v>26</v>
      </c>
      <c r="C3003" s="2">
        <v>48</v>
      </c>
      <c r="D3003" s="11"/>
      <c r="E30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03" s="524" t="str">
        <f t="shared" si="140"/>
        <v/>
      </c>
      <c r="H3003" s="525">
        <f t="shared" si="141"/>
        <v>0</v>
      </c>
      <c r="I3003" s="526">
        <f t="shared" si="142"/>
        <v>1</v>
      </c>
      <c r="J3003" s="526" t="str">
        <f ca="1">IF(G3003="","",SUMPRODUCT(LOOKUP(MID(SUBSTITUTE(UPPER(TRIM(CLEAN(SUBSTITUTE(SUBSTITUTE(G3003,"ٔ",""),"ـ","ء"))))," ",""),ROW(INDIRECT("1:"&amp;LEN(SUBSTITUTE(UPPER(TRIM(CLEAN(SUBSTITUTE(SUBSTITUTE(G3003,"ٔ",""),"ـ","ء"))))," ","")))),1),Gematria!$C$3:$C$40,Gematria!$D$3:$D$40)))</f>
        <v/>
      </c>
    </row>
    <row r="3004" spans="1:10" x14ac:dyDescent="0.25">
      <c r="A3004" s="2">
        <v>3003</v>
      </c>
      <c r="B3004" s="2">
        <v>26</v>
      </c>
      <c r="C3004" s="2">
        <v>49</v>
      </c>
      <c r="D3004" s="11"/>
      <c r="E30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04" s="524" t="str">
        <f t="shared" si="140"/>
        <v/>
      </c>
      <c r="H3004" s="525">
        <f t="shared" si="141"/>
        <v>0</v>
      </c>
      <c r="I3004" s="526">
        <f t="shared" si="142"/>
        <v>1</v>
      </c>
      <c r="J3004" s="526" t="str">
        <f ca="1">IF(G3004="","",SUMPRODUCT(LOOKUP(MID(SUBSTITUTE(UPPER(TRIM(CLEAN(SUBSTITUTE(SUBSTITUTE(G3004,"ٔ",""),"ـ","ء"))))," ",""),ROW(INDIRECT("1:"&amp;LEN(SUBSTITUTE(UPPER(TRIM(CLEAN(SUBSTITUTE(SUBSTITUTE(G3004,"ٔ",""),"ـ","ء"))))," ","")))),1),Gematria!$C$3:$C$40,Gematria!$D$3:$D$40)))</f>
        <v/>
      </c>
    </row>
    <row r="3005" spans="1:10" x14ac:dyDescent="0.25">
      <c r="A3005" s="2">
        <v>3004</v>
      </c>
      <c r="B3005" s="2">
        <v>26</v>
      </c>
      <c r="C3005" s="2">
        <v>50</v>
      </c>
      <c r="D3005" s="11"/>
      <c r="E30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05" s="524" t="str">
        <f t="shared" si="140"/>
        <v/>
      </c>
      <c r="H3005" s="525">
        <f t="shared" si="141"/>
        <v>0</v>
      </c>
      <c r="I3005" s="526">
        <f t="shared" si="142"/>
        <v>1</v>
      </c>
      <c r="J3005" s="526" t="str">
        <f ca="1">IF(G3005="","",SUMPRODUCT(LOOKUP(MID(SUBSTITUTE(UPPER(TRIM(CLEAN(SUBSTITUTE(SUBSTITUTE(G3005,"ٔ",""),"ـ","ء"))))," ",""),ROW(INDIRECT("1:"&amp;LEN(SUBSTITUTE(UPPER(TRIM(CLEAN(SUBSTITUTE(SUBSTITUTE(G3005,"ٔ",""),"ـ","ء"))))," ","")))),1),Gematria!$C$3:$C$40,Gematria!$D$3:$D$40)))</f>
        <v/>
      </c>
    </row>
    <row r="3006" spans="1:10" x14ac:dyDescent="0.25">
      <c r="A3006" s="2">
        <v>3005</v>
      </c>
      <c r="B3006" s="2">
        <v>26</v>
      </c>
      <c r="C3006" s="2">
        <v>51</v>
      </c>
      <c r="D3006" s="11"/>
      <c r="E30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06" s="524" t="str">
        <f t="shared" si="140"/>
        <v/>
      </c>
      <c r="H3006" s="525">
        <f t="shared" si="141"/>
        <v>0</v>
      </c>
      <c r="I3006" s="526">
        <f t="shared" si="142"/>
        <v>1</v>
      </c>
      <c r="J3006" s="526" t="str">
        <f ca="1">IF(G3006="","",SUMPRODUCT(LOOKUP(MID(SUBSTITUTE(UPPER(TRIM(CLEAN(SUBSTITUTE(SUBSTITUTE(G3006,"ٔ",""),"ـ","ء"))))," ",""),ROW(INDIRECT("1:"&amp;LEN(SUBSTITUTE(UPPER(TRIM(CLEAN(SUBSTITUTE(SUBSTITUTE(G3006,"ٔ",""),"ـ","ء"))))," ","")))),1),Gematria!$C$3:$C$40,Gematria!$D$3:$D$40)))</f>
        <v/>
      </c>
    </row>
    <row r="3007" spans="1:10" x14ac:dyDescent="0.25">
      <c r="A3007" s="2">
        <v>3006</v>
      </c>
      <c r="B3007" s="2">
        <v>26</v>
      </c>
      <c r="C3007" s="2">
        <v>52</v>
      </c>
      <c r="D3007" s="11"/>
      <c r="E30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07" s="524" t="str">
        <f t="shared" si="140"/>
        <v/>
      </c>
      <c r="H3007" s="525">
        <f t="shared" si="141"/>
        <v>0</v>
      </c>
      <c r="I3007" s="526">
        <f t="shared" si="142"/>
        <v>1</v>
      </c>
      <c r="J3007" s="526" t="str">
        <f ca="1">IF(G3007="","",SUMPRODUCT(LOOKUP(MID(SUBSTITUTE(UPPER(TRIM(CLEAN(SUBSTITUTE(SUBSTITUTE(G3007,"ٔ",""),"ـ","ء"))))," ",""),ROW(INDIRECT("1:"&amp;LEN(SUBSTITUTE(UPPER(TRIM(CLEAN(SUBSTITUTE(SUBSTITUTE(G3007,"ٔ",""),"ـ","ء"))))," ","")))),1),Gematria!$C$3:$C$40,Gematria!$D$3:$D$40)))</f>
        <v/>
      </c>
    </row>
    <row r="3008" spans="1:10" x14ac:dyDescent="0.25">
      <c r="A3008" s="2">
        <v>3007</v>
      </c>
      <c r="B3008" s="2">
        <v>26</v>
      </c>
      <c r="C3008" s="2">
        <v>53</v>
      </c>
      <c r="D3008" s="11"/>
      <c r="E30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08" s="524" t="str">
        <f t="shared" si="140"/>
        <v/>
      </c>
      <c r="H3008" s="525">
        <f t="shared" si="141"/>
        <v>0</v>
      </c>
      <c r="I3008" s="526">
        <f t="shared" si="142"/>
        <v>1</v>
      </c>
      <c r="J3008" s="526" t="str">
        <f ca="1">IF(G3008="","",SUMPRODUCT(LOOKUP(MID(SUBSTITUTE(UPPER(TRIM(CLEAN(SUBSTITUTE(SUBSTITUTE(G3008,"ٔ",""),"ـ","ء"))))," ",""),ROW(INDIRECT("1:"&amp;LEN(SUBSTITUTE(UPPER(TRIM(CLEAN(SUBSTITUTE(SUBSTITUTE(G3008,"ٔ",""),"ـ","ء"))))," ","")))),1),Gematria!$C$3:$C$40,Gematria!$D$3:$D$40)))</f>
        <v/>
      </c>
    </row>
    <row r="3009" spans="1:10" x14ac:dyDescent="0.25">
      <c r="A3009" s="2">
        <v>3008</v>
      </c>
      <c r="B3009" s="2">
        <v>26</v>
      </c>
      <c r="C3009" s="2">
        <v>54</v>
      </c>
      <c r="D3009" s="11"/>
      <c r="E30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09" s="524" t="str">
        <f t="shared" si="140"/>
        <v/>
      </c>
      <c r="H3009" s="525">
        <f t="shared" si="141"/>
        <v>0</v>
      </c>
      <c r="I3009" s="526">
        <f t="shared" si="142"/>
        <v>1</v>
      </c>
      <c r="J3009" s="526" t="str">
        <f ca="1">IF(G3009="","",SUMPRODUCT(LOOKUP(MID(SUBSTITUTE(UPPER(TRIM(CLEAN(SUBSTITUTE(SUBSTITUTE(G3009,"ٔ",""),"ـ","ء"))))," ",""),ROW(INDIRECT("1:"&amp;LEN(SUBSTITUTE(UPPER(TRIM(CLEAN(SUBSTITUTE(SUBSTITUTE(G3009,"ٔ",""),"ـ","ء"))))," ","")))),1),Gematria!$C$3:$C$40,Gematria!$D$3:$D$40)))</f>
        <v/>
      </c>
    </row>
    <row r="3010" spans="1:10" x14ac:dyDescent="0.25">
      <c r="A3010" s="2">
        <v>3009</v>
      </c>
      <c r="B3010" s="2">
        <v>26</v>
      </c>
      <c r="C3010" s="2">
        <v>55</v>
      </c>
      <c r="D3010" s="11"/>
      <c r="E30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10" s="524" t="str">
        <f t="shared" si="140"/>
        <v/>
      </c>
      <c r="H3010" s="525">
        <f t="shared" si="141"/>
        <v>0</v>
      </c>
      <c r="I3010" s="526">
        <f t="shared" si="142"/>
        <v>1</v>
      </c>
      <c r="J3010" s="526" t="str">
        <f ca="1">IF(G3010="","",SUMPRODUCT(LOOKUP(MID(SUBSTITUTE(UPPER(TRIM(CLEAN(SUBSTITUTE(SUBSTITUTE(G3010,"ٔ",""),"ـ","ء"))))," ",""),ROW(INDIRECT("1:"&amp;LEN(SUBSTITUTE(UPPER(TRIM(CLEAN(SUBSTITUTE(SUBSTITUTE(G3010,"ٔ",""),"ـ","ء"))))," ","")))),1),Gematria!$C$3:$C$40,Gematria!$D$3:$D$40)))</f>
        <v/>
      </c>
    </row>
    <row r="3011" spans="1:10" x14ac:dyDescent="0.25">
      <c r="A3011" s="2">
        <v>3010</v>
      </c>
      <c r="B3011" s="2">
        <v>26</v>
      </c>
      <c r="C3011" s="2">
        <v>56</v>
      </c>
      <c r="D3011" s="11"/>
      <c r="E30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11" s="524" t="str">
        <f t="shared" ref="G3011:G3074" si="143">TRIM(CLEAN(SUBSTITUTE(F3011,"ٔ","")))</f>
        <v/>
      </c>
      <c r="H3011" s="525">
        <f t="shared" ref="H3011:H3074" si="144">LEN(SUBSTITUTE(G3011," ",""))</f>
        <v>0</v>
      </c>
      <c r="I3011" s="526">
        <f t="shared" si="142"/>
        <v>1</v>
      </c>
      <c r="J3011" s="526" t="str">
        <f ca="1">IF(G3011="","",SUMPRODUCT(LOOKUP(MID(SUBSTITUTE(UPPER(TRIM(CLEAN(SUBSTITUTE(SUBSTITUTE(G3011,"ٔ",""),"ـ","ء"))))," ",""),ROW(INDIRECT("1:"&amp;LEN(SUBSTITUTE(UPPER(TRIM(CLEAN(SUBSTITUTE(SUBSTITUTE(G3011,"ٔ",""),"ـ","ء"))))," ","")))),1),Gematria!$C$3:$C$40,Gematria!$D$3:$D$40)))</f>
        <v/>
      </c>
    </row>
    <row r="3012" spans="1:10" x14ac:dyDescent="0.25">
      <c r="A3012" s="2">
        <v>3011</v>
      </c>
      <c r="B3012" s="2">
        <v>26</v>
      </c>
      <c r="C3012" s="2">
        <v>57</v>
      </c>
      <c r="D3012" s="11"/>
      <c r="E30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12" s="524" t="str">
        <f t="shared" si="143"/>
        <v/>
      </c>
      <c r="H3012" s="525">
        <f t="shared" si="144"/>
        <v>0</v>
      </c>
      <c r="I3012" s="526">
        <f t="shared" si="142"/>
        <v>1</v>
      </c>
      <c r="J3012" s="526" t="str">
        <f ca="1">IF(G3012="","",SUMPRODUCT(LOOKUP(MID(SUBSTITUTE(UPPER(TRIM(CLEAN(SUBSTITUTE(SUBSTITUTE(G3012,"ٔ",""),"ـ","ء"))))," ",""),ROW(INDIRECT("1:"&amp;LEN(SUBSTITUTE(UPPER(TRIM(CLEAN(SUBSTITUTE(SUBSTITUTE(G3012,"ٔ",""),"ـ","ء"))))," ","")))),1),Gematria!$C$3:$C$40,Gematria!$D$3:$D$40)))</f>
        <v/>
      </c>
    </row>
    <row r="3013" spans="1:10" x14ac:dyDescent="0.25">
      <c r="A3013" s="2">
        <v>3012</v>
      </c>
      <c r="B3013" s="2">
        <v>26</v>
      </c>
      <c r="C3013" s="2">
        <v>58</v>
      </c>
      <c r="D3013" s="11"/>
      <c r="E30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13" s="524" t="str">
        <f t="shared" si="143"/>
        <v/>
      </c>
      <c r="H3013" s="525">
        <f t="shared" si="144"/>
        <v>0</v>
      </c>
      <c r="I3013" s="526">
        <f t="shared" si="142"/>
        <v>1</v>
      </c>
      <c r="J3013" s="526" t="str">
        <f ca="1">IF(G3013="","",SUMPRODUCT(LOOKUP(MID(SUBSTITUTE(UPPER(TRIM(CLEAN(SUBSTITUTE(SUBSTITUTE(G3013,"ٔ",""),"ـ","ء"))))," ",""),ROW(INDIRECT("1:"&amp;LEN(SUBSTITUTE(UPPER(TRIM(CLEAN(SUBSTITUTE(SUBSTITUTE(G3013,"ٔ",""),"ـ","ء"))))," ","")))),1),Gematria!$C$3:$C$40,Gematria!$D$3:$D$40)))</f>
        <v/>
      </c>
    </row>
    <row r="3014" spans="1:10" x14ac:dyDescent="0.25">
      <c r="A3014" s="2">
        <v>3013</v>
      </c>
      <c r="B3014" s="2">
        <v>26</v>
      </c>
      <c r="C3014" s="2">
        <v>59</v>
      </c>
      <c r="D3014" s="11"/>
      <c r="E30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14" s="524" t="str">
        <f t="shared" si="143"/>
        <v/>
      </c>
      <c r="H3014" s="525">
        <f t="shared" si="144"/>
        <v>0</v>
      </c>
      <c r="I3014" s="526">
        <f t="shared" si="142"/>
        <v>1</v>
      </c>
      <c r="J3014" s="526" t="str">
        <f ca="1">IF(G3014="","",SUMPRODUCT(LOOKUP(MID(SUBSTITUTE(UPPER(TRIM(CLEAN(SUBSTITUTE(SUBSTITUTE(G3014,"ٔ",""),"ـ","ء"))))," ",""),ROW(INDIRECT("1:"&amp;LEN(SUBSTITUTE(UPPER(TRIM(CLEAN(SUBSTITUTE(SUBSTITUTE(G3014,"ٔ",""),"ـ","ء"))))," ","")))),1),Gematria!$C$3:$C$40,Gematria!$D$3:$D$40)))</f>
        <v/>
      </c>
    </row>
    <row r="3015" spans="1:10" x14ac:dyDescent="0.25">
      <c r="A3015" s="2">
        <v>3014</v>
      </c>
      <c r="B3015" s="2">
        <v>26</v>
      </c>
      <c r="C3015" s="2">
        <v>60</v>
      </c>
      <c r="D3015" s="11"/>
      <c r="E30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15" s="524" t="str">
        <f t="shared" si="143"/>
        <v/>
      </c>
      <c r="H3015" s="525">
        <f t="shared" si="144"/>
        <v>0</v>
      </c>
      <c r="I3015" s="526">
        <f t="shared" si="142"/>
        <v>1</v>
      </c>
      <c r="J3015" s="526" t="str">
        <f ca="1">IF(G3015="","",SUMPRODUCT(LOOKUP(MID(SUBSTITUTE(UPPER(TRIM(CLEAN(SUBSTITUTE(SUBSTITUTE(G3015,"ٔ",""),"ـ","ء"))))," ",""),ROW(INDIRECT("1:"&amp;LEN(SUBSTITUTE(UPPER(TRIM(CLEAN(SUBSTITUTE(SUBSTITUTE(G3015,"ٔ",""),"ـ","ء"))))," ","")))),1),Gematria!$C$3:$C$40,Gematria!$D$3:$D$40)))</f>
        <v/>
      </c>
    </row>
    <row r="3016" spans="1:10" x14ac:dyDescent="0.25">
      <c r="A3016" s="2">
        <v>3015</v>
      </c>
      <c r="B3016" s="2">
        <v>26</v>
      </c>
      <c r="C3016" s="2">
        <v>61</v>
      </c>
      <c r="D3016" s="11"/>
      <c r="E30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16" s="524" t="str">
        <f t="shared" si="143"/>
        <v/>
      </c>
      <c r="H3016" s="525">
        <f t="shared" si="144"/>
        <v>0</v>
      </c>
      <c r="I3016" s="526">
        <f t="shared" si="142"/>
        <v>1</v>
      </c>
      <c r="J3016" s="526" t="str">
        <f ca="1">IF(G3016="","",SUMPRODUCT(LOOKUP(MID(SUBSTITUTE(UPPER(TRIM(CLEAN(SUBSTITUTE(SUBSTITUTE(G3016,"ٔ",""),"ـ","ء"))))," ",""),ROW(INDIRECT("1:"&amp;LEN(SUBSTITUTE(UPPER(TRIM(CLEAN(SUBSTITUTE(SUBSTITUTE(G3016,"ٔ",""),"ـ","ء"))))," ","")))),1),Gematria!$C$3:$C$40,Gematria!$D$3:$D$40)))</f>
        <v/>
      </c>
    </row>
    <row r="3017" spans="1:10" x14ac:dyDescent="0.25">
      <c r="A3017" s="2">
        <v>3016</v>
      </c>
      <c r="B3017" s="2">
        <v>26</v>
      </c>
      <c r="C3017" s="2">
        <v>62</v>
      </c>
      <c r="D3017" s="11"/>
      <c r="E30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17" s="524" t="str">
        <f t="shared" si="143"/>
        <v/>
      </c>
      <c r="H3017" s="525">
        <f t="shared" si="144"/>
        <v>0</v>
      </c>
      <c r="I3017" s="526">
        <f t="shared" si="142"/>
        <v>1</v>
      </c>
      <c r="J3017" s="526" t="str">
        <f ca="1">IF(G3017="","",SUMPRODUCT(LOOKUP(MID(SUBSTITUTE(UPPER(TRIM(CLEAN(SUBSTITUTE(SUBSTITUTE(G3017,"ٔ",""),"ـ","ء"))))," ",""),ROW(INDIRECT("1:"&amp;LEN(SUBSTITUTE(UPPER(TRIM(CLEAN(SUBSTITUTE(SUBSTITUTE(G3017,"ٔ",""),"ـ","ء"))))," ","")))),1),Gematria!$C$3:$C$40,Gematria!$D$3:$D$40)))</f>
        <v/>
      </c>
    </row>
    <row r="3018" spans="1:10" x14ac:dyDescent="0.25">
      <c r="A3018" s="2">
        <v>3017</v>
      </c>
      <c r="B3018" s="2">
        <v>26</v>
      </c>
      <c r="C3018" s="2">
        <v>63</v>
      </c>
      <c r="D3018" s="11"/>
      <c r="E30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18" s="524" t="str">
        <f t="shared" si="143"/>
        <v/>
      </c>
      <c r="H3018" s="525">
        <f t="shared" si="144"/>
        <v>0</v>
      </c>
      <c r="I3018" s="526">
        <f t="shared" si="142"/>
        <v>1</v>
      </c>
      <c r="J3018" s="526" t="str">
        <f ca="1">IF(G3018="","",SUMPRODUCT(LOOKUP(MID(SUBSTITUTE(UPPER(TRIM(CLEAN(SUBSTITUTE(SUBSTITUTE(G3018,"ٔ",""),"ـ","ء"))))," ",""),ROW(INDIRECT("1:"&amp;LEN(SUBSTITUTE(UPPER(TRIM(CLEAN(SUBSTITUTE(SUBSTITUTE(G3018,"ٔ",""),"ـ","ء"))))," ","")))),1),Gematria!$C$3:$C$40,Gematria!$D$3:$D$40)))</f>
        <v/>
      </c>
    </row>
    <row r="3019" spans="1:10" x14ac:dyDescent="0.25">
      <c r="A3019" s="2">
        <v>3018</v>
      </c>
      <c r="B3019" s="2">
        <v>26</v>
      </c>
      <c r="C3019" s="2">
        <v>64</v>
      </c>
      <c r="D3019" s="11"/>
      <c r="E30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19" s="524" t="str">
        <f t="shared" si="143"/>
        <v/>
      </c>
      <c r="H3019" s="525">
        <f t="shared" si="144"/>
        <v>0</v>
      </c>
      <c r="I3019" s="526">
        <f t="shared" si="142"/>
        <v>1</v>
      </c>
      <c r="J3019" s="526" t="str">
        <f ca="1">IF(G3019="","",SUMPRODUCT(LOOKUP(MID(SUBSTITUTE(UPPER(TRIM(CLEAN(SUBSTITUTE(SUBSTITUTE(G3019,"ٔ",""),"ـ","ء"))))," ",""),ROW(INDIRECT("1:"&amp;LEN(SUBSTITUTE(UPPER(TRIM(CLEAN(SUBSTITUTE(SUBSTITUTE(G3019,"ٔ",""),"ـ","ء"))))," ","")))),1),Gematria!$C$3:$C$40,Gematria!$D$3:$D$40)))</f>
        <v/>
      </c>
    </row>
    <row r="3020" spans="1:10" x14ac:dyDescent="0.25">
      <c r="A3020" s="2">
        <v>3019</v>
      </c>
      <c r="B3020" s="2">
        <v>26</v>
      </c>
      <c r="C3020" s="2">
        <v>65</v>
      </c>
      <c r="D3020" s="11"/>
      <c r="E30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20" s="524" t="str">
        <f t="shared" si="143"/>
        <v/>
      </c>
      <c r="H3020" s="525">
        <f t="shared" si="144"/>
        <v>0</v>
      </c>
      <c r="I3020" s="526">
        <f t="shared" si="142"/>
        <v>1</v>
      </c>
      <c r="J3020" s="526" t="str">
        <f ca="1">IF(G3020="","",SUMPRODUCT(LOOKUP(MID(SUBSTITUTE(UPPER(TRIM(CLEAN(SUBSTITUTE(SUBSTITUTE(G3020,"ٔ",""),"ـ","ء"))))," ",""),ROW(INDIRECT("1:"&amp;LEN(SUBSTITUTE(UPPER(TRIM(CLEAN(SUBSTITUTE(SUBSTITUTE(G3020,"ٔ",""),"ـ","ء"))))," ","")))),1),Gematria!$C$3:$C$40,Gematria!$D$3:$D$40)))</f>
        <v/>
      </c>
    </row>
    <row r="3021" spans="1:10" x14ac:dyDescent="0.25">
      <c r="A3021" s="2">
        <v>3020</v>
      </c>
      <c r="B3021" s="2">
        <v>26</v>
      </c>
      <c r="C3021" s="2">
        <v>66</v>
      </c>
      <c r="D3021" s="11"/>
      <c r="E30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21" s="524" t="str">
        <f t="shared" si="143"/>
        <v/>
      </c>
      <c r="H3021" s="525">
        <f t="shared" si="144"/>
        <v>0</v>
      </c>
      <c r="I3021" s="526">
        <f t="shared" si="142"/>
        <v>1</v>
      </c>
      <c r="J3021" s="526" t="str">
        <f ca="1">IF(G3021="","",SUMPRODUCT(LOOKUP(MID(SUBSTITUTE(UPPER(TRIM(CLEAN(SUBSTITUTE(SUBSTITUTE(G3021,"ٔ",""),"ـ","ء"))))," ",""),ROW(INDIRECT("1:"&amp;LEN(SUBSTITUTE(UPPER(TRIM(CLEAN(SUBSTITUTE(SUBSTITUTE(G3021,"ٔ",""),"ـ","ء"))))," ","")))),1),Gematria!$C$3:$C$40,Gematria!$D$3:$D$40)))</f>
        <v/>
      </c>
    </row>
    <row r="3022" spans="1:10" x14ac:dyDescent="0.25">
      <c r="A3022" s="2">
        <v>3021</v>
      </c>
      <c r="B3022" s="2">
        <v>26</v>
      </c>
      <c r="C3022" s="2">
        <v>67</v>
      </c>
      <c r="D3022" s="11"/>
      <c r="E30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22" s="524" t="str">
        <f t="shared" si="143"/>
        <v/>
      </c>
      <c r="H3022" s="525">
        <f t="shared" si="144"/>
        <v>0</v>
      </c>
      <c r="I3022" s="526">
        <f t="shared" si="142"/>
        <v>1</v>
      </c>
      <c r="J3022" s="526" t="str">
        <f ca="1">IF(G3022="","",SUMPRODUCT(LOOKUP(MID(SUBSTITUTE(UPPER(TRIM(CLEAN(SUBSTITUTE(SUBSTITUTE(G3022,"ٔ",""),"ـ","ء"))))," ",""),ROW(INDIRECT("1:"&amp;LEN(SUBSTITUTE(UPPER(TRIM(CLEAN(SUBSTITUTE(SUBSTITUTE(G3022,"ٔ",""),"ـ","ء"))))," ","")))),1),Gematria!$C$3:$C$40,Gematria!$D$3:$D$40)))</f>
        <v/>
      </c>
    </row>
    <row r="3023" spans="1:10" x14ac:dyDescent="0.25">
      <c r="A3023" s="2">
        <v>3022</v>
      </c>
      <c r="B3023" s="2">
        <v>26</v>
      </c>
      <c r="C3023" s="2">
        <v>68</v>
      </c>
      <c r="D3023" s="11"/>
      <c r="E30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23" s="524" t="str">
        <f t="shared" si="143"/>
        <v/>
      </c>
      <c r="H3023" s="525">
        <f t="shared" si="144"/>
        <v>0</v>
      </c>
      <c r="I3023" s="526">
        <f t="shared" si="142"/>
        <v>1</v>
      </c>
      <c r="J3023" s="526" t="str">
        <f ca="1">IF(G3023="","",SUMPRODUCT(LOOKUP(MID(SUBSTITUTE(UPPER(TRIM(CLEAN(SUBSTITUTE(SUBSTITUTE(G3023,"ٔ",""),"ـ","ء"))))," ",""),ROW(INDIRECT("1:"&amp;LEN(SUBSTITUTE(UPPER(TRIM(CLEAN(SUBSTITUTE(SUBSTITUTE(G3023,"ٔ",""),"ـ","ء"))))," ","")))),1),Gematria!$C$3:$C$40,Gematria!$D$3:$D$40)))</f>
        <v/>
      </c>
    </row>
    <row r="3024" spans="1:10" x14ac:dyDescent="0.25">
      <c r="A3024" s="2">
        <v>3023</v>
      </c>
      <c r="B3024" s="2">
        <v>26</v>
      </c>
      <c r="C3024" s="2">
        <v>69</v>
      </c>
      <c r="D3024" s="11"/>
      <c r="E30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24" s="524" t="str">
        <f t="shared" si="143"/>
        <v/>
      </c>
      <c r="H3024" s="525">
        <f t="shared" si="144"/>
        <v>0</v>
      </c>
      <c r="I3024" s="526">
        <f t="shared" si="142"/>
        <v>1</v>
      </c>
      <c r="J3024" s="526" t="str">
        <f ca="1">IF(G3024="","",SUMPRODUCT(LOOKUP(MID(SUBSTITUTE(UPPER(TRIM(CLEAN(SUBSTITUTE(SUBSTITUTE(G3024,"ٔ",""),"ـ","ء"))))," ",""),ROW(INDIRECT("1:"&amp;LEN(SUBSTITUTE(UPPER(TRIM(CLEAN(SUBSTITUTE(SUBSTITUTE(G3024,"ٔ",""),"ـ","ء"))))," ","")))),1),Gematria!$C$3:$C$40,Gematria!$D$3:$D$40)))</f>
        <v/>
      </c>
    </row>
    <row r="3025" spans="1:10" x14ac:dyDescent="0.25">
      <c r="A3025" s="2">
        <v>3024</v>
      </c>
      <c r="B3025" s="2">
        <v>26</v>
      </c>
      <c r="C3025" s="2">
        <v>70</v>
      </c>
      <c r="D3025" s="11"/>
      <c r="E30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25" s="524" t="str">
        <f t="shared" si="143"/>
        <v/>
      </c>
      <c r="H3025" s="525">
        <f t="shared" si="144"/>
        <v>0</v>
      </c>
      <c r="I3025" s="526">
        <f t="shared" si="142"/>
        <v>1</v>
      </c>
      <c r="J3025" s="526" t="str">
        <f ca="1">IF(G3025="","",SUMPRODUCT(LOOKUP(MID(SUBSTITUTE(UPPER(TRIM(CLEAN(SUBSTITUTE(SUBSTITUTE(G3025,"ٔ",""),"ـ","ء"))))," ",""),ROW(INDIRECT("1:"&amp;LEN(SUBSTITUTE(UPPER(TRIM(CLEAN(SUBSTITUTE(SUBSTITUTE(G3025,"ٔ",""),"ـ","ء"))))," ","")))),1),Gematria!$C$3:$C$40,Gematria!$D$3:$D$40)))</f>
        <v/>
      </c>
    </row>
    <row r="3026" spans="1:10" x14ac:dyDescent="0.25">
      <c r="A3026" s="2">
        <v>3025</v>
      </c>
      <c r="B3026" s="2">
        <v>26</v>
      </c>
      <c r="C3026" s="2">
        <v>71</v>
      </c>
      <c r="D3026" s="11"/>
      <c r="E30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26" s="524" t="str">
        <f t="shared" si="143"/>
        <v/>
      </c>
      <c r="H3026" s="525">
        <f t="shared" si="144"/>
        <v>0</v>
      </c>
      <c r="I3026" s="526">
        <f t="shared" si="142"/>
        <v>1</v>
      </c>
      <c r="J3026" s="526" t="str">
        <f ca="1">IF(G3026="","",SUMPRODUCT(LOOKUP(MID(SUBSTITUTE(UPPER(TRIM(CLEAN(SUBSTITUTE(SUBSTITUTE(G3026,"ٔ",""),"ـ","ء"))))," ",""),ROW(INDIRECT("1:"&amp;LEN(SUBSTITUTE(UPPER(TRIM(CLEAN(SUBSTITUTE(SUBSTITUTE(G3026,"ٔ",""),"ـ","ء"))))," ","")))),1),Gematria!$C$3:$C$40,Gematria!$D$3:$D$40)))</f>
        <v/>
      </c>
    </row>
    <row r="3027" spans="1:10" x14ac:dyDescent="0.25">
      <c r="A3027" s="2">
        <v>3026</v>
      </c>
      <c r="B3027" s="2">
        <v>26</v>
      </c>
      <c r="C3027" s="2">
        <v>72</v>
      </c>
      <c r="D3027" s="11"/>
      <c r="E30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27" s="524" t="str">
        <f t="shared" si="143"/>
        <v/>
      </c>
      <c r="H3027" s="525">
        <f t="shared" si="144"/>
        <v>0</v>
      </c>
      <c r="I3027" s="526">
        <f t="shared" ref="I3027:I3090" si="145">LEN(TRIM(G3027))-H3027+1</f>
        <v>1</v>
      </c>
      <c r="J3027" s="526" t="str">
        <f ca="1">IF(G3027="","",SUMPRODUCT(LOOKUP(MID(SUBSTITUTE(UPPER(TRIM(CLEAN(SUBSTITUTE(SUBSTITUTE(G3027,"ٔ",""),"ـ","ء"))))," ",""),ROW(INDIRECT("1:"&amp;LEN(SUBSTITUTE(UPPER(TRIM(CLEAN(SUBSTITUTE(SUBSTITUTE(G3027,"ٔ",""),"ـ","ء"))))," ","")))),1),Gematria!$C$3:$C$40,Gematria!$D$3:$D$40)))</f>
        <v/>
      </c>
    </row>
    <row r="3028" spans="1:10" x14ac:dyDescent="0.25">
      <c r="A3028" s="2">
        <v>3027</v>
      </c>
      <c r="B3028" s="2">
        <v>26</v>
      </c>
      <c r="C3028" s="2">
        <v>73</v>
      </c>
      <c r="D3028" s="11"/>
      <c r="E30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28" s="524" t="str">
        <f t="shared" si="143"/>
        <v/>
      </c>
      <c r="H3028" s="525">
        <f t="shared" si="144"/>
        <v>0</v>
      </c>
      <c r="I3028" s="526">
        <f t="shared" si="145"/>
        <v>1</v>
      </c>
      <c r="J3028" s="526" t="str">
        <f ca="1">IF(G3028="","",SUMPRODUCT(LOOKUP(MID(SUBSTITUTE(UPPER(TRIM(CLEAN(SUBSTITUTE(SUBSTITUTE(G3028,"ٔ",""),"ـ","ء"))))," ",""),ROW(INDIRECT("1:"&amp;LEN(SUBSTITUTE(UPPER(TRIM(CLEAN(SUBSTITUTE(SUBSTITUTE(G3028,"ٔ",""),"ـ","ء"))))," ","")))),1),Gematria!$C$3:$C$40,Gematria!$D$3:$D$40)))</f>
        <v/>
      </c>
    </row>
    <row r="3029" spans="1:10" x14ac:dyDescent="0.25">
      <c r="A3029" s="2">
        <v>3028</v>
      </c>
      <c r="B3029" s="2">
        <v>26</v>
      </c>
      <c r="C3029" s="2">
        <v>74</v>
      </c>
      <c r="D3029" s="11"/>
      <c r="E30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29" s="524" t="str">
        <f t="shared" si="143"/>
        <v/>
      </c>
      <c r="H3029" s="525">
        <f t="shared" si="144"/>
        <v>0</v>
      </c>
      <c r="I3029" s="526">
        <f t="shared" si="145"/>
        <v>1</v>
      </c>
      <c r="J3029" s="526" t="str">
        <f ca="1">IF(G3029="","",SUMPRODUCT(LOOKUP(MID(SUBSTITUTE(UPPER(TRIM(CLEAN(SUBSTITUTE(SUBSTITUTE(G3029,"ٔ",""),"ـ","ء"))))," ",""),ROW(INDIRECT("1:"&amp;LEN(SUBSTITUTE(UPPER(TRIM(CLEAN(SUBSTITUTE(SUBSTITUTE(G3029,"ٔ",""),"ـ","ء"))))," ","")))),1),Gematria!$C$3:$C$40,Gematria!$D$3:$D$40)))</f>
        <v/>
      </c>
    </row>
    <row r="3030" spans="1:10" x14ac:dyDescent="0.25">
      <c r="A3030" s="2">
        <v>3029</v>
      </c>
      <c r="B3030" s="2">
        <v>26</v>
      </c>
      <c r="C3030" s="2">
        <v>75</v>
      </c>
      <c r="D3030" s="11"/>
      <c r="E30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30" s="524" t="str">
        <f t="shared" si="143"/>
        <v/>
      </c>
      <c r="H3030" s="525">
        <f t="shared" si="144"/>
        <v>0</v>
      </c>
      <c r="I3030" s="526">
        <f t="shared" si="145"/>
        <v>1</v>
      </c>
      <c r="J3030" s="526" t="str">
        <f ca="1">IF(G3030="","",SUMPRODUCT(LOOKUP(MID(SUBSTITUTE(UPPER(TRIM(CLEAN(SUBSTITUTE(SUBSTITUTE(G3030,"ٔ",""),"ـ","ء"))))," ",""),ROW(INDIRECT("1:"&amp;LEN(SUBSTITUTE(UPPER(TRIM(CLEAN(SUBSTITUTE(SUBSTITUTE(G3030,"ٔ",""),"ـ","ء"))))," ","")))),1),Gematria!$C$3:$C$40,Gematria!$D$3:$D$40)))</f>
        <v/>
      </c>
    </row>
    <row r="3031" spans="1:10" x14ac:dyDescent="0.25">
      <c r="A3031" s="2">
        <v>3030</v>
      </c>
      <c r="B3031" s="2">
        <v>26</v>
      </c>
      <c r="C3031" s="2">
        <v>76</v>
      </c>
      <c r="D3031" s="11"/>
      <c r="E30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31" s="524" t="str">
        <f t="shared" si="143"/>
        <v/>
      </c>
      <c r="H3031" s="525">
        <f t="shared" si="144"/>
        <v>0</v>
      </c>
      <c r="I3031" s="526">
        <f t="shared" si="145"/>
        <v>1</v>
      </c>
      <c r="J3031" s="526" t="str">
        <f ca="1">IF(G3031="","",SUMPRODUCT(LOOKUP(MID(SUBSTITUTE(UPPER(TRIM(CLEAN(SUBSTITUTE(SUBSTITUTE(G3031,"ٔ",""),"ـ","ء"))))," ",""),ROW(INDIRECT("1:"&amp;LEN(SUBSTITUTE(UPPER(TRIM(CLEAN(SUBSTITUTE(SUBSTITUTE(G3031,"ٔ",""),"ـ","ء"))))," ","")))),1),Gematria!$C$3:$C$40,Gematria!$D$3:$D$40)))</f>
        <v/>
      </c>
    </row>
    <row r="3032" spans="1:10" x14ac:dyDescent="0.25">
      <c r="A3032" s="2">
        <v>3031</v>
      </c>
      <c r="B3032" s="2">
        <v>26</v>
      </c>
      <c r="C3032" s="2">
        <v>77</v>
      </c>
      <c r="D3032" s="11"/>
      <c r="E30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32" s="524" t="str">
        <f t="shared" si="143"/>
        <v/>
      </c>
      <c r="H3032" s="525">
        <f t="shared" si="144"/>
        <v>0</v>
      </c>
      <c r="I3032" s="526">
        <f t="shared" si="145"/>
        <v>1</v>
      </c>
      <c r="J3032" s="526" t="str">
        <f ca="1">IF(G3032="","",SUMPRODUCT(LOOKUP(MID(SUBSTITUTE(UPPER(TRIM(CLEAN(SUBSTITUTE(SUBSTITUTE(G3032,"ٔ",""),"ـ","ء"))))," ",""),ROW(INDIRECT("1:"&amp;LEN(SUBSTITUTE(UPPER(TRIM(CLEAN(SUBSTITUTE(SUBSTITUTE(G3032,"ٔ",""),"ـ","ء"))))," ","")))),1),Gematria!$C$3:$C$40,Gematria!$D$3:$D$40)))</f>
        <v/>
      </c>
    </row>
    <row r="3033" spans="1:10" x14ac:dyDescent="0.25">
      <c r="A3033" s="2">
        <v>3032</v>
      </c>
      <c r="B3033" s="2">
        <v>26</v>
      </c>
      <c r="C3033" s="2">
        <v>78</v>
      </c>
      <c r="D3033" s="11"/>
      <c r="E30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33" s="524" t="str">
        <f t="shared" si="143"/>
        <v/>
      </c>
      <c r="H3033" s="525">
        <f t="shared" si="144"/>
        <v>0</v>
      </c>
      <c r="I3033" s="526">
        <f t="shared" si="145"/>
        <v>1</v>
      </c>
      <c r="J3033" s="526" t="str">
        <f ca="1">IF(G3033="","",SUMPRODUCT(LOOKUP(MID(SUBSTITUTE(UPPER(TRIM(CLEAN(SUBSTITUTE(SUBSTITUTE(G3033,"ٔ",""),"ـ","ء"))))," ",""),ROW(INDIRECT("1:"&amp;LEN(SUBSTITUTE(UPPER(TRIM(CLEAN(SUBSTITUTE(SUBSTITUTE(G3033,"ٔ",""),"ـ","ء"))))," ","")))),1),Gematria!$C$3:$C$40,Gematria!$D$3:$D$40)))</f>
        <v/>
      </c>
    </row>
    <row r="3034" spans="1:10" x14ac:dyDescent="0.25">
      <c r="A3034" s="2">
        <v>3033</v>
      </c>
      <c r="B3034" s="2">
        <v>26</v>
      </c>
      <c r="C3034" s="2">
        <v>79</v>
      </c>
      <c r="D3034" s="11"/>
      <c r="E30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34" s="524" t="str">
        <f t="shared" si="143"/>
        <v/>
      </c>
      <c r="H3034" s="525">
        <f t="shared" si="144"/>
        <v>0</v>
      </c>
      <c r="I3034" s="526">
        <f t="shared" si="145"/>
        <v>1</v>
      </c>
      <c r="J3034" s="526" t="str">
        <f ca="1">IF(G3034="","",SUMPRODUCT(LOOKUP(MID(SUBSTITUTE(UPPER(TRIM(CLEAN(SUBSTITUTE(SUBSTITUTE(G3034,"ٔ",""),"ـ","ء"))))," ",""),ROW(INDIRECT("1:"&amp;LEN(SUBSTITUTE(UPPER(TRIM(CLEAN(SUBSTITUTE(SUBSTITUTE(G3034,"ٔ",""),"ـ","ء"))))," ","")))),1),Gematria!$C$3:$C$40,Gematria!$D$3:$D$40)))</f>
        <v/>
      </c>
    </row>
    <row r="3035" spans="1:10" x14ac:dyDescent="0.25">
      <c r="A3035" s="2">
        <v>3034</v>
      </c>
      <c r="B3035" s="2">
        <v>26</v>
      </c>
      <c r="C3035" s="2">
        <v>80</v>
      </c>
      <c r="D3035" s="11"/>
      <c r="E30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35" s="524" t="str">
        <f t="shared" si="143"/>
        <v/>
      </c>
      <c r="H3035" s="525">
        <f t="shared" si="144"/>
        <v>0</v>
      </c>
      <c r="I3035" s="526">
        <f t="shared" si="145"/>
        <v>1</v>
      </c>
      <c r="J3035" s="526" t="str">
        <f ca="1">IF(G3035="","",SUMPRODUCT(LOOKUP(MID(SUBSTITUTE(UPPER(TRIM(CLEAN(SUBSTITUTE(SUBSTITUTE(G3035,"ٔ",""),"ـ","ء"))))," ",""),ROW(INDIRECT("1:"&amp;LEN(SUBSTITUTE(UPPER(TRIM(CLEAN(SUBSTITUTE(SUBSTITUTE(G3035,"ٔ",""),"ـ","ء"))))," ","")))),1),Gematria!$C$3:$C$40,Gematria!$D$3:$D$40)))</f>
        <v/>
      </c>
    </row>
    <row r="3036" spans="1:10" x14ac:dyDescent="0.25">
      <c r="A3036" s="2">
        <v>3035</v>
      </c>
      <c r="B3036" s="2">
        <v>26</v>
      </c>
      <c r="C3036" s="2">
        <v>81</v>
      </c>
      <c r="D3036" s="11"/>
      <c r="E30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36" s="524" t="str">
        <f t="shared" si="143"/>
        <v/>
      </c>
      <c r="H3036" s="525">
        <f t="shared" si="144"/>
        <v>0</v>
      </c>
      <c r="I3036" s="526">
        <f t="shared" si="145"/>
        <v>1</v>
      </c>
      <c r="J3036" s="526" t="str">
        <f ca="1">IF(G3036="","",SUMPRODUCT(LOOKUP(MID(SUBSTITUTE(UPPER(TRIM(CLEAN(SUBSTITUTE(SUBSTITUTE(G3036,"ٔ",""),"ـ","ء"))))," ",""),ROW(INDIRECT("1:"&amp;LEN(SUBSTITUTE(UPPER(TRIM(CLEAN(SUBSTITUTE(SUBSTITUTE(G3036,"ٔ",""),"ـ","ء"))))," ","")))),1),Gematria!$C$3:$C$40,Gematria!$D$3:$D$40)))</f>
        <v/>
      </c>
    </row>
    <row r="3037" spans="1:10" x14ac:dyDescent="0.25">
      <c r="A3037" s="2">
        <v>3036</v>
      </c>
      <c r="B3037" s="2">
        <v>26</v>
      </c>
      <c r="C3037" s="2">
        <v>82</v>
      </c>
      <c r="D3037" s="11"/>
      <c r="E30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37" s="524" t="str">
        <f t="shared" si="143"/>
        <v/>
      </c>
      <c r="H3037" s="525">
        <f t="shared" si="144"/>
        <v>0</v>
      </c>
      <c r="I3037" s="526">
        <f t="shared" si="145"/>
        <v>1</v>
      </c>
      <c r="J3037" s="526" t="str">
        <f ca="1">IF(G3037="","",SUMPRODUCT(LOOKUP(MID(SUBSTITUTE(UPPER(TRIM(CLEAN(SUBSTITUTE(SUBSTITUTE(G3037,"ٔ",""),"ـ","ء"))))," ",""),ROW(INDIRECT("1:"&amp;LEN(SUBSTITUTE(UPPER(TRIM(CLEAN(SUBSTITUTE(SUBSTITUTE(G3037,"ٔ",""),"ـ","ء"))))," ","")))),1),Gematria!$C$3:$C$40,Gematria!$D$3:$D$40)))</f>
        <v/>
      </c>
    </row>
    <row r="3038" spans="1:10" x14ac:dyDescent="0.25">
      <c r="A3038" s="2">
        <v>3037</v>
      </c>
      <c r="B3038" s="2">
        <v>26</v>
      </c>
      <c r="C3038" s="2">
        <v>83</v>
      </c>
      <c r="D3038" s="11"/>
      <c r="E30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38" s="524" t="str">
        <f t="shared" si="143"/>
        <v/>
      </c>
      <c r="H3038" s="525">
        <f t="shared" si="144"/>
        <v>0</v>
      </c>
      <c r="I3038" s="526">
        <f t="shared" si="145"/>
        <v>1</v>
      </c>
      <c r="J3038" s="526" t="str">
        <f ca="1">IF(G3038="","",SUMPRODUCT(LOOKUP(MID(SUBSTITUTE(UPPER(TRIM(CLEAN(SUBSTITUTE(SUBSTITUTE(G3038,"ٔ",""),"ـ","ء"))))," ",""),ROW(INDIRECT("1:"&amp;LEN(SUBSTITUTE(UPPER(TRIM(CLEAN(SUBSTITUTE(SUBSTITUTE(G3038,"ٔ",""),"ـ","ء"))))," ","")))),1),Gematria!$C$3:$C$40,Gematria!$D$3:$D$40)))</f>
        <v/>
      </c>
    </row>
    <row r="3039" spans="1:10" x14ac:dyDescent="0.25">
      <c r="A3039" s="2">
        <v>3038</v>
      </c>
      <c r="B3039" s="2">
        <v>26</v>
      </c>
      <c r="C3039" s="2">
        <v>84</v>
      </c>
      <c r="D3039" s="11"/>
      <c r="E30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39" s="524" t="str">
        <f t="shared" si="143"/>
        <v/>
      </c>
      <c r="H3039" s="525">
        <f t="shared" si="144"/>
        <v>0</v>
      </c>
      <c r="I3039" s="526">
        <f t="shared" si="145"/>
        <v>1</v>
      </c>
      <c r="J3039" s="526" t="str">
        <f ca="1">IF(G3039="","",SUMPRODUCT(LOOKUP(MID(SUBSTITUTE(UPPER(TRIM(CLEAN(SUBSTITUTE(SUBSTITUTE(G3039,"ٔ",""),"ـ","ء"))))," ",""),ROW(INDIRECT("1:"&amp;LEN(SUBSTITUTE(UPPER(TRIM(CLEAN(SUBSTITUTE(SUBSTITUTE(G3039,"ٔ",""),"ـ","ء"))))," ","")))),1),Gematria!$C$3:$C$40,Gematria!$D$3:$D$40)))</f>
        <v/>
      </c>
    </row>
    <row r="3040" spans="1:10" x14ac:dyDescent="0.25">
      <c r="A3040" s="2">
        <v>3039</v>
      </c>
      <c r="B3040" s="2">
        <v>26</v>
      </c>
      <c r="C3040" s="2">
        <v>85</v>
      </c>
      <c r="D3040" s="11"/>
      <c r="E30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40" s="524" t="str">
        <f t="shared" si="143"/>
        <v/>
      </c>
      <c r="H3040" s="525">
        <f t="shared" si="144"/>
        <v>0</v>
      </c>
      <c r="I3040" s="526">
        <f t="shared" si="145"/>
        <v>1</v>
      </c>
      <c r="J3040" s="526" t="str">
        <f ca="1">IF(G3040="","",SUMPRODUCT(LOOKUP(MID(SUBSTITUTE(UPPER(TRIM(CLEAN(SUBSTITUTE(SUBSTITUTE(G3040,"ٔ",""),"ـ","ء"))))," ",""),ROW(INDIRECT("1:"&amp;LEN(SUBSTITUTE(UPPER(TRIM(CLEAN(SUBSTITUTE(SUBSTITUTE(G3040,"ٔ",""),"ـ","ء"))))," ","")))),1),Gematria!$C$3:$C$40,Gematria!$D$3:$D$40)))</f>
        <v/>
      </c>
    </row>
    <row r="3041" spans="1:10" x14ac:dyDescent="0.25">
      <c r="A3041" s="2">
        <v>3040</v>
      </c>
      <c r="B3041" s="2">
        <v>26</v>
      </c>
      <c r="C3041" s="2">
        <v>86</v>
      </c>
      <c r="D3041" s="11"/>
      <c r="E30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41" s="524" t="str">
        <f t="shared" si="143"/>
        <v/>
      </c>
      <c r="H3041" s="525">
        <f t="shared" si="144"/>
        <v>0</v>
      </c>
      <c r="I3041" s="526">
        <f t="shared" si="145"/>
        <v>1</v>
      </c>
      <c r="J3041" s="526" t="str">
        <f ca="1">IF(G3041="","",SUMPRODUCT(LOOKUP(MID(SUBSTITUTE(UPPER(TRIM(CLEAN(SUBSTITUTE(SUBSTITUTE(G3041,"ٔ",""),"ـ","ء"))))," ",""),ROW(INDIRECT("1:"&amp;LEN(SUBSTITUTE(UPPER(TRIM(CLEAN(SUBSTITUTE(SUBSTITUTE(G3041,"ٔ",""),"ـ","ء"))))," ","")))),1),Gematria!$C$3:$C$40,Gematria!$D$3:$D$40)))</f>
        <v/>
      </c>
    </row>
    <row r="3042" spans="1:10" x14ac:dyDescent="0.25">
      <c r="A3042" s="2">
        <v>3041</v>
      </c>
      <c r="B3042" s="2">
        <v>26</v>
      </c>
      <c r="C3042" s="2">
        <v>87</v>
      </c>
      <c r="D3042" s="11"/>
      <c r="E30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42" s="524" t="str">
        <f t="shared" si="143"/>
        <v/>
      </c>
      <c r="H3042" s="525">
        <f t="shared" si="144"/>
        <v>0</v>
      </c>
      <c r="I3042" s="526">
        <f t="shared" si="145"/>
        <v>1</v>
      </c>
      <c r="J3042" s="526" t="str">
        <f ca="1">IF(G3042="","",SUMPRODUCT(LOOKUP(MID(SUBSTITUTE(UPPER(TRIM(CLEAN(SUBSTITUTE(SUBSTITUTE(G3042,"ٔ",""),"ـ","ء"))))," ",""),ROW(INDIRECT("1:"&amp;LEN(SUBSTITUTE(UPPER(TRIM(CLEAN(SUBSTITUTE(SUBSTITUTE(G3042,"ٔ",""),"ـ","ء"))))," ","")))),1),Gematria!$C$3:$C$40,Gematria!$D$3:$D$40)))</f>
        <v/>
      </c>
    </row>
    <row r="3043" spans="1:10" x14ac:dyDescent="0.25">
      <c r="A3043" s="2">
        <v>3042</v>
      </c>
      <c r="B3043" s="2">
        <v>26</v>
      </c>
      <c r="C3043" s="2">
        <v>88</v>
      </c>
      <c r="D3043" s="11"/>
      <c r="E30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43" s="524" t="str">
        <f t="shared" si="143"/>
        <v/>
      </c>
      <c r="H3043" s="525">
        <f t="shared" si="144"/>
        <v>0</v>
      </c>
      <c r="I3043" s="526">
        <f t="shared" si="145"/>
        <v>1</v>
      </c>
      <c r="J3043" s="526" t="str">
        <f ca="1">IF(G3043="","",SUMPRODUCT(LOOKUP(MID(SUBSTITUTE(UPPER(TRIM(CLEAN(SUBSTITUTE(SUBSTITUTE(G3043,"ٔ",""),"ـ","ء"))))," ",""),ROW(INDIRECT("1:"&amp;LEN(SUBSTITUTE(UPPER(TRIM(CLEAN(SUBSTITUTE(SUBSTITUTE(G3043,"ٔ",""),"ـ","ء"))))," ","")))),1),Gematria!$C$3:$C$40,Gematria!$D$3:$D$40)))</f>
        <v/>
      </c>
    </row>
    <row r="3044" spans="1:10" x14ac:dyDescent="0.25">
      <c r="A3044" s="2">
        <v>3043</v>
      </c>
      <c r="B3044" s="2">
        <v>26</v>
      </c>
      <c r="C3044" s="2">
        <v>89</v>
      </c>
      <c r="D3044" s="11"/>
      <c r="E30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44" s="524" t="str">
        <f t="shared" si="143"/>
        <v/>
      </c>
      <c r="H3044" s="525">
        <f t="shared" si="144"/>
        <v>0</v>
      </c>
      <c r="I3044" s="526">
        <f t="shared" si="145"/>
        <v>1</v>
      </c>
      <c r="J3044" s="526" t="str">
        <f ca="1">IF(G3044="","",SUMPRODUCT(LOOKUP(MID(SUBSTITUTE(UPPER(TRIM(CLEAN(SUBSTITUTE(SUBSTITUTE(G3044,"ٔ",""),"ـ","ء"))))," ",""),ROW(INDIRECT("1:"&amp;LEN(SUBSTITUTE(UPPER(TRIM(CLEAN(SUBSTITUTE(SUBSTITUTE(G3044,"ٔ",""),"ـ","ء"))))," ","")))),1),Gematria!$C$3:$C$40,Gematria!$D$3:$D$40)))</f>
        <v/>
      </c>
    </row>
    <row r="3045" spans="1:10" x14ac:dyDescent="0.25">
      <c r="A3045" s="2">
        <v>3044</v>
      </c>
      <c r="B3045" s="2">
        <v>26</v>
      </c>
      <c r="C3045" s="2">
        <v>90</v>
      </c>
      <c r="D3045" s="11"/>
      <c r="E30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45" s="524" t="str">
        <f t="shared" si="143"/>
        <v/>
      </c>
      <c r="H3045" s="525">
        <f t="shared" si="144"/>
        <v>0</v>
      </c>
      <c r="I3045" s="526">
        <f t="shared" si="145"/>
        <v>1</v>
      </c>
      <c r="J3045" s="526" t="str">
        <f ca="1">IF(G3045="","",SUMPRODUCT(LOOKUP(MID(SUBSTITUTE(UPPER(TRIM(CLEAN(SUBSTITUTE(SUBSTITUTE(G3045,"ٔ",""),"ـ","ء"))))," ",""),ROW(INDIRECT("1:"&amp;LEN(SUBSTITUTE(UPPER(TRIM(CLEAN(SUBSTITUTE(SUBSTITUTE(G3045,"ٔ",""),"ـ","ء"))))," ","")))),1),Gematria!$C$3:$C$40,Gematria!$D$3:$D$40)))</f>
        <v/>
      </c>
    </row>
    <row r="3046" spans="1:10" x14ac:dyDescent="0.25">
      <c r="A3046" s="2">
        <v>3045</v>
      </c>
      <c r="B3046" s="2">
        <v>26</v>
      </c>
      <c r="C3046" s="2">
        <v>91</v>
      </c>
      <c r="D3046" s="11"/>
      <c r="E30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46" s="524" t="str">
        <f t="shared" si="143"/>
        <v/>
      </c>
      <c r="H3046" s="525">
        <f t="shared" si="144"/>
        <v>0</v>
      </c>
      <c r="I3046" s="526">
        <f t="shared" si="145"/>
        <v>1</v>
      </c>
      <c r="J3046" s="526" t="str">
        <f ca="1">IF(G3046="","",SUMPRODUCT(LOOKUP(MID(SUBSTITUTE(UPPER(TRIM(CLEAN(SUBSTITUTE(SUBSTITUTE(G3046,"ٔ",""),"ـ","ء"))))," ",""),ROW(INDIRECT("1:"&amp;LEN(SUBSTITUTE(UPPER(TRIM(CLEAN(SUBSTITUTE(SUBSTITUTE(G3046,"ٔ",""),"ـ","ء"))))," ","")))),1),Gematria!$C$3:$C$40,Gematria!$D$3:$D$40)))</f>
        <v/>
      </c>
    </row>
    <row r="3047" spans="1:10" x14ac:dyDescent="0.25">
      <c r="A3047" s="2">
        <v>3046</v>
      </c>
      <c r="B3047" s="2">
        <v>26</v>
      </c>
      <c r="C3047" s="2">
        <v>92</v>
      </c>
      <c r="D3047" s="11"/>
      <c r="E30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47" s="524" t="str">
        <f t="shared" si="143"/>
        <v/>
      </c>
      <c r="H3047" s="525">
        <f t="shared" si="144"/>
        <v>0</v>
      </c>
      <c r="I3047" s="526">
        <f t="shared" si="145"/>
        <v>1</v>
      </c>
      <c r="J3047" s="526" t="str">
        <f ca="1">IF(G3047="","",SUMPRODUCT(LOOKUP(MID(SUBSTITUTE(UPPER(TRIM(CLEAN(SUBSTITUTE(SUBSTITUTE(G3047,"ٔ",""),"ـ","ء"))))," ",""),ROW(INDIRECT("1:"&amp;LEN(SUBSTITUTE(UPPER(TRIM(CLEAN(SUBSTITUTE(SUBSTITUTE(G3047,"ٔ",""),"ـ","ء"))))," ","")))),1),Gematria!$C$3:$C$40,Gematria!$D$3:$D$40)))</f>
        <v/>
      </c>
    </row>
    <row r="3048" spans="1:10" x14ac:dyDescent="0.25">
      <c r="A3048" s="2">
        <v>3047</v>
      </c>
      <c r="B3048" s="2">
        <v>26</v>
      </c>
      <c r="C3048" s="2">
        <v>93</v>
      </c>
      <c r="D3048" s="11"/>
      <c r="E30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48" s="524" t="str">
        <f t="shared" si="143"/>
        <v/>
      </c>
      <c r="H3048" s="525">
        <f t="shared" si="144"/>
        <v>0</v>
      </c>
      <c r="I3048" s="526">
        <f t="shared" si="145"/>
        <v>1</v>
      </c>
      <c r="J3048" s="526" t="str">
        <f ca="1">IF(G3048="","",SUMPRODUCT(LOOKUP(MID(SUBSTITUTE(UPPER(TRIM(CLEAN(SUBSTITUTE(SUBSTITUTE(G3048,"ٔ",""),"ـ","ء"))))," ",""),ROW(INDIRECT("1:"&amp;LEN(SUBSTITUTE(UPPER(TRIM(CLEAN(SUBSTITUTE(SUBSTITUTE(G3048,"ٔ",""),"ـ","ء"))))," ","")))),1),Gematria!$C$3:$C$40,Gematria!$D$3:$D$40)))</f>
        <v/>
      </c>
    </row>
    <row r="3049" spans="1:10" x14ac:dyDescent="0.25">
      <c r="A3049" s="2">
        <v>3048</v>
      </c>
      <c r="B3049" s="2">
        <v>26</v>
      </c>
      <c r="C3049" s="2">
        <v>94</v>
      </c>
      <c r="D3049" s="11"/>
      <c r="E30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49" s="524" t="str">
        <f t="shared" si="143"/>
        <v/>
      </c>
      <c r="H3049" s="525">
        <f t="shared" si="144"/>
        <v>0</v>
      </c>
      <c r="I3049" s="526">
        <f t="shared" si="145"/>
        <v>1</v>
      </c>
      <c r="J3049" s="526" t="str">
        <f ca="1">IF(G3049="","",SUMPRODUCT(LOOKUP(MID(SUBSTITUTE(UPPER(TRIM(CLEAN(SUBSTITUTE(SUBSTITUTE(G3049,"ٔ",""),"ـ","ء"))))," ",""),ROW(INDIRECT("1:"&amp;LEN(SUBSTITUTE(UPPER(TRIM(CLEAN(SUBSTITUTE(SUBSTITUTE(G3049,"ٔ",""),"ـ","ء"))))," ","")))),1),Gematria!$C$3:$C$40,Gematria!$D$3:$D$40)))</f>
        <v/>
      </c>
    </row>
    <row r="3050" spans="1:10" x14ac:dyDescent="0.25">
      <c r="A3050" s="2">
        <v>3049</v>
      </c>
      <c r="B3050" s="2">
        <v>26</v>
      </c>
      <c r="C3050" s="2">
        <v>95</v>
      </c>
      <c r="D3050" s="11"/>
      <c r="E30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50" s="524" t="str">
        <f t="shared" si="143"/>
        <v/>
      </c>
      <c r="H3050" s="525">
        <f t="shared" si="144"/>
        <v>0</v>
      </c>
      <c r="I3050" s="526">
        <f t="shared" si="145"/>
        <v>1</v>
      </c>
      <c r="J3050" s="526" t="str">
        <f ca="1">IF(G3050="","",SUMPRODUCT(LOOKUP(MID(SUBSTITUTE(UPPER(TRIM(CLEAN(SUBSTITUTE(SUBSTITUTE(G3050,"ٔ",""),"ـ","ء"))))," ",""),ROW(INDIRECT("1:"&amp;LEN(SUBSTITUTE(UPPER(TRIM(CLEAN(SUBSTITUTE(SUBSTITUTE(G3050,"ٔ",""),"ـ","ء"))))," ","")))),1),Gematria!$C$3:$C$40,Gematria!$D$3:$D$40)))</f>
        <v/>
      </c>
    </row>
    <row r="3051" spans="1:10" x14ac:dyDescent="0.25">
      <c r="A3051" s="2">
        <v>3050</v>
      </c>
      <c r="B3051" s="2">
        <v>26</v>
      </c>
      <c r="C3051" s="2">
        <v>96</v>
      </c>
      <c r="D3051" s="11"/>
      <c r="E30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51" s="524" t="str">
        <f t="shared" si="143"/>
        <v/>
      </c>
      <c r="H3051" s="525">
        <f t="shared" si="144"/>
        <v>0</v>
      </c>
      <c r="I3051" s="526">
        <f t="shared" si="145"/>
        <v>1</v>
      </c>
      <c r="J3051" s="526" t="str">
        <f ca="1">IF(G3051="","",SUMPRODUCT(LOOKUP(MID(SUBSTITUTE(UPPER(TRIM(CLEAN(SUBSTITUTE(SUBSTITUTE(G3051,"ٔ",""),"ـ","ء"))))," ",""),ROW(INDIRECT("1:"&amp;LEN(SUBSTITUTE(UPPER(TRIM(CLEAN(SUBSTITUTE(SUBSTITUTE(G3051,"ٔ",""),"ـ","ء"))))," ","")))),1),Gematria!$C$3:$C$40,Gematria!$D$3:$D$40)))</f>
        <v/>
      </c>
    </row>
    <row r="3052" spans="1:10" x14ac:dyDescent="0.25">
      <c r="A3052" s="2">
        <v>3051</v>
      </c>
      <c r="B3052" s="2">
        <v>26</v>
      </c>
      <c r="C3052" s="2">
        <v>97</v>
      </c>
      <c r="D3052" s="11"/>
      <c r="E30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52" s="524" t="str">
        <f t="shared" si="143"/>
        <v/>
      </c>
      <c r="H3052" s="525">
        <f t="shared" si="144"/>
        <v>0</v>
      </c>
      <c r="I3052" s="526">
        <f t="shared" si="145"/>
        <v>1</v>
      </c>
      <c r="J3052" s="526" t="str">
        <f ca="1">IF(G3052="","",SUMPRODUCT(LOOKUP(MID(SUBSTITUTE(UPPER(TRIM(CLEAN(SUBSTITUTE(SUBSTITUTE(G3052,"ٔ",""),"ـ","ء"))))," ",""),ROW(INDIRECT("1:"&amp;LEN(SUBSTITUTE(UPPER(TRIM(CLEAN(SUBSTITUTE(SUBSTITUTE(G3052,"ٔ",""),"ـ","ء"))))," ","")))),1),Gematria!$C$3:$C$40,Gematria!$D$3:$D$40)))</f>
        <v/>
      </c>
    </row>
    <row r="3053" spans="1:10" x14ac:dyDescent="0.25">
      <c r="A3053" s="2">
        <v>3052</v>
      </c>
      <c r="B3053" s="2">
        <v>26</v>
      </c>
      <c r="C3053" s="2">
        <v>98</v>
      </c>
      <c r="D3053" s="11"/>
      <c r="E30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53" s="524" t="str">
        <f t="shared" si="143"/>
        <v/>
      </c>
      <c r="H3053" s="525">
        <f t="shared" si="144"/>
        <v>0</v>
      </c>
      <c r="I3053" s="526">
        <f t="shared" si="145"/>
        <v>1</v>
      </c>
      <c r="J3053" s="526" t="str">
        <f ca="1">IF(G3053="","",SUMPRODUCT(LOOKUP(MID(SUBSTITUTE(UPPER(TRIM(CLEAN(SUBSTITUTE(SUBSTITUTE(G3053,"ٔ",""),"ـ","ء"))))," ",""),ROW(INDIRECT("1:"&amp;LEN(SUBSTITUTE(UPPER(TRIM(CLEAN(SUBSTITUTE(SUBSTITUTE(G3053,"ٔ",""),"ـ","ء"))))," ","")))),1),Gematria!$C$3:$C$40,Gematria!$D$3:$D$40)))</f>
        <v/>
      </c>
    </row>
    <row r="3054" spans="1:10" x14ac:dyDescent="0.25">
      <c r="A3054" s="2">
        <v>3053</v>
      </c>
      <c r="B3054" s="2">
        <v>26</v>
      </c>
      <c r="C3054" s="2">
        <v>99</v>
      </c>
      <c r="D3054" s="11"/>
      <c r="E30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54" s="524" t="str">
        <f t="shared" si="143"/>
        <v/>
      </c>
      <c r="H3054" s="525">
        <f t="shared" si="144"/>
        <v>0</v>
      </c>
      <c r="I3054" s="526">
        <f t="shared" si="145"/>
        <v>1</v>
      </c>
      <c r="J3054" s="526" t="str">
        <f ca="1">IF(G3054="","",SUMPRODUCT(LOOKUP(MID(SUBSTITUTE(UPPER(TRIM(CLEAN(SUBSTITUTE(SUBSTITUTE(G3054,"ٔ",""),"ـ","ء"))))," ",""),ROW(INDIRECT("1:"&amp;LEN(SUBSTITUTE(UPPER(TRIM(CLEAN(SUBSTITUTE(SUBSTITUTE(G3054,"ٔ",""),"ـ","ء"))))," ","")))),1),Gematria!$C$3:$C$40,Gematria!$D$3:$D$40)))</f>
        <v/>
      </c>
    </row>
    <row r="3055" spans="1:10" x14ac:dyDescent="0.25">
      <c r="A3055" s="2">
        <v>3054</v>
      </c>
      <c r="B3055" s="2">
        <v>26</v>
      </c>
      <c r="C3055" s="2">
        <v>100</v>
      </c>
      <c r="D3055" s="11"/>
      <c r="E30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55" s="524" t="str">
        <f t="shared" si="143"/>
        <v/>
      </c>
      <c r="H3055" s="525">
        <f t="shared" si="144"/>
        <v>0</v>
      </c>
      <c r="I3055" s="526">
        <f t="shared" si="145"/>
        <v>1</v>
      </c>
      <c r="J3055" s="526" t="str">
        <f ca="1">IF(G3055="","",SUMPRODUCT(LOOKUP(MID(SUBSTITUTE(UPPER(TRIM(CLEAN(SUBSTITUTE(SUBSTITUTE(G3055,"ٔ",""),"ـ","ء"))))," ",""),ROW(INDIRECT("1:"&amp;LEN(SUBSTITUTE(UPPER(TRIM(CLEAN(SUBSTITUTE(SUBSTITUTE(G3055,"ٔ",""),"ـ","ء"))))," ","")))),1),Gematria!$C$3:$C$40,Gematria!$D$3:$D$40)))</f>
        <v/>
      </c>
    </row>
    <row r="3056" spans="1:10" x14ac:dyDescent="0.25">
      <c r="A3056" s="2">
        <v>3055</v>
      </c>
      <c r="B3056" s="2">
        <v>26</v>
      </c>
      <c r="C3056" s="2">
        <v>101</v>
      </c>
      <c r="D3056" s="11"/>
      <c r="E30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56" s="524" t="str">
        <f t="shared" si="143"/>
        <v/>
      </c>
      <c r="H3056" s="525">
        <f t="shared" si="144"/>
        <v>0</v>
      </c>
      <c r="I3056" s="526">
        <f t="shared" si="145"/>
        <v>1</v>
      </c>
      <c r="J3056" s="526" t="str">
        <f ca="1">IF(G3056="","",SUMPRODUCT(LOOKUP(MID(SUBSTITUTE(UPPER(TRIM(CLEAN(SUBSTITUTE(SUBSTITUTE(G3056,"ٔ",""),"ـ","ء"))))," ",""),ROW(INDIRECT("1:"&amp;LEN(SUBSTITUTE(UPPER(TRIM(CLEAN(SUBSTITUTE(SUBSTITUTE(G3056,"ٔ",""),"ـ","ء"))))," ","")))),1),Gematria!$C$3:$C$40,Gematria!$D$3:$D$40)))</f>
        <v/>
      </c>
    </row>
    <row r="3057" spans="1:10" x14ac:dyDescent="0.25">
      <c r="A3057" s="2">
        <v>3056</v>
      </c>
      <c r="B3057" s="2">
        <v>26</v>
      </c>
      <c r="C3057" s="2">
        <v>102</v>
      </c>
      <c r="D3057" s="11"/>
      <c r="E30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57" s="524" t="str">
        <f t="shared" si="143"/>
        <v/>
      </c>
      <c r="H3057" s="525">
        <f t="shared" si="144"/>
        <v>0</v>
      </c>
      <c r="I3057" s="526">
        <f t="shared" si="145"/>
        <v>1</v>
      </c>
      <c r="J3057" s="526" t="str">
        <f ca="1">IF(G3057="","",SUMPRODUCT(LOOKUP(MID(SUBSTITUTE(UPPER(TRIM(CLEAN(SUBSTITUTE(SUBSTITUTE(G3057,"ٔ",""),"ـ","ء"))))," ",""),ROW(INDIRECT("1:"&amp;LEN(SUBSTITUTE(UPPER(TRIM(CLEAN(SUBSTITUTE(SUBSTITUTE(G3057,"ٔ",""),"ـ","ء"))))," ","")))),1),Gematria!$C$3:$C$40,Gematria!$D$3:$D$40)))</f>
        <v/>
      </c>
    </row>
    <row r="3058" spans="1:10" x14ac:dyDescent="0.25">
      <c r="A3058" s="2">
        <v>3057</v>
      </c>
      <c r="B3058" s="2">
        <v>26</v>
      </c>
      <c r="C3058" s="2">
        <v>103</v>
      </c>
      <c r="D3058" s="11"/>
      <c r="E30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58" s="524" t="str">
        <f t="shared" si="143"/>
        <v/>
      </c>
      <c r="H3058" s="525">
        <f t="shared" si="144"/>
        <v>0</v>
      </c>
      <c r="I3058" s="526">
        <f t="shared" si="145"/>
        <v>1</v>
      </c>
      <c r="J3058" s="526" t="str">
        <f ca="1">IF(G3058="","",SUMPRODUCT(LOOKUP(MID(SUBSTITUTE(UPPER(TRIM(CLEAN(SUBSTITUTE(SUBSTITUTE(G3058,"ٔ",""),"ـ","ء"))))," ",""),ROW(INDIRECT("1:"&amp;LEN(SUBSTITUTE(UPPER(TRIM(CLEAN(SUBSTITUTE(SUBSTITUTE(G3058,"ٔ",""),"ـ","ء"))))," ","")))),1),Gematria!$C$3:$C$40,Gematria!$D$3:$D$40)))</f>
        <v/>
      </c>
    </row>
    <row r="3059" spans="1:10" x14ac:dyDescent="0.25">
      <c r="A3059" s="2">
        <v>3058</v>
      </c>
      <c r="B3059" s="2">
        <v>26</v>
      </c>
      <c r="C3059" s="2">
        <v>104</v>
      </c>
      <c r="D3059" s="11"/>
      <c r="E30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59" s="524" t="str">
        <f t="shared" si="143"/>
        <v/>
      </c>
      <c r="H3059" s="525">
        <f t="shared" si="144"/>
        <v>0</v>
      </c>
      <c r="I3059" s="526">
        <f t="shared" si="145"/>
        <v>1</v>
      </c>
      <c r="J3059" s="526" t="str">
        <f ca="1">IF(G3059="","",SUMPRODUCT(LOOKUP(MID(SUBSTITUTE(UPPER(TRIM(CLEAN(SUBSTITUTE(SUBSTITUTE(G3059,"ٔ",""),"ـ","ء"))))," ",""),ROW(INDIRECT("1:"&amp;LEN(SUBSTITUTE(UPPER(TRIM(CLEAN(SUBSTITUTE(SUBSTITUTE(G3059,"ٔ",""),"ـ","ء"))))," ","")))),1),Gematria!$C$3:$C$40,Gematria!$D$3:$D$40)))</f>
        <v/>
      </c>
    </row>
    <row r="3060" spans="1:10" x14ac:dyDescent="0.25">
      <c r="A3060" s="2">
        <v>3059</v>
      </c>
      <c r="B3060" s="2">
        <v>26</v>
      </c>
      <c r="C3060" s="2">
        <v>105</v>
      </c>
      <c r="D3060" s="11"/>
      <c r="E30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60" s="524" t="str">
        <f t="shared" si="143"/>
        <v/>
      </c>
      <c r="H3060" s="525">
        <f t="shared" si="144"/>
        <v>0</v>
      </c>
      <c r="I3060" s="526">
        <f t="shared" si="145"/>
        <v>1</v>
      </c>
      <c r="J3060" s="526" t="str">
        <f ca="1">IF(G3060="","",SUMPRODUCT(LOOKUP(MID(SUBSTITUTE(UPPER(TRIM(CLEAN(SUBSTITUTE(SUBSTITUTE(G3060,"ٔ",""),"ـ","ء"))))," ",""),ROW(INDIRECT("1:"&amp;LEN(SUBSTITUTE(UPPER(TRIM(CLEAN(SUBSTITUTE(SUBSTITUTE(G3060,"ٔ",""),"ـ","ء"))))," ","")))),1),Gematria!$C$3:$C$40,Gematria!$D$3:$D$40)))</f>
        <v/>
      </c>
    </row>
    <row r="3061" spans="1:10" x14ac:dyDescent="0.25">
      <c r="A3061" s="2">
        <v>3060</v>
      </c>
      <c r="B3061" s="2">
        <v>26</v>
      </c>
      <c r="C3061" s="2">
        <v>106</v>
      </c>
      <c r="D3061" s="11"/>
      <c r="E30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61" s="524" t="str">
        <f t="shared" si="143"/>
        <v/>
      </c>
      <c r="H3061" s="525">
        <f t="shared" si="144"/>
        <v>0</v>
      </c>
      <c r="I3061" s="526">
        <f t="shared" si="145"/>
        <v>1</v>
      </c>
      <c r="J3061" s="526" t="str">
        <f ca="1">IF(G3061="","",SUMPRODUCT(LOOKUP(MID(SUBSTITUTE(UPPER(TRIM(CLEAN(SUBSTITUTE(SUBSTITUTE(G3061,"ٔ",""),"ـ","ء"))))," ",""),ROW(INDIRECT("1:"&amp;LEN(SUBSTITUTE(UPPER(TRIM(CLEAN(SUBSTITUTE(SUBSTITUTE(G3061,"ٔ",""),"ـ","ء"))))," ","")))),1),Gematria!$C$3:$C$40,Gematria!$D$3:$D$40)))</f>
        <v/>
      </c>
    </row>
    <row r="3062" spans="1:10" x14ac:dyDescent="0.25">
      <c r="A3062" s="2">
        <v>3061</v>
      </c>
      <c r="B3062" s="2">
        <v>26</v>
      </c>
      <c r="C3062" s="2">
        <v>107</v>
      </c>
      <c r="D3062" s="11"/>
      <c r="E30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62" s="524" t="str">
        <f t="shared" si="143"/>
        <v/>
      </c>
      <c r="H3062" s="525">
        <f t="shared" si="144"/>
        <v>0</v>
      </c>
      <c r="I3062" s="526">
        <f t="shared" si="145"/>
        <v>1</v>
      </c>
      <c r="J3062" s="526" t="str">
        <f ca="1">IF(G3062="","",SUMPRODUCT(LOOKUP(MID(SUBSTITUTE(UPPER(TRIM(CLEAN(SUBSTITUTE(SUBSTITUTE(G3062,"ٔ",""),"ـ","ء"))))," ",""),ROW(INDIRECT("1:"&amp;LEN(SUBSTITUTE(UPPER(TRIM(CLEAN(SUBSTITUTE(SUBSTITUTE(G3062,"ٔ",""),"ـ","ء"))))," ","")))),1),Gematria!$C$3:$C$40,Gematria!$D$3:$D$40)))</f>
        <v/>
      </c>
    </row>
    <row r="3063" spans="1:10" x14ac:dyDescent="0.25">
      <c r="A3063" s="2">
        <v>3062</v>
      </c>
      <c r="B3063" s="2">
        <v>26</v>
      </c>
      <c r="C3063" s="2">
        <v>108</v>
      </c>
      <c r="D3063" s="11"/>
      <c r="E30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63" s="524" t="str">
        <f t="shared" si="143"/>
        <v/>
      </c>
      <c r="H3063" s="525">
        <f t="shared" si="144"/>
        <v>0</v>
      </c>
      <c r="I3063" s="526">
        <f t="shared" si="145"/>
        <v>1</v>
      </c>
      <c r="J3063" s="526" t="str">
        <f ca="1">IF(G3063="","",SUMPRODUCT(LOOKUP(MID(SUBSTITUTE(UPPER(TRIM(CLEAN(SUBSTITUTE(SUBSTITUTE(G3063,"ٔ",""),"ـ","ء"))))," ",""),ROW(INDIRECT("1:"&amp;LEN(SUBSTITUTE(UPPER(TRIM(CLEAN(SUBSTITUTE(SUBSTITUTE(G3063,"ٔ",""),"ـ","ء"))))," ","")))),1),Gematria!$C$3:$C$40,Gematria!$D$3:$D$40)))</f>
        <v/>
      </c>
    </row>
    <row r="3064" spans="1:10" x14ac:dyDescent="0.25">
      <c r="A3064" s="2">
        <v>3063</v>
      </c>
      <c r="B3064" s="2">
        <v>26</v>
      </c>
      <c r="C3064" s="2">
        <v>109</v>
      </c>
      <c r="D3064" s="11"/>
      <c r="E30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64" s="524" t="str">
        <f t="shared" si="143"/>
        <v/>
      </c>
      <c r="H3064" s="525">
        <f t="shared" si="144"/>
        <v>0</v>
      </c>
      <c r="I3064" s="526">
        <f t="shared" si="145"/>
        <v>1</v>
      </c>
      <c r="J3064" s="526" t="str">
        <f ca="1">IF(G3064="","",SUMPRODUCT(LOOKUP(MID(SUBSTITUTE(UPPER(TRIM(CLEAN(SUBSTITUTE(SUBSTITUTE(G3064,"ٔ",""),"ـ","ء"))))," ",""),ROW(INDIRECT("1:"&amp;LEN(SUBSTITUTE(UPPER(TRIM(CLEAN(SUBSTITUTE(SUBSTITUTE(G3064,"ٔ",""),"ـ","ء"))))," ","")))),1),Gematria!$C$3:$C$40,Gematria!$D$3:$D$40)))</f>
        <v/>
      </c>
    </row>
    <row r="3065" spans="1:10" x14ac:dyDescent="0.25">
      <c r="A3065" s="2">
        <v>3064</v>
      </c>
      <c r="B3065" s="2">
        <v>26</v>
      </c>
      <c r="C3065" s="2">
        <v>110</v>
      </c>
      <c r="D3065" s="11"/>
      <c r="E30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65" s="524" t="str">
        <f t="shared" si="143"/>
        <v/>
      </c>
      <c r="H3065" s="525">
        <f t="shared" si="144"/>
        <v>0</v>
      </c>
      <c r="I3065" s="526">
        <f t="shared" si="145"/>
        <v>1</v>
      </c>
      <c r="J3065" s="526" t="str">
        <f ca="1">IF(G3065="","",SUMPRODUCT(LOOKUP(MID(SUBSTITUTE(UPPER(TRIM(CLEAN(SUBSTITUTE(SUBSTITUTE(G3065,"ٔ",""),"ـ","ء"))))," ",""),ROW(INDIRECT("1:"&amp;LEN(SUBSTITUTE(UPPER(TRIM(CLEAN(SUBSTITUTE(SUBSTITUTE(G3065,"ٔ",""),"ـ","ء"))))," ","")))),1),Gematria!$C$3:$C$40,Gematria!$D$3:$D$40)))</f>
        <v/>
      </c>
    </row>
    <row r="3066" spans="1:10" x14ac:dyDescent="0.25">
      <c r="A3066" s="2">
        <v>3065</v>
      </c>
      <c r="B3066" s="2">
        <v>26</v>
      </c>
      <c r="C3066" s="2">
        <v>111</v>
      </c>
      <c r="D3066" s="11"/>
      <c r="E30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66" s="524" t="str">
        <f t="shared" si="143"/>
        <v/>
      </c>
      <c r="H3066" s="525">
        <f t="shared" si="144"/>
        <v>0</v>
      </c>
      <c r="I3066" s="526">
        <f t="shared" si="145"/>
        <v>1</v>
      </c>
      <c r="J3066" s="526" t="str">
        <f ca="1">IF(G3066="","",SUMPRODUCT(LOOKUP(MID(SUBSTITUTE(UPPER(TRIM(CLEAN(SUBSTITUTE(SUBSTITUTE(G3066,"ٔ",""),"ـ","ء"))))," ",""),ROW(INDIRECT("1:"&amp;LEN(SUBSTITUTE(UPPER(TRIM(CLEAN(SUBSTITUTE(SUBSTITUTE(G3066,"ٔ",""),"ـ","ء"))))," ","")))),1),Gematria!$C$3:$C$40,Gematria!$D$3:$D$40)))</f>
        <v/>
      </c>
    </row>
    <row r="3067" spans="1:10" x14ac:dyDescent="0.25">
      <c r="A3067" s="2">
        <v>3066</v>
      </c>
      <c r="B3067" s="2">
        <v>26</v>
      </c>
      <c r="C3067" s="2">
        <v>112</v>
      </c>
      <c r="D3067" s="11"/>
      <c r="E30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67" s="524" t="str">
        <f t="shared" si="143"/>
        <v/>
      </c>
      <c r="H3067" s="525">
        <f t="shared" si="144"/>
        <v>0</v>
      </c>
      <c r="I3067" s="526">
        <f t="shared" si="145"/>
        <v>1</v>
      </c>
      <c r="J3067" s="526" t="str">
        <f ca="1">IF(G3067="","",SUMPRODUCT(LOOKUP(MID(SUBSTITUTE(UPPER(TRIM(CLEAN(SUBSTITUTE(SUBSTITUTE(G3067,"ٔ",""),"ـ","ء"))))," ",""),ROW(INDIRECT("1:"&amp;LEN(SUBSTITUTE(UPPER(TRIM(CLEAN(SUBSTITUTE(SUBSTITUTE(G3067,"ٔ",""),"ـ","ء"))))," ","")))),1),Gematria!$C$3:$C$40,Gematria!$D$3:$D$40)))</f>
        <v/>
      </c>
    </row>
    <row r="3068" spans="1:10" x14ac:dyDescent="0.25">
      <c r="A3068" s="2">
        <v>3067</v>
      </c>
      <c r="B3068" s="2">
        <v>26</v>
      </c>
      <c r="C3068" s="2">
        <v>113</v>
      </c>
      <c r="D3068" s="11"/>
      <c r="E30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68" s="524" t="str">
        <f t="shared" si="143"/>
        <v/>
      </c>
      <c r="H3068" s="525">
        <f t="shared" si="144"/>
        <v>0</v>
      </c>
      <c r="I3068" s="526">
        <f t="shared" si="145"/>
        <v>1</v>
      </c>
      <c r="J3068" s="526" t="str">
        <f ca="1">IF(G3068="","",SUMPRODUCT(LOOKUP(MID(SUBSTITUTE(UPPER(TRIM(CLEAN(SUBSTITUTE(SUBSTITUTE(G3068,"ٔ",""),"ـ","ء"))))," ",""),ROW(INDIRECT("1:"&amp;LEN(SUBSTITUTE(UPPER(TRIM(CLEAN(SUBSTITUTE(SUBSTITUTE(G3068,"ٔ",""),"ـ","ء"))))," ","")))),1),Gematria!$C$3:$C$40,Gematria!$D$3:$D$40)))</f>
        <v/>
      </c>
    </row>
    <row r="3069" spans="1:10" x14ac:dyDescent="0.25">
      <c r="A3069" s="2">
        <v>3068</v>
      </c>
      <c r="B3069" s="2">
        <v>26</v>
      </c>
      <c r="C3069" s="2">
        <v>114</v>
      </c>
      <c r="D3069" s="11"/>
      <c r="E30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69" s="524" t="str">
        <f t="shared" si="143"/>
        <v/>
      </c>
      <c r="H3069" s="525">
        <f t="shared" si="144"/>
        <v>0</v>
      </c>
      <c r="I3069" s="526">
        <f t="shared" si="145"/>
        <v>1</v>
      </c>
      <c r="J3069" s="526" t="str">
        <f ca="1">IF(G3069="","",SUMPRODUCT(LOOKUP(MID(SUBSTITUTE(UPPER(TRIM(CLEAN(SUBSTITUTE(SUBSTITUTE(G3069,"ٔ",""),"ـ","ء"))))," ",""),ROW(INDIRECT("1:"&amp;LEN(SUBSTITUTE(UPPER(TRIM(CLEAN(SUBSTITUTE(SUBSTITUTE(G3069,"ٔ",""),"ـ","ء"))))," ","")))),1),Gematria!$C$3:$C$40,Gematria!$D$3:$D$40)))</f>
        <v/>
      </c>
    </row>
    <row r="3070" spans="1:10" x14ac:dyDescent="0.25">
      <c r="A3070" s="2">
        <v>3069</v>
      </c>
      <c r="B3070" s="2">
        <v>26</v>
      </c>
      <c r="C3070" s="2">
        <v>115</v>
      </c>
      <c r="D3070" s="11"/>
      <c r="E30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70" s="524" t="str">
        <f t="shared" si="143"/>
        <v/>
      </c>
      <c r="H3070" s="525">
        <f t="shared" si="144"/>
        <v>0</v>
      </c>
      <c r="I3070" s="526">
        <f t="shared" si="145"/>
        <v>1</v>
      </c>
      <c r="J3070" s="526" t="str">
        <f ca="1">IF(G3070="","",SUMPRODUCT(LOOKUP(MID(SUBSTITUTE(UPPER(TRIM(CLEAN(SUBSTITUTE(SUBSTITUTE(G3070,"ٔ",""),"ـ","ء"))))," ",""),ROW(INDIRECT("1:"&amp;LEN(SUBSTITUTE(UPPER(TRIM(CLEAN(SUBSTITUTE(SUBSTITUTE(G3070,"ٔ",""),"ـ","ء"))))," ","")))),1),Gematria!$C$3:$C$40,Gematria!$D$3:$D$40)))</f>
        <v/>
      </c>
    </row>
    <row r="3071" spans="1:10" x14ac:dyDescent="0.25">
      <c r="A3071" s="2">
        <v>3070</v>
      </c>
      <c r="B3071" s="2">
        <v>26</v>
      </c>
      <c r="C3071" s="2">
        <v>116</v>
      </c>
      <c r="D3071" s="11"/>
      <c r="E30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71" s="524" t="str">
        <f t="shared" si="143"/>
        <v/>
      </c>
      <c r="H3071" s="525">
        <f t="shared" si="144"/>
        <v>0</v>
      </c>
      <c r="I3071" s="526">
        <f t="shared" si="145"/>
        <v>1</v>
      </c>
      <c r="J3071" s="526" t="str">
        <f ca="1">IF(G3071="","",SUMPRODUCT(LOOKUP(MID(SUBSTITUTE(UPPER(TRIM(CLEAN(SUBSTITUTE(SUBSTITUTE(G3071,"ٔ",""),"ـ","ء"))))," ",""),ROW(INDIRECT("1:"&amp;LEN(SUBSTITUTE(UPPER(TRIM(CLEAN(SUBSTITUTE(SUBSTITUTE(G3071,"ٔ",""),"ـ","ء"))))," ","")))),1),Gematria!$C$3:$C$40,Gematria!$D$3:$D$40)))</f>
        <v/>
      </c>
    </row>
    <row r="3072" spans="1:10" x14ac:dyDescent="0.25">
      <c r="A3072" s="2">
        <v>3071</v>
      </c>
      <c r="B3072" s="2">
        <v>26</v>
      </c>
      <c r="C3072" s="2">
        <v>117</v>
      </c>
      <c r="D3072" s="11"/>
      <c r="E30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72" s="524" t="str">
        <f t="shared" si="143"/>
        <v/>
      </c>
      <c r="H3072" s="525">
        <f t="shared" si="144"/>
        <v>0</v>
      </c>
      <c r="I3072" s="526">
        <f t="shared" si="145"/>
        <v>1</v>
      </c>
      <c r="J3072" s="526" t="str">
        <f ca="1">IF(G3072="","",SUMPRODUCT(LOOKUP(MID(SUBSTITUTE(UPPER(TRIM(CLEAN(SUBSTITUTE(SUBSTITUTE(G3072,"ٔ",""),"ـ","ء"))))," ",""),ROW(INDIRECT("1:"&amp;LEN(SUBSTITUTE(UPPER(TRIM(CLEAN(SUBSTITUTE(SUBSTITUTE(G3072,"ٔ",""),"ـ","ء"))))," ","")))),1),Gematria!$C$3:$C$40,Gematria!$D$3:$D$40)))</f>
        <v/>
      </c>
    </row>
    <row r="3073" spans="1:10" x14ac:dyDescent="0.25">
      <c r="A3073" s="2">
        <v>3072</v>
      </c>
      <c r="B3073" s="2">
        <v>26</v>
      </c>
      <c r="C3073" s="2">
        <v>118</v>
      </c>
      <c r="D3073" s="11"/>
      <c r="E30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73" s="524" t="str">
        <f t="shared" si="143"/>
        <v/>
      </c>
      <c r="H3073" s="525">
        <f t="shared" si="144"/>
        <v>0</v>
      </c>
      <c r="I3073" s="526">
        <f t="shared" si="145"/>
        <v>1</v>
      </c>
      <c r="J3073" s="526" t="str">
        <f ca="1">IF(G3073="","",SUMPRODUCT(LOOKUP(MID(SUBSTITUTE(UPPER(TRIM(CLEAN(SUBSTITUTE(SUBSTITUTE(G3073,"ٔ",""),"ـ","ء"))))," ",""),ROW(INDIRECT("1:"&amp;LEN(SUBSTITUTE(UPPER(TRIM(CLEAN(SUBSTITUTE(SUBSTITUTE(G3073,"ٔ",""),"ـ","ء"))))," ","")))),1),Gematria!$C$3:$C$40,Gematria!$D$3:$D$40)))</f>
        <v/>
      </c>
    </row>
    <row r="3074" spans="1:10" x14ac:dyDescent="0.25">
      <c r="A3074" s="2">
        <v>3073</v>
      </c>
      <c r="B3074" s="2">
        <v>26</v>
      </c>
      <c r="C3074" s="2">
        <v>119</v>
      </c>
      <c r="D3074" s="11"/>
      <c r="E30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74" s="524" t="str">
        <f t="shared" si="143"/>
        <v/>
      </c>
      <c r="H3074" s="525">
        <f t="shared" si="144"/>
        <v>0</v>
      </c>
      <c r="I3074" s="526">
        <f t="shared" si="145"/>
        <v>1</v>
      </c>
      <c r="J3074" s="526" t="str">
        <f ca="1">IF(G3074="","",SUMPRODUCT(LOOKUP(MID(SUBSTITUTE(UPPER(TRIM(CLEAN(SUBSTITUTE(SUBSTITUTE(G3074,"ٔ",""),"ـ","ء"))))," ",""),ROW(INDIRECT("1:"&amp;LEN(SUBSTITUTE(UPPER(TRIM(CLEAN(SUBSTITUTE(SUBSTITUTE(G3074,"ٔ",""),"ـ","ء"))))," ","")))),1),Gematria!$C$3:$C$40,Gematria!$D$3:$D$40)))</f>
        <v/>
      </c>
    </row>
    <row r="3075" spans="1:10" x14ac:dyDescent="0.25">
      <c r="A3075" s="2">
        <v>3074</v>
      </c>
      <c r="B3075" s="2">
        <v>26</v>
      </c>
      <c r="C3075" s="2">
        <v>120</v>
      </c>
      <c r="D3075" s="11"/>
      <c r="E30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75" s="524" t="str">
        <f t="shared" ref="G3075:G3138" si="146">TRIM(CLEAN(SUBSTITUTE(F3075,"ٔ","")))</f>
        <v/>
      </c>
      <c r="H3075" s="525">
        <f t="shared" ref="H3075:H3138" si="147">LEN(SUBSTITUTE(G3075," ",""))</f>
        <v>0</v>
      </c>
      <c r="I3075" s="526">
        <f t="shared" si="145"/>
        <v>1</v>
      </c>
      <c r="J3075" s="526" t="str">
        <f ca="1">IF(G3075="","",SUMPRODUCT(LOOKUP(MID(SUBSTITUTE(UPPER(TRIM(CLEAN(SUBSTITUTE(SUBSTITUTE(G3075,"ٔ",""),"ـ","ء"))))," ",""),ROW(INDIRECT("1:"&amp;LEN(SUBSTITUTE(UPPER(TRIM(CLEAN(SUBSTITUTE(SUBSTITUTE(G3075,"ٔ",""),"ـ","ء"))))," ","")))),1),Gematria!$C$3:$C$40,Gematria!$D$3:$D$40)))</f>
        <v/>
      </c>
    </row>
    <row r="3076" spans="1:10" x14ac:dyDescent="0.25">
      <c r="A3076" s="2">
        <v>3075</v>
      </c>
      <c r="B3076" s="2">
        <v>26</v>
      </c>
      <c r="C3076" s="2">
        <v>121</v>
      </c>
      <c r="D3076" s="11"/>
      <c r="E30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76" s="524" t="str">
        <f t="shared" si="146"/>
        <v/>
      </c>
      <c r="H3076" s="525">
        <f t="shared" si="147"/>
        <v>0</v>
      </c>
      <c r="I3076" s="526">
        <f t="shared" si="145"/>
        <v>1</v>
      </c>
      <c r="J3076" s="526" t="str">
        <f ca="1">IF(G3076="","",SUMPRODUCT(LOOKUP(MID(SUBSTITUTE(UPPER(TRIM(CLEAN(SUBSTITUTE(SUBSTITUTE(G3076,"ٔ",""),"ـ","ء"))))," ",""),ROW(INDIRECT("1:"&amp;LEN(SUBSTITUTE(UPPER(TRIM(CLEAN(SUBSTITUTE(SUBSTITUTE(G3076,"ٔ",""),"ـ","ء"))))," ","")))),1),Gematria!$C$3:$C$40,Gematria!$D$3:$D$40)))</f>
        <v/>
      </c>
    </row>
    <row r="3077" spans="1:10" x14ac:dyDescent="0.25">
      <c r="A3077" s="2">
        <v>3076</v>
      </c>
      <c r="B3077" s="2">
        <v>26</v>
      </c>
      <c r="C3077" s="2">
        <v>122</v>
      </c>
      <c r="D3077" s="11"/>
      <c r="E30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77" s="524" t="str">
        <f t="shared" si="146"/>
        <v/>
      </c>
      <c r="H3077" s="525">
        <f t="shared" si="147"/>
        <v>0</v>
      </c>
      <c r="I3077" s="526">
        <f t="shared" si="145"/>
        <v>1</v>
      </c>
      <c r="J3077" s="526" t="str">
        <f ca="1">IF(G3077="","",SUMPRODUCT(LOOKUP(MID(SUBSTITUTE(UPPER(TRIM(CLEAN(SUBSTITUTE(SUBSTITUTE(G3077,"ٔ",""),"ـ","ء"))))," ",""),ROW(INDIRECT("1:"&amp;LEN(SUBSTITUTE(UPPER(TRIM(CLEAN(SUBSTITUTE(SUBSTITUTE(G3077,"ٔ",""),"ـ","ء"))))," ","")))),1),Gematria!$C$3:$C$40,Gematria!$D$3:$D$40)))</f>
        <v/>
      </c>
    </row>
    <row r="3078" spans="1:10" x14ac:dyDescent="0.25">
      <c r="A3078" s="2">
        <v>3077</v>
      </c>
      <c r="B3078" s="2">
        <v>26</v>
      </c>
      <c r="C3078" s="2">
        <v>123</v>
      </c>
      <c r="D3078" s="11"/>
      <c r="E30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78" s="524" t="str">
        <f t="shared" si="146"/>
        <v/>
      </c>
      <c r="H3078" s="525">
        <f t="shared" si="147"/>
        <v>0</v>
      </c>
      <c r="I3078" s="526">
        <f t="shared" si="145"/>
        <v>1</v>
      </c>
      <c r="J3078" s="526" t="str">
        <f ca="1">IF(G3078="","",SUMPRODUCT(LOOKUP(MID(SUBSTITUTE(UPPER(TRIM(CLEAN(SUBSTITUTE(SUBSTITUTE(G3078,"ٔ",""),"ـ","ء"))))," ",""),ROW(INDIRECT("1:"&amp;LEN(SUBSTITUTE(UPPER(TRIM(CLEAN(SUBSTITUTE(SUBSTITUTE(G3078,"ٔ",""),"ـ","ء"))))," ","")))),1),Gematria!$C$3:$C$40,Gematria!$D$3:$D$40)))</f>
        <v/>
      </c>
    </row>
    <row r="3079" spans="1:10" x14ac:dyDescent="0.25">
      <c r="A3079" s="2">
        <v>3078</v>
      </c>
      <c r="B3079" s="2">
        <v>26</v>
      </c>
      <c r="C3079" s="2">
        <v>124</v>
      </c>
      <c r="D3079" s="11"/>
      <c r="E30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79" s="524" t="str">
        <f t="shared" si="146"/>
        <v/>
      </c>
      <c r="H3079" s="525">
        <f t="shared" si="147"/>
        <v>0</v>
      </c>
      <c r="I3079" s="526">
        <f t="shared" si="145"/>
        <v>1</v>
      </c>
      <c r="J3079" s="526" t="str">
        <f ca="1">IF(G3079="","",SUMPRODUCT(LOOKUP(MID(SUBSTITUTE(UPPER(TRIM(CLEAN(SUBSTITUTE(SUBSTITUTE(G3079,"ٔ",""),"ـ","ء"))))," ",""),ROW(INDIRECT("1:"&amp;LEN(SUBSTITUTE(UPPER(TRIM(CLEAN(SUBSTITUTE(SUBSTITUTE(G3079,"ٔ",""),"ـ","ء"))))," ","")))),1),Gematria!$C$3:$C$40,Gematria!$D$3:$D$40)))</f>
        <v/>
      </c>
    </row>
    <row r="3080" spans="1:10" x14ac:dyDescent="0.25">
      <c r="A3080" s="2">
        <v>3079</v>
      </c>
      <c r="B3080" s="2">
        <v>26</v>
      </c>
      <c r="C3080" s="2">
        <v>125</v>
      </c>
      <c r="D3080" s="11"/>
      <c r="E30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80" s="524" t="str">
        <f t="shared" si="146"/>
        <v/>
      </c>
      <c r="H3080" s="525">
        <f t="shared" si="147"/>
        <v>0</v>
      </c>
      <c r="I3080" s="526">
        <f t="shared" si="145"/>
        <v>1</v>
      </c>
      <c r="J3080" s="526" t="str">
        <f ca="1">IF(G3080="","",SUMPRODUCT(LOOKUP(MID(SUBSTITUTE(UPPER(TRIM(CLEAN(SUBSTITUTE(SUBSTITUTE(G3080,"ٔ",""),"ـ","ء"))))," ",""),ROW(INDIRECT("1:"&amp;LEN(SUBSTITUTE(UPPER(TRIM(CLEAN(SUBSTITUTE(SUBSTITUTE(G3080,"ٔ",""),"ـ","ء"))))," ","")))),1),Gematria!$C$3:$C$40,Gematria!$D$3:$D$40)))</f>
        <v/>
      </c>
    </row>
    <row r="3081" spans="1:10" x14ac:dyDescent="0.25">
      <c r="A3081" s="2">
        <v>3080</v>
      </c>
      <c r="B3081" s="2">
        <v>26</v>
      </c>
      <c r="C3081" s="2">
        <v>126</v>
      </c>
      <c r="D3081" s="11"/>
      <c r="E30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81" s="524" t="str">
        <f t="shared" si="146"/>
        <v/>
      </c>
      <c r="H3081" s="525">
        <f t="shared" si="147"/>
        <v>0</v>
      </c>
      <c r="I3081" s="526">
        <f t="shared" si="145"/>
        <v>1</v>
      </c>
      <c r="J3081" s="526" t="str">
        <f ca="1">IF(G3081="","",SUMPRODUCT(LOOKUP(MID(SUBSTITUTE(UPPER(TRIM(CLEAN(SUBSTITUTE(SUBSTITUTE(G3081,"ٔ",""),"ـ","ء"))))," ",""),ROW(INDIRECT("1:"&amp;LEN(SUBSTITUTE(UPPER(TRIM(CLEAN(SUBSTITUTE(SUBSTITUTE(G3081,"ٔ",""),"ـ","ء"))))," ","")))),1),Gematria!$C$3:$C$40,Gematria!$D$3:$D$40)))</f>
        <v/>
      </c>
    </row>
    <row r="3082" spans="1:10" x14ac:dyDescent="0.25">
      <c r="A3082" s="2">
        <v>3081</v>
      </c>
      <c r="B3082" s="2">
        <v>26</v>
      </c>
      <c r="C3082" s="2">
        <v>127</v>
      </c>
      <c r="D3082" s="11"/>
      <c r="E30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82" s="524" t="str">
        <f t="shared" si="146"/>
        <v/>
      </c>
      <c r="H3082" s="525">
        <f t="shared" si="147"/>
        <v>0</v>
      </c>
      <c r="I3082" s="526">
        <f t="shared" si="145"/>
        <v>1</v>
      </c>
      <c r="J3082" s="526" t="str">
        <f ca="1">IF(G3082="","",SUMPRODUCT(LOOKUP(MID(SUBSTITUTE(UPPER(TRIM(CLEAN(SUBSTITUTE(SUBSTITUTE(G3082,"ٔ",""),"ـ","ء"))))," ",""),ROW(INDIRECT("1:"&amp;LEN(SUBSTITUTE(UPPER(TRIM(CLEAN(SUBSTITUTE(SUBSTITUTE(G3082,"ٔ",""),"ـ","ء"))))," ","")))),1),Gematria!$C$3:$C$40,Gematria!$D$3:$D$40)))</f>
        <v/>
      </c>
    </row>
    <row r="3083" spans="1:10" x14ac:dyDescent="0.25">
      <c r="A3083" s="2">
        <v>3082</v>
      </c>
      <c r="B3083" s="2">
        <v>26</v>
      </c>
      <c r="C3083" s="2">
        <v>128</v>
      </c>
      <c r="D3083" s="11"/>
      <c r="E30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83" s="524" t="str">
        <f t="shared" si="146"/>
        <v/>
      </c>
      <c r="H3083" s="525">
        <f t="shared" si="147"/>
        <v>0</v>
      </c>
      <c r="I3083" s="526">
        <f t="shared" si="145"/>
        <v>1</v>
      </c>
      <c r="J3083" s="526" t="str">
        <f ca="1">IF(G3083="","",SUMPRODUCT(LOOKUP(MID(SUBSTITUTE(UPPER(TRIM(CLEAN(SUBSTITUTE(SUBSTITUTE(G3083,"ٔ",""),"ـ","ء"))))," ",""),ROW(INDIRECT("1:"&amp;LEN(SUBSTITUTE(UPPER(TRIM(CLEAN(SUBSTITUTE(SUBSTITUTE(G3083,"ٔ",""),"ـ","ء"))))," ","")))),1),Gematria!$C$3:$C$40,Gematria!$D$3:$D$40)))</f>
        <v/>
      </c>
    </row>
    <row r="3084" spans="1:10" x14ac:dyDescent="0.25">
      <c r="A3084" s="2">
        <v>3083</v>
      </c>
      <c r="B3084" s="2">
        <v>26</v>
      </c>
      <c r="C3084" s="2">
        <v>129</v>
      </c>
      <c r="D3084" s="11"/>
      <c r="E30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84" s="524" t="str">
        <f t="shared" si="146"/>
        <v/>
      </c>
      <c r="H3084" s="525">
        <f t="shared" si="147"/>
        <v>0</v>
      </c>
      <c r="I3084" s="526">
        <f t="shared" si="145"/>
        <v>1</v>
      </c>
      <c r="J3084" s="526" t="str">
        <f ca="1">IF(G3084="","",SUMPRODUCT(LOOKUP(MID(SUBSTITUTE(UPPER(TRIM(CLEAN(SUBSTITUTE(SUBSTITUTE(G3084,"ٔ",""),"ـ","ء"))))," ",""),ROW(INDIRECT("1:"&amp;LEN(SUBSTITUTE(UPPER(TRIM(CLEAN(SUBSTITUTE(SUBSTITUTE(G3084,"ٔ",""),"ـ","ء"))))," ","")))),1),Gematria!$C$3:$C$40,Gematria!$D$3:$D$40)))</f>
        <v/>
      </c>
    </row>
    <row r="3085" spans="1:10" x14ac:dyDescent="0.25">
      <c r="A3085" s="2">
        <v>3084</v>
      </c>
      <c r="B3085" s="2">
        <v>26</v>
      </c>
      <c r="C3085" s="2">
        <v>130</v>
      </c>
      <c r="D3085" s="11"/>
      <c r="E30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85" s="524" t="str">
        <f t="shared" si="146"/>
        <v/>
      </c>
      <c r="H3085" s="525">
        <f t="shared" si="147"/>
        <v>0</v>
      </c>
      <c r="I3085" s="526">
        <f t="shared" si="145"/>
        <v>1</v>
      </c>
      <c r="J3085" s="526" t="str">
        <f ca="1">IF(G3085="","",SUMPRODUCT(LOOKUP(MID(SUBSTITUTE(UPPER(TRIM(CLEAN(SUBSTITUTE(SUBSTITUTE(G3085,"ٔ",""),"ـ","ء"))))," ",""),ROW(INDIRECT("1:"&amp;LEN(SUBSTITUTE(UPPER(TRIM(CLEAN(SUBSTITUTE(SUBSTITUTE(G3085,"ٔ",""),"ـ","ء"))))," ","")))),1),Gematria!$C$3:$C$40,Gematria!$D$3:$D$40)))</f>
        <v/>
      </c>
    </row>
    <row r="3086" spans="1:10" x14ac:dyDescent="0.25">
      <c r="A3086" s="2">
        <v>3085</v>
      </c>
      <c r="B3086" s="2">
        <v>26</v>
      </c>
      <c r="C3086" s="2">
        <v>131</v>
      </c>
      <c r="D3086" s="11"/>
      <c r="E30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86" s="524" t="str">
        <f t="shared" si="146"/>
        <v/>
      </c>
      <c r="H3086" s="525">
        <f t="shared" si="147"/>
        <v>0</v>
      </c>
      <c r="I3086" s="526">
        <f t="shared" si="145"/>
        <v>1</v>
      </c>
      <c r="J3086" s="526" t="str">
        <f ca="1">IF(G3086="","",SUMPRODUCT(LOOKUP(MID(SUBSTITUTE(UPPER(TRIM(CLEAN(SUBSTITUTE(SUBSTITUTE(G3086,"ٔ",""),"ـ","ء"))))," ",""),ROW(INDIRECT("1:"&amp;LEN(SUBSTITUTE(UPPER(TRIM(CLEAN(SUBSTITUTE(SUBSTITUTE(G3086,"ٔ",""),"ـ","ء"))))," ","")))),1),Gematria!$C$3:$C$40,Gematria!$D$3:$D$40)))</f>
        <v/>
      </c>
    </row>
    <row r="3087" spans="1:10" x14ac:dyDescent="0.25">
      <c r="A3087" s="2">
        <v>3086</v>
      </c>
      <c r="B3087" s="2">
        <v>26</v>
      </c>
      <c r="C3087" s="2">
        <v>132</v>
      </c>
      <c r="D3087" s="11"/>
      <c r="E30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87" s="524" t="str">
        <f t="shared" si="146"/>
        <v/>
      </c>
      <c r="H3087" s="525">
        <f t="shared" si="147"/>
        <v>0</v>
      </c>
      <c r="I3087" s="526">
        <f t="shared" si="145"/>
        <v>1</v>
      </c>
      <c r="J3087" s="526" t="str">
        <f ca="1">IF(G3087="","",SUMPRODUCT(LOOKUP(MID(SUBSTITUTE(UPPER(TRIM(CLEAN(SUBSTITUTE(SUBSTITUTE(G3087,"ٔ",""),"ـ","ء"))))," ",""),ROW(INDIRECT("1:"&amp;LEN(SUBSTITUTE(UPPER(TRIM(CLEAN(SUBSTITUTE(SUBSTITUTE(G3087,"ٔ",""),"ـ","ء"))))," ","")))),1),Gematria!$C$3:$C$40,Gematria!$D$3:$D$40)))</f>
        <v/>
      </c>
    </row>
    <row r="3088" spans="1:10" x14ac:dyDescent="0.25">
      <c r="A3088" s="2">
        <v>3087</v>
      </c>
      <c r="B3088" s="2">
        <v>26</v>
      </c>
      <c r="C3088" s="2">
        <v>133</v>
      </c>
      <c r="D3088" s="11"/>
      <c r="E30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88" s="524" t="str">
        <f t="shared" si="146"/>
        <v/>
      </c>
      <c r="H3088" s="525">
        <f t="shared" si="147"/>
        <v>0</v>
      </c>
      <c r="I3088" s="526">
        <f t="shared" si="145"/>
        <v>1</v>
      </c>
      <c r="J3088" s="526" t="str">
        <f ca="1">IF(G3088="","",SUMPRODUCT(LOOKUP(MID(SUBSTITUTE(UPPER(TRIM(CLEAN(SUBSTITUTE(SUBSTITUTE(G3088,"ٔ",""),"ـ","ء"))))," ",""),ROW(INDIRECT("1:"&amp;LEN(SUBSTITUTE(UPPER(TRIM(CLEAN(SUBSTITUTE(SUBSTITUTE(G3088,"ٔ",""),"ـ","ء"))))," ","")))),1),Gematria!$C$3:$C$40,Gematria!$D$3:$D$40)))</f>
        <v/>
      </c>
    </row>
    <row r="3089" spans="1:10" x14ac:dyDescent="0.25">
      <c r="A3089" s="2">
        <v>3088</v>
      </c>
      <c r="B3089" s="2">
        <v>26</v>
      </c>
      <c r="C3089" s="2">
        <v>134</v>
      </c>
      <c r="D3089" s="11"/>
      <c r="E30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89" s="524" t="str">
        <f t="shared" si="146"/>
        <v/>
      </c>
      <c r="H3089" s="525">
        <f t="shared" si="147"/>
        <v>0</v>
      </c>
      <c r="I3089" s="526">
        <f t="shared" si="145"/>
        <v>1</v>
      </c>
      <c r="J3089" s="526" t="str">
        <f ca="1">IF(G3089="","",SUMPRODUCT(LOOKUP(MID(SUBSTITUTE(UPPER(TRIM(CLEAN(SUBSTITUTE(SUBSTITUTE(G3089,"ٔ",""),"ـ","ء"))))," ",""),ROW(INDIRECT("1:"&amp;LEN(SUBSTITUTE(UPPER(TRIM(CLEAN(SUBSTITUTE(SUBSTITUTE(G3089,"ٔ",""),"ـ","ء"))))," ","")))),1),Gematria!$C$3:$C$40,Gematria!$D$3:$D$40)))</f>
        <v/>
      </c>
    </row>
    <row r="3090" spans="1:10" x14ac:dyDescent="0.25">
      <c r="A3090" s="2">
        <v>3089</v>
      </c>
      <c r="B3090" s="2">
        <v>26</v>
      </c>
      <c r="C3090" s="2">
        <v>135</v>
      </c>
      <c r="D3090" s="11"/>
      <c r="E30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90" s="524" t="str">
        <f t="shared" si="146"/>
        <v/>
      </c>
      <c r="H3090" s="525">
        <f t="shared" si="147"/>
        <v>0</v>
      </c>
      <c r="I3090" s="526">
        <f t="shared" si="145"/>
        <v>1</v>
      </c>
      <c r="J3090" s="526" t="str">
        <f ca="1">IF(G3090="","",SUMPRODUCT(LOOKUP(MID(SUBSTITUTE(UPPER(TRIM(CLEAN(SUBSTITUTE(SUBSTITUTE(G3090,"ٔ",""),"ـ","ء"))))," ",""),ROW(INDIRECT("1:"&amp;LEN(SUBSTITUTE(UPPER(TRIM(CLEAN(SUBSTITUTE(SUBSTITUTE(G3090,"ٔ",""),"ـ","ء"))))," ","")))),1),Gematria!$C$3:$C$40,Gematria!$D$3:$D$40)))</f>
        <v/>
      </c>
    </row>
    <row r="3091" spans="1:10" x14ac:dyDescent="0.25">
      <c r="A3091" s="2">
        <v>3090</v>
      </c>
      <c r="B3091" s="2">
        <v>26</v>
      </c>
      <c r="C3091" s="2">
        <v>136</v>
      </c>
      <c r="D3091" s="11"/>
      <c r="E30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91" s="524" t="str">
        <f t="shared" si="146"/>
        <v/>
      </c>
      <c r="H3091" s="525">
        <f t="shared" si="147"/>
        <v>0</v>
      </c>
      <c r="I3091" s="526">
        <f t="shared" ref="I3091:I3154" si="148">LEN(TRIM(G3091))-H3091+1</f>
        <v>1</v>
      </c>
      <c r="J3091" s="526" t="str">
        <f ca="1">IF(G3091="","",SUMPRODUCT(LOOKUP(MID(SUBSTITUTE(UPPER(TRIM(CLEAN(SUBSTITUTE(SUBSTITUTE(G3091,"ٔ",""),"ـ","ء"))))," ",""),ROW(INDIRECT("1:"&amp;LEN(SUBSTITUTE(UPPER(TRIM(CLEAN(SUBSTITUTE(SUBSTITUTE(G3091,"ٔ",""),"ـ","ء"))))," ","")))),1),Gematria!$C$3:$C$40,Gematria!$D$3:$D$40)))</f>
        <v/>
      </c>
    </row>
    <row r="3092" spans="1:10" x14ac:dyDescent="0.25">
      <c r="A3092" s="2">
        <v>3091</v>
      </c>
      <c r="B3092" s="2">
        <v>26</v>
      </c>
      <c r="C3092" s="2">
        <v>137</v>
      </c>
      <c r="D3092" s="11"/>
      <c r="E30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92" s="524" t="str">
        <f t="shared" si="146"/>
        <v/>
      </c>
      <c r="H3092" s="525">
        <f t="shared" si="147"/>
        <v>0</v>
      </c>
      <c r="I3092" s="526">
        <f t="shared" si="148"/>
        <v>1</v>
      </c>
      <c r="J3092" s="526" t="str">
        <f ca="1">IF(G3092="","",SUMPRODUCT(LOOKUP(MID(SUBSTITUTE(UPPER(TRIM(CLEAN(SUBSTITUTE(SUBSTITUTE(G3092,"ٔ",""),"ـ","ء"))))," ",""),ROW(INDIRECT("1:"&amp;LEN(SUBSTITUTE(UPPER(TRIM(CLEAN(SUBSTITUTE(SUBSTITUTE(G3092,"ٔ",""),"ـ","ء"))))," ","")))),1),Gematria!$C$3:$C$40,Gematria!$D$3:$D$40)))</f>
        <v/>
      </c>
    </row>
    <row r="3093" spans="1:10" x14ac:dyDescent="0.25">
      <c r="A3093" s="2">
        <v>3092</v>
      </c>
      <c r="B3093" s="2">
        <v>26</v>
      </c>
      <c r="C3093" s="2">
        <v>138</v>
      </c>
      <c r="D3093" s="11"/>
      <c r="E30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93" s="524" t="str">
        <f t="shared" si="146"/>
        <v/>
      </c>
      <c r="H3093" s="525">
        <f t="shared" si="147"/>
        <v>0</v>
      </c>
      <c r="I3093" s="526">
        <f t="shared" si="148"/>
        <v>1</v>
      </c>
      <c r="J3093" s="526" t="str">
        <f ca="1">IF(G3093="","",SUMPRODUCT(LOOKUP(MID(SUBSTITUTE(UPPER(TRIM(CLEAN(SUBSTITUTE(SUBSTITUTE(G3093,"ٔ",""),"ـ","ء"))))," ",""),ROW(INDIRECT("1:"&amp;LEN(SUBSTITUTE(UPPER(TRIM(CLEAN(SUBSTITUTE(SUBSTITUTE(G3093,"ٔ",""),"ـ","ء"))))," ","")))),1),Gematria!$C$3:$C$40,Gematria!$D$3:$D$40)))</f>
        <v/>
      </c>
    </row>
    <row r="3094" spans="1:10" x14ac:dyDescent="0.25">
      <c r="A3094" s="2">
        <v>3093</v>
      </c>
      <c r="B3094" s="2">
        <v>26</v>
      </c>
      <c r="C3094" s="2">
        <v>139</v>
      </c>
      <c r="D3094" s="11"/>
      <c r="E30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94" s="524" t="str">
        <f t="shared" si="146"/>
        <v/>
      </c>
      <c r="H3094" s="525">
        <f t="shared" si="147"/>
        <v>0</v>
      </c>
      <c r="I3094" s="526">
        <f t="shared" si="148"/>
        <v>1</v>
      </c>
      <c r="J3094" s="526" t="str">
        <f ca="1">IF(G3094="","",SUMPRODUCT(LOOKUP(MID(SUBSTITUTE(UPPER(TRIM(CLEAN(SUBSTITUTE(SUBSTITUTE(G3094,"ٔ",""),"ـ","ء"))))," ",""),ROW(INDIRECT("1:"&amp;LEN(SUBSTITUTE(UPPER(TRIM(CLEAN(SUBSTITUTE(SUBSTITUTE(G3094,"ٔ",""),"ـ","ء"))))," ","")))),1),Gematria!$C$3:$C$40,Gematria!$D$3:$D$40)))</f>
        <v/>
      </c>
    </row>
    <row r="3095" spans="1:10" x14ac:dyDescent="0.25">
      <c r="A3095" s="2">
        <v>3094</v>
      </c>
      <c r="B3095" s="2">
        <v>26</v>
      </c>
      <c r="C3095" s="2">
        <v>140</v>
      </c>
      <c r="D3095" s="11"/>
      <c r="E30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95" s="524" t="str">
        <f t="shared" si="146"/>
        <v/>
      </c>
      <c r="H3095" s="525">
        <f t="shared" si="147"/>
        <v>0</v>
      </c>
      <c r="I3095" s="526">
        <f t="shared" si="148"/>
        <v>1</v>
      </c>
      <c r="J3095" s="526" t="str">
        <f ca="1">IF(G3095="","",SUMPRODUCT(LOOKUP(MID(SUBSTITUTE(UPPER(TRIM(CLEAN(SUBSTITUTE(SUBSTITUTE(G3095,"ٔ",""),"ـ","ء"))))," ",""),ROW(INDIRECT("1:"&amp;LEN(SUBSTITUTE(UPPER(TRIM(CLEAN(SUBSTITUTE(SUBSTITUTE(G3095,"ٔ",""),"ـ","ء"))))," ","")))),1),Gematria!$C$3:$C$40,Gematria!$D$3:$D$40)))</f>
        <v/>
      </c>
    </row>
    <row r="3096" spans="1:10" x14ac:dyDescent="0.25">
      <c r="A3096" s="2">
        <v>3095</v>
      </c>
      <c r="B3096" s="2">
        <v>26</v>
      </c>
      <c r="C3096" s="2">
        <v>141</v>
      </c>
      <c r="D3096" s="11"/>
      <c r="E30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96" s="524" t="str">
        <f t="shared" si="146"/>
        <v/>
      </c>
      <c r="H3096" s="525">
        <f t="shared" si="147"/>
        <v>0</v>
      </c>
      <c r="I3096" s="526">
        <f t="shared" si="148"/>
        <v>1</v>
      </c>
      <c r="J3096" s="526" t="str">
        <f ca="1">IF(G3096="","",SUMPRODUCT(LOOKUP(MID(SUBSTITUTE(UPPER(TRIM(CLEAN(SUBSTITUTE(SUBSTITUTE(G3096,"ٔ",""),"ـ","ء"))))," ",""),ROW(INDIRECT("1:"&amp;LEN(SUBSTITUTE(UPPER(TRIM(CLEAN(SUBSTITUTE(SUBSTITUTE(G3096,"ٔ",""),"ـ","ء"))))," ","")))),1),Gematria!$C$3:$C$40,Gematria!$D$3:$D$40)))</f>
        <v/>
      </c>
    </row>
    <row r="3097" spans="1:10" x14ac:dyDescent="0.25">
      <c r="A3097" s="2">
        <v>3096</v>
      </c>
      <c r="B3097" s="2">
        <v>26</v>
      </c>
      <c r="C3097" s="2">
        <v>142</v>
      </c>
      <c r="D3097" s="11"/>
      <c r="E30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97" s="524" t="str">
        <f t="shared" si="146"/>
        <v/>
      </c>
      <c r="H3097" s="525">
        <f t="shared" si="147"/>
        <v>0</v>
      </c>
      <c r="I3097" s="526">
        <f t="shared" si="148"/>
        <v>1</v>
      </c>
      <c r="J3097" s="526" t="str">
        <f ca="1">IF(G3097="","",SUMPRODUCT(LOOKUP(MID(SUBSTITUTE(UPPER(TRIM(CLEAN(SUBSTITUTE(SUBSTITUTE(G3097,"ٔ",""),"ـ","ء"))))," ",""),ROW(INDIRECT("1:"&amp;LEN(SUBSTITUTE(UPPER(TRIM(CLEAN(SUBSTITUTE(SUBSTITUTE(G3097,"ٔ",""),"ـ","ء"))))," ","")))),1),Gematria!$C$3:$C$40,Gematria!$D$3:$D$40)))</f>
        <v/>
      </c>
    </row>
    <row r="3098" spans="1:10" x14ac:dyDescent="0.25">
      <c r="A3098" s="2">
        <v>3097</v>
      </c>
      <c r="B3098" s="2">
        <v>26</v>
      </c>
      <c r="C3098" s="2">
        <v>143</v>
      </c>
      <c r="D3098" s="11"/>
      <c r="E30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98" s="524" t="str">
        <f t="shared" si="146"/>
        <v/>
      </c>
      <c r="H3098" s="525">
        <f t="shared" si="147"/>
        <v>0</v>
      </c>
      <c r="I3098" s="526">
        <f t="shared" si="148"/>
        <v>1</v>
      </c>
      <c r="J3098" s="526" t="str">
        <f ca="1">IF(G3098="","",SUMPRODUCT(LOOKUP(MID(SUBSTITUTE(UPPER(TRIM(CLEAN(SUBSTITUTE(SUBSTITUTE(G3098,"ٔ",""),"ـ","ء"))))," ",""),ROW(INDIRECT("1:"&amp;LEN(SUBSTITUTE(UPPER(TRIM(CLEAN(SUBSTITUTE(SUBSTITUTE(G3098,"ٔ",""),"ـ","ء"))))," ","")))),1),Gematria!$C$3:$C$40,Gematria!$D$3:$D$40)))</f>
        <v/>
      </c>
    </row>
    <row r="3099" spans="1:10" x14ac:dyDescent="0.25">
      <c r="A3099" s="2">
        <v>3098</v>
      </c>
      <c r="B3099" s="2">
        <v>26</v>
      </c>
      <c r="C3099" s="2">
        <v>144</v>
      </c>
      <c r="D3099" s="11"/>
      <c r="E30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0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3099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099" s="524" t="str">
        <f t="shared" si="146"/>
        <v/>
      </c>
      <c r="H3099" s="525">
        <f t="shared" si="147"/>
        <v>0</v>
      </c>
      <c r="I3099" s="526">
        <f t="shared" si="148"/>
        <v>1</v>
      </c>
      <c r="J3099" s="526" t="str">
        <f ca="1">IF(G3099="","",SUMPRODUCT(LOOKUP(MID(SUBSTITUTE(UPPER(TRIM(CLEAN(SUBSTITUTE(SUBSTITUTE(G3099,"ٔ",""),"ـ","ء"))))," ",""),ROW(INDIRECT("1:"&amp;LEN(SUBSTITUTE(UPPER(TRIM(CLEAN(SUBSTITUTE(SUBSTITUTE(G3099,"ٔ",""),"ـ","ء"))))," ","")))),1),Gematria!$C$3:$C$40,Gematria!$D$3:$D$40)))</f>
        <v/>
      </c>
    </row>
    <row r="3100" spans="1:10" x14ac:dyDescent="0.25">
      <c r="A3100" s="2">
        <v>3099</v>
      </c>
      <c r="B3100" s="2">
        <v>26</v>
      </c>
      <c r="C3100" s="2">
        <v>145</v>
      </c>
      <c r="D3100" s="11"/>
      <c r="E31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00" s="524" t="str">
        <f t="shared" si="146"/>
        <v/>
      </c>
      <c r="H3100" s="525">
        <f t="shared" si="147"/>
        <v>0</v>
      </c>
      <c r="I3100" s="526">
        <f t="shared" si="148"/>
        <v>1</v>
      </c>
      <c r="J3100" s="526" t="str">
        <f ca="1">IF(G3100="","",SUMPRODUCT(LOOKUP(MID(SUBSTITUTE(UPPER(TRIM(CLEAN(SUBSTITUTE(SUBSTITUTE(G3100,"ٔ",""),"ـ","ء"))))," ",""),ROW(INDIRECT("1:"&amp;LEN(SUBSTITUTE(UPPER(TRIM(CLEAN(SUBSTITUTE(SUBSTITUTE(G3100,"ٔ",""),"ـ","ء"))))," ","")))),1),Gematria!$C$3:$C$40,Gematria!$D$3:$D$40)))</f>
        <v/>
      </c>
    </row>
    <row r="3101" spans="1:10" x14ac:dyDescent="0.25">
      <c r="A3101" s="2">
        <v>3100</v>
      </c>
      <c r="B3101" s="2">
        <v>26</v>
      </c>
      <c r="C3101" s="2">
        <v>146</v>
      </c>
      <c r="D3101" s="11"/>
      <c r="E31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01" s="524" t="str">
        <f t="shared" si="146"/>
        <v/>
      </c>
      <c r="H3101" s="525">
        <f t="shared" si="147"/>
        <v>0</v>
      </c>
      <c r="I3101" s="526">
        <f t="shared" si="148"/>
        <v>1</v>
      </c>
      <c r="J3101" s="526" t="str">
        <f ca="1">IF(G3101="","",SUMPRODUCT(LOOKUP(MID(SUBSTITUTE(UPPER(TRIM(CLEAN(SUBSTITUTE(SUBSTITUTE(G3101,"ٔ",""),"ـ","ء"))))," ",""),ROW(INDIRECT("1:"&amp;LEN(SUBSTITUTE(UPPER(TRIM(CLEAN(SUBSTITUTE(SUBSTITUTE(G3101,"ٔ",""),"ـ","ء"))))," ","")))),1),Gematria!$C$3:$C$40,Gematria!$D$3:$D$40)))</f>
        <v/>
      </c>
    </row>
    <row r="3102" spans="1:10" x14ac:dyDescent="0.25">
      <c r="A3102" s="2">
        <v>3101</v>
      </c>
      <c r="B3102" s="2">
        <v>26</v>
      </c>
      <c r="C3102" s="2">
        <v>147</v>
      </c>
      <c r="D3102" s="11"/>
      <c r="E31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02" s="524" t="str">
        <f t="shared" si="146"/>
        <v/>
      </c>
      <c r="H3102" s="525">
        <f t="shared" si="147"/>
        <v>0</v>
      </c>
      <c r="I3102" s="526">
        <f t="shared" si="148"/>
        <v>1</v>
      </c>
      <c r="J3102" s="526" t="str">
        <f ca="1">IF(G3102="","",SUMPRODUCT(LOOKUP(MID(SUBSTITUTE(UPPER(TRIM(CLEAN(SUBSTITUTE(SUBSTITUTE(G3102,"ٔ",""),"ـ","ء"))))," ",""),ROW(INDIRECT("1:"&amp;LEN(SUBSTITUTE(UPPER(TRIM(CLEAN(SUBSTITUTE(SUBSTITUTE(G3102,"ٔ",""),"ـ","ء"))))," ","")))),1),Gematria!$C$3:$C$40,Gematria!$D$3:$D$40)))</f>
        <v/>
      </c>
    </row>
    <row r="3103" spans="1:10" x14ac:dyDescent="0.25">
      <c r="A3103" s="2">
        <v>3102</v>
      </c>
      <c r="B3103" s="2">
        <v>26</v>
      </c>
      <c r="C3103" s="2">
        <v>148</v>
      </c>
      <c r="D3103" s="11"/>
      <c r="E31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03" s="524" t="str">
        <f t="shared" si="146"/>
        <v/>
      </c>
      <c r="H3103" s="525">
        <f t="shared" si="147"/>
        <v>0</v>
      </c>
      <c r="I3103" s="526">
        <f t="shared" si="148"/>
        <v>1</v>
      </c>
      <c r="J3103" s="526" t="str">
        <f ca="1">IF(G3103="","",SUMPRODUCT(LOOKUP(MID(SUBSTITUTE(UPPER(TRIM(CLEAN(SUBSTITUTE(SUBSTITUTE(G3103,"ٔ",""),"ـ","ء"))))," ",""),ROW(INDIRECT("1:"&amp;LEN(SUBSTITUTE(UPPER(TRIM(CLEAN(SUBSTITUTE(SUBSTITUTE(G3103,"ٔ",""),"ـ","ء"))))," ","")))),1),Gematria!$C$3:$C$40,Gematria!$D$3:$D$40)))</f>
        <v/>
      </c>
    </row>
    <row r="3104" spans="1:10" x14ac:dyDescent="0.25">
      <c r="A3104" s="2">
        <v>3103</v>
      </c>
      <c r="B3104" s="2">
        <v>26</v>
      </c>
      <c r="C3104" s="2">
        <v>149</v>
      </c>
      <c r="D3104" s="11"/>
      <c r="E31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04" s="524" t="str">
        <f t="shared" si="146"/>
        <v/>
      </c>
      <c r="H3104" s="525">
        <f t="shared" si="147"/>
        <v>0</v>
      </c>
      <c r="I3104" s="526">
        <f t="shared" si="148"/>
        <v>1</v>
      </c>
      <c r="J3104" s="526" t="str">
        <f ca="1">IF(G3104="","",SUMPRODUCT(LOOKUP(MID(SUBSTITUTE(UPPER(TRIM(CLEAN(SUBSTITUTE(SUBSTITUTE(G3104,"ٔ",""),"ـ","ء"))))," ",""),ROW(INDIRECT("1:"&amp;LEN(SUBSTITUTE(UPPER(TRIM(CLEAN(SUBSTITUTE(SUBSTITUTE(G3104,"ٔ",""),"ـ","ء"))))," ","")))),1),Gematria!$C$3:$C$40,Gematria!$D$3:$D$40)))</f>
        <v/>
      </c>
    </row>
    <row r="3105" spans="1:10" x14ac:dyDescent="0.25">
      <c r="A3105" s="2">
        <v>3104</v>
      </c>
      <c r="B3105" s="2">
        <v>26</v>
      </c>
      <c r="C3105" s="2">
        <v>150</v>
      </c>
      <c r="D3105" s="11"/>
      <c r="E31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05" s="524" t="str">
        <f t="shared" si="146"/>
        <v/>
      </c>
      <c r="H3105" s="525">
        <f t="shared" si="147"/>
        <v>0</v>
      </c>
      <c r="I3105" s="526">
        <f t="shared" si="148"/>
        <v>1</v>
      </c>
      <c r="J3105" s="526" t="str">
        <f ca="1">IF(G3105="","",SUMPRODUCT(LOOKUP(MID(SUBSTITUTE(UPPER(TRIM(CLEAN(SUBSTITUTE(SUBSTITUTE(G3105,"ٔ",""),"ـ","ء"))))," ",""),ROW(INDIRECT("1:"&amp;LEN(SUBSTITUTE(UPPER(TRIM(CLEAN(SUBSTITUTE(SUBSTITUTE(G3105,"ٔ",""),"ـ","ء"))))," ","")))),1),Gematria!$C$3:$C$40,Gematria!$D$3:$D$40)))</f>
        <v/>
      </c>
    </row>
    <row r="3106" spans="1:10" x14ac:dyDescent="0.25">
      <c r="A3106" s="2">
        <v>3105</v>
      </c>
      <c r="B3106" s="2">
        <v>26</v>
      </c>
      <c r="C3106" s="2">
        <v>151</v>
      </c>
      <c r="D3106" s="11"/>
      <c r="E31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06" s="524" t="str">
        <f t="shared" si="146"/>
        <v/>
      </c>
      <c r="H3106" s="525">
        <f t="shared" si="147"/>
        <v>0</v>
      </c>
      <c r="I3106" s="526">
        <f t="shared" si="148"/>
        <v>1</v>
      </c>
      <c r="J3106" s="526" t="str">
        <f ca="1">IF(G3106="","",SUMPRODUCT(LOOKUP(MID(SUBSTITUTE(UPPER(TRIM(CLEAN(SUBSTITUTE(SUBSTITUTE(G3106,"ٔ",""),"ـ","ء"))))," ",""),ROW(INDIRECT("1:"&amp;LEN(SUBSTITUTE(UPPER(TRIM(CLEAN(SUBSTITUTE(SUBSTITUTE(G3106,"ٔ",""),"ـ","ء"))))," ","")))),1),Gematria!$C$3:$C$40,Gematria!$D$3:$D$40)))</f>
        <v/>
      </c>
    </row>
    <row r="3107" spans="1:10" x14ac:dyDescent="0.25">
      <c r="A3107" s="2">
        <v>3106</v>
      </c>
      <c r="B3107" s="2">
        <v>26</v>
      </c>
      <c r="C3107" s="2">
        <v>152</v>
      </c>
      <c r="D3107" s="11"/>
      <c r="E31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07" s="524" t="str">
        <f t="shared" si="146"/>
        <v/>
      </c>
      <c r="H3107" s="525">
        <f t="shared" si="147"/>
        <v>0</v>
      </c>
      <c r="I3107" s="526">
        <f t="shared" si="148"/>
        <v>1</v>
      </c>
      <c r="J3107" s="526" t="str">
        <f ca="1">IF(G3107="","",SUMPRODUCT(LOOKUP(MID(SUBSTITUTE(UPPER(TRIM(CLEAN(SUBSTITUTE(SUBSTITUTE(G3107,"ٔ",""),"ـ","ء"))))," ",""),ROW(INDIRECT("1:"&amp;LEN(SUBSTITUTE(UPPER(TRIM(CLEAN(SUBSTITUTE(SUBSTITUTE(G3107,"ٔ",""),"ـ","ء"))))," ","")))),1),Gematria!$C$3:$C$40,Gematria!$D$3:$D$40)))</f>
        <v/>
      </c>
    </row>
    <row r="3108" spans="1:10" x14ac:dyDescent="0.25">
      <c r="A3108" s="2">
        <v>3107</v>
      </c>
      <c r="B3108" s="2">
        <v>26</v>
      </c>
      <c r="C3108" s="2">
        <v>153</v>
      </c>
      <c r="D3108" s="11"/>
      <c r="E31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08" s="524" t="str">
        <f t="shared" si="146"/>
        <v/>
      </c>
      <c r="H3108" s="525">
        <f t="shared" si="147"/>
        <v>0</v>
      </c>
      <c r="I3108" s="526">
        <f t="shared" si="148"/>
        <v>1</v>
      </c>
      <c r="J3108" s="526" t="str">
        <f ca="1">IF(G3108="","",SUMPRODUCT(LOOKUP(MID(SUBSTITUTE(UPPER(TRIM(CLEAN(SUBSTITUTE(SUBSTITUTE(G3108,"ٔ",""),"ـ","ء"))))," ",""),ROW(INDIRECT("1:"&amp;LEN(SUBSTITUTE(UPPER(TRIM(CLEAN(SUBSTITUTE(SUBSTITUTE(G3108,"ٔ",""),"ـ","ء"))))," ","")))),1),Gematria!$C$3:$C$40,Gematria!$D$3:$D$40)))</f>
        <v/>
      </c>
    </row>
    <row r="3109" spans="1:10" x14ac:dyDescent="0.25">
      <c r="A3109" s="2">
        <v>3108</v>
      </c>
      <c r="B3109" s="2">
        <v>26</v>
      </c>
      <c r="C3109" s="2">
        <v>154</v>
      </c>
      <c r="D3109" s="11"/>
      <c r="E31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09" s="524" t="str">
        <f t="shared" si="146"/>
        <v/>
      </c>
      <c r="H3109" s="525">
        <f t="shared" si="147"/>
        <v>0</v>
      </c>
      <c r="I3109" s="526">
        <f t="shared" si="148"/>
        <v>1</v>
      </c>
      <c r="J3109" s="526" t="str">
        <f ca="1">IF(G3109="","",SUMPRODUCT(LOOKUP(MID(SUBSTITUTE(UPPER(TRIM(CLEAN(SUBSTITUTE(SUBSTITUTE(G3109,"ٔ",""),"ـ","ء"))))," ",""),ROW(INDIRECT("1:"&amp;LEN(SUBSTITUTE(UPPER(TRIM(CLEAN(SUBSTITUTE(SUBSTITUTE(G3109,"ٔ",""),"ـ","ء"))))," ","")))),1),Gematria!$C$3:$C$40,Gematria!$D$3:$D$40)))</f>
        <v/>
      </c>
    </row>
    <row r="3110" spans="1:10" x14ac:dyDescent="0.25">
      <c r="A3110" s="2">
        <v>3109</v>
      </c>
      <c r="B3110" s="2">
        <v>26</v>
      </c>
      <c r="C3110" s="2">
        <v>155</v>
      </c>
      <c r="D3110" s="11"/>
      <c r="E31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10" s="524" t="str">
        <f t="shared" si="146"/>
        <v/>
      </c>
      <c r="H3110" s="525">
        <f t="shared" si="147"/>
        <v>0</v>
      </c>
      <c r="I3110" s="526">
        <f t="shared" si="148"/>
        <v>1</v>
      </c>
      <c r="J3110" s="526" t="str">
        <f ca="1">IF(G3110="","",SUMPRODUCT(LOOKUP(MID(SUBSTITUTE(UPPER(TRIM(CLEAN(SUBSTITUTE(SUBSTITUTE(G3110,"ٔ",""),"ـ","ء"))))," ",""),ROW(INDIRECT("1:"&amp;LEN(SUBSTITUTE(UPPER(TRIM(CLEAN(SUBSTITUTE(SUBSTITUTE(G3110,"ٔ",""),"ـ","ء"))))," ","")))),1),Gematria!$C$3:$C$40,Gematria!$D$3:$D$40)))</f>
        <v/>
      </c>
    </row>
    <row r="3111" spans="1:10" x14ac:dyDescent="0.25">
      <c r="A3111" s="2">
        <v>3110</v>
      </c>
      <c r="B3111" s="2">
        <v>26</v>
      </c>
      <c r="C3111" s="2">
        <v>156</v>
      </c>
      <c r="D3111" s="11"/>
      <c r="E31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11" s="524" t="str">
        <f t="shared" si="146"/>
        <v/>
      </c>
      <c r="H3111" s="525">
        <f t="shared" si="147"/>
        <v>0</v>
      </c>
      <c r="I3111" s="526">
        <f t="shared" si="148"/>
        <v>1</v>
      </c>
      <c r="J3111" s="526" t="str">
        <f ca="1">IF(G3111="","",SUMPRODUCT(LOOKUP(MID(SUBSTITUTE(UPPER(TRIM(CLEAN(SUBSTITUTE(SUBSTITUTE(G3111,"ٔ",""),"ـ","ء"))))," ",""),ROW(INDIRECT("1:"&amp;LEN(SUBSTITUTE(UPPER(TRIM(CLEAN(SUBSTITUTE(SUBSTITUTE(G3111,"ٔ",""),"ـ","ء"))))," ","")))),1),Gematria!$C$3:$C$40,Gematria!$D$3:$D$40)))</f>
        <v/>
      </c>
    </row>
    <row r="3112" spans="1:10" x14ac:dyDescent="0.25">
      <c r="A3112" s="2">
        <v>3111</v>
      </c>
      <c r="B3112" s="2">
        <v>26</v>
      </c>
      <c r="C3112" s="2">
        <v>157</v>
      </c>
      <c r="D3112" s="11"/>
      <c r="E31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12" s="524" t="str">
        <f t="shared" si="146"/>
        <v/>
      </c>
      <c r="H3112" s="525">
        <f t="shared" si="147"/>
        <v>0</v>
      </c>
      <c r="I3112" s="526">
        <f t="shared" si="148"/>
        <v>1</v>
      </c>
      <c r="J3112" s="526" t="str">
        <f ca="1">IF(G3112="","",SUMPRODUCT(LOOKUP(MID(SUBSTITUTE(UPPER(TRIM(CLEAN(SUBSTITUTE(SUBSTITUTE(G3112,"ٔ",""),"ـ","ء"))))," ",""),ROW(INDIRECT("1:"&amp;LEN(SUBSTITUTE(UPPER(TRIM(CLEAN(SUBSTITUTE(SUBSTITUTE(G3112,"ٔ",""),"ـ","ء"))))," ","")))),1),Gematria!$C$3:$C$40,Gematria!$D$3:$D$40)))</f>
        <v/>
      </c>
    </row>
    <row r="3113" spans="1:10" x14ac:dyDescent="0.25">
      <c r="A3113" s="2">
        <v>3112</v>
      </c>
      <c r="B3113" s="2">
        <v>26</v>
      </c>
      <c r="C3113" s="2">
        <v>158</v>
      </c>
      <c r="D3113" s="11"/>
      <c r="E31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13" s="524" t="str">
        <f t="shared" si="146"/>
        <v/>
      </c>
      <c r="H3113" s="525">
        <f t="shared" si="147"/>
        <v>0</v>
      </c>
      <c r="I3113" s="526">
        <f t="shared" si="148"/>
        <v>1</v>
      </c>
      <c r="J3113" s="526" t="str">
        <f ca="1">IF(G3113="","",SUMPRODUCT(LOOKUP(MID(SUBSTITUTE(UPPER(TRIM(CLEAN(SUBSTITUTE(SUBSTITUTE(G3113,"ٔ",""),"ـ","ء"))))," ",""),ROW(INDIRECT("1:"&amp;LEN(SUBSTITUTE(UPPER(TRIM(CLEAN(SUBSTITUTE(SUBSTITUTE(G3113,"ٔ",""),"ـ","ء"))))," ","")))),1),Gematria!$C$3:$C$40,Gematria!$D$3:$D$40)))</f>
        <v/>
      </c>
    </row>
    <row r="3114" spans="1:10" x14ac:dyDescent="0.25">
      <c r="A3114" s="2">
        <v>3113</v>
      </c>
      <c r="B3114" s="2">
        <v>26</v>
      </c>
      <c r="C3114" s="2">
        <v>159</v>
      </c>
      <c r="D3114" s="11"/>
      <c r="E31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14" s="524" t="str">
        <f t="shared" si="146"/>
        <v/>
      </c>
      <c r="H3114" s="525">
        <f t="shared" si="147"/>
        <v>0</v>
      </c>
      <c r="I3114" s="526">
        <f t="shared" si="148"/>
        <v>1</v>
      </c>
      <c r="J3114" s="526" t="str">
        <f ca="1">IF(G3114="","",SUMPRODUCT(LOOKUP(MID(SUBSTITUTE(UPPER(TRIM(CLEAN(SUBSTITUTE(SUBSTITUTE(G3114,"ٔ",""),"ـ","ء"))))," ",""),ROW(INDIRECT("1:"&amp;LEN(SUBSTITUTE(UPPER(TRIM(CLEAN(SUBSTITUTE(SUBSTITUTE(G3114,"ٔ",""),"ـ","ء"))))," ","")))),1),Gematria!$C$3:$C$40,Gematria!$D$3:$D$40)))</f>
        <v/>
      </c>
    </row>
    <row r="3115" spans="1:10" x14ac:dyDescent="0.25">
      <c r="A3115" s="2">
        <v>3114</v>
      </c>
      <c r="B3115" s="2">
        <v>26</v>
      </c>
      <c r="C3115" s="2">
        <v>160</v>
      </c>
      <c r="D3115" s="11"/>
      <c r="E31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15" s="524" t="str">
        <f t="shared" si="146"/>
        <v/>
      </c>
      <c r="H3115" s="525">
        <f t="shared" si="147"/>
        <v>0</v>
      </c>
      <c r="I3115" s="526">
        <f t="shared" si="148"/>
        <v>1</v>
      </c>
      <c r="J3115" s="526" t="str">
        <f ca="1">IF(G3115="","",SUMPRODUCT(LOOKUP(MID(SUBSTITUTE(UPPER(TRIM(CLEAN(SUBSTITUTE(SUBSTITUTE(G3115,"ٔ",""),"ـ","ء"))))," ",""),ROW(INDIRECT("1:"&amp;LEN(SUBSTITUTE(UPPER(TRIM(CLEAN(SUBSTITUTE(SUBSTITUTE(G3115,"ٔ",""),"ـ","ء"))))," ","")))),1),Gematria!$C$3:$C$40,Gematria!$D$3:$D$40)))</f>
        <v/>
      </c>
    </row>
    <row r="3116" spans="1:10" x14ac:dyDescent="0.25">
      <c r="A3116" s="2">
        <v>3115</v>
      </c>
      <c r="B3116" s="2">
        <v>26</v>
      </c>
      <c r="C3116" s="2">
        <v>161</v>
      </c>
      <c r="D3116" s="11"/>
      <c r="E31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16" s="524" t="str">
        <f t="shared" si="146"/>
        <v/>
      </c>
      <c r="H3116" s="525">
        <f t="shared" si="147"/>
        <v>0</v>
      </c>
      <c r="I3116" s="526">
        <f t="shared" si="148"/>
        <v>1</v>
      </c>
      <c r="J3116" s="526" t="str">
        <f ca="1">IF(G3116="","",SUMPRODUCT(LOOKUP(MID(SUBSTITUTE(UPPER(TRIM(CLEAN(SUBSTITUTE(SUBSTITUTE(G3116,"ٔ",""),"ـ","ء"))))," ",""),ROW(INDIRECT("1:"&amp;LEN(SUBSTITUTE(UPPER(TRIM(CLEAN(SUBSTITUTE(SUBSTITUTE(G3116,"ٔ",""),"ـ","ء"))))," ","")))),1),Gematria!$C$3:$C$40,Gematria!$D$3:$D$40)))</f>
        <v/>
      </c>
    </row>
    <row r="3117" spans="1:10" x14ac:dyDescent="0.25">
      <c r="A3117" s="2">
        <v>3116</v>
      </c>
      <c r="B3117" s="2">
        <v>26</v>
      </c>
      <c r="C3117" s="2">
        <v>162</v>
      </c>
      <c r="D3117" s="11"/>
      <c r="E31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17" s="524" t="str">
        <f t="shared" si="146"/>
        <v/>
      </c>
      <c r="H3117" s="525">
        <f t="shared" si="147"/>
        <v>0</v>
      </c>
      <c r="I3117" s="526">
        <f t="shared" si="148"/>
        <v>1</v>
      </c>
      <c r="J3117" s="526" t="str">
        <f ca="1">IF(G3117="","",SUMPRODUCT(LOOKUP(MID(SUBSTITUTE(UPPER(TRIM(CLEAN(SUBSTITUTE(SUBSTITUTE(G3117,"ٔ",""),"ـ","ء"))))," ",""),ROW(INDIRECT("1:"&amp;LEN(SUBSTITUTE(UPPER(TRIM(CLEAN(SUBSTITUTE(SUBSTITUTE(G3117,"ٔ",""),"ـ","ء"))))," ","")))),1),Gematria!$C$3:$C$40,Gematria!$D$3:$D$40)))</f>
        <v/>
      </c>
    </row>
    <row r="3118" spans="1:10" x14ac:dyDescent="0.25">
      <c r="A3118" s="2">
        <v>3117</v>
      </c>
      <c r="B3118" s="2">
        <v>26</v>
      </c>
      <c r="C3118" s="2">
        <v>163</v>
      </c>
      <c r="D3118" s="11"/>
      <c r="E31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18" s="524" t="str">
        <f t="shared" si="146"/>
        <v/>
      </c>
      <c r="H3118" s="525">
        <f t="shared" si="147"/>
        <v>0</v>
      </c>
      <c r="I3118" s="526">
        <f t="shared" si="148"/>
        <v>1</v>
      </c>
      <c r="J3118" s="526" t="str">
        <f ca="1">IF(G3118="","",SUMPRODUCT(LOOKUP(MID(SUBSTITUTE(UPPER(TRIM(CLEAN(SUBSTITUTE(SUBSTITUTE(G3118,"ٔ",""),"ـ","ء"))))," ",""),ROW(INDIRECT("1:"&amp;LEN(SUBSTITUTE(UPPER(TRIM(CLEAN(SUBSTITUTE(SUBSTITUTE(G3118,"ٔ",""),"ـ","ء"))))," ","")))),1),Gematria!$C$3:$C$40,Gematria!$D$3:$D$40)))</f>
        <v/>
      </c>
    </row>
    <row r="3119" spans="1:10" x14ac:dyDescent="0.25">
      <c r="A3119" s="2">
        <v>3118</v>
      </c>
      <c r="B3119" s="2">
        <v>26</v>
      </c>
      <c r="C3119" s="2">
        <v>164</v>
      </c>
      <c r="D3119" s="11"/>
      <c r="E31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19" s="524" t="str">
        <f t="shared" si="146"/>
        <v/>
      </c>
      <c r="H3119" s="525">
        <f t="shared" si="147"/>
        <v>0</v>
      </c>
      <c r="I3119" s="526">
        <f t="shared" si="148"/>
        <v>1</v>
      </c>
      <c r="J3119" s="526" t="str">
        <f ca="1">IF(G3119="","",SUMPRODUCT(LOOKUP(MID(SUBSTITUTE(UPPER(TRIM(CLEAN(SUBSTITUTE(SUBSTITUTE(G3119,"ٔ",""),"ـ","ء"))))," ",""),ROW(INDIRECT("1:"&amp;LEN(SUBSTITUTE(UPPER(TRIM(CLEAN(SUBSTITUTE(SUBSTITUTE(G3119,"ٔ",""),"ـ","ء"))))," ","")))),1),Gematria!$C$3:$C$40,Gematria!$D$3:$D$40)))</f>
        <v/>
      </c>
    </row>
    <row r="3120" spans="1:10" x14ac:dyDescent="0.25">
      <c r="A3120" s="2">
        <v>3119</v>
      </c>
      <c r="B3120" s="2">
        <v>26</v>
      </c>
      <c r="C3120" s="2">
        <v>165</v>
      </c>
      <c r="D3120" s="11"/>
      <c r="E31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20" s="524" t="str">
        <f t="shared" si="146"/>
        <v/>
      </c>
      <c r="H3120" s="525">
        <f t="shared" si="147"/>
        <v>0</v>
      </c>
      <c r="I3120" s="526">
        <f t="shared" si="148"/>
        <v>1</v>
      </c>
      <c r="J3120" s="526" t="str">
        <f ca="1">IF(G3120="","",SUMPRODUCT(LOOKUP(MID(SUBSTITUTE(UPPER(TRIM(CLEAN(SUBSTITUTE(SUBSTITUTE(G3120,"ٔ",""),"ـ","ء"))))," ",""),ROW(INDIRECT("1:"&amp;LEN(SUBSTITUTE(UPPER(TRIM(CLEAN(SUBSTITUTE(SUBSTITUTE(G3120,"ٔ",""),"ـ","ء"))))," ","")))),1),Gematria!$C$3:$C$40,Gematria!$D$3:$D$40)))</f>
        <v/>
      </c>
    </row>
    <row r="3121" spans="1:10" x14ac:dyDescent="0.25">
      <c r="A3121" s="2">
        <v>3120</v>
      </c>
      <c r="B3121" s="2">
        <v>26</v>
      </c>
      <c r="C3121" s="2">
        <v>166</v>
      </c>
      <c r="D3121" s="11"/>
      <c r="E31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21" s="524" t="str">
        <f t="shared" si="146"/>
        <v/>
      </c>
      <c r="H3121" s="525">
        <f t="shared" si="147"/>
        <v>0</v>
      </c>
      <c r="I3121" s="526">
        <f t="shared" si="148"/>
        <v>1</v>
      </c>
      <c r="J3121" s="526" t="str">
        <f ca="1">IF(G3121="","",SUMPRODUCT(LOOKUP(MID(SUBSTITUTE(UPPER(TRIM(CLEAN(SUBSTITUTE(SUBSTITUTE(G3121,"ٔ",""),"ـ","ء"))))," ",""),ROW(INDIRECT("1:"&amp;LEN(SUBSTITUTE(UPPER(TRIM(CLEAN(SUBSTITUTE(SUBSTITUTE(G3121,"ٔ",""),"ـ","ء"))))," ","")))),1),Gematria!$C$3:$C$40,Gematria!$D$3:$D$40)))</f>
        <v/>
      </c>
    </row>
    <row r="3122" spans="1:10" x14ac:dyDescent="0.25">
      <c r="A3122" s="2">
        <v>3121</v>
      </c>
      <c r="B3122" s="2">
        <v>26</v>
      </c>
      <c r="C3122" s="2">
        <v>167</v>
      </c>
      <c r="D3122" s="11"/>
      <c r="E31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22" s="524" t="str">
        <f t="shared" si="146"/>
        <v/>
      </c>
      <c r="H3122" s="525">
        <f t="shared" si="147"/>
        <v>0</v>
      </c>
      <c r="I3122" s="526">
        <f t="shared" si="148"/>
        <v>1</v>
      </c>
      <c r="J3122" s="526" t="str">
        <f ca="1">IF(G3122="","",SUMPRODUCT(LOOKUP(MID(SUBSTITUTE(UPPER(TRIM(CLEAN(SUBSTITUTE(SUBSTITUTE(G3122,"ٔ",""),"ـ","ء"))))," ",""),ROW(INDIRECT("1:"&amp;LEN(SUBSTITUTE(UPPER(TRIM(CLEAN(SUBSTITUTE(SUBSTITUTE(G3122,"ٔ",""),"ـ","ء"))))," ","")))),1),Gematria!$C$3:$C$40,Gematria!$D$3:$D$40)))</f>
        <v/>
      </c>
    </row>
    <row r="3123" spans="1:10" x14ac:dyDescent="0.25">
      <c r="A3123" s="2">
        <v>3122</v>
      </c>
      <c r="B3123" s="2">
        <v>26</v>
      </c>
      <c r="C3123" s="2">
        <v>168</v>
      </c>
      <c r="D3123" s="11"/>
      <c r="E31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23" s="524" t="str">
        <f t="shared" si="146"/>
        <v/>
      </c>
      <c r="H3123" s="525">
        <f t="shared" si="147"/>
        <v>0</v>
      </c>
      <c r="I3123" s="526">
        <f t="shared" si="148"/>
        <v>1</v>
      </c>
      <c r="J3123" s="526" t="str">
        <f ca="1">IF(G3123="","",SUMPRODUCT(LOOKUP(MID(SUBSTITUTE(UPPER(TRIM(CLEAN(SUBSTITUTE(SUBSTITUTE(G3123,"ٔ",""),"ـ","ء"))))," ",""),ROW(INDIRECT("1:"&amp;LEN(SUBSTITUTE(UPPER(TRIM(CLEAN(SUBSTITUTE(SUBSTITUTE(G3123,"ٔ",""),"ـ","ء"))))," ","")))),1),Gematria!$C$3:$C$40,Gematria!$D$3:$D$40)))</f>
        <v/>
      </c>
    </row>
    <row r="3124" spans="1:10" x14ac:dyDescent="0.25">
      <c r="A3124" s="2">
        <v>3123</v>
      </c>
      <c r="B3124" s="2">
        <v>26</v>
      </c>
      <c r="C3124" s="2">
        <v>169</v>
      </c>
      <c r="D3124" s="11"/>
      <c r="E31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24" s="524" t="str">
        <f t="shared" si="146"/>
        <v/>
      </c>
      <c r="H3124" s="525">
        <f t="shared" si="147"/>
        <v>0</v>
      </c>
      <c r="I3124" s="526">
        <f t="shared" si="148"/>
        <v>1</v>
      </c>
      <c r="J3124" s="526" t="str">
        <f ca="1">IF(G3124="","",SUMPRODUCT(LOOKUP(MID(SUBSTITUTE(UPPER(TRIM(CLEAN(SUBSTITUTE(SUBSTITUTE(G3124,"ٔ",""),"ـ","ء"))))," ",""),ROW(INDIRECT("1:"&amp;LEN(SUBSTITUTE(UPPER(TRIM(CLEAN(SUBSTITUTE(SUBSTITUTE(G3124,"ٔ",""),"ـ","ء"))))," ","")))),1),Gematria!$C$3:$C$40,Gematria!$D$3:$D$40)))</f>
        <v/>
      </c>
    </row>
    <row r="3125" spans="1:10" x14ac:dyDescent="0.25">
      <c r="A3125" s="2">
        <v>3124</v>
      </c>
      <c r="B3125" s="2">
        <v>26</v>
      </c>
      <c r="C3125" s="2">
        <v>170</v>
      </c>
      <c r="D3125" s="11"/>
      <c r="E31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25" s="524" t="str">
        <f t="shared" si="146"/>
        <v/>
      </c>
      <c r="H3125" s="525">
        <f t="shared" si="147"/>
        <v>0</v>
      </c>
      <c r="I3125" s="526">
        <f t="shared" si="148"/>
        <v>1</v>
      </c>
      <c r="J3125" s="526" t="str">
        <f ca="1">IF(G3125="","",SUMPRODUCT(LOOKUP(MID(SUBSTITUTE(UPPER(TRIM(CLEAN(SUBSTITUTE(SUBSTITUTE(G3125,"ٔ",""),"ـ","ء"))))," ",""),ROW(INDIRECT("1:"&amp;LEN(SUBSTITUTE(UPPER(TRIM(CLEAN(SUBSTITUTE(SUBSTITUTE(G3125,"ٔ",""),"ـ","ء"))))," ","")))),1),Gematria!$C$3:$C$40,Gematria!$D$3:$D$40)))</f>
        <v/>
      </c>
    </row>
    <row r="3126" spans="1:10" x14ac:dyDescent="0.25">
      <c r="A3126" s="2">
        <v>3125</v>
      </c>
      <c r="B3126" s="2">
        <v>26</v>
      </c>
      <c r="C3126" s="2">
        <v>171</v>
      </c>
      <c r="D3126" s="11"/>
      <c r="E31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26" s="524" t="str">
        <f t="shared" si="146"/>
        <v/>
      </c>
      <c r="H3126" s="525">
        <f t="shared" si="147"/>
        <v>0</v>
      </c>
      <c r="I3126" s="526">
        <f t="shared" si="148"/>
        <v>1</v>
      </c>
      <c r="J3126" s="526" t="str">
        <f ca="1">IF(G3126="","",SUMPRODUCT(LOOKUP(MID(SUBSTITUTE(UPPER(TRIM(CLEAN(SUBSTITUTE(SUBSTITUTE(G3126,"ٔ",""),"ـ","ء"))))," ",""),ROW(INDIRECT("1:"&amp;LEN(SUBSTITUTE(UPPER(TRIM(CLEAN(SUBSTITUTE(SUBSTITUTE(G3126,"ٔ",""),"ـ","ء"))))," ","")))),1),Gematria!$C$3:$C$40,Gematria!$D$3:$D$40)))</f>
        <v/>
      </c>
    </row>
    <row r="3127" spans="1:10" x14ac:dyDescent="0.25">
      <c r="A3127" s="2">
        <v>3126</v>
      </c>
      <c r="B3127" s="2">
        <v>26</v>
      </c>
      <c r="C3127" s="2">
        <v>172</v>
      </c>
      <c r="D3127" s="11"/>
      <c r="E31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27" s="524" t="str">
        <f t="shared" si="146"/>
        <v/>
      </c>
      <c r="H3127" s="525">
        <f t="shared" si="147"/>
        <v>0</v>
      </c>
      <c r="I3127" s="526">
        <f t="shared" si="148"/>
        <v>1</v>
      </c>
      <c r="J3127" s="526" t="str">
        <f ca="1">IF(G3127="","",SUMPRODUCT(LOOKUP(MID(SUBSTITUTE(UPPER(TRIM(CLEAN(SUBSTITUTE(SUBSTITUTE(G3127,"ٔ",""),"ـ","ء"))))," ",""),ROW(INDIRECT("1:"&amp;LEN(SUBSTITUTE(UPPER(TRIM(CLEAN(SUBSTITUTE(SUBSTITUTE(G3127,"ٔ",""),"ـ","ء"))))," ","")))),1),Gematria!$C$3:$C$40,Gematria!$D$3:$D$40)))</f>
        <v/>
      </c>
    </row>
    <row r="3128" spans="1:10" x14ac:dyDescent="0.25">
      <c r="A3128" s="2">
        <v>3127</v>
      </c>
      <c r="B3128" s="2">
        <v>26</v>
      </c>
      <c r="C3128" s="2">
        <v>173</v>
      </c>
      <c r="D3128" s="11"/>
      <c r="E31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28" s="524" t="str">
        <f t="shared" si="146"/>
        <v/>
      </c>
      <c r="H3128" s="525">
        <f t="shared" si="147"/>
        <v>0</v>
      </c>
      <c r="I3128" s="526">
        <f t="shared" si="148"/>
        <v>1</v>
      </c>
      <c r="J3128" s="526" t="str">
        <f ca="1">IF(G3128="","",SUMPRODUCT(LOOKUP(MID(SUBSTITUTE(UPPER(TRIM(CLEAN(SUBSTITUTE(SUBSTITUTE(G3128,"ٔ",""),"ـ","ء"))))," ",""),ROW(INDIRECT("1:"&amp;LEN(SUBSTITUTE(UPPER(TRIM(CLEAN(SUBSTITUTE(SUBSTITUTE(G3128,"ٔ",""),"ـ","ء"))))," ","")))),1),Gematria!$C$3:$C$40,Gematria!$D$3:$D$40)))</f>
        <v/>
      </c>
    </row>
    <row r="3129" spans="1:10" x14ac:dyDescent="0.25">
      <c r="A3129" s="2">
        <v>3128</v>
      </c>
      <c r="B3129" s="2">
        <v>26</v>
      </c>
      <c r="C3129" s="2">
        <v>174</v>
      </c>
      <c r="D3129" s="11"/>
      <c r="E31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29" s="524" t="str">
        <f t="shared" si="146"/>
        <v/>
      </c>
      <c r="H3129" s="525">
        <f t="shared" si="147"/>
        <v>0</v>
      </c>
      <c r="I3129" s="526">
        <f t="shared" si="148"/>
        <v>1</v>
      </c>
      <c r="J3129" s="526" t="str">
        <f ca="1">IF(G3129="","",SUMPRODUCT(LOOKUP(MID(SUBSTITUTE(UPPER(TRIM(CLEAN(SUBSTITUTE(SUBSTITUTE(G3129,"ٔ",""),"ـ","ء"))))," ",""),ROW(INDIRECT("1:"&amp;LEN(SUBSTITUTE(UPPER(TRIM(CLEAN(SUBSTITUTE(SUBSTITUTE(G3129,"ٔ",""),"ـ","ء"))))," ","")))),1),Gematria!$C$3:$C$40,Gematria!$D$3:$D$40)))</f>
        <v/>
      </c>
    </row>
    <row r="3130" spans="1:10" x14ac:dyDescent="0.25">
      <c r="A3130" s="2">
        <v>3129</v>
      </c>
      <c r="B3130" s="2">
        <v>26</v>
      </c>
      <c r="C3130" s="2">
        <v>175</v>
      </c>
      <c r="D3130" s="11"/>
      <c r="E31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30" s="524" t="str">
        <f t="shared" si="146"/>
        <v/>
      </c>
      <c r="H3130" s="525">
        <f t="shared" si="147"/>
        <v>0</v>
      </c>
      <c r="I3130" s="526">
        <f t="shared" si="148"/>
        <v>1</v>
      </c>
      <c r="J3130" s="526" t="str">
        <f ca="1">IF(G3130="","",SUMPRODUCT(LOOKUP(MID(SUBSTITUTE(UPPER(TRIM(CLEAN(SUBSTITUTE(SUBSTITUTE(G3130,"ٔ",""),"ـ","ء"))))," ",""),ROW(INDIRECT("1:"&amp;LEN(SUBSTITUTE(UPPER(TRIM(CLEAN(SUBSTITUTE(SUBSTITUTE(G3130,"ٔ",""),"ـ","ء"))))," ","")))),1),Gematria!$C$3:$C$40,Gematria!$D$3:$D$40)))</f>
        <v/>
      </c>
    </row>
    <row r="3131" spans="1:10" x14ac:dyDescent="0.25">
      <c r="A3131" s="2">
        <v>3130</v>
      </c>
      <c r="B3131" s="2">
        <v>26</v>
      </c>
      <c r="C3131" s="2">
        <v>176</v>
      </c>
      <c r="D3131" s="11"/>
      <c r="E31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31" s="524" t="str">
        <f t="shared" si="146"/>
        <v/>
      </c>
      <c r="H3131" s="525">
        <f t="shared" si="147"/>
        <v>0</v>
      </c>
      <c r="I3131" s="526">
        <f t="shared" si="148"/>
        <v>1</v>
      </c>
      <c r="J3131" s="526" t="str">
        <f ca="1">IF(G3131="","",SUMPRODUCT(LOOKUP(MID(SUBSTITUTE(UPPER(TRIM(CLEAN(SUBSTITUTE(SUBSTITUTE(G3131,"ٔ",""),"ـ","ء"))))," ",""),ROW(INDIRECT("1:"&amp;LEN(SUBSTITUTE(UPPER(TRIM(CLEAN(SUBSTITUTE(SUBSTITUTE(G3131,"ٔ",""),"ـ","ء"))))," ","")))),1),Gematria!$C$3:$C$40,Gematria!$D$3:$D$40)))</f>
        <v/>
      </c>
    </row>
    <row r="3132" spans="1:10" x14ac:dyDescent="0.25">
      <c r="A3132" s="2">
        <v>3131</v>
      </c>
      <c r="B3132" s="2">
        <v>26</v>
      </c>
      <c r="C3132" s="2">
        <v>177</v>
      </c>
      <c r="D3132" s="11"/>
      <c r="E31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32" s="524" t="str">
        <f t="shared" si="146"/>
        <v/>
      </c>
      <c r="H3132" s="525">
        <f t="shared" si="147"/>
        <v>0</v>
      </c>
      <c r="I3132" s="526">
        <f t="shared" si="148"/>
        <v>1</v>
      </c>
      <c r="J3132" s="526" t="str">
        <f ca="1">IF(G3132="","",SUMPRODUCT(LOOKUP(MID(SUBSTITUTE(UPPER(TRIM(CLEAN(SUBSTITUTE(SUBSTITUTE(G3132,"ٔ",""),"ـ","ء"))))," ",""),ROW(INDIRECT("1:"&amp;LEN(SUBSTITUTE(UPPER(TRIM(CLEAN(SUBSTITUTE(SUBSTITUTE(G3132,"ٔ",""),"ـ","ء"))))," ","")))),1),Gematria!$C$3:$C$40,Gematria!$D$3:$D$40)))</f>
        <v/>
      </c>
    </row>
    <row r="3133" spans="1:10" x14ac:dyDescent="0.25">
      <c r="A3133" s="2">
        <v>3132</v>
      </c>
      <c r="B3133" s="2">
        <v>26</v>
      </c>
      <c r="C3133" s="2">
        <v>178</v>
      </c>
      <c r="D3133" s="11"/>
      <c r="E31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33" s="524" t="str">
        <f t="shared" si="146"/>
        <v/>
      </c>
      <c r="H3133" s="525">
        <f t="shared" si="147"/>
        <v>0</v>
      </c>
      <c r="I3133" s="526">
        <f t="shared" si="148"/>
        <v>1</v>
      </c>
      <c r="J3133" s="526" t="str">
        <f ca="1">IF(G3133="","",SUMPRODUCT(LOOKUP(MID(SUBSTITUTE(UPPER(TRIM(CLEAN(SUBSTITUTE(SUBSTITUTE(G3133,"ٔ",""),"ـ","ء"))))," ",""),ROW(INDIRECT("1:"&amp;LEN(SUBSTITUTE(UPPER(TRIM(CLEAN(SUBSTITUTE(SUBSTITUTE(G3133,"ٔ",""),"ـ","ء"))))," ","")))),1),Gematria!$C$3:$C$40,Gematria!$D$3:$D$40)))</f>
        <v/>
      </c>
    </row>
    <row r="3134" spans="1:10" x14ac:dyDescent="0.25">
      <c r="A3134" s="2">
        <v>3133</v>
      </c>
      <c r="B3134" s="2">
        <v>26</v>
      </c>
      <c r="C3134" s="2">
        <v>179</v>
      </c>
      <c r="D3134" s="11"/>
      <c r="E31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34" s="524" t="str">
        <f t="shared" si="146"/>
        <v/>
      </c>
      <c r="H3134" s="525">
        <f t="shared" si="147"/>
        <v>0</v>
      </c>
      <c r="I3134" s="526">
        <f t="shared" si="148"/>
        <v>1</v>
      </c>
      <c r="J3134" s="526" t="str">
        <f ca="1">IF(G3134="","",SUMPRODUCT(LOOKUP(MID(SUBSTITUTE(UPPER(TRIM(CLEAN(SUBSTITUTE(SUBSTITUTE(G3134,"ٔ",""),"ـ","ء"))))," ",""),ROW(INDIRECT("1:"&amp;LEN(SUBSTITUTE(UPPER(TRIM(CLEAN(SUBSTITUTE(SUBSTITUTE(G3134,"ٔ",""),"ـ","ء"))))," ","")))),1),Gematria!$C$3:$C$40,Gematria!$D$3:$D$40)))</f>
        <v/>
      </c>
    </row>
    <row r="3135" spans="1:10" x14ac:dyDescent="0.25">
      <c r="A3135" s="2">
        <v>3134</v>
      </c>
      <c r="B3135" s="2">
        <v>26</v>
      </c>
      <c r="C3135" s="2">
        <v>180</v>
      </c>
      <c r="D3135" s="11"/>
      <c r="E31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35" s="524" t="str">
        <f t="shared" si="146"/>
        <v/>
      </c>
      <c r="H3135" s="525">
        <f t="shared" si="147"/>
        <v>0</v>
      </c>
      <c r="I3135" s="526">
        <f t="shared" si="148"/>
        <v>1</v>
      </c>
      <c r="J3135" s="526" t="str">
        <f ca="1">IF(G3135="","",SUMPRODUCT(LOOKUP(MID(SUBSTITUTE(UPPER(TRIM(CLEAN(SUBSTITUTE(SUBSTITUTE(G3135,"ٔ",""),"ـ","ء"))))," ",""),ROW(INDIRECT("1:"&amp;LEN(SUBSTITUTE(UPPER(TRIM(CLEAN(SUBSTITUTE(SUBSTITUTE(G3135,"ٔ",""),"ـ","ء"))))," ","")))),1),Gematria!$C$3:$C$40,Gematria!$D$3:$D$40)))</f>
        <v/>
      </c>
    </row>
    <row r="3136" spans="1:10" x14ac:dyDescent="0.25">
      <c r="A3136" s="2">
        <v>3135</v>
      </c>
      <c r="B3136" s="2">
        <v>26</v>
      </c>
      <c r="C3136" s="2">
        <v>181</v>
      </c>
      <c r="D3136" s="11"/>
      <c r="E31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36" s="524" t="str">
        <f t="shared" si="146"/>
        <v/>
      </c>
      <c r="H3136" s="525">
        <f t="shared" si="147"/>
        <v>0</v>
      </c>
      <c r="I3136" s="526">
        <f t="shared" si="148"/>
        <v>1</v>
      </c>
      <c r="J3136" s="526" t="str">
        <f ca="1">IF(G3136="","",SUMPRODUCT(LOOKUP(MID(SUBSTITUTE(UPPER(TRIM(CLEAN(SUBSTITUTE(SUBSTITUTE(G3136,"ٔ",""),"ـ","ء"))))," ",""),ROW(INDIRECT("1:"&amp;LEN(SUBSTITUTE(UPPER(TRIM(CLEAN(SUBSTITUTE(SUBSTITUTE(G3136,"ٔ",""),"ـ","ء"))))," ","")))),1),Gematria!$C$3:$C$40,Gematria!$D$3:$D$40)))</f>
        <v/>
      </c>
    </row>
    <row r="3137" spans="1:10" x14ac:dyDescent="0.25">
      <c r="A3137" s="2">
        <v>3136</v>
      </c>
      <c r="B3137" s="2">
        <v>26</v>
      </c>
      <c r="C3137" s="2">
        <v>182</v>
      </c>
      <c r="D3137" s="11"/>
      <c r="E31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37" s="524" t="str">
        <f t="shared" si="146"/>
        <v/>
      </c>
      <c r="H3137" s="525">
        <f t="shared" si="147"/>
        <v>0</v>
      </c>
      <c r="I3137" s="526">
        <f t="shared" si="148"/>
        <v>1</v>
      </c>
      <c r="J3137" s="526" t="str">
        <f ca="1">IF(G3137="","",SUMPRODUCT(LOOKUP(MID(SUBSTITUTE(UPPER(TRIM(CLEAN(SUBSTITUTE(SUBSTITUTE(G3137,"ٔ",""),"ـ","ء"))))," ",""),ROW(INDIRECT("1:"&amp;LEN(SUBSTITUTE(UPPER(TRIM(CLEAN(SUBSTITUTE(SUBSTITUTE(G3137,"ٔ",""),"ـ","ء"))))," ","")))),1),Gematria!$C$3:$C$40,Gematria!$D$3:$D$40)))</f>
        <v/>
      </c>
    </row>
    <row r="3138" spans="1:10" x14ac:dyDescent="0.25">
      <c r="A3138" s="2">
        <v>3137</v>
      </c>
      <c r="B3138" s="2">
        <v>26</v>
      </c>
      <c r="C3138" s="2">
        <v>183</v>
      </c>
      <c r="D3138" s="11"/>
      <c r="E31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38" s="524" t="str">
        <f t="shared" si="146"/>
        <v/>
      </c>
      <c r="H3138" s="525">
        <f t="shared" si="147"/>
        <v>0</v>
      </c>
      <c r="I3138" s="526">
        <f t="shared" si="148"/>
        <v>1</v>
      </c>
      <c r="J3138" s="526" t="str">
        <f ca="1">IF(G3138="","",SUMPRODUCT(LOOKUP(MID(SUBSTITUTE(UPPER(TRIM(CLEAN(SUBSTITUTE(SUBSTITUTE(G3138,"ٔ",""),"ـ","ء"))))," ",""),ROW(INDIRECT("1:"&amp;LEN(SUBSTITUTE(UPPER(TRIM(CLEAN(SUBSTITUTE(SUBSTITUTE(G3138,"ٔ",""),"ـ","ء"))))," ","")))),1),Gematria!$C$3:$C$40,Gematria!$D$3:$D$40)))</f>
        <v/>
      </c>
    </row>
    <row r="3139" spans="1:10" x14ac:dyDescent="0.25">
      <c r="A3139" s="2">
        <v>3138</v>
      </c>
      <c r="B3139" s="2">
        <v>26</v>
      </c>
      <c r="C3139" s="2">
        <v>184</v>
      </c>
      <c r="D3139" s="11"/>
      <c r="E31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39" s="524" t="str">
        <f t="shared" ref="G3139:G3202" si="149">TRIM(CLEAN(SUBSTITUTE(F3139,"ٔ","")))</f>
        <v/>
      </c>
      <c r="H3139" s="525">
        <f t="shared" ref="H3139:H3202" si="150">LEN(SUBSTITUTE(G3139," ",""))</f>
        <v>0</v>
      </c>
      <c r="I3139" s="526">
        <f t="shared" si="148"/>
        <v>1</v>
      </c>
      <c r="J3139" s="526" t="str">
        <f ca="1">IF(G3139="","",SUMPRODUCT(LOOKUP(MID(SUBSTITUTE(UPPER(TRIM(CLEAN(SUBSTITUTE(SUBSTITUTE(G3139,"ٔ",""),"ـ","ء"))))," ",""),ROW(INDIRECT("1:"&amp;LEN(SUBSTITUTE(UPPER(TRIM(CLEAN(SUBSTITUTE(SUBSTITUTE(G3139,"ٔ",""),"ـ","ء"))))," ","")))),1),Gematria!$C$3:$C$40,Gematria!$D$3:$D$40)))</f>
        <v/>
      </c>
    </row>
    <row r="3140" spans="1:10" x14ac:dyDescent="0.25">
      <c r="A3140" s="2">
        <v>3139</v>
      </c>
      <c r="B3140" s="2">
        <v>26</v>
      </c>
      <c r="C3140" s="2">
        <v>185</v>
      </c>
      <c r="D3140" s="11"/>
      <c r="E31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40" s="524" t="str">
        <f t="shared" si="149"/>
        <v/>
      </c>
      <c r="H3140" s="525">
        <f t="shared" si="150"/>
        <v>0</v>
      </c>
      <c r="I3140" s="526">
        <f t="shared" si="148"/>
        <v>1</v>
      </c>
      <c r="J3140" s="526" t="str">
        <f ca="1">IF(G3140="","",SUMPRODUCT(LOOKUP(MID(SUBSTITUTE(UPPER(TRIM(CLEAN(SUBSTITUTE(SUBSTITUTE(G3140,"ٔ",""),"ـ","ء"))))," ",""),ROW(INDIRECT("1:"&amp;LEN(SUBSTITUTE(UPPER(TRIM(CLEAN(SUBSTITUTE(SUBSTITUTE(G3140,"ٔ",""),"ـ","ء"))))," ","")))),1),Gematria!$C$3:$C$40,Gematria!$D$3:$D$40)))</f>
        <v/>
      </c>
    </row>
    <row r="3141" spans="1:10" x14ac:dyDescent="0.25">
      <c r="A3141" s="2">
        <v>3140</v>
      </c>
      <c r="B3141" s="2">
        <v>26</v>
      </c>
      <c r="C3141" s="2">
        <v>186</v>
      </c>
      <c r="D3141" s="11"/>
      <c r="E31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41" s="524" t="str">
        <f t="shared" si="149"/>
        <v/>
      </c>
      <c r="H3141" s="525">
        <f t="shared" si="150"/>
        <v>0</v>
      </c>
      <c r="I3141" s="526">
        <f t="shared" si="148"/>
        <v>1</v>
      </c>
      <c r="J3141" s="526" t="str">
        <f ca="1">IF(G3141="","",SUMPRODUCT(LOOKUP(MID(SUBSTITUTE(UPPER(TRIM(CLEAN(SUBSTITUTE(SUBSTITUTE(G3141,"ٔ",""),"ـ","ء"))))," ",""),ROW(INDIRECT("1:"&amp;LEN(SUBSTITUTE(UPPER(TRIM(CLEAN(SUBSTITUTE(SUBSTITUTE(G3141,"ٔ",""),"ـ","ء"))))," ","")))),1),Gematria!$C$3:$C$40,Gematria!$D$3:$D$40)))</f>
        <v/>
      </c>
    </row>
    <row r="3142" spans="1:10" x14ac:dyDescent="0.25">
      <c r="A3142" s="2">
        <v>3141</v>
      </c>
      <c r="B3142" s="2">
        <v>26</v>
      </c>
      <c r="C3142" s="2">
        <v>187</v>
      </c>
      <c r="D3142" s="11"/>
      <c r="E31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42" s="524" t="str">
        <f t="shared" si="149"/>
        <v/>
      </c>
      <c r="H3142" s="525">
        <f t="shared" si="150"/>
        <v>0</v>
      </c>
      <c r="I3142" s="526">
        <f t="shared" si="148"/>
        <v>1</v>
      </c>
      <c r="J3142" s="526" t="str">
        <f ca="1">IF(G3142="","",SUMPRODUCT(LOOKUP(MID(SUBSTITUTE(UPPER(TRIM(CLEAN(SUBSTITUTE(SUBSTITUTE(G3142,"ٔ",""),"ـ","ء"))))," ",""),ROW(INDIRECT("1:"&amp;LEN(SUBSTITUTE(UPPER(TRIM(CLEAN(SUBSTITUTE(SUBSTITUTE(G3142,"ٔ",""),"ـ","ء"))))," ","")))),1),Gematria!$C$3:$C$40,Gematria!$D$3:$D$40)))</f>
        <v/>
      </c>
    </row>
    <row r="3143" spans="1:10" x14ac:dyDescent="0.25">
      <c r="A3143" s="2">
        <v>3142</v>
      </c>
      <c r="B3143" s="2">
        <v>26</v>
      </c>
      <c r="C3143" s="2">
        <v>188</v>
      </c>
      <c r="D3143" s="11"/>
      <c r="E31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43" s="524" t="str">
        <f t="shared" si="149"/>
        <v/>
      </c>
      <c r="H3143" s="525">
        <f t="shared" si="150"/>
        <v>0</v>
      </c>
      <c r="I3143" s="526">
        <f t="shared" si="148"/>
        <v>1</v>
      </c>
      <c r="J3143" s="526" t="str">
        <f ca="1">IF(G3143="","",SUMPRODUCT(LOOKUP(MID(SUBSTITUTE(UPPER(TRIM(CLEAN(SUBSTITUTE(SUBSTITUTE(G3143,"ٔ",""),"ـ","ء"))))," ",""),ROW(INDIRECT("1:"&amp;LEN(SUBSTITUTE(UPPER(TRIM(CLEAN(SUBSTITUTE(SUBSTITUTE(G3143,"ٔ",""),"ـ","ء"))))," ","")))),1),Gematria!$C$3:$C$40,Gematria!$D$3:$D$40)))</f>
        <v/>
      </c>
    </row>
    <row r="3144" spans="1:10" x14ac:dyDescent="0.25">
      <c r="A3144" s="2">
        <v>3143</v>
      </c>
      <c r="B3144" s="2">
        <v>26</v>
      </c>
      <c r="C3144" s="2">
        <v>189</v>
      </c>
      <c r="D3144" s="11"/>
      <c r="E31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44" s="524" t="str">
        <f t="shared" si="149"/>
        <v/>
      </c>
      <c r="H3144" s="525">
        <f t="shared" si="150"/>
        <v>0</v>
      </c>
      <c r="I3144" s="526">
        <f t="shared" si="148"/>
        <v>1</v>
      </c>
      <c r="J3144" s="526" t="str">
        <f ca="1">IF(G3144="","",SUMPRODUCT(LOOKUP(MID(SUBSTITUTE(UPPER(TRIM(CLEAN(SUBSTITUTE(SUBSTITUTE(G3144,"ٔ",""),"ـ","ء"))))," ",""),ROW(INDIRECT("1:"&amp;LEN(SUBSTITUTE(UPPER(TRIM(CLEAN(SUBSTITUTE(SUBSTITUTE(G3144,"ٔ",""),"ـ","ء"))))," ","")))),1),Gematria!$C$3:$C$40,Gematria!$D$3:$D$40)))</f>
        <v/>
      </c>
    </row>
    <row r="3145" spans="1:10" x14ac:dyDescent="0.25">
      <c r="A3145" s="2">
        <v>3144</v>
      </c>
      <c r="B3145" s="2">
        <v>26</v>
      </c>
      <c r="C3145" s="2">
        <v>190</v>
      </c>
      <c r="D3145" s="11"/>
      <c r="E31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45" s="524" t="str">
        <f t="shared" si="149"/>
        <v/>
      </c>
      <c r="H3145" s="525">
        <f t="shared" si="150"/>
        <v>0</v>
      </c>
      <c r="I3145" s="526">
        <f t="shared" si="148"/>
        <v>1</v>
      </c>
      <c r="J3145" s="526" t="str">
        <f ca="1">IF(G3145="","",SUMPRODUCT(LOOKUP(MID(SUBSTITUTE(UPPER(TRIM(CLEAN(SUBSTITUTE(SUBSTITUTE(G3145,"ٔ",""),"ـ","ء"))))," ",""),ROW(INDIRECT("1:"&amp;LEN(SUBSTITUTE(UPPER(TRIM(CLEAN(SUBSTITUTE(SUBSTITUTE(G3145,"ٔ",""),"ـ","ء"))))," ","")))),1),Gematria!$C$3:$C$40,Gematria!$D$3:$D$40)))</f>
        <v/>
      </c>
    </row>
    <row r="3146" spans="1:10" x14ac:dyDescent="0.25">
      <c r="A3146" s="2">
        <v>3145</v>
      </c>
      <c r="B3146" s="2">
        <v>26</v>
      </c>
      <c r="C3146" s="2">
        <v>191</v>
      </c>
      <c r="D3146" s="11"/>
      <c r="E31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46" s="524" t="str">
        <f t="shared" si="149"/>
        <v/>
      </c>
      <c r="H3146" s="525">
        <f t="shared" si="150"/>
        <v>0</v>
      </c>
      <c r="I3146" s="526">
        <f t="shared" si="148"/>
        <v>1</v>
      </c>
      <c r="J3146" s="526" t="str">
        <f ca="1">IF(G3146="","",SUMPRODUCT(LOOKUP(MID(SUBSTITUTE(UPPER(TRIM(CLEAN(SUBSTITUTE(SUBSTITUTE(G3146,"ٔ",""),"ـ","ء"))))," ",""),ROW(INDIRECT("1:"&amp;LEN(SUBSTITUTE(UPPER(TRIM(CLEAN(SUBSTITUTE(SUBSTITUTE(G3146,"ٔ",""),"ـ","ء"))))," ","")))),1),Gematria!$C$3:$C$40,Gematria!$D$3:$D$40)))</f>
        <v/>
      </c>
    </row>
    <row r="3147" spans="1:10" x14ac:dyDescent="0.25">
      <c r="A3147" s="2">
        <v>3146</v>
      </c>
      <c r="B3147" s="2">
        <v>26</v>
      </c>
      <c r="C3147" s="2">
        <v>192</v>
      </c>
      <c r="D3147" s="11"/>
      <c r="E31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47" s="524" t="str">
        <f t="shared" si="149"/>
        <v/>
      </c>
      <c r="H3147" s="525">
        <f t="shared" si="150"/>
        <v>0</v>
      </c>
      <c r="I3147" s="526">
        <f t="shared" si="148"/>
        <v>1</v>
      </c>
      <c r="J3147" s="526" t="str">
        <f ca="1">IF(G3147="","",SUMPRODUCT(LOOKUP(MID(SUBSTITUTE(UPPER(TRIM(CLEAN(SUBSTITUTE(SUBSTITUTE(G3147,"ٔ",""),"ـ","ء"))))," ",""),ROW(INDIRECT("1:"&amp;LEN(SUBSTITUTE(UPPER(TRIM(CLEAN(SUBSTITUTE(SUBSTITUTE(G3147,"ٔ",""),"ـ","ء"))))," ","")))),1),Gematria!$C$3:$C$40,Gematria!$D$3:$D$40)))</f>
        <v/>
      </c>
    </row>
    <row r="3148" spans="1:10" x14ac:dyDescent="0.25">
      <c r="A3148" s="2">
        <v>3147</v>
      </c>
      <c r="B3148" s="2">
        <v>26</v>
      </c>
      <c r="C3148" s="2">
        <v>193</v>
      </c>
      <c r="D3148" s="11"/>
      <c r="E31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48" s="524" t="str">
        <f t="shared" si="149"/>
        <v/>
      </c>
      <c r="H3148" s="525">
        <f t="shared" si="150"/>
        <v>0</v>
      </c>
      <c r="I3148" s="526">
        <f t="shared" si="148"/>
        <v>1</v>
      </c>
      <c r="J3148" s="526" t="str">
        <f ca="1">IF(G3148="","",SUMPRODUCT(LOOKUP(MID(SUBSTITUTE(UPPER(TRIM(CLEAN(SUBSTITUTE(SUBSTITUTE(G3148,"ٔ",""),"ـ","ء"))))," ",""),ROW(INDIRECT("1:"&amp;LEN(SUBSTITUTE(UPPER(TRIM(CLEAN(SUBSTITUTE(SUBSTITUTE(G3148,"ٔ",""),"ـ","ء"))))," ","")))),1),Gematria!$C$3:$C$40,Gematria!$D$3:$D$40)))</f>
        <v/>
      </c>
    </row>
    <row r="3149" spans="1:10" x14ac:dyDescent="0.25">
      <c r="A3149" s="2">
        <v>3148</v>
      </c>
      <c r="B3149" s="2">
        <v>26</v>
      </c>
      <c r="C3149" s="2">
        <v>194</v>
      </c>
      <c r="D3149" s="11"/>
      <c r="E31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49" s="524" t="str">
        <f t="shared" si="149"/>
        <v/>
      </c>
      <c r="H3149" s="525">
        <f t="shared" si="150"/>
        <v>0</v>
      </c>
      <c r="I3149" s="526">
        <f t="shared" si="148"/>
        <v>1</v>
      </c>
      <c r="J3149" s="526" t="str">
        <f ca="1">IF(G3149="","",SUMPRODUCT(LOOKUP(MID(SUBSTITUTE(UPPER(TRIM(CLEAN(SUBSTITUTE(SUBSTITUTE(G3149,"ٔ",""),"ـ","ء"))))," ",""),ROW(INDIRECT("1:"&amp;LEN(SUBSTITUTE(UPPER(TRIM(CLEAN(SUBSTITUTE(SUBSTITUTE(G3149,"ٔ",""),"ـ","ء"))))," ","")))),1),Gematria!$C$3:$C$40,Gematria!$D$3:$D$40)))</f>
        <v/>
      </c>
    </row>
    <row r="3150" spans="1:10" x14ac:dyDescent="0.25">
      <c r="A3150" s="2">
        <v>3149</v>
      </c>
      <c r="B3150" s="2">
        <v>26</v>
      </c>
      <c r="C3150" s="2">
        <v>195</v>
      </c>
      <c r="D3150" s="11"/>
      <c r="E31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50" s="524" t="str">
        <f t="shared" si="149"/>
        <v/>
      </c>
      <c r="H3150" s="525">
        <f t="shared" si="150"/>
        <v>0</v>
      </c>
      <c r="I3150" s="526">
        <f t="shared" si="148"/>
        <v>1</v>
      </c>
      <c r="J3150" s="526" t="str">
        <f ca="1">IF(G3150="","",SUMPRODUCT(LOOKUP(MID(SUBSTITUTE(UPPER(TRIM(CLEAN(SUBSTITUTE(SUBSTITUTE(G3150,"ٔ",""),"ـ","ء"))))," ",""),ROW(INDIRECT("1:"&amp;LEN(SUBSTITUTE(UPPER(TRIM(CLEAN(SUBSTITUTE(SUBSTITUTE(G3150,"ٔ",""),"ـ","ء"))))," ","")))),1),Gematria!$C$3:$C$40,Gematria!$D$3:$D$40)))</f>
        <v/>
      </c>
    </row>
    <row r="3151" spans="1:10" x14ac:dyDescent="0.25">
      <c r="A3151" s="2">
        <v>3150</v>
      </c>
      <c r="B3151" s="2">
        <v>26</v>
      </c>
      <c r="C3151" s="2">
        <v>196</v>
      </c>
      <c r="D3151" s="11"/>
      <c r="E31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51" s="524" t="str">
        <f t="shared" si="149"/>
        <v/>
      </c>
      <c r="H3151" s="525">
        <f t="shared" si="150"/>
        <v>0</v>
      </c>
      <c r="I3151" s="526">
        <f t="shared" si="148"/>
        <v>1</v>
      </c>
      <c r="J3151" s="526" t="str">
        <f ca="1">IF(G3151="","",SUMPRODUCT(LOOKUP(MID(SUBSTITUTE(UPPER(TRIM(CLEAN(SUBSTITUTE(SUBSTITUTE(G3151,"ٔ",""),"ـ","ء"))))," ",""),ROW(INDIRECT("1:"&amp;LEN(SUBSTITUTE(UPPER(TRIM(CLEAN(SUBSTITUTE(SUBSTITUTE(G3151,"ٔ",""),"ـ","ء"))))," ","")))),1),Gematria!$C$3:$C$40,Gematria!$D$3:$D$40)))</f>
        <v/>
      </c>
    </row>
    <row r="3152" spans="1:10" x14ac:dyDescent="0.25">
      <c r="A3152" s="2">
        <v>3151</v>
      </c>
      <c r="B3152" s="2">
        <v>26</v>
      </c>
      <c r="C3152" s="2">
        <v>197</v>
      </c>
      <c r="D3152" s="11"/>
      <c r="E31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52" s="524" t="str">
        <f t="shared" si="149"/>
        <v/>
      </c>
      <c r="H3152" s="525">
        <f t="shared" si="150"/>
        <v>0</v>
      </c>
      <c r="I3152" s="526">
        <f t="shared" si="148"/>
        <v>1</v>
      </c>
      <c r="J3152" s="526" t="str">
        <f ca="1">IF(G3152="","",SUMPRODUCT(LOOKUP(MID(SUBSTITUTE(UPPER(TRIM(CLEAN(SUBSTITUTE(SUBSTITUTE(G3152,"ٔ",""),"ـ","ء"))))," ",""),ROW(INDIRECT("1:"&amp;LEN(SUBSTITUTE(UPPER(TRIM(CLEAN(SUBSTITUTE(SUBSTITUTE(G3152,"ٔ",""),"ـ","ء"))))," ","")))),1),Gematria!$C$3:$C$40,Gematria!$D$3:$D$40)))</f>
        <v/>
      </c>
    </row>
    <row r="3153" spans="1:10" x14ac:dyDescent="0.25">
      <c r="A3153" s="2">
        <v>3152</v>
      </c>
      <c r="B3153" s="2">
        <v>26</v>
      </c>
      <c r="C3153" s="2">
        <v>198</v>
      </c>
      <c r="D3153" s="11"/>
      <c r="E31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53" s="524" t="str">
        <f t="shared" si="149"/>
        <v/>
      </c>
      <c r="H3153" s="525">
        <f t="shared" si="150"/>
        <v>0</v>
      </c>
      <c r="I3153" s="526">
        <f t="shared" si="148"/>
        <v>1</v>
      </c>
      <c r="J3153" s="526" t="str">
        <f ca="1">IF(G3153="","",SUMPRODUCT(LOOKUP(MID(SUBSTITUTE(UPPER(TRIM(CLEAN(SUBSTITUTE(SUBSTITUTE(G3153,"ٔ",""),"ـ","ء"))))," ",""),ROW(INDIRECT("1:"&amp;LEN(SUBSTITUTE(UPPER(TRIM(CLEAN(SUBSTITUTE(SUBSTITUTE(G3153,"ٔ",""),"ـ","ء"))))," ","")))),1),Gematria!$C$3:$C$40,Gematria!$D$3:$D$40)))</f>
        <v/>
      </c>
    </row>
    <row r="3154" spans="1:10" x14ac:dyDescent="0.25">
      <c r="A3154" s="2">
        <v>3153</v>
      </c>
      <c r="B3154" s="2">
        <v>26</v>
      </c>
      <c r="C3154" s="2">
        <v>199</v>
      </c>
      <c r="D3154" s="11"/>
      <c r="E31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54" s="524" t="str">
        <f t="shared" si="149"/>
        <v/>
      </c>
      <c r="H3154" s="525">
        <f t="shared" si="150"/>
        <v>0</v>
      </c>
      <c r="I3154" s="526">
        <f t="shared" si="148"/>
        <v>1</v>
      </c>
      <c r="J3154" s="526" t="str">
        <f ca="1">IF(G3154="","",SUMPRODUCT(LOOKUP(MID(SUBSTITUTE(UPPER(TRIM(CLEAN(SUBSTITUTE(SUBSTITUTE(G3154,"ٔ",""),"ـ","ء"))))," ",""),ROW(INDIRECT("1:"&amp;LEN(SUBSTITUTE(UPPER(TRIM(CLEAN(SUBSTITUTE(SUBSTITUTE(G3154,"ٔ",""),"ـ","ء"))))," ","")))),1),Gematria!$C$3:$C$40,Gematria!$D$3:$D$40)))</f>
        <v/>
      </c>
    </row>
    <row r="3155" spans="1:10" x14ac:dyDescent="0.25">
      <c r="A3155" s="2">
        <v>3154</v>
      </c>
      <c r="B3155" s="2">
        <v>26</v>
      </c>
      <c r="C3155" s="2">
        <v>200</v>
      </c>
      <c r="D3155" s="11"/>
      <c r="E31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55" s="524" t="str">
        <f t="shared" si="149"/>
        <v/>
      </c>
      <c r="H3155" s="525">
        <f t="shared" si="150"/>
        <v>0</v>
      </c>
      <c r="I3155" s="526">
        <f t="shared" ref="I3155:I3218" si="151">LEN(TRIM(G3155))-H3155+1</f>
        <v>1</v>
      </c>
      <c r="J3155" s="526" t="str">
        <f ca="1">IF(G3155="","",SUMPRODUCT(LOOKUP(MID(SUBSTITUTE(UPPER(TRIM(CLEAN(SUBSTITUTE(SUBSTITUTE(G3155,"ٔ",""),"ـ","ء"))))," ",""),ROW(INDIRECT("1:"&amp;LEN(SUBSTITUTE(UPPER(TRIM(CLEAN(SUBSTITUTE(SUBSTITUTE(G3155,"ٔ",""),"ـ","ء"))))," ","")))),1),Gematria!$C$3:$C$40,Gematria!$D$3:$D$40)))</f>
        <v/>
      </c>
    </row>
    <row r="3156" spans="1:10" x14ac:dyDescent="0.25">
      <c r="A3156" s="2">
        <v>3155</v>
      </c>
      <c r="B3156" s="2">
        <v>26</v>
      </c>
      <c r="C3156" s="2">
        <v>201</v>
      </c>
      <c r="D3156" s="11"/>
      <c r="E31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56" s="524" t="str">
        <f t="shared" si="149"/>
        <v/>
      </c>
      <c r="H3156" s="525">
        <f t="shared" si="150"/>
        <v>0</v>
      </c>
      <c r="I3156" s="526">
        <f t="shared" si="151"/>
        <v>1</v>
      </c>
      <c r="J3156" s="526" t="str">
        <f ca="1">IF(G3156="","",SUMPRODUCT(LOOKUP(MID(SUBSTITUTE(UPPER(TRIM(CLEAN(SUBSTITUTE(SUBSTITUTE(G3156,"ٔ",""),"ـ","ء"))))," ",""),ROW(INDIRECT("1:"&amp;LEN(SUBSTITUTE(UPPER(TRIM(CLEAN(SUBSTITUTE(SUBSTITUTE(G3156,"ٔ",""),"ـ","ء"))))," ","")))),1),Gematria!$C$3:$C$40,Gematria!$D$3:$D$40)))</f>
        <v/>
      </c>
    </row>
    <row r="3157" spans="1:10" x14ac:dyDescent="0.25">
      <c r="A3157" s="2">
        <v>3156</v>
      </c>
      <c r="B3157" s="2">
        <v>26</v>
      </c>
      <c r="C3157" s="2">
        <v>202</v>
      </c>
      <c r="D3157" s="11"/>
      <c r="E31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57" s="524" t="str">
        <f t="shared" si="149"/>
        <v/>
      </c>
      <c r="H3157" s="525">
        <f t="shared" si="150"/>
        <v>0</v>
      </c>
      <c r="I3157" s="526">
        <f t="shared" si="151"/>
        <v>1</v>
      </c>
      <c r="J3157" s="526" t="str">
        <f ca="1">IF(G3157="","",SUMPRODUCT(LOOKUP(MID(SUBSTITUTE(UPPER(TRIM(CLEAN(SUBSTITUTE(SUBSTITUTE(G3157,"ٔ",""),"ـ","ء"))))," ",""),ROW(INDIRECT("1:"&amp;LEN(SUBSTITUTE(UPPER(TRIM(CLEAN(SUBSTITUTE(SUBSTITUTE(G3157,"ٔ",""),"ـ","ء"))))," ","")))),1),Gematria!$C$3:$C$40,Gematria!$D$3:$D$40)))</f>
        <v/>
      </c>
    </row>
    <row r="3158" spans="1:10" x14ac:dyDescent="0.25">
      <c r="A3158" s="2">
        <v>3157</v>
      </c>
      <c r="B3158" s="2">
        <v>26</v>
      </c>
      <c r="C3158" s="2">
        <v>203</v>
      </c>
      <c r="D3158" s="11"/>
      <c r="E31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58" s="524" t="str">
        <f t="shared" si="149"/>
        <v/>
      </c>
      <c r="H3158" s="525">
        <f t="shared" si="150"/>
        <v>0</v>
      </c>
      <c r="I3158" s="526">
        <f t="shared" si="151"/>
        <v>1</v>
      </c>
      <c r="J3158" s="526" t="str">
        <f ca="1">IF(G3158="","",SUMPRODUCT(LOOKUP(MID(SUBSTITUTE(UPPER(TRIM(CLEAN(SUBSTITUTE(SUBSTITUTE(G3158,"ٔ",""),"ـ","ء"))))," ",""),ROW(INDIRECT("1:"&amp;LEN(SUBSTITUTE(UPPER(TRIM(CLEAN(SUBSTITUTE(SUBSTITUTE(G3158,"ٔ",""),"ـ","ء"))))," ","")))),1),Gematria!$C$3:$C$40,Gematria!$D$3:$D$40)))</f>
        <v/>
      </c>
    </row>
    <row r="3159" spans="1:10" x14ac:dyDescent="0.25">
      <c r="A3159" s="2">
        <v>3158</v>
      </c>
      <c r="B3159" s="2">
        <v>26</v>
      </c>
      <c r="C3159" s="2">
        <v>204</v>
      </c>
      <c r="D3159" s="11"/>
      <c r="E31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59" s="524" t="str">
        <f t="shared" si="149"/>
        <v/>
      </c>
      <c r="H3159" s="525">
        <f t="shared" si="150"/>
        <v>0</v>
      </c>
      <c r="I3159" s="526">
        <f t="shared" si="151"/>
        <v>1</v>
      </c>
      <c r="J3159" s="526" t="str">
        <f ca="1">IF(G3159="","",SUMPRODUCT(LOOKUP(MID(SUBSTITUTE(UPPER(TRIM(CLEAN(SUBSTITUTE(SUBSTITUTE(G3159,"ٔ",""),"ـ","ء"))))," ",""),ROW(INDIRECT("1:"&amp;LEN(SUBSTITUTE(UPPER(TRIM(CLEAN(SUBSTITUTE(SUBSTITUTE(G3159,"ٔ",""),"ـ","ء"))))," ","")))),1),Gematria!$C$3:$C$40,Gematria!$D$3:$D$40)))</f>
        <v/>
      </c>
    </row>
    <row r="3160" spans="1:10" x14ac:dyDescent="0.25">
      <c r="A3160" s="2">
        <v>3159</v>
      </c>
      <c r="B3160" s="2">
        <v>26</v>
      </c>
      <c r="C3160" s="2">
        <v>205</v>
      </c>
      <c r="D3160" s="11"/>
      <c r="E31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60" s="524" t="str">
        <f t="shared" si="149"/>
        <v/>
      </c>
      <c r="H3160" s="525">
        <f t="shared" si="150"/>
        <v>0</v>
      </c>
      <c r="I3160" s="526">
        <f t="shared" si="151"/>
        <v>1</v>
      </c>
      <c r="J3160" s="526" t="str">
        <f ca="1">IF(G3160="","",SUMPRODUCT(LOOKUP(MID(SUBSTITUTE(UPPER(TRIM(CLEAN(SUBSTITUTE(SUBSTITUTE(G3160,"ٔ",""),"ـ","ء"))))," ",""),ROW(INDIRECT("1:"&amp;LEN(SUBSTITUTE(UPPER(TRIM(CLEAN(SUBSTITUTE(SUBSTITUTE(G3160,"ٔ",""),"ـ","ء"))))," ","")))),1),Gematria!$C$3:$C$40,Gematria!$D$3:$D$40)))</f>
        <v/>
      </c>
    </row>
    <row r="3161" spans="1:10" x14ac:dyDescent="0.25">
      <c r="A3161" s="2">
        <v>3160</v>
      </c>
      <c r="B3161" s="2">
        <v>26</v>
      </c>
      <c r="C3161" s="2">
        <v>206</v>
      </c>
      <c r="D3161" s="11"/>
      <c r="E31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61" s="524" t="str">
        <f t="shared" si="149"/>
        <v/>
      </c>
      <c r="H3161" s="525">
        <f t="shared" si="150"/>
        <v>0</v>
      </c>
      <c r="I3161" s="526">
        <f t="shared" si="151"/>
        <v>1</v>
      </c>
      <c r="J3161" s="526" t="str">
        <f ca="1">IF(G3161="","",SUMPRODUCT(LOOKUP(MID(SUBSTITUTE(UPPER(TRIM(CLEAN(SUBSTITUTE(SUBSTITUTE(G3161,"ٔ",""),"ـ","ء"))))," ",""),ROW(INDIRECT("1:"&amp;LEN(SUBSTITUTE(UPPER(TRIM(CLEAN(SUBSTITUTE(SUBSTITUTE(G3161,"ٔ",""),"ـ","ء"))))," ","")))),1),Gematria!$C$3:$C$40,Gematria!$D$3:$D$40)))</f>
        <v/>
      </c>
    </row>
    <row r="3162" spans="1:10" x14ac:dyDescent="0.25">
      <c r="A3162" s="2">
        <v>3161</v>
      </c>
      <c r="B3162" s="2">
        <v>26</v>
      </c>
      <c r="C3162" s="2">
        <v>207</v>
      </c>
      <c r="D3162" s="11"/>
      <c r="E31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62" s="524" t="str">
        <f t="shared" si="149"/>
        <v/>
      </c>
      <c r="H3162" s="525">
        <f t="shared" si="150"/>
        <v>0</v>
      </c>
      <c r="I3162" s="526">
        <f t="shared" si="151"/>
        <v>1</v>
      </c>
      <c r="J3162" s="526" t="str">
        <f ca="1">IF(G3162="","",SUMPRODUCT(LOOKUP(MID(SUBSTITUTE(UPPER(TRIM(CLEAN(SUBSTITUTE(SUBSTITUTE(G3162,"ٔ",""),"ـ","ء"))))," ",""),ROW(INDIRECT("1:"&amp;LEN(SUBSTITUTE(UPPER(TRIM(CLEAN(SUBSTITUTE(SUBSTITUTE(G3162,"ٔ",""),"ـ","ء"))))," ","")))),1),Gematria!$C$3:$C$40,Gematria!$D$3:$D$40)))</f>
        <v/>
      </c>
    </row>
    <row r="3163" spans="1:10" x14ac:dyDescent="0.25">
      <c r="A3163" s="2">
        <v>3162</v>
      </c>
      <c r="B3163" s="2">
        <v>26</v>
      </c>
      <c r="C3163" s="2">
        <v>208</v>
      </c>
      <c r="D3163" s="11"/>
      <c r="E31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63" s="524" t="str">
        <f t="shared" si="149"/>
        <v/>
      </c>
      <c r="H3163" s="525">
        <f t="shared" si="150"/>
        <v>0</v>
      </c>
      <c r="I3163" s="526">
        <f t="shared" si="151"/>
        <v>1</v>
      </c>
      <c r="J3163" s="526" t="str">
        <f ca="1">IF(G3163="","",SUMPRODUCT(LOOKUP(MID(SUBSTITUTE(UPPER(TRIM(CLEAN(SUBSTITUTE(SUBSTITUTE(G3163,"ٔ",""),"ـ","ء"))))," ",""),ROW(INDIRECT("1:"&amp;LEN(SUBSTITUTE(UPPER(TRIM(CLEAN(SUBSTITUTE(SUBSTITUTE(G3163,"ٔ",""),"ـ","ء"))))," ","")))),1),Gematria!$C$3:$C$40,Gematria!$D$3:$D$40)))</f>
        <v/>
      </c>
    </row>
    <row r="3164" spans="1:10" x14ac:dyDescent="0.25">
      <c r="A3164" s="2">
        <v>3163</v>
      </c>
      <c r="B3164" s="2">
        <v>26</v>
      </c>
      <c r="C3164" s="2">
        <v>209</v>
      </c>
      <c r="D3164" s="11"/>
      <c r="E31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64" s="524" t="str">
        <f t="shared" si="149"/>
        <v/>
      </c>
      <c r="H3164" s="525">
        <f t="shared" si="150"/>
        <v>0</v>
      </c>
      <c r="I3164" s="526">
        <f t="shared" si="151"/>
        <v>1</v>
      </c>
      <c r="J3164" s="526" t="str">
        <f ca="1">IF(G3164="","",SUMPRODUCT(LOOKUP(MID(SUBSTITUTE(UPPER(TRIM(CLEAN(SUBSTITUTE(SUBSTITUTE(G3164,"ٔ",""),"ـ","ء"))))," ",""),ROW(INDIRECT("1:"&amp;LEN(SUBSTITUTE(UPPER(TRIM(CLEAN(SUBSTITUTE(SUBSTITUTE(G3164,"ٔ",""),"ـ","ء"))))," ","")))),1),Gematria!$C$3:$C$40,Gematria!$D$3:$D$40)))</f>
        <v/>
      </c>
    </row>
    <row r="3165" spans="1:10" x14ac:dyDescent="0.25">
      <c r="A3165" s="2">
        <v>3164</v>
      </c>
      <c r="B3165" s="2">
        <v>26</v>
      </c>
      <c r="C3165" s="2">
        <v>210</v>
      </c>
      <c r="D3165" s="11"/>
      <c r="E31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65" s="524" t="str">
        <f t="shared" si="149"/>
        <v/>
      </c>
      <c r="H3165" s="525">
        <f t="shared" si="150"/>
        <v>0</v>
      </c>
      <c r="I3165" s="526">
        <f t="shared" si="151"/>
        <v>1</v>
      </c>
      <c r="J3165" s="526" t="str">
        <f ca="1">IF(G3165="","",SUMPRODUCT(LOOKUP(MID(SUBSTITUTE(UPPER(TRIM(CLEAN(SUBSTITUTE(SUBSTITUTE(G3165,"ٔ",""),"ـ","ء"))))," ",""),ROW(INDIRECT("1:"&amp;LEN(SUBSTITUTE(UPPER(TRIM(CLEAN(SUBSTITUTE(SUBSTITUTE(G3165,"ٔ",""),"ـ","ء"))))," ","")))),1),Gematria!$C$3:$C$40,Gematria!$D$3:$D$40)))</f>
        <v/>
      </c>
    </row>
    <row r="3166" spans="1:10" x14ac:dyDescent="0.25">
      <c r="A3166" s="2">
        <v>3165</v>
      </c>
      <c r="B3166" s="2">
        <v>26</v>
      </c>
      <c r="C3166" s="2">
        <v>211</v>
      </c>
      <c r="D3166" s="11"/>
      <c r="E31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66" s="524" t="str">
        <f t="shared" si="149"/>
        <v/>
      </c>
      <c r="H3166" s="525">
        <f t="shared" si="150"/>
        <v>0</v>
      </c>
      <c r="I3166" s="526">
        <f t="shared" si="151"/>
        <v>1</v>
      </c>
      <c r="J3166" s="526" t="str">
        <f ca="1">IF(G3166="","",SUMPRODUCT(LOOKUP(MID(SUBSTITUTE(UPPER(TRIM(CLEAN(SUBSTITUTE(SUBSTITUTE(G3166,"ٔ",""),"ـ","ء"))))," ",""),ROW(INDIRECT("1:"&amp;LEN(SUBSTITUTE(UPPER(TRIM(CLEAN(SUBSTITUTE(SUBSTITUTE(G3166,"ٔ",""),"ـ","ء"))))," ","")))),1),Gematria!$C$3:$C$40,Gematria!$D$3:$D$40)))</f>
        <v/>
      </c>
    </row>
    <row r="3167" spans="1:10" x14ac:dyDescent="0.25">
      <c r="A3167" s="2">
        <v>3166</v>
      </c>
      <c r="B3167" s="2">
        <v>26</v>
      </c>
      <c r="C3167" s="2">
        <v>212</v>
      </c>
      <c r="D3167" s="11"/>
      <c r="E31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67" s="524" t="str">
        <f t="shared" si="149"/>
        <v/>
      </c>
      <c r="H3167" s="525">
        <f t="shared" si="150"/>
        <v>0</v>
      </c>
      <c r="I3167" s="526">
        <f t="shared" si="151"/>
        <v>1</v>
      </c>
      <c r="J3167" s="526" t="str">
        <f ca="1">IF(G3167="","",SUMPRODUCT(LOOKUP(MID(SUBSTITUTE(UPPER(TRIM(CLEAN(SUBSTITUTE(SUBSTITUTE(G3167,"ٔ",""),"ـ","ء"))))," ",""),ROW(INDIRECT("1:"&amp;LEN(SUBSTITUTE(UPPER(TRIM(CLEAN(SUBSTITUTE(SUBSTITUTE(G3167,"ٔ",""),"ـ","ء"))))," ","")))),1),Gematria!$C$3:$C$40,Gematria!$D$3:$D$40)))</f>
        <v/>
      </c>
    </row>
    <row r="3168" spans="1:10" x14ac:dyDescent="0.25">
      <c r="A3168" s="2">
        <v>3167</v>
      </c>
      <c r="B3168" s="2">
        <v>26</v>
      </c>
      <c r="C3168" s="2">
        <v>213</v>
      </c>
      <c r="D3168" s="11"/>
      <c r="E31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68" s="524" t="str">
        <f t="shared" si="149"/>
        <v/>
      </c>
      <c r="H3168" s="525">
        <f t="shared" si="150"/>
        <v>0</v>
      </c>
      <c r="I3168" s="526">
        <f t="shared" si="151"/>
        <v>1</v>
      </c>
      <c r="J3168" s="526" t="str">
        <f ca="1">IF(G3168="","",SUMPRODUCT(LOOKUP(MID(SUBSTITUTE(UPPER(TRIM(CLEAN(SUBSTITUTE(SUBSTITUTE(G3168,"ٔ",""),"ـ","ء"))))," ",""),ROW(INDIRECT("1:"&amp;LEN(SUBSTITUTE(UPPER(TRIM(CLEAN(SUBSTITUTE(SUBSTITUTE(G3168,"ٔ",""),"ـ","ء"))))," ","")))),1),Gematria!$C$3:$C$40,Gematria!$D$3:$D$40)))</f>
        <v/>
      </c>
    </row>
    <row r="3169" spans="1:10" x14ac:dyDescent="0.25">
      <c r="A3169" s="2">
        <v>3168</v>
      </c>
      <c r="B3169" s="2">
        <v>26</v>
      </c>
      <c r="C3169" s="2">
        <v>214</v>
      </c>
      <c r="D3169" s="11"/>
      <c r="E31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69" s="524" t="str">
        <f t="shared" si="149"/>
        <v/>
      </c>
      <c r="H3169" s="525">
        <f t="shared" si="150"/>
        <v>0</v>
      </c>
      <c r="I3169" s="526">
        <f t="shared" si="151"/>
        <v>1</v>
      </c>
      <c r="J3169" s="526" t="str">
        <f ca="1">IF(G3169="","",SUMPRODUCT(LOOKUP(MID(SUBSTITUTE(UPPER(TRIM(CLEAN(SUBSTITUTE(SUBSTITUTE(G3169,"ٔ",""),"ـ","ء"))))," ",""),ROW(INDIRECT("1:"&amp;LEN(SUBSTITUTE(UPPER(TRIM(CLEAN(SUBSTITUTE(SUBSTITUTE(G3169,"ٔ",""),"ـ","ء"))))," ","")))),1),Gematria!$C$3:$C$40,Gematria!$D$3:$D$40)))</f>
        <v/>
      </c>
    </row>
    <row r="3170" spans="1:10" x14ac:dyDescent="0.25">
      <c r="A3170" s="2">
        <v>3169</v>
      </c>
      <c r="B3170" s="2">
        <v>26</v>
      </c>
      <c r="C3170" s="2">
        <v>215</v>
      </c>
      <c r="D3170" s="11"/>
      <c r="E31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70" s="524" t="str">
        <f t="shared" si="149"/>
        <v/>
      </c>
      <c r="H3170" s="525">
        <f t="shared" si="150"/>
        <v>0</v>
      </c>
      <c r="I3170" s="526">
        <f t="shared" si="151"/>
        <v>1</v>
      </c>
      <c r="J3170" s="526" t="str">
        <f ca="1">IF(G3170="","",SUMPRODUCT(LOOKUP(MID(SUBSTITUTE(UPPER(TRIM(CLEAN(SUBSTITUTE(SUBSTITUTE(G3170,"ٔ",""),"ـ","ء"))))," ",""),ROW(INDIRECT("1:"&amp;LEN(SUBSTITUTE(UPPER(TRIM(CLEAN(SUBSTITUTE(SUBSTITUTE(G3170,"ٔ",""),"ـ","ء"))))," ","")))),1),Gematria!$C$3:$C$40,Gematria!$D$3:$D$40)))</f>
        <v/>
      </c>
    </row>
    <row r="3171" spans="1:10" x14ac:dyDescent="0.25">
      <c r="A3171" s="2">
        <v>3170</v>
      </c>
      <c r="B3171" s="2">
        <v>26</v>
      </c>
      <c r="C3171" s="2">
        <v>216</v>
      </c>
      <c r="D3171" s="11"/>
      <c r="E31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71" s="524" t="str">
        <f t="shared" si="149"/>
        <v/>
      </c>
      <c r="H3171" s="525">
        <f t="shared" si="150"/>
        <v>0</v>
      </c>
      <c r="I3171" s="526">
        <f t="shared" si="151"/>
        <v>1</v>
      </c>
      <c r="J3171" s="526" t="str">
        <f ca="1">IF(G3171="","",SUMPRODUCT(LOOKUP(MID(SUBSTITUTE(UPPER(TRIM(CLEAN(SUBSTITUTE(SUBSTITUTE(G3171,"ٔ",""),"ـ","ء"))))," ",""),ROW(INDIRECT("1:"&amp;LEN(SUBSTITUTE(UPPER(TRIM(CLEAN(SUBSTITUTE(SUBSTITUTE(G3171,"ٔ",""),"ـ","ء"))))," ","")))),1),Gematria!$C$3:$C$40,Gematria!$D$3:$D$40)))</f>
        <v/>
      </c>
    </row>
    <row r="3172" spans="1:10" x14ac:dyDescent="0.25">
      <c r="A3172" s="2">
        <v>3171</v>
      </c>
      <c r="B3172" s="2">
        <v>26</v>
      </c>
      <c r="C3172" s="2">
        <v>217</v>
      </c>
      <c r="D3172" s="11"/>
      <c r="E31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72" s="524" t="str">
        <f t="shared" si="149"/>
        <v/>
      </c>
      <c r="H3172" s="525">
        <f t="shared" si="150"/>
        <v>0</v>
      </c>
      <c r="I3172" s="526">
        <f t="shared" si="151"/>
        <v>1</v>
      </c>
      <c r="J3172" s="526" t="str">
        <f ca="1">IF(G3172="","",SUMPRODUCT(LOOKUP(MID(SUBSTITUTE(UPPER(TRIM(CLEAN(SUBSTITUTE(SUBSTITUTE(G3172,"ٔ",""),"ـ","ء"))))," ",""),ROW(INDIRECT("1:"&amp;LEN(SUBSTITUTE(UPPER(TRIM(CLEAN(SUBSTITUTE(SUBSTITUTE(G3172,"ٔ",""),"ـ","ء"))))," ","")))),1),Gematria!$C$3:$C$40,Gematria!$D$3:$D$40)))</f>
        <v/>
      </c>
    </row>
    <row r="3173" spans="1:10" x14ac:dyDescent="0.25">
      <c r="A3173" s="2">
        <v>3172</v>
      </c>
      <c r="B3173" s="2">
        <v>26</v>
      </c>
      <c r="C3173" s="2">
        <v>218</v>
      </c>
      <c r="D3173" s="11"/>
      <c r="E31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73" s="524" t="str">
        <f t="shared" si="149"/>
        <v/>
      </c>
      <c r="H3173" s="525">
        <f t="shared" si="150"/>
        <v>0</v>
      </c>
      <c r="I3173" s="526">
        <f t="shared" si="151"/>
        <v>1</v>
      </c>
      <c r="J3173" s="526" t="str">
        <f ca="1">IF(G3173="","",SUMPRODUCT(LOOKUP(MID(SUBSTITUTE(UPPER(TRIM(CLEAN(SUBSTITUTE(SUBSTITUTE(G3173,"ٔ",""),"ـ","ء"))))," ",""),ROW(INDIRECT("1:"&amp;LEN(SUBSTITUTE(UPPER(TRIM(CLEAN(SUBSTITUTE(SUBSTITUTE(G3173,"ٔ",""),"ـ","ء"))))," ","")))),1),Gematria!$C$3:$C$40,Gematria!$D$3:$D$40)))</f>
        <v/>
      </c>
    </row>
    <row r="3174" spans="1:10" x14ac:dyDescent="0.25">
      <c r="A3174" s="2">
        <v>3173</v>
      </c>
      <c r="B3174" s="2">
        <v>26</v>
      </c>
      <c r="C3174" s="2">
        <v>219</v>
      </c>
      <c r="D3174" s="11"/>
      <c r="E31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74" s="524" t="str">
        <f t="shared" si="149"/>
        <v/>
      </c>
      <c r="H3174" s="525">
        <f t="shared" si="150"/>
        <v>0</v>
      </c>
      <c r="I3174" s="526">
        <f t="shared" si="151"/>
        <v>1</v>
      </c>
      <c r="J3174" s="526" t="str">
        <f ca="1">IF(G3174="","",SUMPRODUCT(LOOKUP(MID(SUBSTITUTE(UPPER(TRIM(CLEAN(SUBSTITUTE(SUBSTITUTE(G3174,"ٔ",""),"ـ","ء"))))," ",""),ROW(INDIRECT("1:"&amp;LEN(SUBSTITUTE(UPPER(TRIM(CLEAN(SUBSTITUTE(SUBSTITUTE(G3174,"ٔ",""),"ـ","ء"))))," ","")))),1),Gematria!$C$3:$C$40,Gematria!$D$3:$D$40)))</f>
        <v/>
      </c>
    </row>
    <row r="3175" spans="1:10" x14ac:dyDescent="0.25">
      <c r="A3175" s="2">
        <v>3174</v>
      </c>
      <c r="B3175" s="2">
        <v>26</v>
      </c>
      <c r="C3175" s="2">
        <v>220</v>
      </c>
      <c r="D3175" s="11"/>
      <c r="E31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75" s="524" t="str">
        <f t="shared" si="149"/>
        <v/>
      </c>
      <c r="H3175" s="525">
        <f t="shared" si="150"/>
        <v>0</v>
      </c>
      <c r="I3175" s="526">
        <f t="shared" si="151"/>
        <v>1</v>
      </c>
      <c r="J3175" s="526" t="str">
        <f ca="1">IF(G3175="","",SUMPRODUCT(LOOKUP(MID(SUBSTITUTE(UPPER(TRIM(CLEAN(SUBSTITUTE(SUBSTITUTE(G3175,"ٔ",""),"ـ","ء"))))," ",""),ROW(INDIRECT("1:"&amp;LEN(SUBSTITUTE(UPPER(TRIM(CLEAN(SUBSTITUTE(SUBSTITUTE(G3175,"ٔ",""),"ـ","ء"))))," ","")))),1),Gematria!$C$3:$C$40,Gematria!$D$3:$D$40)))</f>
        <v/>
      </c>
    </row>
    <row r="3176" spans="1:10" x14ac:dyDescent="0.25">
      <c r="A3176" s="2">
        <v>3175</v>
      </c>
      <c r="B3176" s="2">
        <v>26</v>
      </c>
      <c r="C3176" s="2">
        <v>221</v>
      </c>
      <c r="D3176" s="11"/>
      <c r="E31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76" s="524" t="str">
        <f t="shared" si="149"/>
        <v/>
      </c>
      <c r="H3176" s="525">
        <f t="shared" si="150"/>
        <v>0</v>
      </c>
      <c r="I3176" s="526">
        <f t="shared" si="151"/>
        <v>1</v>
      </c>
      <c r="J3176" s="526" t="str">
        <f ca="1">IF(G3176="","",SUMPRODUCT(LOOKUP(MID(SUBSTITUTE(UPPER(TRIM(CLEAN(SUBSTITUTE(SUBSTITUTE(G3176,"ٔ",""),"ـ","ء"))))," ",""),ROW(INDIRECT("1:"&amp;LEN(SUBSTITUTE(UPPER(TRIM(CLEAN(SUBSTITUTE(SUBSTITUTE(G3176,"ٔ",""),"ـ","ء"))))," ","")))),1),Gematria!$C$3:$C$40,Gematria!$D$3:$D$40)))</f>
        <v/>
      </c>
    </row>
    <row r="3177" spans="1:10" x14ac:dyDescent="0.25">
      <c r="A3177" s="2">
        <v>3176</v>
      </c>
      <c r="B3177" s="2">
        <v>26</v>
      </c>
      <c r="C3177" s="2">
        <v>222</v>
      </c>
      <c r="D3177" s="11"/>
      <c r="E31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77" s="524" t="str">
        <f t="shared" si="149"/>
        <v/>
      </c>
      <c r="H3177" s="525">
        <f t="shared" si="150"/>
        <v>0</v>
      </c>
      <c r="I3177" s="526">
        <f t="shared" si="151"/>
        <v>1</v>
      </c>
      <c r="J3177" s="526" t="str">
        <f ca="1">IF(G3177="","",SUMPRODUCT(LOOKUP(MID(SUBSTITUTE(UPPER(TRIM(CLEAN(SUBSTITUTE(SUBSTITUTE(G3177,"ٔ",""),"ـ","ء"))))," ",""),ROW(INDIRECT("1:"&amp;LEN(SUBSTITUTE(UPPER(TRIM(CLEAN(SUBSTITUTE(SUBSTITUTE(G3177,"ٔ",""),"ـ","ء"))))," ","")))),1),Gematria!$C$3:$C$40,Gematria!$D$3:$D$40)))</f>
        <v/>
      </c>
    </row>
    <row r="3178" spans="1:10" x14ac:dyDescent="0.25">
      <c r="A3178" s="2">
        <v>3177</v>
      </c>
      <c r="B3178" s="2">
        <v>26</v>
      </c>
      <c r="C3178" s="2">
        <v>223</v>
      </c>
      <c r="D3178" s="11"/>
      <c r="E31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78" s="524" t="str">
        <f t="shared" si="149"/>
        <v/>
      </c>
      <c r="H3178" s="525">
        <f t="shared" si="150"/>
        <v>0</v>
      </c>
      <c r="I3178" s="526">
        <f t="shared" si="151"/>
        <v>1</v>
      </c>
      <c r="J3178" s="526" t="str">
        <f ca="1">IF(G3178="","",SUMPRODUCT(LOOKUP(MID(SUBSTITUTE(UPPER(TRIM(CLEAN(SUBSTITUTE(SUBSTITUTE(G3178,"ٔ",""),"ـ","ء"))))," ",""),ROW(INDIRECT("1:"&amp;LEN(SUBSTITUTE(UPPER(TRIM(CLEAN(SUBSTITUTE(SUBSTITUTE(G3178,"ٔ",""),"ـ","ء"))))," ","")))),1),Gematria!$C$3:$C$40,Gematria!$D$3:$D$40)))</f>
        <v/>
      </c>
    </row>
    <row r="3179" spans="1:10" x14ac:dyDescent="0.25">
      <c r="A3179" s="2">
        <v>3178</v>
      </c>
      <c r="B3179" s="2">
        <v>26</v>
      </c>
      <c r="C3179" s="2">
        <v>224</v>
      </c>
      <c r="D3179" s="11"/>
      <c r="E31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79" s="524" t="str">
        <f t="shared" si="149"/>
        <v/>
      </c>
      <c r="H3179" s="525">
        <f t="shared" si="150"/>
        <v>0</v>
      </c>
      <c r="I3179" s="526">
        <f t="shared" si="151"/>
        <v>1</v>
      </c>
      <c r="J3179" s="526" t="str">
        <f ca="1">IF(G3179="","",SUMPRODUCT(LOOKUP(MID(SUBSTITUTE(UPPER(TRIM(CLEAN(SUBSTITUTE(SUBSTITUTE(G3179,"ٔ",""),"ـ","ء"))))," ",""),ROW(INDIRECT("1:"&amp;LEN(SUBSTITUTE(UPPER(TRIM(CLEAN(SUBSTITUTE(SUBSTITUTE(G3179,"ٔ",""),"ـ","ء"))))," ","")))),1),Gematria!$C$3:$C$40,Gematria!$D$3:$D$40)))</f>
        <v/>
      </c>
    </row>
    <row r="3180" spans="1:10" x14ac:dyDescent="0.25">
      <c r="A3180" s="2">
        <v>3179</v>
      </c>
      <c r="B3180" s="2">
        <v>26</v>
      </c>
      <c r="C3180" s="2">
        <v>225</v>
      </c>
      <c r="D3180" s="11"/>
      <c r="E31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80" s="524" t="str">
        <f t="shared" si="149"/>
        <v/>
      </c>
      <c r="H3180" s="525">
        <f t="shared" si="150"/>
        <v>0</v>
      </c>
      <c r="I3180" s="526">
        <f t="shared" si="151"/>
        <v>1</v>
      </c>
      <c r="J3180" s="526" t="str">
        <f ca="1">IF(G3180="","",SUMPRODUCT(LOOKUP(MID(SUBSTITUTE(UPPER(TRIM(CLEAN(SUBSTITUTE(SUBSTITUTE(G3180,"ٔ",""),"ـ","ء"))))," ",""),ROW(INDIRECT("1:"&amp;LEN(SUBSTITUTE(UPPER(TRIM(CLEAN(SUBSTITUTE(SUBSTITUTE(G3180,"ٔ",""),"ـ","ء"))))," ","")))),1),Gematria!$C$3:$C$40,Gematria!$D$3:$D$40)))</f>
        <v/>
      </c>
    </row>
    <row r="3181" spans="1:10" x14ac:dyDescent="0.25">
      <c r="A3181" s="2">
        <v>3180</v>
      </c>
      <c r="B3181" s="2">
        <v>26</v>
      </c>
      <c r="C3181" s="2">
        <v>226</v>
      </c>
      <c r="D3181" s="11"/>
      <c r="E31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81" s="524" t="str">
        <f t="shared" si="149"/>
        <v/>
      </c>
      <c r="H3181" s="525">
        <f t="shared" si="150"/>
        <v>0</v>
      </c>
      <c r="I3181" s="526">
        <f t="shared" si="151"/>
        <v>1</v>
      </c>
      <c r="J3181" s="526" t="str">
        <f ca="1">IF(G3181="","",SUMPRODUCT(LOOKUP(MID(SUBSTITUTE(UPPER(TRIM(CLEAN(SUBSTITUTE(SUBSTITUTE(G3181,"ٔ",""),"ـ","ء"))))," ",""),ROW(INDIRECT("1:"&amp;LEN(SUBSTITUTE(UPPER(TRIM(CLEAN(SUBSTITUTE(SUBSTITUTE(G3181,"ٔ",""),"ـ","ء"))))," ","")))),1),Gematria!$C$3:$C$40,Gematria!$D$3:$D$40)))</f>
        <v/>
      </c>
    </row>
    <row r="3182" spans="1:10" x14ac:dyDescent="0.25">
      <c r="A3182" s="2">
        <v>3181</v>
      </c>
      <c r="B3182" s="2">
        <v>26</v>
      </c>
      <c r="C3182" s="2">
        <v>227</v>
      </c>
      <c r="D3182" s="11"/>
      <c r="E31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82" s="524" t="str">
        <f t="shared" si="149"/>
        <v/>
      </c>
      <c r="H3182" s="525">
        <f t="shared" si="150"/>
        <v>0</v>
      </c>
      <c r="I3182" s="526">
        <f t="shared" si="151"/>
        <v>1</v>
      </c>
      <c r="J3182" s="526" t="str">
        <f ca="1">IF(G3182="","",SUMPRODUCT(LOOKUP(MID(SUBSTITUTE(UPPER(TRIM(CLEAN(SUBSTITUTE(SUBSTITUTE(G3182,"ٔ",""),"ـ","ء"))))," ",""),ROW(INDIRECT("1:"&amp;LEN(SUBSTITUTE(UPPER(TRIM(CLEAN(SUBSTITUTE(SUBSTITUTE(G3182,"ٔ",""),"ـ","ء"))))," ","")))),1),Gematria!$C$3:$C$40,Gematria!$D$3:$D$40)))</f>
        <v/>
      </c>
    </row>
    <row r="3183" spans="1:10" x14ac:dyDescent="0.25">
      <c r="A3183" s="2">
        <v>3182</v>
      </c>
      <c r="B3183" s="2">
        <v>27</v>
      </c>
      <c r="C3183" s="2">
        <v>0</v>
      </c>
      <c r="D3183" s="11"/>
      <c r="E31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83" s="524" t="str">
        <f t="shared" si="149"/>
        <v/>
      </c>
      <c r="H3183" s="525">
        <f t="shared" si="150"/>
        <v>0</v>
      </c>
      <c r="I3183" s="526">
        <f t="shared" si="151"/>
        <v>1</v>
      </c>
      <c r="J3183" s="526" t="str">
        <f ca="1">IF(G3183="","",SUMPRODUCT(LOOKUP(MID(SUBSTITUTE(UPPER(TRIM(CLEAN(SUBSTITUTE(SUBSTITUTE(G3183,"ٔ",""),"ـ","ء"))))," ",""),ROW(INDIRECT("1:"&amp;LEN(SUBSTITUTE(UPPER(TRIM(CLEAN(SUBSTITUTE(SUBSTITUTE(G3183,"ٔ",""),"ـ","ء"))))," ","")))),1),Gematria!$C$3:$C$40,Gematria!$D$3:$D$40)))</f>
        <v/>
      </c>
    </row>
    <row r="3184" spans="1:10" x14ac:dyDescent="0.25">
      <c r="A3184" s="2">
        <v>3183</v>
      </c>
      <c r="B3184" s="2">
        <v>27</v>
      </c>
      <c r="C3184" s="2">
        <v>1</v>
      </c>
      <c r="D3184" s="11"/>
      <c r="E31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84" s="524" t="str">
        <f t="shared" si="149"/>
        <v/>
      </c>
      <c r="H3184" s="525">
        <f t="shared" si="150"/>
        <v>0</v>
      </c>
      <c r="I3184" s="526">
        <f t="shared" si="151"/>
        <v>1</v>
      </c>
      <c r="J3184" s="526" t="str">
        <f ca="1">IF(G3184="","",SUMPRODUCT(LOOKUP(MID(SUBSTITUTE(UPPER(TRIM(CLEAN(SUBSTITUTE(SUBSTITUTE(G3184,"ٔ",""),"ـ","ء"))))," ",""),ROW(INDIRECT("1:"&amp;LEN(SUBSTITUTE(UPPER(TRIM(CLEAN(SUBSTITUTE(SUBSTITUTE(G3184,"ٔ",""),"ـ","ء"))))," ","")))),1),Gematria!$C$3:$C$40,Gematria!$D$3:$D$40)))</f>
        <v/>
      </c>
    </row>
    <row r="3185" spans="1:10" x14ac:dyDescent="0.25">
      <c r="A3185" s="2">
        <v>3184</v>
      </c>
      <c r="B3185" s="2">
        <v>27</v>
      </c>
      <c r="C3185" s="2">
        <v>2</v>
      </c>
      <c r="D3185" s="11"/>
      <c r="E31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85" s="524" t="str">
        <f t="shared" si="149"/>
        <v/>
      </c>
      <c r="H3185" s="525">
        <f t="shared" si="150"/>
        <v>0</v>
      </c>
      <c r="I3185" s="526">
        <f t="shared" si="151"/>
        <v>1</v>
      </c>
      <c r="J3185" s="526" t="str">
        <f ca="1">IF(G3185="","",SUMPRODUCT(LOOKUP(MID(SUBSTITUTE(UPPER(TRIM(CLEAN(SUBSTITUTE(SUBSTITUTE(G3185,"ٔ",""),"ـ","ء"))))," ",""),ROW(INDIRECT("1:"&amp;LEN(SUBSTITUTE(UPPER(TRIM(CLEAN(SUBSTITUTE(SUBSTITUTE(G3185,"ٔ",""),"ـ","ء"))))," ","")))),1),Gematria!$C$3:$C$40,Gematria!$D$3:$D$40)))</f>
        <v/>
      </c>
    </row>
    <row r="3186" spans="1:10" x14ac:dyDescent="0.25">
      <c r="A3186" s="2">
        <v>3185</v>
      </c>
      <c r="B3186" s="2">
        <v>27</v>
      </c>
      <c r="C3186" s="2">
        <v>3</v>
      </c>
      <c r="D3186" s="11"/>
      <c r="E31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86" s="524" t="str">
        <f t="shared" si="149"/>
        <v/>
      </c>
      <c r="H3186" s="525">
        <f t="shared" si="150"/>
        <v>0</v>
      </c>
      <c r="I3186" s="526">
        <f t="shared" si="151"/>
        <v>1</v>
      </c>
      <c r="J3186" s="526" t="str">
        <f ca="1">IF(G3186="","",SUMPRODUCT(LOOKUP(MID(SUBSTITUTE(UPPER(TRIM(CLEAN(SUBSTITUTE(SUBSTITUTE(G3186,"ٔ",""),"ـ","ء"))))," ",""),ROW(INDIRECT("1:"&amp;LEN(SUBSTITUTE(UPPER(TRIM(CLEAN(SUBSTITUTE(SUBSTITUTE(G3186,"ٔ",""),"ـ","ء"))))," ","")))),1),Gematria!$C$3:$C$40,Gematria!$D$3:$D$40)))</f>
        <v/>
      </c>
    </row>
    <row r="3187" spans="1:10" x14ac:dyDescent="0.25">
      <c r="A3187" s="2">
        <v>3186</v>
      </c>
      <c r="B3187" s="2">
        <v>27</v>
      </c>
      <c r="C3187" s="2">
        <v>4</v>
      </c>
      <c r="D3187" s="11"/>
      <c r="E31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87" s="524" t="str">
        <f t="shared" si="149"/>
        <v/>
      </c>
      <c r="H3187" s="525">
        <f t="shared" si="150"/>
        <v>0</v>
      </c>
      <c r="I3187" s="526">
        <f t="shared" si="151"/>
        <v>1</v>
      </c>
      <c r="J3187" s="526" t="str">
        <f ca="1">IF(G3187="","",SUMPRODUCT(LOOKUP(MID(SUBSTITUTE(UPPER(TRIM(CLEAN(SUBSTITUTE(SUBSTITUTE(G3187,"ٔ",""),"ـ","ء"))))," ",""),ROW(INDIRECT("1:"&amp;LEN(SUBSTITUTE(UPPER(TRIM(CLEAN(SUBSTITUTE(SUBSTITUTE(G3187,"ٔ",""),"ـ","ء"))))," ","")))),1),Gematria!$C$3:$C$40,Gematria!$D$3:$D$40)))</f>
        <v/>
      </c>
    </row>
    <row r="3188" spans="1:10" x14ac:dyDescent="0.25">
      <c r="A3188" s="2">
        <v>3187</v>
      </c>
      <c r="B3188" s="2">
        <v>27</v>
      </c>
      <c r="C3188" s="2">
        <v>5</v>
      </c>
      <c r="D3188" s="11"/>
      <c r="E31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88" s="524" t="str">
        <f t="shared" si="149"/>
        <v/>
      </c>
      <c r="H3188" s="525">
        <f t="shared" si="150"/>
        <v>0</v>
      </c>
      <c r="I3188" s="526">
        <f t="shared" si="151"/>
        <v>1</v>
      </c>
      <c r="J3188" s="526" t="str">
        <f ca="1">IF(G3188="","",SUMPRODUCT(LOOKUP(MID(SUBSTITUTE(UPPER(TRIM(CLEAN(SUBSTITUTE(SUBSTITUTE(G3188,"ٔ",""),"ـ","ء"))))," ",""),ROW(INDIRECT("1:"&amp;LEN(SUBSTITUTE(UPPER(TRIM(CLEAN(SUBSTITUTE(SUBSTITUTE(G3188,"ٔ",""),"ـ","ء"))))," ","")))),1),Gematria!$C$3:$C$40,Gematria!$D$3:$D$40)))</f>
        <v/>
      </c>
    </row>
    <row r="3189" spans="1:10" x14ac:dyDescent="0.25">
      <c r="A3189" s="2">
        <v>3188</v>
      </c>
      <c r="B3189" s="2">
        <v>27</v>
      </c>
      <c r="C3189" s="2">
        <v>6</v>
      </c>
      <c r="D3189" s="11"/>
      <c r="E31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89" s="524" t="str">
        <f t="shared" si="149"/>
        <v/>
      </c>
      <c r="H3189" s="525">
        <f t="shared" si="150"/>
        <v>0</v>
      </c>
      <c r="I3189" s="526">
        <f t="shared" si="151"/>
        <v>1</v>
      </c>
      <c r="J3189" s="526" t="str">
        <f ca="1">IF(G3189="","",SUMPRODUCT(LOOKUP(MID(SUBSTITUTE(UPPER(TRIM(CLEAN(SUBSTITUTE(SUBSTITUTE(G3189,"ٔ",""),"ـ","ء"))))," ",""),ROW(INDIRECT("1:"&amp;LEN(SUBSTITUTE(UPPER(TRIM(CLEAN(SUBSTITUTE(SUBSTITUTE(G3189,"ٔ",""),"ـ","ء"))))," ","")))),1),Gematria!$C$3:$C$40,Gematria!$D$3:$D$40)))</f>
        <v/>
      </c>
    </row>
    <row r="3190" spans="1:10" x14ac:dyDescent="0.25">
      <c r="A3190" s="2">
        <v>3189</v>
      </c>
      <c r="B3190" s="2">
        <v>27</v>
      </c>
      <c r="C3190" s="2">
        <v>7</v>
      </c>
      <c r="D3190" s="11"/>
      <c r="E31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90" s="524" t="str">
        <f t="shared" si="149"/>
        <v/>
      </c>
      <c r="H3190" s="525">
        <f t="shared" si="150"/>
        <v>0</v>
      </c>
      <c r="I3190" s="526">
        <f t="shared" si="151"/>
        <v>1</v>
      </c>
      <c r="J3190" s="526" t="str">
        <f ca="1">IF(G3190="","",SUMPRODUCT(LOOKUP(MID(SUBSTITUTE(UPPER(TRIM(CLEAN(SUBSTITUTE(SUBSTITUTE(G3190,"ٔ",""),"ـ","ء"))))," ",""),ROW(INDIRECT("1:"&amp;LEN(SUBSTITUTE(UPPER(TRIM(CLEAN(SUBSTITUTE(SUBSTITUTE(G3190,"ٔ",""),"ـ","ء"))))," ","")))),1),Gematria!$C$3:$C$40,Gematria!$D$3:$D$40)))</f>
        <v/>
      </c>
    </row>
    <row r="3191" spans="1:10" x14ac:dyDescent="0.25">
      <c r="A3191" s="2">
        <v>3190</v>
      </c>
      <c r="B3191" s="2">
        <v>27</v>
      </c>
      <c r="C3191" s="2">
        <v>8</v>
      </c>
      <c r="D3191" s="11"/>
      <c r="E31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91" s="524" t="str">
        <f t="shared" si="149"/>
        <v/>
      </c>
      <c r="H3191" s="525">
        <f t="shared" si="150"/>
        <v>0</v>
      </c>
      <c r="I3191" s="526">
        <f t="shared" si="151"/>
        <v>1</v>
      </c>
      <c r="J3191" s="526" t="str">
        <f ca="1">IF(G3191="","",SUMPRODUCT(LOOKUP(MID(SUBSTITUTE(UPPER(TRIM(CLEAN(SUBSTITUTE(SUBSTITUTE(G3191,"ٔ",""),"ـ","ء"))))," ",""),ROW(INDIRECT("1:"&amp;LEN(SUBSTITUTE(UPPER(TRIM(CLEAN(SUBSTITUTE(SUBSTITUTE(G3191,"ٔ",""),"ـ","ء"))))," ","")))),1),Gematria!$C$3:$C$40,Gematria!$D$3:$D$40)))</f>
        <v/>
      </c>
    </row>
    <row r="3192" spans="1:10" x14ac:dyDescent="0.25">
      <c r="A3192" s="2">
        <v>3191</v>
      </c>
      <c r="B3192" s="2">
        <v>27</v>
      </c>
      <c r="C3192" s="2">
        <v>9</v>
      </c>
      <c r="D3192" s="11"/>
      <c r="E31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92" s="524" t="str">
        <f t="shared" si="149"/>
        <v/>
      </c>
      <c r="H3192" s="525">
        <f t="shared" si="150"/>
        <v>0</v>
      </c>
      <c r="I3192" s="526">
        <f t="shared" si="151"/>
        <v>1</v>
      </c>
      <c r="J3192" s="526" t="str">
        <f ca="1">IF(G3192="","",SUMPRODUCT(LOOKUP(MID(SUBSTITUTE(UPPER(TRIM(CLEAN(SUBSTITUTE(SUBSTITUTE(G3192,"ٔ",""),"ـ","ء"))))," ",""),ROW(INDIRECT("1:"&amp;LEN(SUBSTITUTE(UPPER(TRIM(CLEAN(SUBSTITUTE(SUBSTITUTE(G3192,"ٔ",""),"ـ","ء"))))," ","")))),1),Gematria!$C$3:$C$40,Gematria!$D$3:$D$40)))</f>
        <v/>
      </c>
    </row>
    <row r="3193" spans="1:10" x14ac:dyDescent="0.25">
      <c r="A3193" s="2">
        <v>3192</v>
      </c>
      <c r="B3193" s="2">
        <v>27</v>
      </c>
      <c r="C3193" s="2">
        <v>10</v>
      </c>
      <c r="D3193" s="11"/>
      <c r="E31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93" s="524" t="str">
        <f t="shared" si="149"/>
        <v/>
      </c>
      <c r="H3193" s="525">
        <f t="shared" si="150"/>
        <v>0</v>
      </c>
      <c r="I3193" s="526">
        <f t="shared" si="151"/>
        <v>1</v>
      </c>
      <c r="J3193" s="526" t="str">
        <f ca="1">IF(G3193="","",SUMPRODUCT(LOOKUP(MID(SUBSTITUTE(UPPER(TRIM(CLEAN(SUBSTITUTE(SUBSTITUTE(G3193,"ٔ",""),"ـ","ء"))))," ",""),ROW(INDIRECT("1:"&amp;LEN(SUBSTITUTE(UPPER(TRIM(CLEAN(SUBSTITUTE(SUBSTITUTE(G3193,"ٔ",""),"ـ","ء"))))," ","")))),1),Gematria!$C$3:$C$40,Gematria!$D$3:$D$40)))</f>
        <v/>
      </c>
    </row>
    <row r="3194" spans="1:10" x14ac:dyDescent="0.25">
      <c r="A3194" s="2">
        <v>3193</v>
      </c>
      <c r="B3194" s="2">
        <v>27</v>
      </c>
      <c r="C3194" s="2">
        <v>11</v>
      </c>
      <c r="D3194" s="11"/>
      <c r="E31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94" s="524" t="str">
        <f t="shared" si="149"/>
        <v/>
      </c>
      <c r="H3194" s="525">
        <f t="shared" si="150"/>
        <v>0</v>
      </c>
      <c r="I3194" s="526">
        <f t="shared" si="151"/>
        <v>1</v>
      </c>
      <c r="J3194" s="526" t="str">
        <f ca="1">IF(G3194="","",SUMPRODUCT(LOOKUP(MID(SUBSTITUTE(UPPER(TRIM(CLEAN(SUBSTITUTE(SUBSTITUTE(G3194,"ٔ",""),"ـ","ء"))))," ",""),ROW(INDIRECT("1:"&amp;LEN(SUBSTITUTE(UPPER(TRIM(CLEAN(SUBSTITUTE(SUBSTITUTE(G3194,"ٔ",""),"ـ","ء"))))," ","")))),1),Gematria!$C$3:$C$40,Gematria!$D$3:$D$40)))</f>
        <v/>
      </c>
    </row>
    <row r="3195" spans="1:10" x14ac:dyDescent="0.25">
      <c r="A3195" s="2">
        <v>3194</v>
      </c>
      <c r="B3195" s="2">
        <v>27</v>
      </c>
      <c r="C3195" s="2">
        <v>12</v>
      </c>
      <c r="D3195" s="11"/>
      <c r="E31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95" s="524" t="str">
        <f t="shared" si="149"/>
        <v/>
      </c>
      <c r="H3195" s="525">
        <f t="shared" si="150"/>
        <v>0</v>
      </c>
      <c r="I3195" s="526">
        <f t="shared" si="151"/>
        <v>1</v>
      </c>
      <c r="J3195" s="526" t="str">
        <f ca="1">IF(G3195="","",SUMPRODUCT(LOOKUP(MID(SUBSTITUTE(UPPER(TRIM(CLEAN(SUBSTITUTE(SUBSTITUTE(G3195,"ٔ",""),"ـ","ء"))))," ",""),ROW(INDIRECT("1:"&amp;LEN(SUBSTITUTE(UPPER(TRIM(CLEAN(SUBSTITUTE(SUBSTITUTE(G3195,"ٔ",""),"ـ","ء"))))," ","")))),1),Gematria!$C$3:$C$40,Gematria!$D$3:$D$40)))</f>
        <v/>
      </c>
    </row>
    <row r="3196" spans="1:10" x14ac:dyDescent="0.25">
      <c r="A3196" s="2">
        <v>3195</v>
      </c>
      <c r="B3196" s="2">
        <v>27</v>
      </c>
      <c r="C3196" s="2">
        <v>13</v>
      </c>
      <c r="D3196" s="11"/>
      <c r="E31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96" s="524" t="str">
        <f t="shared" si="149"/>
        <v/>
      </c>
      <c r="H3196" s="525">
        <f t="shared" si="150"/>
        <v>0</v>
      </c>
      <c r="I3196" s="526">
        <f t="shared" si="151"/>
        <v>1</v>
      </c>
      <c r="J3196" s="526" t="str">
        <f ca="1">IF(G3196="","",SUMPRODUCT(LOOKUP(MID(SUBSTITUTE(UPPER(TRIM(CLEAN(SUBSTITUTE(SUBSTITUTE(G3196,"ٔ",""),"ـ","ء"))))," ",""),ROW(INDIRECT("1:"&amp;LEN(SUBSTITUTE(UPPER(TRIM(CLEAN(SUBSTITUTE(SUBSTITUTE(G3196,"ٔ",""),"ـ","ء"))))," ","")))),1),Gematria!$C$3:$C$40,Gematria!$D$3:$D$40)))</f>
        <v/>
      </c>
    </row>
    <row r="3197" spans="1:10" x14ac:dyDescent="0.25">
      <c r="A3197" s="2">
        <v>3196</v>
      </c>
      <c r="B3197" s="2">
        <v>27</v>
      </c>
      <c r="C3197" s="2">
        <v>14</v>
      </c>
      <c r="D3197" s="11"/>
      <c r="E31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97" s="524" t="str">
        <f t="shared" si="149"/>
        <v/>
      </c>
      <c r="H3197" s="525">
        <f t="shared" si="150"/>
        <v>0</v>
      </c>
      <c r="I3197" s="526">
        <f t="shared" si="151"/>
        <v>1</v>
      </c>
      <c r="J3197" s="526" t="str">
        <f ca="1">IF(G3197="","",SUMPRODUCT(LOOKUP(MID(SUBSTITUTE(UPPER(TRIM(CLEAN(SUBSTITUTE(SUBSTITUTE(G3197,"ٔ",""),"ـ","ء"))))," ",""),ROW(INDIRECT("1:"&amp;LEN(SUBSTITUTE(UPPER(TRIM(CLEAN(SUBSTITUTE(SUBSTITUTE(G3197,"ٔ",""),"ـ","ء"))))," ","")))),1),Gematria!$C$3:$C$40,Gematria!$D$3:$D$40)))</f>
        <v/>
      </c>
    </row>
    <row r="3198" spans="1:10" x14ac:dyDescent="0.25">
      <c r="A3198" s="2">
        <v>3197</v>
      </c>
      <c r="B3198" s="2">
        <v>27</v>
      </c>
      <c r="C3198" s="2">
        <v>15</v>
      </c>
      <c r="D3198" s="11"/>
      <c r="E31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98" s="524" t="str">
        <f t="shared" si="149"/>
        <v/>
      </c>
      <c r="H3198" s="525">
        <f t="shared" si="150"/>
        <v>0</v>
      </c>
      <c r="I3198" s="526">
        <f t="shared" si="151"/>
        <v>1</v>
      </c>
      <c r="J3198" s="526" t="str">
        <f ca="1">IF(G3198="","",SUMPRODUCT(LOOKUP(MID(SUBSTITUTE(UPPER(TRIM(CLEAN(SUBSTITUTE(SUBSTITUTE(G3198,"ٔ",""),"ـ","ء"))))," ",""),ROW(INDIRECT("1:"&amp;LEN(SUBSTITUTE(UPPER(TRIM(CLEAN(SUBSTITUTE(SUBSTITUTE(G3198,"ٔ",""),"ـ","ء"))))," ","")))),1),Gematria!$C$3:$C$40,Gematria!$D$3:$D$40)))</f>
        <v/>
      </c>
    </row>
    <row r="3199" spans="1:10" x14ac:dyDescent="0.25">
      <c r="A3199" s="2">
        <v>3198</v>
      </c>
      <c r="B3199" s="2">
        <v>27</v>
      </c>
      <c r="C3199" s="2">
        <v>16</v>
      </c>
      <c r="D3199" s="11"/>
      <c r="E31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1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3199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199" s="524" t="str">
        <f t="shared" si="149"/>
        <v/>
      </c>
      <c r="H3199" s="525">
        <f t="shared" si="150"/>
        <v>0</v>
      </c>
      <c r="I3199" s="526">
        <f t="shared" si="151"/>
        <v>1</v>
      </c>
      <c r="J3199" s="526" t="str">
        <f ca="1">IF(G3199="","",SUMPRODUCT(LOOKUP(MID(SUBSTITUTE(UPPER(TRIM(CLEAN(SUBSTITUTE(SUBSTITUTE(G3199,"ٔ",""),"ـ","ء"))))," ",""),ROW(INDIRECT("1:"&amp;LEN(SUBSTITUTE(UPPER(TRIM(CLEAN(SUBSTITUTE(SUBSTITUTE(G3199,"ٔ",""),"ـ","ء"))))," ","")))),1),Gematria!$C$3:$C$40,Gematria!$D$3:$D$40)))</f>
        <v/>
      </c>
    </row>
    <row r="3200" spans="1:10" x14ac:dyDescent="0.25">
      <c r="A3200" s="2">
        <v>3199</v>
      </c>
      <c r="B3200" s="2">
        <v>27</v>
      </c>
      <c r="C3200" s="2">
        <v>17</v>
      </c>
      <c r="D3200" s="11"/>
      <c r="E32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00" s="524" t="str">
        <f t="shared" si="149"/>
        <v/>
      </c>
      <c r="H3200" s="525">
        <f t="shared" si="150"/>
        <v>0</v>
      </c>
      <c r="I3200" s="526">
        <f t="shared" si="151"/>
        <v>1</v>
      </c>
      <c r="J3200" s="526" t="str">
        <f ca="1">IF(G3200="","",SUMPRODUCT(LOOKUP(MID(SUBSTITUTE(UPPER(TRIM(CLEAN(SUBSTITUTE(SUBSTITUTE(G3200,"ٔ",""),"ـ","ء"))))," ",""),ROW(INDIRECT("1:"&amp;LEN(SUBSTITUTE(UPPER(TRIM(CLEAN(SUBSTITUTE(SUBSTITUTE(G3200,"ٔ",""),"ـ","ء"))))," ","")))),1),Gematria!$C$3:$C$40,Gematria!$D$3:$D$40)))</f>
        <v/>
      </c>
    </row>
    <row r="3201" spans="1:10" x14ac:dyDescent="0.25">
      <c r="A3201" s="2">
        <v>3200</v>
      </c>
      <c r="B3201" s="2">
        <v>27</v>
      </c>
      <c r="C3201" s="2">
        <v>18</v>
      </c>
      <c r="D3201" s="11"/>
      <c r="E32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01" s="524" t="str">
        <f t="shared" si="149"/>
        <v/>
      </c>
      <c r="H3201" s="525">
        <f t="shared" si="150"/>
        <v>0</v>
      </c>
      <c r="I3201" s="526">
        <f t="shared" si="151"/>
        <v>1</v>
      </c>
      <c r="J3201" s="526" t="str">
        <f ca="1">IF(G3201="","",SUMPRODUCT(LOOKUP(MID(SUBSTITUTE(UPPER(TRIM(CLEAN(SUBSTITUTE(SUBSTITUTE(G3201,"ٔ",""),"ـ","ء"))))," ",""),ROW(INDIRECT("1:"&amp;LEN(SUBSTITUTE(UPPER(TRIM(CLEAN(SUBSTITUTE(SUBSTITUTE(G3201,"ٔ",""),"ـ","ء"))))," ","")))),1),Gematria!$C$3:$C$40,Gematria!$D$3:$D$40)))</f>
        <v/>
      </c>
    </row>
    <row r="3202" spans="1:10" x14ac:dyDescent="0.25">
      <c r="A3202" s="2">
        <v>3201</v>
      </c>
      <c r="B3202" s="2">
        <v>27</v>
      </c>
      <c r="C3202" s="2">
        <v>19</v>
      </c>
      <c r="D3202" s="11"/>
      <c r="E32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02" s="524" t="str">
        <f t="shared" si="149"/>
        <v/>
      </c>
      <c r="H3202" s="525">
        <f t="shared" si="150"/>
        <v>0</v>
      </c>
      <c r="I3202" s="526">
        <f t="shared" si="151"/>
        <v>1</v>
      </c>
      <c r="J3202" s="526" t="str">
        <f ca="1">IF(G3202="","",SUMPRODUCT(LOOKUP(MID(SUBSTITUTE(UPPER(TRIM(CLEAN(SUBSTITUTE(SUBSTITUTE(G3202,"ٔ",""),"ـ","ء"))))," ",""),ROW(INDIRECT("1:"&amp;LEN(SUBSTITUTE(UPPER(TRIM(CLEAN(SUBSTITUTE(SUBSTITUTE(G3202,"ٔ",""),"ـ","ء"))))," ","")))),1),Gematria!$C$3:$C$40,Gematria!$D$3:$D$40)))</f>
        <v/>
      </c>
    </row>
    <row r="3203" spans="1:10" x14ac:dyDescent="0.25">
      <c r="A3203" s="2">
        <v>3202</v>
      </c>
      <c r="B3203" s="2">
        <v>27</v>
      </c>
      <c r="C3203" s="2">
        <v>20</v>
      </c>
      <c r="D3203" s="11"/>
      <c r="E32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03" s="524" t="str">
        <f t="shared" ref="G3203:G3266" si="152">TRIM(CLEAN(SUBSTITUTE(F3203,"ٔ","")))</f>
        <v/>
      </c>
      <c r="H3203" s="525">
        <f t="shared" ref="H3203:H3266" si="153">LEN(SUBSTITUTE(G3203," ",""))</f>
        <v>0</v>
      </c>
      <c r="I3203" s="526">
        <f t="shared" si="151"/>
        <v>1</v>
      </c>
      <c r="J3203" s="526" t="str">
        <f ca="1">IF(G3203="","",SUMPRODUCT(LOOKUP(MID(SUBSTITUTE(UPPER(TRIM(CLEAN(SUBSTITUTE(SUBSTITUTE(G3203,"ٔ",""),"ـ","ء"))))," ",""),ROW(INDIRECT("1:"&amp;LEN(SUBSTITUTE(UPPER(TRIM(CLEAN(SUBSTITUTE(SUBSTITUTE(G3203,"ٔ",""),"ـ","ء"))))," ","")))),1),Gematria!$C$3:$C$40,Gematria!$D$3:$D$40)))</f>
        <v/>
      </c>
    </row>
    <row r="3204" spans="1:10" x14ac:dyDescent="0.25">
      <c r="A3204" s="2">
        <v>3203</v>
      </c>
      <c r="B3204" s="2">
        <v>27</v>
      </c>
      <c r="C3204" s="2">
        <v>21</v>
      </c>
      <c r="D3204" s="11"/>
      <c r="E32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04" s="524" t="str">
        <f t="shared" si="152"/>
        <v/>
      </c>
      <c r="H3204" s="525">
        <f t="shared" si="153"/>
        <v>0</v>
      </c>
      <c r="I3204" s="526">
        <f t="shared" si="151"/>
        <v>1</v>
      </c>
      <c r="J3204" s="526" t="str">
        <f ca="1">IF(G3204="","",SUMPRODUCT(LOOKUP(MID(SUBSTITUTE(UPPER(TRIM(CLEAN(SUBSTITUTE(SUBSTITUTE(G3204,"ٔ",""),"ـ","ء"))))," ",""),ROW(INDIRECT("1:"&amp;LEN(SUBSTITUTE(UPPER(TRIM(CLEAN(SUBSTITUTE(SUBSTITUTE(G3204,"ٔ",""),"ـ","ء"))))," ","")))),1),Gematria!$C$3:$C$40,Gematria!$D$3:$D$40)))</f>
        <v/>
      </c>
    </row>
    <row r="3205" spans="1:10" x14ac:dyDescent="0.25">
      <c r="A3205" s="2">
        <v>3204</v>
      </c>
      <c r="B3205" s="2">
        <v>27</v>
      </c>
      <c r="C3205" s="2">
        <v>22</v>
      </c>
      <c r="D3205" s="11"/>
      <c r="E32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05" s="524" t="str">
        <f t="shared" si="152"/>
        <v/>
      </c>
      <c r="H3205" s="525">
        <f t="shared" si="153"/>
        <v>0</v>
      </c>
      <c r="I3205" s="526">
        <f t="shared" si="151"/>
        <v>1</v>
      </c>
      <c r="J3205" s="526" t="str">
        <f ca="1">IF(G3205="","",SUMPRODUCT(LOOKUP(MID(SUBSTITUTE(UPPER(TRIM(CLEAN(SUBSTITUTE(SUBSTITUTE(G3205,"ٔ",""),"ـ","ء"))))," ",""),ROW(INDIRECT("1:"&amp;LEN(SUBSTITUTE(UPPER(TRIM(CLEAN(SUBSTITUTE(SUBSTITUTE(G3205,"ٔ",""),"ـ","ء"))))," ","")))),1),Gematria!$C$3:$C$40,Gematria!$D$3:$D$40)))</f>
        <v/>
      </c>
    </row>
    <row r="3206" spans="1:10" x14ac:dyDescent="0.25">
      <c r="A3206" s="2">
        <v>3205</v>
      </c>
      <c r="B3206" s="2">
        <v>27</v>
      </c>
      <c r="C3206" s="2">
        <v>23</v>
      </c>
      <c r="D3206" s="11"/>
      <c r="E32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06" s="524" t="str">
        <f t="shared" si="152"/>
        <v/>
      </c>
      <c r="H3206" s="525">
        <f t="shared" si="153"/>
        <v>0</v>
      </c>
      <c r="I3206" s="526">
        <f t="shared" si="151"/>
        <v>1</v>
      </c>
      <c r="J3206" s="526" t="str">
        <f ca="1">IF(G3206="","",SUMPRODUCT(LOOKUP(MID(SUBSTITUTE(UPPER(TRIM(CLEAN(SUBSTITUTE(SUBSTITUTE(G3206,"ٔ",""),"ـ","ء"))))," ",""),ROW(INDIRECT("1:"&amp;LEN(SUBSTITUTE(UPPER(TRIM(CLEAN(SUBSTITUTE(SUBSTITUTE(G3206,"ٔ",""),"ـ","ء"))))," ","")))),1),Gematria!$C$3:$C$40,Gematria!$D$3:$D$40)))</f>
        <v/>
      </c>
    </row>
    <row r="3207" spans="1:10" x14ac:dyDescent="0.25">
      <c r="A3207" s="2">
        <v>3206</v>
      </c>
      <c r="B3207" s="2">
        <v>27</v>
      </c>
      <c r="C3207" s="2">
        <v>24</v>
      </c>
      <c r="D3207" s="11"/>
      <c r="E32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07" s="524" t="str">
        <f t="shared" si="152"/>
        <v/>
      </c>
      <c r="H3207" s="525">
        <f t="shared" si="153"/>
        <v>0</v>
      </c>
      <c r="I3207" s="526">
        <f t="shared" si="151"/>
        <v>1</v>
      </c>
      <c r="J3207" s="526" t="str">
        <f ca="1">IF(G3207="","",SUMPRODUCT(LOOKUP(MID(SUBSTITUTE(UPPER(TRIM(CLEAN(SUBSTITUTE(SUBSTITUTE(G3207,"ٔ",""),"ـ","ء"))))," ",""),ROW(INDIRECT("1:"&amp;LEN(SUBSTITUTE(UPPER(TRIM(CLEAN(SUBSTITUTE(SUBSTITUTE(G3207,"ٔ",""),"ـ","ء"))))," ","")))),1),Gematria!$C$3:$C$40,Gematria!$D$3:$D$40)))</f>
        <v/>
      </c>
    </row>
    <row r="3208" spans="1:10" x14ac:dyDescent="0.25">
      <c r="A3208" s="2">
        <v>3207</v>
      </c>
      <c r="B3208" s="2">
        <v>27</v>
      </c>
      <c r="C3208" s="2">
        <v>25</v>
      </c>
      <c r="D3208" s="11"/>
      <c r="E32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08" s="524" t="str">
        <f t="shared" si="152"/>
        <v/>
      </c>
      <c r="H3208" s="525">
        <f t="shared" si="153"/>
        <v>0</v>
      </c>
      <c r="I3208" s="526">
        <f t="shared" si="151"/>
        <v>1</v>
      </c>
      <c r="J3208" s="526" t="str">
        <f ca="1">IF(G3208="","",SUMPRODUCT(LOOKUP(MID(SUBSTITUTE(UPPER(TRIM(CLEAN(SUBSTITUTE(SUBSTITUTE(G3208,"ٔ",""),"ـ","ء"))))," ",""),ROW(INDIRECT("1:"&amp;LEN(SUBSTITUTE(UPPER(TRIM(CLEAN(SUBSTITUTE(SUBSTITUTE(G3208,"ٔ",""),"ـ","ء"))))," ","")))),1),Gematria!$C$3:$C$40,Gematria!$D$3:$D$40)))</f>
        <v/>
      </c>
    </row>
    <row r="3209" spans="1:10" x14ac:dyDescent="0.25">
      <c r="A3209" s="2">
        <v>3208</v>
      </c>
      <c r="B3209" s="2">
        <v>27</v>
      </c>
      <c r="C3209" s="2">
        <v>26</v>
      </c>
      <c r="D3209" s="11"/>
      <c r="E32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09" s="524" t="str">
        <f t="shared" si="152"/>
        <v/>
      </c>
      <c r="H3209" s="525">
        <f t="shared" si="153"/>
        <v>0</v>
      </c>
      <c r="I3209" s="526">
        <f t="shared" si="151"/>
        <v>1</v>
      </c>
      <c r="J3209" s="526" t="str">
        <f ca="1">IF(G3209="","",SUMPRODUCT(LOOKUP(MID(SUBSTITUTE(UPPER(TRIM(CLEAN(SUBSTITUTE(SUBSTITUTE(G3209,"ٔ",""),"ـ","ء"))))," ",""),ROW(INDIRECT("1:"&amp;LEN(SUBSTITUTE(UPPER(TRIM(CLEAN(SUBSTITUTE(SUBSTITUTE(G3209,"ٔ",""),"ـ","ء"))))," ","")))),1),Gematria!$C$3:$C$40,Gematria!$D$3:$D$40)))</f>
        <v/>
      </c>
    </row>
    <row r="3210" spans="1:10" x14ac:dyDescent="0.25">
      <c r="A3210" s="2">
        <v>3209</v>
      </c>
      <c r="B3210" s="2">
        <v>27</v>
      </c>
      <c r="C3210" s="2">
        <v>27</v>
      </c>
      <c r="D3210" s="11"/>
      <c r="E32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10" s="524" t="str">
        <f t="shared" si="152"/>
        <v/>
      </c>
      <c r="H3210" s="525">
        <f t="shared" si="153"/>
        <v>0</v>
      </c>
      <c r="I3210" s="526">
        <f t="shared" si="151"/>
        <v>1</v>
      </c>
      <c r="J3210" s="526" t="str">
        <f ca="1">IF(G3210="","",SUMPRODUCT(LOOKUP(MID(SUBSTITUTE(UPPER(TRIM(CLEAN(SUBSTITUTE(SUBSTITUTE(G3210,"ٔ",""),"ـ","ء"))))," ",""),ROW(INDIRECT("1:"&amp;LEN(SUBSTITUTE(UPPER(TRIM(CLEAN(SUBSTITUTE(SUBSTITUTE(G3210,"ٔ",""),"ـ","ء"))))," ","")))),1),Gematria!$C$3:$C$40,Gematria!$D$3:$D$40)))</f>
        <v/>
      </c>
    </row>
    <row r="3211" spans="1:10" x14ac:dyDescent="0.25">
      <c r="A3211" s="2">
        <v>3210</v>
      </c>
      <c r="B3211" s="2">
        <v>27</v>
      </c>
      <c r="C3211" s="2">
        <v>28</v>
      </c>
      <c r="D3211" s="11"/>
      <c r="E32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11" s="524" t="str">
        <f t="shared" si="152"/>
        <v/>
      </c>
      <c r="H3211" s="525">
        <f t="shared" si="153"/>
        <v>0</v>
      </c>
      <c r="I3211" s="526">
        <f t="shared" si="151"/>
        <v>1</v>
      </c>
      <c r="J3211" s="526" t="str">
        <f ca="1">IF(G3211="","",SUMPRODUCT(LOOKUP(MID(SUBSTITUTE(UPPER(TRIM(CLEAN(SUBSTITUTE(SUBSTITUTE(G3211,"ٔ",""),"ـ","ء"))))," ",""),ROW(INDIRECT("1:"&amp;LEN(SUBSTITUTE(UPPER(TRIM(CLEAN(SUBSTITUTE(SUBSTITUTE(G3211,"ٔ",""),"ـ","ء"))))," ","")))),1),Gematria!$C$3:$C$40,Gematria!$D$3:$D$40)))</f>
        <v/>
      </c>
    </row>
    <row r="3212" spans="1:10" x14ac:dyDescent="0.25">
      <c r="A3212" s="2">
        <v>3211</v>
      </c>
      <c r="B3212" s="2">
        <v>27</v>
      </c>
      <c r="C3212" s="2">
        <v>29</v>
      </c>
      <c r="D3212" s="11"/>
      <c r="E32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12" s="524" t="str">
        <f t="shared" si="152"/>
        <v/>
      </c>
      <c r="H3212" s="525">
        <f t="shared" si="153"/>
        <v>0</v>
      </c>
      <c r="I3212" s="526">
        <f t="shared" si="151"/>
        <v>1</v>
      </c>
      <c r="J3212" s="526" t="str">
        <f ca="1">IF(G3212="","",SUMPRODUCT(LOOKUP(MID(SUBSTITUTE(UPPER(TRIM(CLEAN(SUBSTITUTE(SUBSTITUTE(G3212,"ٔ",""),"ـ","ء"))))," ",""),ROW(INDIRECT("1:"&amp;LEN(SUBSTITUTE(UPPER(TRIM(CLEAN(SUBSTITUTE(SUBSTITUTE(G3212,"ٔ",""),"ـ","ء"))))," ","")))),1),Gematria!$C$3:$C$40,Gematria!$D$3:$D$40)))</f>
        <v/>
      </c>
    </row>
    <row r="3213" spans="1:10" x14ac:dyDescent="0.25">
      <c r="A3213" s="2">
        <v>3212</v>
      </c>
      <c r="B3213" s="2">
        <v>27</v>
      </c>
      <c r="C3213" s="2">
        <v>30</v>
      </c>
      <c r="D3213" s="11"/>
      <c r="E32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13" s="524" t="str">
        <f t="shared" si="152"/>
        <v/>
      </c>
      <c r="H3213" s="525">
        <f t="shared" si="153"/>
        <v>0</v>
      </c>
      <c r="I3213" s="526">
        <f t="shared" si="151"/>
        <v>1</v>
      </c>
      <c r="J3213" s="526" t="str">
        <f ca="1">IF(G3213="","",SUMPRODUCT(LOOKUP(MID(SUBSTITUTE(UPPER(TRIM(CLEAN(SUBSTITUTE(SUBSTITUTE(G3213,"ٔ",""),"ـ","ء"))))," ",""),ROW(INDIRECT("1:"&amp;LEN(SUBSTITUTE(UPPER(TRIM(CLEAN(SUBSTITUTE(SUBSTITUTE(G3213,"ٔ",""),"ـ","ء"))))," ","")))),1),Gematria!$C$3:$C$40,Gematria!$D$3:$D$40)))</f>
        <v/>
      </c>
    </row>
    <row r="3214" spans="1:10" x14ac:dyDescent="0.25">
      <c r="A3214" s="2">
        <v>3213</v>
      </c>
      <c r="B3214" s="2">
        <v>27</v>
      </c>
      <c r="C3214" s="2">
        <v>31</v>
      </c>
      <c r="D3214" s="11"/>
      <c r="E32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14" s="524" t="str">
        <f t="shared" si="152"/>
        <v/>
      </c>
      <c r="H3214" s="525">
        <f t="shared" si="153"/>
        <v>0</v>
      </c>
      <c r="I3214" s="526">
        <f t="shared" si="151"/>
        <v>1</v>
      </c>
      <c r="J3214" s="526" t="str">
        <f ca="1">IF(G3214="","",SUMPRODUCT(LOOKUP(MID(SUBSTITUTE(UPPER(TRIM(CLEAN(SUBSTITUTE(SUBSTITUTE(G3214,"ٔ",""),"ـ","ء"))))," ",""),ROW(INDIRECT("1:"&amp;LEN(SUBSTITUTE(UPPER(TRIM(CLEAN(SUBSTITUTE(SUBSTITUTE(G3214,"ٔ",""),"ـ","ء"))))," ","")))),1),Gematria!$C$3:$C$40,Gematria!$D$3:$D$40)))</f>
        <v/>
      </c>
    </row>
    <row r="3215" spans="1:10" x14ac:dyDescent="0.25">
      <c r="A3215" s="2">
        <v>3214</v>
      </c>
      <c r="B3215" s="2">
        <v>27</v>
      </c>
      <c r="C3215" s="2">
        <v>32</v>
      </c>
      <c r="D3215" s="11"/>
      <c r="E32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15" s="524" t="str">
        <f t="shared" si="152"/>
        <v/>
      </c>
      <c r="H3215" s="525">
        <f t="shared" si="153"/>
        <v>0</v>
      </c>
      <c r="I3215" s="526">
        <f t="shared" si="151"/>
        <v>1</v>
      </c>
      <c r="J3215" s="526" t="str">
        <f ca="1">IF(G3215="","",SUMPRODUCT(LOOKUP(MID(SUBSTITUTE(UPPER(TRIM(CLEAN(SUBSTITUTE(SUBSTITUTE(G3215,"ٔ",""),"ـ","ء"))))," ",""),ROW(INDIRECT("1:"&amp;LEN(SUBSTITUTE(UPPER(TRIM(CLEAN(SUBSTITUTE(SUBSTITUTE(G3215,"ٔ",""),"ـ","ء"))))," ","")))),1),Gematria!$C$3:$C$40,Gematria!$D$3:$D$40)))</f>
        <v/>
      </c>
    </row>
    <row r="3216" spans="1:10" x14ac:dyDescent="0.25">
      <c r="A3216" s="2">
        <v>3215</v>
      </c>
      <c r="B3216" s="2">
        <v>27</v>
      </c>
      <c r="C3216" s="2">
        <v>33</v>
      </c>
      <c r="D3216" s="11"/>
      <c r="E32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16" s="524" t="str">
        <f t="shared" si="152"/>
        <v/>
      </c>
      <c r="H3216" s="525">
        <f t="shared" si="153"/>
        <v>0</v>
      </c>
      <c r="I3216" s="526">
        <f t="shared" si="151"/>
        <v>1</v>
      </c>
      <c r="J3216" s="526" t="str">
        <f ca="1">IF(G3216="","",SUMPRODUCT(LOOKUP(MID(SUBSTITUTE(UPPER(TRIM(CLEAN(SUBSTITUTE(SUBSTITUTE(G3216,"ٔ",""),"ـ","ء"))))," ",""),ROW(INDIRECT("1:"&amp;LEN(SUBSTITUTE(UPPER(TRIM(CLEAN(SUBSTITUTE(SUBSTITUTE(G3216,"ٔ",""),"ـ","ء"))))," ","")))),1),Gematria!$C$3:$C$40,Gematria!$D$3:$D$40)))</f>
        <v/>
      </c>
    </row>
    <row r="3217" spans="1:10" x14ac:dyDescent="0.25">
      <c r="A3217" s="2">
        <v>3216</v>
      </c>
      <c r="B3217" s="2">
        <v>27</v>
      </c>
      <c r="C3217" s="2">
        <v>34</v>
      </c>
      <c r="D3217" s="11"/>
      <c r="E32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17" s="524" t="str">
        <f t="shared" si="152"/>
        <v/>
      </c>
      <c r="H3217" s="525">
        <f t="shared" si="153"/>
        <v>0</v>
      </c>
      <c r="I3217" s="526">
        <f t="shared" si="151"/>
        <v>1</v>
      </c>
      <c r="J3217" s="526" t="str">
        <f ca="1">IF(G3217="","",SUMPRODUCT(LOOKUP(MID(SUBSTITUTE(UPPER(TRIM(CLEAN(SUBSTITUTE(SUBSTITUTE(G3217,"ٔ",""),"ـ","ء"))))," ",""),ROW(INDIRECT("1:"&amp;LEN(SUBSTITUTE(UPPER(TRIM(CLEAN(SUBSTITUTE(SUBSTITUTE(G3217,"ٔ",""),"ـ","ء"))))," ","")))),1),Gematria!$C$3:$C$40,Gematria!$D$3:$D$40)))</f>
        <v/>
      </c>
    </row>
    <row r="3218" spans="1:10" x14ac:dyDescent="0.25">
      <c r="A3218" s="2">
        <v>3217</v>
      </c>
      <c r="B3218" s="2">
        <v>27</v>
      </c>
      <c r="C3218" s="2">
        <v>35</v>
      </c>
      <c r="D3218" s="11"/>
      <c r="E32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18" s="524" t="str">
        <f t="shared" si="152"/>
        <v/>
      </c>
      <c r="H3218" s="525">
        <f t="shared" si="153"/>
        <v>0</v>
      </c>
      <c r="I3218" s="526">
        <f t="shared" si="151"/>
        <v>1</v>
      </c>
      <c r="J3218" s="526" t="str">
        <f ca="1">IF(G3218="","",SUMPRODUCT(LOOKUP(MID(SUBSTITUTE(UPPER(TRIM(CLEAN(SUBSTITUTE(SUBSTITUTE(G3218,"ٔ",""),"ـ","ء"))))," ",""),ROW(INDIRECT("1:"&amp;LEN(SUBSTITUTE(UPPER(TRIM(CLEAN(SUBSTITUTE(SUBSTITUTE(G3218,"ٔ",""),"ـ","ء"))))," ","")))),1),Gematria!$C$3:$C$40,Gematria!$D$3:$D$40)))</f>
        <v/>
      </c>
    </row>
    <row r="3219" spans="1:10" x14ac:dyDescent="0.25">
      <c r="A3219" s="2">
        <v>3218</v>
      </c>
      <c r="B3219" s="2">
        <v>27</v>
      </c>
      <c r="C3219" s="2">
        <v>36</v>
      </c>
      <c r="D3219" s="11"/>
      <c r="E32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19" s="524" t="str">
        <f t="shared" si="152"/>
        <v/>
      </c>
      <c r="H3219" s="525">
        <f t="shared" si="153"/>
        <v>0</v>
      </c>
      <c r="I3219" s="526">
        <f t="shared" ref="I3219:I3282" si="154">LEN(TRIM(G3219))-H3219+1</f>
        <v>1</v>
      </c>
      <c r="J3219" s="526" t="str">
        <f ca="1">IF(G3219="","",SUMPRODUCT(LOOKUP(MID(SUBSTITUTE(UPPER(TRIM(CLEAN(SUBSTITUTE(SUBSTITUTE(G3219,"ٔ",""),"ـ","ء"))))," ",""),ROW(INDIRECT("1:"&amp;LEN(SUBSTITUTE(UPPER(TRIM(CLEAN(SUBSTITUTE(SUBSTITUTE(G3219,"ٔ",""),"ـ","ء"))))," ","")))),1),Gematria!$C$3:$C$40,Gematria!$D$3:$D$40)))</f>
        <v/>
      </c>
    </row>
    <row r="3220" spans="1:10" x14ac:dyDescent="0.25">
      <c r="A3220" s="2">
        <v>3219</v>
      </c>
      <c r="B3220" s="2">
        <v>27</v>
      </c>
      <c r="C3220" s="2">
        <v>37</v>
      </c>
      <c r="D3220" s="11"/>
      <c r="E32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20" s="524" t="str">
        <f t="shared" si="152"/>
        <v/>
      </c>
      <c r="H3220" s="525">
        <f t="shared" si="153"/>
        <v>0</v>
      </c>
      <c r="I3220" s="526">
        <f t="shared" si="154"/>
        <v>1</v>
      </c>
      <c r="J3220" s="526" t="str">
        <f ca="1">IF(G3220="","",SUMPRODUCT(LOOKUP(MID(SUBSTITUTE(UPPER(TRIM(CLEAN(SUBSTITUTE(SUBSTITUTE(G3220,"ٔ",""),"ـ","ء"))))," ",""),ROW(INDIRECT("1:"&amp;LEN(SUBSTITUTE(UPPER(TRIM(CLEAN(SUBSTITUTE(SUBSTITUTE(G3220,"ٔ",""),"ـ","ء"))))," ","")))),1),Gematria!$C$3:$C$40,Gematria!$D$3:$D$40)))</f>
        <v/>
      </c>
    </row>
    <row r="3221" spans="1:10" x14ac:dyDescent="0.25">
      <c r="A3221" s="2">
        <v>3220</v>
      </c>
      <c r="B3221" s="2">
        <v>27</v>
      </c>
      <c r="C3221" s="2">
        <v>38</v>
      </c>
      <c r="D3221" s="11"/>
      <c r="E32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21" s="524" t="str">
        <f t="shared" si="152"/>
        <v/>
      </c>
      <c r="H3221" s="525">
        <f t="shared" si="153"/>
        <v>0</v>
      </c>
      <c r="I3221" s="526">
        <f t="shared" si="154"/>
        <v>1</v>
      </c>
      <c r="J3221" s="526" t="str">
        <f ca="1">IF(G3221="","",SUMPRODUCT(LOOKUP(MID(SUBSTITUTE(UPPER(TRIM(CLEAN(SUBSTITUTE(SUBSTITUTE(G3221,"ٔ",""),"ـ","ء"))))," ",""),ROW(INDIRECT("1:"&amp;LEN(SUBSTITUTE(UPPER(TRIM(CLEAN(SUBSTITUTE(SUBSTITUTE(G3221,"ٔ",""),"ـ","ء"))))," ","")))),1),Gematria!$C$3:$C$40,Gematria!$D$3:$D$40)))</f>
        <v/>
      </c>
    </row>
    <row r="3222" spans="1:10" x14ac:dyDescent="0.25">
      <c r="A3222" s="2">
        <v>3221</v>
      </c>
      <c r="B3222" s="2">
        <v>27</v>
      </c>
      <c r="C3222" s="2">
        <v>39</v>
      </c>
      <c r="D3222" s="11"/>
      <c r="E32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22" s="524" t="str">
        <f t="shared" si="152"/>
        <v/>
      </c>
      <c r="H3222" s="525">
        <f t="shared" si="153"/>
        <v>0</v>
      </c>
      <c r="I3222" s="526">
        <f t="shared" si="154"/>
        <v>1</v>
      </c>
      <c r="J3222" s="526" t="str">
        <f ca="1">IF(G3222="","",SUMPRODUCT(LOOKUP(MID(SUBSTITUTE(UPPER(TRIM(CLEAN(SUBSTITUTE(SUBSTITUTE(G3222,"ٔ",""),"ـ","ء"))))," ",""),ROW(INDIRECT("1:"&amp;LEN(SUBSTITUTE(UPPER(TRIM(CLEAN(SUBSTITUTE(SUBSTITUTE(G3222,"ٔ",""),"ـ","ء"))))," ","")))),1),Gematria!$C$3:$C$40,Gematria!$D$3:$D$40)))</f>
        <v/>
      </c>
    </row>
    <row r="3223" spans="1:10" x14ac:dyDescent="0.25">
      <c r="A3223" s="2">
        <v>3222</v>
      </c>
      <c r="B3223" s="2">
        <v>27</v>
      </c>
      <c r="C3223" s="2">
        <v>40</v>
      </c>
      <c r="D3223" s="11"/>
      <c r="E32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23" s="524" t="str">
        <f t="shared" si="152"/>
        <v/>
      </c>
      <c r="H3223" s="525">
        <f t="shared" si="153"/>
        <v>0</v>
      </c>
      <c r="I3223" s="526">
        <f t="shared" si="154"/>
        <v>1</v>
      </c>
      <c r="J3223" s="526" t="str">
        <f ca="1">IF(G3223="","",SUMPRODUCT(LOOKUP(MID(SUBSTITUTE(UPPER(TRIM(CLEAN(SUBSTITUTE(SUBSTITUTE(G3223,"ٔ",""),"ـ","ء"))))," ",""),ROW(INDIRECT("1:"&amp;LEN(SUBSTITUTE(UPPER(TRIM(CLEAN(SUBSTITUTE(SUBSTITUTE(G3223,"ٔ",""),"ـ","ء"))))," ","")))),1),Gematria!$C$3:$C$40,Gematria!$D$3:$D$40)))</f>
        <v/>
      </c>
    </row>
    <row r="3224" spans="1:10" x14ac:dyDescent="0.25">
      <c r="A3224" s="2">
        <v>3223</v>
      </c>
      <c r="B3224" s="2">
        <v>27</v>
      </c>
      <c r="C3224" s="2">
        <v>41</v>
      </c>
      <c r="D3224" s="11"/>
      <c r="E32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24" s="524" t="str">
        <f t="shared" si="152"/>
        <v/>
      </c>
      <c r="H3224" s="525">
        <f t="shared" si="153"/>
        <v>0</v>
      </c>
      <c r="I3224" s="526">
        <f t="shared" si="154"/>
        <v>1</v>
      </c>
      <c r="J3224" s="526" t="str">
        <f ca="1">IF(G3224="","",SUMPRODUCT(LOOKUP(MID(SUBSTITUTE(UPPER(TRIM(CLEAN(SUBSTITUTE(SUBSTITUTE(G3224,"ٔ",""),"ـ","ء"))))," ",""),ROW(INDIRECT("1:"&amp;LEN(SUBSTITUTE(UPPER(TRIM(CLEAN(SUBSTITUTE(SUBSTITUTE(G3224,"ٔ",""),"ـ","ء"))))," ","")))),1),Gematria!$C$3:$C$40,Gematria!$D$3:$D$40)))</f>
        <v/>
      </c>
    </row>
    <row r="3225" spans="1:10" x14ac:dyDescent="0.25">
      <c r="A3225" s="2">
        <v>3224</v>
      </c>
      <c r="B3225" s="2">
        <v>27</v>
      </c>
      <c r="C3225" s="2">
        <v>42</v>
      </c>
      <c r="D3225" s="11"/>
      <c r="E32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25" s="524" t="str">
        <f t="shared" si="152"/>
        <v/>
      </c>
      <c r="H3225" s="525">
        <f t="shared" si="153"/>
        <v>0</v>
      </c>
      <c r="I3225" s="526">
        <f t="shared" si="154"/>
        <v>1</v>
      </c>
      <c r="J3225" s="526" t="str">
        <f ca="1">IF(G3225="","",SUMPRODUCT(LOOKUP(MID(SUBSTITUTE(UPPER(TRIM(CLEAN(SUBSTITUTE(SUBSTITUTE(G3225,"ٔ",""),"ـ","ء"))))," ",""),ROW(INDIRECT("1:"&amp;LEN(SUBSTITUTE(UPPER(TRIM(CLEAN(SUBSTITUTE(SUBSTITUTE(G3225,"ٔ",""),"ـ","ء"))))," ","")))),1),Gematria!$C$3:$C$40,Gematria!$D$3:$D$40)))</f>
        <v/>
      </c>
    </row>
    <row r="3226" spans="1:10" x14ac:dyDescent="0.25">
      <c r="A3226" s="2">
        <v>3225</v>
      </c>
      <c r="B3226" s="2">
        <v>27</v>
      </c>
      <c r="C3226" s="2">
        <v>43</v>
      </c>
      <c r="D3226" s="11"/>
      <c r="E32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26" s="524" t="str">
        <f t="shared" si="152"/>
        <v/>
      </c>
      <c r="H3226" s="525">
        <f t="shared" si="153"/>
        <v>0</v>
      </c>
      <c r="I3226" s="526">
        <f t="shared" si="154"/>
        <v>1</v>
      </c>
      <c r="J3226" s="526" t="str">
        <f ca="1">IF(G3226="","",SUMPRODUCT(LOOKUP(MID(SUBSTITUTE(UPPER(TRIM(CLEAN(SUBSTITUTE(SUBSTITUTE(G3226,"ٔ",""),"ـ","ء"))))," ",""),ROW(INDIRECT("1:"&amp;LEN(SUBSTITUTE(UPPER(TRIM(CLEAN(SUBSTITUTE(SUBSTITUTE(G3226,"ٔ",""),"ـ","ء"))))," ","")))),1),Gematria!$C$3:$C$40,Gematria!$D$3:$D$40)))</f>
        <v/>
      </c>
    </row>
    <row r="3227" spans="1:10" x14ac:dyDescent="0.25">
      <c r="A3227" s="2">
        <v>3226</v>
      </c>
      <c r="B3227" s="2">
        <v>27</v>
      </c>
      <c r="C3227" s="2">
        <v>44</v>
      </c>
      <c r="D3227" s="11"/>
      <c r="E32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27" s="524" t="str">
        <f t="shared" si="152"/>
        <v/>
      </c>
      <c r="H3227" s="525">
        <f t="shared" si="153"/>
        <v>0</v>
      </c>
      <c r="I3227" s="526">
        <f t="shared" si="154"/>
        <v>1</v>
      </c>
      <c r="J3227" s="526" t="str">
        <f ca="1">IF(G3227="","",SUMPRODUCT(LOOKUP(MID(SUBSTITUTE(UPPER(TRIM(CLEAN(SUBSTITUTE(SUBSTITUTE(G3227,"ٔ",""),"ـ","ء"))))," ",""),ROW(INDIRECT("1:"&amp;LEN(SUBSTITUTE(UPPER(TRIM(CLEAN(SUBSTITUTE(SUBSTITUTE(G3227,"ٔ",""),"ـ","ء"))))," ","")))),1),Gematria!$C$3:$C$40,Gematria!$D$3:$D$40)))</f>
        <v/>
      </c>
    </row>
    <row r="3228" spans="1:10" x14ac:dyDescent="0.25">
      <c r="A3228" s="2">
        <v>3227</v>
      </c>
      <c r="B3228" s="2">
        <v>27</v>
      </c>
      <c r="C3228" s="2">
        <v>45</v>
      </c>
      <c r="D3228" s="11"/>
      <c r="E32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28" s="524" t="str">
        <f t="shared" si="152"/>
        <v/>
      </c>
      <c r="H3228" s="525">
        <f t="shared" si="153"/>
        <v>0</v>
      </c>
      <c r="I3228" s="526">
        <f t="shared" si="154"/>
        <v>1</v>
      </c>
      <c r="J3228" s="526" t="str">
        <f ca="1">IF(G3228="","",SUMPRODUCT(LOOKUP(MID(SUBSTITUTE(UPPER(TRIM(CLEAN(SUBSTITUTE(SUBSTITUTE(G3228,"ٔ",""),"ـ","ء"))))," ",""),ROW(INDIRECT("1:"&amp;LEN(SUBSTITUTE(UPPER(TRIM(CLEAN(SUBSTITUTE(SUBSTITUTE(G3228,"ٔ",""),"ـ","ء"))))," ","")))),1),Gematria!$C$3:$C$40,Gematria!$D$3:$D$40)))</f>
        <v/>
      </c>
    </row>
    <row r="3229" spans="1:10" x14ac:dyDescent="0.25">
      <c r="A3229" s="2">
        <v>3228</v>
      </c>
      <c r="B3229" s="2">
        <v>27</v>
      </c>
      <c r="C3229" s="2">
        <v>46</v>
      </c>
      <c r="D3229" s="11"/>
      <c r="E32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29" s="524" t="str">
        <f t="shared" si="152"/>
        <v/>
      </c>
      <c r="H3229" s="525">
        <f t="shared" si="153"/>
        <v>0</v>
      </c>
      <c r="I3229" s="526">
        <f t="shared" si="154"/>
        <v>1</v>
      </c>
      <c r="J3229" s="526" t="str">
        <f ca="1">IF(G3229="","",SUMPRODUCT(LOOKUP(MID(SUBSTITUTE(UPPER(TRIM(CLEAN(SUBSTITUTE(SUBSTITUTE(G3229,"ٔ",""),"ـ","ء"))))," ",""),ROW(INDIRECT("1:"&amp;LEN(SUBSTITUTE(UPPER(TRIM(CLEAN(SUBSTITUTE(SUBSTITUTE(G3229,"ٔ",""),"ـ","ء"))))," ","")))),1),Gematria!$C$3:$C$40,Gematria!$D$3:$D$40)))</f>
        <v/>
      </c>
    </row>
    <row r="3230" spans="1:10" x14ac:dyDescent="0.25">
      <c r="A3230" s="2">
        <v>3229</v>
      </c>
      <c r="B3230" s="2">
        <v>27</v>
      </c>
      <c r="C3230" s="2">
        <v>47</v>
      </c>
      <c r="D3230" s="11"/>
      <c r="E32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30" s="524" t="str">
        <f t="shared" si="152"/>
        <v/>
      </c>
      <c r="H3230" s="525">
        <f t="shared" si="153"/>
        <v>0</v>
      </c>
      <c r="I3230" s="526">
        <f t="shared" si="154"/>
        <v>1</v>
      </c>
      <c r="J3230" s="526" t="str">
        <f ca="1">IF(G3230="","",SUMPRODUCT(LOOKUP(MID(SUBSTITUTE(UPPER(TRIM(CLEAN(SUBSTITUTE(SUBSTITUTE(G3230,"ٔ",""),"ـ","ء"))))," ",""),ROW(INDIRECT("1:"&amp;LEN(SUBSTITUTE(UPPER(TRIM(CLEAN(SUBSTITUTE(SUBSTITUTE(G3230,"ٔ",""),"ـ","ء"))))," ","")))),1),Gematria!$C$3:$C$40,Gematria!$D$3:$D$40)))</f>
        <v/>
      </c>
    </row>
    <row r="3231" spans="1:10" x14ac:dyDescent="0.25">
      <c r="A3231" s="2">
        <v>3230</v>
      </c>
      <c r="B3231" s="2">
        <v>27</v>
      </c>
      <c r="C3231" s="2">
        <v>48</v>
      </c>
      <c r="D3231" s="11"/>
      <c r="E32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31" s="524" t="str">
        <f t="shared" si="152"/>
        <v/>
      </c>
      <c r="H3231" s="525">
        <f t="shared" si="153"/>
        <v>0</v>
      </c>
      <c r="I3231" s="526">
        <f t="shared" si="154"/>
        <v>1</v>
      </c>
      <c r="J3231" s="526" t="str">
        <f ca="1">IF(G3231="","",SUMPRODUCT(LOOKUP(MID(SUBSTITUTE(UPPER(TRIM(CLEAN(SUBSTITUTE(SUBSTITUTE(G3231,"ٔ",""),"ـ","ء"))))," ",""),ROW(INDIRECT("1:"&amp;LEN(SUBSTITUTE(UPPER(TRIM(CLEAN(SUBSTITUTE(SUBSTITUTE(G3231,"ٔ",""),"ـ","ء"))))," ","")))),1),Gematria!$C$3:$C$40,Gematria!$D$3:$D$40)))</f>
        <v/>
      </c>
    </row>
    <row r="3232" spans="1:10" x14ac:dyDescent="0.25">
      <c r="A3232" s="2">
        <v>3231</v>
      </c>
      <c r="B3232" s="2">
        <v>27</v>
      </c>
      <c r="C3232" s="2">
        <v>49</v>
      </c>
      <c r="D3232" s="11"/>
      <c r="E32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32" s="524" t="str">
        <f t="shared" si="152"/>
        <v/>
      </c>
      <c r="H3232" s="525">
        <f t="shared" si="153"/>
        <v>0</v>
      </c>
      <c r="I3232" s="526">
        <f t="shared" si="154"/>
        <v>1</v>
      </c>
      <c r="J3232" s="526" t="str">
        <f ca="1">IF(G3232="","",SUMPRODUCT(LOOKUP(MID(SUBSTITUTE(UPPER(TRIM(CLEAN(SUBSTITUTE(SUBSTITUTE(G3232,"ٔ",""),"ـ","ء"))))," ",""),ROW(INDIRECT("1:"&amp;LEN(SUBSTITUTE(UPPER(TRIM(CLEAN(SUBSTITUTE(SUBSTITUTE(G3232,"ٔ",""),"ـ","ء"))))," ","")))),1),Gematria!$C$3:$C$40,Gematria!$D$3:$D$40)))</f>
        <v/>
      </c>
    </row>
    <row r="3233" spans="1:10" x14ac:dyDescent="0.25">
      <c r="A3233" s="2">
        <v>3232</v>
      </c>
      <c r="B3233" s="2">
        <v>27</v>
      </c>
      <c r="C3233" s="2">
        <v>50</v>
      </c>
      <c r="D3233" s="11"/>
      <c r="E32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33" s="524" t="str">
        <f t="shared" si="152"/>
        <v/>
      </c>
      <c r="H3233" s="525">
        <f t="shared" si="153"/>
        <v>0</v>
      </c>
      <c r="I3233" s="526">
        <f t="shared" si="154"/>
        <v>1</v>
      </c>
      <c r="J3233" s="526" t="str">
        <f ca="1">IF(G3233="","",SUMPRODUCT(LOOKUP(MID(SUBSTITUTE(UPPER(TRIM(CLEAN(SUBSTITUTE(SUBSTITUTE(G3233,"ٔ",""),"ـ","ء"))))," ",""),ROW(INDIRECT("1:"&amp;LEN(SUBSTITUTE(UPPER(TRIM(CLEAN(SUBSTITUTE(SUBSTITUTE(G3233,"ٔ",""),"ـ","ء"))))," ","")))),1),Gematria!$C$3:$C$40,Gematria!$D$3:$D$40)))</f>
        <v/>
      </c>
    </row>
    <row r="3234" spans="1:10" x14ac:dyDescent="0.25">
      <c r="A3234" s="2">
        <v>3233</v>
      </c>
      <c r="B3234" s="2">
        <v>27</v>
      </c>
      <c r="C3234" s="2">
        <v>51</v>
      </c>
      <c r="D3234" s="11"/>
      <c r="E32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34" s="524" t="str">
        <f t="shared" si="152"/>
        <v/>
      </c>
      <c r="H3234" s="525">
        <f t="shared" si="153"/>
        <v>0</v>
      </c>
      <c r="I3234" s="526">
        <f t="shared" si="154"/>
        <v>1</v>
      </c>
      <c r="J3234" s="526" t="str">
        <f ca="1">IF(G3234="","",SUMPRODUCT(LOOKUP(MID(SUBSTITUTE(UPPER(TRIM(CLEAN(SUBSTITUTE(SUBSTITUTE(G3234,"ٔ",""),"ـ","ء"))))," ",""),ROW(INDIRECT("1:"&amp;LEN(SUBSTITUTE(UPPER(TRIM(CLEAN(SUBSTITUTE(SUBSTITUTE(G3234,"ٔ",""),"ـ","ء"))))," ","")))),1),Gematria!$C$3:$C$40,Gematria!$D$3:$D$40)))</f>
        <v/>
      </c>
    </row>
    <row r="3235" spans="1:10" x14ac:dyDescent="0.25">
      <c r="A3235" s="2">
        <v>3234</v>
      </c>
      <c r="B3235" s="2">
        <v>27</v>
      </c>
      <c r="C3235" s="2">
        <v>52</v>
      </c>
      <c r="D3235" s="11"/>
      <c r="E32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35" s="524" t="str">
        <f t="shared" si="152"/>
        <v/>
      </c>
      <c r="H3235" s="525">
        <f t="shared" si="153"/>
        <v>0</v>
      </c>
      <c r="I3235" s="526">
        <f t="shared" si="154"/>
        <v>1</v>
      </c>
      <c r="J3235" s="526" t="str">
        <f ca="1">IF(G3235="","",SUMPRODUCT(LOOKUP(MID(SUBSTITUTE(UPPER(TRIM(CLEAN(SUBSTITUTE(SUBSTITUTE(G3235,"ٔ",""),"ـ","ء"))))," ",""),ROW(INDIRECT("1:"&amp;LEN(SUBSTITUTE(UPPER(TRIM(CLEAN(SUBSTITUTE(SUBSTITUTE(G3235,"ٔ",""),"ـ","ء"))))," ","")))),1),Gematria!$C$3:$C$40,Gematria!$D$3:$D$40)))</f>
        <v/>
      </c>
    </row>
    <row r="3236" spans="1:10" x14ac:dyDescent="0.25">
      <c r="A3236" s="2">
        <v>3235</v>
      </c>
      <c r="B3236" s="2">
        <v>27</v>
      </c>
      <c r="C3236" s="2">
        <v>53</v>
      </c>
      <c r="D3236" s="11"/>
      <c r="E32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36" s="524" t="str">
        <f t="shared" si="152"/>
        <v/>
      </c>
      <c r="H3236" s="525">
        <f t="shared" si="153"/>
        <v>0</v>
      </c>
      <c r="I3236" s="526">
        <f t="shared" si="154"/>
        <v>1</v>
      </c>
      <c r="J3236" s="526" t="str">
        <f ca="1">IF(G3236="","",SUMPRODUCT(LOOKUP(MID(SUBSTITUTE(UPPER(TRIM(CLEAN(SUBSTITUTE(SUBSTITUTE(G3236,"ٔ",""),"ـ","ء"))))," ",""),ROW(INDIRECT("1:"&amp;LEN(SUBSTITUTE(UPPER(TRIM(CLEAN(SUBSTITUTE(SUBSTITUTE(G3236,"ٔ",""),"ـ","ء"))))," ","")))),1),Gematria!$C$3:$C$40,Gematria!$D$3:$D$40)))</f>
        <v/>
      </c>
    </row>
    <row r="3237" spans="1:10" x14ac:dyDescent="0.25">
      <c r="A3237" s="2">
        <v>3236</v>
      </c>
      <c r="B3237" s="2">
        <v>27</v>
      </c>
      <c r="C3237" s="2">
        <v>54</v>
      </c>
      <c r="D3237" s="11"/>
      <c r="E32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37" s="524" t="str">
        <f t="shared" si="152"/>
        <v/>
      </c>
      <c r="H3237" s="525">
        <f t="shared" si="153"/>
        <v>0</v>
      </c>
      <c r="I3237" s="526">
        <f t="shared" si="154"/>
        <v>1</v>
      </c>
      <c r="J3237" s="526" t="str">
        <f ca="1">IF(G3237="","",SUMPRODUCT(LOOKUP(MID(SUBSTITUTE(UPPER(TRIM(CLEAN(SUBSTITUTE(SUBSTITUTE(G3237,"ٔ",""),"ـ","ء"))))," ",""),ROW(INDIRECT("1:"&amp;LEN(SUBSTITUTE(UPPER(TRIM(CLEAN(SUBSTITUTE(SUBSTITUTE(G3237,"ٔ",""),"ـ","ء"))))," ","")))),1),Gematria!$C$3:$C$40,Gematria!$D$3:$D$40)))</f>
        <v/>
      </c>
    </row>
    <row r="3238" spans="1:10" x14ac:dyDescent="0.25">
      <c r="A3238" s="2">
        <v>3237</v>
      </c>
      <c r="B3238" s="2">
        <v>27</v>
      </c>
      <c r="C3238" s="2">
        <v>55</v>
      </c>
      <c r="D3238" s="11"/>
      <c r="E32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38" s="524" t="str">
        <f t="shared" si="152"/>
        <v/>
      </c>
      <c r="H3238" s="525">
        <f t="shared" si="153"/>
        <v>0</v>
      </c>
      <c r="I3238" s="526">
        <f t="shared" si="154"/>
        <v>1</v>
      </c>
      <c r="J3238" s="526" t="str">
        <f ca="1">IF(G3238="","",SUMPRODUCT(LOOKUP(MID(SUBSTITUTE(UPPER(TRIM(CLEAN(SUBSTITUTE(SUBSTITUTE(G3238,"ٔ",""),"ـ","ء"))))," ",""),ROW(INDIRECT("1:"&amp;LEN(SUBSTITUTE(UPPER(TRIM(CLEAN(SUBSTITUTE(SUBSTITUTE(G3238,"ٔ",""),"ـ","ء"))))," ","")))),1),Gematria!$C$3:$C$40,Gematria!$D$3:$D$40)))</f>
        <v/>
      </c>
    </row>
    <row r="3239" spans="1:10" x14ac:dyDescent="0.25">
      <c r="A3239" s="2">
        <v>3238</v>
      </c>
      <c r="B3239" s="2">
        <v>27</v>
      </c>
      <c r="C3239" s="2">
        <v>56</v>
      </c>
      <c r="D3239" s="11"/>
      <c r="E32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39" s="524" t="str">
        <f t="shared" si="152"/>
        <v/>
      </c>
      <c r="H3239" s="525">
        <f t="shared" si="153"/>
        <v>0</v>
      </c>
      <c r="I3239" s="526">
        <f t="shared" si="154"/>
        <v>1</v>
      </c>
      <c r="J3239" s="526" t="str">
        <f ca="1">IF(G3239="","",SUMPRODUCT(LOOKUP(MID(SUBSTITUTE(UPPER(TRIM(CLEAN(SUBSTITUTE(SUBSTITUTE(G3239,"ٔ",""),"ـ","ء"))))," ",""),ROW(INDIRECT("1:"&amp;LEN(SUBSTITUTE(UPPER(TRIM(CLEAN(SUBSTITUTE(SUBSTITUTE(G3239,"ٔ",""),"ـ","ء"))))," ","")))),1),Gematria!$C$3:$C$40,Gematria!$D$3:$D$40)))</f>
        <v/>
      </c>
    </row>
    <row r="3240" spans="1:10" x14ac:dyDescent="0.25">
      <c r="A3240" s="2">
        <v>3239</v>
      </c>
      <c r="B3240" s="2">
        <v>27</v>
      </c>
      <c r="C3240" s="2">
        <v>57</v>
      </c>
      <c r="D3240" s="11"/>
      <c r="E32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40" s="524" t="str">
        <f t="shared" si="152"/>
        <v/>
      </c>
      <c r="H3240" s="525">
        <f t="shared" si="153"/>
        <v>0</v>
      </c>
      <c r="I3240" s="526">
        <f t="shared" si="154"/>
        <v>1</v>
      </c>
      <c r="J3240" s="526" t="str">
        <f ca="1">IF(G3240="","",SUMPRODUCT(LOOKUP(MID(SUBSTITUTE(UPPER(TRIM(CLEAN(SUBSTITUTE(SUBSTITUTE(G3240,"ٔ",""),"ـ","ء"))))," ",""),ROW(INDIRECT("1:"&amp;LEN(SUBSTITUTE(UPPER(TRIM(CLEAN(SUBSTITUTE(SUBSTITUTE(G3240,"ٔ",""),"ـ","ء"))))," ","")))),1),Gematria!$C$3:$C$40,Gematria!$D$3:$D$40)))</f>
        <v/>
      </c>
    </row>
    <row r="3241" spans="1:10" x14ac:dyDescent="0.25">
      <c r="A3241" s="2">
        <v>3240</v>
      </c>
      <c r="B3241" s="2">
        <v>27</v>
      </c>
      <c r="C3241" s="2">
        <v>58</v>
      </c>
      <c r="D3241" s="11"/>
      <c r="E32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41" s="524" t="str">
        <f t="shared" si="152"/>
        <v/>
      </c>
      <c r="H3241" s="525">
        <f t="shared" si="153"/>
        <v>0</v>
      </c>
      <c r="I3241" s="526">
        <f t="shared" si="154"/>
        <v>1</v>
      </c>
      <c r="J3241" s="526" t="str">
        <f ca="1">IF(G3241="","",SUMPRODUCT(LOOKUP(MID(SUBSTITUTE(UPPER(TRIM(CLEAN(SUBSTITUTE(SUBSTITUTE(G3241,"ٔ",""),"ـ","ء"))))," ",""),ROW(INDIRECT("1:"&amp;LEN(SUBSTITUTE(UPPER(TRIM(CLEAN(SUBSTITUTE(SUBSTITUTE(G3241,"ٔ",""),"ـ","ء"))))," ","")))),1),Gematria!$C$3:$C$40,Gematria!$D$3:$D$40)))</f>
        <v/>
      </c>
    </row>
    <row r="3242" spans="1:10" x14ac:dyDescent="0.25">
      <c r="A3242" s="2">
        <v>3241</v>
      </c>
      <c r="B3242" s="2">
        <v>27</v>
      </c>
      <c r="C3242" s="2">
        <v>59</v>
      </c>
      <c r="D3242" s="11"/>
      <c r="E32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42" s="524" t="str">
        <f t="shared" si="152"/>
        <v/>
      </c>
      <c r="H3242" s="525">
        <f t="shared" si="153"/>
        <v>0</v>
      </c>
      <c r="I3242" s="526">
        <f t="shared" si="154"/>
        <v>1</v>
      </c>
      <c r="J3242" s="526" t="str">
        <f ca="1">IF(G3242="","",SUMPRODUCT(LOOKUP(MID(SUBSTITUTE(UPPER(TRIM(CLEAN(SUBSTITUTE(SUBSTITUTE(G3242,"ٔ",""),"ـ","ء"))))," ",""),ROW(INDIRECT("1:"&amp;LEN(SUBSTITUTE(UPPER(TRIM(CLEAN(SUBSTITUTE(SUBSTITUTE(G3242,"ٔ",""),"ـ","ء"))))," ","")))),1),Gematria!$C$3:$C$40,Gematria!$D$3:$D$40)))</f>
        <v/>
      </c>
    </row>
    <row r="3243" spans="1:10" x14ac:dyDescent="0.25">
      <c r="A3243" s="2">
        <v>3242</v>
      </c>
      <c r="B3243" s="2">
        <v>27</v>
      </c>
      <c r="C3243" s="2">
        <v>60</v>
      </c>
      <c r="D3243" s="11"/>
      <c r="E32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43" s="524" t="str">
        <f t="shared" si="152"/>
        <v/>
      </c>
      <c r="H3243" s="525">
        <f t="shared" si="153"/>
        <v>0</v>
      </c>
      <c r="I3243" s="526">
        <f t="shared" si="154"/>
        <v>1</v>
      </c>
      <c r="J3243" s="526" t="str">
        <f ca="1">IF(G3243="","",SUMPRODUCT(LOOKUP(MID(SUBSTITUTE(UPPER(TRIM(CLEAN(SUBSTITUTE(SUBSTITUTE(G3243,"ٔ",""),"ـ","ء"))))," ",""),ROW(INDIRECT("1:"&amp;LEN(SUBSTITUTE(UPPER(TRIM(CLEAN(SUBSTITUTE(SUBSTITUTE(G3243,"ٔ",""),"ـ","ء"))))," ","")))),1),Gematria!$C$3:$C$40,Gematria!$D$3:$D$40)))</f>
        <v/>
      </c>
    </row>
    <row r="3244" spans="1:10" x14ac:dyDescent="0.25">
      <c r="A3244" s="2">
        <v>3243</v>
      </c>
      <c r="B3244" s="2">
        <v>27</v>
      </c>
      <c r="C3244" s="2">
        <v>61</v>
      </c>
      <c r="D3244" s="11"/>
      <c r="E32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44" s="524" t="str">
        <f t="shared" si="152"/>
        <v/>
      </c>
      <c r="H3244" s="525">
        <f t="shared" si="153"/>
        <v>0</v>
      </c>
      <c r="I3244" s="526">
        <f t="shared" si="154"/>
        <v>1</v>
      </c>
      <c r="J3244" s="526" t="str">
        <f ca="1">IF(G3244="","",SUMPRODUCT(LOOKUP(MID(SUBSTITUTE(UPPER(TRIM(CLEAN(SUBSTITUTE(SUBSTITUTE(G3244,"ٔ",""),"ـ","ء"))))," ",""),ROW(INDIRECT("1:"&amp;LEN(SUBSTITUTE(UPPER(TRIM(CLEAN(SUBSTITUTE(SUBSTITUTE(G3244,"ٔ",""),"ـ","ء"))))," ","")))),1),Gematria!$C$3:$C$40,Gematria!$D$3:$D$40)))</f>
        <v/>
      </c>
    </row>
    <row r="3245" spans="1:10" x14ac:dyDescent="0.25">
      <c r="A3245" s="2">
        <v>3244</v>
      </c>
      <c r="B3245" s="2">
        <v>27</v>
      </c>
      <c r="C3245" s="2">
        <v>62</v>
      </c>
      <c r="D3245" s="11"/>
      <c r="E32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45" s="524" t="str">
        <f t="shared" si="152"/>
        <v/>
      </c>
      <c r="H3245" s="525">
        <f t="shared" si="153"/>
        <v>0</v>
      </c>
      <c r="I3245" s="526">
        <f t="shared" si="154"/>
        <v>1</v>
      </c>
      <c r="J3245" s="526" t="str">
        <f ca="1">IF(G3245="","",SUMPRODUCT(LOOKUP(MID(SUBSTITUTE(UPPER(TRIM(CLEAN(SUBSTITUTE(SUBSTITUTE(G3245,"ٔ",""),"ـ","ء"))))," ",""),ROW(INDIRECT("1:"&amp;LEN(SUBSTITUTE(UPPER(TRIM(CLEAN(SUBSTITUTE(SUBSTITUTE(G3245,"ٔ",""),"ـ","ء"))))," ","")))),1),Gematria!$C$3:$C$40,Gematria!$D$3:$D$40)))</f>
        <v/>
      </c>
    </row>
    <row r="3246" spans="1:10" x14ac:dyDescent="0.25">
      <c r="A3246" s="2">
        <v>3245</v>
      </c>
      <c r="B3246" s="2">
        <v>27</v>
      </c>
      <c r="C3246" s="2">
        <v>63</v>
      </c>
      <c r="D3246" s="11"/>
      <c r="E32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46" s="524" t="str">
        <f t="shared" si="152"/>
        <v/>
      </c>
      <c r="H3246" s="525">
        <f t="shared" si="153"/>
        <v>0</v>
      </c>
      <c r="I3246" s="526">
        <f t="shared" si="154"/>
        <v>1</v>
      </c>
      <c r="J3246" s="526" t="str">
        <f ca="1">IF(G3246="","",SUMPRODUCT(LOOKUP(MID(SUBSTITUTE(UPPER(TRIM(CLEAN(SUBSTITUTE(SUBSTITUTE(G3246,"ٔ",""),"ـ","ء"))))," ",""),ROW(INDIRECT("1:"&amp;LEN(SUBSTITUTE(UPPER(TRIM(CLEAN(SUBSTITUTE(SUBSTITUTE(G3246,"ٔ",""),"ـ","ء"))))," ","")))),1),Gematria!$C$3:$C$40,Gematria!$D$3:$D$40)))</f>
        <v/>
      </c>
    </row>
    <row r="3247" spans="1:10" x14ac:dyDescent="0.25">
      <c r="A3247" s="2">
        <v>3246</v>
      </c>
      <c r="B3247" s="2">
        <v>27</v>
      </c>
      <c r="C3247" s="2">
        <v>64</v>
      </c>
      <c r="D3247" s="11"/>
      <c r="E32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47" s="524" t="str">
        <f t="shared" si="152"/>
        <v/>
      </c>
      <c r="H3247" s="525">
        <f t="shared" si="153"/>
        <v>0</v>
      </c>
      <c r="I3247" s="526">
        <f t="shared" si="154"/>
        <v>1</v>
      </c>
      <c r="J3247" s="526" t="str">
        <f ca="1">IF(G3247="","",SUMPRODUCT(LOOKUP(MID(SUBSTITUTE(UPPER(TRIM(CLEAN(SUBSTITUTE(SUBSTITUTE(G3247,"ٔ",""),"ـ","ء"))))," ",""),ROW(INDIRECT("1:"&amp;LEN(SUBSTITUTE(UPPER(TRIM(CLEAN(SUBSTITUTE(SUBSTITUTE(G3247,"ٔ",""),"ـ","ء"))))," ","")))),1),Gematria!$C$3:$C$40,Gematria!$D$3:$D$40)))</f>
        <v/>
      </c>
    </row>
    <row r="3248" spans="1:10" x14ac:dyDescent="0.25">
      <c r="A3248" s="2">
        <v>3247</v>
      </c>
      <c r="B3248" s="2">
        <v>27</v>
      </c>
      <c r="C3248" s="2">
        <v>65</v>
      </c>
      <c r="D3248" s="11"/>
      <c r="E32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48" s="524" t="str">
        <f t="shared" si="152"/>
        <v/>
      </c>
      <c r="H3248" s="525">
        <f t="shared" si="153"/>
        <v>0</v>
      </c>
      <c r="I3248" s="526">
        <f t="shared" si="154"/>
        <v>1</v>
      </c>
      <c r="J3248" s="526" t="str">
        <f ca="1">IF(G3248="","",SUMPRODUCT(LOOKUP(MID(SUBSTITUTE(UPPER(TRIM(CLEAN(SUBSTITUTE(SUBSTITUTE(G3248,"ٔ",""),"ـ","ء"))))," ",""),ROW(INDIRECT("1:"&amp;LEN(SUBSTITUTE(UPPER(TRIM(CLEAN(SUBSTITUTE(SUBSTITUTE(G3248,"ٔ",""),"ـ","ء"))))," ","")))),1),Gematria!$C$3:$C$40,Gematria!$D$3:$D$40)))</f>
        <v/>
      </c>
    </row>
    <row r="3249" spans="1:10" x14ac:dyDescent="0.25">
      <c r="A3249" s="2">
        <v>3248</v>
      </c>
      <c r="B3249" s="2">
        <v>27</v>
      </c>
      <c r="C3249" s="2">
        <v>66</v>
      </c>
      <c r="D3249" s="11"/>
      <c r="E32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49" s="524" t="str">
        <f t="shared" si="152"/>
        <v/>
      </c>
      <c r="H3249" s="525">
        <f t="shared" si="153"/>
        <v>0</v>
      </c>
      <c r="I3249" s="526">
        <f t="shared" si="154"/>
        <v>1</v>
      </c>
      <c r="J3249" s="526" t="str">
        <f ca="1">IF(G3249="","",SUMPRODUCT(LOOKUP(MID(SUBSTITUTE(UPPER(TRIM(CLEAN(SUBSTITUTE(SUBSTITUTE(G3249,"ٔ",""),"ـ","ء"))))," ",""),ROW(INDIRECT("1:"&amp;LEN(SUBSTITUTE(UPPER(TRIM(CLEAN(SUBSTITUTE(SUBSTITUTE(G3249,"ٔ",""),"ـ","ء"))))," ","")))),1),Gematria!$C$3:$C$40,Gematria!$D$3:$D$40)))</f>
        <v/>
      </c>
    </row>
    <row r="3250" spans="1:10" x14ac:dyDescent="0.25">
      <c r="A3250" s="2">
        <v>3249</v>
      </c>
      <c r="B3250" s="2">
        <v>27</v>
      </c>
      <c r="C3250" s="2">
        <v>67</v>
      </c>
      <c r="D3250" s="11"/>
      <c r="E32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50" s="524" t="str">
        <f t="shared" si="152"/>
        <v/>
      </c>
      <c r="H3250" s="525">
        <f t="shared" si="153"/>
        <v>0</v>
      </c>
      <c r="I3250" s="526">
        <f t="shared" si="154"/>
        <v>1</v>
      </c>
      <c r="J3250" s="526" t="str">
        <f ca="1">IF(G3250="","",SUMPRODUCT(LOOKUP(MID(SUBSTITUTE(UPPER(TRIM(CLEAN(SUBSTITUTE(SUBSTITUTE(G3250,"ٔ",""),"ـ","ء"))))," ",""),ROW(INDIRECT("1:"&amp;LEN(SUBSTITUTE(UPPER(TRIM(CLEAN(SUBSTITUTE(SUBSTITUTE(G3250,"ٔ",""),"ـ","ء"))))," ","")))),1),Gematria!$C$3:$C$40,Gematria!$D$3:$D$40)))</f>
        <v/>
      </c>
    </row>
    <row r="3251" spans="1:10" x14ac:dyDescent="0.25">
      <c r="A3251" s="2">
        <v>3250</v>
      </c>
      <c r="B3251" s="2">
        <v>27</v>
      </c>
      <c r="C3251" s="2">
        <v>68</v>
      </c>
      <c r="D3251" s="11"/>
      <c r="E32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51" s="524" t="str">
        <f t="shared" si="152"/>
        <v/>
      </c>
      <c r="H3251" s="525">
        <f t="shared" si="153"/>
        <v>0</v>
      </c>
      <c r="I3251" s="526">
        <f t="shared" si="154"/>
        <v>1</v>
      </c>
      <c r="J3251" s="526" t="str">
        <f ca="1">IF(G3251="","",SUMPRODUCT(LOOKUP(MID(SUBSTITUTE(UPPER(TRIM(CLEAN(SUBSTITUTE(SUBSTITUTE(G3251,"ٔ",""),"ـ","ء"))))," ",""),ROW(INDIRECT("1:"&amp;LEN(SUBSTITUTE(UPPER(TRIM(CLEAN(SUBSTITUTE(SUBSTITUTE(G3251,"ٔ",""),"ـ","ء"))))," ","")))),1),Gematria!$C$3:$C$40,Gematria!$D$3:$D$40)))</f>
        <v/>
      </c>
    </row>
    <row r="3252" spans="1:10" x14ac:dyDescent="0.25">
      <c r="A3252" s="2">
        <v>3251</v>
      </c>
      <c r="B3252" s="2">
        <v>27</v>
      </c>
      <c r="C3252" s="2">
        <v>69</v>
      </c>
      <c r="D3252" s="11"/>
      <c r="E32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52" s="524" t="str">
        <f t="shared" si="152"/>
        <v/>
      </c>
      <c r="H3252" s="525">
        <f t="shared" si="153"/>
        <v>0</v>
      </c>
      <c r="I3252" s="526">
        <f t="shared" si="154"/>
        <v>1</v>
      </c>
      <c r="J3252" s="526" t="str">
        <f ca="1">IF(G3252="","",SUMPRODUCT(LOOKUP(MID(SUBSTITUTE(UPPER(TRIM(CLEAN(SUBSTITUTE(SUBSTITUTE(G3252,"ٔ",""),"ـ","ء"))))," ",""),ROW(INDIRECT("1:"&amp;LEN(SUBSTITUTE(UPPER(TRIM(CLEAN(SUBSTITUTE(SUBSTITUTE(G3252,"ٔ",""),"ـ","ء"))))," ","")))),1),Gematria!$C$3:$C$40,Gematria!$D$3:$D$40)))</f>
        <v/>
      </c>
    </row>
    <row r="3253" spans="1:10" x14ac:dyDescent="0.25">
      <c r="A3253" s="2">
        <v>3252</v>
      </c>
      <c r="B3253" s="2">
        <v>27</v>
      </c>
      <c r="C3253" s="2">
        <v>70</v>
      </c>
      <c r="D3253" s="11"/>
      <c r="E32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53" s="524" t="str">
        <f t="shared" si="152"/>
        <v/>
      </c>
      <c r="H3253" s="525">
        <f t="shared" si="153"/>
        <v>0</v>
      </c>
      <c r="I3253" s="526">
        <f t="shared" si="154"/>
        <v>1</v>
      </c>
      <c r="J3253" s="526" t="str">
        <f ca="1">IF(G3253="","",SUMPRODUCT(LOOKUP(MID(SUBSTITUTE(UPPER(TRIM(CLEAN(SUBSTITUTE(SUBSTITUTE(G3253,"ٔ",""),"ـ","ء"))))," ",""),ROW(INDIRECT("1:"&amp;LEN(SUBSTITUTE(UPPER(TRIM(CLEAN(SUBSTITUTE(SUBSTITUTE(G3253,"ٔ",""),"ـ","ء"))))," ","")))),1),Gematria!$C$3:$C$40,Gematria!$D$3:$D$40)))</f>
        <v/>
      </c>
    </row>
    <row r="3254" spans="1:10" x14ac:dyDescent="0.25">
      <c r="A3254" s="2">
        <v>3253</v>
      </c>
      <c r="B3254" s="2">
        <v>27</v>
      </c>
      <c r="C3254" s="2">
        <v>71</v>
      </c>
      <c r="D3254" s="11"/>
      <c r="E32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54" s="524" t="str">
        <f t="shared" si="152"/>
        <v/>
      </c>
      <c r="H3254" s="525">
        <f t="shared" si="153"/>
        <v>0</v>
      </c>
      <c r="I3254" s="526">
        <f t="shared" si="154"/>
        <v>1</v>
      </c>
      <c r="J3254" s="526" t="str">
        <f ca="1">IF(G3254="","",SUMPRODUCT(LOOKUP(MID(SUBSTITUTE(UPPER(TRIM(CLEAN(SUBSTITUTE(SUBSTITUTE(G3254,"ٔ",""),"ـ","ء"))))," ",""),ROW(INDIRECT("1:"&amp;LEN(SUBSTITUTE(UPPER(TRIM(CLEAN(SUBSTITUTE(SUBSTITUTE(G3254,"ٔ",""),"ـ","ء"))))," ","")))),1),Gematria!$C$3:$C$40,Gematria!$D$3:$D$40)))</f>
        <v/>
      </c>
    </row>
    <row r="3255" spans="1:10" x14ac:dyDescent="0.25">
      <c r="A3255" s="2">
        <v>3254</v>
      </c>
      <c r="B3255" s="2">
        <v>27</v>
      </c>
      <c r="C3255" s="2">
        <v>72</v>
      </c>
      <c r="D3255" s="11"/>
      <c r="E32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55" s="524" t="str">
        <f t="shared" si="152"/>
        <v/>
      </c>
      <c r="H3255" s="525">
        <f t="shared" si="153"/>
        <v>0</v>
      </c>
      <c r="I3255" s="526">
        <f t="shared" si="154"/>
        <v>1</v>
      </c>
      <c r="J3255" s="526" t="str">
        <f ca="1">IF(G3255="","",SUMPRODUCT(LOOKUP(MID(SUBSTITUTE(UPPER(TRIM(CLEAN(SUBSTITUTE(SUBSTITUTE(G3255,"ٔ",""),"ـ","ء"))))," ",""),ROW(INDIRECT("1:"&amp;LEN(SUBSTITUTE(UPPER(TRIM(CLEAN(SUBSTITUTE(SUBSTITUTE(G3255,"ٔ",""),"ـ","ء"))))," ","")))),1),Gematria!$C$3:$C$40,Gematria!$D$3:$D$40)))</f>
        <v/>
      </c>
    </row>
    <row r="3256" spans="1:10" x14ac:dyDescent="0.25">
      <c r="A3256" s="2">
        <v>3255</v>
      </c>
      <c r="B3256" s="2">
        <v>27</v>
      </c>
      <c r="C3256" s="2">
        <v>73</v>
      </c>
      <c r="D3256" s="11"/>
      <c r="E32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56" s="524" t="str">
        <f t="shared" si="152"/>
        <v/>
      </c>
      <c r="H3256" s="525">
        <f t="shared" si="153"/>
        <v>0</v>
      </c>
      <c r="I3256" s="526">
        <f t="shared" si="154"/>
        <v>1</v>
      </c>
      <c r="J3256" s="526" t="str">
        <f ca="1">IF(G3256="","",SUMPRODUCT(LOOKUP(MID(SUBSTITUTE(UPPER(TRIM(CLEAN(SUBSTITUTE(SUBSTITUTE(G3256,"ٔ",""),"ـ","ء"))))," ",""),ROW(INDIRECT("1:"&amp;LEN(SUBSTITUTE(UPPER(TRIM(CLEAN(SUBSTITUTE(SUBSTITUTE(G3256,"ٔ",""),"ـ","ء"))))," ","")))),1),Gematria!$C$3:$C$40,Gematria!$D$3:$D$40)))</f>
        <v/>
      </c>
    </row>
    <row r="3257" spans="1:10" x14ac:dyDescent="0.25">
      <c r="A3257" s="2">
        <v>3256</v>
      </c>
      <c r="B3257" s="2">
        <v>27</v>
      </c>
      <c r="C3257" s="2">
        <v>74</v>
      </c>
      <c r="D3257" s="11"/>
      <c r="E32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57" s="524" t="str">
        <f t="shared" si="152"/>
        <v/>
      </c>
      <c r="H3257" s="525">
        <f t="shared" si="153"/>
        <v>0</v>
      </c>
      <c r="I3257" s="526">
        <f t="shared" si="154"/>
        <v>1</v>
      </c>
      <c r="J3257" s="526" t="str">
        <f ca="1">IF(G3257="","",SUMPRODUCT(LOOKUP(MID(SUBSTITUTE(UPPER(TRIM(CLEAN(SUBSTITUTE(SUBSTITUTE(G3257,"ٔ",""),"ـ","ء"))))," ",""),ROW(INDIRECT("1:"&amp;LEN(SUBSTITUTE(UPPER(TRIM(CLEAN(SUBSTITUTE(SUBSTITUTE(G3257,"ٔ",""),"ـ","ء"))))," ","")))),1),Gematria!$C$3:$C$40,Gematria!$D$3:$D$40)))</f>
        <v/>
      </c>
    </row>
    <row r="3258" spans="1:10" x14ac:dyDescent="0.25">
      <c r="A3258" s="2">
        <v>3257</v>
      </c>
      <c r="B3258" s="2">
        <v>27</v>
      </c>
      <c r="C3258" s="2">
        <v>75</v>
      </c>
      <c r="D3258" s="11"/>
      <c r="E32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58" s="524" t="str">
        <f t="shared" si="152"/>
        <v/>
      </c>
      <c r="H3258" s="525">
        <f t="shared" si="153"/>
        <v>0</v>
      </c>
      <c r="I3258" s="526">
        <f t="shared" si="154"/>
        <v>1</v>
      </c>
      <c r="J3258" s="526" t="str">
        <f ca="1">IF(G3258="","",SUMPRODUCT(LOOKUP(MID(SUBSTITUTE(UPPER(TRIM(CLEAN(SUBSTITUTE(SUBSTITUTE(G3258,"ٔ",""),"ـ","ء"))))," ",""),ROW(INDIRECT("1:"&amp;LEN(SUBSTITUTE(UPPER(TRIM(CLEAN(SUBSTITUTE(SUBSTITUTE(G3258,"ٔ",""),"ـ","ء"))))," ","")))),1),Gematria!$C$3:$C$40,Gematria!$D$3:$D$40)))</f>
        <v/>
      </c>
    </row>
    <row r="3259" spans="1:10" x14ac:dyDescent="0.25">
      <c r="A3259" s="2">
        <v>3258</v>
      </c>
      <c r="B3259" s="2">
        <v>27</v>
      </c>
      <c r="C3259" s="2">
        <v>76</v>
      </c>
      <c r="D3259" s="11"/>
      <c r="E32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59" s="524" t="str">
        <f t="shared" si="152"/>
        <v/>
      </c>
      <c r="H3259" s="525">
        <f t="shared" si="153"/>
        <v>0</v>
      </c>
      <c r="I3259" s="526">
        <f t="shared" si="154"/>
        <v>1</v>
      </c>
      <c r="J3259" s="526" t="str">
        <f ca="1">IF(G3259="","",SUMPRODUCT(LOOKUP(MID(SUBSTITUTE(UPPER(TRIM(CLEAN(SUBSTITUTE(SUBSTITUTE(G3259,"ٔ",""),"ـ","ء"))))," ",""),ROW(INDIRECT("1:"&amp;LEN(SUBSTITUTE(UPPER(TRIM(CLEAN(SUBSTITUTE(SUBSTITUTE(G3259,"ٔ",""),"ـ","ء"))))," ","")))),1),Gematria!$C$3:$C$40,Gematria!$D$3:$D$40)))</f>
        <v/>
      </c>
    </row>
    <row r="3260" spans="1:10" x14ac:dyDescent="0.25">
      <c r="A3260" s="2">
        <v>3259</v>
      </c>
      <c r="B3260" s="2">
        <v>27</v>
      </c>
      <c r="C3260" s="2">
        <v>77</v>
      </c>
      <c r="D3260" s="11"/>
      <c r="E32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60" s="524" t="str">
        <f t="shared" si="152"/>
        <v/>
      </c>
      <c r="H3260" s="525">
        <f t="shared" si="153"/>
        <v>0</v>
      </c>
      <c r="I3260" s="526">
        <f t="shared" si="154"/>
        <v>1</v>
      </c>
      <c r="J3260" s="526" t="str">
        <f ca="1">IF(G3260="","",SUMPRODUCT(LOOKUP(MID(SUBSTITUTE(UPPER(TRIM(CLEAN(SUBSTITUTE(SUBSTITUTE(G3260,"ٔ",""),"ـ","ء"))))," ",""),ROW(INDIRECT("1:"&amp;LEN(SUBSTITUTE(UPPER(TRIM(CLEAN(SUBSTITUTE(SUBSTITUTE(G3260,"ٔ",""),"ـ","ء"))))," ","")))),1),Gematria!$C$3:$C$40,Gematria!$D$3:$D$40)))</f>
        <v/>
      </c>
    </row>
    <row r="3261" spans="1:10" x14ac:dyDescent="0.25">
      <c r="A3261" s="2">
        <v>3260</v>
      </c>
      <c r="B3261" s="2">
        <v>27</v>
      </c>
      <c r="C3261" s="2">
        <v>78</v>
      </c>
      <c r="D3261" s="11"/>
      <c r="E32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61" s="524" t="str">
        <f t="shared" si="152"/>
        <v/>
      </c>
      <c r="H3261" s="525">
        <f t="shared" si="153"/>
        <v>0</v>
      </c>
      <c r="I3261" s="526">
        <f t="shared" si="154"/>
        <v>1</v>
      </c>
      <c r="J3261" s="526" t="str">
        <f ca="1">IF(G3261="","",SUMPRODUCT(LOOKUP(MID(SUBSTITUTE(UPPER(TRIM(CLEAN(SUBSTITUTE(SUBSTITUTE(G3261,"ٔ",""),"ـ","ء"))))," ",""),ROW(INDIRECT("1:"&amp;LEN(SUBSTITUTE(UPPER(TRIM(CLEAN(SUBSTITUTE(SUBSTITUTE(G3261,"ٔ",""),"ـ","ء"))))," ","")))),1),Gematria!$C$3:$C$40,Gematria!$D$3:$D$40)))</f>
        <v/>
      </c>
    </row>
    <row r="3262" spans="1:10" x14ac:dyDescent="0.25">
      <c r="A3262" s="2">
        <v>3261</v>
      </c>
      <c r="B3262" s="2">
        <v>27</v>
      </c>
      <c r="C3262" s="2">
        <v>79</v>
      </c>
      <c r="D3262" s="11"/>
      <c r="E32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62" s="524" t="str">
        <f t="shared" si="152"/>
        <v/>
      </c>
      <c r="H3262" s="525">
        <f t="shared" si="153"/>
        <v>0</v>
      </c>
      <c r="I3262" s="526">
        <f t="shared" si="154"/>
        <v>1</v>
      </c>
      <c r="J3262" s="526" t="str">
        <f ca="1">IF(G3262="","",SUMPRODUCT(LOOKUP(MID(SUBSTITUTE(UPPER(TRIM(CLEAN(SUBSTITUTE(SUBSTITUTE(G3262,"ٔ",""),"ـ","ء"))))," ",""),ROW(INDIRECT("1:"&amp;LEN(SUBSTITUTE(UPPER(TRIM(CLEAN(SUBSTITUTE(SUBSTITUTE(G3262,"ٔ",""),"ـ","ء"))))," ","")))),1),Gematria!$C$3:$C$40,Gematria!$D$3:$D$40)))</f>
        <v/>
      </c>
    </row>
    <row r="3263" spans="1:10" x14ac:dyDescent="0.25">
      <c r="A3263" s="2">
        <v>3262</v>
      </c>
      <c r="B3263" s="2">
        <v>27</v>
      </c>
      <c r="C3263" s="2">
        <v>80</v>
      </c>
      <c r="D3263" s="11"/>
      <c r="E32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63" s="524" t="str">
        <f t="shared" si="152"/>
        <v/>
      </c>
      <c r="H3263" s="525">
        <f t="shared" si="153"/>
        <v>0</v>
      </c>
      <c r="I3263" s="526">
        <f t="shared" si="154"/>
        <v>1</v>
      </c>
      <c r="J3263" s="526" t="str">
        <f ca="1">IF(G3263="","",SUMPRODUCT(LOOKUP(MID(SUBSTITUTE(UPPER(TRIM(CLEAN(SUBSTITUTE(SUBSTITUTE(G3263,"ٔ",""),"ـ","ء"))))," ",""),ROW(INDIRECT("1:"&amp;LEN(SUBSTITUTE(UPPER(TRIM(CLEAN(SUBSTITUTE(SUBSTITUTE(G3263,"ٔ",""),"ـ","ء"))))," ","")))),1),Gematria!$C$3:$C$40,Gematria!$D$3:$D$40)))</f>
        <v/>
      </c>
    </row>
    <row r="3264" spans="1:10" x14ac:dyDescent="0.25">
      <c r="A3264" s="2">
        <v>3263</v>
      </c>
      <c r="B3264" s="2">
        <v>27</v>
      </c>
      <c r="C3264" s="2">
        <v>81</v>
      </c>
      <c r="D3264" s="11"/>
      <c r="E32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64" s="524" t="str">
        <f t="shared" si="152"/>
        <v/>
      </c>
      <c r="H3264" s="525">
        <f t="shared" si="153"/>
        <v>0</v>
      </c>
      <c r="I3264" s="526">
        <f t="shared" si="154"/>
        <v>1</v>
      </c>
      <c r="J3264" s="526" t="str">
        <f ca="1">IF(G3264="","",SUMPRODUCT(LOOKUP(MID(SUBSTITUTE(UPPER(TRIM(CLEAN(SUBSTITUTE(SUBSTITUTE(G3264,"ٔ",""),"ـ","ء"))))," ",""),ROW(INDIRECT("1:"&amp;LEN(SUBSTITUTE(UPPER(TRIM(CLEAN(SUBSTITUTE(SUBSTITUTE(G3264,"ٔ",""),"ـ","ء"))))," ","")))),1),Gematria!$C$3:$C$40,Gematria!$D$3:$D$40)))</f>
        <v/>
      </c>
    </row>
    <row r="3265" spans="1:10" x14ac:dyDescent="0.25">
      <c r="A3265" s="2">
        <v>3264</v>
      </c>
      <c r="B3265" s="2">
        <v>27</v>
      </c>
      <c r="C3265" s="2">
        <v>82</v>
      </c>
      <c r="D3265" s="11"/>
      <c r="E32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65" s="524" t="str">
        <f t="shared" si="152"/>
        <v/>
      </c>
      <c r="H3265" s="525">
        <f t="shared" si="153"/>
        <v>0</v>
      </c>
      <c r="I3265" s="526">
        <f t="shared" si="154"/>
        <v>1</v>
      </c>
      <c r="J3265" s="526" t="str">
        <f ca="1">IF(G3265="","",SUMPRODUCT(LOOKUP(MID(SUBSTITUTE(UPPER(TRIM(CLEAN(SUBSTITUTE(SUBSTITUTE(G3265,"ٔ",""),"ـ","ء"))))," ",""),ROW(INDIRECT("1:"&amp;LEN(SUBSTITUTE(UPPER(TRIM(CLEAN(SUBSTITUTE(SUBSTITUTE(G3265,"ٔ",""),"ـ","ء"))))," ","")))),1),Gematria!$C$3:$C$40,Gematria!$D$3:$D$40)))</f>
        <v/>
      </c>
    </row>
    <row r="3266" spans="1:10" x14ac:dyDescent="0.25">
      <c r="A3266" s="2">
        <v>3265</v>
      </c>
      <c r="B3266" s="2">
        <v>27</v>
      </c>
      <c r="C3266" s="2">
        <v>83</v>
      </c>
      <c r="D3266" s="11"/>
      <c r="E32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66" s="524" t="str">
        <f t="shared" si="152"/>
        <v/>
      </c>
      <c r="H3266" s="525">
        <f t="shared" si="153"/>
        <v>0</v>
      </c>
      <c r="I3266" s="526">
        <f t="shared" si="154"/>
        <v>1</v>
      </c>
      <c r="J3266" s="526" t="str">
        <f ca="1">IF(G3266="","",SUMPRODUCT(LOOKUP(MID(SUBSTITUTE(UPPER(TRIM(CLEAN(SUBSTITUTE(SUBSTITUTE(G3266,"ٔ",""),"ـ","ء"))))," ",""),ROW(INDIRECT("1:"&amp;LEN(SUBSTITUTE(UPPER(TRIM(CLEAN(SUBSTITUTE(SUBSTITUTE(G3266,"ٔ",""),"ـ","ء"))))," ","")))),1),Gematria!$C$3:$C$40,Gematria!$D$3:$D$40)))</f>
        <v/>
      </c>
    </row>
    <row r="3267" spans="1:10" x14ac:dyDescent="0.25">
      <c r="A3267" s="2">
        <v>3266</v>
      </c>
      <c r="B3267" s="2">
        <v>27</v>
      </c>
      <c r="C3267" s="2">
        <v>84</v>
      </c>
      <c r="D3267" s="11"/>
      <c r="E32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67" s="524" t="str">
        <f t="shared" ref="G3267:G3330" si="155">TRIM(CLEAN(SUBSTITUTE(F3267,"ٔ","")))</f>
        <v/>
      </c>
      <c r="H3267" s="525">
        <f t="shared" ref="H3267:H3330" si="156">LEN(SUBSTITUTE(G3267," ",""))</f>
        <v>0</v>
      </c>
      <c r="I3267" s="526">
        <f t="shared" si="154"/>
        <v>1</v>
      </c>
      <c r="J3267" s="526" t="str">
        <f ca="1">IF(G3267="","",SUMPRODUCT(LOOKUP(MID(SUBSTITUTE(UPPER(TRIM(CLEAN(SUBSTITUTE(SUBSTITUTE(G3267,"ٔ",""),"ـ","ء"))))," ",""),ROW(INDIRECT("1:"&amp;LEN(SUBSTITUTE(UPPER(TRIM(CLEAN(SUBSTITUTE(SUBSTITUTE(G3267,"ٔ",""),"ـ","ء"))))," ","")))),1),Gematria!$C$3:$C$40,Gematria!$D$3:$D$40)))</f>
        <v/>
      </c>
    </row>
    <row r="3268" spans="1:10" x14ac:dyDescent="0.25">
      <c r="A3268" s="2">
        <v>3267</v>
      </c>
      <c r="B3268" s="2">
        <v>27</v>
      </c>
      <c r="C3268" s="2">
        <v>85</v>
      </c>
      <c r="D3268" s="11"/>
      <c r="E32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68" s="524" t="str">
        <f t="shared" si="155"/>
        <v/>
      </c>
      <c r="H3268" s="525">
        <f t="shared" si="156"/>
        <v>0</v>
      </c>
      <c r="I3268" s="526">
        <f t="shared" si="154"/>
        <v>1</v>
      </c>
      <c r="J3268" s="526" t="str">
        <f ca="1">IF(G3268="","",SUMPRODUCT(LOOKUP(MID(SUBSTITUTE(UPPER(TRIM(CLEAN(SUBSTITUTE(SUBSTITUTE(G3268,"ٔ",""),"ـ","ء"))))," ",""),ROW(INDIRECT("1:"&amp;LEN(SUBSTITUTE(UPPER(TRIM(CLEAN(SUBSTITUTE(SUBSTITUTE(G3268,"ٔ",""),"ـ","ء"))))," ","")))),1),Gematria!$C$3:$C$40,Gematria!$D$3:$D$40)))</f>
        <v/>
      </c>
    </row>
    <row r="3269" spans="1:10" x14ac:dyDescent="0.25">
      <c r="A3269" s="2">
        <v>3268</v>
      </c>
      <c r="B3269" s="2">
        <v>27</v>
      </c>
      <c r="C3269" s="2">
        <v>86</v>
      </c>
      <c r="D3269" s="11"/>
      <c r="E32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69" s="524" t="str">
        <f t="shared" si="155"/>
        <v/>
      </c>
      <c r="H3269" s="525">
        <f t="shared" si="156"/>
        <v>0</v>
      </c>
      <c r="I3269" s="526">
        <f t="shared" si="154"/>
        <v>1</v>
      </c>
      <c r="J3269" s="526" t="str">
        <f ca="1">IF(G3269="","",SUMPRODUCT(LOOKUP(MID(SUBSTITUTE(UPPER(TRIM(CLEAN(SUBSTITUTE(SUBSTITUTE(G3269,"ٔ",""),"ـ","ء"))))," ",""),ROW(INDIRECT("1:"&amp;LEN(SUBSTITUTE(UPPER(TRIM(CLEAN(SUBSTITUTE(SUBSTITUTE(G3269,"ٔ",""),"ـ","ء"))))," ","")))),1),Gematria!$C$3:$C$40,Gematria!$D$3:$D$40)))</f>
        <v/>
      </c>
    </row>
    <row r="3270" spans="1:10" x14ac:dyDescent="0.25">
      <c r="A3270" s="2">
        <v>3269</v>
      </c>
      <c r="B3270" s="2">
        <v>27</v>
      </c>
      <c r="C3270" s="2">
        <v>87</v>
      </c>
      <c r="D3270" s="11"/>
      <c r="E32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70" s="524" t="str">
        <f t="shared" si="155"/>
        <v/>
      </c>
      <c r="H3270" s="525">
        <f t="shared" si="156"/>
        <v>0</v>
      </c>
      <c r="I3270" s="526">
        <f t="shared" si="154"/>
        <v>1</v>
      </c>
      <c r="J3270" s="526" t="str">
        <f ca="1">IF(G3270="","",SUMPRODUCT(LOOKUP(MID(SUBSTITUTE(UPPER(TRIM(CLEAN(SUBSTITUTE(SUBSTITUTE(G3270,"ٔ",""),"ـ","ء"))))," ",""),ROW(INDIRECT("1:"&amp;LEN(SUBSTITUTE(UPPER(TRIM(CLEAN(SUBSTITUTE(SUBSTITUTE(G3270,"ٔ",""),"ـ","ء"))))," ","")))),1),Gematria!$C$3:$C$40,Gematria!$D$3:$D$40)))</f>
        <v/>
      </c>
    </row>
    <row r="3271" spans="1:10" x14ac:dyDescent="0.25">
      <c r="A3271" s="2">
        <v>3270</v>
      </c>
      <c r="B3271" s="2">
        <v>27</v>
      </c>
      <c r="C3271" s="2">
        <v>88</v>
      </c>
      <c r="D3271" s="11"/>
      <c r="E32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71" s="524" t="str">
        <f t="shared" si="155"/>
        <v/>
      </c>
      <c r="H3271" s="525">
        <f t="shared" si="156"/>
        <v>0</v>
      </c>
      <c r="I3271" s="526">
        <f t="shared" si="154"/>
        <v>1</v>
      </c>
      <c r="J3271" s="526" t="str">
        <f ca="1">IF(G3271="","",SUMPRODUCT(LOOKUP(MID(SUBSTITUTE(UPPER(TRIM(CLEAN(SUBSTITUTE(SUBSTITUTE(G3271,"ٔ",""),"ـ","ء"))))," ",""),ROW(INDIRECT("1:"&amp;LEN(SUBSTITUTE(UPPER(TRIM(CLEAN(SUBSTITUTE(SUBSTITUTE(G3271,"ٔ",""),"ـ","ء"))))," ","")))),1),Gematria!$C$3:$C$40,Gematria!$D$3:$D$40)))</f>
        <v/>
      </c>
    </row>
    <row r="3272" spans="1:10" x14ac:dyDescent="0.25">
      <c r="A3272" s="2">
        <v>3271</v>
      </c>
      <c r="B3272" s="2">
        <v>27</v>
      </c>
      <c r="C3272" s="2">
        <v>89</v>
      </c>
      <c r="D3272" s="11"/>
      <c r="E32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72" s="524" t="str">
        <f t="shared" si="155"/>
        <v/>
      </c>
      <c r="H3272" s="525">
        <f t="shared" si="156"/>
        <v>0</v>
      </c>
      <c r="I3272" s="526">
        <f t="shared" si="154"/>
        <v>1</v>
      </c>
      <c r="J3272" s="526" t="str">
        <f ca="1">IF(G3272="","",SUMPRODUCT(LOOKUP(MID(SUBSTITUTE(UPPER(TRIM(CLEAN(SUBSTITUTE(SUBSTITUTE(G3272,"ٔ",""),"ـ","ء"))))," ",""),ROW(INDIRECT("1:"&amp;LEN(SUBSTITUTE(UPPER(TRIM(CLEAN(SUBSTITUTE(SUBSTITUTE(G3272,"ٔ",""),"ـ","ء"))))," ","")))),1),Gematria!$C$3:$C$40,Gematria!$D$3:$D$40)))</f>
        <v/>
      </c>
    </row>
    <row r="3273" spans="1:10" x14ac:dyDescent="0.25">
      <c r="A3273" s="2">
        <v>3272</v>
      </c>
      <c r="B3273" s="2">
        <v>27</v>
      </c>
      <c r="C3273" s="2">
        <v>90</v>
      </c>
      <c r="D3273" s="11"/>
      <c r="E32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73" s="524" t="str">
        <f t="shared" si="155"/>
        <v/>
      </c>
      <c r="H3273" s="525">
        <f t="shared" si="156"/>
        <v>0</v>
      </c>
      <c r="I3273" s="526">
        <f t="shared" si="154"/>
        <v>1</v>
      </c>
      <c r="J3273" s="526" t="str">
        <f ca="1">IF(G3273="","",SUMPRODUCT(LOOKUP(MID(SUBSTITUTE(UPPER(TRIM(CLEAN(SUBSTITUTE(SUBSTITUTE(G3273,"ٔ",""),"ـ","ء"))))," ",""),ROW(INDIRECT("1:"&amp;LEN(SUBSTITUTE(UPPER(TRIM(CLEAN(SUBSTITUTE(SUBSTITUTE(G3273,"ٔ",""),"ـ","ء"))))," ","")))),1),Gematria!$C$3:$C$40,Gematria!$D$3:$D$40)))</f>
        <v/>
      </c>
    </row>
    <row r="3274" spans="1:10" x14ac:dyDescent="0.25">
      <c r="A3274" s="2">
        <v>3273</v>
      </c>
      <c r="B3274" s="2">
        <v>27</v>
      </c>
      <c r="C3274" s="2">
        <v>91</v>
      </c>
      <c r="D3274" s="11"/>
      <c r="E32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74" s="524" t="str">
        <f t="shared" si="155"/>
        <v/>
      </c>
      <c r="H3274" s="525">
        <f t="shared" si="156"/>
        <v>0</v>
      </c>
      <c r="I3274" s="526">
        <f t="shared" si="154"/>
        <v>1</v>
      </c>
      <c r="J3274" s="526" t="str">
        <f ca="1">IF(G3274="","",SUMPRODUCT(LOOKUP(MID(SUBSTITUTE(UPPER(TRIM(CLEAN(SUBSTITUTE(SUBSTITUTE(G3274,"ٔ",""),"ـ","ء"))))," ",""),ROW(INDIRECT("1:"&amp;LEN(SUBSTITUTE(UPPER(TRIM(CLEAN(SUBSTITUTE(SUBSTITUTE(G3274,"ٔ",""),"ـ","ء"))))," ","")))),1),Gematria!$C$3:$C$40,Gematria!$D$3:$D$40)))</f>
        <v/>
      </c>
    </row>
    <row r="3275" spans="1:10" x14ac:dyDescent="0.25">
      <c r="A3275" s="2">
        <v>3274</v>
      </c>
      <c r="B3275" s="2">
        <v>27</v>
      </c>
      <c r="C3275" s="2">
        <v>92</v>
      </c>
      <c r="D3275" s="11"/>
      <c r="E32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75" s="524" t="str">
        <f t="shared" si="155"/>
        <v/>
      </c>
      <c r="H3275" s="525">
        <f t="shared" si="156"/>
        <v>0</v>
      </c>
      <c r="I3275" s="526">
        <f t="shared" si="154"/>
        <v>1</v>
      </c>
      <c r="J3275" s="526" t="str">
        <f ca="1">IF(G3275="","",SUMPRODUCT(LOOKUP(MID(SUBSTITUTE(UPPER(TRIM(CLEAN(SUBSTITUTE(SUBSTITUTE(G3275,"ٔ",""),"ـ","ء"))))," ",""),ROW(INDIRECT("1:"&amp;LEN(SUBSTITUTE(UPPER(TRIM(CLEAN(SUBSTITUTE(SUBSTITUTE(G3275,"ٔ",""),"ـ","ء"))))," ","")))),1),Gematria!$C$3:$C$40,Gematria!$D$3:$D$40)))</f>
        <v/>
      </c>
    </row>
    <row r="3276" spans="1:10" x14ac:dyDescent="0.25">
      <c r="A3276" s="2">
        <v>3275</v>
      </c>
      <c r="B3276" s="2">
        <v>27</v>
      </c>
      <c r="C3276" s="2">
        <v>93</v>
      </c>
      <c r="D3276" s="11"/>
      <c r="E32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76" s="524" t="str">
        <f t="shared" si="155"/>
        <v/>
      </c>
      <c r="H3276" s="525">
        <f t="shared" si="156"/>
        <v>0</v>
      </c>
      <c r="I3276" s="526">
        <f t="shared" si="154"/>
        <v>1</v>
      </c>
      <c r="J3276" s="526" t="str">
        <f ca="1">IF(G3276="","",SUMPRODUCT(LOOKUP(MID(SUBSTITUTE(UPPER(TRIM(CLEAN(SUBSTITUTE(SUBSTITUTE(G3276,"ٔ",""),"ـ","ء"))))," ",""),ROW(INDIRECT("1:"&amp;LEN(SUBSTITUTE(UPPER(TRIM(CLEAN(SUBSTITUTE(SUBSTITUTE(G3276,"ٔ",""),"ـ","ء"))))," ","")))),1),Gematria!$C$3:$C$40,Gematria!$D$3:$D$40)))</f>
        <v/>
      </c>
    </row>
    <row r="3277" spans="1:10" x14ac:dyDescent="0.25">
      <c r="A3277" s="2">
        <v>3276</v>
      </c>
      <c r="B3277" s="2">
        <v>28</v>
      </c>
      <c r="C3277" s="2">
        <v>0</v>
      </c>
      <c r="D3277" s="11"/>
      <c r="E32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77" s="524" t="str">
        <f t="shared" si="155"/>
        <v/>
      </c>
      <c r="H3277" s="525">
        <f t="shared" si="156"/>
        <v>0</v>
      </c>
      <c r="I3277" s="526">
        <f t="shared" si="154"/>
        <v>1</v>
      </c>
      <c r="J3277" s="526" t="str">
        <f ca="1">IF(G3277="","",SUMPRODUCT(LOOKUP(MID(SUBSTITUTE(UPPER(TRIM(CLEAN(SUBSTITUTE(SUBSTITUTE(G3277,"ٔ",""),"ـ","ء"))))," ",""),ROW(INDIRECT("1:"&amp;LEN(SUBSTITUTE(UPPER(TRIM(CLEAN(SUBSTITUTE(SUBSTITUTE(G3277,"ٔ",""),"ـ","ء"))))," ","")))),1),Gematria!$C$3:$C$40,Gematria!$D$3:$D$40)))</f>
        <v/>
      </c>
    </row>
    <row r="3278" spans="1:10" x14ac:dyDescent="0.25">
      <c r="A3278" s="2">
        <v>3277</v>
      </c>
      <c r="B3278" s="2">
        <v>28</v>
      </c>
      <c r="C3278" s="2">
        <v>1</v>
      </c>
      <c r="D3278" s="11"/>
      <c r="E32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78" s="524" t="str">
        <f t="shared" si="155"/>
        <v/>
      </c>
      <c r="H3278" s="525">
        <f t="shared" si="156"/>
        <v>0</v>
      </c>
      <c r="I3278" s="526">
        <f t="shared" si="154"/>
        <v>1</v>
      </c>
      <c r="J3278" s="526" t="str">
        <f ca="1">IF(G3278="","",SUMPRODUCT(LOOKUP(MID(SUBSTITUTE(UPPER(TRIM(CLEAN(SUBSTITUTE(SUBSTITUTE(G3278,"ٔ",""),"ـ","ء"))))," ",""),ROW(INDIRECT("1:"&amp;LEN(SUBSTITUTE(UPPER(TRIM(CLEAN(SUBSTITUTE(SUBSTITUTE(G3278,"ٔ",""),"ـ","ء"))))," ","")))),1),Gematria!$C$3:$C$40,Gematria!$D$3:$D$40)))</f>
        <v/>
      </c>
    </row>
    <row r="3279" spans="1:10" x14ac:dyDescent="0.25">
      <c r="A3279" s="2">
        <v>3278</v>
      </c>
      <c r="B3279" s="2">
        <v>28</v>
      </c>
      <c r="C3279" s="2">
        <v>2</v>
      </c>
      <c r="D3279" s="11"/>
      <c r="E32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79" s="524" t="str">
        <f t="shared" si="155"/>
        <v/>
      </c>
      <c r="H3279" s="525">
        <f t="shared" si="156"/>
        <v>0</v>
      </c>
      <c r="I3279" s="526">
        <f t="shared" si="154"/>
        <v>1</v>
      </c>
      <c r="J3279" s="526" t="str">
        <f ca="1">IF(G3279="","",SUMPRODUCT(LOOKUP(MID(SUBSTITUTE(UPPER(TRIM(CLEAN(SUBSTITUTE(SUBSTITUTE(G3279,"ٔ",""),"ـ","ء"))))," ",""),ROW(INDIRECT("1:"&amp;LEN(SUBSTITUTE(UPPER(TRIM(CLEAN(SUBSTITUTE(SUBSTITUTE(G3279,"ٔ",""),"ـ","ء"))))," ","")))),1),Gematria!$C$3:$C$40,Gematria!$D$3:$D$40)))</f>
        <v/>
      </c>
    </row>
    <row r="3280" spans="1:10" x14ac:dyDescent="0.25">
      <c r="A3280" s="2">
        <v>3279</v>
      </c>
      <c r="B3280" s="2">
        <v>28</v>
      </c>
      <c r="C3280" s="2">
        <v>3</v>
      </c>
      <c r="D3280" s="11"/>
      <c r="E32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80" s="524" t="str">
        <f t="shared" si="155"/>
        <v/>
      </c>
      <c r="H3280" s="525">
        <f t="shared" si="156"/>
        <v>0</v>
      </c>
      <c r="I3280" s="526">
        <f t="shared" si="154"/>
        <v>1</v>
      </c>
      <c r="J3280" s="526" t="str">
        <f ca="1">IF(G3280="","",SUMPRODUCT(LOOKUP(MID(SUBSTITUTE(UPPER(TRIM(CLEAN(SUBSTITUTE(SUBSTITUTE(G3280,"ٔ",""),"ـ","ء"))))," ",""),ROW(INDIRECT("1:"&amp;LEN(SUBSTITUTE(UPPER(TRIM(CLEAN(SUBSTITUTE(SUBSTITUTE(G3280,"ٔ",""),"ـ","ء"))))," ","")))),1),Gematria!$C$3:$C$40,Gematria!$D$3:$D$40)))</f>
        <v/>
      </c>
    </row>
    <row r="3281" spans="1:10" x14ac:dyDescent="0.25">
      <c r="A3281" s="2">
        <v>3280</v>
      </c>
      <c r="B3281" s="2">
        <v>28</v>
      </c>
      <c r="C3281" s="2">
        <v>4</v>
      </c>
      <c r="D3281" s="11"/>
      <c r="E32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81" s="524" t="str">
        <f t="shared" si="155"/>
        <v/>
      </c>
      <c r="H3281" s="525">
        <f t="shared" si="156"/>
        <v>0</v>
      </c>
      <c r="I3281" s="526">
        <f t="shared" si="154"/>
        <v>1</v>
      </c>
      <c r="J3281" s="526" t="str">
        <f ca="1">IF(G3281="","",SUMPRODUCT(LOOKUP(MID(SUBSTITUTE(UPPER(TRIM(CLEAN(SUBSTITUTE(SUBSTITUTE(G3281,"ٔ",""),"ـ","ء"))))," ",""),ROW(INDIRECT("1:"&amp;LEN(SUBSTITUTE(UPPER(TRIM(CLEAN(SUBSTITUTE(SUBSTITUTE(G3281,"ٔ",""),"ـ","ء"))))," ","")))),1),Gematria!$C$3:$C$40,Gematria!$D$3:$D$40)))</f>
        <v/>
      </c>
    </row>
    <row r="3282" spans="1:10" x14ac:dyDescent="0.25">
      <c r="A3282" s="2">
        <v>3281</v>
      </c>
      <c r="B3282" s="2">
        <v>28</v>
      </c>
      <c r="C3282" s="2">
        <v>5</v>
      </c>
      <c r="D3282" s="11"/>
      <c r="E32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82" s="524" t="str">
        <f t="shared" si="155"/>
        <v/>
      </c>
      <c r="H3282" s="525">
        <f t="shared" si="156"/>
        <v>0</v>
      </c>
      <c r="I3282" s="526">
        <f t="shared" si="154"/>
        <v>1</v>
      </c>
      <c r="J3282" s="526" t="str">
        <f ca="1">IF(G3282="","",SUMPRODUCT(LOOKUP(MID(SUBSTITUTE(UPPER(TRIM(CLEAN(SUBSTITUTE(SUBSTITUTE(G3282,"ٔ",""),"ـ","ء"))))," ",""),ROW(INDIRECT("1:"&amp;LEN(SUBSTITUTE(UPPER(TRIM(CLEAN(SUBSTITUTE(SUBSTITUTE(G3282,"ٔ",""),"ـ","ء"))))," ","")))),1),Gematria!$C$3:$C$40,Gematria!$D$3:$D$40)))</f>
        <v/>
      </c>
    </row>
    <row r="3283" spans="1:10" x14ac:dyDescent="0.25">
      <c r="A3283" s="2">
        <v>3282</v>
      </c>
      <c r="B3283" s="2">
        <v>28</v>
      </c>
      <c r="C3283" s="2">
        <v>6</v>
      </c>
      <c r="D3283" s="11"/>
      <c r="E32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83" s="524" t="str">
        <f t="shared" si="155"/>
        <v/>
      </c>
      <c r="H3283" s="525">
        <f t="shared" si="156"/>
        <v>0</v>
      </c>
      <c r="I3283" s="526">
        <f t="shared" ref="I3283:I3346" si="157">LEN(TRIM(G3283))-H3283+1</f>
        <v>1</v>
      </c>
      <c r="J3283" s="526" t="str">
        <f ca="1">IF(G3283="","",SUMPRODUCT(LOOKUP(MID(SUBSTITUTE(UPPER(TRIM(CLEAN(SUBSTITUTE(SUBSTITUTE(G3283,"ٔ",""),"ـ","ء"))))," ",""),ROW(INDIRECT("1:"&amp;LEN(SUBSTITUTE(UPPER(TRIM(CLEAN(SUBSTITUTE(SUBSTITUTE(G3283,"ٔ",""),"ـ","ء"))))," ","")))),1),Gematria!$C$3:$C$40,Gematria!$D$3:$D$40)))</f>
        <v/>
      </c>
    </row>
    <row r="3284" spans="1:10" x14ac:dyDescent="0.25">
      <c r="A3284" s="2">
        <v>3283</v>
      </c>
      <c r="B3284" s="2">
        <v>28</v>
      </c>
      <c r="C3284" s="2">
        <v>7</v>
      </c>
      <c r="D3284" s="11"/>
      <c r="E32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84" s="524" t="str">
        <f t="shared" si="155"/>
        <v/>
      </c>
      <c r="H3284" s="525">
        <f t="shared" si="156"/>
        <v>0</v>
      </c>
      <c r="I3284" s="526">
        <f t="shared" si="157"/>
        <v>1</v>
      </c>
      <c r="J3284" s="526" t="str">
        <f ca="1">IF(G3284="","",SUMPRODUCT(LOOKUP(MID(SUBSTITUTE(UPPER(TRIM(CLEAN(SUBSTITUTE(SUBSTITUTE(G3284,"ٔ",""),"ـ","ء"))))," ",""),ROW(INDIRECT("1:"&amp;LEN(SUBSTITUTE(UPPER(TRIM(CLEAN(SUBSTITUTE(SUBSTITUTE(G3284,"ٔ",""),"ـ","ء"))))," ","")))),1),Gematria!$C$3:$C$40,Gematria!$D$3:$D$40)))</f>
        <v/>
      </c>
    </row>
    <row r="3285" spans="1:10" x14ac:dyDescent="0.25">
      <c r="A3285" s="2">
        <v>3284</v>
      </c>
      <c r="B3285" s="2">
        <v>28</v>
      </c>
      <c r="C3285" s="2">
        <v>8</v>
      </c>
      <c r="D3285" s="11"/>
      <c r="E32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85" s="524" t="str">
        <f t="shared" si="155"/>
        <v/>
      </c>
      <c r="H3285" s="525">
        <f t="shared" si="156"/>
        <v>0</v>
      </c>
      <c r="I3285" s="526">
        <f t="shared" si="157"/>
        <v>1</v>
      </c>
      <c r="J3285" s="526" t="str">
        <f ca="1">IF(G3285="","",SUMPRODUCT(LOOKUP(MID(SUBSTITUTE(UPPER(TRIM(CLEAN(SUBSTITUTE(SUBSTITUTE(G3285,"ٔ",""),"ـ","ء"))))," ",""),ROW(INDIRECT("1:"&amp;LEN(SUBSTITUTE(UPPER(TRIM(CLEAN(SUBSTITUTE(SUBSTITUTE(G3285,"ٔ",""),"ـ","ء"))))," ","")))),1),Gematria!$C$3:$C$40,Gematria!$D$3:$D$40)))</f>
        <v/>
      </c>
    </row>
    <row r="3286" spans="1:10" x14ac:dyDescent="0.25">
      <c r="A3286" s="2">
        <v>3285</v>
      </c>
      <c r="B3286" s="2">
        <v>28</v>
      </c>
      <c r="C3286" s="2">
        <v>9</v>
      </c>
      <c r="D3286" s="11"/>
      <c r="E32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86" s="524" t="str">
        <f t="shared" si="155"/>
        <v/>
      </c>
      <c r="H3286" s="525">
        <f t="shared" si="156"/>
        <v>0</v>
      </c>
      <c r="I3286" s="526">
        <f t="shared" si="157"/>
        <v>1</v>
      </c>
      <c r="J3286" s="526" t="str">
        <f ca="1">IF(G3286="","",SUMPRODUCT(LOOKUP(MID(SUBSTITUTE(UPPER(TRIM(CLEAN(SUBSTITUTE(SUBSTITUTE(G3286,"ٔ",""),"ـ","ء"))))," ",""),ROW(INDIRECT("1:"&amp;LEN(SUBSTITUTE(UPPER(TRIM(CLEAN(SUBSTITUTE(SUBSTITUTE(G3286,"ٔ",""),"ـ","ء"))))," ","")))),1),Gematria!$C$3:$C$40,Gematria!$D$3:$D$40)))</f>
        <v/>
      </c>
    </row>
    <row r="3287" spans="1:10" x14ac:dyDescent="0.25">
      <c r="A3287" s="2">
        <v>3286</v>
      </c>
      <c r="B3287" s="2">
        <v>28</v>
      </c>
      <c r="C3287" s="2">
        <v>10</v>
      </c>
      <c r="D3287" s="11"/>
      <c r="E32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87" s="524" t="str">
        <f t="shared" si="155"/>
        <v/>
      </c>
      <c r="H3287" s="525">
        <f t="shared" si="156"/>
        <v>0</v>
      </c>
      <c r="I3287" s="526">
        <f t="shared" si="157"/>
        <v>1</v>
      </c>
      <c r="J3287" s="526" t="str">
        <f ca="1">IF(G3287="","",SUMPRODUCT(LOOKUP(MID(SUBSTITUTE(UPPER(TRIM(CLEAN(SUBSTITUTE(SUBSTITUTE(G3287,"ٔ",""),"ـ","ء"))))," ",""),ROW(INDIRECT("1:"&amp;LEN(SUBSTITUTE(UPPER(TRIM(CLEAN(SUBSTITUTE(SUBSTITUTE(G3287,"ٔ",""),"ـ","ء"))))," ","")))),1),Gematria!$C$3:$C$40,Gematria!$D$3:$D$40)))</f>
        <v/>
      </c>
    </row>
    <row r="3288" spans="1:10" x14ac:dyDescent="0.25">
      <c r="A3288" s="2">
        <v>3287</v>
      </c>
      <c r="B3288" s="2">
        <v>28</v>
      </c>
      <c r="C3288" s="2">
        <v>11</v>
      </c>
      <c r="D3288" s="11"/>
      <c r="E32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88" s="524" t="str">
        <f t="shared" si="155"/>
        <v/>
      </c>
      <c r="H3288" s="525">
        <f t="shared" si="156"/>
        <v>0</v>
      </c>
      <c r="I3288" s="526">
        <f t="shared" si="157"/>
        <v>1</v>
      </c>
      <c r="J3288" s="526" t="str">
        <f ca="1">IF(G3288="","",SUMPRODUCT(LOOKUP(MID(SUBSTITUTE(UPPER(TRIM(CLEAN(SUBSTITUTE(SUBSTITUTE(G3288,"ٔ",""),"ـ","ء"))))," ",""),ROW(INDIRECT("1:"&amp;LEN(SUBSTITUTE(UPPER(TRIM(CLEAN(SUBSTITUTE(SUBSTITUTE(G3288,"ٔ",""),"ـ","ء"))))," ","")))),1),Gematria!$C$3:$C$40,Gematria!$D$3:$D$40)))</f>
        <v/>
      </c>
    </row>
    <row r="3289" spans="1:10" x14ac:dyDescent="0.25">
      <c r="A3289" s="2">
        <v>3288</v>
      </c>
      <c r="B3289" s="2">
        <v>28</v>
      </c>
      <c r="C3289" s="2">
        <v>12</v>
      </c>
      <c r="D3289" s="11"/>
      <c r="E32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89" s="524" t="str">
        <f t="shared" si="155"/>
        <v/>
      </c>
      <c r="H3289" s="525">
        <f t="shared" si="156"/>
        <v>0</v>
      </c>
      <c r="I3289" s="526">
        <f t="shared" si="157"/>
        <v>1</v>
      </c>
      <c r="J3289" s="526" t="str">
        <f ca="1">IF(G3289="","",SUMPRODUCT(LOOKUP(MID(SUBSTITUTE(UPPER(TRIM(CLEAN(SUBSTITUTE(SUBSTITUTE(G3289,"ٔ",""),"ـ","ء"))))," ",""),ROW(INDIRECT("1:"&amp;LEN(SUBSTITUTE(UPPER(TRIM(CLEAN(SUBSTITUTE(SUBSTITUTE(G3289,"ٔ",""),"ـ","ء"))))," ","")))),1),Gematria!$C$3:$C$40,Gematria!$D$3:$D$40)))</f>
        <v/>
      </c>
    </row>
    <row r="3290" spans="1:10" x14ac:dyDescent="0.25">
      <c r="A3290" s="2">
        <v>3289</v>
      </c>
      <c r="B3290" s="2">
        <v>28</v>
      </c>
      <c r="C3290" s="2">
        <v>13</v>
      </c>
      <c r="D3290" s="11"/>
      <c r="E32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90" s="524" t="str">
        <f t="shared" si="155"/>
        <v/>
      </c>
      <c r="H3290" s="525">
        <f t="shared" si="156"/>
        <v>0</v>
      </c>
      <c r="I3290" s="526">
        <f t="shared" si="157"/>
        <v>1</v>
      </c>
      <c r="J3290" s="526" t="str">
        <f ca="1">IF(G3290="","",SUMPRODUCT(LOOKUP(MID(SUBSTITUTE(UPPER(TRIM(CLEAN(SUBSTITUTE(SUBSTITUTE(G3290,"ٔ",""),"ـ","ء"))))," ",""),ROW(INDIRECT("1:"&amp;LEN(SUBSTITUTE(UPPER(TRIM(CLEAN(SUBSTITUTE(SUBSTITUTE(G3290,"ٔ",""),"ـ","ء"))))," ","")))),1),Gematria!$C$3:$C$40,Gematria!$D$3:$D$40)))</f>
        <v/>
      </c>
    </row>
    <row r="3291" spans="1:10" x14ac:dyDescent="0.25">
      <c r="A3291" s="2">
        <v>3290</v>
      </c>
      <c r="B3291" s="2">
        <v>28</v>
      </c>
      <c r="C3291" s="2">
        <v>14</v>
      </c>
      <c r="D3291" s="11"/>
      <c r="E32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91" s="524" t="str">
        <f t="shared" si="155"/>
        <v/>
      </c>
      <c r="H3291" s="525">
        <f t="shared" si="156"/>
        <v>0</v>
      </c>
      <c r="I3291" s="526">
        <f t="shared" si="157"/>
        <v>1</v>
      </c>
      <c r="J3291" s="526" t="str">
        <f ca="1">IF(G3291="","",SUMPRODUCT(LOOKUP(MID(SUBSTITUTE(UPPER(TRIM(CLEAN(SUBSTITUTE(SUBSTITUTE(G3291,"ٔ",""),"ـ","ء"))))," ",""),ROW(INDIRECT("1:"&amp;LEN(SUBSTITUTE(UPPER(TRIM(CLEAN(SUBSTITUTE(SUBSTITUTE(G3291,"ٔ",""),"ـ","ء"))))," ","")))),1),Gematria!$C$3:$C$40,Gematria!$D$3:$D$40)))</f>
        <v/>
      </c>
    </row>
    <row r="3292" spans="1:10" x14ac:dyDescent="0.25">
      <c r="A3292" s="2">
        <v>3291</v>
      </c>
      <c r="B3292" s="2">
        <v>28</v>
      </c>
      <c r="C3292" s="2">
        <v>15</v>
      </c>
      <c r="D3292" s="11"/>
      <c r="E32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92" s="524" t="str">
        <f t="shared" si="155"/>
        <v/>
      </c>
      <c r="H3292" s="525">
        <f t="shared" si="156"/>
        <v>0</v>
      </c>
      <c r="I3292" s="526">
        <f t="shared" si="157"/>
        <v>1</v>
      </c>
      <c r="J3292" s="526" t="str">
        <f ca="1">IF(G3292="","",SUMPRODUCT(LOOKUP(MID(SUBSTITUTE(UPPER(TRIM(CLEAN(SUBSTITUTE(SUBSTITUTE(G3292,"ٔ",""),"ـ","ء"))))," ",""),ROW(INDIRECT("1:"&amp;LEN(SUBSTITUTE(UPPER(TRIM(CLEAN(SUBSTITUTE(SUBSTITUTE(G3292,"ٔ",""),"ـ","ء"))))," ","")))),1),Gematria!$C$3:$C$40,Gematria!$D$3:$D$40)))</f>
        <v/>
      </c>
    </row>
    <row r="3293" spans="1:10" x14ac:dyDescent="0.25">
      <c r="A3293" s="2">
        <v>3292</v>
      </c>
      <c r="B3293" s="2">
        <v>28</v>
      </c>
      <c r="C3293" s="2">
        <v>16</v>
      </c>
      <c r="D3293" s="11"/>
      <c r="E32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93" s="524" t="str">
        <f t="shared" si="155"/>
        <v/>
      </c>
      <c r="H3293" s="525">
        <f t="shared" si="156"/>
        <v>0</v>
      </c>
      <c r="I3293" s="526">
        <f t="shared" si="157"/>
        <v>1</v>
      </c>
      <c r="J3293" s="526" t="str">
        <f ca="1">IF(G3293="","",SUMPRODUCT(LOOKUP(MID(SUBSTITUTE(UPPER(TRIM(CLEAN(SUBSTITUTE(SUBSTITUTE(G3293,"ٔ",""),"ـ","ء"))))," ",""),ROW(INDIRECT("1:"&amp;LEN(SUBSTITUTE(UPPER(TRIM(CLEAN(SUBSTITUTE(SUBSTITUTE(G3293,"ٔ",""),"ـ","ء"))))," ","")))),1),Gematria!$C$3:$C$40,Gematria!$D$3:$D$40)))</f>
        <v/>
      </c>
    </row>
    <row r="3294" spans="1:10" x14ac:dyDescent="0.25">
      <c r="A3294" s="2">
        <v>3293</v>
      </c>
      <c r="B3294" s="2">
        <v>28</v>
      </c>
      <c r="C3294" s="2">
        <v>17</v>
      </c>
      <c r="D3294" s="11"/>
      <c r="E32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94" s="524" t="str">
        <f t="shared" si="155"/>
        <v/>
      </c>
      <c r="H3294" s="525">
        <f t="shared" si="156"/>
        <v>0</v>
      </c>
      <c r="I3294" s="526">
        <f t="shared" si="157"/>
        <v>1</v>
      </c>
      <c r="J3294" s="526" t="str">
        <f ca="1">IF(G3294="","",SUMPRODUCT(LOOKUP(MID(SUBSTITUTE(UPPER(TRIM(CLEAN(SUBSTITUTE(SUBSTITUTE(G3294,"ٔ",""),"ـ","ء"))))," ",""),ROW(INDIRECT("1:"&amp;LEN(SUBSTITUTE(UPPER(TRIM(CLEAN(SUBSTITUTE(SUBSTITUTE(G3294,"ٔ",""),"ـ","ء"))))," ","")))),1),Gematria!$C$3:$C$40,Gematria!$D$3:$D$40)))</f>
        <v/>
      </c>
    </row>
    <row r="3295" spans="1:10" x14ac:dyDescent="0.25">
      <c r="A3295" s="2">
        <v>3294</v>
      </c>
      <c r="B3295" s="2">
        <v>28</v>
      </c>
      <c r="C3295" s="2">
        <v>18</v>
      </c>
      <c r="D3295" s="11"/>
      <c r="E32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95" s="524" t="str">
        <f t="shared" si="155"/>
        <v/>
      </c>
      <c r="H3295" s="525">
        <f t="shared" si="156"/>
        <v>0</v>
      </c>
      <c r="I3295" s="526">
        <f t="shared" si="157"/>
        <v>1</v>
      </c>
      <c r="J3295" s="526" t="str">
        <f ca="1">IF(G3295="","",SUMPRODUCT(LOOKUP(MID(SUBSTITUTE(UPPER(TRIM(CLEAN(SUBSTITUTE(SUBSTITUTE(G3295,"ٔ",""),"ـ","ء"))))," ",""),ROW(INDIRECT("1:"&amp;LEN(SUBSTITUTE(UPPER(TRIM(CLEAN(SUBSTITUTE(SUBSTITUTE(G3295,"ٔ",""),"ـ","ء"))))," ","")))),1),Gematria!$C$3:$C$40,Gematria!$D$3:$D$40)))</f>
        <v/>
      </c>
    </row>
    <row r="3296" spans="1:10" x14ac:dyDescent="0.25">
      <c r="A3296" s="2">
        <v>3295</v>
      </c>
      <c r="B3296" s="2">
        <v>28</v>
      </c>
      <c r="C3296" s="2">
        <v>19</v>
      </c>
      <c r="D3296" s="11"/>
      <c r="E32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96" s="524" t="str">
        <f t="shared" si="155"/>
        <v/>
      </c>
      <c r="H3296" s="525">
        <f t="shared" si="156"/>
        <v>0</v>
      </c>
      <c r="I3296" s="526">
        <f t="shared" si="157"/>
        <v>1</v>
      </c>
      <c r="J3296" s="526" t="str">
        <f ca="1">IF(G3296="","",SUMPRODUCT(LOOKUP(MID(SUBSTITUTE(UPPER(TRIM(CLEAN(SUBSTITUTE(SUBSTITUTE(G3296,"ٔ",""),"ـ","ء"))))," ",""),ROW(INDIRECT("1:"&amp;LEN(SUBSTITUTE(UPPER(TRIM(CLEAN(SUBSTITUTE(SUBSTITUTE(G3296,"ٔ",""),"ـ","ء"))))," ","")))),1),Gematria!$C$3:$C$40,Gematria!$D$3:$D$40)))</f>
        <v/>
      </c>
    </row>
    <row r="3297" spans="1:10" x14ac:dyDescent="0.25">
      <c r="A3297" s="2">
        <v>3296</v>
      </c>
      <c r="B3297" s="2">
        <v>28</v>
      </c>
      <c r="C3297" s="2">
        <v>20</v>
      </c>
      <c r="D3297" s="11"/>
      <c r="E32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97" s="524" t="str">
        <f t="shared" si="155"/>
        <v/>
      </c>
      <c r="H3297" s="525">
        <f t="shared" si="156"/>
        <v>0</v>
      </c>
      <c r="I3297" s="526">
        <f t="shared" si="157"/>
        <v>1</v>
      </c>
      <c r="J3297" s="526" t="str">
        <f ca="1">IF(G3297="","",SUMPRODUCT(LOOKUP(MID(SUBSTITUTE(UPPER(TRIM(CLEAN(SUBSTITUTE(SUBSTITUTE(G3297,"ٔ",""),"ـ","ء"))))," ",""),ROW(INDIRECT("1:"&amp;LEN(SUBSTITUTE(UPPER(TRIM(CLEAN(SUBSTITUTE(SUBSTITUTE(G3297,"ٔ",""),"ـ","ء"))))," ","")))),1),Gematria!$C$3:$C$40,Gematria!$D$3:$D$40)))</f>
        <v/>
      </c>
    </row>
    <row r="3298" spans="1:10" x14ac:dyDescent="0.25">
      <c r="A3298" s="2">
        <v>3297</v>
      </c>
      <c r="B3298" s="2">
        <v>28</v>
      </c>
      <c r="C3298" s="2">
        <v>21</v>
      </c>
      <c r="D3298" s="11"/>
      <c r="E32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98" s="524" t="str">
        <f t="shared" si="155"/>
        <v/>
      </c>
      <c r="H3298" s="525">
        <f t="shared" si="156"/>
        <v>0</v>
      </c>
      <c r="I3298" s="526">
        <f t="shared" si="157"/>
        <v>1</v>
      </c>
      <c r="J3298" s="526" t="str">
        <f ca="1">IF(G3298="","",SUMPRODUCT(LOOKUP(MID(SUBSTITUTE(UPPER(TRIM(CLEAN(SUBSTITUTE(SUBSTITUTE(G3298,"ٔ",""),"ـ","ء"))))," ",""),ROW(INDIRECT("1:"&amp;LEN(SUBSTITUTE(UPPER(TRIM(CLEAN(SUBSTITUTE(SUBSTITUTE(G3298,"ٔ",""),"ـ","ء"))))," ","")))),1),Gematria!$C$3:$C$40,Gematria!$D$3:$D$40)))</f>
        <v/>
      </c>
    </row>
    <row r="3299" spans="1:10" x14ac:dyDescent="0.25">
      <c r="A3299" s="2">
        <v>3298</v>
      </c>
      <c r="B3299" s="2">
        <v>28</v>
      </c>
      <c r="C3299" s="2">
        <v>22</v>
      </c>
      <c r="D3299" s="11"/>
      <c r="E32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2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299" s="524" t="str">
        <f t="shared" si="155"/>
        <v/>
      </c>
      <c r="H3299" s="525">
        <f t="shared" si="156"/>
        <v>0</v>
      </c>
      <c r="I3299" s="526">
        <f t="shared" si="157"/>
        <v>1</v>
      </c>
      <c r="J3299" s="526" t="str">
        <f ca="1">IF(G3299="","",SUMPRODUCT(LOOKUP(MID(SUBSTITUTE(UPPER(TRIM(CLEAN(SUBSTITUTE(SUBSTITUTE(G3299,"ٔ",""),"ـ","ء"))))," ",""),ROW(INDIRECT("1:"&amp;LEN(SUBSTITUTE(UPPER(TRIM(CLEAN(SUBSTITUTE(SUBSTITUTE(G3299,"ٔ",""),"ـ","ء"))))," ","")))),1),Gematria!$C$3:$C$40,Gematria!$D$3:$D$40)))</f>
        <v/>
      </c>
    </row>
    <row r="3300" spans="1:10" x14ac:dyDescent="0.25">
      <c r="A3300" s="2">
        <v>3299</v>
      </c>
      <c r="B3300" s="2">
        <v>28</v>
      </c>
      <c r="C3300" s="2">
        <v>23</v>
      </c>
      <c r="D3300" s="11"/>
      <c r="E33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00" s="524" t="str">
        <f t="shared" si="155"/>
        <v/>
      </c>
      <c r="H3300" s="525">
        <f t="shared" si="156"/>
        <v>0</v>
      </c>
      <c r="I3300" s="526">
        <f t="shared" si="157"/>
        <v>1</v>
      </c>
      <c r="J3300" s="526" t="str">
        <f ca="1">IF(G3300="","",SUMPRODUCT(LOOKUP(MID(SUBSTITUTE(UPPER(TRIM(CLEAN(SUBSTITUTE(SUBSTITUTE(G3300,"ٔ",""),"ـ","ء"))))," ",""),ROW(INDIRECT("1:"&amp;LEN(SUBSTITUTE(UPPER(TRIM(CLEAN(SUBSTITUTE(SUBSTITUTE(G3300,"ٔ",""),"ـ","ء"))))," ","")))),1),Gematria!$C$3:$C$40,Gematria!$D$3:$D$40)))</f>
        <v/>
      </c>
    </row>
    <row r="3301" spans="1:10" x14ac:dyDescent="0.25">
      <c r="A3301" s="2">
        <v>3300</v>
      </c>
      <c r="B3301" s="2">
        <v>28</v>
      </c>
      <c r="C3301" s="2">
        <v>24</v>
      </c>
      <c r="D3301" s="11"/>
      <c r="E33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01" s="524" t="str">
        <f t="shared" si="155"/>
        <v/>
      </c>
      <c r="H3301" s="525">
        <f t="shared" si="156"/>
        <v>0</v>
      </c>
      <c r="I3301" s="526">
        <f t="shared" si="157"/>
        <v>1</v>
      </c>
      <c r="J3301" s="526" t="str">
        <f ca="1">IF(G3301="","",SUMPRODUCT(LOOKUP(MID(SUBSTITUTE(UPPER(TRIM(CLEAN(SUBSTITUTE(SUBSTITUTE(G3301,"ٔ",""),"ـ","ء"))))," ",""),ROW(INDIRECT("1:"&amp;LEN(SUBSTITUTE(UPPER(TRIM(CLEAN(SUBSTITUTE(SUBSTITUTE(G3301,"ٔ",""),"ـ","ء"))))," ","")))),1),Gematria!$C$3:$C$40,Gematria!$D$3:$D$40)))</f>
        <v/>
      </c>
    </row>
    <row r="3302" spans="1:10" x14ac:dyDescent="0.25">
      <c r="A3302" s="2">
        <v>3301</v>
      </c>
      <c r="B3302" s="2">
        <v>28</v>
      </c>
      <c r="C3302" s="2">
        <v>25</v>
      </c>
      <c r="D3302" s="11"/>
      <c r="E33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02" s="524" t="str">
        <f t="shared" si="155"/>
        <v/>
      </c>
      <c r="H3302" s="525">
        <f t="shared" si="156"/>
        <v>0</v>
      </c>
      <c r="I3302" s="526">
        <f t="shared" si="157"/>
        <v>1</v>
      </c>
      <c r="J3302" s="526" t="str">
        <f ca="1">IF(G3302="","",SUMPRODUCT(LOOKUP(MID(SUBSTITUTE(UPPER(TRIM(CLEAN(SUBSTITUTE(SUBSTITUTE(G3302,"ٔ",""),"ـ","ء"))))," ",""),ROW(INDIRECT("1:"&amp;LEN(SUBSTITUTE(UPPER(TRIM(CLEAN(SUBSTITUTE(SUBSTITUTE(G3302,"ٔ",""),"ـ","ء"))))," ","")))),1),Gematria!$C$3:$C$40,Gematria!$D$3:$D$40)))</f>
        <v/>
      </c>
    </row>
    <row r="3303" spans="1:10" x14ac:dyDescent="0.25">
      <c r="A3303" s="2">
        <v>3302</v>
      </c>
      <c r="B3303" s="2">
        <v>28</v>
      </c>
      <c r="C3303" s="2">
        <v>26</v>
      </c>
      <c r="D3303" s="11"/>
      <c r="E33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03" s="524" t="str">
        <f t="shared" si="155"/>
        <v/>
      </c>
      <c r="H3303" s="525">
        <f t="shared" si="156"/>
        <v>0</v>
      </c>
      <c r="I3303" s="526">
        <f t="shared" si="157"/>
        <v>1</v>
      </c>
      <c r="J3303" s="526" t="str">
        <f ca="1">IF(G3303="","",SUMPRODUCT(LOOKUP(MID(SUBSTITUTE(UPPER(TRIM(CLEAN(SUBSTITUTE(SUBSTITUTE(G3303,"ٔ",""),"ـ","ء"))))," ",""),ROW(INDIRECT("1:"&amp;LEN(SUBSTITUTE(UPPER(TRIM(CLEAN(SUBSTITUTE(SUBSTITUTE(G3303,"ٔ",""),"ـ","ء"))))," ","")))),1),Gematria!$C$3:$C$40,Gematria!$D$3:$D$40)))</f>
        <v/>
      </c>
    </row>
    <row r="3304" spans="1:10" x14ac:dyDescent="0.25">
      <c r="A3304" s="2">
        <v>3303</v>
      </c>
      <c r="B3304" s="2">
        <v>28</v>
      </c>
      <c r="C3304" s="2">
        <v>27</v>
      </c>
      <c r="D3304" s="11"/>
      <c r="E33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04" s="524" t="str">
        <f t="shared" si="155"/>
        <v/>
      </c>
      <c r="H3304" s="525">
        <f t="shared" si="156"/>
        <v>0</v>
      </c>
      <c r="I3304" s="526">
        <f t="shared" si="157"/>
        <v>1</v>
      </c>
      <c r="J3304" s="526" t="str">
        <f ca="1">IF(G3304="","",SUMPRODUCT(LOOKUP(MID(SUBSTITUTE(UPPER(TRIM(CLEAN(SUBSTITUTE(SUBSTITUTE(G3304,"ٔ",""),"ـ","ء"))))," ",""),ROW(INDIRECT("1:"&amp;LEN(SUBSTITUTE(UPPER(TRIM(CLEAN(SUBSTITUTE(SUBSTITUTE(G3304,"ٔ",""),"ـ","ء"))))," ","")))),1),Gematria!$C$3:$C$40,Gematria!$D$3:$D$40)))</f>
        <v/>
      </c>
    </row>
    <row r="3305" spans="1:10" x14ac:dyDescent="0.25">
      <c r="A3305" s="2">
        <v>3304</v>
      </c>
      <c r="B3305" s="2">
        <v>28</v>
      </c>
      <c r="C3305" s="2">
        <v>28</v>
      </c>
      <c r="D3305" s="11"/>
      <c r="E33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05" s="524" t="str">
        <f t="shared" si="155"/>
        <v/>
      </c>
      <c r="H3305" s="525">
        <f t="shared" si="156"/>
        <v>0</v>
      </c>
      <c r="I3305" s="526">
        <f t="shared" si="157"/>
        <v>1</v>
      </c>
      <c r="J3305" s="526" t="str">
        <f ca="1">IF(G3305="","",SUMPRODUCT(LOOKUP(MID(SUBSTITUTE(UPPER(TRIM(CLEAN(SUBSTITUTE(SUBSTITUTE(G3305,"ٔ",""),"ـ","ء"))))," ",""),ROW(INDIRECT("1:"&amp;LEN(SUBSTITUTE(UPPER(TRIM(CLEAN(SUBSTITUTE(SUBSTITUTE(G3305,"ٔ",""),"ـ","ء"))))," ","")))),1),Gematria!$C$3:$C$40,Gematria!$D$3:$D$40)))</f>
        <v/>
      </c>
    </row>
    <row r="3306" spans="1:10" x14ac:dyDescent="0.25">
      <c r="A3306" s="2">
        <v>3305</v>
      </c>
      <c r="B3306" s="2">
        <v>28</v>
      </c>
      <c r="C3306" s="2">
        <v>29</v>
      </c>
      <c r="D3306" s="11"/>
      <c r="E33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06" s="524" t="str">
        <f t="shared" si="155"/>
        <v/>
      </c>
      <c r="H3306" s="525">
        <f t="shared" si="156"/>
        <v>0</v>
      </c>
      <c r="I3306" s="526">
        <f t="shared" si="157"/>
        <v>1</v>
      </c>
      <c r="J3306" s="526" t="str">
        <f ca="1">IF(G3306="","",SUMPRODUCT(LOOKUP(MID(SUBSTITUTE(UPPER(TRIM(CLEAN(SUBSTITUTE(SUBSTITUTE(G3306,"ٔ",""),"ـ","ء"))))," ",""),ROW(INDIRECT("1:"&amp;LEN(SUBSTITUTE(UPPER(TRIM(CLEAN(SUBSTITUTE(SUBSTITUTE(G3306,"ٔ",""),"ـ","ء"))))," ","")))),1),Gematria!$C$3:$C$40,Gematria!$D$3:$D$40)))</f>
        <v/>
      </c>
    </row>
    <row r="3307" spans="1:10" x14ac:dyDescent="0.25">
      <c r="A3307" s="2">
        <v>3306</v>
      </c>
      <c r="B3307" s="2">
        <v>28</v>
      </c>
      <c r="C3307" s="2">
        <v>30</v>
      </c>
      <c r="D3307" s="11"/>
      <c r="E33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07" s="524" t="str">
        <f t="shared" si="155"/>
        <v/>
      </c>
      <c r="H3307" s="525">
        <f t="shared" si="156"/>
        <v>0</v>
      </c>
      <c r="I3307" s="526">
        <f t="shared" si="157"/>
        <v>1</v>
      </c>
      <c r="J3307" s="526" t="str">
        <f ca="1">IF(G3307="","",SUMPRODUCT(LOOKUP(MID(SUBSTITUTE(UPPER(TRIM(CLEAN(SUBSTITUTE(SUBSTITUTE(G3307,"ٔ",""),"ـ","ء"))))," ",""),ROW(INDIRECT("1:"&amp;LEN(SUBSTITUTE(UPPER(TRIM(CLEAN(SUBSTITUTE(SUBSTITUTE(G3307,"ٔ",""),"ـ","ء"))))," ","")))),1),Gematria!$C$3:$C$40,Gematria!$D$3:$D$40)))</f>
        <v/>
      </c>
    </row>
    <row r="3308" spans="1:10" x14ac:dyDescent="0.25">
      <c r="A3308" s="2">
        <v>3307</v>
      </c>
      <c r="B3308" s="2">
        <v>28</v>
      </c>
      <c r="C3308" s="2">
        <v>31</v>
      </c>
      <c r="D3308" s="11"/>
      <c r="E33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08" s="524" t="str">
        <f t="shared" si="155"/>
        <v/>
      </c>
      <c r="H3308" s="525">
        <f t="shared" si="156"/>
        <v>0</v>
      </c>
      <c r="I3308" s="526">
        <f t="shared" si="157"/>
        <v>1</v>
      </c>
      <c r="J3308" s="526" t="str">
        <f ca="1">IF(G3308="","",SUMPRODUCT(LOOKUP(MID(SUBSTITUTE(UPPER(TRIM(CLEAN(SUBSTITUTE(SUBSTITUTE(G3308,"ٔ",""),"ـ","ء"))))," ",""),ROW(INDIRECT("1:"&amp;LEN(SUBSTITUTE(UPPER(TRIM(CLEAN(SUBSTITUTE(SUBSTITUTE(G3308,"ٔ",""),"ـ","ء"))))," ","")))),1),Gematria!$C$3:$C$40,Gematria!$D$3:$D$40)))</f>
        <v/>
      </c>
    </row>
    <row r="3309" spans="1:10" x14ac:dyDescent="0.25">
      <c r="A3309" s="2">
        <v>3308</v>
      </c>
      <c r="B3309" s="2">
        <v>28</v>
      </c>
      <c r="C3309" s="2">
        <v>32</v>
      </c>
      <c r="D3309" s="11"/>
      <c r="E33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09" s="524" t="str">
        <f t="shared" si="155"/>
        <v/>
      </c>
      <c r="H3309" s="525">
        <f t="shared" si="156"/>
        <v>0</v>
      </c>
      <c r="I3309" s="526">
        <f t="shared" si="157"/>
        <v>1</v>
      </c>
      <c r="J3309" s="526" t="str">
        <f ca="1">IF(G3309="","",SUMPRODUCT(LOOKUP(MID(SUBSTITUTE(UPPER(TRIM(CLEAN(SUBSTITUTE(SUBSTITUTE(G3309,"ٔ",""),"ـ","ء"))))," ",""),ROW(INDIRECT("1:"&amp;LEN(SUBSTITUTE(UPPER(TRIM(CLEAN(SUBSTITUTE(SUBSTITUTE(G3309,"ٔ",""),"ـ","ء"))))," ","")))),1),Gematria!$C$3:$C$40,Gematria!$D$3:$D$40)))</f>
        <v/>
      </c>
    </row>
    <row r="3310" spans="1:10" x14ac:dyDescent="0.25">
      <c r="A3310" s="2">
        <v>3309</v>
      </c>
      <c r="B3310" s="2">
        <v>28</v>
      </c>
      <c r="C3310" s="2">
        <v>33</v>
      </c>
      <c r="D3310" s="11"/>
      <c r="E33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10" s="524" t="str">
        <f t="shared" si="155"/>
        <v/>
      </c>
      <c r="H3310" s="525">
        <f t="shared" si="156"/>
        <v>0</v>
      </c>
      <c r="I3310" s="526">
        <f t="shared" si="157"/>
        <v>1</v>
      </c>
      <c r="J3310" s="526" t="str">
        <f ca="1">IF(G3310="","",SUMPRODUCT(LOOKUP(MID(SUBSTITUTE(UPPER(TRIM(CLEAN(SUBSTITUTE(SUBSTITUTE(G3310,"ٔ",""),"ـ","ء"))))," ",""),ROW(INDIRECT("1:"&amp;LEN(SUBSTITUTE(UPPER(TRIM(CLEAN(SUBSTITUTE(SUBSTITUTE(G3310,"ٔ",""),"ـ","ء"))))," ","")))),1),Gematria!$C$3:$C$40,Gematria!$D$3:$D$40)))</f>
        <v/>
      </c>
    </row>
    <row r="3311" spans="1:10" x14ac:dyDescent="0.25">
      <c r="A3311" s="2">
        <v>3310</v>
      </c>
      <c r="B3311" s="2">
        <v>28</v>
      </c>
      <c r="C3311" s="2">
        <v>34</v>
      </c>
      <c r="D3311" s="11"/>
      <c r="E33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11" s="524" t="str">
        <f t="shared" si="155"/>
        <v/>
      </c>
      <c r="H3311" s="525">
        <f t="shared" si="156"/>
        <v>0</v>
      </c>
      <c r="I3311" s="526">
        <f t="shared" si="157"/>
        <v>1</v>
      </c>
      <c r="J3311" s="526" t="str">
        <f ca="1">IF(G3311="","",SUMPRODUCT(LOOKUP(MID(SUBSTITUTE(UPPER(TRIM(CLEAN(SUBSTITUTE(SUBSTITUTE(G3311,"ٔ",""),"ـ","ء"))))," ",""),ROW(INDIRECT("1:"&amp;LEN(SUBSTITUTE(UPPER(TRIM(CLEAN(SUBSTITUTE(SUBSTITUTE(G3311,"ٔ",""),"ـ","ء"))))," ","")))),1),Gematria!$C$3:$C$40,Gematria!$D$3:$D$40)))</f>
        <v/>
      </c>
    </row>
    <row r="3312" spans="1:10" x14ac:dyDescent="0.25">
      <c r="A3312" s="2">
        <v>3311</v>
      </c>
      <c r="B3312" s="2">
        <v>28</v>
      </c>
      <c r="C3312" s="2">
        <v>35</v>
      </c>
      <c r="D3312" s="11"/>
      <c r="E33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12" s="524" t="str">
        <f t="shared" si="155"/>
        <v/>
      </c>
      <c r="H3312" s="525">
        <f t="shared" si="156"/>
        <v>0</v>
      </c>
      <c r="I3312" s="526">
        <f t="shared" si="157"/>
        <v>1</v>
      </c>
      <c r="J3312" s="526" t="str">
        <f ca="1">IF(G3312="","",SUMPRODUCT(LOOKUP(MID(SUBSTITUTE(UPPER(TRIM(CLEAN(SUBSTITUTE(SUBSTITUTE(G3312,"ٔ",""),"ـ","ء"))))," ",""),ROW(INDIRECT("1:"&amp;LEN(SUBSTITUTE(UPPER(TRIM(CLEAN(SUBSTITUTE(SUBSTITUTE(G3312,"ٔ",""),"ـ","ء"))))," ","")))),1),Gematria!$C$3:$C$40,Gematria!$D$3:$D$40)))</f>
        <v/>
      </c>
    </row>
    <row r="3313" spans="1:10" x14ac:dyDescent="0.25">
      <c r="A3313" s="2">
        <v>3312</v>
      </c>
      <c r="B3313" s="2">
        <v>28</v>
      </c>
      <c r="C3313" s="2">
        <v>36</v>
      </c>
      <c r="D3313" s="11"/>
      <c r="E33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13" s="524" t="str">
        <f t="shared" si="155"/>
        <v/>
      </c>
      <c r="H3313" s="525">
        <f t="shared" si="156"/>
        <v>0</v>
      </c>
      <c r="I3313" s="526">
        <f t="shared" si="157"/>
        <v>1</v>
      </c>
      <c r="J3313" s="526" t="str">
        <f ca="1">IF(G3313="","",SUMPRODUCT(LOOKUP(MID(SUBSTITUTE(UPPER(TRIM(CLEAN(SUBSTITUTE(SUBSTITUTE(G3313,"ٔ",""),"ـ","ء"))))," ",""),ROW(INDIRECT("1:"&amp;LEN(SUBSTITUTE(UPPER(TRIM(CLEAN(SUBSTITUTE(SUBSTITUTE(G3313,"ٔ",""),"ـ","ء"))))," ","")))),1),Gematria!$C$3:$C$40,Gematria!$D$3:$D$40)))</f>
        <v/>
      </c>
    </row>
    <row r="3314" spans="1:10" x14ac:dyDescent="0.25">
      <c r="A3314" s="2">
        <v>3313</v>
      </c>
      <c r="B3314" s="2">
        <v>28</v>
      </c>
      <c r="C3314" s="2">
        <v>37</v>
      </c>
      <c r="D3314" s="11"/>
      <c r="E33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14" s="524" t="str">
        <f t="shared" si="155"/>
        <v/>
      </c>
      <c r="H3314" s="525">
        <f t="shared" si="156"/>
        <v>0</v>
      </c>
      <c r="I3314" s="526">
        <f t="shared" si="157"/>
        <v>1</v>
      </c>
      <c r="J3314" s="526" t="str">
        <f ca="1">IF(G3314="","",SUMPRODUCT(LOOKUP(MID(SUBSTITUTE(UPPER(TRIM(CLEAN(SUBSTITUTE(SUBSTITUTE(G3314,"ٔ",""),"ـ","ء"))))," ",""),ROW(INDIRECT("1:"&amp;LEN(SUBSTITUTE(UPPER(TRIM(CLEAN(SUBSTITUTE(SUBSTITUTE(G3314,"ٔ",""),"ـ","ء"))))," ","")))),1),Gematria!$C$3:$C$40,Gematria!$D$3:$D$40)))</f>
        <v/>
      </c>
    </row>
    <row r="3315" spans="1:10" x14ac:dyDescent="0.25">
      <c r="A3315" s="2">
        <v>3314</v>
      </c>
      <c r="B3315" s="2">
        <v>28</v>
      </c>
      <c r="C3315" s="2">
        <v>38</v>
      </c>
      <c r="D3315" s="11"/>
      <c r="E33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15" s="524" t="str">
        <f t="shared" si="155"/>
        <v/>
      </c>
      <c r="H3315" s="525">
        <f t="shared" si="156"/>
        <v>0</v>
      </c>
      <c r="I3315" s="526">
        <f t="shared" si="157"/>
        <v>1</v>
      </c>
      <c r="J3315" s="526" t="str">
        <f ca="1">IF(G3315="","",SUMPRODUCT(LOOKUP(MID(SUBSTITUTE(UPPER(TRIM(CLEAN(SUBSTITUTE(SUBSTITUTE(G3315,"ٔ",""),"ـ","ء"))))," ",""),ROW(INDIRECT("1:"&amp;LEN(SUBSTITUTE(UPPER(TRIM(CLEAN(SUBSTITUTE(SUBSTITUTE(G3315,"ٔ",""),"ـ","ء"))))," ","")))),1),Gematria!$C$3:$C$40,Gematria!$D$3:$D$40)))</f>
        <v/>
      </c>
    </row>
    <row r="3316" spans="1:10" x14ac:dyDescent="0.25">
      <c r="A3316" s="2">
        <v>3315</v>
      </c>
      <c r="B3316" s="2">
        <v>28</v>
      </c>
      <c r="C3316" s="2">
        <v>39</v>
      </c>
      <c r="D3316" s="11"/>
      <c r="E33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16" s="524" t="str">
        <f t="shared" si="155"/>
        <v/>
      </c>
      <c r="H3316" s="525">
        <f t="shared" si="156"/>
        <v>0</v>
      </c>
      <c r="I3316" s="526">
        <f t="shared" si="157"/>
        <v>1</v>
      </c>
      <c r="J3316" s="526" t="str">
        <f ca="1">IF(G3316="","",SUMPRODUCT(LOOKUP(MID(SUBSTITUTE(UPPER(TRIM(CLEAN(SUBSTITUTE(SUBSTITUTE(G3316,"ٔ",""),"ـ","ء"))))," ",""),ROW(INDIRECT("1:"&amp;LEN(SUBSTITUTE(UPPER(TRIM(CLEAN(SUBSTITUTE(SUBSTITUTE(G3316,"ٔ",""),"ـ","ء"))))," ","")))),1),Gematria!$C$3:$C$40,Gematria!$D$3:$D$40)))</f>
        <v/>
      </c>
    </row>
    <row r="3317" spans="1:10" x14ac:dyDescent="0.25">
      <c r="A3317" s="2">
        <v>3316</v>
      </c>
      <c r="B3317" s="2">
        <v>28</v>
      </c>
      <c r="C3317" s="2">
        <v>40</v>
      </c>
      <c r="D3317" s="11"/>
      <c r="E33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17" s="524" t="str">
        <f t="shared" si="155"/>
        <v/>
      </c>
      <c r="H3317" s="525">
        <f t="shared" si="156"/>
        <v>0</v>
      </c>
      <c r="I3317" s="526">
        <f t="shared" si="157"/>
        <v>1</v>
      </c>
      <c r="J3317" s="526" t="str">
        <f ca="1">IF(G3317="","",SUMPRODUCT(LOOKUP(MID(SUBSTITUTE(UPPER(TRIM(CLEAN(SUBSTITUTE(SUBSTITUTE(G3317,"ٔ",""),"ـ","ء"))))," ",""),ROW(INDIRECT("1:"&amp;LEN(SUBSTITUTE(UPPER(TRIM(CLEAN(SUBSTITUTE(SUBSTITUTE(G3317,"ٔ",""),"ـ","ء"))))," ","")))),1),Gematria!$C$3:$C$40,Gematria!$D$3:$D$40)))</f>
        <v/>
      </c>
    </row>
    <row r="3318" spans="1:10" x14ac:dyDescent="0.25">
      <c r="A3318" s="2">
        <v>3317</v>
      </c>
      <c r="B3318" s="2">
        <v>28</v>
      </c>
      <c r="C3318" s="2">
        <v>41</v>
      </c>
      <c r="D3318" s="11"/>
      <c r="E33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18" s="524" t="str">
        <f t="shared" si="155"/>
        <v/>
      </c>
      <c r="H3318" s="525">
        <f t="shared" si="156"/>
        <v>0</v>
      </c>
      <c r="I3318" s="526">
        <f t="shared" si="157"/>
        <v>1</v>
      </c>
      <c r="J3318" s="526" t="str">
        <f ca="1">IF(G3318="","",SUMPRODUCT(LOOKUP(MID(SUBSTITUTE(UPPER(TRIM(CLEAN(SUBSTITUTE(SUBSTITUTE(G3318,"ٔ",""),"ـ","ء"))))," ",""),ROW(INDIRECT("1:"&amp;LEN(SUBSTITUTE(UPPER(TRIM(CLEAN(SUBSTITUTE(SUBSTITUTE(G3318,"ٔ",""),"ـ","ء"))))," ","")))),1),Gematria!$C$3:$C$40,Gematria!$D$3:$D$40)))</f>
        <v/>
      </c>
    </row>
    <row r="3319" spans="1:10" x14ac:dyDescent="0.25">
      <c r="A3319" s="2">
        <v>3318</v>
      </c>
      <c r="B3319" s="2">
        <v>28</v>
      </c>
      <c r="C3319" s="2">
        <v>42</v>
      </c>
      <c r="D3319" s="11"/>
      <c r="E33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19" s="524" t="str">
        <f t="shared" si="155"/>
        <v/>
      </c>
      <c r="H3319" s="525">
        <f t="shared" si="156"/>
        <v>0</v>
      </c>
      <c r="I3319" s="526">
        <f t="shared" si="157"/>
        <v>1</v>
      </c>
      <c r="J3319" s="526" t="str">
        <f ca="1">IF(G3319="","",SUMPRODUCT(LOOKUP(MID(SUBSTITUTE(UPPER(TRIM(CLEAN(SUBSTITUTE(SUBSTITUTE(G3319,"ٔ",""),"ـ","ء"))))," ",""),ROW(INDIRECT("1:"&amp;LEN(SUBSTITUTE(UPPER(TRIM(CLEAN(SUBSTITUTE(SUBSTITUTE(G3319,"ٔ",""),"ـ","ء"))))," ","")))),1),Gematria!$C$3:$C$40,Gematria!$D$3:$D$40)))</f>
        <v/>
      </c>
    </row>
    <row r="3320" spans="1:10" x14ac:dyDescent="0.25">
      <c r="A3320" s="2">
        <v>3319</v>
      </c>
      <c r="B3320" s="2">
        <v>28</v>
      </c>
      <c r="C3320" s="2">
        <v>43</v>
      </c>
      <c r="D3320" s="11"/>
      <c r="E33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20" s="524" t="str">
        <f t="shared" si="155"/>
        <v/>
      </c>
      <c r="H3320" s="525">
        <f t="shared" si="156"/>
        <v>0</v>
      </c>
      <c r="I3320" s="526">
        <f t="shared" si="157"/>
        <v>1</v>
      </c>
      <c r="J3320" s="526" t="str">
        <f ca="1">IF(G3320="","",SUMPRODUCT(LOOKUP(MID(SUBSTITUTE(UPPER(TRIM(CLEAN(SUBSTITUTE(SUBSTITUTE(G3320,"ٔ",""),"ـ","ء"))))," ",""),ROW(INDIRECT("1:"&amp;LEN(SUBSTITUTE(UPPER(TRIM(CLEAN(SUBSTITUTE(SUBSTITUTE(G3320,"ٔ",""),"ـ","ء"))))," ","")))),1),Gematria!$C$3:$C$40,Gematria!$D$3:$D$40)))</f>
        <v/>
      </c>
    </row>
    <row r="3321" spans="1:10" x14ac:dyDescent="0.25">
      <c r="A3321" s="2">
        <v>3320</v>
      </c>
      <c r="B3321" s="2">
        <v>28</v>
      </c>
      <c r="C3321" s="2">
        <v>44</v>
      </c>
      <c r="D3321" s="11"/>
      <c r="E33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21" s="524" t="str">
        <f t="shared" si="155"/>
        <v/>
      </c>
      <c r="H3321" s="525">
        <f t="shared" si="156"/>
        <v>0</v>
      </c>
      <c r="I3321" s="526">
        <f t="shared" si="157"/>
        <v>1</v>
      </c>
      <c r="J3321" s="526" t="str">
        <f ca="1">IF(G3321="","",SUMPRODUCT(LOOKUP(MID(SUBSTITUTE(UPPER(TRIM(CLEAN(SUBSTITUTE(SUBSTITUTE(G3321,"ٔ",""),"ـ","ء"))))," ",""),ROW(INDIRECT("1:"&amp;LEN(SUBSTITUTE(UPPER(TRIM(CLEAN(SUBSTITUTE(SUBSTITUTE(G3321,"ٔ",""),"ـ","ء"))))," ","")))),1),Gematria!$C$3:$C$40,Gematria!$D$3:$D$40)))</f>
        <v/>
      </c>
    </row>
    <row r="3322" spans="1:10" x14ac:dyDescent="0.25">
      <c r="A3322" s="2">
        <v>3321</v>
      </c>
      <c r="B3322" s="2">
        <v>28</v>
      </c>
      <c r="C3322" s="2">
        <v>45</v>
      </c>
      <c r="D3322" s="11"/>
      <c r="E33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22" s="524" t="str">
        <f t="shared" si="155"/>
        <v/>
      </c>
      <c r="H3322" s="525">
        <f t="shared" si="156"/>
        <v>0</v>
      </c>
      <c r="I3322" s="526">
        <f t="shared" si="157"/>
        <v>1</v>
      </c>
      <c r="J3322" s="526" t="str">
        <f ca="1">IF(G3322="","",SUMPRODUCT(LOOKUP(MID(SUBSTITUTE(UPPER(TRIM(CLEAN(SUBSTITUTE(SUBSTITUTE(G3322,"ٔ",""),"ـ","ء"))))," ",""),ROW(INDIRECT("1:"&amp;LEN(SUBSTITUTE(UPPER(TRIM(CLEAN(SUBSTITUTE(SUBSTITUTE(G3322,"ٔ",""),"ـ","ء"))))," ","")))),1),Gematria!$C$3:$C$40,Gematria!$D$3:$D$40)))</f>
        <v/>
      </c>
    </row>
    <row r="3323" spans="1:10" x14ac:dyDescent="0.25">
      <c r="A3323" s="2">
        <v>3322</v>
      </c>
      <c r="B3323" s="2">
        <v>28</v>
      </c>
      <c r="C3323" s="2">
        <v>46</v>
      </c>
      <c r="D3323" s="11"/>
      <c r="E33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23" s="524" t="str">
        <f t="shared" si="155"/>
        <v/>
      </c>
      <c r="H3323" s="525">
        <f t="shared" si="156"/>
        <v>0</v>
      </c>
      <c r="I3323" s="526">
        <f t="shared" si="157"/>
        <v>1</v>
      </c>
      <c r="J3323" s="526" t="str">
        <f ca="1">IF(G3323="","",SUMPRODUCT(LOOKUP(MID(SUBSTITUTE(UPPER(TRIM(CLEAN(SUBSTITUTE(SUBSTITUTE(G3323,"ٔ",""),"ـ","ء"))))," ",""),ROW(INDIRECT("1:"&amp;LEN(SUBSTITUTE(UPPER(TRIM(CLEAN(SUBSTITUTE(SUBSTITUTE(G3323,"ٔ",""),"ـ","ء"))))," ","")))),1),Gematria!$C$3:$C$40,Gematria!$D$3:$D$40)))</f>
        <v/>
      </c>
    </row>
    <row r="3324" spans="1:10" x14ac:dyDescent="0.25">
      <c r="A3324" s="2">
        <v>3323</v>
      </c>
      <c r="B3324" s="2">
        <v>28</v>
      </c>
      <c r="C3324" s="2">
        <v>47</v>
      </c>
      <c r="D3324" s="11"/>
      <c r="E33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24" s="524" t="str">
        <f t="shared" si="155"/>
        <v/>
      </c>
      <c r="H3324" s="525">
        <f t="shared" si="156"/>
        <v>0</v>
      </c>
      <c r="I3324" s="526">
        <f t="shared" si="157"/>
        <v>1</v>
      </c>
      <c r="J3324" s="526" t="str">
        <f ca="1">IF(G3324="","",SUMPRODUCT(LOOKUP(MID(SUBSTITUTE(UPPER(TRIM(CLEAN(SUBSTITUTE(SUBSTITUTE(G3324,"ٔ",""),"ـ","ء"))))," ",""),ROW(INDIRECT("1:"&amp;LEN(SUBSTITUTE(UPPER(TRIM(CLEAN(SUBSTITUTE(SUBSTITUTE(G3324,"ٔ",""),"ـ","ء"))))," ","")))),1),Gematria!$C$3:$C$40,Gematria!$D$3:$D$40)))</f>
        <v/>
      </c>
    </row>
    <row r="3325" spans="1:10" x14ac:dyDescent="0.25">
      <c r="A3325" s="2">
        <v>3324</v>
      </c>
      <c r="B3325" s="2">
        <v>28</v>
      </c>
      <c r="C3325" s="2">
        <v>48</v>
      </c>
      <c r="D3325" s="11"/>
      <c r="E33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25" s="524" t="str">
        <f t="shared" si="155"/>
        <v/>
      </c>
      <c r="H3325" s="525">
        <f t="shared" si="156"/>
        <v>0</v>
      </c>
      <c r="I3325" s="526">
        <f t="shared" si="157"/>
        <v>1</v>
      </c>
      <c r="J3325" s="526" t="str">
        <f ca="1">IF(G3325="","",SUMPRODUCT(LOOKUP(MID(SUBSTITUTE(UPPER(TRIM(CLEAN(SUBSTITUTE(SUBSTITUTE(G3325,"ٔ",""),"ـ","ء"))))," ",""),ROW(INDIRECT("1:"&amp;LEN(SUBSTITUTE(UPPER(TRIM(CLEAN(SUBSTITUTE(SUBSTITUTE(G3325,"ٔ",""),"ـ","ء"))))," ","")))),1),Gematria!$C$3:$C$40,Gematria!$D$3:$D$40)))</f>
        <v/>
      </c>
    </row>
    <row r="3326" spans="1:10" x14ac:dyDescent="0.25">
      <c r="A3326" s="2">
        <v>3325</v>
      </c>
      <c r="B3326" s="2">
        <v>28</v>
      </c>
      <c r="C3326" s="2">
        <v>49</v>
      </c>
      <c r="D3326" s="11"/>
      <c r="E33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26" s="524" t="str">
        <f t="shared" si="155"/>
        <v/>
      </c>
      <c r="H3326" s="525">
        <f t="shared" si="156"/>
        <v>0</v>
      </c>
      <c r="I3326" s="526">
        <f t="shared" si="157"/>
        <v>1</v>
      </c>
      <c r="J3326" s="526" t="str">
        <f ca="1">IF(G3326="","",SUMPRODUCT(LOOKUP(MID(SUBSTITUTE(UPPER(TRIM(CLEAN(SUBSTITUTE(SUBSTITUTE(G3326,"ٔ",""),"ـ","ء"))))," ",""),ROW(INDIRECT("1:"&amp;LEN(SUBSTITUTE(UPPER(TRIM(CLEAN(SUBSTITUTE(SUBSTITUTE(G3326,"ٔ",""),"ـ","ء"))))," ","")))),1),Gematria!$C$3:$C$40,Gematria!$D$3:$D$40)))</f>
        <v/>
      </c>
    </row>
    <row r="3327" spans="1:10" x14ac:dyDescent="0.25">
      <c r="A3327" s="2">
        <v>3326</v>
      </c>
      <c r="B3327" s="2">
        <v>28</v>
      </c>
      <c r="C3327" s="2">
        <v>50</v>
      </c>
      <c r="D3327" s="11"/>
      <c r="E33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27" s="524" t="str">
        <f t="shared" si="155"/>
        <v/>
      </c>
      <c r="H3327" s="525">
        <f t="shared" si="156"/>
        <v>0</v>
      </c>
      <c r="I3327" s="526">
        <f t="shared" si="157"/>
        <v>1</v>
      </c>
      <c r="J3327" s="526" t="str">
        <f ca="1">IF(G3327="","",SUMPRODUCT(LOOKUP(MID(SUBSTITUTE(UPPER(TRIM(CLEAN(SUBSTITUTE(SUBSTITUTE(G3327,"ٔ",""),"ـ","ء"))))," ",""),ROW(INDIRECT("1:"&amp;LEN(SUBSTITUTE(UPPER(TRIM(CLEAN(SUBSTITUTE(SUBSTITUTE(G3327,"ٔ",""),"ـ","ء"))))," ","")))),1),Gematria!$C$3:$C$40,Gematria!$D$3:$D$40)))</f>
        <v/>
      </c>
    </row>
    <row r="3328" spans="1:10" x14ac:dyDescent="0.25">
      <c r="A3328" s="2">
        <v>3327</v>
      </c>
      <c r="B3328" s="2">
        <v>28</v>
      </c>
      <c r="C3328" s="2">
        <v>51</v>
      </c>
      <c r="D3328" s="11"/>
      <c r="E33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28" s="524" t="str">
        <f t="shared" si="155"/>
        <v/>
      </c>
      <c r="H3328" s="525">
        <f t="shared" si="156"/>
        <v>0</v>
      </c>
      <c r="I3328" s="526">
        <f t="shared" si="157"/>
        <v>1</v>
      </c>
      <c r="J3328" s="526" t="str">
        <f ca="1">IF(G3328="","",SUMPRODUCT(LOOKUP(MID(SUBSTITUTE(UPPER(TRIM(CLEAN(SUBSTITUTE(SUBSTITUTE(G3328,"ٔ",""),"ـ","ء"))))," ",""),ROW(INDIRECT("1:"&amp;LEN(SUBSTITUTE(UPPER(TRIM(CLEAN(SUBSTITUTE(SUBSTITUTE(G3328,"ٔ",""),"ـ","ء"))))," ","")))),1),Gematria!$C$3:$C$40,Gematria!$D$3:$D$40)))</f>
        <v/>
      </c>
    </row>
    <row r="3329" spans="1:10" x14ac:dyDescent="0.25">
      <c r="A3329" s="2">
        <v>3328</v>
      </c>
      <c r="B3329" s="2">
        <v>28</v>
      </c>
      <c r="C3329" s="2">
        <v>52</v>
      </c>
      <c r="D3329" s="11"/>
      <c r="E33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29" s="524" t="str">
        <f t="shared" si="155"/>
        <v/>
      </c>
      <c r="H3329" s="525">
        <f t="shared" si="156"/>
        <v>0</v>
      </c>
      <c r="I3329" s="526">
        <f t="shared" si="157"/>
        <v>1</v>
      </c>
      <c r="J3329" s="526" t="str">
        <f ca="1">IF(G3329="","",SUMPRODUCT(LOOKUP(MID(SUBSTITUTE(UPPER(TRIM(CLEAN(SUBSTITUTE(SUBSTITUTE(G3329,"ٔ",""),"ـ","ء"))))," ",""),ROW(INDIRECT("1:"&amp;LEN(SUBSTITUTE(UPPER(TRIM(CLEAN(SUBSTITUTE(SUBSTITUTE(G3329,"ٔ",""),"ـ","ء"))))," ","")))),1),Gematria!$C$3:$C$40,Gematria!$D$3:$D$40)))</f>
        <v/>
      </c>
    </row>
    <row r="3330" spans="1:10" x14ac:dyDescent="0.25">
      <c r="A3330" s="2">
        <v>3329</v>
      </c>
      <c r="B3330" s="2">
        <v>28</v>
      </c>
      <c r="C3330" s="2">
        <v>53</v>
      </c>
      <c r="D3330" s="11"/>
      <c r="E33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30" s="524" t="str">
        <f t="shared" si="155"/>
        <v/>
      </c>
      <c r="H3330" s="525">
        <f t="shared" si="156"/>
        <v>0</v>
      </c>
      <c r="I3330" s="526">
        <f t="shared" si="157"/>
        <v>1</v>
      </c>
      <c r="J3330" s="526" t="str">
        <f ca="1">IF(G3330="","",SUMPRODUCT(LOOKUP(MID(SUBSTITUTE(UPPER(TRIM(CLEAN(SUBSTITUTE(SUBSTITUTE(G3330,"ٔ",""),"ـ","ء"))))," ",""),ROW(INDIRECT("1:"&amp;LEN(SUBSTITUTE(UPPER(TRIM(CLEAN(SUBSTITUTE(SUBSTITUTE(G3330,"ٔ",""),"ـ","ء"))))," ","")))),1),Gematria!$C$3:$C$40,Gematria!$D$3:$D$40)))</f>
        <v/>
      </c>
    </row>
    <row r="3331" spans="1:10" x14ac:dyDescent="0.25">
      <c r="A3331" s="2">
        <v>3330</v>
      </c>
      <c r="B3331" s="2">
        <v>28</v>
      </c>
      <c r="C3331" s="2">
        <v>54</v>
      </c>
      <c r="D3331" s="11"/>
      <c r="E33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31" s="524" t="str">
        <f t="shared" ref="G3331:G3394" si="158">TRIM(CLEAN(SUBSTITUTE(F3331,"ٔ","")))</f>
        <v/>
      </c>
      <c r="H3331" s="525">
        <f t="shared" ref="H3331:H3394" si="159">LEN(SUBSTITUTE(G3331," ",""))</f>
        <v>0</v>
      </c>
      <c r="I3331" s="526">
        <f t="shared" si="157"/>
        <v>1</v>
      </c>
      <c r="J3331" s="526" t="str">
        <f ca="1">IF(G3331="","",SUMPRODUCT(LOOKUP(MID(SUBSTITUTE(UPPER(TRIM(CLEAN(SUBSTITUTE(SUBSTITUTE(G3331,"ٔ",""),"ـ","ء"))))," ",""),ROW(INDIRECT("1:"&amp;LEN(SUBSTITUTE(UPPER(TRIM(CLEAN(SUBSTITUTE(SUBSTITUTE(G3331,"ٔ",""),"ـ","ء"))))," ","")))),1),Gematria!$C$3:$C$40,Gematria!$D$3:$D$40)))</f>
        <v/>
      </c>
    </row>
    <row r="3332" spans="1:10" x14ac:dyDescent="0.25">
      <c r="A3332" s="2">
        <v>3331</v>
      </c>
      <c r="B3332" s="2">
        <v>28</v>
      </c>
      <c r="C3332" s="2">
        <v>55</v>
      </c>
      <c r="D3332" s="11"/>
      <c r="E33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32" s="524" t="str">
        <f t="shared" si="158"/>
        <v/>
      </c>
      <c r="H3332" s="525">
        <f t="shared" si="159"/>
        <v>0</v>
      </c>
      <c r="I3332" s="526">
        <f t="shared" si="157"/>
        <v>1</v>
      </c>
      <c r="J3332" s="526" t="str">
        <f ca="1">IF(G3332="","",SUMPRODUCT(LOOKUP(MID(SUBSTITUTE(UPPER(TRIM(CLEAN(SUBSTITUTE(SUBSTITUTE(G3332,"ٔ",""),"ـ","ء"))))," ",""),ROW(INDIRECT("1:"&amp;LEN(SUBSTITUTE(UPPER(TRIM(CLEAN(SUBSTITUTE(SUBSTITUTE(G3332,"ٔ",""),"ـ","ء"))))," ","")))),1),Gematria!$C$3:$C$40,Gematria!$D$3:$D$40)))</f>
        <v/>
      </c>
    </row>
    <row r="3333" spans="1:10" x14ac:dyDescent="0.25">
      <c r="A3333" s="2">
        <v>3332</v>
      </c>
      <c r="B3333" s="2">
        <v>28</v>
      </c>
      <c r="C3333" s="2">
        <v>56</v>
      </c>
      <c r="D3333" s="11"/>
      <c r="E33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33" s="524" t="str">
        <f t="shared" si="158"/>
        <v/>
      </c>
      <c r="H3333" s="525">
        <f t="shared" si="159"/>
        <v>0</v>
      </c>
      <c r="I3333" s="526">
        <f t="shared" si="157"/>
        <v>1</v>
      </c>
      <c r="J3333" s="526" t="str">
        <f ca="1">IF(G3333="","",SUMPRODUCT(LOOKUP(MID(SUBSTITUTE(UPPER(TRIM(CLEAN(SUBSTITUTE(SUBSTITUTE(G3333,"ٔ",""),"ـ","ء"))))," ",""),ROW(INDIRECT("1:"&amp;LEN(SUBSTITUTE(UPPER(TRIM(CLEAN(SUBSTITUTE(SUBSTITUTE(G3333,"ٔ",""),"ـ","ء"))))," ","")))),1),Gematria!$C$3:$C$40,Gematria!$D$3:$D$40)))</f>
        <v/>
      </c>
    </row>
    <row r="3334" spans="1:10" x14ac:dyDescent="0.25">
      <c r="A3334" s="2">
        <v>3333</v>
      </c>
      <c r="B3334" s="2">
        <v>28</v>
      </c>
      <c r="C3334" s="2">
        <v>57</v>
      </c>
      <c r="D3334" s="11"/>
      <c r="E33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34" s="524" t="str">
        <f t="shared" si="158"/>
        <v/>
      </c>
      <c r="H3334" s="525">
        <f t="shared" si="159"/>
        <v>0</v>
      </c>
      <c r="I3334" s="526">
        <f t="shared" si="157"/>
        <v>1</v>
      </c>
      <c r="J3334" s="526" t="str">
        <f ca="1">IF(G3334="","",SUMPRODUCT(LOOKUP(MID(SUBSTITUTE(UPPER(TRIM(CLEAN(SUBSTITUTE(SUBSTITUTE(G3334,"ٔ",""),"ـ","ء"))))," ",""),ROW(INDIRECT("1:"&amp;LEN(SUBSTITUTE(UPPER(TRIM(CLEAN(SUBSTITUTE(SUBSTITUTE(G3334,"ٔ",""),"ـ","ء"))))," ","")))),1),Gematria!$C$3:$C$40,Gematria!$D$3:$D$40)))</f>
        <v/>
      </c>
    </row>
    <row r="3335" spans="1:10" x14ac:dyDescent="0.25">
      <c r="A3335" s="2">
        <v>3334</v>
      </c>
      <c r="B3335" s="2">
        <v>28</v>
      </c>
      <c r="C3335" s="2">
        <v>58</v>
      </c>
      <c r="D3335" s="11"/>
      <c r="E33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35" s="524" t="str">
        <f t="shared" si="158"/>
        <v/>
      </c>
      <c r="H3335" s="525">
        <f t="shared" si="159"/>
        <v>0</v>
      </c>
      <c r="I3335" s="526">
        <f t="shared" si="157"/>
        <v>1</v>
      </c>
      <c r="J3335" s="526" t="str">
        <f ca="1">IF(G3335="","",SUMPRODUCT(LOOKUP(MID(SUBSTITUTE(UPPER(TRIM(CLEAN(SUBSTITUTE(SUBSTITUTE(G3335,"ٔ",""),"ـ","ء"))))," ",""),ROW(INDIRECT("1:"&amp;LEN(SUBSTITUTE(UPPER(TRIM(CLEAN(SUBSTITUTE(SUBSTITUTE(G3335,"ٔ",""),"ـ","ء"))))," ","")))),1),Gematria!$C$3:$C$40,Gematria!$D$3:$D$40)))</f>
        <v/>
      </c>
    </row>
    <row r="3336" spans="1:10" x14ac:dyDescent="0.25">
      <c r="A3336" s="2">
        <v>3335</v>
      </c>
      <c r="B3336" s="2">
        <v>28</v>
      </c>
      <c r="C3336" s="2">
        <v>59</v>
      </c>
      <c r="D3336" s="11"/>
      <c r="E33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36" s="524" t="str">
        <f t="shared" si="158"/>
        <v/>
      </c>
      <c r="H3336" s="525">
        <f t="shared" si="159"/>
        <v>0</v>
      </c>
      <c r="I3336" s="526">
        <f t="shared" si="157"/>
        <v>1</v>
      </c>
      <c r="J3336" s="526" t="str">
        <f ca="1">IF(G3336="","",SUMPRODUCT(LOOKUP(MID(SUBSTITUTE(UPPER(TRIM(CLEAN(SUBSTITUTE(SUBSTITUTE(G3336,"ٔ",""),"ـ","ء"))))," ",""),ROW(INDIRECT("1:"&amp;LEN(SUBSTITUTE(UPPER(TRIM(CLEAN(SUBSTITUTE(SUBSTITUTE(G3336,"ٔ",""),"ـ","ء"))))," ","")))),1),Gematria!$C$3:$C$40,Gematria!$D$3:$D$40)))</f>
        <v/>
      </c>
    </row>
    <row r="3337" spans="1:10" x14ac:dyDescent="0.25">
      <c r="A3337" s="2">
        <v>3336</v>
      </c>
      <c r="B3337" s="2">
        <v>28</v>
      </c>
      <c r="C3337" s="2">
        <v>60</v>
      </c>
      <c r="D3337" s="11"/>
      <c r="E33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37" s="524" t="str">
        <f t="shared" si="158"/>
        <v/>
      </c>
      <c r="H3337" s="525">
        <f t="shared" si="159"/>
        <v>0</v>
      </c>
      <c r="I3337" s="526">
        <f t="shared" si="157"/>
        <v>1</v>
      </c>
      <c r="J3337" s="526" t="str">
        <f ca="1">IF(G3337="","",SUMPRODUCT(LOOKUP(MID(SUBSTITUTE(UPPER(TRIM(CLEAN(SUBSTITUTE(SUBSTITUTE(G3337,"ٔ",""),"ـ","ء"))))," ",""),ROW(INDIRECT("1:"&amp;LEN(SUBSTITUTE(UPPER(TRIM(CLEAN(SUBSTITUTE(SUBSTITUTE(G3337,"ٔ",""),"ـ","ء"))))," ","")))),1),Gematria!$C$3:$C$40,Gematria!$D$3:$D$40)))</f>
        <v/>
      </c>
    </row>
    <row r="3338" spans="1:10" x14ac:dyDescent="0.25">
      <c r="A3338" s="2">
        <v>3337</v>
      </c>
      <c r="B3338" s="2">
        <v>28</v>
      </c>
      <c r="C3338" s="2">
        <v>61</v>
      </c>
      <c r="D3338" s="11"/>
      <c r="E33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38" s="524" t="str">
        <f t="shared" si="158"/>
        <v/>
      </c>
      <c r="H3338" s="525">
        <f t="shared" si="159"/>
        <v>0</v>
      </c>
      <c r="I3338" s="526">
        <f t="shared" si="157"/>
        <v>1</v>
      </c>
      <c r="J3338" s="526" t="str">
        <f ca="1">IF(G3338="","",SUMPRODUCT(LOOKUP(MID(SUBSTITUTE(UPPER(TRIM(CLEAN(SUBSTITUTE(SUBSTITUTE(G3338,"ٔ",""),"ـ","ء"))))," ",""),ROW(INDIRECT("1:"&amp;LEN(SUBSTITUTE(UPPER(TRIM(CLEAN(SUBSTITUTE(SUBSTITUTE(G3338,"ٔ",""),"ـ","ء"))))," ","")))),1),Gematria!$C$3:$C$40,Gematria!$D$3:$D$40)))</f>
        <v/>
      </c>
    </row>
    <row r="3339" spans="1:10" x14ac:dyDescent="0.25">
      <c r="A3339" s="2">
        <v>3338</v>
      </c>
      <c r="B3339" s="2">
        <v>28</v>
      </c>
      <c r="C3339" s="2">
        <v>62</v>
      </c>
      <c r="D3339" s="11"/>
      <c r="E33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39" s="524" t="str">
        <f t="shared" si="158"/>
        <v/>
      </c>
      <c r="H3339" s="525">
        <f t="shared" si="159"/>
        <v>0</v>
      </c>
      <c r="I3339" s="526">
        <f t="shared" si="157"/>
        <v>1</v>
      </c>
      <c r="J3339" s="526" t="str">
        <f ca="1">IF(G3339="","",SUMPRODUCT(LOOKUP(MID(SUBSTITUTE(UPPER(TRIM(CLEAN(SUBSTITUTE(SUBSTITUTE(G3339,"ٔ",""),"ـ","ء"))))," ",""),ROW(INDIRECT("1:"&amp;LEN(SUBSTITUTE(UPPER(TRIM(CLEAN(SUBSTITUTE(SUBSTITUTE(G3339,"ٔ",""),"ـ","ء"))))," ","")))),1),Gematria!$C$3:$C$40,Gematria!$D$3:$D$40)))</f>
        <v/>
      </c>
    </row>
    <row r="3340" spans="1:10" x14ac:dyDescent="0.25">
      <c r="A3340" s="2">
        <v>3339</v>
      </c>
      <c r="B3340" s="2">
        <v>28</v>
      </c>
      <c r="C3340" s="2">
        <v>63</v>
      </c>
      <c r="D3340" s="11"/>
      <c r="E33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40" s="524" t="str">
        <f t="shared" si="158"/>
        <v/>
      </c>
      <c r="H3340" s="525">
        <f t="shared" si="159"/>
        <v>0</v>
      </c>
      <c r="I3340" s="526">
        <f t="shared" si="157"/>
        <v>1</v>
      </c>
      <c r="J3340" s="526" t="str">
        <f ca="1">IF(G3340="","",SUMPRODUCT(LOOKUP(MID(SUBSTITUTE(UPPER(TRIM(CLEAN(SUBSTITUTE(SUBSTITUTE(G3340,"ٔ",""),"ـ","ء"))))," ",""),ROW(INDIRECT("1:"&amp;LEN(SUBSTITUTE(UPPER(TRIM(CLEAN(SUBSTITUTE(SUBSTITUTE(G3340,"ٔ",""),"ـ","ء"))))," ","")))),1),Gematria!$C$3:$C$40,Gematria!$D$3:$D$40)))</f>
        <v/>
      </c>
    </row>
    <row r="3341" spans="1:10" x14ac:dyDescent="0.25">
      <c r="A3341" s="2">
        <v>3340</v>
      </c>
      <c r="B3341" s="2">
        <v>28</v>
      </c>
      <c r="C3341" s="2">
        <v>64</v>
      </c>
      <c r="D3341" s="11"/>
      <c r="E33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41" s="524" t="str">
        <f t="shared" si="158"/>
        <v/>
      </c>
      <c r="H3341" s="525">
        <f t="shared" si="159"/>
        <v>0</v>
      </c>
      <c r="I3341" s="526">
        <f t="shared" si="157"/>
        <v>1</v>
      </c>
      <c r="J3341" s="526" t="str">
        <f ca="1">IF(G3341="","",SUMPRODUCT(LOOKUP(MID(SUBSTITUTE(UPPER(TRIM(CLEAN(SUBSTITUTE(SUBSTITUTE(G3341,"ٔ",""),"ـ","ء"))))," ",""),ROW(INDIRECT("1:"&amp;LEN(SUBSTITUTE(UPPER(TRIM(CLEAN(SUBSTITUTE(SUBSTITUTE(G3341,"ٔ",""),"ـ","ء"))))," ","")))),1),Gematria!$C$3:$C$40,Gematria!$D$3:$D$40)))</f>
        <v/>
      </c>
    </row>
    <row r="3342" spans="1:10" x14ac:dyDescent="0.25">
      <c r="A3342" s="2">
        <v>3341</v>
      </c>
      <c r="B3342" s="2">
        <v>28</v>
      </c>
      <c r="C3342" s="2">
        <v>65</v>
      </c>
      <c r="D3342" s="11"/>
      <c r="E33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42" s="524" t="str">
        <f t="shared" si="158"/>
        <v/>
      </c>
      <c r="H3342" s="525">
        <f t="shared" si="159"/>
        <v>0</v>
      </c>
      <c r="I3342" s="526">
        <f t="shared" si="157"/>
        <v>1</v>
      </c>
      <c r="J3342" s="526" t="str">
        <f ca="1">IF(G3342="","",SUMPRODUCT(LOOKUP(MID(SUBSTITUTE(UPPER(TRIM(CLEAN(SUBSTITUTE(SUBSTITUTE(G3342,"ٔ",""),"ـ","ء"))))," ",""),ROW(INDIRECT("1:"&amp;LEN(SUBSTITUTE(UPPER(TRIM(CLEAN(SUBSTITUTE(SUBSTITUTE(G3342,"ٔ",""),"ـ","ء"))))," ","")))),1),Gematria!$C$3:$C$40,Gematria!$D$3:$D$40)))</f>
        <v/>
      </c>
    </row>
    <row r="3343" spans="1:10" x14ac:dyDescent="0.25">
      <c r="A3343" s="2">
        <v>3342</v>
      </c>
      <c r="B3343" s="2">
        <v>28</v>
      </c>
      <c r="C3343" s="2">
        <v>66</v>
      </c>
      <c r="D3343" s="11"/>
      <c r="E33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43" s="524" t="str">
        <f t="shared" si="158"/>
        <v/>
      </c>
      <c r="H3343" s="525">
        <f t="shared" si="159"/>
        <v>0</v>
      </c>
      <c r="I3343" s="526">
        <f t="shared" si="157"/>
        <v>1</v>
      </c>
      <c r="J3343" s="526" t="str">
        <f ca="1">IF(G3343="","",SUMPRODUCT(LOOKUP(MID(SUBSTITUTE(UPPER(TRIM(CLEAN(SUBSTITUTE(SUBSTITUTE(G3343,"ٔ",""),"ـ","ء"))))," ",""),ROW(INDIRECT("1:"&amp;LEN(SUBSTITUTE(UPPER(TRIM(CLEAN(SUBSTITUTE(SUBSTITUTE(G3343,"ٔ",""),"ـ","ء"))))," ","")))),1),Gematria!$C$3:$C$40,Gematria!$D$3:$D$40)))</f>
        <v/>
      </c>
    </row>
    <row r="3344" spans="1:10" x14ac:dyDescent="0.25">
      <c r="A3344" s="2">
        <v>3343</v>
      </c>
      <c r="B3344" s="2">
        <v>28</v>
      </c>
      <c r="C3344" s="2">
        <v>67</v>
      </c>
      <c r="D3344" s="11"/>
      <c r="E33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44" s="524" t="str">
        <f t="shared" si="158"/>
        <v/>
      </c>
      <c r="H3344" s="525">
        <f t="shared" si="159"/>
        <v>0</v>
      </c>
      <c r="I3344" s="526">
        <f t="shared" si="157"/>
        <v>1</v>
      </c>
      <c r="J3344" s="526" t="str">
        <f ca="1">IF(G3344="","",SUMPRODUCT(LOOKUP(MID(SUBSTITUTE(UPPER(TRIM(CLEAN(SUBSTITUTE(SUBSTITUTE(G3344,"ٔ",""),"ـ","ء"))))," ",""),ROW(INDIRECT("1:"&amp;LEN(SUBSTITUTE(UPPER(TRIM(CLEAN(SUBSTITUTE(SUBSTITUTE(G3344,"ٔ",""),"ـ","ء"))))," ","")))),1),Gematria!$C$3:$C$40,Gematria!$D$3:$D$40)))</f>
        <v/>
      </c>
    </row>
    <row r="3345" spans="1:10" x14ac:dyDescent="0.25">
      <c r="A3345" s="2">
        <v>3344</v>
      </c>
      <c r="B3345" s="2">
        <v>28</v>
      </c>
      <c r="C3345" s="2">
        <v>68</v>
      </c>
      <c r="D3345" s="11"/>
      <c r="E33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45" s="524" t="str">
        <f t="shared" si="158"/>
        <v/>
      </c>
      <c r="H3345" s="525">
        <f t="shared" si="159"/>
        <v>0</v>
      </c>
      <c r="I3345" s="526">
        <f t="shared" si="157"/>
        <v>1</v>
      </c>
      <c r="J3345" s="526" t="str">
        <f ca="1">IF(G3345="","",SUMPRODUCT(LOOKUP(MID(SUBSTITUTE(UPPER(TRIM(CLEAN(SUBSTITUTE(SUBSTITUTE(G3345,"ٔ",""),"ـ","ء"))))," ",""),ROW(INDIRECT("1:"&amp;LEN(SUBSTITUTE(UPPER(TRIM(CLEAN(SUBSTITUTE(SUBSTITUTE(G3345,"ٔ",""),"ـ","ء"))))," ","")))),1),Gematria!$C$3:$C$40,Gematria!$D$3:$D$40)))</f>
        <v/>
      </c>
    </row>
    <row r="3346" spans="1:10" x14ac:dyDescent="0.25">
      <c r="A3346" s="2">
        <v>3345</v>
      </c>
      <c r="B3346" s="2">
        <v>28</v>
      </c>
      <c r="C3346" s="2">
        <v>69</v>
      </c>
      <c r="D3346" s="11"/>
      <c r="E33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46" s="524" t="str">
        <f t="shared" si="158"/>
        <v/>
      </c>
      <c r="H3346" s="525">
        <f t="shared" si="159"/>
        <v>0</v>
      </c>
      <c r="I3346" s="526">
        <f t="shared" si="157"/>
        <v>1</v>
      </c>
      <c r="J3346" s="526" t="str">
        <f ca="1">IF(G3346="","",SUMPRODUCT(LOOKUP(MID(SUBSTITUTE(UPPER(TRIM(CLEAN(SUBSTITUTE(SUBSTITUTE(G3346,"ٔ",""),"ـ","ء"))))," ",""),ROW(INDIRECT("1:"&amp;LEN(SUBSTITUTE(UPPER(TRIM(CLEAN(SUBSTITUTE(SUBSTITUTE(G3346,"ٔ",""),"ـ","ء"))))," ","")))),1),Gematria!$C$3:$C$40,Gematria!$D$3:$D$40)))</f>
        <v/>
      </c>
    </row>
    <row r="3347" spans="1:10" x14ac:dyDescent="0.25">
      <c r="A3347" s="2">
        <v>3346</v>
      </c>
      <c r="B3347" s="2">
        <v>28</v>
      </c>
      <c r="C3347" s="2">
        <v>70</v>
      </c>
      <c r="D3347" s="11"/>
      <c r="E33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47" s="524" t="str">
        <f t="shared" si="158"/>
        <v/>
      </c>
      <c r="H3347" s="525">
        <f t="shared" si="159"/>
        <v>0</v>
      </c>
      <c r="I3347" s="526">
        <f t="shared" ref="I3347:I3410" si="160">LEN(TRIM(G3347))-H3347+1</f>
        <v>1</v>
      </c>
      <c r="J3347" s="526" t="str">
        <f ca="1">IF(G3347="","",SUMPRODUCT(LOOKUP(MID(SUBSTITUTE(UPPER(TRIM(CLEAN(SUBSTITUTE(SUBSTITUTE(G3347,"ٔ",""),"ـ","ء"))))," ",""),ROW(INDIRECT("1:"&amp;LEN(SUBSTITUTE(UPPER(TRIM(CLEAN(SUBSTITUTE(SUBSTITUTE(G3347,"ٔ",""),"ـ","ء"))))," ","")))),1),Gematria!$C$3:$C$40,Gematria!$D$3:$D$40)))</f>
        <v/>
      </c>
    </row>
    <row r="3348" spans="1:10" x14ac:dyDescent="0.25">
      <c r="A3348" s="2">
        <v>3347</v>
      </c>
      <c r="B3348" s="2">
        <v>28</v>
      </c>
      <c r="C3348" s="2">
        <v>71</v>
      </c>
      <c r="D3348" s="11"/>
      <c r="E33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48" s="524" t="str">
        <f t="shared" si="158"/>
        <v/>
      </c>
      <c r="H3348" s="525">
        <f t="shared" si="159"/>
        <v>0</v>
      </c>
      <c r="I3348" s="526">
        <f t="shared" si="160"/>
        <v>1</v>
      </c>
      <c r="J3348" s="526" t="str">
        <f ca="1">IF(G3348="","",SUMPRODUCT(LOOKUP(MID(SUBSTITUTE(UPPER(TRIM(CLEAN(SUBSTITUTE(SUBSTITUTE(G3348,"ٔ",""),"ـ","ء"))))," ",""),ROW(INDIRECT("1:"&amp;LEN(SUBSTITUTE(UPPER(TRIM(CLEAN(SUBSTITUTE(SUBSTITUTE(G3348,"ٔ",""),"ـ","ء"))))," ","")))),1),Gematria!$C$3:$C$40,Gematria!$D$3:$D$40)))</f>
        <v/>
      </c>
    </row>
    <row r="3349" spans="1:10" x14ac:dyDescent="0.25">
      <c r="A3349" s="2">
        <v>3348</v>
      </c>
      <c r="B3349" s="2">
        <v>28</v>
      </c>
      <c r="C3349" s="2">
        <v>72</v>
      </c>
      <c r="D3349" s="11"/>
      <c r="E33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49" s="524" t="str">
        <f t="shared" si="158"/>
        <v/>
      </c>
      <c r="H3349" s="525">
        <f t="shared" si="159"/>
        <v>0</v>
      </c>
      <c r="I3349" s="526">
        <f t="shared" si="160"/>
        <v>1</v>
      </c>
      <c r="J3349" s="526" t="str">
        <f ca="1">IF(G3349="","",SUMPRODUCT(LOOKUP(MID(SUBSTITUTE(UPPER(TRIM(CLEAN(SUBSTITUTE(SUBSTITUTE(G3349,"ٔ",""),"ـ","ء"))))," ",""),ROW(INDIRECT("1:"&amp;LEN(SUBSTITUTE(UPPER(TRIM(CLEAN(SUBSTITUTE(SUBSTITUTE(G3349,"ٔ",""),"ـ","ء"))))," ","")))),1),Gematria!$C$3:$C$40,Gematria!$D$3:$D$40)))</f>
        <v/>
      </c>
    </row>
    <row r="3350" spans="1:10" x14ac:dyDescent="0.25">
      <c r="A3350" s="2">
        <v>3349</v>
      </c>
      <c r="B3350" s="2">
        <v>28</v>
      </c>
      <c r="C3350" s="2">
        <v>73</v>
      </c>
      <c r="D3350" s="11"/>
      <c r="E33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50" s="524" t="str">
        <f t="shared" si="158"/>
        <v/>
      </c>
      <c r="H3350" s="525">
        <f t="shared" si="159"/>
        <v>0</v>
      </c>
      <c r="I3350" s="526">
        <f t="shared" si="160"/>
        <v>1</v>
      </c>
      <c r="J3350" s="526" t="str">
        <f ca="1">IF(G3350="","",SUMPRODUCT(LOOKUP(MID(SUBSTITUTE(UPPER(TRIM(CLEAN(SUBSTITUTE(SUBSTITUTE(G3350,"ٔ",""),"ـ","ء"))))," ",""),ROW(INDIRECT("1:"&amp;LEN(SUBSTITUTE(UPPER(TRIM(CLEAN(SUBSTITUTE(SUBSTITUTE(G3350,"ٔ",""),"ـ","ء"))))," ","")))),1),Gematria!$C$3:$C$40,Gematria!$D$3:$D$40)))</f>
        <v/>
      </c>
    </row>
    <row r="3351" spans="1:10" x14ac:dyDescent="0.25">
      <c r="A3351" s="2">
        <v>3350</v>
      </c>
      <c r="B3351" s="2">
        <v>28</v>
      </c>
      <c r="C3351" s="2">
        <v>74</v>
      </c>
      <c r="D3351" s="11"/>
      <c r="E33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51" s="524" t="str">
        <f t="shared" si="158"/>
        <v/>
      </c>
      <c r="H3351" s="525">
        <f t="shared" si="159"/>
        <v>0</v>
      </c>
      <c r="I3351" s="526">
        <f t="shared" si="160"/>
        <v>1</v>
      </c>
      <c r="J3351" s="526" t="str">
        <f ca="1">IF(G3351="","",SUMPRODUCT(LOOKUP(MID(SUBSTITUTE(UPPER(TRIM(CLEAN(SUBSTITUTE(SUBSTITUTE(G3351,"ٔ",""),"ـ","ء"))))," ",""),ROW(INDIRECT("1:"&amp;LEN(SUBSTITUTE(UPPER(TRIM(CLEAN(SUBSTITUTE(SUBSTITUTE(G3351,"ٔ",""),"ـ","ء"))))," ","")))),1),Gematria!$C$3:$C$40,Gematria!$D$3:$D$40)))</f>
        <v/>
      </c>
    </row>
    <row r="3352" spans="1:10" x14ac:dyDescent="0.25">
      <c r="A3352" s="2">
        <v>3351</v>
      </c>
      <c r="B3352" s="2">
        <v>28</v>
      </c>
      <c r="C3352" s="2">
        <v>75</v>
      </c>
      <c r="D3352" s="11"/>
      <c r="E33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52" s="524" t="str">
        <f t="shared" si="158"/>
        <v/>
      </c>
      <c r="H3352" s="525">
        <f t="shared" si="159"/>
        <v>0</v>
      </c>
      <c r="I3352" s="526">
        <f t="shared" si="160"/>
        <v>1</v>
      </c>
      <c r="J3352" s="526" t="str">
        <f ca="1">IF(G3352="","",SUMPRODUCT(LOOKUP(MID(SUBSTITUTE(UPPER(TRIM(CLEAN(SUBSTITUTE(SUBSTITUTE(G3352,"ٔ",""),"ـ","ء"))))," ",""),ROW(INDIRECT("1:"&amp;LEN(SUBSTITUTE(UPPER(TRIM(CLEAN(SUBSTITUTE(SUBSTITUTE(G3352,"ٔ",""),"ـ","ء"))))," ","")))),1),Gematria!$C$3:$C$40,Gematria!$D$3:$D$40)))</f>
        <v/>
      </c>
    </row>
    <row r="3353" spans="1:10" x14ac:dyDescent="0.25">
      <c r="A3353" s="2">
        <v>3352</v>
      </c>
      <c r="B3353" s="2">
        <v>28</v>
      </c>
      <c r="C3353" s="2">
        <v>76</v>
      </c>
      <c r="D3353" s="11"/>
      <c r="E33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53" s="524" t="str">
        <f t="shared" si="158"/>
        <v/>
      </c>
      <c r="H3353" s="525">
        <f t="shared" si="159"/>
        <v>0</v>
      </c>
      <c r="I3353" s="526">
        <f t="shared" si="160"/>
        <v>1</v>
      </c>
      <c r="J3353" s="526" t="str">
        <f ca="1">IF(G3353="","",SUMPRODUCT(LOOKUP(MID(SUBSTITUTE(UPPER(TRIM(CLEAN(SUBSTITUTE(SUBSTITUTE(G3353,"ٔ",""),"ـ","ء"))))," ",""),ROW(INDIRECT("1:"&amp;LEN(SUBSTITUTE(UPPER(TRIM(CLEAN(SUBSTITUTE(SUBSTITUTE(G3353,"ٔ",""),"ـ","ء"))))," ","")))),1),Gematria!$C$3:$C$40,Gematria!$D$3:$D$40)))</f>
        <v/>
      </c>
    </row>
    <row r="3354" spans="1:10" x14ac:dyDescent="0.25">
      <c r="A3354" s="2">
        <v>3353</v>
      </c>
      <c r="B3354" s="2">
        <v>28</v>
      </c>
      <c r="C3354" s="2">
        <v>77</v>
      </c>
      <c r="D3354" s="11"/>
      <c r="E33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54" s="524" t="str">
        <f t="shared" si="158"/>
        <v/>
      </c>
      <c r="H3354" s="525">
        <f t="shared" si="159"/>
        <v>0</v>
      </c>
      <c r="I3354" s="526">
        <f t="shared" si="160"/>
        <v>1</v>
      </c>
      <c r="J3354" s="526" t="str">
        <f ca="1">IF(G3354="","",SUMPRODUCT(LOOKUP(MID(SUBSTITUTE(UPPER(TRIM(CLEAN(SUBSTITUTE(SUBSTITUTE(G3354,"ٔ",""),"ـ","ء"))))," ",""),ROW(INDIRECT("1:"&amp;LEN(SUBSTITUTE(UPPER(TRIM(CLEAN(SUBSTITUTE(SUBSTITUTE(G3354,"ٔ",""),"ـ","ء"))))," ","")))),1),Gematria!$C$3:$C$40,Gematria!$D$3:$D$40)))</f>
        <v/>
      </c>
    </row>
    <row r="3355" spans="1:10" x14ac:dyDescent="0.25">
      <c r="A3355" s="2">
        <v>3354</v>
      </c>
      <c r="B3355" s="2">
        <v>28</v>
      </c>
      <c r="C3355" s="2">
        <v>78</v>
      </c>
      <c r="D3355" s="11"/>
      <c r="E33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55" s="524" t="str">
        <f t="shared" si="158"/>
        <v/>
      </c>
      <c r="H3355" s="525">
        <f t="shared" si="159"/>
        <v>0</v>
      </c>
      <c r="I3355" s="526">
        <f t="shared" si="160"/>
        <v>1</v>
      </c>
      <c r="J3355" s="526" t="str">
        <f ca="1">IF(G3355="","",SUMPRODUCT(LOOKUP(MID(SUBSTITUTE(UPPER(TRIM(CLEAN(SUBSTITUTE(SUBSTITUTE(G3355,"ٔ",""),"ـ","ء"))))," ",""),ROW(INDIRECT("1:"&amp;LEN(SUBSTITUTE(UPPER(TRIM(CLEAN(SUBSTITUTE(SUBSTITUTE(G3355,"ٔ",""),"ـ","ء"))))," ","")))),1),Gematria!$C$3:$C$40,Gematria!$D$3:$D$40)))</f>
        <v/>
      </c>
    </row>
    <row r="3356" spans="1:10" x14ac:dyDescent="0.25">
      <c r="A3356" s="2">
        <v>3355</v>
      </c>
      <c r="B3356" s="2">
        <v>28</v>
      </c>
      <c r="C3356" s="2">
        <v>79</v>
      </c>
      <c r="D3356" s="11"/>
      <c r="E33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56" s="524" t="str">
        <f t="shared" si="158"/>
        <v/>
      </c>
      <c r="H3356" s="525">
        <f t="shared" si="159"/>
        <v>0</v>
      </c>
      <c r="I3356" s="526">
        <f t="shared" si="160"/>
        <v>1</v>
      </c>
      <c r="J3356" s="526" t="str">
        <f ca="1">IF(G3356="","",SUMPRODUCT(LOOKUP(MID(SUBSTITUTE(UPPER(TRIM(CLEAN(SUBSTITUTE(SUBSTITUTE(G3356,"ٔ",""),"ـ","ء"))))," ",""),ROW(INDIRECT("1:"&amp;LEN(SUBSTITUTE(UPPER(TRIM(CLEAN(SUBSTITUTE(SUBSTITUTE(G3356,"ٔ",""),"ـ","ء"))))," ","")))),1),Gematria!$C$3:$C$40,Gematria!$D$3:$D$40)))</f>
        <v/>
      </c>
    </row>
    <row r="3357" spans="1:10" x14ac:dyDescent="0.25">
      <c r="A3357" s="2">
        <v>3356</v>
      </c>
      <c r="B3357" s="2">
        <v>28</v>
      </c>
      <c r="C3357" s="2">
        <v>80</v>
      </c>
      <c r="D3357" s="11"/>
      <c r="E33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57" s="524" t="str">
        <f t="shared" si="158"/>
        <v/>
      </c>
      <c r="H3357" s="525">
        <f t="shared" si="159"/>
        <v>0</v>
      </c>
      <c r="I3357" s="526">
        <f t="shared" si="160"/>
        <v>1</v>
      </c>
      <c r="J3357" s="526" t="str">
        <f ca="1">IF(G3357="","",SUMPRODUCT(LOOKUP(MID(SUBSTITUTE(UPPER(TRIM(CLEAN(SUBSTITUTE(SUBSTITUTE(G3357,"ٔ",""),"ـ","ء"))))," ",""),ROW(INDIRECT("1:"&amp;LEN(SUBSTITUTE(UPPER(TRIM(CLEAN(SUBSTITUTE(SUBSTITUTE(G3357,"ٔ",""),"ـ","ء"))))," ","")))),1),Gematria!$C$3:$C$40,Gematria!$D$3:$D$40)))</f>
        <v/>
      </c>
    </row>
    <row r="3358" spans="1:10" x14ac:dyDescent="0.25">
      <c r="A3358" s="2">
        <v>3357</v>
      </c>
      <c r="B3358" s="2">
        <v>28</v>
      </c>
      <c r="C3358" s="2">
        <v>81</v>
      </c>
      <c r="D3358" s="11"/>
      <c r="E33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58" s="524" t="str">
        <f t="shared" si="158"/>
        <v/>
      </c>
      <c r="H3358" s="525">
        <f t="shared" si="159"/>
        <v>0</v>
      </c>
      <c r="I3358" s="526">
        <f t="shared" si="160"/>
        <v>1</v>
      </c>
      <c r="J3358" s="526" t="str">
        <f ca="1">IF(G3358="","",SUMPRODUCT(LOOKUP(MID(SUBSTITUTE(UPPER(TRIM(CLEAN(SUBSTITUTE(SUBSTITUTE(G3358,"ٔ",""),"ـ","ء"))))," ",""),ROW(INDIRECT("1:"&amp;LEN(SUBSTITUTE(UPPER(TRIM(CLEAN(SUBSTITUTE(SUBSTITUTE(G3358,"ٔ",""),"ـ","ء"))))," ","")))),1),Gematria!$C$3:$C$40,Gematria!$D$3:$D$40)))</f>
        <v/>
      </c>
    </row>
    <row r="3359" spans="1:10" x14ac:dyDescent="0.25">
      <c r="A3359" s="2">
        <v>3358</v>
      </c>
      <c r="B3359" s="2">
        <v>28</v>
      </c>
      <c r="C3359" s="2">
        <v>82</v>
      </c>
      <c r="D3359" s="11"/>
      <c r="E33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59" s="524" t="str">
        <f t="shared" si="158"/>
        <v/>
      </c>
      <c r="H3359" s="525">
        <f t="shared" si="159"/>
        <v>0</v>
      </c>
      <c r="I3359" s="526">
        <f t="shared" si="160"/>
        <v>1</v>
      </c>
      <c r="J3359" s="526" t="str">
        <f ca="1">IF(G3359="","",SUMPRODUCT(LOOKUP(MID(SUBSTITUTE(UPPER(TRIM(CLEAN(SUBSTITUTE(SUBSTITUTE(G3359,"ٔ",""),"ـ","ء"))))," ",""),ROW(INDIRECT("1:"&amp;LEN(SUBSTITUTE(UPPER(TRIM(CLEAN(SUBSTITUTE(SUBSTITUTE(G3359,"ٔ",""),"ـ","ء"))))," ","")))),1),Gematria!$C$3:$C$40,Gematria!$D$3:$D$40)))</f>
        <v/>
      </c>
    </row>
    <row r="3360" spans="1:10" x14ac:dyDescent="0.25">
      <c r="A3360" s="2">
        <v>3359</v>
      </c>
      <c r="B3360" s="2">
        <v>28</v>
      </c>
      <c r="C3360" s="2">
        <v>83</v>
      </c>
      <c r="D3360" s="11"/>
      <c r="E33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60" s="524" t="str">
        <f t="shared" si="158"/>
        <v/>
      </c>
      <c r="H3360" s="525">
        <f t="shared" si="159"/>
        <v>0</v>
      </c>
      <c r="I3360" s="526">
        <f t="shared" si="160"/>
        <v>1</v>
      </c>
      <c r="J3360" s="526" t="str">
        <f ca="1">IF(G3360="","",SUMPRODUCT(LOOKUP(MID(SUBSTITUTE(UPPER(TRIM(CLEAN(SUBSTITUTE(SUBSTITUTE(G3360,"ٔ",""),"ـ","ء"))))," ",""),ROW(INDIRECT("1:"&amp;LEN(SUBSTITUTE(UPPER(TRIM(CLEAN(SUBSTITUTE(SUBSTITUTE(G3360,"ٔ",""),"ـ","ء"))))," ","")))),1),Gematria!$C$3:$C$40,Gematria!$D$3:$D$40)))</f>
        <v/>
      </c>
    </row>
    <row r="3361" spans="1:10" x14ac:dyDescent="0.25">
      <c r="A3361" s="2">
        <v>3360</v>
      </c>
      <c r="B3361" s="2">
        <v>28</v>
      </c>
      <c r="C3361" s="2">
        <v>84</v>
      </c>
      <c r="D3361" s="11"/>
      <c r="E33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61" s="524" t="str">
        <f t="shared" si="158"/>
        <v/>
      </c>
      <c r="H3361" s="525">
        <f t="shared" si="159"/>
        <v>0</v>
      </c>
      <c r="I3361" s="526">
        <f t="shared" si="160"/>
        <v>1</v>
      </c>
      <c r="J3361" s="526" t="str">
        <f ca="1">IF(G3361="","",SUMPRODUCT(LOOKUP(MID(SUBSTITUTE(UPPER(TRIM(CLEAN(SUBSTITUTE(SUBSTITUTE(G3361,"ٔ",""),"ـ","ء"))))," ",""),ROW(INDIRECT("1:"&amp;LEN(SUBSTITUTE(UPPER(TRIM(CLEAN(SUBSTITUTE(SUBSTITUTE(G3361,"ٔ",""),"ـ","ء"))))," ","")))),1),Gematria!$C$3:$C$40,Gematria!$D$3:$D$40)))</f>
        <v/>
      </c>
    </row>
    <row r="3362" spans="1:10" x14ac:dyDescent="0.25">
      <c r="A3362" s="2">
        <v>3361</v>
      </c>
      <c r="B3362" s="2">
        <v>28</v>
      </c>
      <c r="C3362" s="2">
        <v>85</v>
      </c>
      <c r="D3362" s="11"/>
      <c r="E33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62" s="524" t="str">
        <f t="shared" si="158"/>
        <v/>
      </c>
      <c r="H3362" s="525">
        <f t="shared" si="159"/>
        <v>0</v>
      </c>
      <c r="I3362" s="526">
        <f t="shared" si="160"/>
        <v>1</v>
      </c>
      <c r="J3362" s="526" t="str">
        <f ca="1">IF(G3362="","",SUMPRODUCT(LOOKUP(MID(SUBSTITUTE(UPPER(TRIM(CLEAN(SUBSTITUTE(SUBSTITUTE(G3362,"ٔ",""),"ـ","ء"))))," ",""),ROW(INDIRECT("1:"&amp;LEN(SUBSTITUTE(UPPER(TRIM(CLEAN(SUBSTITUTE(SUBSTITUTE(G3362,"ٔ",""),"ـ","ء"))))," ","")))),1),Gematria!$C$3:$C$40,Gematria!$D$3:$D$40)))</f>
        <v/>
      </c>
    </row>
    <row r="3363" spans="1:10" x14ac:dyDescent="0.25">
      <c r="A3363" s="2">
        <v>3362</v>
      </c>
      <c r="B3363" s="2">
        <v>28</v>
      </c>
      <c r="C3363" s="2">
        <v>86</v>
      </c>
      <c r="D3363" s="11"/>
      <c r="E33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63" s="524" t="str">
        <f t="shared" si="158"/>
        <v/>
      </c>
      <c r="H3363" s="525">
        <f t="shared" si="159"/>
        <v>0</v>
      </c>
      <c r="I3363" s="526">
        <f t="shared" si="160"/>
        <v>1</v>
      </c>
      <c r="J3363" s="526" t="str">
        <f ca="1">IF(G3363="","",SUMPRODUCT(LOOKUP(MID(SUBSTITUTE(UPPER(TRIM(CLEAN(SUBSTITUTE(SUBSTITUTE(G3363,"ٔ",""),"ـ","ء"))))," ",""),ROW(INDIRECT("1:"&amp;LEN(SUBSTITUTE(UPPER(TRIM(CLEAN(SUBSTITUTE(SUBSTITUTE(G3363,"ٔ",""),"ـ","ء"))))," ","")))),1),Gematria!$C$3:$C$40,Gematria!$D$3:$D$40)))</f>
        <v/>
      </c>
    </row>
    <row r="3364" spans="1:10" x14ac:dyDescent="0.25">
      <c r="A3364" s="2">
        <v>3363</v>
      </c>
      <c r="B3364" s="2">
        <v>28</v>
      </c>
      <c r="C3364" s="2">
        <v>87</v>
      </c>
      <c r="D3364" s="11"/>
      <c r="E33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64" s="524" t="str">
        <f t="shared" si="158"/>
        <v/>
      </c>
      <c r="H3364" s="525">
        <f t="shared" si="159"/>
        <v>0</v>
      </c>
      <c r="I3364" s="526">
        <f t="shared" si="160"/>
        <v>1</v>
      </c>
      <c r="J3364" s="526" t="str">
        <f ca="1">IF(G3364="","",SUMPRODUCT(LOOKUP(MID(SUBSTITUTE(UPPER(TRIM(CLEAN(SUBSTITUTE(SUBSTITUTE(G3364,"ٔ",""),"ـ","ء"))))," ",""),ROW(INDIRECT("1:"&amp;LEN(SUBSTITUTE(UPPER(TRIM(CLEAN(SUBSTITUTE(SUBSTITUTE(G3364,"ٔ",""),"ـ","ء"))))," ","")))),1),Gematria!$C$3:$C$40,Gematria!$D$3:$D$40)))</f>
        <v/>
      </c>
    </row>
    <row r="3365" spans="1:10" x14ac:dyDescent="0.25">
      <c r="A3365" s="2">
        <v>3364</v>
      </c>
      <c r="B3365" s="2">
        <v>28</v>
      </c>
      <c r="C3365" s="2">
        <v>88</v>
      </c>
      <c r="D3365" s="11"/>
      <c r="E33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65" s="524" t="str">
        <f t="shared" si="158"/>
        <v/>
      </c>
      <c r="H3365" s="525">
        <f t="shared" si="159"/>
        <v>0</v>
      </c>
      <c r="I3365" s="526">
        <f t="shared" si="160"/>
        <v>1</v>
      </c>
      <c r="J3365" s="526" t="str">
        <f ca="1">IF(G3365="","",SUMPRODUCT(LOOKUP(MID(SUBSTITUTE(UPPER(TRIM(CLEAN(SUBSTITUTE(SUBSTITUTE(G3365,"ٔ",""),"ـ","ء"))))," ",""),ROW(INDIRECT("1:"&amp;LEN(SUBSTITUTE(UPPER(TRIM(CLEAN(SUBSTITUTE(SUBSTITUTE(G3365,"ٔ",""),"ـ","ء"))))," ","")))),1),Gematria!$C$3:$C$40,Gematria!$D$3:$D$40)))</f>
        <v/>
      </c>
    </row>
    <row r="3366" spans="1:10" x14ac:dyDescent="0.25">
      <c r="A3366" s="2">
        <v>3365</v>
      </c>
      <c r="B3366" s="2">
        <v>29</v>
      </c>
      <c r="C3366" s="2">
        <v>0</v>
      </c>
      <c r="D3366" s="11"/>
      <c r="E33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66" s="524" t="str">
        <f t="shared" si="158"/>
        <v/>
      </c>
      <c r="H3366" s="525">
        <f t="shared" si="159"/>
        <v>0</v>
      </c>
      <c r="I3366" s="526">
        <f t="shared" si="160"/>
        <v>1</v>
      </c>
      <c r="J3366" s="526" t="str">
        <f ca="1">IF(G3366="","",SUMPRODUCT(LOOKUP(MID(SUBSTITUTE(UPPER(TRIM(CLEAN(SUBSTITUTE(SUBSTITUTE(G3366,"ٔ",""),"ـ","ء"))))," ",""),ROW(INDIRECT("1:"&amp;LEN(SUBSTITUTE(UPPER(TRIM(CLEAN(SUBSTITUTE(SUBSTITUTE(G3366,"ٔ",""),"ـ","ء"))))," ","")))),1),Gematria!$C$3:$C$40,Gematria!$D$3:$D$40)))</f>
        <v/>
      </c>
    </row>
    <row r="3367" spans="1:10" x14ac:dyDescent="0.25">
      <c r="A3367" s="2">
        <v>3366</v>
      </c>
      <c r="B3367" s="2">
        <v>29</v>
      </c>
      <c r="C3367" s="2">
        <v>1</v>
      </c>
      <c r="D3367" s="11"/>
      <c r="E33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67" s="524" t="str">
        <f t="shared" si="158"/>
        <v/>
      </c>
      <c r="H3367" s="525">
        <f t="shared" si="159"/>
        <v>0</v>
      </c>
      <c r="I3367" s="526">
        <f t="shared" si="160"/>
        <v>1</v>
      </c>
      <c r="J3367" s="526" t="str">
        <f ca="1">IF(G3367="","",SUMPRODUCT(LOOKUP(MID(SUBSTITUTE(UPPER(TRIM(CLEAN(SUBSTITUTE(SUBSTITUTE(G3367,"ٔ",""),"ـ","ء"))))," ",""),ROW(INDIRECT("1:"&amp;LEN(SUBSTITUTE(UPPER(TRIM(CLEAN(SUBSTITUTE(SUBSTITUTE(G3367,"ٔ",""),"ـ","ء"))))," ","")))),1),Gematria!$C$3:$C$40,Gematria!$D$3:$D$40)))</f>
        <v/>
      </c>
    </row>
    <row r="3368" spans="1:10" x14ac:dyDescent="0.25">
      <c r="A3368" s="2">
        <v>3367</v>
      </c>
      <c r="B3368" s="2">
        <v>29</v>
      </c>
      <c r="C3368" s="2">
        <v>2</v>
      </c>
      <c r="D3368" s="11"/>
      <c r="E33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68" s="524" t="str">
        <f t="shared" si="158"/>
        <v/>
      </c>
      <c r="H3368" s="525">
        <f t="shared" si="159"/>
        <v>0</v>
      </c>
      <c r="I3368" s="526">
        <f t="shared" si="160"/>
        <v>1</v>
      </c>
      <c r="J3368" s="526" t="str">
        <f ca="1">IF(G3368="","",SUMPRODUCT(LOOKUP(MID(SUBSTITUTE(UPPER(TRIM(CLEAN(SUBSTITUTE(SUBSTITUTE(G3368,"ٔ",""),"ـ","ء"))))," ",""),ROW(INDIRECT("1:"&amp;LEN(SUBSTITUTE(UPPER(TRIM(CLEAN(SUBSTITUTE(SUBSTITUTE(G3368,"ٔ",""),"ـ","ء"))))," ","")))),1),Gematria!$C$3:$C$40,Gematria!$D$3:$D$40)))</f>
        <v/>
      </c>
    </row>
    <row r="3369" spans="1:10" x14ac:dyDescent="0.25">
      <c r="A3369" s="2">
        <v>3368</v>
      </c>
      <c r="B3369" s="2">
        <v>29</v>
      </c>
      <c r="C3369" s="2">
        <v>3</v>
      </c>
      <c r="D3369" s="11"/>
      <c r="E33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69" s="524" t="str">
        <f t="shared" si="158"/>
        <v/>
      </c>
      <c r="H3369" s="525">
        <f t="shared" si="159"/>
        <v>0</v>
      </c>
      <c r="I3369" s="526">
        <f t="shared" si="160"/>
        <v>1</v>
      </c>
      <c r="J3369" s="526" t="str">
        <f ca="1">IF(G3369="","",SUMPRODUCT(LOOKUP(MID(SUBSTITUTE(UPPER(TRIM(CLEAN(SUBSTITUTE(SUBSTITUTE(G3369,"ٔ",""),"ـ","ء"))))," ",""),ROW(INDIRECT("1:"&amp;LEN(SUBSTITUTE(UPPER(TRIM(CLEAN(SUBSTITUTE(SUBSTITUTE(G3369,"ٔ",""),"ـ","ء"))))," ","")))),1),Gematria!$C$3:$C$40,Gematria!$D$3:$D$40)))</f>
        <v/>
      </c>
    </row>
    <row r="3370" spans="1:10" x14ac:dyDescent="0.25">
      <c r="A3370" s="2">
        <v>3369</v>
      </c>
      <c r="B3370" s="2">
        <v>29</v>
      </c>
      <c r="C3370" s="2">
        <v>4</v>
      </c>
      <c r="D3370" s="11"/>
      <c r="E33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70" s="524" t="str">
        <f t="shared" si="158"/>
        <v/>
      </c>
      <c r="H3370" s="525">
        <f t="shared" si="159"/>
        <v>0</v>
      </c>
      <c r="I3370" s="526">
        <f t="shared" si="160"/>
        <v>1</v>
      </c>
      <c r="J3370" s="526" t="str">
        <f ca="1">IF(G3370="","",SUMPRODUCT(LOOKUP(MID(SUBSTITUTE(UPPER(TRIM(CLEAN(SUBSTITUTE(SUBSTITUTE(G3370,"ٔ",""),"ـ","ء"))))," ",""),ROW(INDIRECT("1:"&amp;LEN(SUBSTITUTE(UPPER(TRIM(CLEAN(SUBSTITUTE(SUBSTITUTE(G3370,"ٔ",""),"ـ","ء"))))," ","")))),1),Gematria!$C$3:$C$40,Gematria!$D$3:$D$40)))</f>
        <v/>
      </c>
    </row>
    <row r="3371" spans="1:10" x14ac:dyDescent="0.25">
      <c r="A3371" s="2">
        <v>3370</v>
      </c>
      <c r="B3371" s="2">
        <v>29</v>
      </c>
      <c r="C3371" s="2">
        <v>5</v>
      </c>
      <c r="D3371" s="11"/>
      <c r="E33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71" s="524" t="str">
        <f t="shared" si="158"/>
        <v/>
      </c>
      <c r="H3371" s="525">
        <f t="shared" si="159"/>
        <v>0</v>
      </c>
      <c r="I3371" s="526">
        <f t="shared" si="160"/>
        <v>1</v>
      </c>
      <c r="J3371" s="526" t="str">
        <f ca="1">IF(G3371="","",SUMPRODUCT(LOOKUP(MID(SUBSTITUTE(UPPER(TRIM(CLEAN(SUBSTITUTE(SUBSTITUTE(G3371,"ٔ",""),"ـ","ء"))))," ",""),ROW(INDIRECT("1:"&amp;LEN(SUBSTITUTE(UPPER(TRIM(CLEAN(SUBSTITUTE(SUBSTITUTE(G3371,"ٔ",""),"ـ","ء"))))," ","")))),1),Gematria!$C$3:$C$40,Gematria!$D$3:$D$40)))</f>
        <v/>
      </c>
    </row>
    <row r="3372" spans="1:10" x14ac:dyDescent="0.25">
      <c r="A3372" s="2">
        <v>3371</v>
      </c>
      <c r="B3372" s="2">
        <v>29</v>
      </c>
      <c r="C3372" s="2">
        <v>6</v>
      </c>
      <c r="D3372" s="11"/>
      <c r="E33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72" s="524" t="str">
        <f t="shared" si="158"/>
        <v/>
      </c>
      <c r="H3372" s="525">
        <f t="shared" si="159"/>
        <v>0</v>
      </c>
      <c r="I3372" s="526">
        <f t="shared" si="160"/>
        <v>1</v>
      </c>
      <c r="J3372" s="526" t="str">
        <f ca="1">IF(G3372="","",SUMPRODUCT(LOOKUP(MID(SUBSTITUTE(UPPER(TRIM(CLEAN(SUBSTITUTE(SUBSTITUTE(G3372,"ٔ",""),"ـ","ء"))))," ",""),ROW(INDIRECT("1:"&amp;LEN(SUBSTITUTE(UPPER(TRIM(CLEAN(SUBSTITUTE(SUBSTITUTE(G3372,"ٔ",""),"ـ","ء"))))," ","")))),1),Gematria!$C$3:$C$40,Gematria!$D$3:$D$40)))</f>
        <v/>
      </c>
    </row>
    <row r="3373" spans="1:10" x14ac:dyDescent="0.25">
      <c r="A3373" s="2">
        <v>3372</v>
      </c>
      <c r="B3373" s="2">
        <v>29</v>
      </c>
      <c r="C3373" s="2">
        <v>7</v>
      </c>
      <c r="D3373" s="11"/>
      <c r="E33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73" s="524" t="str">
        <f t="shared" si="158"/>
        <v/>
      </c>
      <c r="H3373" s="525">
        <f t="shared" si="159"/>
        <v>0</v>
      </c>
      <c r="I3373" s="526">
        <f t="shared" si="160"/>
        <v>1</v>
      </c>
      <c r="J3373" s="526" t="str">
        <f ca="1">IF(G3373="","",SUMPRODUCT(LOOKUP(MID(SUBSTITUTE(UPPER(TRIM(CLEAN(SUBSTITUTE(SUBSTITUTE(G3373,"ٔ",""),"ـ","ء"))))," ",""),ROW(INDIRECT("1:"&amp;LEN(SUBSTITUTE(UPPER(TRIM(CLEAN(SUBSTITUTE(SUBSTITUTE(G3373,"ٔ",""),"ـ","ء"))))," ","")))),1),Gematria!$C$3:$C$40,Gematria!$D$3:$D$40)))</f>
        <v/>
      </c>
    </row>
    <row r="3374" spans="1:10" x14ac:dyDescent="0.25">
      <c r="A3374" s="2">
        <v>3373</v>
      </c>
      <c r="B3374" s="2">
        <v>29</v>
      </c>
      <c r="C3374" s="2">
        <v>8</v>
      </c>
      <c r="D3374" s="11"/>
      <c r="E33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74" s="524" t="str">
        <f t="shared" si="158"/>
        <v/>
      </c>
      <c r="H3374" s="525">
        <f t="shared" si="159"/>
        <v>0</v>
      </c>
      <c r="I3374" s="526">
        <f t="shared" si="160"/>
        <v>1</v>
      </c>
      <c r="J3374" s="526" t="str">
        <f ca="1">IF(G3374="","",SUMPRODUCT(LOOKUP(MID(SUBSTITUTE(UPPER(TRIM(CLEAN(SUBSTITUTE(SUBSTITUTE(G3374,"ٔ",""),"ـ","ء"))))," ",""),ROW(INDIRECT("1:"&amp;LEN(SUBSTITUTE(UPPER(TRIM(CLEAN(SUBSTITUTE(SUBSTITUTE(G3374,"ٔ",""),"ـ","ء"))))," ","")))),1),Gematria!$C$3:$C$40,Gematria!$D$3:$D$40)))</f>
        <v/>
      </c>
    </row>
    <row r="3375" spans="1:10" x14ac:dyDescent="0.25">
      <c r="A3375" s="2">
        <v>3374</v>
      </c>
      <c r="B3375" s="2">
        <v>29</v>
      </c>
      <c r="C3375" s="2">
        <v>9</v>
      </c>
      <c r="D3375" s="11"/>
      <c r="E33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75" s="524" t="str">
        <f t="shared" si="158"/>
        <v/>
      </c>
      <c r="H3375" s="525">
        <f t="shared" si="159"/>
        <v>0</v>
      </c>
      <c r="I3375" s="526">
        <f t="shared" si="160"/>
        <v>1</v>
      </c>
      <c r="J3375" s="526" t="str">
        <f ca="1">IF(G3375="","",SUMPRODUCT(LOOKUP(MID(SUBSTITUTE(UPPER(TRIM(CLEAN(SUBSTITUTE(SUBSTITUTE(G3375,"ٔ",""),"ـ","ء"))))," ",""),ROW(INDIRECT("1:"&amp;LEN(SUBSTITUTE(UPPER(TRIM(CLEAN(SUBSTITUTE(SUBSTITUTE(G3375,"ٔ",""),"ـ","ء"))))," ","")))),1),Gematria!$C$3:$C$40,Gematria!$D$3:$D$40)))</f>
        <v/>
      </c>
    </row>
    <row r="3376" spans="1:10" x14ac:dyDescent="0.25">
      <c r="A3376" s="2">
        <v>3375</v>
      </c>
      <c r="B3376" s="2">
        <v>29</v>
      </c>
      <c r="C3376" s="2">
        <v>10</v>
      </c>
      <c r="D3376" s="11"/>
      <c r="E33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76" s="524" t="str">
        <f t="shared" si="158"/>
        <v/>
      </c>
      <c r="H3376" s="525">
        <f t="shared" si="159"/>
        <v>0</v>
      </c>
      <c r="I3376" s="526">
        <f t="shared" si="160"/>
        <v>1</v>
      </c>
      <c r="J3376" s="526" t="str">
        <f ca="1">IF(G3376="","",SUMPRODUCT(LOOKUP(MID(SUBSTITUTE(UPPER(TRIM(CLEAN(SUBSTITUTE(SUBSTITUTE(G3376,"ٔ",""),"ـ","ء"))))," ",""),ROW(INDIRECT("1:"&amp;LEN(SUBSTITUTE(UPPER(TRIM(CLEAN(SUBSTITUTE(SUBSTITUTE(G3376,"ٔ",""),"ـ","ء"))))," ","")))),1),Gematria!$C$3:$C$40,Gematria!$D$3:$D$40)))</f>
        <v/>
      </c>
    </row>
    <row r="3377" spans="1:10" x14ac:dyDescent="0.25">
      <c r="A3377" s="2">
        <v>3376</v>
      </c>
      <c r="B3377" s="2">
        <v>29</v>
      </c>
      <c r="C3377" s="2">
        <v>11</v>
      </c>
      <c r="D3377" s="11"/>
      <c r="E33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77" s="524" t="str">
        <f t="shared" si="158"/>
        <v/>
      </c>
      <c r="H3377" s="525">
        <f t="shared" si="159"/>
        <v>0</v>
      </c>
      <c r="I3377" s="526">
        <f t="shared" si="160"/>
        <v>1</v>
      </c>
      <c r="J3377" s="526" t="str">
        <f ca="1">IF(G3377="","",SUMPRODUCT(LOOKUP(MID(SUBSTITUTE(UPPER(TRIM(CLEAN(SUBSTITUTE(SUBSTITUTE(G3377,"ٔ",""),"ـ","ء"))))," ",""),ROW(INDIRECT("1:"&amp;LEN(SUBSTITUTE(UPPER(TRIM(CLEAN(SUBSTITUTE(SUBSTITUTE(G3377,"ٔ",""),"ـ","ء"))))," ","")))),1),Gematria!$C$3:$C$40,Gematria!$D$3:$D$40)))</f>
        <v/>
      </c>
    </row>
    <row r="3378" spans="1:10" x14ac:dyDescent="0.25">
      <c r="A3378" s="2">
        <v>3377</v>
      </c>
      <c r="B3378" s="2">
        <v>29</v>
      </c>
      <c r="C3378" s="2">
        <v>12</v>
      </c>
      <c r="D3378" s="11"/>
      <c r="E33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78" s="524" t="str">
        <f t="shared" si="158"/>
        <v/>
      </c>
      <c r="H3378" s="525">
        <f t="shared" si="159"/>
        <v>0</v>
      </c>
      <c r="I3378" s="526">
        <f t="shared" si="160"/>
        <v>1</v>
      </c>
      <c r="J3378" s="526" t="str">
        <f ca="1">IF(G3378="","",SUMPRODUCT(LOOKUP(MID(SUBSTITUTE(UPPER(TRIM(CLEAN(SUBSTITUTE(SUBSTITUTE(G3378,"ٔ",""),"ـ","ء"))))," ",""),ROW(INDIRECT("1:"&amp;LEN(SUBSTITUTE(UPPER(TRIM(CLEAN(SUBSTITUTE(SUBSTITUTE(G3378,"ٔ",""),"ـ","ء"))))," ","")))),1),Gematria!$C$3:$C$40,Gematria!$D$3:$D$40)))</f>
        <v/>
      </c>
    </row>
    <row r="3379" spans="1:10" x14ac:dyDescent="0.25">
      <c r="A3379" s="2">
        <v>3378</v>
      </c>
      <c r="B3379" s="2">
        <v>29</v>
      </c>
      <c r="C3379" s="2">
        <v>13</v>
      </c>
      <c r="D3379" s="11"/>
      <c r="E33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79" s="524" t="str">
        <f t="shared" si="158"/>
        <v/>
      </c>
      <c r="H3379" s="525">
        <f t="shared" si="159"/>
        <v>0</v>
      </c>
      <c r="I3379" s="526">
        <f t="shared" si="160"/>
        <v>1</v>
      </c>
      <c r="J3379" s="526" t="str">
        <f ca="1">IF(G3379="","",SUMPRODUCT(LOOKUP(MID(SUBSTITUTE(UPPER(TRIM(CLEAN(SUBSTITUTE(SUBSTITUTE(G3379,"ٔ",""),"ـ","ء"))))," ",""),ROW(INDIRECT("1:"&amp;LEN(SUBSTITUTE(UPPER(TRIM(CLEAN(SUBSTITUTE(SUBSTITUTE(G3379,"ٔ",""),"ـ","ء"))))," ","")))),1),Gematria!$C$3:$C$40,Gematria!$D$3:$D$40)))</f>
        <v/>
      </c>
    </row>
    <row r="3380" spans="1:10" x14ac:dyDescent="0.25">
      <c r="A3380" s="2">
        <v>3379</v>
      </c>
      <c r="B3380" s="2">
        <v>29</v>
      </c>
      <c r="C3380" s="2">
        <v>14</v>
      </c>
      <c r="D3380" s="11"/>
      <c r="E33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80" s="524" t="str">
        <f t="shared" si="158"/>
        <v/>
      </c>
      <c r="H3380" s="525">
        <f t="shared" si="159"/>
        <v>0</v>
      </c>
      <c r="I3380" s="526">
        <f t="shared" si="160"/>
        <v>1</v>
      </c>
      <c r="J3380" s="526" t="str">
        <f ca="1">IF(G3380="","",SUMPRODUCT(LOOKUP(MID(SUBSTITUTE(UPPER(TRIM(CLEAN(SUBSTITUTE(SUBSTITUTE(G3380,"ٔ",""),"ـ","ء"))))," ",""),ROW(INDIRECT("1:"&amp;LEN(SUBSTITUTE(UPPER(TRIM(CLEAN(SUBSTITUTE(SUBSTITUTE(G3380,"ٔ",""),"ـ","ء"))))," ","")))),1),Gematria!$C$3:$C$40,Gematria!$D$3:$D$40)))</f>
        <v/>
      </c>
    </row>
    <row r="3381" spans="1:10" x14ac:dyDescent="0.25">
      <c r="A3381" s="2">
        <v>3380</v>
      </c>
      <c r="B3381" s="2">
        <v>29</v>
      </c>
      <c r="C3381" s="2">
        <v>15</v>
      </c>
      <c r="D3381" s="11"/>
      <c r="E33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81" s="524" t="str">
        <f t="shared" si="158"/>
        <v/>
      </c>
      <c r="H3381" s="525">
        <f t="shared" si="159"/>
        <v>0</v>
      </c>
      <c r="I3381" s="526">
        <f t="shared" si="160"/>
        <v>1</v>
      </c>
      <c r="J3381" s="526" t="str">
        <f ca="1">IF(G3381="","",SUMPRODUCT(LOOKUP(MID(SUBSTITUTE(UPPER(TRIM(CLEAN(SUBSTITUTE(SUBSTITUTE(G3381,"ٔ",""),"ـ","ء"))))," ",""),ROW(INDIRECT("1:"&amp;LEN(SUBSTITUTE(UPPER(TRIM(CLEAN(SUBSTITUTE(SUBSTITUTE(G3381,"ٔ",""),"ـ","ء"))))," ","")))),1),Gematria!$C$3:$C$40,Gematria!$D$3:$D$40)))</f>
        <v/>
      </c>
    </row>
    <row r="3382" spans="1:10" x14ac:dyDescent="0.25">
      <c r="A3382" s="2">
        <v>3381</v>
      </c>
      <c r="B3382" s="2">
        <v>29</v>
      </c>
      <c r="C3382" s="2">
        <v>16</v>
      </c>
      <c r="D3382" s="11"/>
      <c r="E33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82" s="524" t="str">
        <f t="shared" si="158"/>
        <v/>
      </c>
      <c r="H3382" s="525">
        <f t="shared" si="159"/>
        <v>0</v>
      </c>
      <c r="I3382" s="526">
        <f t="shared" si="160"/>
        <v>1</v>
      </c>
      <c r="J3382" s="526" t="str">
        <f ca="1">IF(G3382="","",SUMPRODUCT(LOOKUP(MID(SUBSTITUTE(UPPER(TRIM(CLEAN(SUBSTITUTE(SUBSTITUTE(G3382,"ٔ",""),"ـ","ء"))))," ",""),ROW(INDIRECT("1:"&amp;LEN(SUBSTITUTE(UPPER(TRIM(CLEAN(SUBSTITUTE(SUBSTITUTE(G3382,"ٔ",""),"ـ","ء"))))," ","")))),1),Gematria!$C$3:$C$40,Gematria!$D$3:$D$40)))</f>
        <v/>
      </c>
    </row>
    <row r="3383" spans="1:10" x14ac:dyDescent="0.25">
      <c r="A3383" s="2">
        <v>3382</v>
      </c>
      <c r="B3383" s="2">
        <v>29</v>
      </c>
      <c r="C3383" s="2">
        <v>17</v>
      </c>
      <c r="D3383" s="11"/>
      <c r="E33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83" s="524" t="str">
        <f t="shared" si="158"/>
        <v/>
      </c>
      <c r="H3383" s="525">
        <f t="shared" si="159"/>
        <v>0</v>
      </c>
      <c r="I3383" s="526">
        <f t="shared" si="160"/>
        <v>1</v>
      </c>
      <c r="J3383" s="526" t="str">
        <f ca="1">IF(G3383="","",SUMPRODUCT(LOOKUP(MID(SUBSTITUTE(UPPER(TRIM(CLEAN(SUBSTITUTE(SUBSTITUTE(G3383,"ٔ",""),"ـ","ء"))))," ",""),ROW(INDIRECT("1:"&amp;LEN(SUBSTITUTE(UPPER(TRIM(CLEAN(SUBSTITUTE(SUBSTITUTE(G3383,"ٔ",""),"ـ","ء"))))," ","")))),1),Gematria!$C$3:$C$40,Gematria!$D$3:$D$40)))</f>
        <v/>
      </c>
    </row>
    <row r="3384" spans="1:10" x14ac:dyDescent="0.25">
      <c r="A3384" s="2">
        <v>3383</v>
      </c>
      <c r="B3384" s="2">
        <v>29</v>
      </c>
      <c r="C3384" s="2">
        <v>18</v>
      </c>
      <c r="D3384" s="11"/>
      <c r="E33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84" s="524" t="str">
        <f t="shared" si="158"/>
        <v/>
      </c>
      <c r="H3384" s="525">
        <f t="shared" si="159"/>
        <v>0</v>
      </c>
      <c r="I3384" s="526">
        <f t="shared" si="160"/>
        <v>1</v>
      </c>
      <c r="J3384" s="526" t="str">
        <f ca="1">IF(G3384="","",SUMPRODUCT(LOOKUP(MID(SUBSTITUTE(UPPER(TRIM(CLEAN(SUBSTITUTE(SUBSTITUTE(G3384,"ٔ",""),"ـ","ء"))))," ",""),ROW(INDIRECT("1:"&amp;LEN(SUBSTITUTE(UPPER(TRIM(CLEAN(SUBSTITUTE(SUBSTITUTE(G3384,"ٔ",""),"ـ","ء"))))," ","")))),1),Gematria!$C$3:$C$40,Gematria!$D$3:$D$40)))</f>
        <v/>
      </c>
    </row>
    <row r="3385" spans="1:10" x14ac:dyDescent="0.25">
      <c r="A3385" s="2">
        <v>3384</v>
      </c>
      <c r="B3385" s="2">
        <v>29</v>
      </c>
      <c r="C3385" s="2">
        <v>19</v>
      </c>
      <c r="D3385" s="11"/>
      <c r="E33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85" s="524" t="str">
        <f t="shared" si="158"/>
        <v/>
      </c>
      <c r="H3385" s="525">
        <f t="shared" si="159"/>
        <v>0</v>
      </c>
      <c r="I3385" s="526">
        <f t="shared" si="160"/>
        <v>1</v>
      </c>
      <c r="J3385" s="526" t="str">
        <f ca="1">IF(G3385="","",SUMPRODUCT(LOOKUP(MID(SUBSTITUTE(UPPER(TRIM(CLEAN(SUBSTITUTE(SUBSTITUTE(G3385,"ٔ",""),"ـ","ء"))))," ",""),ROW(INDIRECT("1:"&amp;LEN(SUBSTITUTE(UPPER(TRIM(CLEAN(SUBSTITUTE(SUBSTITUTE(G3385,"ٔ",""),"ـ","ء"))))," ","")))),1),Gematria!$C$3:$C$40,Gematria!$D$3:$D$40)))</f>
        <v/>
      </c>
    </row>
    <row r="3386" spans="1:10" x14ac:dyDescent="0.25">
      <c r="A3386" s="2">
        <v>3385</v>
      </c>
      <c r="B3386" s="2">
        <v>29</v>
      </c>
      <c r="C3386" s="2">
        <v>20</v>
      </c>
      <c r="D3386" s="11"/>
      <c r="E33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86" s="524" t="str">
        <f t="shared" si="158"/>
        <v/>
      </c>
      <c r="H3386" s="525">
        <f t="shared" si="159"/>
        <v>0</v>
      </c>
      <c r="I3386" s="526">
        <f t="shared" si="160"/>
        <v>1</v>
      </c>
      <c r="J3386" s="526" t="str">
        <f ca="1">IF(G3386="","",SUMPRODUCT(LOOKUP(MID(SUBSTITUTE(UPPER(TRIM(CLEAN(SUBSTITUTE(SUBSTITUTE(G3386,"ٔ",""),"ـ","ء"))))," ",""),ROW(INDIRECT("1:"&amp;LEN(SUBSTITUTE(UPPER(TRIM(CLEAN(SUBSTITUTE(SUBSTITUTE(G3386,"ٔ",""),"ـ","ء"))))," ","")))),1),Gematria!$C$3:$C$40,Gematria!$D$3:$D$40)))</f>
        <v/>
      </c>
    </row>
    <row r="3387" spans="1:10" x14ac:dyDescent="0.25">
      <c r="A3387" s="2">
        <v>3386</v>
      </c>
      <c r="B3387" s="2">
        <v>29</v>
      </c>
      <c r="C3387" s="2">
        <v>21</v>
      </c>
      <c r="D3387" s="11"/>
      <c r="E33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87" s="524" t="str">
        <f t="shared" si="158"/>
        <v/>
      </c>
      <c r="H3387" s="525">
        <f t="shared" si="159"/>
        <v>0</v>
      </c>
      <c r="I3387" s="526">
        <f t="shared" si="160"/>
        <v>1</v>
      </c>
      <c r="J3387" s="526" t="str">
        <f ca="1">IF(G3387="","",SUMPRODUCT(LOOKUP(MID(SUBSTITUTE(UPPER(TRIM(CLEAN(SUBSTITUTE(SUBSTITUTE(G3387,"ٔ",""),"ـ","ء"))))," ",""),ROW(INDIRECT("1:"&amp;LEN(SUBSTITUTE(UPPER(TRIM(CLEAN(SUBSTITUTE(SUBSTITUTE(G3387,"ٔ",""),"ـ","ء"))))," ","")))),1),Gematria!$C$3:$C$40,Gematria!$D$3:$D$40)))</f>
        <v/>
      </c>
    </row>
    <row r="3388" spans="1:10" x14ac:dyDescent="0.25">
      <c r="A3388" s="2">
        <v>3387</v>
      </c>
      <c r="B3388" s="2">
        <v>29</v>
      </c>
      <c r="C3388" s="2">
        <v>22</v>
      </c>
      <c r="D3388" s="11"/>
      <c r="E33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88" s="524" t="str">
        <f t="shared" si="158"/>
        <v/>
      </c>
      <c r="H3388" s="525">
        <f t="shared" si="159"/>
        <v>0</v>
      </c>
      <c r="I3388" s="526">
        <f t="shared" si="160"/>
        <v>1</v>
      </c>
      <c r="J3388" s="526" t="str">
        <f ca="1">IF(G3388="","",SUMPRODUCT(LOOKUP(MID(SUBSTITUTE(UPPER(TRIM(CLEAN(SUBSTITUTE(SUBSTITUTE(G3388,"ٔ",""),"ـ","ء"))))," ",""),ROW(INDIRECT("1:"&amp;LEN(SUBSTITUTE(UPPER(TRIM(CLEAN(SUBSTITUTE(SUBSTITUTE(G3388,"ٔ",""),"ـ","ء"))))," ","")))),1),Gematria!$C$3:$C$40,Gematria!$D$3:$D$40)))</f>
        <v/>
      </c>
    </row>
    <row r="3389" spans="1:10" x14ac:dyDescent="0.25">
      <c r="A3389" s="2">
        <v>3388</v>
      </c>
      <c r="B3389" s="2">
        <v>29</v>
      </c>
      <c r="C3389" s="2">
        <v>23</v>
      </c>
      <c r="D3389" s="11"/>
      <c r="E33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89" s="524" t="str">
        <f t="shared" si="158"/>
        <v/>
      </c>
      <c r="H3389" s="525">
        <f t="shared" si="159"/>
        <v>0</v>
      </c>
      <c r="I3389" s="526">
        <f t="shared" si="160"/>
        <v>1</v>
      </c>
      <c r="J3389" s="526" t="str">
        <f ca="1">IF(G3389="","",SUMPRODUCT(LOOKUP(MID(SUBSTITUTE(UPPER(TRIM(CLEAN(SUBSTITUTE(SUBSTITUTE(G3389,"ٔ",""),"ـ","ء"))))," ",""),ROW(INDIRECT("1:"&amp;LEN(SUBSTITUTE(UPPER(TRIM(CLEAN(SUBSTITUTE(SUBSTITUTE(G3389,"ٔ",""),"ـ","ء"))))," ","")))),1),Gematria!$C$3:$C$40,Gematria!$D$3:$D$40)))</f>
        <v/>
      </c>
    </row>
    <row r="3390" spans="1:10" x14ac:dyDescent="0.25">
      <c r="A3390" s="2">
        <v>3389</v>
      </c>
      <c r="B3390" s="2">
        <v>29</v>
      </c>
      <c r="C3390" s="2">
        <v>24</v>
      </c>
      <c r="D3390" s="11"/>
      <c r="E33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90" s="524" t="str">
        <f t="shared" si="158"/>
        <v/>
      </c>
      <c r="H3390" s="525">
        <f t="shared" si="159"/>
        <v>0</v>
      </c>
      <c r="I3390" s="526">
        <f t="shared" si="160"/>
        <v>1</v>
      </c>
      <c r="J3390" s="526" t="str">
        <f ca="1">IF(G3390="","",SUMPRODUCT(LOOKUP(MID(SUBSTITUTE(UPPER(TRIM(CLEAN(SUBSTITUTE(SUBSTITUTE(G3390,"ٔ",""),"ـ","ء"))))," ",""),ROW(INDIRECT("1:"&amp;LEN(SUBSTITUTE(UPPER(TRIM(CLEAN(SUBSTITUTE(SUBSTITUTE(G3390,"ٔ",""),"ـ","ء"))))," ","")))),1),Gematria!$C$3:$C$40,Gematria!$D$3:$D$40)))</f>
        <v/>
      </c>
    </row>
    <row r="3391" spans="1:10" x14ac:dyDescent="0.25">
      <c r="A3391" s="2">
        <v>3390</v>
      </c>
      <c r="B3391" s="2">
        <v>29</v>
      </c>
      <c r="C3391" s="2">
        <v>25</v>
      </c>
      <c r="D3391" s="11"/>
      <c r="E33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91" s="524" t="str">
        <f t="shared" si="158"/>
        <v/>
      </c>
      <c r="H3391" s="525">
        <f t="shared" si="159"/>
        <v>0</v>
      </c>
      <c r="I3391" s="526">
        <f t="shared" si="160"/>
        <v>1</v>
      </c>
      <c r="J3391" s="526" t="str">
        <f ca="1">IF(G3391="","",SUMPRODUCT(LOOKUP(MID(SUBSTITUTE(UPPER(TRIM(CLEAN(SUBSTITUTE(SUBSTITUTE(G3391,"ٔ",""),"ـ","ء"))))," ",""),ROW(INDIRECT("1:"&amp;LEN(SUBSTITUTE(UPPER(TRIM(CLEAN(SUBSTITUTE(SUBSTITUTE(G3391,"ٔ",""),"ـ","ء"))))," ","")))),1),Gematria!$C$3:$C$40,Gematria!$D$3:$D$40)))</f>
        <v/>
      </c>
    </row>
    <row r="3392" spans="1:10" x14ac:dyDescent="0.25">
      <c r="A3392" s="2">
        <v>3391</v>
      </c>
      <c r="B3392" s="2">
        <v>29</v>
      </c>
      <c r="C3392" s="2">
        <v>26</v>
      </c>
      <c r="D3392" s="11"/>
      <c r="E33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92" s="524" t="str">
        <f t="shared" si="158"/>
        <v/>
      </c>
      <c r="H3392" s="525">
        <f t="shared" si="159"/>
        <v>0</v>
      </c>
      <c r="I3392" s="526">
        <f t="shared" si="160"/>
        <v>1</v>
      </c>
      <c r="J3392" s="526" t="str">
        <f ca="1">IF(G3392="","",SUMPRODUCT(LOOKUP(MID(SUBSTITUTE(UPPER(TRIM(CLEAN(SUBSTITUTE(SUBSTITUTE(G3392,"ٔ",""),"ـ","ء"))))," ",""),ROW(INDIRECT("1:"&amp;LEN(SUBSTITUTE(UPPER(TRIM(CLEAN(SUBSTITUTE(SUBSTITUTE(G3392,"ٔ",""),"ـ","ء"))))," ","")))),1),Gematria!$C$3:$C$40,Gematria!$D$3:$D$40)))</f>
        <v/>
      </c>
    </row>
    <row r="3393" spans="1:10" x14ac:dyDescent="0.25">
      <c r="A3393" s="2">
        <v>3392</v>
      </c>
      <c r="B3393" s="2">
        <v>29</v>
      </c>
      <c r="C3393" s="2">
        <v>27</v>
      </c>
      <c r="D3393" s="11"/>
      <c r="E33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93" s="524" t="str">
        <f t="shared" si="158"/>
        <v/>
      </c>
      <c r="H3393" s="525">
        <f t="shared" si="159"/>
        <v>0</v>
      </c>
      <c r="I3393" s="526">
        <f t="shared" si="160"/>
        <v>1</v>
      </c>
      <c r="J3393" s="526" t="str">
        <f ca="1">IF(G3393="","",SUMPRODUCT(LOOKUP(MID(SUBSTITUTE(UPPER(TRIM(CLEAN(SUBSTITUTE(SUBSTITUTE(G3393,"ٔ",""),"ـ","ء"))))," ",""),ROW(INDIRECT("1:"&amp;LEN(SUBSTITUTE(UPPER(TRIM(CLEAN(SUBSTITUTE(SUBSTITUTE(G3393,"ٔ",""),"ـ","ء"))))," ","")))),1),Gematria!$C$3:$C$40,Gematria!$D$3:$D$40)))</f>
        <v/>
      </c>
    </row>
    <row r="3394" spans="1:10" x14ac:dyDescent="0.25">
      <c r="A3394" s="2">
        <v>3393</v>
      </c>
      <c r="B3394" s="2">
        <v>29</v>
      </c>
      <c r="C3394" s="2">
        <v>28</v>
      </c>
      <c r="D3394" s="11"/>
      <c r="E33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94" s="524" t="str">
        <f t="shared" si="158"/>
        <v/>
      </c>
      <c r="H3394" s="525">
        <f t="shared" si="159"/>
        <v>0</v>
      </c>
      <c r="I3394" s="526">
        <f t="shared" si="160"/>
        <v>1</v>
      </c>
      <c r="J3394" s="526" t="str">
        <f ca="1">IF(G3394="","",SUMPRODUCT(LOOKUP(MID(SUBSTITUTE(UPPER(TRIM(CLEAN(SUBSTITUTE(SUBSTITUTE(G3394,"ٔ",""),"ـ","ء"))))," ",""),ROW(INDIRECT("1:"&amp;LEN(SUBSTITUTE(UPPER(TRIM(CLEAN(SUBSTITUTE(SUBSTITUTE(G3394,"ٔ",""),"ـ","ء"))))," ","")))),1),Gematria!$C$3:$C$40,Gematria!$D$3:$D$40)))</f>
        <v/>
      </c>
    </row>
    <row r="3395" spans="1:10" x14ac:dyDescent="0.25">
      <c r="A3395" s="2">
        <v>3394</v>
      </c>
      <c r="B3395" s="2">
        <v>29</v>
      </c>
      <c r="C3395" s="2">
        <v>29</v>
      </c>
      <c r="D3395" s="11"/>
      <c r="E33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95" s="524" t="str">
        <f t="shared" ref="G3395:G3458" si="161">TRIM(CLEAN(SUBSTITUTE(F3395,"ٔ","")))</f>
        <v/>
      </c>
      <c r="H3395" s="525">
        <f t="shared" ref="H3395:H3458" si="162">LEN(SUBSTITUTE(G3395," ",""))</f>
        <v>0</v>
      </c>
      <c r="I3395" s="526">
        <f t="shared" si="160"/>
        <v>1</v>
      </c>
      <c r="J3395" s="526" t="str">
        <f ca="1">IF(G3395="","",SUMPRODUCT(LOOKUP(MID(SUBSTITUTE(UPPER(TRIM(CLEAN(SUBSTITUTE(SUBSTITUTE(G3395,"ٔ",""),"ـ","ء"))))," ",""),ROW(INDIRECT("1:"&amp;LEN(SUBSTITUTE(UPPER(TRIM(CLEAN(SUBSTITUTE(SUBSTITUTE(G3395,"ٔ",""),"ـ","ء"))))," ","")))),1),Gematria!$C$3:$C$40,Gematria!$D$3:$D$40)))</f>
        <v/>
      </c>
    </row>
    <row r="3396" spans="1:10" x14ac:dyDescent="0.25">
      <c r="A3396" s="2">
        <v>3395</v>
      </c>
      <c r="B3396" s="2">
        <v>29</v>
      </c>
      <c r="C3396" s="2">
        <v>30</v>
      </c>
      <c r="D3396" s="11"/>
      <c r="E33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96" s="524" t="str">
        <f t="shared" si="161"/>
        <v/>
      </c>
      <c r="H3396" s="525">
        <f t="shared" si="162"/>
        <v>0</v>
      </c>
      <c r="I3396" s="526">
        <f t="shared" si="160"/>
        <v>1</v>
      </c>
      <c r="J3396" s="526" t="str">
        <f ca="1">IF(G3396="","",SUMPRODUCT(LOOKUP(MID(SUBSTITUTE(UPPER(TRIM(CLEAN(SUBSTITUTE(SUBSTITUTE(G3396,"ٔ",""),"ـ","ء"))))," ",""),ROW(INDIRECT("1:"&amp;LEN(SUBSTITUTE(UPPER(TRIM(CLEAN(SUBSTITUTE(SUBSTITUTE(G3396,"ٔ",""),"ـ","ء"))))," ","")))),1),Gematria!$C$3:$C$40,Gematria!$D$3:$D$40)))</f>
        <v/>
      </c>
    </row>
    <row r="3397" spans="1:10" x14ac:dyDescent="0.25">
      <c r="A3397" s="2">
        <v>3396</v>
      </c>
      <c r="B3397" s="2">
        <v>29</v>
      </c>
      <c r="C3397" s="2">
        <v>31</v>
      </c>
      <c r="D3397" s="11"/>
      <c r="E33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97" s="524" t="str">
        <f t="shared" si="161"/>
        <v/>
      </c>
      <c r="H3397" s="525">
        <f t="shared" si="162"/>
        <v>0</v>
      </c>
      <c r="I3397" s="526">
        <f t="shared" si="160"/>
        <v>1</v>
      </c>
      <c r="J3397" s="526" t="str">
        <f ca="1">IF(G3397="","",SUMPRODUCT(LOOKUP(MID(SUBSTITUTE(UPPER(TRIM(CLEAN(SUBSTITUTE(SUBSTITUTE(G3397,"ٔ",""),"ـ","ء"))))," ",""),ROW(INDIRECT("1:"&amp;LEN(SUBSTITUTE(UPPER(TRIM(CLEAN(SUBSTITUTE(SUBSTITUTE(G3397,"ٔ",""),"ـ","ء"))))," ","")))),1),Gematria!$C$3:$C$40,Gematria!$D$3:$D$40)))</f>
        <v/>
      </c>
    </row>
    <row r="3398" spans="1:10" x14ac:dyDescent="0.25">
      <c r="A3398" s="2">
        <v>3397</v>
      </c>
      <c r="B3398" s="2">
        <v>29</v>
      </c>
      <c r="C3398" s="2">
        <v>32</v>
      </c>
      <c r="D3398" s="11"/>
      <c r="E33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98" s="524" t="str">
        <f t="shared" si="161"/>
        <v/>
      </c>
      <c r="H3398" s="525">
        <f t="shared" si="162"/>
        <v>0</v>
      </c>
      <c r="I3398" s="526">
        <f t="shared" si="160"/>
        <v>1</v>
      </c>
      <c r="J3398" s="526" t="str">
        <f ca="1">IF(G3398="","",SUMPRODUCT(LOOKUP(MID(SUBSTITUTE(UPPER(TRIM(CLEAN(SUBSTITUTE(SUBSTITUTE(G3398,"ٔ",""),"ـ","ء"))))," ",""),ROW(INDIRECT("1:"&amp;LEN(SUBSTITUTE(UPPER(TRIM(CLEAN(SUBSTITUTE(SUBSTITUTE(G3398,"ٔ",""),"ـ","ء"))))," ","")))),1),Gematria!$C$3:$C$40,Gematria!$D$3:$D$40)))</f>
        <v/>
      </c>
    </row>
    <row r="3399" spans="1:10" x14ac:dyDescent="0.25">
      <c r="A3399" s="2">
        <v>3398</v>
      </c>
      <c r="B3399" s="2">
        <v>29</v>
      </c>
      <c r="C3399" s="2">
        <v>33</v>
      </c>
      <c r="D3399" s="11"/>
      <c r="E33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3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3399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399" s="524" t="str">
        <f t="shared" si="161"/>
        <v/>
      </c>
      <c r="H3399" s="525">
        <f t="shared" si="162"/>
        <v>0</v>
      </c>
      <c r="I3399" s="526">
        <f t="shared" si="160"/>
        <v>1</v>
      </c>
      <c r="J3399" s="526" t="str">
        <f ca="1">IF(G3399="","",SUMPRODUCT(LOOKUP(MID(SUBSTITUTE(UPPER(TRIM(CLEAN(SUBSTITUTE(SUBSTITUTE(G3399,"ٔ",""),"ـ","ء"))))," ",""),ROW(INDIRECT("1:"&amp;LEN(SUBSTITUTE(UPPER(TRIM(CLEAN(SUBSTITUTE(SUBSTITUTE(G3399,"ٔ",""),"ـ","ء"))))," ","")))),1),Gematria!$C$3:$C$40,Gematria!$D$3:$D$40)))</f>
        <v/>
      </c>
    </row>
    <row r="3400" spans="1:10" x14ac:dyDescent="0.25">
      <c r="A3400" s="2">
        <v>3399</v>
      </c>
      <c r="B3400" s="2">
        <v>29</v>
      </c>
      <c r="C3400" s="2">
        <v>34</v>
      </c>
      <c r="D3400" s="11"/>
      <c r="E34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00" s="524" t="str">
        <f t="shared" si="161"/>
        <v/>
      </c>
      <c r="H3400" s="525">
        <f t="shared" si="162"/>
        <v>0</v>
      </c>
      <c r="I3400" s="526">
        <f t="shared" si="160"/>
        <v>1</v>
      </c>
      <c r="J3400" s="526" t="str">
        <f ca="1">IF(G3400="","",SUMPRODUCT(LOOKUP(MID(SUBSTITUTE(UPPER(TRIM(CLEAN(SUBSTITUTE(SUBSTITUTE(G3400,"ٔ",""),"ـ","ء"))))," ",""),ROW(INDIRECT("1:"&amp;LEN(SUBSTITUTE(UPPER(TRIM(CLEAN(SUBSTITUTE(SUBSTITUTE(G3400,"ٔ",""),"ـ","ء"))))," ","")))),1),Gematria!$C$3:$C$40,Gematria!$D$3:$D$40)))</f>
        <v/>
      </c>
    </row>
    <row r="3401" spans="1:10" x14ac:dyDescent="0.25">
      <c r="A3401" s="2">
        <v>3400</v>
      </c>
      <c r="B3401" s="2">
        <v>29</v>
      </c>
      <c r="C3401" s="2">
        <v>35</v>
      </c>
      <c r="D3401" s="11"/>
      <c r="E34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01" s="524" t="str">
        <f t="shared" si="161"/>
        <v/>
      </c>
      <c r="H3401" s="525">
        <f t="shared" si="162"/>
        <v>0</v>
      </c>
      <c r="I3401" s="526">
        <f t="shared" si="160"/>
        <v>1</v>
      </c>
      <c r="J3401" s="526" t="str">
        <f ca="1">IF(G3401="","",SUMPRODUCT(LOOKUP(MID(SUBSTITUTE(UPPER(TRIM(CLEAN(SUBSTITUTE(SUBSTITUTE(G3401,"ٔ",""),"ـ","ء"))))," ",""),ROW(INDIRECT("1:"&amp;LEN(SUBSTITUTE(UPPER(TRIM(CLEAN(SUBSTITUTE(SUBSTITUTE(G3401,"ٔ",""),"ـ","ء"))))," ","")))),1),Gematria!$C$3:$C$40,Gematria!$D$3:$D$40)))</f>
        <v/>
      </c>
    </row>
    <row r="3402" spans="1:10" x14ac:dyDescent="0.25">
      <c r="A3402" s="2">
        <v>3401</v>
      </c>
      <c r="B3402" s="2">
        <v>29</v>
      </c>
      <c r="C3402" s="2">
        <v>36</v>
      </c>
      <c r="D3402" s="11"/>
      <c r="E34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02" s="524" t="str">
        <f t="shared" si="161"/>
        <v/>
      </c>
      <c r="H3402" s="525">
        <f t="shared" si="162"/>
        <v>0</v>
      </c>
      <c r="I3402" s="526">
        <f t="shared" si="160"/>
        <v>1</v>
      </c>
      <c r="J3402" s="526" t="str">
        <f ca="1">IF(G3402="","",SUMPRODUCT(LOOKUP(MID(SUBSTITUTE(UPPER(TRIM(CLEAN(SUBSTITUTE(SUBSTITUTE(G3402,"ٔ",""),"ـ","ء"))))," ",""),ROW(INDIRECT("1:"&amp;LEN(SUBSTITUTE(UPPER(TRIM(CLEAN(SUBSTITUTE(SUBSTITUTE(G3402,"ٔ",""),"ـ","ء"))))," ","")))),1),Gematria!$C$3:$C$40,Gematria!$D$3:$D$40)))</f>
        <v/>
      </c>
    </row>
    <row r="3403" spans="1:10" x14ac:dyDescent="0.25">
      <c r="A3403" s="2">
        <v>3402</v>
      </c>
      <c r="B3403" s="2">
        <v>29</v>
      </c>
      <c r="C3403" s="2">
        <v>37</v>
      </c>
      <c r="D3403" s="11"/>
      <c r="E34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03" s="524" t="str">
        <f t="shared" si="161"/>
        <v/>
      </c>
      <c r="H3403" s="525">
        <f t="shared" si="162"/>
        <v>0</v>
      </c>
      <c r="I3403" s="526">
        <f t="shared" si="160"/>
        <v>1</v>
      </c>
      <c r="J3403" s="526" t="str">
        <f ca="1">IF(G3403="","",SUMPRODUCT(LOOKUP(MID(SUBSTITUTE(UPPER(TRIM(CLEAN(SUBSTITUTE(SUBSTITUTE(G3403,"ٔ",""),"ـ","ء"))))," ",""),ROW(INDIRECT("1:"&amp;LEN(SUBSTITUTE(UPPER(TRIM(CLEAN(SUBSTITUTE(SUBSTITUTE(G3403,"ٔ",""),"ـ","ء"))))," ","")))),1),Gematria!$C$3:$C$40,Gematria!$D$3:$D$40)))</f>
        <v/>
      </c>
    </row>
    <row r="3404" spans="1:10" x14ac:dyDescent="0.25">
      <c r="A3404" s="2">
        <v>3403</v>
      </c>
      <c r="B3404" s="2">
        <v>29</v>
      </c>
      <c r="C3404" s="2">
        <v>38</v>
      </c>
      <c r="D3404" s="11"/>
      <c r="E34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04" s="524" t="str">
        <f t="shared" si="161"/>
        <v/>
      </c>
      <c r="H3404" s="525">
        <f t="shared" si="162"/>
        <v>0</v>
      </c>
      <c r="I3404" s="526">
        <f t="shared" si="160"/>
        <v>1</v>
      </c>
      <c r="J3404" s="526" t="str">
        <f ca="1">IF(G3404="","",SUMPRODUCT(LOOKUP(MID(SUBSTITUTE(UPPER(TRIM(CLEAN(SUBSTITUTE(SUBSTITUTE(G3404,"ٔ",""),"ـ","ء"))))," ",""),ROW(INDIRECT("1:"&amp;LEN(SUBSTITUTE(UPPER(TRIM(CLEAN(SUBSTITUTE(SUBSTITUTE(G3404,"ٔ",""),"ـ","ء"))))," ","")))),1),Gematria!$C$3:$C$40,Gematria!$D$3:$D$40)))</f>
        <v/>
      </c>
    </row>
    <row r="3405" spans="1:10" x14ac:dyDescent="0.25">
      <c r="A3405" s="2">
        <v>3404</v>
      </c>
      <c r="B3405" s="2">
        <v>29</v>
      </c>
      <c r="C3405" s="2">
        <v>39</v>
      </c>
      <c r="D3405" s="11"/>
      <c r="E34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05" s="524" t="str">
        <f t="shared" si="161"/>
        <v/>
      </c>
      <c r="H3405" s="525">
        <f t="shared" si="162"/>
        <v>0</v>
      </c>
      <c r="I3405" s="526">
        <f t="shared" si="160"/>
        <v>1</v>
      </c>
      <c r="J3405" s="526" t="str">
        <f ca="1">IF(G3405="","",SUMPRODUCT(LOOKUP(MID(SUBSTITUTE(UPPER(TRIM(CLEAN(SUBSTITUTE(SUBSTITUTE(G3405,"ٔ",""),"ـ","ء"))))," ",""),ROW(INDIRECT("1:"&amp;LEN(SUBSTITUTE(UPPER(TRIM(CLEAN(SUBSTITUTE(SUBSTITUTE(G3405,"ٔ",""),"ـ","ء"))))," ","")))),1),Gematria!$C$3:$C$40,Gematria!$D$3:$D$40)))</f>
        <v/>
      </c>
    </row>
    <row r="3406" spans="1:10" x14ac:dyDescent="0.25">
      <c r="A3406" s="2">
        <v>3405</v>
      </c>
      <c r="B3406" s="2">
        <v>29</v>
      </c>
      <c r="C3406" s="2">
        <v>40</v>
      </c>
      <c r="D3406" s="11"/>
      <c r="E34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06" s="524" t="str">
        <f t="shared" si="161"/>
        <v/>
      </c>
      <c r="H3406" s="525">
        <f t="shared" si="162"/>
        <v>0</v>
      </c>
      <c r="I3406" s="526">
        <f t="shared" si="160"/>
        <v>1</v>
      </c>
      <c r="J3406" s="526" t="str">
        <f ca="1">IF(G3406="","",SUMPRODUCT(LOOKUP(MID(SUBSTITUTE(UPPER(TRIM(CLEAN(SUBSTITUTE(SUBSTITUTE(G3406,"ٔ",""),"ـ","ء"))))," ",""),ROW(INDIRECT("1:"&amp;LEN(SUBSTITUTE(UPPER(TRIM(CLEAN(SUBSTITUTE(SUBSTITUTE(G3406,"ٔ",""),"ـ","ء"))))," ","")))),1),Gematria!$C$3:$C$40,Gematria!$D$3:$D$40)))</f>
        <v/>
      </c>
    </row>
    <row r="3407" spans="1:10" x14ac:dyDescent="0.25">
      <c r="A3407" s="2">
        <v>3406</v>
      </c>
      <c r="B3407" s="2">
        <v>29</v>
      </c>
      <c r="C3407" s="2">
        <v>41</v>
      </c>
      <c r="D3407" s="11"/>
      <c r="E34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07" s="524" t="str">
        <f t="shared" si="161"/>
        <v/>
      </c>
      <c r="H3407" s="525">
        <f t="shared" si="162"/>
        <v>0</v>
      </c>
      <c r="I3407" s="526">
        <f t="shared" si="160"/>
        <v>1</v>
      </c>
      <c r="J3407" s="526" t="str">
        <f ca="1">IF(G3407="","",SUMPRODUCT(LOOKUP(MID(SUBSTITUTE(UPPER(TRIM(CLEAN(SUBSTITUTE(SUBSTITUTE(G3407,"ٔ",""),"ـ","ء"))))," ",""),ROW(INDIRECT("1:"&amp;LEN(SUBSTITUTE(UPPER(TRIM(CLEAN(SUBSTITUTE(SUBSTITUTE(G3407,"ٔ",""),"ـ","ء"))))," ","")))),1),Gematria!$C$3:$C$40,Gematria!$D$3:$D$40)))</f>
        <v/>
      </c>
    </row>
    <row r="3408" spans="1:10" x14ac:dyDescent="0.25">
      <c r="A3408" s="2">
        <v>3407</v>
      </c>
      <c r="B3408" s="2">
        <v>29</v>
      </c>
      <c r="C3408" s="2">
        <v>42</v>
      </c>
      <c r="D3408" s="11"/>
      <c r="E34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08" s="524" t="str">
        <f t="shared" si="161"/>
        <v/>
      </c>
      <c r="H3408" s="525">
        <f t="shared" si="162"/>
        <v>0</v>
      </c>
      <c r="I3408" s="526">
        <f t="shared" si="160"/>
        <v>1</v>
      </c>
      <c r="J3408" s="526" t="str">
        <f ca="1">IF(G3408="","",SUMPRODUCT(LOOKUP(MID(SUBSTITUTE(UPPER(TRIM(CLEAN(SUBSTITUTE(SUBSTITUTE(G3408,"ٔ",""),"ـ","ء"))))," ",""),ROW(INDIRECT("1:"&amp;LEN(SUBSTITUTE(UPPER(TRIM(CLEAN(SUBSTITUTE(SUBSTITUTE(G3408,"ٔ",""),"ـ","ء"))))," ","")))),1),Gematria!$C$3:$C$40,Gematria!$D$3:$D$40)))</f>
        <v/>
      </c>
    </row>
    <row r="3409" spans="1:10" x14ac:dyDescent="0.25">
      <c r="A3409" s="2">
        <v>3408</v>
      </c>
      <c r="B3409" s="2">
        <v>29</v>
      </c>
      <c r="C3409" s="2">
        <v>43</v>
      </c>
      <c r="D3409" s="11"/>
      <c r="E34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09" s="524" t="str">
        <f t="shared" si="161"/>
        <v/>
      </c>
      <c r="H3409" s="525">
        <f t="shared" si="162"/>
        <v>0</v>
      </c>
      <c r="I3409" s="526">
        <f t="shared" si="160"/>
        <v>1</v>
      </c>
      <c r="J3409" s="526" t="str">
        <f ca="1">IF(G3409="","",SUMPRODUCT(LOOKUP(MID(SUBSTITUTE(UPPER(TRIM(CLEAN(SUBSTITUTE(SUBSTITUTE(G3409,"ٔ",""),"ـ","ء"))))," ",""),ROW(INDIRECT("1:"&amp;LEN(SUBSTITUTE(UPPER(TRIM(CLEAN(SUBSTITUTE(SUBSTITUTE(G3409,"ٔ",""),"ـ","ء"))))," ","")))),1),Gematria!$C$3:$C$40,Gematria!$D$3:$D$40)))</f>
        <v/>
      </c>
    </row>
    <row r="3410" spans="1:10" x14ac:dyDescent="0.25">
      <c r="A3410" s="2">
        <v>3409</v>
      </c>
      <c r="B3410" s="2">
        <v>29</v>
      </c>
      <c r="C3410" s="2">
        <v>44</v>
      </c>
      <c r="D3410" s="11"/>
      <c r="E34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10" s="524" t="str">
        <f t="shared" si="161"/>
        <v/>
      </c>
      <c r="H3410" s="525">
        <f t="shared" si="162"/>
        <v>0</v>
      </c>
      <c r="I3410" s="526">
        <f t="shared" si="160"/>
        <v>1</v>
      </c>
      <c r="J3410" s="526" t="str">
        <f ca="1">IF(G3410="","",SUMPRODUCT(LOOKUP(MID(SUBSTITUTE(UPPER(TRIM(CLEAN(SUBSTITUTE(SUBSTITUTE(G3410,"ٔ",""),"ـ","ء"))))," ",""),ROW(INDIRECT("1:"&amp;LEN(SUBSTITUTE(UPPER(TRIM(CLEAN(SUBSTITUTE(SUBSTITUTE(G3410,"ٔ",""),"ـ","ء"))))," ","")))),1),Gematria!$C$3:$C$40,Gematria!$D$3:$D$40)))</f>
        <v/>
      </c>
    </row>
    <row r="3411" spans="1:10" x14ac:dyDescent="0.25">
      <c r="A3411" s="2">
        <v>3410</v>
      </c>
      <c r="B3411" s="2">
        <v>29</v>
      </c>
      <c r="C3411" s="2">
        <v>45</v>
      </c>
      <c r="D3411" s="11"/>
      <c r="E34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11" s="524" t="str">
        <f t="shared" si="161"/>
        <v/>
      </c>
      <c r="H3411" s="525">
        <f t="shared" si="162"/>
        <v>0</v>
      </c>
      <c r="I3411" s="526">
        <f t="shared" ref="I3411:I3474" si="163">LEN(TRIM(G3411))-H3411+1</f>
        <v>1</v>
      </c>
      <c r="J3411" s="526" t="str">
        <f ca="1">IF(G3411="","",SUMPRODUCT(LOOKUP(MID(SUBSTITUTE(UPPER(TRIM(CLEAN(SUBSTITUTE(SUBSTITUTE(G3411,"ٔ",""),"ـ","ء"))))," ",""),ROW(INDIRECT("1:"&amp;LEN(SUBSTITUTE(UPPER(TRIM(CLEAN(SUBSTITUTE(SUBSTITUTE(G3411,"ٔ",""),"ـ","ء"))))," ","")))),1),Gematria!$C$3:$C$40,Gematria!$D$3:$D$40)))</f>
        <v/>
      </c>
    </row>
    <row r="3412" spans="1:10" x14ac:dyDescent="0.25">
      <c r="A3412" s="2">
        <v>3411</v>
      </c>
      <c r="B3412" s="2">
        <v>29</v>
      </c>
      <c r="C3412" s="2">
        <v>46</v>
      </c>
      <c r="D3412" s="11"/>
      <c r="E34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12" s="524" t="str">
        <f t="shared" si="161"/>
        <v/>
      </c>
      <c r="H3412" s="525">
        <f t="shared" si="162"/>
        <v>0</v>
      </c>
      <c r="I3412" s="526">
        <f t="shared" si="163"/>
        <v>1</v>
      </c>
      <c r="J3412" s="526" t="str">
        <f ca="1">IF(G3412="","",SUMPRODUCT(LOOKUP(MID(SUBSTITUTE(UPPER(TRIM(CLEAN(SUBSTITUTE(SUBSTITUTE(G3412,"ٔ",""),"ـ","ء"))))," ",""),ROW(INDIRECT("1:"&amp;LEN(SUBSTITUTE(UPPER(TRIM(CLEAN(SUBSTITUTE(SUBSTITUTE(G3412,"ٔ",""),"ـ","ء"))))," ","")))),1),Gematria!$C$3:$C$40,Gematria!$D$3:$D$40)))</f>
        <v/>
      </c>
    </row>
    <row r="3413" spans="1:10" x14ac:dyDescent="0.25">
      <c r="A3413" s="2">
        <v>3412</v>
      </c>
      <c r="B3413" s="2">
        <v>29</v>
      </c>
      <c r="C3413" s="2">
        <v>47</v>
      </c>
      <c r="D3413" s="11"/>
      <c r="E34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13" s="524" t="str">
        <f t="shared" si="161"/>
        <v/>
      </c>
      <c r="H3413" s="525">
        <f t="shared" si="162"/>
        <v>0</v>
      </c>
      <c r="I3413" s="526">
        <f t="shared" si="163"/>
        <v>1</v>
      </c>
      <c r="J3413" s="526" t="str">
        <f ca="1">IF(G3413="","",SUMPRODUCT(LOOKUP(MID(SUBSTITUTE(UPPER(TRIM(CLEAN(SUBSTITUTE(SUBSTITUTE(G3413,"ٔ",""),"ـ","ء"))))," ",""),ROW(INDIRECT("1:"&amp;LEN(SUBSTITUTE(UPPER(TRIM(CLEAN(SUBSTITUTE(SUBSTITUTE(G3413,"ٔ",""),"ـ","ء"))))," ","")))),1),Gematria!$C$3:$C$40,Gematria!$D$3:$D$40)))</f>
        <v/>
      </c>
    </row>
    <row r="3414" spans="1:10" x14ac:dyDescent="0.25">
      <c r="A3414" s="2">
        <v>3413</v>
      </c>
      <c r="B3414" s="2">
        <v>29</v>
      </c>
      <c r="C3414" s="2">
        <v>48</v>
      </c>
      <c r="D3414" s="11"/>
      <c r="E34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14" s="524" t="str">
        <f t="shared" si="161"/>
        <v/>
      </c>
      <c r="H3414" s="525">
        <f t="shared" si="162"/>
        <v>0</v>
      </c>
      <c r="I3414" s="526">
        <f t="shared" si="163"/>
        <v>1</v>
      </c>
      <c r="J3414" s="526" t="str">
        <f ca="1">IF(G3414="","",SUMPRODUCT(LOOKUP(MID(SUBSTITUTE(UPPER(TRIM(CLEAN(SUBSTITUTE(SUBSTITUTE(G3414,"ٔ",""),"ـ","ء"))))," ",""),ROW(INDIRECT("1:"&amp;LEN(SUBSTITUTE(UPPER(TRIM(CLEAN(SUBSTITUTE(SUBSTITUTE(G3414,"ٔ",""),"ـ","ء"))))," ","")))),1),Gematria!$C$3:$C$40,Gematria!$D$3:$D$40)))</f>
        <v/>
      </c>
    </row>
    <row r="3415" spans="1:10" x14ac:dyDescent="0.25">
      <c r="A3415" s="2">
        <v>3414</v>
      </c>
      <c r="B3415" s="2">
        <v>29</v>
      </c>
      <c r="C3415" s="2">
        <v>49</v>
      </c>
      <c r="D3415" s="11"/>
      <c r="E34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15" s="524" t="str">
        <f t="shared" si="161"/>
        <v/>
      </c>
      <c r="H3415" s="525">
        <f t="shared" si="162"/>
        <v>0</v>
      </c>
      <c r="I3415" s="526">
        <f t="shared" si="163"/>
        <v>1</v>
      </c>
      <c r="J3415" s="526" t="str">
        <f ca="1">IF(G3415="","",SUMPRODUCT(LOOKUP(MID(SUBSTITUTE(UPPER(TRIM(CLEAN(SUBSTITUTE(SUBSTITUTE(G3415,"ٔ",""),"ـ","ء"))))," ",""),ROW(INDIRECT("1:"&amp;LEN(SUBSTITUTE(UPPER(TRIM(CLEAN(SUBSTITUTE(SUBSTITUTE(G3415,"ٔ",""),"ـ","ء"))))," ","")))),1),Gematria!$C$3:$C$40,Gematria!$D$3:$D$40)))</f>
        <v/>
      </c>
    </row>
    <row r="3416" spans="1:10" x14ac:dyDescent="0.25">
      <c r="A3416" s="2">
        <v>3415</v>
      </c>
      <c r="B3416" s="2">
        <v>29</v>
      </c>
      <c r="C3416" s="2">
        <v>50</v>
      </c>
      <c r="D3416" s="11"/>
      <c r="E34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16" s="524" t="str">
        <f t="shared" si="161"/>
        <v/>
      </c>
      <c r="H3416" s="525">
        <f t="shared" si="162"/>
        <v>0</v>
      </c>
      <c r="I3416" s="526">
        <f t="shared" si="163"/>
        <v>1</v>
      </c>
      <c r="J3416" s="526" t="str">
        <f ca="1">IF(G3416="","",SUMPRODUCT(LOOKUP(MID(SUBSTITUTE(UPPER(TRIM(CLEAN(SUBSTITUTE(SUBSTITUTE(G3416,"ٔ",""),"ـ","ء"))))," ",""),ROW(INDIRECT("1:"&amp;LEN(SUBSTITUTE(UPPER(TRIM(CLEAN(SUBSTITUTE(SUBSTITUTE(G3416,"ٔ",""),"ـ","ء"))))," ","")))),1),Gematria!$C$3:$C$40,Gematria!$D$3:$D$40)))</f>
        <v/>
      </c>
    </row>
    <row r="3417" spans="1:10" x14ac:dyDescent="0.25">
      <c r="A3417" s="2">
        <v>3416</v>
      </c>
      <c r="B3417" s="2">
        <v>29</v>
      </c>
      <c r="C3417" s="2">
        <v>51</v>
      </c>
      <c r="D3417" s="11"/>
      <c r="E34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17" s="524" t="str">
        <f t="shared" si="161"/>
        <v/>
      </c>
      <c r="H3417" s="525">
        <f t="shared" si="162"/>
        <v>0</v>
      </c>
      <c r="I3417" s="526">
        <f t="shared" si="163"/>
        <v>1</v>
      </c>
      <c r="J3417" s="526" t="str">
        <f ca="1">IF(G3417="","",SUMPRODUCT(LOOKUP(MID(SUBSTITUTE(UPPER(TRIM(CLEAN(SUBSTITUTE(SUBSTITUTE(G3417,"ٔ",""),"ـ","ء"))))," ",""),ROW(INDIRECT("1:"&amp;LEN(SUBSTITUTE(UPPER(TRIM(CLEAN(SUBSTITUTE(SUBSTITUTE(G3417,"ٔ",""),"ـ","ء"))))," ","")))),1),Gematria!$C$3:$C$40,Gematria!$D$3:$D$40)))</f>
        <v/>
      </c>
    </row>
    <row r="3418" spans="1:10" x14ac:dyDescent="0.25">
      <c r="A3418" s="2">
        <v>3417</v>
      </c>
      <c r="B3418" s="2">
        <v>29</v>
      </c>
      <c r="C3418" s="2">
        <v>52</v>
      </c>
      <c r="D3418" s="11"/>
      <c r="E34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18" s="524" t="str">
        <f t="shared" si="161"/>
        <v/>
      </c>
      <c r="H3418" s="525">
        <f t="shared" si="162"/>
        <v>0</v>
      </c>
      <c r="I3418" s="526">
        <f t="shared" si="163"/>
        <v>1</v>
      </c>
      <c r="J3418" s="526" t="str">
        <f ca="1">IF(G3418="","",SUMPRODUCT(LOOKUP(MID(SUBSTITUTE(UPPER(TRIM(CLEAN(SUBSTITUTE(SUBSTITUTE(G3418,"ٔ",""),"ـ","ء"))))," ",""),ROW(INDIRECT("1:"&amp;LEN(SUBSTITUTE(UPPER(TRIM(CLEAN(SUBSTITUTE(SUBSTITUTE(G3418,"ٔ",""),"ـ","ء"))))," ","")))),1),Gematria!$C$3:$C$40,Gematria!$D$3:$D$40)))</f>
        <v/>
      </c>
    </row>
    <row r="3419" spans="1:10" x14ac:dyDescent="0.25">
      <c r="A3419" s="2">
        <v>3418</v>
      </c>
      <c r="B3419" s="2">
        <v>29</v>
      </c>
      <c r="C3419" s="2">
        <v>53</v>
      </c>
      <c r="D3419" s="11"/>
      <c r="E34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19" s="524" t="str">
        <f t="shared" si="161"/>
        <v/>
      </c>
      <c r="H3419" s="525">
        <f t="shared" si="162"/>
        <v>0</v>
      </c>
      <c r="I3419" s="526">
        <f t="shared" si="163"/>
        <v>1</v>
      </c>
      <c r="J3419" s="526" t="str">
        <f ca="1">IF(G3419="","",SUMPRODUCT(LOOKUP(MID(SUBSTITUTE(UPPER(TRIM(CLEAN(SUBSTITUTE(SUBSTITUTE(G3419,"ٔ",""),"ـ","ء"))))," ",""),ROW(INDIRECT("1:"&amp;LEN(SUBSTITUTE(UPPER(TRIM(CLEAN(SUBSTITUTE(SUBSTITUTE(G3419,"ٔ",""),"ـ","ء"))))," ","")))),1),Gematria!$C$3:$C$40,Gematria!$D$3:$D$40)))</f>
        <v/>
      </c>
    </row>
    <row r="3420" spans="1:10" x14ac:dyDescent="0.25">
      <c r="A3420" s="2">
        <v>3419</v>
      </c>
      <c r="B3420" s="2">
        <v>29</v>
      </c>
      <c r="C3420" s="2">
        <v>54</v>
      </c>
      <c r="D3420" s="11"/>
      <c r="E34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20" s="524" t="str">
        <f t="shared" si="161"/>
        <v/>
      </c>
      <c r="H3420" s="525">
        <f t="shared" si="162"/>
        <v>0</v>
      </c>
      <c r="I3420" s="526">
        <f t="shared" si="163"/>
        <v>1</v>
      </c>
      <c r="J3420" s="526" t="str">
        <f ca="1">IF(G3420="","",SUMPRODUCT(LOOKUP(MID(SUBSTITUTE(UPPER(TRIM(CLEAN(SUBSTITUTE(SUBSTITUTE(G3420,"ٔ",""),"ـ","ء"))))," ",""),ROW(INDIRECT("1:"&amp;LEN(SUBSTITUTE(UPPER(TRIM(CLEAN(SUBSTITUTE(SUBSTITUTE(G3420,"ٔ",""),"ـ","ء"))))," ","")))),1),Gematria!$C$3:$C$40,Gematria!$D$3:$D$40)))</f>
        <v/>
      </c>
    </row>
    <row r="3421" spans="1:10" x14ac:dyDescent="0.25">
      <c r="A3421" s="2">
        <v>3420</v>
      </c>
      <c r="B3421" s="2">
        <v>29</v>
      </c>
      <c r="C3421" s="2">
        <v>55</v>
      </c>
      <c r="D3421" s="11"/>
      <c r="E34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21" s="524" t="str">
        <f t="shared" si="161"/>
        <v/>
      </c>
      <c r="H3421" s="525">
        <f t="shared" si="162"/>
        <v>0</v>
      </c>
      <c r="I3421" s="526">
        <f t="shared" si="163"/>
        <v>1</v>
      </c>
      <c r="J3421" s="526" t="str">
        <f ca="1">IF(G3421="","",SUMPRODUCT(LOOKUP(MID(SUBSTITUTE(UPPER(TRIM(CLEAN(SUBSTITUTE(SUBSTITUTE(G3421,"ٔ",""),"ـ","ء"))))," ",""),ROW(INDIRECT("1:"&amp;LEN(SUBSTITUTE(UPPER(TRIM(CLEAN(SUBSTITUTE(SUBSTITUTE(G3421,"ٔ",""),"ـ","ء"))))," ","")))),1),Gematria!$C$3:$C$40,Gematria!$D$3:$D$40)))</f>
        <v/>
      </c>
    </row>
    <row r="3422" spans="1:10" x14ac:dyDescent="0.25">
      <c r="A3422" s="2">
        <v>3421</v>
      </c>
      <c r="B3422" s="2">
        <v>29</v>
      </c>
      <c r="C3422" s="2">
        <v>56</v>
      </c>
      <c r="D3422" s="11"/>
      <c r="E34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22" s="524" t="str">
        <f t="shared" si="161"/>
        <v/>
      </c>
      <c r="H3422" s="525">
        <f t="shared" si="162"/>
        <v>0</v>
      </c>
      <c r="I3422" s="526">
        <f t="shared" si="163"/>
        <v>1</v>
      </c>
      <c r="J3422" s="526" t="str">
        <f ca="1">IF(G3422="","",SUMPRODUCT(LOOKUP(MID(SUBSTITUTE(UPPER(TRIM(CLEAN(SUBSTITUTE(SUBSTITUTE(G3422,"ٔ",""),"ـ","ء"))))," ",""),ROW(INDIRECT("1:"&amp;LEN(SUBSTITUTE(UPPER(TRIM(CLEAN(SUBSTITUTE(SUBSTITUTE(G3422,"ٔ",""),"ـ","ء"))))," ","")))),1),Gematria!$C$3:$C$40,Gematria!$D$3:$D$40)))</f>
        <v/>
      </c>
    </row>
    <row r="3423" spans="1:10" x14ac:dyDescent="0.25">
      <c r="A3423" s="2">
        <v>3422</v>
      </c>
      <c r="B3423" s="2">
        <v>29</v>
      </c>
      <c r="C3423" s="2">
        <v>57</v>
      </c>
      <c r="D3423" s="11"/>
      <c r="E34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23" s="524" t="str">
        <f t="shared" si="161"/>
        <v/>
      </c>
      <c r="H3423" s="525">
        <f t="shared" si="162"/>
        <v>0</v>
      </c>
      <c r="I3423" s="526">
        <f t="shared" si="163"/>
        <v>1</v>
      </c>
      <c r="J3423" s="526" t="str">
        <f ca="1">IF(G3423="","",SUMPRODUCT(LOOKUP(MID(SUBSTITUTE(UPPER(TRIM(CLEAN(SUBSTITUTE(SUBSTITUTE(G3423,"ٔ",""),"ـ","ء"))))," ",""),ROW(INDIRECT("1:"&amp;LEN(SUBSTITUTE(UPPER(TRIM(CLEAN(SUBSTITUTE(SUBSTITUTE(G3423,"ٔ",""),"ـ","ء"))))," ","")))),1),Gematria!$C$3:$C$40,Gematria!$D$3:$D$40)))</f>
        <v/>
      </c>
    </row>
    <row r="3424" spans="1:10" x14ac:dyDescent="0.25">
      <c r="A3424" s="2">
        <v>3423</v>
      </c>
      <c r="B3424" s="2">
        <v>29</v>
      </c>
      <c r="C3424" s="2">
        <v>58</v>
      </c>
      <c r="D3424" s="11"/>
      <c r="E34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24" s="524" t="str">
        <f t="shared" si="161"/>
        <v/>
      </c>
      <c r="H3424" s="525">
        <f t="shared" si="162"/>
        <v>0</v>
      </c>
      <c r="I3424" s="526">
        <f t="shared" si="163"/>
        <v>1</v>
      </c>
      <c r="J3424" s="526" t="str">
        <f ca="1">IF(G3424="","",SUMPRODUCT(LOOKUP(MID(SUBSTITUTE(UPPER(TRIM(CLEAN(SUBSTITUTE(SUBSTITUTE(G3424,"ٔ",""),"ـ","ء"))))," ",""),ROW(INDIRECT("1:"&amp;LEN(SUBSTITUTE(UPPER(TRIM(CLEAN(SUBSTITUTE(SUBSTITUTE(G3424,"ٔ",""),"ـ","ء"))))," ","")))),1),Gematria!$C$3:$C$40,Gematria!$D$3:$D$40)))</f>
        <v/>
      </c>
    </row>
    <row r="3425" spans="1:10" x14ac:dyDescent="0.25">
      <c r="A3425" s="2">
        <v>3424</v>
      </c>
      <c r="B3425" s="2">
        <v>29</v>
      </c>
      <c r="C3425" s="2">
        <v>59</v>
      </c>
      <c r="D3425" s="11"/>
      <c r="E34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25" s="524" t="str">
        <f t="shared" si="161"/>
        <v/>
      </c>
      <c r="H3425" s="525">
        <f t="shared" si="162"/>
        <v>0</v>
      </c>
      <c r="I3425" s="526">
        <f t="shared" si="163"/>
        <v>1</v>
      </c>
      <c r="J3425" s="526" t="str">
        <f ca="1">IF(G3425="","",SUMPRODUCT(LOOKUP(MID(SUBSTITUTE(UPPER(TRIM(CLEAN(SUBSTITUTE(SUBSTITUTE(G3425,"ٔ",""),"ـ","ء"))))," ",""),ROW(INDIRECT("1:"&amp;LEN(SUBSTITUTE(UPPER(TRIM(CLEAN(SUBSTITUTE(SUBSTITUTE(G3425,"ٔ",""),"ـ","ء"))))," ","")))),1),Gematria!$C$3:$C$40,Gematria!$D$3:$D$40)))</f>
        <v/>
      </c>
    </row>
    <row r="3426" spans="1:10" x14ac:dyDescent="0.25">
      <c r="A3426" s="2">
        <v>3425</v>
      </c>
      <c r="B3426" s="2">
        <v>29</v>
      </c>
      <c r="C3426" s="2">
        <v>60</v>
      </c>
      <c r="D3426" s="11"/>
      <c r="E34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26" s="524" t="str">
        <f t="shared" si="161"/>
        <v/>
      </c>
      <c r="H3426" s="525">
        <f t="shared" si="162"/>
        <v>0</v>
      </c>
      <c r="I3426" s="526">
        <f t="shared" si="163"/>
        <v>1</v>
      </c>
      <c r="J3426" s="526" t="str">
        <f ca="1">IF(G3426="","",SUMPRODUCT(LOOKUP(MID(SUBSTITUTE(UPPER(TRIM(CLEAN(SUBSTITUTE(SUBSTITUTE(G3426,"ٔ",""),"ـ","ء"))))," ",""),ROW(INDIRECT("1:"&amp;LEN(SUBSTITUTE(UPPER(TRIM(CLEAN(SUBSTITUTE(SUBSTITUTE(G3426,"ٔ",""),"ـ","ء"))))," ","")))),1),Gematria!$C$3:$C$40,Gematria!$D$3:$D$40)))</f>
        <v/>
      </c>
    </row>
    <row r="3427" spans="1:10" x14ac:dyDescent="0.25">
      <c r="A3427" s="2">
        <v>3426</v>
      </c>
      <c r="B3427" s="2">
        <v>29</v>
      </c>
      <c r="C3427" s="2">
        <v>61</v>
      </c>
      <c r="D3427" s="11"/>
      <c r="E34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27" s="524" t="str">
        <f t="shared" si="161"/>
        <v/>
      </c>
      <c r="H3427" s="525">
        <f t="shared" si="162"/>
        <v>0</v>
      </c>
      <c r="I3427" s="526">
        <f t="shared" si="163"/>
        <v>1</v>
      </c>
      <c r="J3427" s="526" t="str">
        <f ca="1">IF(G3427="","",SUMPRODUCT(LOOKUP(MID(SUBSTITUTE(UPPER(TRIM(CLEAN(SUBSTITUTE(SUBSTITUTE(G3427,"ٔ",""),"ـ","ء"))))," ",""),ROW(INDIRECT("1:"&amp;LEN(SUBSTITUTE(UPPER(TRIM(CLEAN(SUBSTITUTE(SUBSTITUTE(G3427,"ٔ",""),"ـ","ء"))))," ","")))),1),Gematria!$C$3:$C$40,Gematria!$D$3:$D$40)))</f>
        <v/>
      </c>
    </row>
    <row r="3428" spans="1:10" x14ac:dyDescent="0.25">
      <c r="A3428" s="2">
        <v>3427</v>
      </c>
      <c r="B3428" s="2">
        <v>29</v>
      </c>
      <c r="C3428" s="2">
        <v>62</v>
      </c>
      <c r="D3428" s="11"/>
      <c r="E34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28" s="524" t="str">
        <f t="shared" si="161"/>
        <v/>
      </c>
      <c r="H3428" s="525">
        <f t="shared" si="162"/>
        <v>0</v>
      </c>
      <c r="I3428" s="526">
        <f t="shared" si="163"/>
        <v>1</v>
      </c>
      <c r="J3428" s="526" t="str">
        <f ca="1">IF(G3428="","",SUMPRODUCT(LOOKUP(MID(SUBSTITUTE(UPPER(TRIM(CLEAN(SUBSTITUTE(SUBSTITUTE(G3428,"ٔ",""),"ـ","ء"))))," ",""),ROW(INDIRECT("1:"&amp;LEN(SUBSTITUTE(UPPER(TRIM(CLEAN(SUBSTITUTE(SUBSTITUTE(G3428,"ٔ",""),"ـ","ء"))))," ","")))),1),Gematria!$C$3:$C$40,Gematria!$D$3:$D$40)))</f>
        <v/>
      </c>
    </row>
    <row r="3429" spans="1:10" x14ac:dyDescent="0.25">
      <c r="A3429" s="2">
        <v>3428</v>
      </c>
      <c r="B3429" s="2">
        <v>29</v>
      </c>
      <c r="C3429" s="2">
        <v>63</v>
      </c>
      <c r="D3429" s="11"/>
      <c r="E34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29" s="524" t="str">
        <f t="shared" si="161"/>
        <v/>
      </c>
      <c r="H3429" s="525">
        <f t="shared" si="162"/>
        <v>0</v>
      </c>
      <c r="I3429" s="526">
        <f t="shared" si="163"/>
        <v>1</v>
      </c>
      <c r="J3429" s="526" t="str">
        <f ca="1">IF(G3429="","",SUMPRODUCT(LOOKUP(MID(SUBSTITUTE(UPPER(TRIM(CLEAN(SUBSTITUTE(SUBSTITUTE(G3429,"ٔ",""),"ـ","ء"))))," ",""),ROW(INDIRECT("1:"&amp;LEN(SUBSTITUTE(UPPER(TRIM(CLEAN(SUBSTITUTE(SUBSTITUTE(G3429,"ٔ",""),"ـ","ء"))))," ","")))),1),Gematria!$C$3:$C$40,Gematria!$D$3:$D$40)))</f>
        <v/>
      </c>
    </row>
    <row r="3430" spans="1:10" x14ac:dyDescent="0.25">
      <c r="A3430" s="2">
        <v>3429</v>
      </c>
      <c r="B3430" s="2">
        <v>29</v>
      </c>
      <c r="C3430" s="2">
        <v>64</v>
      </c>
      <c r="D3430" s="11"/>
      <c r="E34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30" s="524" t="str">
        <f t="shared" si="161"/>
        <v/>
      </c>
      <c r="H3430" s="525">
        <f t="shared" si="162"/>
        <v>0</v>
      </c>
      <c r="I3430" s="526">
        <f t="shared" si="163"/>
        <v>1</v>
      </c>
      <c r="J3430" s="526" t="str">
        <f ca="1">IF(G3430="","",SUMPRODUCT(LOOKUP(MID(SUBSTITUTE(UPPER(TRIM(CLEAN(SUBSTITUTE(SUBSTITUTE(G3430,"ٔ",""),"ـ","ء"))))," ",""),ROW(INDIRECT("1:"&amp;LEN(SUBSTITUTE(UPPER(TRIM(CLEAN(SUBSTITUTE(SUBSTITUTE(G3430,"ٔ",""),"ـ","ء"))))," ","")))),1),Gematria!$C$3:$C$40,Gematria!$D$3:$D$40)))</f>
        <v/>
      </c>
    </row>
    <row r="3431" spans="1:10" x14ac:dyDescent="0.25">
      <c r="A3431" s="2">
        <v>3430</v>
      </c>
      <c r="B3431" s="2">
        <v>29</v>
      </c>
      <c r="C3431" s="2">
        <v>65</v>
      </c>
      <c r="D3431" s="11"/>
      <c r="E34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31" s="524" t="str">
        <f t="shared" si="161"/>
        <v/>
      </c>
      <c r="H3431" s="525">
        <f t="shared" si="162"/>
        <v>0</v>
      </c>
      <c r="I3431" s="526">
        <f t="shared" si="163"/>
        <v>1</v>
      </c>
      <c r="J3431" s="526" t="str">
        <f ca="1">IF(G3431="","",SUMPRODUCT(LOOKUP(MID(SUBSTITUTE(UPPER(TRIM(CLEAN(SUBSTITUTE(SUBSTITUTE(G3431,"ٔ",""),"ـ","ء"))))," ",""),ROW(INDIRECT("1:"&amp;LEN(SUBSTITUTE(UPPER(TRIM(CLEAN(SUBSTITUTE(SUBSTITUTE(G3431,"ٔ",""),"ـ","ء"))))," ","")))),1),Gematria!$C$3:$C$40,Gematria!$D$3:$D$40)))</f>
        <v/>
      </c>
    </row>
    <row r="3432" spans="1:10" x14ac:dyDescent="0.25">
      <c r="A3432" s="2">
        <v>3431</v>
      </c>
      <c r="B3432" s="2">
        <v>29</v>
      </c>
      <c r="C3432" s="2">
        <v>66</v>
      </c>
      <c r="D3432" s="11"/>
      <c r="E34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32" s="524" t="str">
        <f t="shared" si="161"/>
        <v/>
      </c>
      <c r="H3432" s="525">
        <f t="shared" si="162"/>
        <v>0</v>
      </c>
      <c r="I3432" s="526">
        <f t="shared" si="163"/>
        <v>1</v>
      </c>
      <c r="J3432" s="526" t="str">
        <f ca="1">IF(G3432="","",SUMPRODUCT(LOOKUP(MID(SUBSTITUTE(UPPER(TRIM(CLEAN(SUBSTITUTE(SUBSTITUTE(G3432,"ٔ",""),"ـ","ء"))))," ",""),ROW(INDIRECT("1:"&amp;LEN(SUBSTITUTE(UPPER(TRIM(CLEAN(SUBSTITUTE(SUBSTITUTE(G3432,"ٔ",""),"ـ","ء"))))," ","")))),1),Gematria!$C$3:$C$40,Gematria!$D$3:$D$40)))</f>
        <v/>
      </c>
    </row>
    <row r="3433" spans="1:10" x14ac:dyDescent="0.25">
      <c r="A3433" s="2">
        <v>3432</v>
      </c>
      <c r="B3433" s="2">
        <v>29</v>
      </c>
      <c r="C3433" s="2">
        <v>67</v>
      </c>
      <c r="D3433" s="11"/>
      <c r="E34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33" s="524" t="str">
        <f t="shared" si="161"/>
        <v/>
      </c>
      <c r="H3433" s="525">
        <f t="shared" si="162"/>
        <v>0</v>
      </c>
      <c r="I3433" s="526">
        <f t="shared" si="163"/>
        <v>1</v>
      </c>
      <c r="J3433" s="526" t="str">
        <f ca="1">IF(G3433="","",SUMPRODUCT(LOOKUP(MID(SUBSTITUTE(UPPER(TRIM(CLEAN(SUBSTITUTE(SUBSTITUTE(G3433,"ٔ",""),"ـ","ء"))))," ",""),ROW(INDIRECT("1:"&amp;LEN(SUBSTITUTE(UPPER(TRIM(CLEAN(SUBSTITUTE(SUBSTITUTE(G3433,"ٔ",""),"ـ","ء"))))," ","")))),1),Gematria!$C$3:$C$40,Gematria!$D$3:$D$40)))</f>
        <v/>
      </c>
    </row>
    <row r="3434" spans="1:10" x14ac:dyDescent="0.25">
      <c r="A3434" s="2">
        <v>3433</v>
      </c>
      <c r="B3434" s="2">
        <v>29</v>
      </c>
      <c r="C3434" s="2">
        <v>68</v>
      </c>
      <c r="D3434" s="11"/>
      <c r="E34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34" s="524" t="str">
        <f t="shared" si="161"/>
        <v/>
      </c>
      <c r="H3434" s="525">
        <f t="shared" si="162"/>
        <v>0</v>
      </c>
      <c r="I3434" s="526">
        <f t="shared" si="163"/>
        <v>1</v>
      </c>
      <c r="J3434" s="526" t="str">
        <f ca="1">IF(G3434="","",SUMPRODUCT(LOOKUP(MID(SUBSTITUTE(UPPER(TRIM(CLEAN(SUBSTITUTE(SUBSTITUTE(G3434,"ٔ",""),"ـ","ء"))))," ",""),ROW(INDIRECT("1:"&amp;LEN(SUBSTITUTE(UPPER(TRIM(CLEAN(SUBSTITUTE(SUBSTITUTE(G3434,"ٔ",""),"ـ","ء"))))," ","")))),1),Gematria!$C$3:$C$40,Gematria!$D$3:$D$40)))</f>
        <v/>
      </c>
    </row>
    <row r="3435" spans="1:10" x14ac:dyDescent="0.25">
      <c r="A3435" s="2">
        <v>3434</v>
      </c>
      <c r="B3435" s="2">
        <v>29</v>
      </c>
      <c r="C3435" s="2">
        <v>69</v>
      </c>
      <c r="D3435" s="11"/>
      <c r="E34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35" s="524" t="str">
        <f t="shared" si="161"/>
        <v/>
      </c>
      <c r="H3435" s="525">
        <f t="shared" si="162"/>
        <v>0</v>
      </c>
      <c r="I3435" s="526">
        <f t="shared" si="163"/>
        <v>1</v>
      </c>
      <c r="J3435" s="526" t="str">
        <f ca="1">IF(G3435="","",SUMPRODUCT(LOOKUP(MID(SUBSTITUTE(UPPER(TRIM(CLEAN(SUBSTITUTE(SUBSTITUTE(G3435,"ٔ",""),"ـ","ء"))))," ",""),ROW(INDIRECT("1:"&amp;LEN(SUBSTITUTE(UPPER(TRIM(CLEAN(SUBSTITUTE(SUBSTITUTE(G3435,"ٔ",""),"ـ","ء"))))," ","")))),1),Gematria!$C$3:$C$40,Gematria!$D$3:$D$40)))</f>
        <v/>
      </c>
    </row>
    <row r="3436" spans="1:10" x14ac:dyDescent="0.25">
      <c r="A3436" s="2">
        <v>3435</v>
      </c>
      <c r="B3436" s="2">
        <v>30</v>
      </c>
      <c r="C3436" s="2">
        <v>0</v>
      </c>
      <c r="D3436" s="11"/>
      <c r="E34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36" s="524" t="str">
        <f t="shared" si="161"/>
        <v/>
      </c>
      <c r="H3436" s="525">
        <f t="shared" si="162"/>
        <v>0</v>
      </c>
      <c r="I3436" s="526">
        <f t="shared" si="163"/>
        <v>1</v>
      </c>
      <c r="J3436" s="526" t="str">
        <f ca="1">IF(G3436="","",SUMPRODUCT(LOOKUP(MID(SUBSTITUTE(UPPER(TRIM(CLEAN(SUBSTITUTE(SUBSTITUTE(G3436,"ٔ",""),"ـ","ء"))))," ",""),ROW(INDIRECT("1:"&amp;LEN(SUBSTITUTE(UPPER(TRIM(CLEAN(SUBSTITUTE(SUBSTITUTE(G3436,"ٔ",""),"ـ","ء"))))," ","")))),1),Gematria!$C$3:$C$40,Gematria!$D$3:$D$40)))</f>
        <v/>
      </c>
    </row>
    <row r="3437" spans="1:10" x14ac:dyDescent="0.25">
      <c r="A3437" s="2">
        <v>3436</v>
      </c>
      <c r="B3437" s="2">
        <v>30</v>
      </c>
      <c r="C3437" s="2">
        <v>1</v>
      </c>
      <c r="D3437" s="11"/>
      <c r="E34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37" s="524" t="str">
        <f t="shared" si="161"/>
        <v/>
      </c>
      <c r="H3437" s="525">
        <f t="shared" si="162"/>
        <v>0</v>
      </c>
      <c r="I3437" s="526">
        <f t="shared" si="163"/>
        <v>1</v>
      </c>
      <c r="J3437" s="526" t="str">
        <f ca="1">IF(G3437="","",SUMPRODUCT(LOOKUP(MID(SUBSTITUTE(UPPER(TRIM(CLEAN(SUBSTITUTE(SUBSTITUTE(G3437,"ٔ",""),"ـ","ء"))))," ",""),ROW(INDIRECT("1:"&amp;LEN(SUBSTITUTE(UPPER(TRIM(CLEAN(SUBSTITUTE(SUBSTITUTE(G3437,"ٔ",""),"ـ","ء"))))," ","")))),1),Gematria!$C$3:$C$40,Gematria!$D$3:$D$40)))</f>
        <v/>
      </c>
    </row>
    <row r="3438" spans="1:10" x14ac:dyDescent="0.25">
      <c r="A3438" s="2">
        <v>3437</v>
      </c>
      <c r="B3438" s="2">
        <v>30</v>
      </c>
      <c r="C3438" s="2">
        <v>2</v>
      </c>
      <c r="D3438" s="11"/>
      <c r="E34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38" s="524" t="str">
        <f t="shared" si="161"/>
        <v/>
      </c>
      <c r="H3438" s="525">
        <f t="shared" si="162"/>
        <v>0</v>
      </c>
      <c r="I3438" s="526">
        <f t="shared" si="163"/>
        <v>1</v>
      </c>
      <c r="J3438" s="526" t="str">
        <f ca="1">IF(G3438="","",SUMPRODUCT(LOOKUP(MID(SUBSTITUTE(UPPER(TRIM(CLEAN(SUBSTITUTE(SUBSTITUTE(G3438,"ٔ",""),"ـ","ء"))))," ",""),ROW(INDIRECT("1:"&amp;LEN(SUBSTITUTE(UPPER(TRIM(CLEAN(SUBSTITUTE(SUBSTITUTE(G3438,"ٔ",""),"ـ","ء"))))," ","")))),1),Gematria!$C$3:$C$40,Gematria!$D$3:$D$40)))</f>
        <v/>
      </c>
    </row>
    <row r="3439" spans="1:10" x14ac:dyDescent="0.25">
      <c r="A3439" s="2">
        <v>3438</v>
      </c>
      <c r="B3439" s="2">
        <v>30</v>
      </c>
      <c r="C3439" s="2">
        <v>3</v>
      </c>
      <c r="D3439" s="11"/>
      <c r="E34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39" s="524" t="str">
        <f t="shared" si="161"/>
        <v/>
      </c>
      <c r="H3439" s="525">
        <f t="shared" si="162"/>
        <v>0</v>
      </c>
      <c r="I3439" s="526">
        <f t="shared" si="163"/>
        <v>1</v>
      </c>
      <c r="J3439" s="526" t="str">
        <f ca="1">IF(G3439="","",SUMPRODUCT(LOOKUP(MID(SUBSTITUTE(UPPER(TRIM(CLEAN(SUBSTITUTE(SUBSTITUTE(G3439,"ٔ",""),"ـ","ء"))))," ",""),ROW(INDIRECT("1:"&amp;LEN(SUBSTITUTE(UPPER(TRIM(CLEAN(SUBSTITUTE(SUBSTITUTE(G3439,"ٔ",""),"ـ","ء"))))," ","")))),1),Gematria!$C$3:$C$40,Gematria!$D$3:$D$40)))</f>
        <v/>
      </c>
    </row>
    <row r="3440" spans="1:10" x14ac:dyDescent="0.25">
      <c r="A3440" s="2">
        <v>3439</v>
      </c>
      <c r="B3440" s="2">
        <v>30</v>
      </c>
      <c r="C3440" s="2">
        <v>4</v>
      </c>
      <c r="D3440" s="11"/>
      <c r="E34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40" s="524" t="str">
        <f t="shared" si="161"/>
        <v/>
      </c>
      <c r="H3440" s="525">
        <f t="shared" si="162"/>
        <v>0</v>
      </c>
      <c r="I3440" s="526">
        <f t="shared" si="163"/>
        <v>1</v>
      </c>
      <c r="J3440" s="526" t="str">
        <f ca="1">IF(G3440="","",SUMPRODUCT(LOOKUP(MID(SUBSTITUTE(UPPER(TRIM(CLEAN(SUBSTITUTE(SUBSTITUTE(G3440,"ٔ",""),"ـ","ء"))))," ",""),ROW(INDIRECT("1:"&amp;LEN(SUBSTITUTE(UPPER(TRIM(CLEAN(SUBSTITUTE(SUBSTITUTE(G3440,"ٔ",""),"ـ","ء"))))," ","")))),1),Gematria!$C$3:$C$40,Gematria!$D$3:$D$40)))</f>
        <v/>
      </c>
    </row>
    <row r="3441" spans="1:10" x14ac:dyDescent="0.25">
      <c r="A3441" s="2">
        <v>3440</v>
      </c>
      <c r="B3441" s="2">
        <v>30</v>
      </c>
      <c r="C3441" s="2">
        <v>5</v>
      </c>
      <c r="D3441" s="11"/>
      <c r="E34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41" s="524" t="str">
        <f t="shared" si="161"/>
        <v/>
      </c>
      <c r="H3441" s="525">
        <f t="shared" si="162"/>
        <v>0</v>
      </c>
      <c r="I3441" s="526">
        <f t="shared" si="163"/>
        <v>1</v>
      </c>
      <c r="J3441" s="526" t="str">
        <f ca="1">IF(G3441="","",SUMPRODUCT(LOOKUP(MID(SUBSTITUTE(UPPER(TRIM(CLEAN(SUBSTITUTE(SUBSTITUTE(G3441,"ٔ",""),"ـ","ء"))))," ",""),ROW(INDIRECT("1:"&amp;LEN(SUBSTITUTE(UPPER(TRIM(CLEAN(SUBSTITUTE(SUBSTITUTE(G3441,"ٔ",""),"ـ","ء"))))," ","")))),1),Gematria!$C$3:$C$40,Gematria!$D$3:$D$40)))</f>
        <v/>
      </c>
    </row>
    <row r="3442" spans="1:10" x14ac:dyDescent="0.25">
      <c r="A3442" s="2">
        <v>3441</v>
      </c>
      <c r="B3442" s="2">
        <v>30</v>
      </c>
      <c r="C3442" s="2">
        <v>6</v>
      </c>
      <c r="D3442" s="11"/>
      <c r="E34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42" s="524" t="str">
        <f t="shared" si="161"/>
        <v/>
      </c>
      <c r="H3442" s="525">
        <f t="shared" si="162"/>
        <v>0</v>
      </c>
      <c r="I3442" s="526">
        <f t="shared" si="163"/>
        <v>1</v>
      </c>
      <c r="J3442" s="526" t="str">
        <f ca="1">IF(G3442="","",SUMPRODUCT(LOOKUP(MID(SUBSTITUTE(UPPER(TRIM(CLEAN(SUBSTITUTE(SUBSTITUTE(G3442,"ٔ",""),"ـ","ء"))))," ",""),ROW(INDIRECT("1:"&amp;LEN(SUBSTITUTE(UPPER(TRIM(CLEAN(SUBSTITUTE(SUBSTITUTE(G3442,"ٔ",""),"ـ","ء"))))," ","")))),1),Gematria!$C$3:$C$40,Gematria!$D$3:$D$40)))</f>
        <v/>
      </c>
    </row>
    <row r="3443" spans="1:10" x14ac:dyDescent="0.25">
      <c r="A3443" s="2">
        <v>3442</v>
      </c>
      <c r="B3443" s="2">
        <v>30</v>
      </c>
      <c r="C3443" s="2">
        <v>7</v>
      </c>
      <c r="D3443" s="11"/>
      <c r="E34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43" s="524" t="str">
        <f t="shared" si="161"/>
        <v/>
      </c>
      <c r="H3443" s="525">
        <f t="shared" si="162"/>
        <v>0</v>
      </c>
      <c r="I3443" s="526">
        <f t="shared" si="163"/>
        <v>1</v>
      </c>
      <c r="J3443" s="526" t="str">
        <f ca="1">IF(G3443="","",SUMPRODUCT(LOOKUP(MID(SUBSTITUTE(UPPER(TRIM(CLEAN(SUBSTITUTE(SUBSTITUTE(G3443,"ٔ",""),"ـ","ء"))))," ",""),ROW(INDIRECT("1:"&amp;LEN(SUBSTITUTE(UPPER(TRIM(CLEAN(SUBSTITUTE(SUBSTITUTE(G3443,"ٔ",""),"ـ","ء"))))," ","")))),1),Gematria!$C$3:$C$40,Gematria!$D$3:$D$40)))</f>
        <v/>
      </c>
    </row>
    <row r="3444" spans="1:10" x14ac:dyDescent="0.25">
      <c r="A3444" s="2">
        <v>3443</v>
      </c>
      <c r="B3444" s="2">
        <v>30</v>
      </c>
      <c r="C3444" s="2">
        <v>8</v>
      </c>
      <c r="D3444" s="11"/>
      <c r="E34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44" s="524" t="str">
        <f t="shared" si="161"/>
        <v/>
      </c>
      <c r="H3444" s="525">
        <f t="shared" si="162"/>
        <v>0</v>
      </c>
      <c r="I3444" s="526">
        <f t="shared" si="163"/>
        <v>1</v>
      </c>
      <c r="J3444" s="526" t="str">
        <f ca="1">IF(G3444="","",SUMPRODUCT(LOOKUP(MID(SUBSTITUTE(UPPER(TRIM(CLEAN(SUBSTITUTE(SUBSTITUTE(G3444,"ٔ",""),"ـ","ء"))))," ",""),ROW(INDIRECT("1:"&amp;LEN(SUBSTITUTE(UPPER(TRIM(CLEAN(SUBSTITUTE(SUBSTITUTE(G3444,"ٔ",""),"ـ","ء"))))," ","")))),1),Gematria!$C$3:$C$40,Gematria!$D$3:$D$40)))</f>
        <v/>
      </c>
    </row>
    <row r="3445" spans="1:10" x14ac:dyDescent="0.25">
      <c r="A3445" s="2">
        <v>3444</v>
      </c>
      <c r="B3445" s="2">
        <v>30</v>
      </c>
      <c r="C3445" s="2">
        <v>9</v>
      </c>
      <c r="D3445" s="11"/>
      <c r="E34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45" s="524" t="str">
        <f t="shared" si="161"/>
        <v/>
      </c>
      <c r="H3445" s="525">
        <f t="shared" si="162"/>
        <v>0</v>
      </c>
      <c r="I3445" s="526">
        <f t="shared" si="163"/>
        <v>1</v>
      </c>
      <c r="J3445" s="526" t="str">
        <f ca="1">IF(G3445="","",SUMPRODUCT(LOOKUP(MID(SUBSTITUTE(UPPER(TRIM(CLEAN(SUBSTITUTE(SUBSTITUTE(G3445,"ٔ",""),"ـ","ء"))))," ",""),ROW(INDIRECT("1:"&amp;LEN(SUBSTITUTE(UPPER(TRIM(CLEAN(SUBSTITUTE(SUBSTITUTE(G3445,"ٔ",""),"ـ","ء"))))," ","")))),1),Gematria!$C$3:$C$40,Gematria!$D$3:$D$40)))</f>
        <v/>
      </c>
    </row>
    <row r="3446" spans="1:10" x14ac:dyDescent="0.25">
      <c r="A3446" s="2">
        <v>3445</v>
      </c>
      <c r="B3446" s="2">
        <v>30</v>
      </c>
      <c r="C3446" s="2">
        <v>10</v>
      </c>
      <c r="D3446" s="11"/>
      <c r="E34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46" s="524" t="str">
        <f t="shared" si="161"/>
        <v/>
      </c>
      <c r="H3446" s="525">
        <f t="shared" si="162"/>
        <v>0</v>
      </c>
      <c r="I3446" s="526">
        <f t="shared" si="163"/>
        <v>1</v>
      </c>
      <c r="J3446" s="526" t="str">
        <f ca="1">IF(G3446="","",SUMPRODUCT(LOOKUP(MID(SUBSTITUTE(UPPER(TRIM(CLEAN(SUBSTITUTE(SUBSTITUTE(G3446,"ٔ",""),"ـ","ء"))))," ",""),ROW(INDIRECT("1:"&amp;LEN(SUBSTITUTE(UPPER(TRIM(CLEAN(SUBSTITUTE(SUBSTITUTE(G3446,"ٔ",""),"ـ","ء"))))," ","")))),1),Gematria!$C$3:$C$40,Gematria!$D$3:$D$40)))</f>
        <v/>
      </c>
    </row>
    <row r="3447" spans="1:10" x14ac:dyDescent="0.25">
      <c r="A3447" s="2">
        <v>3446</v>
      </c>
      <c r="B3447" s="2">
        <v>30</v>
      </c>
      <c r="C3447" s="2">
        <v>11</v>
      </c>
      <c r="D3447" s="11"/>
      <c r="E34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47" s="524" t="str">
        <f t="shared" si="161"/>
        <v/>
      </c>
      <c r="H3447" s="525">
        <f t="shared" si="162"/>
        <v>0</v>
      </c>
      <c r="I3447" s="526">
        <f t="shared" si="163"/>
        <v>1</v>
      </c>
      <c r="J3447" s="526" t="str">
        <f ca="1">IF(G3447="","",SUMPRODUCT(LOOKUP(MID(SUBSTITUTE(UPPER(TRIM(CLEAN(SUBSTITUTE(SUBSTITUTE(G3447,"ٔ",""),"ـ","ء"))))," ",""),ROW(INDIRECT("1:"&amp;LEN(SUBSTITUTE(UPPER(TRIM(CLEAN(SUBSTITUTE(SUBSTITUTE(G3447,"ٔ",""),"ـ","ء"))))," ","")))),1),Gematria!$C$3:$C$40,Gematria!$D$3:$D$40)))</f>
        <v/>
      </c>
    </row>
    <row r="3448" spans="1:10" x14ac:dyDescent="0.25">
      <c r="A3448" s="2">
        <v>3447</v>
      </c>
      <c r="B3448" s="2">
        <v>30</v>
      </c>
      <c r="C3448" s="2">
        <v>12</v>
      </c>
      <c r="D3448" s="11"/>
      <c r="E34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48" s="524" t="str">
        <f t="shared" si="161"/>
        <v/>
      </c>
      <c r="H3448" s="525">
        <f t="shared" si="162"/>
        <v>0</v>
      </c>
      <c r="I3448" s="526">
        <f t="shared" si="163"/>
        <v>1</v>
      </c>
      <c r="J3448" s="526" t="str">
        <f ca="1">IF(G3448="","",SUMPRODUCT(LOOKUP(MID(SUBSTITUTE(UPPER(TRIM(CLEAN(SUBSTITUTE(SUBSTITUTE(G3448,"ٔ",""),"ـ","ء"))))," ",""),ROW(INDIRECT("1:"&amp;LEN(SUBSTITUTE(UPPER(TRIM(CLEAN(SUBSTITUTE(SUBSTITUTE(G3448,"ٔ",""),"ـ","ء"))))," ","")))),1),Gematria!$C$3:$C$40,Gematria!$D$3:$D$40)))</f>
        <v/>
      </c>
    </row>
    <row r="3449" spans="1:10" x14ac:dyDescent="0.25">
      <c r="A3449" s="2">
        <v>3448</v>
      </c>
      <c r="B3449" s="2">
        <v>30</v>
      </c>
      <c r="C3449" s="2">
        <v>13</v>
      </c>
      <c r="D3449" s="11"/>
      <c r="E34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49" s="524" t="str">
        <f t="shared" si="161"/>
        <v/>
      </c>
      <c r="H3449" s="525">
        <f t="shared" si="162"/>
        <v>0</v>
      </c>
      <c r="I3449" s="526">
        <f t="shared" si="163"/>
        <v>1</v>
      </c>
      <c r="J3449" s="526" t="str">
        <f ca="1">IF(G3449="","",SUMPRODUCT(LOOKUP(MID(SUBSTITUTE(UPPER(TRIM(CLEAN(SUBSTITUTE(SUBSTITUTE(G3449,"ٔ",""),"ـ","ء"))))," ",""),ROW(INDIRECT("1:"&amp;LEN(SUBSTITUTE(UPPER(TRIM(CLEAN(SUBSTITUTE(SUBSTITUTE(G3449,"ٔ",""),"ـ","ء"))))," ","")))),1),Gematria!$C$3:$C$40,Gematria!$D$3:$D$40)))</f>
        <v/>
      </c>
    </row>
    <row r="3450" spans="1:10" x14ac:dyDescent="0.25">
      <c r="A3450" s="2">
        <v>3449</v>
      </c>
      <c r="B3450" s="2">
        <v>30</v>
      </c>
      <c r="C3450" s="2">
        <v>14</v>
      </c>
      <c r="D3450" s="11"/>
      <c r="E34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50" s="524" t="str">
        <f t="shared" si="161"/>
        <v/>
      </c>
      <c r="H3450" s="525">
        <f t="shared" si="162"/>
        <v>0</v>
      </c>
      <c r="I3450" s="526">
        <f t="shared" si="163"/>
        <v>1</v>
      </c>
      <c r="J3450" s="526" t="str">
        <f ca="1">IF(G3450="","",SUMPRODUCT(LOOKUP(MID(SUBSTITUTE(UPPER(TRIM(CLEAN(SUBSTITUTE(SUBSTITUTE(G3450,"ٔ",""),"ـ","ء"))))," ",""),ROW(INDIRECT("1:"&amp;LEN(SUBSTITUTE(UPPER(TRIM(CLEAN(SUBSTITUTE(SUBSTITUTE(G3450,"ٔ",""),"ـ","ء"))))," ","")))),1),Gematria!$C$3:$C$40,Gematria!$D$3:$D$40)))</f>
        <v/>
      </c>
    </row>
    <row r="3451" spans="1:10" x14ac:dyDescent="0.25">
      <c r="A3451" s="2">
        <v>3450</v>
      </c>
      <c r="B3451" s="2">
        <v>30</v>
      </c>
      <c r="C3451" s="2">
        <v>15</v>
      </c>
      <c r="D3451" s="11"/>
      <c r="E34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51" s="524" t="str">
        <f t="shared" si="161"/>
        <v/>
      </c>
      <c r="H3451" s="525">
        <f t="shared" si="162"/>
        <v>0</v>
      </c>
      <c r="I3451" s="526">
        <f t="shared" si="163"/>
        <v>1</v>
      </c>
      <c r="J3451" s="526" t="str">
        <f ca="1">IF(G3451="","",SUMPRODUCT(LOOKUP(MID(SUBSTITUTE(UPPER(TRIM(CLEAN(SUBSTITUTE(SUBSTITUTE(G3451,"ٔ",""),"ـ","ء"))))," ",""),ROW(INDIRECT("1:"&amp;LEN(SUBSTITUTE(UPPER(TRIM(CLEAN(SUBSTITUTE(SUBSTITUTE(G3451,"ٔ",""),"ـ","ء"))))," ","")))),1),Gematria!$C$3:$C$40,Gematria!$D$3:$D$40)))</f>
        <v/>
      </c>
    </row>
    <row r="3452" spans="1:10" x14ac:dyDescent="0.25">
      <c r="A3452" s="2">
        <v>3451</v>
      </c>
      <c r="B3452" s="2">
        <v>30</v>
      </c>
      <c r="C3452" s="2">
        <v>16</v>
      </c>
      <c r="D3452" s="11"/>
      <c r="E34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52" s="524" t="str">
        <f t="shared" si="161"/>
        <v/>
      </c>
      <c r="H3452" s="525">
        <f t="shared" si="162"/>
        <v>0</v>
      </c>
      <c r="I3452" s="526">
        <f t="shared" si="163"/>
        <v>1</v>
      </c>
      <c r="J3452" s="526" t="str">
        <f ca="1">IF(G3452="","",SUMPRODUCT(LOOKUP(MID(SUBSTITUTE(UPPER(TRIM(CLEAN(SUBSTITUTE(SUBSTITUTE(G3452,"ٔ",""),"ـ","ء"))))," ",""),ROW(INDIRECT("1:"&amp;LEN(SUBSTITUTE(UPPER(TRIM(CLEAN(SUBSTITUTE(SUBSTITUTE(G3452,"ٔ",""),"ـ","ء"))))," ","")))),1),Gematria!$C$3:$C$40,Gematria!$D$3:$D$40)))</f>
        <v/>
      </c>
    </row>
    <row r="3453" spans="1:10" x14ac:dyDescent="0.25">
      <c r="A3453" s="2">
        <v>3452</v>
      </c>
      <c r="B3453" s="2">
        <v>30</v>
      </c>
      <c r="C3453" s="2">
        <v>17</v>
      </c>
      <c r="D3453" s="11"/>
      <c r="E34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53" s="524" t="str">
        <f t="shared" si="161"/>
        <v/>
      </c>
      <c r="H3453" s="525">
        <f t="shared" si="162"/>
        <v>0</v>
      </c>
      <c r="I3453" s="526">
        <f t="shared" si="163"/>
        <v>1</v>
      </c>
      <c r="J3453" s="526" t="str">
        <f ca="1">IF(G3453="","",SUMPRODUCT(LOOKUP(MID(SUBSTITUTE(UPPER(TRIM(CLEAN(SUBSTITUTE(SUBSTITUTE(G3453,"ٔ",""),"ـ","ء"))))," ",""),ROW(INDIRECT("1:"&amp;LEN(SUBSTITUTE(UPPER(TRIM(CLEAN(SUBSTITUTE(SUBSTITUTE(G3453,"ٔ",""),"ـ","ء"))))," ","")))),1),Gematria!$C$3:$C$40,Gematria!$D$3:$D$40)))</f>
        <v/>
      </c>
    </row>
    <row r="3454" spans="1:10" x14ac:dyDescent="0.25">
      <c r="A3454" s="2">
        <v>3453</v>
      </c>
      <c r="B3454" s="2">
        <v>30</v>
      </c>
      <c r="C3454" s="2">
        <v>18</v>
      </c>
      <c r="D3454" s="11"/>
      <c r="E34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54" s="524" t="str">
        <f t="shared" si="161"/>
        <v/>
      </c>
      <c r="H3454" s="525">
        <f t="shared" si="162"/>
        <v>0</v>
      </c>
      <c r="I3454" s="526">
        <f t="shared" si="163"/>
        <v>1</v>
      </c>
      <c r="J3454" s="526" t="str">
        <f ca="1">IF(G3454="","",SUMPRODUCT(LOOKUP(MID(SUBSTITUTE(UPPER(TRIM(CLEAN(SUBSTITUTE(SUBSTITUTE(G3454,"ٔ",""),"ـ","ء"))))," ",""),ROW(INDIRECT("1:"&amp;LEN(SUBSTITUTE(UPPER(TRIM(CLEAN(SUBSTITUTE(SUBSTITUTE(G3454,"ٔ",""),"ـ","ء"))))," ","")))),1),Gematria!$C$3:$C$40,Gematria!$D$3:$D$40)))</f>
        <v/>
      </c>
    </row>
    <row r="3455" spans="1:10" x14ac:dyDescent="0.25">
      <c r="A3455" s="2">
        <v>3454</v>
      </c>
      <c r="B3455" s="2">
        <v>30</v>
      </c>
      <c r="C3455" s="2">
        <v>19</v>
      </c>
      <c r="D3455" s="11"/>
      <c r="E34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55" s="524" t="str">
        <f t="shared" si="161"/>
        <v/>
      </c>
      <c r="H3455" s="525">
        <f t="shared" si="162"/>
        <v>0</v>
      </c>
      <c r="I3455" s="526">
        <f t="shared" si="163"/>
        <v>1</v>
      </c>
      <c r="J3455" s="526" t="str">
        <f ca="1">IF(G3455="","",SUMPRODUCT(LOOKUP(MID(SUBSTITUTE(UPPER(TRIM(CLEAN(SUBSTITUTE(SUBSTITUTE(G3455,"ٔ",""),"ـ","ء"))))," ",""),ROW(INDIRECT("1:"&amp;LEN(SUBSTITUTE(UPPER(TRIM(CLEAN(SUBSTITUTE(SUBSTITUTE(G3455,"ٔ",""),"ـ","ء"))))," ","")))),1),Gematria!$C$3:$C$40,Gematria!$D$3:$D$40)))</f>
        <v/>
      </c>
    </row>
    <row r="3456" spans="1:10" x14ac:dyDescent="0.25">
      <c r="A3456" s="2">
        <v>3455</v>
      </c>
      <c r="B3456" s="2">
        <v>30</v>
      </c>
      <c r="C3456" s="2">
        <v>20</v>
      </c>
      <c r="D3456" s="11"/>
      <c r="E34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56" s="524" t="str">
        <f t="shared" si="161"/>
        <v/>
      </c>
      <c r="H3456" s="525">
        <f t="shared" si="162"/>
        <v>0</v>
      </c>
      <c r="I3456" s="526">
        <f t="shared" si="163"/>
        <v>1</v>
      </c>
      <c r="J3456" s="526" t="str">
        <f ca="1">IF(G3456="","",SUMPRODUCT(LOOKUP(MID(SUBSTITUTE(UPPER(TRIM(CLEAN(SUBSTITUTE(SUBSTITUTE(G3456,"ٔ",""),"ـ","ء"))))," ",""),ROW(INDIRECT("1:"&amp;LEN(SUBSTITUTE(UPPER(TRIM(CLEAN(SUBSTITUTE(SUBSTITUTE(G3456,"ٔ",""),"ـ","ء"))))," ","")))),1),Gematria!$C$3:$C$40,Gematria!$D$3:$D$40)))</f>
        <v/>
      </c>
    </row>
    <row r="3457" spans="1:10" x14ac:dyDescent="0.25">
      <c r="A3457" s="2">
        <v>3456</v>
      </c>
      <c r="B3457" s="2">
        <v>30</v>
      </c>
      <c r="C3457" s="2">
        <v>21</v>
      </c>
      <c r="D3457" s="11"/>
      <c r="E34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57" s="524" t="str">
        <f t="shared" si="161"/>
        <v/>
      </c>
      <c r="H3457" s="525">
        <f t="shared" si="162"/>
        <v>0</v>
      </c>
      <c r="I3457" s="526">
        <f t="shared" si="163"/>
        <v>1</v>
      </c>
      <c r="J3457" s="526" t="str">
        <f ca="1">IF(G3457="","",SUMPRODUCT(LOOKUP(MID(SUBSTITUTE(UPPER(TRIM(CLEAN(SUBSTITUTE(SUBSTITUTE(G3457,"ٔ",""),"ـ","ء"))))," ",""),ROW(INDIRECT("1:"&amp;LEN(SUBSTITUTE(UPPER(TRIM(CLEAN(SUBSTITUTE(SUBSTITUTE(G3457,"ٔ",""),"ـ","ء"))))," ","")))),1),Gematria!$C$3:$C$40,Gematria!$D$3:$D$40)))</f>
        <v/>
      </c>
    </row>
    <row r="3458" spans="1:10" x14ac:dyDescent="0.25">
      <c r="A3458" s="2">
        <v>3457</v>
      </c>
      <c r="B3458" s="2">
        <v>30</v>
      </c>
      <c r="C3458" s="2">
        <v>22</v>
      </c>
      <c r="D3458" s="11"/>
      <c r="E34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58" s="524" t="str">
        <f t="shared" si="161"/>
        <v/>
      </c>
      <c r="H3458" s="525">
        <f t="shared" si="162"/>
        <v>0</v>
      </c>
      <c r="I3458" s="526">
        <f t="shared" si="163"/>
        <v>1</v>
      </c>
      <c r="J3458" s="526" t="str">
        <f ca="1">IF(G3458="","",SUMPRODUCT(LOOKUP(MID(SUBSTITUTE(UPPER(TRIM(CLEAN(SUBSTITUTE(SUBSTITUTE(G3458,"ٔ",""),"ـ","ء"))))," ",""),ROW(INDIRECT("1:"&amp;LEN(SUBSTITUTE(UPPER(TRIM(CLEAN(SUBSTITUTE(SUBSTITUTE(G3458,"ٔ",""),"ـ","ء"))))," ","")))),1),Gematria!$C$3:$C$40,Gematria!$D$3:$D$40)))</f>
        <v/>
      </c>
    </row>
    <row r="3459" spans="1:10" x14ac:dyDescent="0.25">
      <c r="A3459" s="2">
        <v>3458</v>
      </c>
      <c r="B3459" s="2">
        <v>30</v>
      </c>
      <c r="C3459" s="2">
        <v>23</v>
      </c>
      <c r="D3459" s="11"/>
      <c r="E34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59" s="524" t="str">
        <f t="shared" ref="G3459:G3522" si="164">TRIM(CLEAN(SUBSTITUTE(F3459,"ٔ","")))</f>
        <v/>
      </c>
      <c r="H3459" s="525">
        <f t="shared" ref="H3459:H3522" si="165">LEN(SUBSTITUTE(G3459," ",""))</f>
        <v>0</v>
      </c>
      <c r="I3459" s="526">
        <f t="shared" si="163"/>
        <v>1</v>
      </c>
      <c r="J3459" s="526" t="str">
        <f ca="1">IF(G3459="","",SUMPRODUCT(LOOKUP(MID(SUBSTITUTE(UPPER(TRIM(CLEAN(SUBSTITUTE(SUBSTITUTE(G3459,"ٔ",""),"ـ","ء"))))," ",""),ROW(INDIRECT("1:"&amp;LEN(SUBSTITUTE(UPPER(TRIM(CLEAN(SUBSTITUTE(SUBSTITUTE(G3459,"ٔ",""),"ـ","ء"))))," ","")))),1),Gematria!$C$3:$C$40,Gematria!$D$3:$D$40)))</f>
        <v/>
      </c>
    </row>
    <row r="3460" spans="1:10" x14ac:dyDescent="0.25">
      <c r="A3460" s="2">
        <v>3459</v>
      </c>
      <c r="B3460" s="2">
        <v>30</v>
      </c>
      <c r="C3460" s="2">
        <v>24</v>
      </c>
      <c r="D3460" s="11"/>
      <c r="E34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60" s="524" t="str">
        <f t="shared" si="164"/>
        <v/>
      </c>
      <c r="H3460" s="525">
        <f t="shared" si="165"/>
        <v>0</v>
      </c>
      <c r="I3460" s="526">
        <f t="shared" si="163"/>
        <v>1</v>
      </c>
      <c r="J3460" s="526" t="str">
        <f ca="1">IF(G3460="","",SUMPRODUCT(LOOKUP(MID(SUBSTITUTE(UPPER(TRIM(CLEAN(SUBSTITUTE(SUBSTITUTE(G3460,"ٔ",""),"ـ","ء"))))," ",""),ROW(INDIRECT("1:"&amp;LEN(SUBSTITUTE(UPPER(TRIM(CLEAN(SUBSTITUTE(SUBSTITUTE(G3460,"ٔ",""),"ـ","ء"))))," ","")))),1),Gematria!$C$3:$C$40,Gematria!$D$3:$D$40)))</f>
        <v/>
      </c>
    </row>
    <row r="3461" spans="1:10" x14ac:dyDescent="0.25">
      <c r="A3461" s="2">
        <v>3460</v>
      </c>
      <c r="B3461" s="2">
        <v>30</v>
      </c>
      <c r="C3461" s="2">
        <v>25</v>
      </c>
      <c r="D3461" s="11"/>
      <c r="E34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61" s="524" t="str">
        <f t="shared" si="164"/>
        <v/>
      </c>
      <c r="H3461" s="525">
        <f t="shared" si="165"/>
        <v>0</v>
      </c>
      <c r="I3461" s="526">
        <f t="shared" si="163"/>
        <v>1</v>
      </c>
      <c r="J3461" s="526" t="str">
        <f ca="1">IF(G3461="","",SUMPRODUCT(LOOKUP(MID(SUBSTITUTE(UPPER(TRIM(CLEAN(SUBSTITUTE(SUBSTITUTE(G3461,"ٔ",""),"ـ","ء"))))," ",""),ROW(INDIRECT("1:"&amp;LEN(SUBSTITUTE(UPPER(TRIM(CLEAN(SUBSTITUTE(SUBSTITUTE(G3461,"ٔ",""),"ـ","ء"))))," ","")))),1),Gematria!$C$3:$C$40,Gematria!$D$3:$D$40)))</f>
        <v/>
      </c>
    </row>
    <row r="3462" spans="1:10" x14ac:dyDescent="0.25">
      <c r="A3462" s="2">
        <v>3461</v>
      </c>
      <c r="B3462" s="2">
        <v>30</v>
      </c>
      <c r="C3462" s="2">
        <v>26</v>
      </c>
      <c r="D3462" s="11"/>
      <c r="E34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62" s="524" t="str">
        <f t="shared" si="164"/>
        <v/>
      </c>
      <c r="H3462" s="525">
        <f t="shared" si="165"/>
        <v>0</v>
      </c>
      <c r="I3462" s="526">
        <f t="shared" si="163"/>
        <v>1</v>
      </c>
      <c r="J3462" s="526" t="str">
        <f ca="1">IF(G3462="","",SUMPRODUCT(LOOKUP(MID(SUBSTITUTE(UPPER(TRIM(CLEAN(SUBSTITUTE(SUBSTITUTE(G3462,"ٔ",""),"ـ","ء"))))," ",""),ROW(INDIRECT("1:"&amp;LEN(SUBSTITUTE(UPPER(TRIM(CLEAN(SUBSTITUTE(SUBSTITUTE(G3462,"ٔ",""),"ـ","ء"))))," ","")))),1),Gematria!$C$3:$C$40,Gematria!$D$3:$D$40)))</f>
        <v/>
      </c>
    </row>
    <row r="3463" spans="1:10" x14ac:dyDescent="0.25">
      <c r="A3463" s="2">
        <v>3462</v>
      </c>
      <c r="B3463" s="2">
        <v>30</v>
      </c>
      <c r="C3463" s="2">
        <v>27</v>
      </c>
      <c r="D3463" s="11"/>
      <c r="E34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63" s="524" t="str">
        <f t="shared" si="164"/>
        <v/>
      </c>
      <c r="H3463" s="525">
        <f t="shared" si="165"/>
        <v>0</v>
      </c>
      <c r="I3463" s="526">
        <f t="shared" si="163"/>
        <v>1</v>
      </c>
      <c r="J3463" s="526" t="str">
        <f ca="1">IF(G3463="","",SUMPRODUCT(LOOKUP(MID(SUBSTITUTE(UPPER(TRIM(CLEAN(SUBSTITUTE(SUBSTITUTE(G3463,"ٔ",""),"ـ","ء"))))," ",""),ROW(INDIRECT("1:"&amp;LEN(SUBSTITUTE(UPPER(TRIM(CLEAN(SUBSTITUTE(SUBSTITUTE(G3463,"ٔ",""),"ـ","ء"))))," ","")))),1),Gematria!$C$3:$C$40,Gematria!$D$3:$D$40)))</f>
        <v/>
      </c>
    </row>
    <row r="3464" spans="1:10" x14ac:dyDescent="0.25">
      <c r="A3464" s="2">
        <v>3463</v>
      </c>
      <c r="B3464" s="2">
        <v>30</v>
      </c>
      <c r="C3464" s="2">
        <v>28</v>
      </c>
      <c r="D3464" s="11"/>
      <c r="E34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64" s="524" t="str">
        <f t="shared" si="164"/>
        <v/>
      </c>
      <c r="H3464" s="525">
        <f t="shared" si="165"/>
        <v>0</v>
      </c>
      <c r="I3464" s="526">
        <f t="shared" si="163"/>
        <v>1</v>
      </c>
      <c r="J3464" s="526" t="str">
        <f ca="1">IF(G3464="","",SUMPRODUCT(LOOKUP(MID(SUBSTITUTE(UPPER(TRIM(CLEAN(SUBSTITUTE(SUBSTITUTE(G3464,"ٔ",""),"ـ","ء"))))," ",""),ROW(INDIRECT("1:"&amp;LEN(SUBSTITUTE(UPPER(TRIM(CLEAN(SUBSTITUTE(SUBSTITUTE(G3464,"ٔ",""),"ـ","ء"))))," ","")))),1),Gematria!$C$3:$C$40,Gematria!$D$3:$D$40)))</f>
        <v/>
      </c>
    </row>
    <row r="3465" spans="1:10" x14ac:dyDescent="0.25">
      <c r="A3465" s="2">
        <v>3464</v>
      </c>
      <c r="B3465" s="2">
        <v>30</v>
      </c>
      <c r="C3465" s="2">
        <v>29</v>
      </c>
      <c r="D3465" s="11"/>
      <c r="E34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65" s="524" t="str">
        <f t="shared" si="164"/>
        <v/>
      </c>
      <c r="H3465" s="525">
        <f t="shared" si="165"/>
        <v>0</v>
      </c>
      <c r="I3465" s="526">
        <f t="shared" si="163"/>
        <v>1</v>
      </c>
      <c r="J3465" s="526" t="str">
        <f ca="1">IF(G3465="","",SUMPRODUCT(LOOKUP(MID(SUBSTITUTE(UPPER(TRIM(CLEAN(SUBSTITUTE(SUBSTITUTE(G3465,"ٔ",""),"ـ","ء"))))," ",""),ROW(INDIRECT("1:"&amp;LEN(SUBSTITUTE(UPPER(TRIM(CLEAN(SUBSTITUTE(SUBSTITUTE(G3465,"ٔ",""),"ـ","ء"))))," ","")))),1),Gematria!$C$3:$C$40,Gematria!$D$3:$D$40)))</f>
        <v/>
      </c>
    </row>
    <row r="3466" spans="1:10" x14ac:dyDescent="0.25">
      <c r="A3466" s="2">
        <v>3465</v>
      </c>
      <c r="B3466" s="2">
        <v>30</v>
      </c>
      <c r="C3466" s="2">
        <v>30</v>
      </c>
      <c r="D3466" s="11"/>
      <c r="E34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66" s="524" t="str">
        <f t="shared" si="164"/>
        <v/>
      </c>
      <c r="H3466" s="525">
        <f t="shared" si="165"/>
        <v>0</v>
      </c>
      <c r="I3466" s="526">
        <f t="shared" si="163"/>
        <v>1</v>
      </c>
      <c r="J3466" s="526" t="str">
        <f ca="1">IF(G3466="","",SUMPRODUCT(LOOKUP(MID(SUBSTITUTE(UPPER(TRIM(CLEAN(SUBSTITUTE(SUBSTITUTE(G3466,"ٔ",""),"ـ","ء"))))," ",""),ROW(INDIRECT("1:"&amp;LEN(SUBSTITUTE(UPPER(TRIM(CLEAN(SUBSTITUTE(SUBSTITUTE(G3466,"ٔ",""),"ـ","ء"))))," ","")))),1),Gematria!$C$3:$C$40,Gematria!$D$3:$D$40)))</f>
        <v/>
      </c>
    </row>
    <row r="3467" spans="1:10" x14ac:dyDescent="0.25">
      <c r="A3467" s="2">
        <v>3466</v>
      </c>
      <c r="B3467" s="2">
        <v>30</v>
      </c>
      <c r="C3467" s="2">
        <v>31</v>
      </c>
      <c r="D3467" s="11"/>
      <c r="E34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67" s="524" t="str">
        <f t="shared" si="164"/>
        <v/>
      </c>
      <c r="H3467" s="525">
        <f t="shared" si="165"/>
        <v>0</v>
      </c>
      <c r="I3467" s="526">
        <f t="shared" si="163"/>
        <v>1</v>
      </c>
      <c r="J3467" s="526" t="str">
        <f ca="1">IF(G3467="","",SUMPRODUCT(LOOKUP(MID(SUBSTITUTE(UPPER(TRIM(CLEAN(SUBSTITUTE(SUBSTITUTE(G3467,"ٔ",""),"ـ","ء"))))," ",""),ROW(INDIRECT("1:"&amp;LEN(SUBSTITUTE(UPPER(TRIM(CLEAN(SUBSTITUTE(SUBSTITUTE(G3467,"ٔ",""),"ـ","ء"))))," ","")))),1),Gematria!$C$3:$C$40,Gematria!$D$3:$D$40)))</f>
        <v/>
      </c>
    </row>
    <row r="3468" spans="1:10" x14ac:dyDescent="0.25">
      <c r="A3468" s="2">
        <v>3467</v>
      </c>
      <c r="B3468" s="2">
        <v>30</v>
      </c>
      <c r="C3468" s="2">
        <v>32</v>
      </c>
      <c r="D3468" s="11"/>
      <c r="E34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68" s="524" t="str">
        <f t="shared" si="164"/>
        <v/>
      </c>
      <c r="H3468" s="525">
        <f t="shared" si="165"/>
        <v>0</v>
      </c>
      <c r="I3468" s="526">
        <f t="shared" si="163"/>
        <v>1</v>
      </c>
      <c r="J3468" s="526" t="str">
        <f ca="1">IF(G3468="","",SUMPRODUCT(LOOKUP(MID(SUBSTITUTE(UPPER(TRIM(CLEAN(SUBSTITUTE(SUBSTITUTE(G3468,"ٔ",""),"ـ","ء"))))," ",""),ROW(INDIRECT("1:"&amp;LEN(SUBSTITUTE(UPPER(TRIM(CLEAN(SUBSTITUTE(SUBSTITUTE(G3468,"ٔ",""),"ـ","ء"))))," ","")))),1),Gematria!$C$3:$C$40,Gematria!$D$3:$D$40)))</f>
        <v/>
      </c>
    </row>
    <row r="3469" spans="1:10" x14ac:dyDescent="0.25">
      <c r="A3469" s="2">
        <v>3468</v>
      </c>
      <c r="B3469" s="2">
        <v>30</v>
      </c>
      <c r="C3469" s="2">
        <v>33</v>
      </c>
      <c r="D3469" s="11"/>
      <c r="E34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69" s="524" t="str">
        <f t="shared" si="164"/>
        <v/>
      </c>
      <c r="H3469" s="525">
        <f t="shared" si="165"/>
        <v>0</v>
      </c>
      <c r="I3469" s="526">
        <f t="shared" si="163"/>
        <v>1</v>
      </c>
      <c r="J3469" s="526" t="str">
        <f ca="1">IF(G3469="","",SUMPRODUCT(LOOKUP(MID(SUBSTITUTE(UPPER(TRIM(CLEAN(SUBSTITUTE(SUBSTITUTE(G3469,"ٔ",""),"ـ","ء"))))," ",""),ROW(INDIRECT("1:"&amp;LEN(SUBSTITUTE(UPPER(TRIM(CLEAN(SUBSTITUTE(SUBSTITUTE(G3469,"ٔ",""),"ـ","ء"))))," ","")))),1),Gematria!$C$3:$C$40,Gematria!$D$3:$D$40)))</f>
        <v/>
      </c>
    </row>
    <row r="3470" spans="1:10" x14ac:dyDescent="0.25">
      <c r="A3470" s="2">
        <v>3469</v>
      </c>
      <c r="B3470" s="2">
        <v>30</v>
      </c>
      <c r="C3470" s="2">
        <v>34</v>
      </c>
      <c r="D3470" s="11"/>
      <c r="E34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70" s="524" t="str">
        <f t="shared" si="164"/>
        <v/>
      </c>
      <c r="H3470" s="525">
        <f t="shared" si="165"/>
        <v>0</v>
      </c>
      <c r="I3470" s="526">
        <f t="shared" si="163"/>
        <v>1</v>
      </c>
      <c r="J3470" s="526" t="str">
        <f ca="1">IF(G3470="","",SUMPRODUCT(LOOKUP(MID(SUBSTITUTE(UPPER(TRIM(CLEAN(SUBSTITUTE(SUBSTITUTE(G3470,"ٔ",""),"ـ","ء"))))," ",""),ROW(INDIRECT("1:"&amp;LEN(SUBSTITUTE(UPPER(TRIM(CLEAN(SUBSTITUTE(SUBSTITUTE(G3470,"ٔ",""),"ـ","ء"))))," ","")))),1),Gematria!$C$3:$C$40,Gematria!$D$3:$D$40)))</f>
        <v/>
      </c>
    </row>
    <row r="3471" spans="1:10" x14ac:dyDescent="0.25">
      <c r="A3471" s="2">
        <v>3470</v>
      </c>
      <c r="B3471" s="2">
        <v>30</v>
      </c>
      <c r="C3471" s="2">
        <v>35</v>
      </c>
      <c r="D3471" s="11"/>
      <c r="E34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71" s="524" t="str">
        <f t="shared" si="164"/>
        <v/>
      </c>
      <c r="H3471" s="525">
        <f t="shared" si="165"/>
        <v>0</v>
      </c>
      <c r="I3471" s="526">
        <f t="shared" si="163"/>
        <v>1</v>
      </c>
      <c r="J3471" s="526" t="str">
        <f ca="1">IF(G3471="","",SUMPRODUCT(LOOKUP(MID(SUBSTITUTE(UPPER(TRIM(CLEAN(SUBSTITUTE(SUBSTITUTE(G3471,"ٔ",""),"ـ","ء"))))," ",""),ROW(INDIRECT("1:"&amp;LEN(SUBSTITUTE(UPPER(TRIM(CLEAN(SUBSTITUTE(SUBSTITUTE(G3471,"ٔ",""),"ـ","ء"))))," ","")))),1),Gematria!$C$3:$C$40,Gematria!$D$3:$D$40)))</f>
        <v/>
      </c>
    </row>
    <row r="3472" spans="1:10" x14ac:dyDescent="0.25">
      <c r="A3472" s="2">
        <v>3471</v>
      </c>
      <c r="B3472" s="2">
        <v>30</v>
      </c>
      <c r="C3472" s="2">
        <v>36</v>
      </c>
      <c r="D3472" s="11"/>
      <c r="E34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72" s="524" t="str">
        <f t="shared" si="164"/>
        <v/>
      </c>
      <c r="H3472" s="525">
        <f t="shared" si="165"/>
        <v>0</v>
      </c>
      <c r="I3472" s="526">
        <f t="shared" si="163"/>
        <v>1</v>
      </c>
      <c r="J3472" s="526" t="str">
        <f ca="1">IF(G3472="","",SUMPRODUCT(LOOKUP(MID(SUBSTITUTE(UPPER(TRIM(CLEAN(SUBSTITUTE(SUBSTITUTE(G3472,"ٔ",""),"ـ","ء"))))," ",""),ROW(INDIRECT("1:"&amp;LEN(SUBSTITUTE(UPPER(TRIM(CLEAN(SUBSTITUTE(SUBSTITUTE(G3472,"ٔ",""),"ـ","ء"))))," ","")))),1),Gematria!$C$3:$C$40,Gematria!$D$3:$D$40)))</f>
        <v/>
      </c>
    </row>
    <row r="3473" spans="1:10" x14ac:dyDescent="0.25">
      <c r="A3473" s="2">
        <v>3472</v>
      </c>
      <c r="B3473" s="2">
        <v>30</v>
      </c>
      <c r="C3473" s="2">
        <v>37</v>
      </c>
      <c r="D3473" s="11"/>
      <c r="E34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73" s="524" t="str">
        <f t="shared" si="164"/>
        <v/>
      </c>
      <c r="H3473" s="525">
        <f t="shared" si="165"/>
        <v>0</v>
      </c>
      <c r="I3473" s="526">
        <f t="shared" si="163"/>
        <v>1</v>
      </c>
      <c r="J3473" s="526" t="str">
        <f ca="1">IF(G3473="","",SUMPRODUCT(LOOKUP(MID(SUBSTITUTE(UPPER(TRIM(CLEAN(SUBSTITUTE(SUBSTITUTE(G3473,"ٔ",""),"ـ","ء"))))," ",""),ROW(INDIRECT("1:"&amp;LEN(SUBSTITUTE(UPPER(TRIM(CLEAN(SUBSTITUTE(SUBSTITUTE(G3473,"ٔ",""),"ـ","ء"))))," ","")))),1),Gematria!$C$3:$C$40,Gematria!$D$3:$D$40)))</f>
        <v/>
      </c>
    </row>
    <row r="3474" spans="1:10" x14ac:dyDescent="0.25">
      <c r="A3474" s="2">
        <v>3473</v>
      </c>
      <c r="B3474" s="2">
        <v>30</v>
      </c>
      <c r="C3474" s="2">
        <v>38</v>
      </c>
      <c r="D3474" s="11"/>
      <c r="E34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74" s="524" t="str">
        <f t="shared" si="164"/>
        <v/>
      </c>
      <c r="H3474" s="525">
        <f t="shared" si="165"/>
        <v>0</v>
      </c>
      <c r="I3474" s="526">
        <f t="shared" si="163"/>
        <v>1</v>
      </c>
      <c r="J3474" s="526" t="str">
        <f ca="1">IF(G3474="","",SUMPRODUCT(LOOKUP(MID(SUBSTITUTE(UPPER(TRIM(CLEAN(SUBSTITUTE(SUBSTITUTE(G3474,"ٔ",""),"ـ","ء"))))," ",""),ROW(INDIRECT("1:"&amp;LEN(SUBSTITUTE(UPPER(TRIM(CLEAN(SUBSTITUTE(SUBSTITUTE(G3474,"ٔ",""),"ـ","ء"))))," ","")))),1),Gematria!$C$3:$C$40,Gematria!$D$3:$D$40)))</f>
        <v/>
      </c>
    </row>
    <row r="3475" spans="1:10" x14ac:dyDescent="0.25">
      <c r="A3475" s="2">
        <v>3474</v>
      </c>
      <c r="B3475" s="2">
        <v>30</v>
      </c>
      <c r="C3475" s="2">
        <v>39</v>
      </c>
      <c r="D3475" s="11"/>
      <c r="E34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75" s="524" t="str">
        <f t="shared" si="164"/>
        <v/>
      </c>
      <c r="H3475" s="525">
        <f t="shared" si="165"/>
        <v>0</v>
      </c>
      <c r="I3475" s="526">
        <f t="shared" ref="I3475:I3538" si="166">LEN(TRIM(G3475))-H3475+1</f>
        <v>1</v>
      </c>
      <c r="J3475" s="526" t="str">
        <f ca="1">IF(G3475="","",SUMPRODUCT(LOOKUP(MID(SUBSTITUTE(UPPER(TRIM(CLEAN(SUBSTITUTE(SUBSTITUTE(G3475,"ٔ",""),"ـ","ء"))))," ",""),ROW(INDIRECT("1:"&amp;LEN(SUBSTITUTE(UPPER(TRIM(CLEAN(SUBSTITUTE(SUBSTITUTE(G3475,"ٔ",""),"ـ","ء"))))," ","")))),1),Gematria!$C$3:$C$40,Gematria!$D$3:$D$40)))</f>
        <v/>
      </c>
    </row>
    <row r="3476" spans="1:10" x14ac:dyDescent="0.25">
      <c r="A3476" s="2">
        <v>3475</v>
      </c>
      <c r="B3476" s="2">
        <v>30</v>
      </c>
      <c r="C3476" s="2">
        <v>40</v>
      </c>
      <c r="D3476" s="11"/>
      <c r="E34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76" s="524" t="str">
        <f t="shared" si="164"/>
        <v/>
      </c>
      <c r="H3476" s="525">
        <f t="shared" si="165"/>
        <v>0</v>
      </c>
      <c r="I3476" s="526">
        <f t="shared" si="166"/>
        <v>1</v>
      </c>
      <c r="J3476" s="526" t="str">
        <f ca="1">IF(G3476="","",SUMPRODUCT(LOOKUP(MID(SUBSTITUTE(UPPER(TRIM(CLEAN(SUBSTITUTE(SUBSTITUTE(G3476,"ٔ",""),"ـ","ء"))))," ",""),ROW(INDIRECT("1:"&amp;LEN(SUBSTITUTE(UPPER(TRIM(CLEAN(SUBSTITUTE(SUBSTITUTE(G3476,"ٔ",""),"ـ","ء"))))," ","")))),1),Gematria!$C$3:$C$40,Gematria!$D$3:$D$40)))</f>
        <v/>
      </c>
    </row>
    <row r="3477" spans="1:10" x14ac:dyDescent="0.25">
      <c r="A3477" s="2">
        <v>3476</v>
      </c>
      <c r="B3477" s="2">
        <v>30</v>
      </c>
      <c r="C3477" s="2">
        <v>41</v>
      </c>
      <c r="D3477" s="11"/>
      <c r="E34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77" s="524" t="str">
        <f t="shared" si="164"/>
        <v/>
      </c>
      <c r="H3477" s="525">
        <f t="shared" si="165"/>
        <v>0</v>
      </c>
      <c r="I3477" s="526">
        <f t="shared" si="166"/>
        <v>1</v>
      </c>
      <c r="J3477" s="526" t="str">
        <f ca="1">IF(G3477="","",SUMPRODUCT(LOOKUP(MID(SUBSTITUTE(UPPER(TRIM(CLEAN(SUBSTITUTE(SUBSTITUTE(G3477,"ٔ",""),"ـ","ء"))))," ",""),ROW(INDIRECT("1:"&amp;LEN(SUBSTITUTE(UPPER(TRIM(CLEAN(SUBSTITUTE(SUBSTITUTE(G3477,"ٔ",""),"ـ","ء"))))," ","")))),1),Gematria!$C$3:$C$40,Gematria!$D$3:$D$40)))</f>
        <v/>
      </c>
    </row>
    <row r="3478" spans="1:10" x14ac:dyDescent="0.25">
      <c r="A3478" s="2">
        <v>3477</v>
      </c>
      <c r="B3478" s="2">
        <v>30</v>
      </c>
      <c r="C3478" s="2">
        <v>42</v>
      </c>
      <c r="D3478" s="11"/>
      <c r="E34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78" s="524" t="str">
        <f t="shared" si="164"/>
        <v/>
      </c>
      <c r="H3478" s="525">
        <f t="shared" si="165"/>
        <v>0</v>
      </c>
      <c r="I3478" s="526">
        <f t="shared" si="166"/>
        <v>1</v>
      </c>
      <c r="J3478" s="526" t="str">
        <f ca="1">IF(G3478="","",SUMPRODUCT(LOOKUP(MID(SUBSTITUTE(UPPER(TRIM(CLEAN(SUBSTITUTE(SUBSTITUTE(G3478,"ٔ",""),"ـ","ء"))))," ",""),ROW(INDIRECT("1:"&amp;LEN(SUBSTITUTE(UPPER(TRIM(CLEAN(SUBSTITUTE(SUBSTITUTE(G3478,"ٔ",""),"ـ","ء"))))," ","")))),1),Gematria!$C$3:$C$40,Gematria!$D$3:$D$40)))</f>
        <v/>
      </c>
    </row>
    <row r="3479" spans="1:10" x14ac:dyDescent="0.25">
      <c r="A3479" s="2">
        <v>3478</v>
      </c>
      <c r="B3479" s="2">
        <v>30</v>
      </c>
      <c r="C3479" s="2">
        <v>43</v>
      </c>
      <c r="D3479" s="11"/>
      <c r="E34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79" s="524" t="str">
        <f t="shared" si="164"/>
        <v/>
      </c>
      <c r="H3479" s="525">
        <f t="shared" si="165"/>
        <v>0</v>
      </c>
      <c r="I3479" s="526">
        <f t="shared" si="166"/>
        <v>1</v>
      </c>
      <c r="J3479" s="526" t="str">
        <f ca="1">IF(G3479="","",SUMPRODUCT(LOOKUP(MID(SUBSTITUTE(UPPER(TRIM(CLEAN(SUBSTITUTE(SUBSTITUTE(G3479,"ٔ",""),"ـ","ء"))))," ",""),ROW(INDIRECT("1:"&amp;LEN(SUBSTITUTE(UPPER(TRIM(CLEAN(SUBSTITUTE(SUBSTITUTE(G3479,"ٔ",""),"ـ","ء"))))," ","")))),1),Gematria!$C$3:$C$40,Gematria!$D$3:$D$40)))</f>
        <v/>
      </c>
    </row>
    <row r="3480" spans="1:10" x14ac:dyDescent="0.25">
      <c r="A3480" s="2">
        <v>3479</v>
      </c>
      <c r="B3480" s="2">
        <v>30</v>
      </c>
      <c r="C3480" s="2">
        <v>44</v>
      </c>
      <c r="D3480" s="11"/>
      <c r="E34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80" s="524" t="str">
        <f t="shared" si="164"/>
        <v/>
      </c>
      <c r="H3480" s="525">
        <f t="shared" si="165"/>
        <v>0</v>
      </c>
      <c r="I3480" s="526">
        <f t="shared" si="166"/>
        <v>1</v>
      </c>
      <c r="J3480" s="526" t="str">
        <f ca="1">IF(G3480="","",SUMPRODUCT(LOOKUP(MID(SUBSTITUTE(UPPER(TRIM(CLEAN(SUBSTITUTE(SUBSTITUTE(G3480,"ٔ",""),"ـ","ء"))))," ",""),ROW(INDIRECT("1:"&amp;LEN(SUBSTITUTE(UPPER(TRIM(CLEAN(SUBSTITUTE(SUBSTITUTE(G3480,"ٔ",""),"ـ","ء"))))," ","")))),1),Gematria!$C$3:$C$40,Gematria!$D$3:$D$40)))</f>
        <v/>
      </c>
    </row>
    <row r="3481" spans="1:10" x14ac:dyDescent="0.25">
      <c r="A3481" s="2">
        <v>3480</v>
      </c>
      <c r="B3481" s="2">
        <v>30</v>
      </c>
      <c r="C3481" s="2">
        <v>45</v>
      </c>
      <c r="D3481" s="11"/>
      <c r="E34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81" s="524" t="str">
        <f t="shared" si="164"/>
        <v/>
      </c>
      <c r="H3481" s="525">
        <f t="shared" si="165"/>
        <v>0</v>
      </c>
      <c r="I3481" s="526">
        <f t="shared" si="166"/>
        <v>1</v>
      </c>
      <c r="J3481" s="526" t="str">
        <f ca="1">IF(G3481="","",SUMPRODUCT(LOOKUP(MID(SUBSTITUTE(UPPER(TRIM(CLEAN(SUBSTITUTE(SUBSTITUTE(G3481,"ٔ",""),"ـ","ء"))))," ",""),ROW(INDIRECT("1:"&amp;LEN(SUBSTITUTE(UPPER(TRIM(CLEAN(SUBSTITUTE(SUBSTITUTE(G3481,"ٔ",""),"ـ","ء"))))," ","")))),1),Gematria!$C$3:$C$40,Gematria!$D$3:$D$40)))</f>
        <v/>
      </c>
    </row>
    <row r="3482" spans="1:10" x14ac:dyDescent="0.25">
      <c r="A3482" s="2">
        <v>3481</v>
      </c>
      <c r="B3482" s="2">
        <v>30</v>
      </c>
      <c r="C3482" s="2">
        <v>46</v>
      </c>
      <c r="D3482" s="11"/>
      <c r="E34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82" s="524" t="str">
        <f t="shared" si="164"/>
        <v/>
      </c>
      <c r="H3482" s="525">
        <f t="shared" si="165"/>
        <v>0</v>
      </c>
      <c r="I3482" s="526">
        <f t="shared" si="166"/>
        <v>1</v>
      </c>
      <c r="J3482" s="526" t="str">
        <f ca="1">IF(G3482="","",SUMPRODUCT(LOOKUP(MID(SUBSTITUTE(UPPER(TRIM(CLEAN(SUBSTITUTE(SUBSTITUTE(G3482,"ٔ",""),"ـ","ء"))))," ",""),ROW(INDIRECT("1:"&amp;LEN(SUBSTITUTE(UPPER(TRIM(CLEAN(SUBSTITUTE(SUBSTITUTE(G3482,"ٔ",""),"ـ","ء"))))," ","")))),1),Gematria!$C$3:$C$40,Gematria!$D$3:$D$40)))</f>
        <v/>
      </c>
    </row>
    <row r="3483" spans="1:10" x14ac:dyDescent="0.25">
      <c r="A3483" s="2">
        <v>3482</v>
      </c>
      <c r="B3483" s="2">
        <v>30</v>
      </c>
      <c r="C3483" s="2">
        <v>47</v>
      </c>
      <c r="D3483" s="11"/>
      <c r="E34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83" s="524" t="str">
        <f t="shared" si="164"/>
        <v/>
      </c>
      <c r="H3483" s="525">
        <f t="shared" si="165"/>
        <v>0</v>
      </c>
      <c r="I3483" s="526">
        <f t="shared" si="166"/>
        <v>1</v>
      </c>
      <c r="J3483" s="526" t="str">
        <f ca="1">IF(G3483="","",SUMPRODUCT(LOOKUP(MID(SUBSTITUTE(UPPER(TRIM(CLEAN(SUBSTITUTE(SUBSTITUTE(G3483,"ٔ",""),"ـ","ء"))))," ",""),ROW(INDIRECT("1:"&amp;LEN(SUBSTITUTE(UPPER(TRIM(CLEAN(SUBSTITUTE(SUBSTITUTE(G3483,"ٔ",""),"ـ","ء"))))," ","")))),1),Gematria!$C$3:$C$40,Gematria!$D$3:$D$40)))</f>
        <v/>
      </c>
    </row>
    <row r="3484" spans="1:10" x14ac:dyDescent="0.25">
      <c r="A3484" s="2">
        <v>3483</v>
      </c>
      <c r="B3484" s="2">
        <v>30</v>
      </c>
      <c r="C3484" s="2">
        <v>48</v>
      </c>
      <c r="D3484" s="11"/>
      <c r="E34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84" s="524" t="str">
        <f t="shared" si="164"/>
        <v/>
      </c>
      <c r="H3484" s="525">
        <f t="shared" si="165"/>
        <v>0</v>
      </c>
      <c r="I3484" s="526">
        <f t="shared" si="166"/>
        <v>1</v>
      </c>
      <c r="J3484" s="526" t="str">
        <f ca="1">IF(G3484="","",SUMPRODUCT(LOOKUP(MID(SUBSTITUTE(UPPER(TRIM(CLEAN(SUBSTITUTE(SUBSTITUTE(G3484,"ٔ",""),"ـ","ء"))))," ",""),ROW(INDIRECT("1:"&amp;LEN(SUBSTITUTE(UPPER(TRIM(CLEAN(SUBSTITUTE(SUBSTITUTE(G3484,"ٔ",""),"ـ","ء"))))," ","")))),1),Gematria!$C$3:$C$40,Gematria!$D$3:$D$40)))</f>
        <v/>
      </c>
    </row>
    <row r="3485" spans="1:10" x14ac:dyDescent="0.25">
      <c r="A3485" s="2">
        <v>3484</v>
      </c>
      <c r="B3485" s="2">
        <v>30</v>
      </c>
      <c r="C3485" s="2">
        <v>49</v>
      </c>
      <c r="D3485" s="11"/>
      <c r="E34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85" s="524" t="str">
        <f t="shared" si="164"/>
        <v/>
      </c>
      <c r="H3485" s="525">
        <f t="shared" si="165"/>
        <v>0</v>
      </c>
      <c r="I3485" s="526">
        <f t="shared" si="166"/>
        <v>1</v>
      </c>
      <c r="J3485" s="526" t="str">
        <f ca="1">IF(G3485="","",SUMPRODUCT(LOOKUP(MID(SUBSTITUTE(UPPER(TRIM(CLEAN(SUBSTITUTE(SUBSTITUTE(G3485,"ٔ",""),"ـ","ء"))))," ",""),ROW(INDIRECT("1:"&amp;LEN(SUBSTITUTE(UPPER(TRIM(CLEAN(SUBSTITUTE(SUBSTITUTE(G3485,"ٔ",""),"ـ","ء"))))," ","")))),1),Gematria!$C$3:$C$40,Gematria!$D$3:$D$40)))</f>
        <v/>
      </c>
    </row>
    <row r="3486" spans="1:10" x14ac:dyDescent="0.25">
      <c r="A3486" s="2">
        <v>3485</v>
      </c>
      <c r="B3486" s="2">
        <v>30</v>
      </c>
      <c r="C3486" s="2">
        <v>50</v>
      </c>
      <c r="D3486" s="11"/>
      <c r="E34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86" s="524" t="str">
        <f t="shared" si="164"/>
        <v/>
      </c>
      <c r="H3486" s="525">
        <f t="shared" si="165"/>
        <v>0</v>
      </c>
      <c r="I3486" s="526">
        <f t="shared" si="166"/>
        <v>1</v>
      </c>
      <c r="J3486" s="526" t="str">
        <f ca="1">IF(G3486="","",SUMPRODUCT(LOOKUP(MID(SUBSTITUTE(UPPER(TRIM(CLEAN(SUBSTITUTE(SUBSTITUTE(G3486,"ٔ",""),"ـ","ء"))))," ",""),ROW(INDIRECT("1:"&amp;LEN(SUBSTITUTE(UPPER(TRIM(CLEAN(SUBSTITUTE(SUBSTITUTE(G3486,"ٔ",""),"ـ","ء"))))," ","")))),1),Gematria!$C$3:$C$40,Gematria!$D$3:$D$40)))</f>
        <v/>
      </c>
    </row>
    <row r="3487" spans="1:10" x14ac:dyDescent="0.25">
      <c r="A3487" s="2">
        <v>3486</v>
      </c>
      <c r="B3487" s="2">
        <v>30</v>
      </c>
      <c r="C3487" s="2">
        <v>51</v>
      </c>
      <c r="D3487" s="11"/>
      <c r="E34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87" s="524" t="str">
        <f t="shared" si="164"/>
        <v/>
      </c>
      <c r="H3487" s="525">
        <f t="shared" si="165"/>
        <v>0</v>
      </c>
      <c r="I3487" s="526">
        <f t="shared" si="166"/>
        <v>1</v>
      </c>
      <c r="J3487" s="526" t="str">
        <f ca="1">IF(G3487="","",SUMPRODUCT(LOOKUP(MID(SUBSTITUTE(UPPER(TRIM(CLEAN(SUBSTITUTE(SUBSTITUTE(G3487,"ٔ",""),"ـ","ء"))))," ",""),ROW(INDIRECT("1:"&amp;LEN(SUBSTITUTE(UPPER(TRIM(CLEAN(SUBSTITUTE(SUBSTITUTE(G3487,"ٔ",""),"ـ","ء"))))," ","")))),1),Gematria!$C$3:$C$40,Gematria!$D$3:$D$40)))</f>
        <v/>
      </c>
    </row>
    <row r="3488" spans="1:10" x14ac:dyDescent="0.25">
      <c r="A3488" s="2">
        <v>3487</v>
      </c>
      <c r="B3488" s="2">
        <v>30</v>
      </c>
      <c r="C3488" s="2">
        <v>52</v>
      </c>
      <c r="D3488" s="11"/>
      <c r="E34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88" s="524" t="str">
        <f t="shared" si="164"/>
        <v/>
      </c>
      <c r="H3488" s="525">
        <f t="shared" si="165"/>
        <v>0</v>
      </c>
      <c r="I3488" s="526">
        <f t="shared" si="166"/>
        <v>1</v>
      </c>
      <c r="J3488" s="526" t="str">
        <f ca="1">IF(G3488="","",SUMPRODUCT(LOOKUP(MID(SUBSTITUTE(UPPER(TRIM(CLEAN(SUBSTITUTE(SUBSTITUTE(G3488,"ٔ",""),"ـ","ء"))))," ",""),ROW(INDIRECT("1:"&amp;LEN(SUBSTITUTE(UPPER(TRIM(CLEAN(SUBSTITUTE(SUBSTITUTE(G3488,"ٔ",""),"ـ","ء"))))," ","")))),1),Gematria!$C$3:$C$40,Gematria!$D$3:$D$40)))</f>
        <v/>
      </c>
    </row>
    <row r="3489" spans="1:10" x14ac:dyDescent="0.25">
      <c r="A3489" s="2">
        <v>3488</v>
      </c>
      <c r="B3489" s="2">
        <v>30</v>
      </c>
      <c r="C3489" s="2">
        <v>53</v>
      </c>
      <c r="D3489" s="11"/>
      <c r="E34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89" s="524" t="str">
        <f t="shared" si="164"/>
        <v/>
      </c>
      <c r="H3489" s="525">
        <f t="shared" si="165"/>
        <v>0</v>
      </c>
      <c r="I3489" s="526">
        <f t="shared" si="166"/>
        <v>1</v>
      </c>
      <c r="J3489" s="526" t="str">
        <f ca="1">IF(G3489="","",SUMPRODUCT(LOOKUP(MID(SUBSTITUTE(UPPER(TRIM(CLEAN(SUBSTITUTE(SUBSTITUTE(G3489,"ٔ",""),"ـ","ء"))))," ",""),ROW(INDIRECT("1:"&amp;LEN(SUBSTITUTE(UPPER(TRIM(CLEAN(SUBSTITUTE(SUBSTITUTE(G3489,"ٔ",""),"ـ","ء"))))," ","")))),1),Gematria!$C$3:$C$40,Gematria!$D$3:$D$40)))</f>
        <v/>
      </c>
    </row>
    <row r="3490" spans="1:10" x14ac:dyDescent="0.25">
      <c r="A3490" s="2">
        <v>3489</v>
      </c>
      <c r="B3490" s="2">
        <v>30</v>
      </c>
      <c r="C3490" s="2">
        <v>54</v>
      </c>
      <c r="D3490" s="11"/>
      <c r="E34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90" s="524" t="str">
        <f t="shared" si="164"/>
        <v/>
      </c>
      <c r="H3490" s="525">
        <f t="shared" si="165"/>
        <v>0</v>
      </c>
      <c r="I3490" s="526">
        <f t="shared" si="166"/>
        <v>1</v>
      </c>
      <c r="J3490" s="526" t="str">
        <f ca="1">IF(G3490="","",SUMPRODUCT(LOOKUP(MID(SUBSTITUTE(UPPER(TRIM(CLEAN(SUBSTITUTE(SUBSTITUTE(G3490,"ٔ",""),"ـ","ء"))))," ",""),ROW(INDIRECT("1:"&amp;LEN(SUBSTITUTE(UPPER(TRIM(CLEAN(SUBSTITUTE(SUBSTITUTE(G3490,"ٔ",""),"ـ","ء"))))," ","")))),1),Gematria!$C$3:$C$40,Gematria!$D$3:$D$40)))</f>
        <v/>
      </c>
    </row>
    <row r="3491" spans="1:10" x14ac:dyDescent="0.25">
      <c r="A3491" s="2">
        <v>3490</v>
      </c>
      <c r="B3491" s="2">
        <v>30</v>
      </c>
      <c r="C3491" s="2">
        <v>55</v>
      </c>
      <c r="D3491" s="11"/>
      <c r="E34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91" s="524" t="str">
        <f t="shared" si="164"/>
        <v/>
      </c>
      <c r="H3491" s="525">
        <f t="shared" si="165"/>
        <v>0</v>
      </c>
      <c r="I3491" s="526">
        <f t="shared" si="166"/>
        <v>1</v>
      </c>
      <c r="J3491" s="526" t="str">
        <f ca="1">IF(G3491="","",SUMPRODUCT(LOOKUP(MID(SUBSTITUTE(UPPER(TRIM(CLEAN(SUBSTITUTE(SUBSTITUTE(G3491,"ٔ",""),"ـ","ء"))))," ",""),ROW(INDIRECT("1:"&amp;LEN(SUBSTITUTE(UPPER(TRIM(CLEAN(SUBSTITUTE(SUBSTITUTE(G3491,"ٔ",""),"ـ","ء"))))," ","")))),1),Gematria!$C$3:$C$40,Gematria!$D$3:$D$40)))</f>
        <v/>
      </c>
    </row>
    <row r="3492" spans="1:10" x14ac:dyDescent="0.25">
      <c r="A3492" s="2">
        <v>3491</v>
      </c>
      <c r="B3492" s="2">
        <v>30</v>
      </c>
      <c r="C3492" s="2">
        <v>56</v>
      </c>
      <c r="D3492" s="11"/>
      <c r="E34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92" s="524" t="str">
        <f t="shared" si="164"/>
        <v/>
      </c>
      <c r="H3492" s="525">
        <f t="shared" si="165"/>
        <v>0</v>
      </c>
      <c r="I3492" s="526">
        <f t="shared" si="166"/>
        <v>1</v>
      </c>
      <c r="J3492" s="526" t="str">
        <f ca="1">IF(G3492="","",SUMPRODUCT(LOOKUP(MID(SUBSTITUTE(UPPER(TRIM(CLEAN(SUBSTITUTE(SUBSTITUTE(G3492,"ٔ",""),"ـ","ء"))))," ",""),ROW(INDIRECT("1:"&amp;LEN(SUBSTITUTE(UPPER(TRIM(CLEAN(SUBSTITUTE(SUBSTITUTE(G3492,"ٔ",""),"ـ","ء"))))," ","")))),1),Gematria!$C$3:$C$40,Gematria!$D$3:$D$40)))</f>
        <v/>
      </c>
    </row>
    <row r="3493" spans="1:10" x14ac:dyDescent="0.25">
      <c r="A3493" s="2">
        <v>3492</v>
      </c>
      <c r="B3493" s="2">
        <v>30</v>
      </c>
      <c r="C3493" s="2">
        <v>57</v>
      </c>
      <c r="D3493" s="11"/>
      <c r="E34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93" s="524" t="str">
        <f t="shared" si="164"/>
        <v/>
      </c>
      <c r="H3493" s="525">
        <f t="shared" si="165"/>
        <v>0</v>
      </c>
      <c r="I3493" s="526">
        <f t="shared" si="166"/>
        <v>1</v>
      </c>
      <c r="J3493" s="526" t="str">
        <f ca="1">IF(G3493="","",SUMPRODUCT(LOOKUP(MID(SUBSTITUTE(UPPER(TRIM(CLEAN(SUBSTITUTE(SUBSTITUTE(G3493,"ٔ",""),"ـ","ء"))))," ",""),ROW(INDIRECT("1:"&amp;LEN(SUBSTITUTE(UPPER(TRIM(CLEAN(SUBSTITUTE(SUBSTITUTE(G3493,"ٔ",""),"ـ","ء"))))," ","")))),1),Gematria!$C$3:$C$40,Gematria!$D$3:$D$40)))</f>
        <v/>
      </c>
    </row>
    <row r="3494" spans="1:10" x14ac:dyDescent="0.25">
      <c r="A3494" s="2">
        <v>3493</v>
      </c>
      <c r="B3494" s="2">
        <v>30</v>
      </c>
      <c r="C3494" s="2">
        <v>58</v>
      </c>
      <c r="D3494" s="11"/>
      <c r="E34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94" s="524" t="str">
        <f t="shared" si="164"/>
        <v/>
      </c>
      <c r="H3494" s="525">
        <f t="shared" si="165"/>
        <v>0</v>
      </c>
      <c r="I3494" s="526">
        <f t="shared" si="166"/>
        <v>1</v>
      </c>
      <c r="J3494" s="526" t="str">
        <f ca="1">IF(G3494="","",SUMPRODUCT(LOOKUP(MID(SUBSTITUTE(UPPER(TRIM(CLEAN(SUBSTITUTE(SUBSTITUTE(G3494,"ٔ",""),"ـ","ء"))))," ",""),ROW(INDIRECT("1:"&amp;LEN(SUBSTITUTE(UPPER(TRIM(CLEAN(SUBSTITUTE(SUBSTITUTE(G3494,"ٔ",""),"ـ","ء"))))," ","")))),1),Gematria!$C$3:$C$40,Gematria!$D$3:$D$40)))</f>
        <v/>
      </c>
    </row>
    <row r="3495" spans="1:10" x14ac:dyDescent="0.25">
      <c r="A3495" s="2">
        <v>3494</v>
      </c>
      <c r="B3495" s="2">
        <v>30</v>
      </c>
      <c r="C3495" s="2">
        <v>59</v>
      </c>
      <c r="D3495" s="11"/>
      <c r="E34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95" s="524" t="str">
        <f t="shared" si="164"/>
        <v/>
      </c>
      <c r="H3495" s="525">
        <f t="shared" si="165"/>
        <v>0</v>
      </c>
      <c r="I3495" s="526">
        <f t="shared" si="166"/>
        <v>1</v>
      </c>
      <c r="J3495" s="526" t="str">
        <f ca="1">IF(G3495="","",SUMPRODUCT(LOOKUP(MID(SUBSTITUTE(UPPER(TRIM(CLEAN(SUBSTITUTE(SUBSTITUTE(G3495,"ٔ",""),"ـ","ء"))))," ",""),ROW(INDIRECT("1:"&amp;LEN(SUBSTITUTE(UPPER(TRIM(CLEAN(SUBSTITUTE(SUBSTITUTE(G3495,"ٔ",""),"ـ","ء"))))," ","")))),1),Gematria!$C$3:$C$40,Gematria!$D$3:$D$40)))</f>
        <v/>
      </c>
    </row>
    <row r="3496" spans="1:10" x14ac:dyDescent="0.25">
      <c r="A3496" s="2">
        <v>3495</v>
      </c>
      <c r="B3496" s="2">
        <v>30</v>
      </c>
      <c r="C3496" s="2">
        <v>60</v>
      </c>
      <c r="D3496" s="11"/>
      <c r="E34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96" s="524" t="str">
        <f t="shared" si="164"/>
        <v/>
      </c>
      <c r="H3496" s="525">
        <f t="shared" si="165"/>
        <v>0</v>
      </c>
      <c r="I3496" s="526">
        <f t="shared" si="166"/>
        <v>1</v>
      </c>
      <c r="J3496" s="526" t="str">
        <f ca="1">IF(G3496="","",SUMPRODUCT(LOOKUP(MID(SUBSTITUTE(UPPER(TRIM(CLEAN(SUBSTITUTE(SUBSTITUTE(G3496,"ٔ",""),"ـ","ء"))))," ",""),ROW(INDIRECT("1:"&amp;LEN(SUBSTITUTE(UPPER(TRIM(CLEAN(SUBSTITUTE(SUBSTITUTE(G3496,"ٔ",""),"ـ","ء"))))," ","")))),1),Gematria!$C$3:$C$40,Gematria!$D$3:$D$40)))</f>
        <v/>
      </c>
    </row>
    <row r="3497" spans="1:10" x14ac:dyDescent="0.25">
      <c r="A3497" s="2">
        <v>3496</v>
      </c>
      <c r="B3497" s="2">
        <v>31</v>
      </c>
      <c r="C3497" s="2">
        <v>0</v>
      </c>
      <c r="D3497" s="11"/>
      <c r="E34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97" s="524" t="str">
        <f t="shared" si="164"/>
        <v/>
      </c>
      <c r="H3497" s="525">
        <f t="shared" si="165"/>
        <v>0</v>
      </c>
      <c r="I3497" s="526">
        <f t="shared" si="166"/>
        <v>1</v>
      </c>
      <c r="J3497" s="526" t="str">
        <f ca="1">IF(G3497="","",SUMPRODUCT(LOOKUP(MID(SUBSTITUTE(UPPER(TRIM(CLEAN(SUBSTITUTE(SUBSTITUTE(G3497,"ٔ",""),"ـ","ء"))))," ",""),ROW(INDIRECT("1:"&amp;LEN(SUBSTITUTE(UPPER(TRIM(CLEAN(SUBSTITUTE(SUBSTITUTE(G3497,"ٔ",""),"ـ","ء"))))," ","")))),1),Gematria!$C$3:$C$40,Gematria!$D$3:$D$40)))</f>
        <v/>
      </c>
    </row>
    <row r="3498" spans="1:10" x14ac:dyDescent="0.25">
      <c r="A3498" s="2">
        <v>3497</v>
      </c>
      <c r="B3498" s="2">
        <v>31</v>
      </c>
      <c r="C3498" s="2">
        <v>1</v>
      </c>
      <c r="D3498" s="11"/>
      <c r="E34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98" s="524" t="str">
        <f t="shared" si="164"/>
        <v/>
      </c>
      <c r="H3498" s="525">
        <f t="shared" si="165"/>
        <v>0</v>
      </c>
      <c r="I3498" s="526">
        <f t="shared" si="166"/>
        <v>1</v>
      </c>
      <c r="J3498" s="526" t="str">
        <f ca="1">IF(G3498="","",SUMPRODUCT(LOOKUP(MID(SUBSTITUTE(UPPER(TRIM(CLEAN(SUBSTITUTE(SUBSTITUTE(G3498,"ٔ",""),"ـ","ء"))))," ",""),ROW(INDIRECT("1:"&amp;LEN(SUBSTITUTE(UPPER(TRIM(CLEAN(SUBSTITUTE(SUBSTITUTE(G3498,"ٔ",""),"ـ","ء"))))," ","")))),1),Gematria!$C$3:$C$40,Gematria!$D$3:$D$40)))</f>
        <v/>
      </c>
    </row>
    <row r="3499" spans="1:10" x14ac:dyDescent="0.25">
      <c r="A3499" s="2">
        <v>3498</v>
      </c>
      <c r="B3499" s="2">
        <v>31</v>
      </c>
      <c r="C3499" s="2">
        <v>2</v>
      </c>
      <c r="D3499" s="11"/>
      <c r="E34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4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3499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499" s="524" t="str">
        <f t="shared" si="164"/>
        <v/>
      </c>
      <c r="H3499" s="525">
        <f t="shared" si="165"/>
        <v>0</v>
      </c>
      <c r="I3499" s="526">
        <f t="shared" si="166"/>
        <v>1</v>
      </c>
      <c r="J3499" s="526" t="str">
        <f ca="1">IF(G3499="","",SUMPRODUCT(LOOKUP(MID(SUBSTITUTE(UPPER(TRIM(CLEAN(SUBSTITUTE(SUBSTITUTE(G3499,"ٔ",""),"ـ","ء"))))," ",""),ROW(INDIRECT("1:"&amp;LEN(SUBSTITUTE(UPPER(TRIM(CLEAN(SUBSTITUTE(SUBSTITUTE(G3499,"ٔ",""),"ـ","ء"))))," ","")))),1),Gematria!$C$3:$C$40,Gematria!$D$3:$D$40)))</f>
        <v/>
      </c>
    </row>
    <row r="3500" spans="1:10" x14ac:dyDescent="0.25">
      <c r="A3500" s="2">
        <v>3499</v>
      </c>
      <c r="B3500" s="2">
        <v>31</v>
      </c>
      <c r="C3500" s="2">
        <v>3</v>
      </c>
      <c r="D3500" s="11"/>
      <c r="E35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00" s="524" t="str">
        <f t="shared" si="164"/>
        <v/>
      </c>
      <c r="H3500" s="525">
        <f t="shared" si="165"/>
        <v>0</v>
      </c>
      <c r="I3500" s="526">
        <f t="shared" si="166"/>
        <v>1</v>
      </c>
      <c r="J3500" s="526" t="str">
        <f ca="1">IF(G3500="","",SUMPRODUCT(LOOKUP(MID(SUBSTITUTE(UPPER(TRIM(CLEAN(SUBSTITUTE(SUBSTITUTE(G3500,"ٔ",""),"ـ","ء"))))," ",""),ROW(INDIRECT("1:"&amp;LEN(SUBSTITUTE(UPPER(TRIM(CLEAN(SUBSTITUTE(SUBSTITUTE(G3500,"ٔ",""),"ـ","ء"))))," ","")))),1),Gematria!$C$3:$C$40,Gematria!$D$3:$D$40)))</f>
        <v/>
      </c>
    </row>
    <row r="3501" spans="1:10" x14ac:dyDescent="0.25">
      <c r="A3501" s="2">
        <v>3500</v>
      </c>
      <c r="B3501" s="2">
        <v>31</v>
      </c>
      <c r="C3501" s="2">
        <v>4</v>
      </c>
      <c r="D3501" s="11"/>
      <c r="E35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01" s="524" t="str">
        <f t="shared" si="164"/>
        <v/>
      </c>
      <c r="H3501" s="525">
        <f t="shared" si="165"/>
        <v>0</v>
      </c>
      <c r="I3501" s="526">
        <f t="shared" si="166"/>
        <v>1</v>
      </c>
      <c r="J3501" s="526" t="str">
        <f ca="1">IF(G3501="","",SUMPRODUCT(LOOKUP(MID(SUBSTITUTE(UPPER(TRIM(CLEAN(SUBSTITUTE(SUBSTITUTE(G3501,"ٔ",""),"ـ","ء"))))," ",""),ROW(INDIRECT("1:"&amp;LEN(SUBSTITUTE(UPPER(TRIM(CLEAN(SUBSTITUTE(SUBSTITUTE(G3501,"ٔ",""),"ـ","ء"))))," ","")))),1),Gematria!$C$3:$C$40,Gematria!$D$3:$D$40)))</f>
        <v/>
      </c>
    </row>
    <row r="3502" spans="1:10" x14ac:dyDescent="0.25">
      <c r="A3502" s="2">
        <v>3501</v>
      </c>
      <c r="B3502" s="2">
        <v>31</v>
      </c>
      <c r="C3502" s="2">
        <v>5</v>
      </c>
      <c r="D3502" s="11"/>
      <c r="E35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02" s="524" t="str">
        <f t="shared" si="164"/>
        <v/>
      </c>
      <c r="H3502" s="525">
        <f t="shared" si="165"/>
        <v>0</v>
      </c>
      <c r="I3502" s="526">
        <f t="shared" si="166"/>
        <v>1</v>
      </c>
      <c r="J3502" s="526" t="str">
        <f ca="1">IF(G3502="","",SUMPRODUCT(LOOKUP(MID(SUBSTITUTE(UPPER(TRIM(CLEAN(SUBSTITUTE(SUBSTITUTE(G3502,"ٔ",""),"ـ","ء"))))," ",""),ROW(INDIRECT("1:"&amp;LEN(SUBSTITUTE(UPPER(TRIM(CLEAN(SUBSTITUTE(SUBSTITUTE(G3502,"ٔ",""),"ـ","ء"))))," ","")))),1),Gematria!$C$3:$C$40,Gematria!$D$3:$D$40)))</f>
        <v/>
      </c>
    </row>
    <row r="3503" spans="1:10" x14ac:dyDescent="0.25">
      <c r="A3503" s="2">
        <v>3502</v>
      </c>
      <c r="B3503" s="2">
        <v>31</v>
      </c>
      <c r="C3503" s="2">
        <v>6</v>
      </c>
      <c r="D3503" s="11"/>
      <c r="E35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03" s="524" t="str">
        <f t="shared" si="164"/>
        <v/>
      </c>
      <c r="H3503" s="525">
        <f t="shared" si="165"/>
        <v>0</v>
      </c>
      <c r="I3503" s="526">
        <f t="shared" si="166"/>
        <v>1</v>
      </c>
      <c r="J3503" s="526" t="str">
        <f ca="1">IF(G3503="","",SUMPRODUCT(LOOKUP(MID(SUBSTITUTE(UPPER(TRIM(CLEAN(SUBSTITUTE(SUBSTITUTE(G3503,"ٔ",""),"ـ","ء"))))," ",""),ROW(INDIRECT("1:"&amp;LEN(SUBSTITUTE(UPPER(TRIM(CLEAN(SUBSTITUTE(SUBSTITUTE(G3503,"ٔ",""),"ـ","ء"))))," ","")))),1),Gematria!$C$3:$C$40,Gematria!$D$3:$D$40)))</f>
        <v/>
      </c>
    </row>
    <row r="3504" spans="1:10" x14ac:dyDescent="0.25">
      <c r="A3504" s="2">
        <v>3503</v>
      </c>
      <c r="B3504" s="2">
        <v>31</v>
      </c>
      <c r="C3504" s="2">
        <v>7</v>
      </c>
      <c r="D3504" s="11"/>
      <c r="E35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04" s="524" t="str">
        <f t="shared" si="164"/>
        <v/>
      </c>
      <c r="H3504" s="525">
        <f t="shared" si="165"/>
        <v>0</v>
      </c>
      <c r="I3504" s="526">
        <f t="shared" si="166"/>
        <v>1</v>
      </c>
      <c r="J3504" s="526" t="str">
        <f ca="1">IF(G3504="","",SUMPRODUCT(LOOKUP(MID(SUBSTITUTE(UPPER(TRIM(CLEAN(SUBSTITUTE(SUBSTITUTE(G3504,"ٔ",""),"ـ","ء"))))," ",""),ROW(INDIRECT("1:"&amp;LEN(SUBSTITUTE(UPPER(TRIM(CLEAN(SUBSTITUTE(SUBSTITUTE(G3504,"ٔ",""),"ـ","ء"))))," ","")))),1),Gematria!$C$3:$C$40,Gematria!$D$3:$D$40)))</f>
        <v/>
      </c>
    </row>
    <row r="3505" spans="1:10" x14ac:dyDescent="0.25">
      <c r="A3505" s="2">
        <v>3504</v>
      </c>
      <c r="B3505" s="2">
        <v>31</v>
      </c>
      <c r="C3505" s="2">
        <v>8</v>
      </c>
      <c r="D3505" s="11"/>
      <c r="E35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05" s="524" t="str">
        <f t="shared" si="164"/>
        <v/>
      </c>
      <c r="H3505" s="525">
        <f t="shared" si="165"/>
        <v>0</v>
      </c>
      <c r="I3505" s="526">
        <f t="shared" si="166"/>
        <v>1</v>
      </c>
      <c r="J3505" s="526" t="str">
        <f ca="1">IF(G3505="","",SUMPRODUCT(LOOKUP(MID(SUBSTITUTE(UPPER(TRIM(CLEAN(SUBSTITUTE(SUBSTITUTE(G3505,"ٔ",""),"ـ","ء"))))," ",""),ROW(INDIRECT("1:"&amp;LEN(SUBSTITUTE(UPPER(TRIM(CLEAN(SUBSTITUTE(SUBSTITUTE(G3505,"ٔ",""),"ـ","ء"))))," ","")))),1),Gematria!$C$3:$C$40,Gematria!$D$3:$D$40)))</f>
        <v/>
      </c>
    </row>
    <row r="3506" spans="1:10" x14ac:dyDescent="0.25">
      <c r="A3506" s="2">
        <v>3505</v>
      </c>
      <c r="B3506" s="2">
        <v>31</v>
      </c>
      <c r="C3506" s="2">
        <v>9</v>
      </c>
      <c r="D3506" s="11"/>
      <c r="E35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06" s="524" t="str">
        <f t="shared" si="164"/>
        <v/>
      </c>
      <c r="H3506" s="525">
        <f t="shared" si="165"/>
        <v>0</v>
      </c>
      <c r="I3506" s="526">
        <f t="shared" si="166"/>
        <v>1</v>
      </c>
      <c r="J3506" s="526" t="str">
        <f ca="1">IF(G3506="","",SUMPRODUCT(LOOKUP(MID(SUBSTITUTE(UPPER(TRIM(CLEAN(SUBSTITUTE(SUBSTITUTE(G3506,"ٔ",""),"ـ","ء"))))," ",""),ROW(INDIRECT("1:"&amp;LEN(SUBSTITUTE(UPPER(TRIM(CLEAN(SUBSTITUTE(SUBSTITUTE(G3506,"ٔ",""),"ـ","ء"))))," ","")))),1),Gematria!$C$3:$C$40,Gematria!$D$3:$D$40)))</f>
        <v/>
      </c>
    </row>
    <row r="3507" spans="1:10" x14ac:dyDescent="0.25">
      <c r="A3507" s="2">
        <v>3506</v>
      </c>
      <c r="B3507" s="2">
        <v>31</v>
      </c>
      <c r="C3507" s="2">
        <v>10</v>
      </c>
      <c r="D3507" s="11"/>
      <c r="E35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07" s="524" t="str">
        <f t="shared" si="164"/>
        <v/>
      </c>
      <c r="H3507" s="525">
        <f t="shared" si="165"/>
        <v>0</v>
      </c>
      <c r="I3507" s="526">
        <f t="shared" si="166"/>
        <v>1</v>
      </c>
      <c r="J3507" s="526" t="str">
        <f ca="1">IF(G3507="","",SUMPRODUCT(LOOKUP(MID(SUBSTITUTE(UPPER(TRIM(CLEAN(SUBSTITUTE(SUBSTITUTE(G3507,"ٔ",""),"ـ","ء"))))," ",""),ROW(INDIRECT("1:"&amp;LEN(SUBSTITUTE(UPPER(TRIM(CLEAN(SUBSTITUTE(SUBSTITUTE(G3507,"ٔ",""),"ـ","ء"))))," ","")))),1),Gematria!$C$3:$C$40,Gematria!$D$3:$D$40)))</f>
        <v/>
      </c>
    </row>
    <row r="3508" spans="1:10" x14ac:dyDescent="0.25">
      <c r="A3508" s="2">
        <v>3507</v>
      </c>
      <c r="B3508" s="2">
        <v>31</v>
      </c>
      <c r="C3508" s="2">
        <v>11</v>
      </c>
      <c r="D3508" s="11"/>
      <c r="E35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08" s="524" t="str">
        <f t="shared" si="164"/>
        <v/>
      </c>
      <c r="H3508" s="525">
        <f t="shared" si="165"/>
        <v>0</v>
      </c>
      <c r="I3508" s="526">
        <f t="shared" si="166"/>
        <v>1</v>
      </c>
      <c r="J3508" s="526" t="str">
        <f ca="1">IF(G3508="","",SUMPRODUCT(LOOKUP(MID(SUBSTITUTE(UPPER(TRIM(CLEAN(SUBSTITUTE(SUBSTITUTE(G3508,"ٔ",""),"ـ","ء"))))," ",""),ROW(INDIRECT("1:"&amp;LEN(SUBSTITUTE(UPPER(TRIM(CLEAN(SUBSTITUTE(SUBSTITUTE(G3508,"ٔ",""),"ـ","ء"))))," ","")))),1),Gematria!$C$3:$C$40,Gematria!$D$3:$D$40)))</f>
        <v/>
      </c>
    </row>
    <row r="3509" spans="1:10" x14ac:dyDescent="0.25">
      <c r="A3509" s="2">
        <v>3508</v>
      </c>
      <c r="B3509" s="2">
        <v>31</v>
      </c>
      <c r="C3509" s="2">
        <v>12</v>
      </c>
      <c r="D3509" s="11"/>
      <c r="E35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09" s="524" t="str">
        <f t="shared" si="164"/>
        <v/>
      </c>
      <c r="H3509" s="525">
        <f t="shared" si="165"/>
        <v>0</v>
      </c>
      <c r="I3509" s="526">
        <f t="shared" si="166"/>
        <v>1</v>
      </c>
      <c r="J3509" s="526" t="str">
        <f ca="1">IF(G3509="","",SUMPRODUCT(LOOKUP(MID(SUBSTITUTE(UPPER(TRIM(CLEAN(SUBSTITUTE(SUBSTITUTE(G3509,"ٔ",""),"ـ","ء"))))," ",""),ROW(INDIRECT("1:"&amp;LEN(SUBSTITUTE(UPPER(TRIM(CLEAN(SUBSTITUTE(SUBSTITUTE(G3509,"ٔ",""),"ـ","ء"))))," ","")))),1),Gematria!$C$3:$C$40,Gematria!$D$3:$D$40)))</f>
        <v/>
      </c>
    </row>
    <row r="3510" spans="1:10" x14ac:dyDescent="0.25">
      <c r="A3510" s="2">
        <v>3509</v>
      </c>
      <c r="B3510" s="2">
        <v>31</v>
      </c>
      <c r="C3510" s="2">
        <v>13</v>
      </c>
      <c r="D3510" s="11"/>
      <c r="E35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10" s="524" t="str">
        <f t="shared" si="164"/>
        <v/>
      </c>
      <c r="H3510" s="525">
        <f t="shared" si="165"/>
        <v>0</v>
      </c>
      <c r="I3510" s="526">
        <f t="shared" si="166"/>
        <v>1</v>
      </c>
      <c r="J3510" s="526" t="str">
        <f ca="1">IF(G3510="","",SUMPRODUCT(LOOKUP(MID(SUBSTITUTE(UPPER(TRIM(CLEAN(SUBSTITUTE(SUBSTITUTE(G3510,"ٔ",""),"ـ","ء"))))," ",""),ROW(INDIRECT("1:"&amp;LEN(SUBSTITUTE(UPPER(TRIM(CLEAN(SUBSTITUTE(SUBSTITUTE(G3510,"ٔ",""),"ـ","ء"))))," ","")))),1),Gematria!$C$3:$C$40,Gematria!$D$3:$D$40)))</f>
        <v/>
      </c>
    </row>
    <row r="3511" spans="1:10" x14ac:dyDescent="0.25">
      <c r="A3511" s="2">
        <v>3510</v>
      </c>
      <c r="B3511" s="2">
        <v>31</v>
      </c>
      <c r="C3511" s="2">
        <v>14</v>
      </c>
      <c r="D3511" s="11"/>
      <c r="E35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11" s="524" t="str">
        <f t="shared" si="164"/>
        <v/>
      </c>
      <c r="H3511" s="525">
        <f t="shared" si="165"/>
        <v>0</v>
      </c>
      <c r="I3511" s="526">
        <f t="shared" si="166"/>
        <v>1</v>
      </c>
      <c r="J3511" s="526" t="str">
        <f ca="1">IF(G3511="","",SUMPRODUCT(LOOKUP(MID(SUBSTITUTE(UPPER(TRIM(CLEAN(SUBSTITUTE(SUBSTITUTE(G3511,"ٔ",""),"ـ","ء"))))," ",""),ROW(INDIRECT("1:"&amp;LEN(SUBSTITUTE(UPPER(TRIM(CLEAN(SUBSTITUTE(SUBSTITUTE(G3511,"ٔ",""),"ـ","ء"))))," ","")))),1),Gematria!$C$3:$C$40,Gematria!$D$3:$D$40)))</f>
        <v/>
      </c>
    </row>
    <row r="3512" spans="1:10" x14ac:dyDescent="0.25">
      <c r="A3512" s="2">
        <v>3511</v>
      </c>
      <c r="B3512" s="2">
        <v>31</v>
      </c>
      <c r="C3512" s="2">
        <v>15</v>
      </c>
      <c r="D3512" s="11"/>
      <c r="E35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12" s="524" t="str">
        <f t="shared" si="164"/>
        <v/>
      </c>
      <c r="H3512" s="525">
        <f t="shared" si="165"/>
        <v>0</v>
      </c>
      <c r="I3512" s="526">
        <f t="shared" si="166"/>
        <v>1</v>
      </c>
      <c r="J3512" s="526" t="str">
        <f ca="1">IF(G3512="","",SUMPRODUCT(LOOKUP(MID(SUBSTITUTE(UPPER(TRIM(CLEAN(SUBSTITUTE(SUBSTITUTE(G3512,"ٔ",""),"ـ","ء"))))," ",""),ROW(INDIRECT("1:"&amp;LEN(SUBSTITUTE(UPPER(TRIM(CLEAN(SUBSTITUTE(SUBSTITUTE(G3512,"ٔ",""),"ـ","ء"))))," ","")))),1),Gematria!$C$3:$C$40,Gematria!$D$3:$D$40)))</f>
        <v/>
      </c>
    </row>
    <row r="3513" spans="1:10" x14ac:dyDescent="0.25">
      <c r="A3513" s="2">
        <v>3512</v>
      </c>
      <c r="B3513" s="2">
        <v>31</v>
      </c>
      <c r="C3513" s="2">
        <v>16</v>
      </c>
      <c r="D3513" s="11"/>
      <c r="E35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13" s="524" t="str">
        <f t="shared" si="164"/>
        <v/>
      </c>
      <c r="H3513" s="525">
        <f t="shared" si="165"/>
        <v>0</v>
      </c>
      <c r="I3513" s="526">
        <f t="shared" si="166"/>
        <v>1</v>
      </c>
      <c r="J3513" s="526" t="str">
        <f ca="1">IF(G3513="","",SUMPRODUCT(LOOKUP(MID(SUBSTITUTE(UPPER(TRIM(CLEAN(SUBSTITUTE(SUBSTITUTE(G3513,"ٔ",""),"ـ","ء"))))," ",""),ROW(INDIRECT("1:"&amp;LEN(SUBSTITUTE(UPPER(TRIM(CLEAN(SUBSTITUTE(SUBSTITUTE(G3513,"ٔ",""),"ـ","ء"))))," ","")))),1),Gematria!$C$3:$C$40,Gematria!$D$3:$D$40)))</f>
        <v/>
      </c>
    </row>
    <row r="3514" spans="1:10" x14ac:dyDescent="0.25">
      <c r="A3514" s="2">
        <v>3513</v>
      </c>
      <c r="B3514" s="2">
        <v>31</v>
      </c>
      <c r="C3514" s="2">
        <v>17</v>
      </c>
      <c r="D3514" s="11"/>
      <c r="E35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14" s="524" t="str">
        <f t="shared" si="164"/>
        <v/>
      </c>
      <c r="H3514" s="525">
        <f t="shared" si="165"/>
        <v>0</v>
      </c>
      <c r="I3514" s="526">
        <f t="shared" si="166"/>
        <v>1</v>
      </c>
      <c r="J3514" s="526" t="str">
        <f ca="1">IF(G3514="","",SUMPRODUCT(LOOKUP(MID(SUBSTITUTE(UPPER(TRIM(CLEAN(SUBSTITUTE(SUBSTITUTE(G3514,"ٔ",""),"ـ","ء"))))," ",""),ROW(INDIRECT("1:"&amp;LEN(SUBSTITUTE(UPPER(TRIM(CLEAN(SUBSTITUTE(SUBSTITUTE(G3514,"ٔ",""),"ـ","ء"))))," ","")))),1),Gematria!$C$3:$C$40,Gematria!$D$3:$D$40)))</f>
        <v/>
      </c>
    </row>
    <row r="3515" spans="1:10" x14ac:dyDescent="0.25">
      <c r="A3515" s="2">
        <v>3514</v>
      </c>
      <c r="B3515" s="2">
        <v>31</v>
      </c>
      <c r="C3515" s="2">
        <v>18</v>
      </c>
      <c r="D3515" s="11"/>
      <c r="E35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15" s="524" t="str">
        <f t="shared" si="164"/>
        <v/>
      </c>
      <c r="H3515" s="525">
        <f t="shared" si="165"/>
        <v>0</v>
      </c>
      <c r="I3515" s="526">
        <f t="shared" si="166"/>
        <v>1</v>
      </c>
      <c r="J3515" s="526" t="str">
        <f ca="1">IF(G3515="","",SUMPRODUCT(LOOKUP(MID(SUBSTITUTE(UPPER(TRIM(CLEAN(SUBSTITUTE(SUBSTITUTE(G3515,"ٔ",""),"ـ","ء"))))," ",""),ROW(INDIRECT("1:"&amp;LEN(SUBSTITUTE(UPPER(TRIM(CLEAN(SUBSTITUTE(SUBSTITUTE(G3515,"ٔ",""),"ـ","ء"))))," ","")))),1),Gematria!$C$3:$C$40,Gematria!$D$3:$D$40)))</f>
        <v/>
      </c>
    </row>
    <row r="3516" spans="1:10" x14ac:dyDescent="0.25">
      <c r="A3516" s="2">
        <v>3515</v>
      </c>
      <c r="B3516" s="2">
        <v>31</v>
      </c>
      <c r="C3516" s="2">
        <v>19</v>
      </c>
      <c r="D3516" s="11"/>
      <c r="E35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16" s="524" t="str">
        <f t="shared" si="164"/>
        <v/>
      </c>
      <c r="H3516" s="525">
        <f t="shared" si="165"/>
        <v>0</v>
      </c>
      <c r="I3516" s="526">
        <f t="shared" si="166"/>
        <v>1</v>
      </c>
      <c r="J3516" s="526" t="str">
        <f ca="1">IF(G3516="","",SUMPRODUCT(LOOKUP(MID(SUBSTITUTE(UPPER(TRIM(CLEAN(SUBSTITUTE(SUBSTITUTE(G3516,"ٔ",""),"ـ","ء"))))," ",""),ROW(INDIRECT("1:"&amp;LEN(SUBSTITUTE(UPPER(TRIM(CLEAN(SUBSTITUTE(SUBSTITUTE(G3516,"ٔ",""),"ـ","ء"))))," ","")))),1),Gematria!$C$3:$C$40,Gematria!$D$3:$D$40)))</f>
        <v/>
      </c>
    </row>
    <row r="3517" spans="1:10" x14ac:dyDescent="0.25">
      <c r="A3517" s="2">
        <v>3516</v>
      </c>
      <c r="B3517" s="2">
        <v>31</v>
      </c>
      <c r="C3517" s="2">
        <v>20</v>
      </c>
      <c r="D3517" s="11"/>
      <c r="E35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17" s="524" t="str">
        <f t="shared" si="164"/>
        <v/>
      </c>
      <c r="H3517" s="525">
        <f t="shared" si="165"/>
        <v>0</v>
      </c>
      <c r="I3517" s="526">
        <f t="shared" si="166"/>
        <v>1</v>
      </c>
      <c r="J3517" s="526" t="str">
        <f ca="1">IF(G3517="","",SUMPRODUCT(LOOKUP(MID(SUBSTITUTE(UPPER(TRIM(CLEAN(SUBSTITUTE(SUBSTITUTE(G3517,"ٔ",""),"ـ","ء"))))," ",""),ROW(INDIRECT("1:"&amp;LEN(SUBSTITUTE(UPPER(TRIM(CLEAN(SUBSTITUTE(SUBSTITUTE(G3517,"ٔ",""),"ـ","ء"))))," ","")))),1),Gematria!$C$3:$C$40,Gematria!$D$3:$D$40)))</f>
        <v/>
      </c>
    </row>
    <row r="3518" spans="1:10" x14ac:dyDescent="0.25">
      <c r="A3518" s="2">
        <v>3517</v>
      </c>
      <c r="B3518" s="2">
        <v>31</v>
      </c>
      <c r="C3518" s="2">
        <v>21</v>
      </c>
      <c r="D3518" s="11"/>
      <c r="E35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18" s="524" t="str">
        <f t="shared" si="164"/>
        <v/>
      </c>
      <c r="H3518" s="525">
        <f t="shared" si="165"/>
        <v>0</v>
      </c>
      <c r="I3518" s="526">
        <f t="shared" si="166"/>
        <v>1</v>
      </c>
      <c r="J3518" s="526" t="str">
        <f ca="1">IF(G3518="","",SUMPRODUCT(LOOKUP(MID(SUBSTITUTE(UPPER(TRIM(CLEAN(SUBSTITUTE(SUBSTITUTE(G3518,"ٔ",""),"ـ","ء"))))," ",""),ROW(INDIRECT("1:"&amp;LEN(SUBSTITUTE(UPPER(TRIM(CLEAN(SUBSTITUTE(SUBSTITUTE(G3518,"ٔ",""),"ـ","ء"))))," ","")))),1),Gematria!$C$3:$C$40,Gematria!$D$3:$D$40)))</f>
        <v/>
      </c>
    </row>
    <row r="3519" spans="1:10" x14ac:dyDescent="0.25">
      <c r="A3519" s="2">
        <v>3518</v>
      </c>
      <c r="B3519" s="2">
        <v>31</v>
      </c>
      <c r="C3519" s="2">
        <v>22</v>
      </c>
      <c r="D3519" s="11"/>
      <c r="E35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19" s="524" t="str">
        <f t="shared" si="164"/>
        <v/>
      </c>
      <c r="H3519" s="525">
        <f t="shared" si="165"/>
        <v>0</v>
      </c>
      <c r="I3519" s="526">
        <f t="shared" si="166"/>
        <v>1</v>
      </c>
      <c r="J3519" s="526" t="str">
        <f ca="1">IF(G3519="","",SUMPRODUCT(LOOKUP(MID(SUBSTITUTE(UPPER(TRIM(CLEAN(SUBSTITUTE(SUBSTITUTE(G3519,"ٔ",""),"ـ","ء"))))," ",""),ROW(INDIRECT("1:"&amp;LEN(SUBSTITUTE(UPPER(TRIM(CLEAN(SUBSTITUTE(SUBSTITUTE(G3519,"ٔ",""),"ـ","ء"))))," ","")))),1),Gematria!$C$3:$C$40,Gematria!$D$3:$D$40)))</f>
        <v/>
      </c>
    </row>
    <row r="3520" spans="1:10" x14ac:dyDescent="0.25">
      <c r="A3520" s="2">
        <v>3519</v>
      </c>
      <c r="B3520" s="2">
        <v>31</v>
      </c>
      <c r="C3520" s="2">
        <v>23</v>
      </c>
      <c r="D3520" s="11"/>
      <c r="E35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20" s="524" t="str">
        <f t="shared" si="164"/>
        <v/>
      </c>
      <c r="H3520" s="525">
        <f t="shared" si="165"/>
        <v>0</v>
      </c>
      <c r="I3520" s="526">
        <f t="shared" si="166"/>
        <v>1</v>
      </c>
      <c r="J3520" s="526" t="str">
        <f ca="1">IF(G3520="","",SUMPRODUCT(LOOKUP(MID(SUBSTITUTE(UPPER(TRIM(CLEAN(SUBSTITUTE(SUBSTITUTE(G3520,"ٔ",""),"ـ","ء"))))," ",""),ROW(INDIRECT("1:"&amp;LEN(SUBSTITUTE(UPPER(TRIM(CLEAN(SUBSTITUTE(SUBSTITUTE(G3520,"ٔ",""),"ـ","ء"))))," ","")))),1),Gematria!$C$3:$C$40,Gematria!$D$3:$D$40)))</f>
        <v/>
      </c>
    </row>
    <row r="3521" spans="1:10" x14ac:dyDescent="0.25">
      <c r="A3521" s="2">
        <v>3520</v>
      </c>
      <c r="B3521" s="2">
        <v>31</v>
      </c>
      <c r="C3521" s="2">
        <v>24</v>
      </c>
      <c r="D3521" s="11"/>
      <c r="E35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21" s="524" t="str">
        <f t="shared" si="164"/>
        <v/>
      </c>
      <c r="H3521" s="525">
        <f t="shared" si="165"/>
        <v>0</v>
      </c>
      <c r="I3521" s="526">
        <f t="shared" si="166"/>
        <v>1</v>
      </c>
      <c r="J3521" s="526" t="str">
        <f ca="1">IF(G3521="","",SUMPRODUCT(LOOKUP(MID(SUBSTITUTE(UPPER(TRIM(CLEAN(SUBSTITUTE(SUBSTITUTE(G3521,"ٔ",""),"ـ","ء"))))," ",""),ROW(INDIRECT("1:"&amp;LEN(SUBSTITUTE(UPPER(TRIM(CLEAN(SUBSTITUTE(SUBSTITUTE(G3521,"ٔ",""),"ـ","ء"))))," ","")))),1),Gematria!$C$3:$C$40,Gematria!$D$3:$D$40)))</f>
        <v/>
      </c>
    </row>
    <row r="3522" spans="1:10" x14ac:dyDescent="0.25">
      <c r="A3522" s="2">
        <v>3521</v>
      </c>
      <c r="B3522" s="2">
        <v>31</v>
      </c>
      <c r="C3522" s="2">
        <v>25</v>
      </c>
      <c r="D3522" s="11"/>
      <c r="E35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22" s="524" t="str">
        <f t="shared" si="164"/>
        <v/>
      </c>
      <c r="H3522" s="525">
        <f t="shared" si="165"/>
        <v>0</v>
      </c>
      <c r="I3522" s="526">
        <f t="shared" si="166"/>
        <v>1</v>
      </c>
      <c r="J3522" s="526" t="str">
        <f ca="1">IF(G3522="","",SUMPRODUCT(LOOKUP(MID(SUBSTITUTE(UPPER(TRIM(CLEAN(SUBSTITUTE(SUBSTITUTE(G3522,"ٔ",""),"ـ","ء"))))," ",""),ROW(INDIRECT("1:"&amp;LEN(SUBSTITUTE(UPPER(TRIM(CLEAN(SUBSTITUTE(SUBSTITUTE(G3522,"ٔ",""),"ـ","ء"))))," ","")))),1),Gematria!$C$3:$C$40,Gematria!$D$3:$D$40)))</f>
        <v/>
      </c>
    </row>
    <row r="3523" spans="1:10" x14ac:dyDescent="0.25">
      <c r="A3523" s="2">
        <v>3522</v>
      </c>
      <c r="B3523" s="2">
        <v>31</v>
      </c>
      <c r="C3523" s="2">
        <v>26</v>
      </c>
      <c r="D3523" s="11"/>
      <c r="E35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23" s="524" t="str">
        <f t="shared" ref="G3523:G3586" si="167">TRIM(CLEAN(SUBSTITUTE(F3523,"ٔ","")))</f>
        <v/>
      </c>
      <c r="H3523" s="525">
        <f t="shared" ref="H3523:H3586" si="168">LEN(SUBSTITUTE(G3523," ",""))</f>
        <v>0</v>
      </c>
      <c r="I3523" s="526">
        <f t="shared" si="166"/>
        <v>1</v>
      </c>
      <c r="J3523" s="526" t="str">
        <f ca="1">IF(G3523="","",SUMPRODUCT(LOOKUP(MID(SUBSTITUTE(UPPER(TRIM(CLEAN(SUBSTITUTE(SUBSTITUTE(G3523,"ٔ",""),"ـ","ء"))))," ",""),ROW(INDIRECT("1:"&amp;LEN(SUBSTITUTE(UPPER(TRIM(CLEAN(SUBSTITUTE(SUBSTITUTE(G3523,"ٔ",""),"ـ","ء"))))," ","")))),1),Gematria!$C$3:$C$40,Gematria!$D$3:$D$40)))</f>
        <v/>
      </c>
    </row>
    <row r="3524" spans="1:10" x14ac:dyDescent="0.25">
      <c r="A3524" s="2">
        <v>3523</v>
      </c>
      <c r="B3524" s="2">
        <v>31</v>
      </c>
      <c r="C3524" s="2">
        <v>27</v>
      </c>
      <c r="D3524" s="11"/>
      <c r="E35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24" s="524" t="str">
        <f t="shared" si="167"/>
        <v/>
      </c>
      <c r="H3524" s="525">
        <f t="shared" si="168"/>
        <v>0</v>
      </c>
      <c r="I3524" s="526">
        <f t="shared" si="166"/>
        <v>1</v>
      </c>
      <c r="J3524" s="526" t="str">
        <f ca="1">IF(G3524="","",SUMPRODUCT(LOOKUP(MID(SUBSTITUTE(UPPER(TRIM(CLEAN(SUBSTITUTE(SUBSTITUTE(G3524,"ٔ",""),"ـ","ء"))))," ",""),ROW(INDIRECT("1:"&amp;LEN(SUBSTITUTE(UPPER(TRIM(CLEAN(SUBSTITUTE(SUBSTITUTE(G3524,"ٔ",""),"ـ","ء"))))," ","")))),1),Gematria!$C$3:$C$40,Gematria!$D$3:$D$40)))</f>
        <v/>
      </c>
    </row>
    <row r="3525" spans="1:10" x14ac:dyDescent="0.25">
      <c r="A3525" s="2">
        <v>3524</v>
      </c>
      <c r="B3525" s="2">
        <v>31</v>
      </c>
      <c r="C3525" s="2">
        <v>28</v>
      </c>
      <c r="D3525" s="11"/>
      <c r="E35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25" s="524" t="str">
        <f t="shared" si="167"/>
        <v/>
      </c>
      <c r="H3525" s="525">
        <f t="shared" si="168"/>
        <v>0</v>
      </c>
      <c r="I3525" s="526">
        <f t="shared" si="166"/>
        <v>1</v>
      </c>
      <c r="J3525" s="526" t="str">
        <f ca="1">IF(G3525="","",SUMPRODUCT(LOOKUP(MID(SUBSTITUTE(UPPER(TRIM(CLEAN(SUBSTITUTE(SUBSTITUTE(G3525,"ٔ",""),"ـ","ء"))))," ",""),ROW(INDIRECT("1:"&amp;LEN(SUBSTITUTE(UPPER(TRIM(CLEAN(SUBSTITUTE(SUBSTITUTE(G3525,"ٔ",""),"ـ","ء"))))," ","")))),1),Gematria!$C$3:$C$40,Gematria!$D$3:$D$40)))</f>
        <v/>
      </c>
    </row>
    <row r="3526" spans="1:10" x14ac:dyDescent="0.25">
      <c r="A3526" s="2">
        <v>3525</v>
      </c>
      <c r="B3526" s="2">
        <v>31</v>
      </c>
      <c r="C3526" s="2">
        <v>29</v>
      </c>
      <c r="D3526" s="11"/>
      <c r="E35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26" s="524" t="str">
        <f t="shared" si="167"/>
        <v/>
      </c>
      <c r="H3526" s="525">
        <f t="shared" si="168"/>
        <v>0</v>
      </c>
      <c r="I3526" s="526">
        <f t="shared" si="166"/>
        <v>1</v>
      </c>
      <c r="J3526" s="526" t="str">
        <f ca="1">IF(G3526="","",SUMPRODUCT(LOOKUP(MID(SUBSTITUTE(UPPER(TRIM(CLEAN(SUBSTITUTE(SUBSTITUTE(G3526,"ٔ",""),"ـ","ء"))))," ",""),ROW(INDIRECT("1:"&amp;LEN(SUBSTITUTE(UPPER(TRIM(CLEAN(SUBSTITUTE(SUBSTITUTE(G3526,"ٔ",""),"ـ","ء"))))," ","")))),1),Gematria!$C$3:$C$40,Gematria!$D$3:$D$40)))</f>
        <v/>
      </c>
    </row>
    <row r="3527" spans="1:10" x14ac:dyDescent="0.25">
      <c r="A3527" s="2">
        <v>3526</v>
      </c>
      <c r="B3527" s="2">
        <v>31</v>
      </c>
      <c r="C3527" s="2">
        <v>30</v>
      </c>
      <c r="D3527" s="11"/>
      <c r="E35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27" s="524" t="str">
        <f t="shared" si="167"/>
        <v/>
      </c>
      <c r="H3527" s="525">
        <f t="shared" si="168"/>
        <v>0</v>
      </c>
      <c r="I3527" s="526">
        <f t="shared" si="166"/>
        <v>1</v>
      </c>
      <c r="J3527" s="526" t="str">
        <f ca="1">IF(G3527="","",SUMPRODUCT(LOOKUP(MID(SUBSTITUTE(UPPER(TRIM(CLEAN(SUBSTITUTE(SUBSTITUTE(G3527,"ٔ",""),"ـ","ء"))))," ",""),ROW(INDIRECT("1:"&amp;LEN(SUBSTITUTE(UPPER(TRIM(CLEAN(SUBSTITUTE(SUBSTITUTE(G3527,"ٔ",""),"ـ","ء"))))," ","")))),1),Gematria!$C$3:$C$40,Gematria!$D$3:$D$40)))</f>
        <v/>
      </c>
    </row>
    <row r="3528" spans="1:10" x14ac:dyDescent="0.25">
      <c r="A3528" s="2">
        <v>3527</v>
      </c>
      <c r="B3528" s="2">
        <v>31</v>
      </c>
      <c r="C3528" s="2">
        <v>31</v>
      </c>
      <c r="D3528" s="11"/>
      <c r="E35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28" s="524" t="str">
        <f t="shared" si="167"/>
        <v/>
      </c>
      <c r="H3528" s="525">
        <f t="shared" si="168"/>
        <v>0</v>
      </c>
      <c r="I3528" s="526">
        <f t="shared" si="166"/>
        <v>1</v>
      </c>
      <c r="J3528" s="526" t="str">
        <f ca="1">IF(G3528="","",SUMPRODUCT(LOOKUP(MID(SUBSTITUTE(UPPER(TRIM(CLEAN(SUBSTITUTE(SUBSTITUTE(G3528,"ٔ",""),"ـ","ء"))))," ",""),ROW(INDIRECT("1:"&amp;LEN(SUBSTITUTE(UPPER(TRIM(CLEAN(SUBSTITUTE(SUBSTITUTE(G3528,"ٔ",""),"ـ","ء"))))," ","")))),1),Gematria!$C$3:$C$40,Gematria!$D$3:$D$40)))</f>
        <v/>
      </c>
    </row>
    <row r="3529" spans="1:10" x14ac:dyDescent="0.25">
      <c r="A3529" s="2">
        <v>3528</v>
      </c>
      <c r="B3529" s="2">
        <v>31</v>
      </c>
      <c r="C3529" s="2">
        <v>32</v>
      </c>
      <c r="D3529" s="11"/>
      <c r="E35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29" s="524" t="str">
        <f t="shared" si="167"/>
        <v/>
      </c>
      <c r="H3529" s="525">
        <f t="shared" si="168"/>
        <v>0</v>
      </c>
      <c r="I3529" s="526">
        <f t="shared" si="166"/>
        <v>1</v>
      </c>
      <c r="J3529" s="526" t="str">
        <f ca="1">IF(G3529="","",SUMPRODUCT(LOOKUP(MID(SUBSTITUTE(UPPER(TRIM(CLEAN(SUBSTITUTE(SUBSTITUTE(G3529,"ٔ",""),"ـ","ء"))))," ",""),ROW(INDIRECT("1:"&amp;LEN(SUBSTITUTE(UPPER(TRIM(CLEAN(SUBSTITUTE(SUBSTITUTE(G3529,"ٔ",""),"ـ","ء"))))," ","")))),1),Gematria!$C$3:$C$40,Gematria!$D$3:$D$40)))</f>
        <v/>
      </c>
    </row>
    <row r="3530" spans="1:10" x14ac:dyDescent="0.25">
      <c r="A3530" s="2">
        <v>3529</v>
      </c>
      <c r="B3530" s="2">
        <v>31</v>
      </c>
      <c r="C3530" s="2">
        <v>33</v>
      </c>
      <c r="D3530" s="11"/>
      <c r="E35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30" s="524" t="str">
        <f t="shared" si="167"/>
        <v/>
      </c>
      <c r="H3530" s="525">
        <f t="shared" si="168"/>
        <v>0</v>
      </c>
      <c r="I3530" s="526">
        <f t="shared" si="166"/>
        <v>1</v>
      </c>
      <c r="J3530" s="526" t="str">
        <f ca="1">IF(G3530="","",SUMPRODUCT(LOOKUP(MID(SUBSTITUTE(UPPER(TRIM(CLEAN(SUBSTITUTE(SUBSTITUTE(G3530,"ٔ",""),"ـ","ء"))))," ",""),ROW(INDIRECT("1:"&amp;LEN(SUBSTITUTE(UPPER(TRIM(CLEAN(SUBSTITUTE(SUBSTITUTE(G3530,"ٔ",""),"ـ","ء"))))," ","")))),1),Gematria!$C$3:$C$40,Gematria!$D$3:$D$40)))</f>
        <v/>
      </c>
    </row>
    <row r="3531" spans="1:10" x14ac:dyDescent="0.25">
      <c r="A3531" s="2">
        <v>3530</v>
      </c>
      <c r="B3531" s="2">
        <v>31</v>
      </c>
      <c r="C3531" s="2">
        <v>34</v>
      </c>
      <c r="D3531" s="11"/>
      <c r="E35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31" s="524" t="str">
        <f t="shared" si="167"/>
        <v/>
      </c>
      <c r="H3531" s="525">
        <f t="shared" si="168"/>
        <v>0</v>
      </c>
      <c r="I3531" s="526">
        <f t="shared" si="166"/>
        <v>1</v>
      </c>
      <c r="J3531" s="526" t="str">
        <f ca="1">IF(G3531="","",SUMPRODUCT(LOOKUP(MID(SUBSTITUTE(UPPER(TRIM(CLEAN(SUBSTITUTE(SUBSTITUTE(G3531,"ٔ",""),"ـ","ء"))))," ",""),ROW(INDIRECT("1:"&amp;LEN(SUBSTITUTE(UPPER(TRIM(CLEAN(SUBSTITUTE(SUBSTITUTE(G3531,"ٔ",""),"ـ","ء"))))," ","")))),1),Gematria!$C$3:$C$40,Gematria!$D$3:$D$40)))</f>
        <v/>
      </c>
    </row>
    <row r="3532" spans="1:10" x14ac:dyDescent="0.25">
      <c r="A3532" s="2">
        <v>3531</v>
      </c>
      <c r="B3532" s="2">
        <v>32</v>
      </c>
      <c r="C3532" s="2">
        <v>0</v>
      </c>
      <c r="D3532" s="11"/>
      <c r="E35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32" s="524" t="str">
        <f t="shared" si="167"/>
        <v/>
      </c>
      <c r="H3532" s="525">
        <f t="shared" si="168"/>
        <v>0</v>
      </c>
      <c r="I3532" s="526">
        <f t="shared" si="166"/>
        <v>1</v>
      </c>
      <c r="J3532" s="526" t="str">
        <f ca="1">IF(G3532="","",SUMPRODUCT(LOOKUP(MID(SUBSTITUTE(UPPER(TRIM(CLEAN(SUBSTITUTE(SUBSTITUTE(G3532,"ٔ",""),"ـ","ء"))))," ",""),ROW(INDIRECT("1:"&amp;LEN(SUBSTITUTE(UPPER(TRIM(CLEAN(SUBSTITUTE(SUBSTITUTE(G3532,"ٔ",""),"ـ","ء"))))," ","")))),1),Gematria!$C$3:$C$40,Gematria!$D$3:$D$40)))</f>
        <v/>
      </c>
    </row>
    <row r="3533" spans="1:10" x14ac:dyDescent="0.25">
      <c r="A3533" s="2">
        <v>3532</v>
      </c>
      <c r="B3533" s="2">
        <v>32</v>
      </c>
      <c r="C3533" s="2">
        <v>1</v>
      </c>
      <c r="D3533" s="11"/>
      <c r="E35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33" s="524" t="str">
        <f t="shared" si="167"/>
        <v/>
      </c>
      <c r="H3533" s="525">
        <f t="shared" si="168"/>
        <v>0</v>
      </c>
      <c r="I3533" s="526">
        <f t="shared" si="166"/>
        <v>1</v>
      </c>
      <c r="J3533" s="526" t="str">
        <f ca="1">IF(G3533="","",SUMPRODUCT(LOOKUP(MID(SUBSTITUTE(UPPER(TRIM(CLEAN(SUBSTITUTE(SUBSTITUTE(G3533,"ٔ",""),"ـ","ء"))))," ",""),ROW(INDIRECT("1:"&amp;LEN(SUBSTITUTE(UPPER(TRIM(CLEAN(SUBSTITUTE(SUBSTITUTE(G3533,"ٔ",""),"ـ","ء"))))," ","")))),1),Gematria!$C$3:$C$40,Gematria!$D$3:$D$40)))</f>
        <v/>
      </c>
    </row>
    <row r="3534" spans="1:10" x14ac:dyDescent="0.25">
      <c r="A3534" s="2">
        <v>3533</v>
      </c>
      <c r="B3534" s="2">
        <v>32</v>
      </c>
      <c r="C3534" s="2">
        <v>2</v>
      </c>
      <c r="D3534" s="11"/>
      <c r="E35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34" s="524" t="str">
        <f t="shared" si="167"/>
        <v/>
      </c>
      <c r="H3534" s="525">
        <f t="shared" si="168"/>
        <v>0</v>
      </c>
      <c r="I3534" s="526">
        <f t="shared" si="166"/>
        <v>1</v>
      </c>
      <c r="J3534" s="526" t="str">
        <f ca="1">IF(G3534="","",SUMPRODUCT(LOOKUP(MID(SUBSTITUTE(UPPER(TRIM(CLEAN(SUBSTITUTE(SUBSTITUTE(G3534,"ٔ",""),"ـ","ء"))))," ",""),ROW(INDIRECT("1:"&amp;LEN(SUBSTITUTE(UPPER(TRIM(CLEAN(SUBSTITUTE(SUBSTITUTE(G3534,"ٔ",""),"ـ","ء"))))," ","")))),1),Gematria!$C$3:$C$40,Gematria!$D$3:$D$40)))</f>
        <v/>
      </c>
    </row>
    <row r="3535" spans="1:10" x14ac:dyDescent="0.25">
      <c r="A3535" s="2">
        <v>3534</v>
      </c>
      <c r="B3535" s="2">
        <v>32</v>
      </c>
      <c r="C3535" s="2">
        <v>3</v>
      </c>
      <c r="D3535" s="11"/>
      <c r="E35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35" s="524" t="str">
        <f t="shared" si="167"/>
        <v/>
      </c>
      <c r="H3535" s="525">
        <f t="shared" si="168"/>
        <v>0</v>
      </c>
      <c r="I3535" s="526">
        <f t="shared" si="166"/>
        <v>1</v>
      </c>
      <c r="J3535" s="526" t="str">
        <f ca="1">IF(G3535="","",SUMPRODUCT(LOOKUP(MID(SUBSTITUTE(UPPER(TRIM(CLEAN(SUBSTITUTE(SUBSTITUTE(G3535,"ٔ",""),"ـ","ء"))))," ",""),ROW(INDIRECT("1:"&amp;LEN(SUBSTITUTE(UPPER(TRIM(CLEAN(SUBSTITUTE(SUBSTITUTE(G3535,"ٔ",""),"ـ","ء"))))," ","")))),1),Gematria!$C$3:$C$40,Gematria!$D$3:$D$40)))</f>
        <v/>
      </c>
    </row>
    <row r="3536" spans="1:10" x14ac:dyDescent="0.25">
      <c r="A3536" s="2">
        <v>3535</v>
      </c>
      <c r="B3536" s="2">
        <v>32</v>
      </c>
      <c r="C3536" s="2">
        <v>4</v>
      </c>
      <c r="D3536" s="11"/>
      <c r="E35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36" s="524" t="str">
        <f t="shared" si="167"/>
        <v/>
      </c>
      <c r="H3536" s="525">
        <f t="shared" si="168"/>
        <v>0</v>
      </c>
      <c r="I3536" s="526">
        <f t="shared" si="166"/>
        <v>1</v>
      </c>
      <c r="J3536" s="526" t="str">
        <f ca="1">IF(G3536="","",SUMPRODUCT(LOOKUP(MID(SUBSTITUTE(UPPER(TRIM(CLEAN(SUBSTITUTE(SUBSTITUTE(G3536,"ٔ",""),"ـ","ء"))))," ",""),ROW(INDIRECT("1:"&amp;LEN(SUBSTITUTE(UPPER(TRIM(CLEAN(SUBSTITUTE(SUBSTITUTE(G3536,"ٔ",""),"ـ","ء"))))," ","")))),1),Gematria!$C$3:$C$40,Gematria!$D$3:$D$40)))</f>
        <v/>
      </c>
    </row>
    <row r="3537" spans="1:10" x14ac:dyDescent="0.25">
      <c r="A3537" s="2">
        <v>3536</v>
      </c>
      <c r="B3537" s="2">
        <v>32</v>
      </c>
      <c r="C3537" s="2">
        <v>5</v>
      </c>
      <c r="D3537" s="11"/>
      <c r="E35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37" s="524" t="str">
        <f t="shared" si="167"/>
        <v/>
      </c>
      <c r="H3537" s="525">
        <f t="shared" si="168"/>
        <v>0</v>
      </c>
      <c r="I3537" s="526">
        <f t="shared" si="166"/>
        <v>1</v>
      </c>
      <c r="J3537" s="526" t="str">
        <f ca="1">IF(G3537="","",SUMPRODUCT(LOOKUP(MID(SUBSTITUTE(UPPER(TRIM(CLEAN(SUBSTITUTE(SUBSTITUTE(G3537,"ٔ",""),"ـ","ء"))))," ",""),ROW(INDIRECT("1:"&amp;LEN(SUBSTITUTE(UPPER(TRIM(CLEAN(SUBSTITUTE(SUBSTITUTE(G3537,"ٔ",""),"ـ","ء"))))," ","")))),1),Gematria!$C$3:$C$40,Gematria!$D$3:$D$40)))</f>
        <v/>
      </c>
    </row>
    <row r="3538" spans="1:10" x14ac:dyDescent="0.25">
      <c r="A3538" s="2">
        <v>3537</v>
      </c>
      <c r="B3538" s="2">
        <v>32</v>
      </c>
      <c r="C3538" s="2">
        <v>6</v>
      </c>
      <c r="D3538" s="11"/>
      <c r="E35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38" s="524" t="str">
        <f t="shared" si="167"/>
        <v/>
      </c>
      <c r="H3538" s="525">
        <f t="shared" si="168"/>
        <v>0</v>
      </c>
      <c r="I3538" s="526">
        <f t="shared" si="166"/>
        <v>1</v>
      </c>
      <c r="J3538" s="526" t="str">
        <f ca="1">IF(G3538="","",SUMPRODUCT(LOOKUP(MID(SUBSTITUTE(UPPER(TRIM(CLEAN(SUBSTITUTE(SUBSTITUTE(G3538,"ٔ",""),"ـ","ء"))))," ",""),ROW(INDIRECT("1:"&amp;LEN(SUBSTITUTE(UPPER(TRIM(CLEAN(SUBSTITUTE(SUBSTITUTE(G3538,"ٔ",""),"ـ","ء"))))," ","")))),1),Gematria!$C$3:$C$40,Gematria!$D$3:$D$40)))</f>
        <v/>
      </c>
    </row>
    <row r="3539" spans="1:10" x14ac:dyDescent="0.25">
      <c r="A3539" s="2">
        <v>3538</v>
      </c>
      <c r="B3539" s="2">
        <v>32</v>
      </c>
      <c r="C3539" s="2">
        <v>7</v>
      </c>
      <c r="D3539" s="11"/>
      <c r="E35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39" s="524" t="str">
        <f t="shared" si="167"/>
        <v/>
      </c>
      <c r="H3539" s="525">
        <f t="shared" si="168"/>
        <v>0</v>
      </c>
      <c r="I3539" s="526">
        <f t="shared" ref="I3539:I3602" si="169">LEN(TRIM(G3539))-H3539+1</f>
        <v>1</v>
      </c>
      <c r="J3539" s="526" t="str">
        <f ca="1">IF(G3539="","",SUMPRODUCT(LOOKUP(MID(SUBSTITUTE(UPPER(TRIM(CLEAN(SUBSTITUTE(SUBSTITUTE(G3539,"ٔ",""),"ـ","ء"))))," ",""),ROW(INDIRECT("1:"&amp;LEN(SUBSTITUTE(UPPER(TRIM(CLEAN(SUBSTITUTE(SUBSTITUTE(G3539,"ٔ",""),"ـ","ء"))))," ","")))),1),Gematria!$C$3:$C$40,Gematria!$D$3:$D$40)))</f>
        <v/>
      </c>
    </row>
    <row r="3540" spans="1:10" x14ac:dyDescent="0.25">
      <c r="A3540" s="2">
        <v>3539</v>
      </c>
      <c r="B3540" s="2">
        <v>32</v>
      </c>
      <c r="C3540" s="2">
        <v>8</v>
      </c>
      <c r="D3540" s="11"/>
      <c r="E35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40" s="524" t="str">
        <f t="shared" si="167"/>
        <v/>
      </c>
      <c r="H3540" s="525">
        <f t="shared" si="168"/>
        <v>0</v>
      </c>
      <c r="I3540" s="526">
        <f t="shared" si="169"/>
        <v>1</v>
      </c>
      <c r="J3540" s="526" t="str">
        <f ca="1">IF(G3540="","",SUMPRODUCT(LOOKUP(MID(SUBSTITUTE(UPPER(TRIM(CLEAN(SUBSTITUTE(SUBSTITUTE(G3540,"ٔ",""),"ـ","ء"))))," ",""),ROW(INDIRECT("1:"&amp;LEN(SUBSTITUTE(UPPER(TRIM(CLEAN(SUBSTITUTE(SUBSTITUTE(G3540,"ٔ",""),"ـ","ء"))))," ","")))),1),Gematria!$C$3:$C$40,Gematria!$D$3:$D$40)))</f>
        <v/>
      </c>
    </row>
    <row r="3541" spans="1:10" x14ac:dyDescent="0.25">
      <c r="A3541" s="2">
        <v>3540</v>
      </c>
      <c r="B3541" s="2">
        <v>32</v>
      </c>
      <c r="C3541" s="2">
        <v>9</v>
      </c>
      <c r="D3541" s="11"/>
      <c r="E35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41" s="524" t="str">
        <f t="shared" si="167"/>
        <v/>
      </c>
      <c r="H3541" s="525">
        <f t="shared" si="168"/>
        <v>0</v>
      </c>
      <c r="I3541" s="526">
        <f t="shared" si="169"/>
        <v>1</v>
      </c>
      <c r="J3541" s="526" t="str">
        <f ca="1">IF(G3541="","",SUMPRODUCT(LOOKUP(MID(SUBSTITUTE(UPPER(TRIM(CLEAN(SUBSTITUTE(SUBSTITUTE(G3541,"ٔ",""),"ـ","ء"))))," ",""),ROW(INDIRECT("1:"&amp;LEN(SUBSTITUTE(UPPER(TRIM(CLEAN(SUBSTITUTE(SUBSTITUTE(G3541,"ٔ",""),"ـ","ء"))))," ","")))),1),Gematria!$C$3:$C$40,Gematria!$D$3:$D$40)))</f>
        <v/>
      </c>
    </row>
    <row r="3542" spans="1:10" x14ac:dyDescent="0.25">
      <c r="A3542" s="2">
        <v>3541</v>
      </c>
      <c r="B3542" s="2">
        <v>32</v>
      </c>
      <c r="C3542" s="2">
        <v>10</v>
      </c>
      <c r="D3542" s="11"/>
      <c r="E35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42" s="524" t="str">
        <f t="shared" si="167"/>
        <v/>
      </c>
      <c r="H3542" s="525">
        <f t="shared" si="168"/>
        <v>0</v>
      </c>
      <c r="I3542" s="526">
        <f t="shared" si="169"/>
        <v>1</v>
      </c>
      <c r="J3542" s="526" t="str">
        <f ca="1">IF(G3542="","",SUMPRODUCT(LOOKUP(MID(SUBSTITUTE(UPPER(TRIM(CLEAN(SUBSTITUTE(SUBSTITUTE(G3542,"ٔ",""),"ـ","ء"))))," ",""),ROW(INDIRECT("1:"&amp;LEN(SUBSTITUTE(UPPER(TRIM(CLEAN(SUBSTITUTE(SUBSTITUTE(G3542,"ٔ",""),"ـ","ء"))))," ","")))),1),Gematria!$C$3:$C$40,Gematria!$D$3:$D$40)))</f>
        <v/>
      </c>
    </row>
    <row r="3543" spans="1:10" x14ac:dyDescent="0.25">
      <c r="A3543" s="2">
        <v>3542</v>
      </c>
      <c r="B3543" s="2">
        <v>32</v>
      </c>
      <c r="C3543" s="2">
        <v>11</v>
      </c>
      <c r="D3543" s="11"/>
      <c r="E35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43" s="524" t="str">
        <f t="shared" si="167"/>
        <v/>
      </c>
      <c r="H3543" s="525">
        <f t="shared" si="168"/>
        <v>0</v>
      </c>
      <c r="I3543" s="526">
        <f t="shared" si="169"/>
        <v>1</v>
      </c>
      <c r="J3543" s="526" t="str">
        <f ca="1">IF(G3543="","",SUMPRODUCT(LOOKUP(MID(SUBSTITUTE(UPPER(TRIM(CLEAN(SUBSTITUTE(SUBSTITUTE(G3543,"ٔ",""),"ـ","ء"))))," ",""),ROW(INDIRECT("1:"&amp;LEN(SUBSTITUTE(UPPER(TRIM(CLEAN(SUBSTITUTE(SUBSTITUTE(G3543,"ٔ",""),"ـ","ء"))))," ","")))),1),Gematria!$C$3:$C$40,Gematria!$D$3:$D$40)))</f>
        <v/>
      </c>
    </row>
    <row r="3544" spans="1:10" x14ac:dyDescent="0.25">
      <c r="A3544" s="2">
        <v>3543</v>
      </c>
      <c r="B3544" s="2">
        <v>32</v>
      </c>
      <c r="C3544" s="2">
        <v>12</v>
      </c>
      <c r="D3544" s="11"/>
      <c r="E35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44" s="524" t="str">
        <f t="shared" si="167"/>
        <v/>
      </c>
      <c r="H3544" s="525">
        <f t="shared" si="168"/>
        <v>0</v>
      </c>
      <c r="I3544" s="526">
        <f t="shared" si="169"/>
        <v>1</v>
      </c>
      <c r="J3544" s="526" t="str">
        <f ca="1">IF(G3544="","",SUMPRODUCT(LOOKUP(MID(SUBSTITUTE(UPPER(TRIM(CLEAN(SUBSTITUTE(SUBSTITUTE(G3544,"ٔ",""),"ـ","ء"))))," ",""),ROW(INDIRECT("1:"&amp;LEN(SUBSTITUTE(UPPER(TRIM(CLEAN(SUBSTITUTE(SUBSTITUTE(G3544,"ٔ",""),"ـ","ء"))))," ","")))),1),Gematria!$C$3:$C$40,Gematria!$D$3:$D$40)))</f>
        <v/>
      </c>
    </row>
    <row r="3545" spans="1:10" x14ac:dyDescent="0.25">
      <c r="A3545" s="2">
        <v>3544</v>
      </c>
      <c r="B3545" s="2">
        <v>32</v>
      </c>
      <c r="C3545" s="2">
        <v>13</v>
      </c>
      <c r="D3545" s="11"/>
      <c r="E35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45" s="524" t="str">
        <f t="shared" si="167"/>
        <v/>
      </c>
      <c r="H3545" s="525">
        <f t="shared" si="168"/>
        <v>0</v>
      </c>
      <c r="I3545" s="526">
        <f t="shared" si="169"/>
        <v>1</v>
      </c>
      <c r="J3545" s="526" t="str">
        <f ca="1">IF(G3545="","",SUMPRODUCT(LOOKUP(MID(SUBSTITUTE(UPPER(TRIM(CLEAN(SUBSTITUTE(SUBSTITUTE(G3545,"ٔ",""),"ـ","ء"))))," ",""),ROW(INDIRECT("1:"&amp;LEN(SUBSTITUTE(UPPER(TRIM(CLEAN(SUBSTITUTE(SUBSTITUTE(G3545,"ٔ",""),"ـ","ء"))))," ","")))),1),Gematria!$C$3:$C$40,Gematria!$D$3:$D$40)))</f>
        <v/>
      </c>
    </row>
    <row r="3546" spans="1:10" x14ac:dyDescent="0.25">
      <c r="A3546" s="2">
        <v>3545</v>
      </c>
      <c r="B3546" s="2">
        <v>32</v>
      </c>
      <c r="C3546" s="2">
        <v>14</v>
      </c>
      <c r="D3546" s="11"/>
      <c r="E35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46" s="524" t="str">
        <f t="shared" si="167"/>
        <v/>
      </c>
      <c r="H3546" s="525">
        <f t="shared" si="168"/>
        <v>0</v>
      </c>
      <c r="I3546" s="526">
        <f t="shared" si="169"/>
        <v>1</v>
      </c>
      <c r="J3546" s="526" t="str">
        <f ca="1">IF(G3546="","",SUMPRODUCT(LOOKUP(MID(SUBSTITUTE(UPPER(TRIM(CLEAN(SUBSTITUTE(SUBSTITUTE(G3546,"ٔ",""),"ـ","ء"))))," ",""),ROW(INDIRECT("1:"&amp;LEN(SUBSTITUTE(UPPER(TRIM(CLEAN(SUBSTITUTE(SUBSTITUTE(G3546,"ٔ",""),"ـ","ء"))))," ","")))),1),Gematria!$C$3:$C$40,Gematria!$D$3:$D$40)))</f>
        <v/>
      </c>
    </row>
    <row r="3547" spans="1:10" x14ac:dyDescent="0.25">
      <c r="A3547" s="2">
        <v>3546</v>
      </c>
      <c r="B3547" s="2">
        <v>32</v>
      </c>
      <c r="C3547" s="2">
        <v>15</v>
      </c>
      <c r="D3547" s="11"/>
      <c r="E35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47" s="524" t="str">
        <f t="shared" si="167"/>
        <v/>
      </c>
      <c r="H3547" s="525">
        <f t="shared" si="168"/>
        <v>0</v>
      </c>
      <c r="I3547" s="526">
        <f t="shared" si="169"/>
        <v>1</v>
      </c>
      <c r="J3547" s="526" t="str">
        <f ca="1">IF(G3547="","",SUMPRODUCT(LOOKUP(MID(SUBSTITUTE(UPPER(TRIM(CLEAN(SUBSTITUTE(SUBSTITUTE(G3547,"ٔ",""),"ـ","ء"))))," ",""),ROW(INDIRECT("1:"&amp;LEN(SUBSTITUTE(UPPER(TRIM(CLEAN(SUBSTITUTE(SUBSTITUTE(G3547,"ٔ",""),"ـ","ء"))))," ","")))),1),Gematria!$C$3:$C$40,Gematria!$D$3:$D$40)))</f>
        <v/>
      </c>
    </row>
    <row r="3548" spans="1:10" x14ac:dyDescent="0.25">
      <c r="A3548" s="2">
        <v>3547</v>
      </c>
      <c r="B3548" s="2">
        <v>32</v>
      </c>
      <c r="C3548" s="2">
        <v>16</v>
      </c>
      <c r="D3548" s="11"/>
      <c r="E35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48" s="524" t="str">
        <f t="shared" si="167"/>
        <v/>
      </c>
      <c r="H3548" s="525">
        <f t="shared" si="168"/>
        <v>0</v>
      </c>
      <c r="I3548" s="526">
        <f t="shared" si="169"/>
        <v>1</v>
      </c>
      <c r="J3548" s="526" t="str">
        <f ca="1">IF(G3548="","",SUMPRODUCT(LOOKUP(MID(SUBSTITUTE(UPPER(TRIM(CLEAN(SUBSTITUTE(SUBSTITUTE(G3548,"ٔ",""),"ـ","ء"))))," ",""),ROW(INDIRECT("1:"&amp;LEN(SUBSTITUTE(UPPER(TRIM(CLEAN(SUBSTITUTE(SUBSTITUTE(G3548,"ٔ",""),"ـ","ء"))))," ","")))),1),Gematria!$C$3:$C$40,Gematria!$D$3:$D$40)))</f>
        <v/>
      </c>
    </row>
    <row r="3549" spans="1:10" x14ac:dyDescent="0.25">
      <c r="A3549" s="2">
        <v>3548</v>
      </c>
      <c r="B3549" s="2">
        <v>32</v>
      </c>
      <c r="C3549" s="2">
        <v>17</v>
      </c>
      <c r="D3549" s="11"/>
      <c r="E35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49" s="524" t="str">
        <f t="shared" si="167"/>
        <v/>
      </c>
      <c r="H3549" s="525">
        <f t="shared" si="168"/>
        <v>0</v>
      </c>
      <c r="I3549" s="526">
        <f t="shared" si="169"/>
        <v>1</v>
      </c>
      <c r="J3549" s="526" t="str">
        <f ca="1">IF(G3549="","",SUMPRODUCT(LOOKUP(MID(SUBSTITUTE(UPPER(TRIM(CLEAN(SUBSTITUTE(SUBSTITUTE(G3549,"ٔ",""),"ـ","ء"))))," ",""),ROW(INDIRECT("1:"&amp;LEN(SUBSTITUTE(UPPER(TRIM(CLEAN(SUBSTITUTE(SUBSTITUTE(G3549,"ٔ",""),"ـ","ء"))))," ","")))),1),Gematria!$C$3:$C$40,Gematria!$D$3:$D$40)))</f>
        <v/>
      </c>
    </row>
    <row r="3550" spans="1:10" x14ac:dyDescent="0.25">
      <c r="A3550" s="2">
        <v>3549</v>
      </c>
      <c r="B3550" s="2">
        <v>32</v>
      </c>
      <c r="C3550" s="2">
        <v>18</v>
      </c>
      <c r="D3550" s="11"/>
      <c r="E35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50" s="524" t="str">
        <f t="shared" si="167"/>
        <v/>
      </c>
      <c r="H3550" s="525">
        <f t="shared" si="168"/>
        <v>0</v>
      </c>
      <c r="I3550" s="526">
        <f t="shared" si="169"/>
        <v>1</v>
      </c>
      <c r="J3550" s="526" t="str">
        <f ca="1">IF(G3550="","",SUMPRODUCT(LOOKUP(MID(SUBSTITUTE(UPPER(TRIM(CLEAN(SUBSTITUTE(SUBSTITUTE(G3550,"ٔ",""),"ـ","ء"))))," ",""),ROW(INDIRECT("1:"&amp;LEN(SUBSTITUTE(UPPER(TRIM(CLEAN(SUBSTITUTE(SUBSTITUTE(G3550,"ٔ",""),"ـ","ء"))))," ","")))),1),Gematria!$C$3:$C$40,Gematria!$D$3:$D$40)))</f>
        <v/>
      </c>
    </row>
    <row r="3551" spans="1:10" x14ac:dyDescent="0.25">
      <c r="A3551" s="2">
        <v>3550</v>
      </c>
      <c r="B3551" s="2">
        <v>32</v>
      </c>
      <c r="C3551" s="2">
        <v>19</v>
      </c>
      <c r="D3551" s="11"/>
      <c r="E35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51" s="524" t="str">
        <f t="shared" si="167"/>
        <v/>
      </c>
      <c r="H3551" s="525">
        <f t="shared" si="168"/>
        <v>0</v>
      </c>
      <c r="I3551" s="526">
        <f t="shared" si="169"/>
        <v>1</v>
      </c>
      <c r="J3551" s="526" t="str">
        <f ca="1">IF(G3551="","",SUMPRODUCT(LOOKUP(MID(SUBSTITUTE(UPPER(TRIM(CLEAN(SUBSTITUTE(SUBSTITUTE(G3551,"ٔ",""),"ـ","ء"))))," ",""),ROW(INDIRECT("1:"&amp;LEN(SUBSTITUTE(UPPER(TRIM(CLEAN(SUBSTITUTE(SUBSTITUTE(G3551,"ٔ",""),"ـ","ء"))))," ","")))),1),Gematria!$C$3:$C$40,Gematria!$D$3:$D$40)))</f>
        <v/>
      </c>
    </row>
    <row r="3552" spans="1:10" x14ac:dyDescent="0.25">
      <c r="A3552" s="2">
        <v>3551</v>
      </c>
      <c r="B3552" s="2">
        <v>32</v>
      </c>
      <c r="C3552" s="2">
        <v>20</v>
      </c>
      <c r="D3552" s="11"/>
      <c r="E35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52" s="524" t="str">
        <f t="shared" si="167"/>
        <v/>
      </c>
      <c r="H3552" s="525">
        <f t="shared" si="168"/>
        <v>0</v>
      </c>
      <c r="I3552" s="526">
        <f t="shared" si="169"/>
        <v>1</v>
      </c>
      <c r="J3552" s="526" t="str">
        <f ca="1">IF(G3552="","",SUMPRODUCT(LOOKUP(MID(SUBSTITUTE(UPPER(TRIM(CLEAN(SUBSTITUTE(SUBSTITUTE(G3552,"ٔ",""),"ـ","ء"))))," ",""),ROW(INDIRECT("1:"&amp;LEN(SUBSTITUTE(UPPER(TRIM(CLEAN(SUBSTITUTE(SUBSTITUTE(G3552,"ٔ",""),"ـ","ء"))))," ","")))),1),Gematria!$C$3:$C$40,Gematria!$D$3:$D$40)))</f>
        <v/>
      </c>
    </row>
    <row r="3553" spans="1:10" x14ac:dyDescent="0.25">
      <c r="A3553" s="2">
        <v>3552</v>
      </c>
      <c r="B3553" s="2">
        <v>32</v>
      </c>
      <c r="C3553" s="2">
        <v>21</v>
      </c>
      <c r="D3553" s="11"/>
      <c r="E35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53" s="524" t="str">
        <f t="shared" si="167"/>
        <v/>
      </c>
      <c r="H3553" s="525">
        <f t="shared" si="168"/>
        <v>0</v>
      </c>
      <c r="I3553" s="526">
        <f t="shared" si="169"/>
        <v>1</v>
      </c>
      <c r="J3553" s="526" t="str">
        <f ca="1">IF(G3553="","",SUMPRODUCT(LOOKUP(MID(SUBSTITUTE(UPPER(TRIM(CLEAN(SUBSTITUTE(SUBSTITUTE(G3553,"ٔ",""),"ـ","ء"))))," ",""),ROW(INDIRECT("1:"&amp;LEN(SUBSTITUTE(UPPER(TRIM(CLEAN(SUBSTITUTE(SUBSTITUTE(G3553,"ٔ",""),"ـ","ء"))))," ","")))),1),Gematria!$C$3:$C$40,Gematria!$D$3:$D$40)))</f>
        <v/>
      </c>
    </row>
    <row r="3554" spans="1:10" x14ac:dyDescent="0.25">
      <c r="A3554" s="2">
        <v>3553</v>
      </c>
      <c r="B3554" s="2">
        <v>32</v>
      </c>
      <c r="C3554" s="2">
        <v>22</v>
      </c>
      <c r="D3554" s="11"/>
      <c r="E35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54" s="524" t="str">
        <f t="shared" si="167"/>
        <v/>
      </c>
      <c r="H3554" s="525">
        <f t="shared" si="168"/>
        <v>0</v>
      </c>
      <c r="I3554" s="526">
        <f t="shared" si="169"/>
        <v>1</v>
      </c>
      <c r="J3554" s="526" t="str">
        <f ca="1">IF(G3554="","",SUMPRODUCT(LOOKUP(MID(SUBSTITUTE(UPPER(TRIM(CLEAN(SUBSTITUTE(SUBSTITUTE(G3554,"ٔ",""),"ـ","ء"))))," ",""),ROW(INDIRECT("1:"&amp;LEN(SUBSTITUTE(UPPER(TRIM(CLEAN(SUBSTITUTE(SUBSTITUTE(G3554,"ٔ",""),"ـ","ء"))))," ","")))),1),Gematria!$C$3:$C$40,Gematria!$D$3:$D$40)))</f>
        <v/>
      </c>
    </row>
    <row r="3555" spans="1:10" x14ac:dyDescent="0.25">
      <c r="A3555" s="2">
        <v>3554</v>
      </c>
      <c r="B3555" s="2">
        <v>32</v>
      </c>
      <c r="C3555" s="2">
        <v>23</v>
      </c>
      <c r="D3555" s="11"/>
      <c r="E35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55" s="524" t="str">
        <f t="shared" si="167"/>
        <v/>
      </c>
      <c r="H3555" s="525">
        <f t="shared" si="168"/>
        <v>0</v>
      </c>
      <c r="I3555" s="526">
        <f t="shared" si="169"/>
        <v>1</v>
      </c>
      <c r="J3555" s="526" t="str">
        <f ca="1">IF(G3555="","",SUMPRODUCT(LOOKUP(MID(SUBSTITUTE(UPPER(TRIM(CLEAN(SUBSTITUTE(SUBSTITUTE(G3555,"ٔ",""),"ـ","ء"))))," ",""),ROW(INDIRECT("1:"&amp;LEN(SUBSTITUTE(UPPER(TRIM(CLEAN(SUBSTITUTE(SUBSTITUTE(G3555,"ٔ",""),"ـ","ء"))))," ","")))),1),Gematria!$C$3:$C$40,Gematria!$D$3:$D$40)))</f>
        <v/>
      </c>
    </row>
    <row r="3556" spans="1:10" x14ac:dyDescent="0.25">
      <c r="A3556" s="2">
        <v>3555</v>
      </c>
      <c r="B3556" s="2">
        <v>32</v>
      </c>
      <c r="C3556" s="2">
        <v>24</v>
      </c>
      <c r="D3556" s="11"/>
      <c r="E35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56" s="524" t="str">
        <f t="shared" si="167"/>
        <v/>
      </c>
      <c r="H3556" s="525">
        <f t="shared" si="168"/>
        <v>0</v>
      </c>
      <c r="I3556" s="526">
        <f t="shared" si="169"/>
        <v>1</v>
      </c>
      <c r="J3556" s="526" t="str">
        <f ca="1">IF(G3556="","",SUMPRODUCT(LOOKUP(MID(SUBSTITUTE(UPPER(TRIM(CLEAN(SUBSTITUTE(SUBSTITUTE(G3556,"ٔ",""),"ـ","ء"))))," ",""),ROW(INDIRECT("1:"&amp;LEN(SUBSTITUTE(UPPER(TRIM(CLEAN(SUBSTITUTE(SUBSTITUTE(G3556,"ٔ",""),"ـ","ء"))))," ","")))),1),Gematria!$C$3:$C$40,Gematria!$D$3:$D$40)))</f>
        <v/>
      </c>
    </row>
    <row r="3557" spans="1:10" x14ac:dyDescent="0.25">
      <c r="A3557" s="2">
        <v>3556</v>
      </c>
      <c r="B3557" s="2">
        <v>32</v>
      </c>
      <c r="C3557" s="2">
        <v>25</v>
      </c>
      <c r="D3557" s="11"/>
      <c r="E35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57" s="524" t="str">
        <f t="shared" si="167"/>
        <v/>
      </c>
      <c r="H3557" s="525">
        <f t="shared" si="168"/>
        <v>0</v>
      </c>
      <c r="I3557" s="526">
        <f t="shared" si="169"/>
        <v>1</v>
      </c>
      <c r="J3557" s="526" t="str">
        <f ca="1">IF(G3557="","",SUMPRODUCT(LOOKUP(MID(SUBSTITUTE(UPPER(TRIM(CLEAN(SUBSTITUTE(SUBSTITUTE(G3557,"ٔ",""),"ـ","ء"))))," ",""),ROW(INDIRECT("1:"&amp;LEN(SUBSTITUTE(UPPER(TRIM(CLEAN(SUBSTITUTE(SUBSTITUTE(G3557,"ٔ",""),"ـ","ء"))))," ","")))),1),Gematria!$C$3:$C$40,Gematria!$D$3:$D$40)))</f>
        <v/>
      </c>
    </row>
    <row r="3558" spans="1:10" x14ac:dyDescent="0.25">
      <c r="A3558" s="2">
        <v>3557</v>
      </c>
      <c r="B3558" s="2">
        <v>32</v>
      </c>
      <c r="C3558" s="2">
        <v>26</v>
      </c>
      <c r="D3558" s="11"/>
      <c r="E35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58" s="524" t="str">
        <f t="shared" si="167"/>
        <v/>
      </c>
      <c r="H3558" s="525">
        <f t="shared" si="168"/>
        <v>0</v>
      </c>
      <c r="I3558" s="526">
        <f t="shared" si="169"/>
        <v>1</v>
      </c>
      <c r="J3558" s="526" t="str">
        <f ca="1">IF(G3558="","",SUMPRODUCT(LOOKUP(MID(SUBSTITUTE(UPPER(TRIM(CLEAN(SUBSTITUTE(SUBSTITUTE(G3558,"ٔ",""),"ـ","ء"))))," ",""),ROW(INDIRECT("1:"&amp;LEN(SUBSTITUTE(UPPER(TRIM(CLEAN(SUBSTITUTE(SUBSTITUTE(G3558,"ٔ",""),"ـ","ء"))))," ","")))),1),Gematria!$C$3:$C$40,Gematria!$D$3:$D$40)))</f>
        <v/>
      </c>
    </row>
    <row r="3559" spans="1:10" x14ac:dyDescent="0.25">
      <c r="A3559" s="2">
        <v>3558</v>
      </c>
      <c r="B3559" s="2">
        <v>32</v>
      </c>
      <c r="C3559" s="2">
        <v>27</v>
      </c>
      <c r="D3559" s="11"/>
      <c r="E35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59" s="524" t="str">
        <f t="shared" si="167"/>
        <v/>
      </c>
      <c r="H3559" s="525">
        <f t="shared" si="168"/>
        <v>0</v>
      </c>
      <c r="I3559" s="526">
        <f t="shared" si="169"/>
        <v>1</v>
      </c>
      <c r="J3559" s="526" t="str">
        <f ca="1">IF(G3559="","",SUMPRODUCT(LOOKUP(MID(SUBSTITUTE(UPPER(TRIM(CLEAN(SUBSTITUTE(SUBSTITUTE(G3559,"ٔ",""),"ـ","ء"))))," ",""),ROW(INDIRECT("1:"&amp;LEN(SUBSTITUTE(UPPER(TRIM(CLEAN(SUBSTITUTE(SUBSTITUTE(G3559,"ٔ",""),"ـ","ء"))))," ","")))),1),Gematria!$C$3:$C$40,Gematria!$D$3:$D$40)))</f>
        <v/>
      </c>
    </row>
    <row r="3560" spans="1:10" x14ac:dyDescent="0.25">
      <c r="A3560" s="2">
        <v>3559</v>
      </c>
      <c r="B3560" s="2">
        <v>32</v>
      </c>
      <c r="C3560" s="2">
        <v>28</v>
      </c>
      <c r="D3560" s="11"/>
      <c r="E35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60" s="524" t="str">
        <f t="shared" si="167"/>
        <v/>
      </c>
      <c r="H3560" s="525">
        <f t="shared" si="168"/>
        <v>0</v>
      </c>
      <c r="I3560" s="526">
        <f t="shared" si="169"/>
        <v>1</v>
      </c>
      <c r="J3560" s="526" t="str">
        <f ca="1">IF(G3560="","",SUMPRODUCT(LOOKUP(MID(SUBSTITUTE(UPPER(TRIM(CLEAN(SUBSTITUTE(SUBSTITUTE(G3560,"ٔ",""),"ـ","ء"))))," ",""),ROW(INDIRECT("1:"&amp;LEN(SUBSTITUTE(UPPER(TRIM(CLEAN(SUBSTITUTE(SUBSTITUTE(G3560,"ٔ",""),"ـ","ء"))))," ","")))),1),Gematria!$C$3:$C$40,Gematria!$D$3:$D$40)))</f>
        <v/>
      </c>
    </row>
    <row r="3561" spans="1:10" x14ac:dyDescent="0.25">
      <c r="A3561" s="2">
        <v>3560</v>
      </c>
      <c r="B3561" s="2">
        <v>32</v>
      </c>
      <c r="C3561" s="2">
        <v>29</v>
      </c>
      <c r="D3561" s="11"/>
      <c r="E35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61" s="524" t="str">
        <f t="shared" si="167"/>
        <v/>
      </c>
      <c r="H3561" s="525">
        <f t="shared" si="168"/>
        <v>0</v>
      </c>
      <c r="I3561" s="526">
        <f t="shared" si="169"/>
        <v>1</v>
      </c>
      <c r="J3561" s="526" t="str">
        <f ca="1">IF(G3561="","",SUMPRODUCT(LOOKUP(MID(SUBSTITUTE(UPPER(TRIM(CLEAN(SUBSTITUTE(SUBSTITUTE(G3561,"ٔ",""),"ـ","ء"))))," ",""),ROW(INDIRECT("1:"&amp;LEN(SUBSTITUTE(UPPER(TRIM(CLEAN(SUBSTITUTE(SUBSTITUTE(G3561,"ٔ",""),"ـ","ء"))))," ","")))),1),Gematria!$C$3:$C$40,Gematria!$D$3:$D$40)))</f>
        <v/>
      </c>
    </row>
    <row r="3562" spans="1:10" x14ac:dyDescent="0.25">
      <c r="A3562" s="2">
        <v>3561</v>
      </c>
      <c r="B3562" s="2">
        <v>32</v>
      </c>
      <c r="C3562" s="2">
        <v>30</v>
      </c>
      <c r="D3562" s="11"/>
      <c r="E35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62" s="524" t="str">
        <f t="shared" si="167"/>
        <v/>
      </c>
      <c r="H3562" s="525">
        <f t="shared" si="168"/>
        <v>0</v>
      </c>
      <c r="I3562" s="526">
        <f t="shared" si="169"/>
        <v>1</v>
      </c>
      <c r="J3562" s="526" t="str">
        <f ca="1">IF(G3562="","",SUMPRODUCT(LOOKUP(MID(SUBSTITUTE(UPPER(TRIM(CLEAN(SUBSTITUTE(SUBSTITUTE(G3562,"ٔ",""),"ـ","ء"))))," ",""),ROW(INDIRECT("1:"&amp;LEN(SUBSTITUTE(UPPER(TRIM(CLEAN(SUBSTITUTE(SUBSTITUTE(G3562,"ٔ",""),"ـ","ء"))))," ","")))),1),Gematria!$C$3:$C$40,Gematria!$D$3:$D$40)))</f>
        <v/>
      </c>
    </row>
    <row r="3563" spans="1:10" x14ac:dyDescent="0.25">
      <c r="A3563" s="2">
        <v>3562</v>
      </c>
      <c r="B3563" s="2">
        <v>33</v>
      </c>
      <c r="C3563" s="2">
        <v>0</v>
      </c>
      <c r="D3563" s="11"/>
      <c r="E35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63" s="524" t="str">
        <f t="shared" si="167"/>
        <v/>
      </c>
      <c r="H3563" s="525">
        <f t="shared" si="168"/>
        <v>0</v>
      </c>
      <c r="I3563" s="526">
        <f t="shared" si="169"/>
        <v>1</v>
      </c>
      <c r="J3563" s="526" t="str">
        <f ca="1">IF(G3563="","",SUMPRODUCT(LOOKUP(MID(SUBSTITUTE(UPPER(TRIM(CLEAN(SUBSTITUTE(SUBSTITUTE(G3563,"ٔ",""),"ـ","ء"))))," ",""),ROW(INDIRECT("1:"&amp;LEN(SUBSTITUTE(UPPER(TRIM(CLEAN(SUBSTITUTE(SUBSTITUTE(G3563,"ٔ",""),"ـ","ء"))))," ","")))),1),Gematria!$C$3:$C$40,Gematria!$D$3:$D$40)))</f>
        <v/>
      </c>
    </row>
    <row r="3564" spans="1:10" x14ac:dyDescent="0.25">
      <c r="A3564" s="2">
        <v>3563</v>
      </c>
      <c r="B3564" s="2">
        <v>33</v>
      </c>
      <c r="C3564" s="2">
        <v>1</v>
      </c>
      <c r="D3564" s="11"/>
      <c r="E35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64" s="524" t="str">
        <f t="shared" si="167"/>
        <v/>
      </c>
      <c r="H3564" s="525">
        <f t="shared" si="168"/>
        <v>0</v>
      </c>
      <c r="I3564" s="526">
        <f t="shared" si="169"/>
        <v>1</v>
      </c>
      <c r="J3564" s="526" t="str">
        <f ca="1">IF(G3564="","",SUMPRODUCT(LOOKUP(MID(SUBSTITUTE(UPPER(TRIM(CLEAN(SUBSTITUTE(SUBSTITUTE(G3564,"ٔ",""),"ـ","ء"))))," ",""),ROW(INDIRECT("1:"&amp;LEN(SUBSTITUTE(UPPER(TRIM(CLEAN(SUBSTITUTE(SUBSTITUTE(G3564,"ٔ",""),"ـ","ء"))))," ","")))),1),Gematria!$C$3:$C$40,Gematria!$D$3:$D$40)))</f>
        <v/>
      </c>
    </row>
    <row r="3565" spans="1:10" x14ac:dyDescent="0.25">
      <c r="A3565" s="2">
        <v>3564</v>
      </c>
      <c r="B3565" s="2">
        <v>33</v>
      </c>
      <c r="C3565" s="2">
        <v>2</v>
      </c>
      <c r="D3565" s="11"/>
      <c r="E35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65" s="524" t="str">
        <f t="shared" si="167"/>
        <v/>
      </c>
      <c r="H3565" s="525">
        <f t="shared" si="168"/>
        <v>0</v>
      </c>
      <c r="I3565" s="526">
        <f t="shared" si="169"/>
        <v>1</v>
      </c>
      <c r="J3565" s="526" t="str">
        <f ca="1">IF(G3565="","",SUMPRODUCT(LOOKUP(MID(SUBSTITUTE(UPPER(TRIM(CLEAN(SUBSTITUTE(SUBSTITUTE(G3565,"ٔ",""),"ـ","ء"))))," ",""),ROW(INDIRECT("1:"&amp;LEN(SUBSTITUTE(UPPER(TRIM(CLEAN(SUBSTITUTE(SUBSTITUTE(G3565,"ٔ",""),"ـ","ء"))))," ","")))),1),Gematria!$C$3:$C$40,Gematria!$D$3:$D$40)))</f>
        <v/>
      </c>
    </row>
    <row r="3566" spans="1:10" x14ac:dyDescent="0.25">
      <c r="A3566" s="2">
        <v>3565</v>
      </c>
      <c r="B3566" s="2">
        <v>33</v>
      </c>
      <c r="C3566" s="2">
        <v>3</v>
      </c>
      <c r="D3566" s="11"/>
      <c r="E35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66" s="524" t="str">
        <f t="shared" si="167"/>
        <v/>
      </c>
      <c r="H3566" s="525">
        <f t="shared" si="168"/>
        <v>0</v>
      </c>
      <c r="I3566" s="526">
        <f t="shared" si="169"/>
        <v>1</v>
      </c>
      <c r="J3566" s="526" t="str">
        <f ca="1">IF(G3566="","",SUMPRODUCT(LOOKUP(MID(SUBSTITUTE(UPPER(TRIM(CLEAN(SUBSTITUTE(SUBSTITUTE(G3566,"ٔ",""),"ـ","ء"))))," ",""),ROW(INDIRECT("1:"&amp;LEN(SUBSTITUTE(UPPER(TRIM(CLEAN(SUBSTITUTE(SUBSTITUTE(G3566,"ٔ",""),"ـ","ء"))))," ","")))),1),Gematria!$C$3:$C$40,Gematria!$D$3:$D$40)))</f>
        <v/>
      </c>
    </row>
    <row r="3567" spans="1:10" x14ac:dyDescent="0.25">
      <c r="A3567" s="2">
        <v>3566</v>
      </c>
      <c r="B3567" s="2">
        <v>33</v>
      </c>
      <c r="C3567" s="2">
        <v>4</v>
      </c>
      <c r="D3567" s="11"/>
      <c r="E35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67" s="524" t="str">
        <f t="shared" si="167"/>
        <v/>
      </c>
      <c r="H3567" s="525">
        <f t="shared" si="168"/>
        <v>0</v>
      </c>
      <c r="I3567" s="526">
        <f t="shared" si="169"/>
        <v>1</v>
      </c>
      <c r="J3567" s="526" t="str">
        <f ca="1">IF(G3567="","",SUMPRODUCT(LOOKUP(MID(SUBSTITUTE(UPPER(TRIM(CLEAN(SUBSTITUTE(SUBSTITUTE(G3567,"ٔ",""),"ـ","ء"))))," ",""),ROW(INDIRECT("1:"&amp;LEN(SUBSTITUTE(UPPER(TRIM(CLEAN(SUBSTITUTE(SUBSTITUTE(G3567,"ٔ",""),"ـ","ء"))))," ","")))),1),Gematria!$C$3:$C$40,Gematria!$D$3:$D$40)))</f>
        <v/>
      </c>
    </row>
    <row r="3568" spans="1:10" x14ac:dyDescent="0.25">
      <c r="A3568" s="2">
        <v>3567</v>
      </c>
      <c r="B3568" s="2">
        <v>33</v>
      </c>
      <c r="C3568" s="2">
        <v>5</v>
      </c>
      <c r="D3568" s="11"/>
      <c r="E35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68" s="524" t="str">
        <f t="shared" si="167"/>
        <v/>
      </c>
      <c r="H3568" s="525">
        <f t="shared" si="168"/>
        <v>0</v>
      </c>
      <c r="I3568" s="526">
        <f t="shared" si="169"/>
        <v>1</v>
      </c>
      <c r="J3568" s="526" t="str">
        <f ca="1">IF(G3568="","",SUMPRODUCT(LOOKUP(MID(SUBSTITUTE(UPPER(TRIM(CLEAN(SUBSTITUTE(SUBSTITUTE(G3568,"ٔ",""),"ـ","ء"))))," ",""),ROW(INDIRECT("1:"&amp;LEN(SUBSTITUTE(UPPER(TRIM(CLEAN(SUBSTITUTE(SUBSTITUTE(G3568,"ٔ",""),"ـ","ء"))))," ","")))),1),Gematria!$C$3:$C$40,Gematria!$D$3:$D$40)))</f>
        <v/>
      </c>
    </row>
    <row r="3569" spans="1:10" x14ac:dyDescent="0.25">
      <c r="A3569" s="2">
        <v>3568</v>
      </c>
      <c r="B3569" s="2">
        <v>33</v>
      </c>
      <c r="C3569" s="2">
        <v>6</v>
      </c>
      <c r="D3569" s="11"/>
      <c r="E35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69" s="524" t="str">
        <f t="shared" si="167"/>
        <v/>
      </c>
      <c r="H3569" s="525">
        <f t="shared" si="168"/>
        <v>0</v>
      </c>
      <c r="I3569" s="526">
        <f t="shared" si="169"/>
        <v>1</v>
      </c>
      <c r="J3569" s="526" t="str">
        <f ca="1">IF(G3569="","",SUMPRODUCT(LOOKUP(MID(SUBSTITUTE(UPPER(TRIM(CLEAN(SUBSTITUTE(SUBSTITUTE(G3569,"ٔ",""),"ـ","ء"))))," ",""),ROW(INDIRECT("1:"&amp;LEN(SUBSTITUTE(UPPER(TRIM(CLEAN(SUBSTITUTE(SUBSTITUTE(G3569,"ٔ",""),"ـ","ء"))))," ","")))),1),Gematria!$C$3:$C$40,Gematria!$D$3:$D$40)))</f>
        <v/>
      </c>
    </row>
    <row r="3570" spans="1:10" x14ac:dyDescent="0.25">
      <c r="A3570" s="2">
        <v>3569</v>
      </c>
      <c r="B3570" s="2">
        <v>33</v>
      </c>
      <c r="C3570" s="2">
        <v>7</v>
      </c>
      <c r="D3570" s="11"/>
      <c r="E35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70" s="524" t="str">
        <f t="shared" si="167"/>
        <v/>
      </c>
      <c r="H3570" s="525">
        <f t="shared" si="168"/>
        <v>0</v>
      </c>
      <c r="I3570" s="526">
        <f t="shared" si="169"/>
        <v>1</v>
      </c>
      <c r="J3570" s="526" t="str">
        <f ca="1">IF(G3570="","",SUMPRODUCT(LOOKUP(MID(SUBSTITUTE(UPPER(TRIM(CLEAN(SUBSTITUTE(SUBSTITUTE(G3570,"ٔ",""),"ـ","ء"))))," ",""),ROW(INDIRECT("1:"&amp;LEN(SUBSTITUTE(UPPER(TRIM(CLEAN(SUBSTITUTE(SUBSTITUTE(G3570,"ٔ",""),"ـ","ء"))))," ","")))),1),Gematria!$C$3:$C$40,Gematria!$D$3:$D$40)))</f>
        <v/>
      </c>
    </row>
    <row r="3571" spans="1:10" x14ac:dyDescent="0.25">
      <c r="A3571" s="2">
        <v>3570</v>
      </c>
      <c r="B3571" s="2">
        <v>33</v>
      </c>
      <c r="C3571" s="2">
        <v>8</v>
      </c>
      <c r="D3571" s="11"/>
      <c r="E35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71" s="524" t="str">
        <f t="shared" si="167"/>
        <v/>
      </c>
      <c r="H3571" s="525">
        <f t="shared" si="168"/>
        <v>0</v>
      </c>
      <c r="I3571" s="526">
        <f t="shared" si="169"/>
        <v>1</v>
      </c>
      <c r="J3571" s="526" t="str">
        <f ca="1">IF(G3571="","",SUMPRODUCT(LOOKUP(MID(SUBSTITUTE(UPPER(TRIM(CLEAN(SUBSTITUTE(SUBSTITUTE(G3571,"ٔ",""),"ـ","ء"))))," ",""),ROW(INDIRECT("1:"&amp;LEN(SUBSTITUTE(UPPER(TRIM(CLEAN(SUBSTITUTE(SUBSTITUTE(G3571,"ٔ",""),"ـ","ء"))))," ","")))),1),Gematria!$C$3:$C$40,Gematria!$D$3:$D$40)))</f>
        <v/>
      </c>
    </row>
    <row r="3572" spans="1:10" x14ac:dyDescent="0.25">
      <c r="A3572" s="2">
        <v>3571</v>
      </c>
      <c r="B3572" s="2">
        <v>33</v>
      </c>
      <c r="C3572" s="2">
        <v>9</v>
      </c>
      <c r="D3572" s="11"/>
      <c r="E35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72" s="524" t="str">
        <f t="shared" si="167"/>
        <v/>
      </c>
      <c r="H3572" s="525">
        <f t="shared" si="168"/>
        <v>0</v>
      </c>
      <c r="I3572" s="526">
        <f t="shared" si="169"/>
        <v>1</v>
      </c>
      <c r="J3572" s="526" t="str">
        <f ca="1">IF(G3572="","",SUMPRODUCT(LOOKUP(MID(SUBSTITUTE(UPPER(TRIM(CLEAN(SUBSTITUTE(SUBSTITUTE(G3572,"ٔ",""),"ـ","ء"))))," ",""),ROW(INDIRECT("1:"&amp;LEN(SUBSTITUTE(UPPER(TRIM(CLEAN(SUBSTITUTE(SUBSTITUTE(G3572,"ٔ",""),"ـ","ء"))))," ","")))),1),Gematria!$C$3:$C$40,Gematria!$D$3:$D$40)))</f>
        <v/>
      </c>
    </row>
    <row r="3573" spans="1:10" x14ac:dyDescent="0.25">
      <c r="A3573" s="2">
        <v>3572</v>
      </c>
      <c r="B3573" s="2">
        <v>33</v>
      </c>
      <c r="C3573" s="2">
        <v>10</v>
      </c>
      <c r="D3573" s="11"/>
      <c r="E35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73" s="524" t="str">
        <f t="shared" si="167"/>
        <v/>
      </c>
      <c r="H3573" s="525">
        <f t="shared" si="168"/>
        <v>0</v>
      </c>
      <c r="I3573" s="526">
        <f t="shared" si="169"/>
        <v>1</v>
      </c>
      <c r="J3573" s="526" t="str">
        <f ca="1">IF(G3573="","",SUMPRODUCT(LOOKUP(MID(SUBSTITUTE(UPPER(TRIM(CLEAN(SUBSTITUTE(SUBSTITUTE(G3573,"ٔ",""),"ـ","ء"))))," ",""),ROW(INDIRECT("1:"&amp;LEN(SUBSTITUTE(UPPER(TRIM(CLEAN(SUBSTITUTE(SUBSTITUTE(G3573,"ٔ",""),"ـ","ء"))))," ","")))),1),Gematria!$C$3:$C$40,Gematria!$D$3:$D$40)))</f>
        <v/>
      </c>
    </row>
    <row r="3574" spans="1:10" x14ac:dyDescent="0.25">
      <c r="A3574" s="2">
        <v>3573</v>
      </c>
      <c r="B3574" s="2">
        <v>33</v>
      </c>
      <c r="C3574" s="2">
        <v>11</v>
      </c>
      <c r="D3574" s="11"/>
      <c r="E35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74" s="524" t="str">
        <f t="shared" si="167"/>
        <v/>
      </c>
      <c r="H3574" s="525">
        <f t="shared" si="168"/>
        <v>0</v>
      </c>
      <c r="I3574" s="526">
        <f t="shared" si="169"/>
        <v>1</v>
      </c>
      <c r="J3574" s="526" t="str">
        <f ca="1">IF(G3574="","",SUMPRODUCT(LOOKUP(MID(SUBSTITUTE(UPPER(TRIM(CLEAN(SUBSTITUTE(SUBSTITUTE(G3574,"ٔ",""),"ـ","ء"))))," ",""),ROW(INDIRECT("1:"&amp;LEN(SUBSTITUTE(UPPER(TRIM(CLEAN(SUBSTITUTE(SUBSTITUTE(G3574,"ٔ",""),"ـ","ء"))))," ","")))),1),Gematria!$C$3:$C$40,Gematria!$D$3:$D$40)))</f>
        <v/>
      </c>
    </row>
    <row r="3575" spans="1:10" x14ac:dyDescent="0.25">
      <c r="A3575" s="2">
        <v>3574</v>
      </c>
      <c r="B3575" s="2">
        <v>33</v>
      </c>
      <c r="C3575" s="2">
        <v>12</v>
      </c>
      <c r="D3575" s="11"/>
      <c r="E35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75" s="524" t="str">
        <f t="shared" si="167"/>
        <v/>
      </c>
      <c r="H3575" s="525">
        <f t="shared" si="168"/>
        <v>0</v>
      </c>
      <c r="I3575" s="526">
        <f t="shared" si="169"/>
        <v>1</v>
      </c>
      <c r="J3575" s="526" t="str">
        <f ca="1">IF(G3575="","",SUMPRODUCT(LOOKUP(MID(SUBSTITUTE(UPPER(TRIM(CLEAN(SUBSTITUTE(SUBSTITUTE(G3575,"ٔ",""),"ـ","ء"))))," ",""),ROW(INDIRECT("1:"&amp;LEN(SUBSTITUTE(UPPER(TRIM(CLEAN(SUBSTITUTE(SUBSTITUTE(G3575,"ٔ",""),"ـ","ء"))))," ","")))),1),Gematria!$C$3:$C$40,Gematria!$D$3:$D$40)))</f>
        <v/>
      </c>
    </row>
    <row r="3576" spans="1:10" x14ac:dyDescent="0.25">
      <c r="A3576" s="2">
        <v>3575</v>
      </c>
      <c r="B3576" s="2">
        <v>33</v>
      </c>
      <c r="C3576" s="2">
        <v>13</v>
      </c>
      <c r="D3576" s="11"/>
      <c r="E35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76" s="524" t="str">
        <f t="shared" si="167"/>
        <v/>
      </c>
      <c r="H3576" s="525">
        <f t="shared" si="168"/>
        <v>0</v>
      </c>
      <c r="I3576" s="526">
        <f t="shared" si="169"/>
        <v>1</v>
      </c>
      <c r="J3576" s="526" t="str">
        <f ca="1">IF(G3576="","",SUMPRODUCT(LOOKUP(MID(SUBSTITUTE(UPPER(TRIM(CLEAN(SUBSTITUTE(SUBSTITUTE(G3576,"ٔ",""),"ـ","ء"))))," ",""),ROW(INDIRECT("1:"&amp;LEN(SUBSTITUTE(UPPER(TRIM(CLEAN(SUBSTITUTE(SUBSTITUTE(G3576,"ٔ",""),"ـ","ء"))))," ","")))),1),Gematria!$C$3:$C$40,Gematria!$D$3:$D$40)))</f>
        <v/>
      </c>
    </row>
    <row r="3577" spans="1:10" x14ac:dyDescent="0.25">
      <c r="A3577" s="2">
        <v>3576</v>
      </c>
      <c r="B3577" s="2">
        <v>33</v>
      </c>
      <c r="C3577" s="2">
        <v>14</v>
      </c>
      <c r="D3577" s="11"/>
      <c r="E35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77" s="524" t="str">
        <f t="shared" si="167"/>
        <v/>
      </c>
      <c r="H3577" s="525">
        <f t="shared" si="168"/>
        <v>0</v>
      </c>
      <c r="I3577" s="526">
        <f t="shared" si="169"/>
        <v>1</v>
      </c>
      <c r="J3577" s="526" t="str">
        <f ca="1">IF(G3577="","",SUMPRODUCT(LOOKUP(MID(SUBSTITUTE(UPPER(TRIM(CLEAN(SUBSTITUTE(SUBSTITUTE(G3577,"ٔ",""),"ـ","ء"))))," ",""),ROW(INDIRECT("1:"&amp;LEN(SUBSTITUTE(UPPER(TRIM(CLEAN(SUBSTITUTE(SUBSTITUTE(G3577,"ٔ",""),"ـ","ء"))))," ","")))),1),Gematria!$C$3:$C$40,Gematria!$D$3:$D$40)))</f>
        <v/>
      </c>
    </row>
    <row r="3578" spans="1:10" x14ac:dyDescent="0.25">
      <c r="A3578" s="2">
        <v>3577</v>
      </c>
      <c r="B3578" s="2">
        <v>33</v>
      </c>
      <c r="C3578" s="2">
        <v>15</v>
      </c>
      <c r="D3578" s="11"/>
      <c r="E35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78" s="524" t="str">
        <f t="shared" si="167"/>
        <v/>
      </c>
      <c r="H3578" s="525">
        <f t="shared" si="168"/>
        <v>0</v>
      </c>
      <c r="I3578" s="526">
        <f t="shared" si="169"/>
        <v>1</v>
      </c>
      <c r="J3578" s="526" t="str">
        <f ca="1">IF(G3578="","",SUMPRODUCT(LOOKUP(MID(SUBSTITUTE(UPPER(TRIM(CLEAN(SUBSTITUTE(SUBSTITUTE(G3578,"ٔ",""),"ـ","ء"))))," ",""),ROW(INDIRECT("1:"&amp;LEN(SUBSTITUTE(UPPER(TRIM(CLEAN(SUBSTITUTE(SUBSTITUTE(G3578,"ٔ",""),"ـ","ء"))))," ","")))),1),Gematria!$C$3:$C$40,Gematria!$D$3:$D$40)))</f>
        <v/>
      </c>
    </row>
    <row r="3579" spans="1:10" x14ac:dyDescent="0.25">
      <c r="A3579" s="2">
        <v>3578</v>
      </c>
      <c r="B3579" s="2">
        <v>33</v>
      </c>
      <c r="C3579" s="2">
        <v>16</v>
      </c>
      <c r="D3579" s="11"/>
      <c r="E35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79" s="524" t="str">
        <f t="shared" si="167"/>
        <v/>
      </c>
      <c r="H3579" s="525">
        <f t="shared" si="168"/>
        <v>0</v>
      </c>
      <c r="I3579" s="526">
        <f t="shared" si="169"/>
        <v>1</v>
      </c>
      <c r="J3579" s="526" t="str">
        <f ca="1">IF(G3579="","",SUMPRODUCT(LOOKUP(MID(SUBSTITUTE(UPPER(TRIM(CLEAN(SUBSTITUTE(SUBSTITUTE(G3579,"ٔ",""),"ـ","ء"))))," ",""),ROW(INDIRECT("1:"&amp;LEN(SUBSTITUTE(UPPER(TRIM(CLEAN(SUBSTITUTE(SUBSTITUTE(G3579,"ٔ",""),"ـ","ء"))))," ","")))),1),Gematria!$C$3:$C$40,Gematria!$D$3:$D$40)))</f>
        <v/>
      </c>
    </row>
    <row r="3580" spans="1:10" x14ac:dyDescent="0.25">
      <c r="A3580" s="2">
        <v>3579</v>
      </c>
      <c r="B3580" s="2">
        <v>33</v>
      </c>
      <c r="C3580" s="2">
        <v>17</v>
      </c>
      <c r="D3580" s="11"/>
      <c r="E35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80" s="524" t="str">
        <f t="shared" si="167"/>
        <v/>
      </c>
      <c r="H3580" s="525">
        <f t="shared" si="168"/>
        <v>0</v>
      </c>
      <c r="I3580" s="526">
        <f t="shared" si="169"/>
        <v>1</v>
      </c>
      <c r="J3580" s="526" t="str">
        <f ca="1">IF(G3580="","",SUMPRODUCT(LOOKUP(MID(SUBSTITUTE(UPPER(TRIM(CLEAN(SUBSTITUTE(SUBSTITUTE(G3580,"ٔ",""),"ـ","ء"))))," ",""),ROW(INDIRECT("1:"&amp;LEN(SUBSTITUTE(UPPER(TRIM(CLEAN(SUBSTITUTE(SUBSTITUTE(G3580,"ٔ",""),"ـ","ء"))))," ","")))),1),Gematria!$C$3:$C$40,Gematria!$D$3:$D$40)))</f>
        <v/>
      </c>
    </row>
    <row r="3581" spans="1:10" x14ac:dyDescent="0.25">
      <c r="A3581" s="2">
        <v>3580</v>
      </c>
      <c r="B3581" s="2">
        <v>33</v>
      </c>
      <c r="C3581" s="2">
        <v>18</v>
      </c>
      <c r="D3581" s="11"/>
      <c r="E35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81" s="524" t="str">
        <f t="shared" si="167"/>
        <v/>
      </c>
      <c r="H3581" s="525">
        <f t="shared" si="168"/>
        <v>0</v>
      </c>
      <c r="I3581" s="526">
        <f t="shared" si="169"/>
        <v>1</v>
      </c>
      <c r="J3581" s="526" t="str">
        <f ca="1">IF(G3581="","",SUMPRODUCT(LOOKUP(MID(SUBSTITUTE(UPPER(TRIM(CLEAN(SUBSTITUTE(SUBSTITUTE(G3581,"ٔ",""),"ـ","ء"))))," ",""),ROW(INDIRECT("1:"&amp;LEN(SUBSTITUTE(UPPER(TRIM(CLEAN(SUBSTITUTE(SUBSTITUTE(G3581,"ٔ",""),"ـ","ء"))))," ","")))),1),Gematria!$C$3:$C$40,Gematria!$D$3:$D$40)))</f>
        <v/>
      </c>
    </row>
    <row r="3582" spans="1:10" x14ac:dyDescent="0.25">
      <c r="A3582" s="2">
        <v>3581</v>
      </c>
      <c r="B3582" s="2">
        <v>33</v>
      </c>
      <c r="C3582" s="2">
        <v>19</v>
      </c>
      <c r="D3582" s="11"/>
      <c r="E35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82" s="524" t="str">
        <f t="shared" si="167"/>
        <v/>
      </c>
      <c r="H3582" s="525">
        <f t="shared" si="168"/>
        <v>0</v>
      </c>
      <c r="I3582" s="526">
        <f t="shared" si="169"/>
        <v>1</v>
      </c>
      <c r="J3582" s="526" t="str">
        <f ca="1">IF(G3582="","",SUMPRODUCT(LOOKUP(MID(SUBSTITUTE(UPPER(TRIM(CLEAN(SUBSTITUTE(SUBSTITUTE(G3582,"ٔ",""),"ـ","ء"))))," ",""),ROW(INDIRECT("1:"&amp;LEN(SUBSTITUTE(UPPER(TRIM(CLEAN(SUBSTITUTE(SUBSTITUTE(G3582,"ٔ",""),"ـ","ء"))))," ","")))),1),Gematria!$C$3:$C$40,Gematria!$D$3:$D$40)))</f>
        <v/>
      </c>
    </row>
    <row r="3583" spans="1:10" x14ac:dyDescent="0.25">
      <c r="A3583" s="2">
        <v>3582</v>
      </c>
      <c r="B3583" s="2">
        <v>33</v>
      </c>
      <c r="C3583" s="2">
        <v>20</v>
      </c>
      <c r="D3583" s="11"/>
      <c r="E35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83" s="524" t="str">
        <f t="shared" si="167"/>
        <v/>
      </c>
      <c r="H3583" s="525">
        <f t="shared" si="168"/>
        <v>0</v>
      </c>
      <c r="I3583" s="526">
        <f t="shared" si="169"/>
        <v>1</v>
      </c>
      <c r="J3583" s="526" t="str">
        <f ca="1">IF(G3583="","",SUMPRODUCT(LOOKUP(MID(SUBSTITUTE(UPPER(TRIM(CLEAN(SUBSTITUTE(SUBSTITUTE(G3583,"ٔ",""),"ـ","ء"))))," ",""),ROW(INDIRECT("1:"&amp;LEN(SUBSTITUTE(UPPER(TRIM(CLEAN(SUBSTITUTE(SUBSTITUTE(G3583,"ٔ",""),"ـ","ء"))))," ","")))),1),Gematria!$C$3:$C$40,Gematria!$D$3:$D$40)))</f>
        <v/>
      </c>
    </row>
    <row r="3584" spans="1:10" x14ac:dyDescent="0.25">
      <c r="A3584" s="2">
        <v>3583</v>
      </c>
      <c r="B3584" s="2">
        <v>33</v>
      </c>
      <c r="C3584" s="2">
        <v>21</v>
      </c>
      <c r="D3584" s="11"/>
      <c r="E35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84" s="524" t="str">
        <f t="shared" si="167"/>
        <v/>
      </c>
      <c r="H3584" s="525">
        <f t="shared" si="168"/>
        <v>0</v>
      </c>
      <c r="I3584" s="526">
        <f t="shared" si="169"/>
        <v>1</v>
      </c>
      <c r="J3584" s="526" t="str">
        <f ca="1">IF(G3584="","",SUMPRODUCT(LOOKUP(MID(SUBSTITUTE(UPPER(TRIM(CLEAN(SUBSTITUTE(SUBSTITUTE(G3584,"ٔ",""),"ـ","ء"))))," ",""),ROW(INDIRECT("1:"&amp;LEN(SUBSTITUTE(UPPER(TRIM(CLEAN(SUBSTITUTE(SUBSTITUTE(G3584,"ٔ",""),"ـ","ء"))))," ","")))),1),Gematria!$C$3:$C$40,Gematria!$D$3:$D$40)))</f>
        <v/>
      </c>
    </row>
    <row r="3585" spans="1:10" x14ac:dyDescent="0.25">
      <c r="A3585" s="2">
        <v>3584</v>
      </c>
      <c r="B3585" s="2">
        <v>33</v>
      </c>
      <c r="C3585" s="2">
        <v>22</v>
      </c>
      <c r="D3585" s="11"/>
      <c r="E35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85" s="524" t="str">
        <f t="shared" si="167"/>
        <v/>
      </c>
      <c r="H3585" s="525">
        <f t="shared" si="168"/>
        <v>0</v>
      </c>
      <c r="I3585" s="526">
        <f t="shared" si="169"/>
        <v>1</v>
      </c>
      <c r="J3585" s="526" t="str">
        <f ca="1">IF(G3585="","",SUMPRODUCT(LOOKUP(MID(SUBSTITUTE(UPPER(TRIM(CLEAN(SUBSTITUTE(SUBSTITUTE(G3585,"ٔ",""),"ـ","ء"))))," ",""),ROW(INDIRECT("1:"&amp;LEN(SUBSTITUTE(UPPER(TRIM(CLEAN(SUBSTITUTE(SUBSTITUTE(G3585,"ٔ",""),"ـ","ء"))))," ","")))),1),Gematria!$C$3:$C$40,Gematria!$D$3:$D$40)))</f>
        <v/>
      </c>
    </row>
    <row r="3586" spans="1:10" x14ac:dyDescent="0.25">
      <c r="A3586" s="2">
        <v>3585</v>
      </c>
      <c r="B3586" s="2">
        <v>33</v>
      </c>
      <c r="C3586" s="2">
        <v>23</v>
      </c>
      <c r="D3586" s="11"/>
      <c r="E35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86" s="524" t="str">
        <f t="shared" si="167"/>
        <v/>
      </c>
      <c r="H3586" s="525">
        <f t="shared" si="168"/>
        <v>0</v>
      </c>
      <c r="I3586" s="526">
        <f t="shared" si="169"/>
        <v>1</v>
      </c>
      <c r="J3586" s="526" t="str">
        <f ca="1">IF(G3586="","",SUMPRODUCT(LOOKUP(MID(SUBSTITUTE(UPPER(TRIM(CLEAN(SUBSTITUTE(SUBSTITUTE(G3586,"ٔ",""),"ـ","ء"))))," ",""),ROW(INDIRECT("1:"&amp;LEN(SUBSTITUTE(UPPER(TRIM(CLEAN(SUBSTITUTE(SUBSTITUTE(G3586,"ٔ",""),"ـ","ء"))))," ","")))),1),Gematria!$C$3:$C$40,Gematria!$D$3:$D$40)))</f>
        <v/>
      </c>
    </row>
    <row r="3587" spans="1:10" x14ac:dyDescent="0.25">
      <c r="A3587" s="2">
        <v>3586</v>
      </c>
      <c r="B3587" s="2">
        <v>33</v>
      </c>
      <c r="C3587" s="2">
        <v>24</v>
      </c>
      <c r="D3587" s="11"/>
      <c r="E35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87" s="524" t="str">
        <f t="shared" ref="G3587:G3650" si="170">TRIM(CLEAN(SUBSTITUTE(F3587,"ٔ","")))</f>
        <v/>
      </c>
      <c r="H3587" s="525">
        <f t="shared" ref="H3587:H3650" si="171">LEN(SUBSTITUTE(G3587," ",""))</f>
        <v>0</v>
      </c>
      <c r="I3587" s="526">
        <f t="shared" si="169"/>
        <v>1</v>
      </c>
      <c r="J3587" s="526" t="str">
        <f ca="1">IF(G3587="","",SUMPRODUCT(LOOKUP(MID(SUBSTITUTE(UPPER(TRIM(CLEAN(SUBSTITUTE(SUBSTITUTE(G3587,"ٔ",""),"ـ","ء"))))," ",""),ROW(INDIRECT("1:"&amp;LEN(SUBSTITUTE(UPPER(TRIM(CLEAN(SUBSTITUTE(SUBSTITUTE(G3587,"ٔ",""),"ـ","ء"))))," ","")))),1),Gematria!$C$3:$C$40,Gematria!$D$3:$D$40)))</f>
        <v/>
      </c>
    </row>
    <row r="3588" spans="1:10" x14ac:dyDescent="0.25">
      <c r="A3588" s="2">
        <v>3587</v>
      </c>
      <c r="B3588" s="2">
        <v>33</v>
      </c>
      <c r="C3588" s="2">
        <v>25</v>
      </c>
      <c r="D3588" s="11"/>
      <c r="E35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88" s="524" t="str">
        <f t="shared" si="170"/>
        <v/>
      </c>
      <c r="H3588" s="525">
        <f t="shared" si="171"/>
        <v>0</v>
      </c>
      <c r="I3588" s="526">
        <f t="shared" si="169"/>
        <v>1</v>
      </c>
      <c r="J3588" s="526" t="str">
        <f ca="1">IF(G3588="","",SUMPRODUCT(LOOKUP(MID(SUBSTITUTE(UPPER(TRIM(CLEAN(SUBSTITUTE(SUBSTITUTE(G3588,"ٔ",""),"ـ","ء"))))," ",""),ROW(INDIRECT("1:"&amp;LEN(SUBSTITUTE(UPPER(TRIM(CLEAN(SUBSTITUTE(SUBSTITUTE(G3588,"ٔ",""),"ـ","ء"))))," ","")))),1),Gematria!$C$3:$C$40,Gematria!$D$3:$D$40)))</f>
        <v/>
      </c>
    </row>
    <row r="3589" spans="1:10" x14ac:dyDescent="0.25">
      <c r="A3589" s="2">
        <v>3588</v>
      </c>
      <c r="B3589" s="2">
        <v>33</v>
      </c>
      <c r="C3589" s="2">
        <v>26</v>
      </c>
      <c r="D3589" s="11"/>
      <c r="E35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89" s="524" t="str">
        <f t="shared" si="170"/>
        <v/>
      </c>
      <c r="H3589" s="525">
        <f t="shared" si="171"/>
        <v>0</v>
      </c>
      <c r="I3589" s="526">
        <f t="shared" si="169"/>
        <v>1</v>
      </c>
      <c r="J3589" s="526" t="str">
        <f ca="1">IF(G3589="","",SUMPRODUCT(LOOKUP(MID(SUBSTITUTE(UPPER(TRIM(CLEAN(SUBSTITUTE(SUBSTITUTE(G3589,"ٔ",""),"ـ","ء"))))," ",""),ROW(INDIRECT("1:"&amp;LEN(SUBSTITUTE(UPPER(TRIM(CLEAN(SUBSTITUTE(SUBSTITUTE(G3589,"ٔ",""),"ـ","ء"))))," ","")))),1),Gematria!$C$3:$C$40,Gematria!$D$3:$D$40)))</f>
        <v/>
      </c>
    </row>
    <row r="3590" spans="1:10" x14ac:dyDescent="0.25">
      <c r="A3590" s="2">
        <v>3589</v>
      </c>
      <c r="B3590" s="2">
        <v>33</v>
      </c>
      <c r="C3590" s="2">
        <v>27</v>
      </c>
      <c r="D3590" s="11"/>
      <c r="E35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90" s="524" t="str">
        <f t="shared" si="170"/>
        <v/>
      </c>
      <c r="H3590" s="525">
        <f t="shared" si="171"/>
        <v>0</v>
      </c>
      <c r="I3590" s="526">
        <f t="shared" si="169"/>
        <v>1</v>
      </c>
      <c r="J3590" s="526" t="str">
        <f ca="1">IF(G3590="","",SUMPRODUCT(LOOKUP(MID(SUBSTITUTE(UPPER(TRIM(CLEAN(SUBSTITUTE(SUBSTITUTE(G3590,"ٔ",""),"ـ","ء"))))," ",""),ROW(INDIRECT("1:"&amp;LEN(SUBSTITUTE(UPPER(TRIM(CLEAN(SUBSTITUTE(SUBSTITUTE(G3590,"ٔ",""),"ـ","ء"))))," ","")))),1),Gematria!$C$3:$C$40,Gematria!$D$3:$D$40)))</f>
        <v/>
      </c>
    </row>
    <row r="3591" spans="1:10" x14ac:dyDescent="0.25">
      <c r="A3591" s="2">
        <v>3590</v>
      </c>
      <c r="B3591" s="2">
        <v>33</v>
      </c>
      <c r="C3591" s="2">
        <v>28</v>
      </c>
      <c r="D3591" s="11"/>
      <c r="E35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91" s="524" t="str">
        <f t="shared" si="170"/>
        <v/>
      </c>
      <c r="H3591" s="525">
        <f t="shared" si="171"/>
        <v>0</v>
      </c>
      <c r="I3591" s="526">
        <f t="shared" si="169"/>
        <v>1</v>
      </c>
      <c r="J3591" s="526" t="str">
        <f ca="1">IF(G3591="","",SUMPRODUCT(LOOKUP(MID(SUBSTITUTE(UPPER(TRIM(CLEAN(SUBSTITUTE(SUBSTITUTE(G3591,"ٔ",""),"ـ","ء"))))," ",""),ROW(INDIRECT("1:"&amp;LEN(SUBSTITUTE(UPPER(TRIM(CLEAN(SUBSTITUTE(SUBSTITUTE(G3591,"ٔ",""),"ـ","ء"))))," ","")))),1),Gematria!$C$3:$C$40,Gematria!$D$3:$D$40)))</f>
        <v/>
      </c>
    </row>
    <row r="3592" spans="1:10" x14ac:dyDescent="0.25">
      <c r="A3592" s="2">
        <v>3591</v>
      </c>
      <c r="B3592" s="2">
        <v>33</v>
      </c>
      <c r="C3592" s="2">
        <v>29</v>
      </c>
      <c r="D3592" s="11"/>
      <c r="E35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92" s="524" t="str">
        <f t="shared" si="170"/>
        <v/>
      </c>
      <c r="H3592" s="525">
        <f t="shared" si="171"/>
        <v>0</v>
      </c>
      <c r="I3592" s="526">
        <f t="shared" si="169"/>
        <v>1</v>
      </c>
      <c r="J3592" s="526" t="str">
        <f ca="1">IF(G3592="","",SUMPRODUCT(LOOKUP(MID(SUBSTITUTE(UPPER(TRIM(CLEAN(SUBSTITUTE(SUBSTITUTE(G3592,"ٔ",""),"ـ","ء"))))," ",""),ROW(INDIRECT("1:"&amp;LEN(SUBSTITUTE(UPPER(TRIM(CLEAN(SUBSTITUTE(SUBSTITUTE(G3592,"ٔ",""),"ـ","ء"))))," ","")))),1),Gematria!$C$3:$C$40,Gematria!$D$3:$D$40)))</f>
        <v/>
      </c>
    </row>
    <row r="3593" spans="1:10" x14ac:dyDescent="0.25">
      <c r="A3593" s="2">
        <v>3592</v>
      </c>
      <c r="B3593" s="2">
        <v>33</v>
      </c>
      <c r="C3593" s="2">
        <v>30</v>
      </c>
      <c r="D3593" s="11"/>
      <c r="E35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93" s="524" t="str">
        <f t="shared" si="170"/>
        <v/>
      </c>
      <c r="H3593" s="525">
        <f t="shared" si="171"/>
        <v>0</v>
      </c>
      <c r="I3593" s="526">
        <f t="shared" si="169"/>
        <v>1</v>
      </c>
      <c r="J3593" s="526" t="str">
        <f ca="1">IF(G3593="","",SUMPRODUCT(LOOKUP(MID(SUBSTITUTE(UPPER(TRIM(CLEAN(SUBSTITUTE(SUBSTITUTE(G3593,"ٔ",""),"ـ","ء"))))," ",""),ROW(INDIRECT("1:"&amp;LEN(SUBSTITUTE(UPPER(TRIM(CLEAN(SUBSTITUTE(SUBSTITUTE(G3593,"ٔ",""),"ـ","ء"))))," ","")))),1),Gematria!$C$3:$C$40,Gematria!$D$3:$D$40)))</f>
        <v/>
      </c>
    </row>
    <row r="3594" spans="1:10" x14ac:dyDescent="0.25">
      <c r="A3594" s="2">
        <v>3593</v>
      </c>
      <c r="B3594" s="2">
        <v>33</v>
      </c>
      <c r="C3594" s="2">
        <v>31</v>
      </c>
      <c r="D3594" s="11"/>
      <c r="E35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94" s="524" t="str">
        <f t="shared" si="170"/>
        <v/>
      </c>
      <c r="H3594" s="525">
        <f t="shared" si="171"/>
        <v>0</v>
      </c>
      <c r="I3594" s="526">
        <f t="shared" si="169"/>
        <v>1</v>
      </c>
      <c r="J3594" s="526" t="str">
        <f ca="1">IF(G3594="","",SUMPRODUCT(LOOKUP(MID(SUBSTITUTE(UPPER(TRIM(CLEAN(SUBSTITUTE(SUBSTITUTE(G3594,"ٔ",""),"ـ","ء"))))," ",""),ROW(INDIRECT("1:"&amp;LEN(SUBSTITUTE(UPPER(TRIM(CLEAN(SUBSTITUTE(SUBSTITUTE(G3594,"ٔ",""),"ـ","ء"))))," ","")))),1),Gematria!$C$3:$C$40,Gematria!$D$3:$D$40)))</f>
        <v/>
      </c>
    </row>
    <row r="3595" spans="1:10" x14ac:dyDescent="0.25">
      <c r="A3595" s="2">
        <v>3594</v>
      </c>
      <c r="B3595" s="2">
        <v>33</v>
      </c>
      <c r="C3595" s="2">
        <v>32</v>
      </c>
      <c r="D3595" s="11"/>
      <c r="E35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95" s="524" t="str">
        <f t="shared" si="170"/>
        <v/>
      </c>
      <c r="H3595" s="525">
        <f t="shared" si="171"/>
        <v>0</v>
      </c>
      <c r="I3595" s="526">
        <f t="shared" si="169"/>
        <v>1</v>
      </c>
      <c r="J3595" s="526" t="str">
        <f ca="1">IF(G3595="","",SUMPRODUCT(LOOKUP(MID(SUBSTITUTE(UPPER(TRIM(CLEAN(SUBSTITUTE(SUBSTITUTE(G3595,"ٔ",""),"ـ","ء"))))," ",""),ROW(INDIRECT("1:"&amp;LEN(SUBSTITUTE(UPPER(TRIM(CLEAN(SUBSTITUTE(SUBSTITUTE(G3595,"ٔ",""),"ـ","ء"))))," ","")))),1),Gematria!$C$3:$C$40,Gematria!$D$3:$D$40)))</f>
        <v/>
      </c>
    </row>
    <row r="3596" spans="1:10" x14ac:dyDescent="0.25">
      <c r="A3596" s="2">
        <v>3595</v>
      </c>
      <c r="B3596" s="2">
        <v>33</v>
      </c>
      <c r="C3596" s="2">
        <v>33</v>
      </c>
      <c r="D3596" s="11"/>
      <c r="E35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96" s="524" t="str">
        <f t="shared" si="170"/>
        <v/>
      </c>
      <c r="H3596" s="525">
        <f t="shared" si="171"/>
        <v>0</v>
      </c>
      <c r="I3596" s="526">
        <f t="shared" si="169"/>
        <v>1</v>
      </c>
      <c r="J3596" s="526" t="str">
        <f ca="1">IF(G3596="","",SUMPRODUCT(LOOKUP(MID(SUBSTITUTE(UPPER(TRIM(CLEAN(SUBSTITUTE(SUBSTITUTE(G3596,"ٔ",""),"ـ","ء"))))," ",""),ROW(INDIRECT("1:"&amp;LEN(SUBSTITUTE(UPPER(TRIM(CLEAN(SUBSTITUTE(SUBSTITUTE(G3596,"ٔ",""),"ـ","ء"))))," ","")))),1),Gematria!$C$3:$C$40,Gematria!$D$3:$D$40)))</f>
        <v/>
      </c>
    </row>
    <row r="3597" spans="1:10" x14ac:dyDescent="0.25">
      <c r="A3597" s="2">
        <v>3596</v>
      </c>
      <c r="B3597" s="2">
        <v>33</v>
      </c>
      <c r="C3597" s="2">
        <v>34</v>
      </c>
      <c r="D3597" s="11"/>
      <c r="E35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97" s="524" t="str">
        <f t="shared" si="170"/>
        <v/>
      </c>
      <c r="H3597" s="525">
        <f t="shared" si="171"/>
        <v>0</v>
      </c>
      <c r="I3597" s="526">
        <f t="shared" si="169"/>
        <v>1</v>
      </c>
      <c r="J3597" s="526" t="str">
        <f ca="1">IF(G3597="","",SUMPRODUCT(LOOKUP(MID(SUBSTITUTE(UPPER(TRIM(CLEAN(SUBSTITUTE(SUBSTITUTE(G3597,"ٔ",""),"ـ","ء"))))," ",""),ROW(INDIRECT("1:"&amp;LEN(SUBSTITUTE(UPPER(TRIM(CLEAN(SUBSTITUTE(SUBSTITUTE(G3597,"ٔ",""),"ـ","ء"))))," ","")))),1),Gematria!$C$3:$C$40,Gematria!$D$3:$D$40)))</f>
        <v/>
      </c>
    </row>
    <row r="3598" spans="1:10" x14ac:dyDescent="0.25">
      <c r="A3598" s="2">
        <v>3597</v>
      </c>
      <c r="B3598" s="2">
        <v>33</v>
      </c>
      <c r="C3598" s="2">
        <v>35</v>
      </c>
      <c r="D3598" s="11"/>
      <c r="E35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98" s="524" t="str">
        <f t="shared" si="170"/>
        <v/>
      </c>
      <c r="H3598" s="525">
        <f t="shared" si="171"/>
        <v>0</v>
      </c>
      <c r="I3598" s="526">
        <f t="shared" si="169"/>
        <v>1</v>
      </c>
      <c r="J3598" s="526" t="str">
        <f ca="1">IF(G3598="","",SUMPRODUCT(LOOKUP(MID(SUBSTITUTE(UPPER(TRIM(CLEAN(SUBSTITUTE(SUBSTITUTE(G3598,"ٔ",""),"ـ","ء"))))," ",""),ROW(INDIRECT("1:"&amp;LEN(SUBSTITUTE(UPPER(TRIM(CLEAN(SUBSTITUTE(SUBSTITUTE(G3598,"ٔ",""),"ـ","ء"))))," ","")))),1),Gematria!$C$3:$C$40,Gematria!$D$3:$D$40)))</f>
        <v/>
      </c>
    </row>
    <row r="3599" spans="1:10" x14ac:dyDescent="0.25">
      <c r="A3599" s="2">
        <v>3598</v>
      </c>
      <c r="B3599" s="2">
        <v>33</v>
      </c>
      <c r="C3599" s="2">
        <v>36</v>
      </c>
      <c r="D3599" s="11"/>
      <c r="E35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5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3599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599" s="524" t="str">
        <f t="shared" si="170"/>
        <v/>
      </c>
      <c r="H3599" s="525">
        <f t="shared" si="171"/>
        <v>0</v>
      </c>
      <c r="I3599" s="526">
        <f t="shared" si="169"/>
        <v>1</v>
      </c>
      <c r="J3599" s="526" t="str">
        <f ca="1">IF(G3599="","",SUMPRODUCT(LOOKUP(MID(SUBSTITUTE(UPPER(TRIM(CLEAN(SUBSTITUTE(SUBSTITUTE(G3599,"ٔ",""),"ـ","ء"))))," ",""),ROW(INDIRECT("1:"&amp;LEN(SUBSTITUTE(UPPER(TRIM(CLEAN(SUBSTITUTE(SUBSTITUTE(G3599,"ٔ",""),"ـ","ء"))))," ","")))),1),Gematria!$C$3:$C$40,Gematria!$D$3:$D$40)))</f>
        <v/>
      </c>
    </row>
    <row r="3600" spans="1:10" x14ac:dyDescent="0.25">
      <c r="A3600" s="2">
        <v>3599</v>
      </c>
      <c r="B3600" s="2">
        <v>33</v>
      </c>
      <c r="C3600" s="2">
        <v>37</v>
      </c>
      <c r="D3600" s="11"/>
      <c r="E36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00" s="524" t="str">
        <f t="shared" si="170"/>
        <v/>
      </c>
      <c r="H3600" s="525">
        <f t="shared" si="171"/>
        <v>0</v>
      </c>
      <c r="I3600" s="526">
        <f t="shared" si="169"/>
        <v>1</v>
      </c>
      <c r="J3600" s="526" t="str">
        <f ca="1">IF(G3600="","",SUMPRODUCT(LOOKUP(MID(SUBSTITUTE(UPPER(TRIM(CLEAN(SUBSTITUTE(SUBSTITUTE(G3600,"ٔ",""),"ـ","ء"))))," ",""),ROW(INDIRECT("1:"&amp;LEN(SUBSTITUTE(UPPER(TRIM(CLEAN(SUBSTITUTE(SUBSTITUTE(G3600,"ٔ",""),"ـ","ء"))))," ","")))),1),Gematria!$C$3:$C$40,Gematria!$D$3:$D$40)))</f>
        <v/>
      </c>
    </row>
    <row r="3601" spans="1:10" x14ac:dyDescent="0.25">
      <c r="A3601" s="2">
        <v>3600</v>
      </c>
      <c r="B3601" s="2">
        <v>33</v>
      </c>
      <c r="C3601" s="2">
        <v>38</v>
      </c>
      <c r="D3601" s="11"/>
      <c r="E36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01" s="524" t="str">
        <f t="shared" si="170"/>
        <v/>
      </c>
      <c r="H3601" s="525">
        <f t="shared" si="171"/>
        <v>0</v>
      </c>
      <c r="I3601" s="526">
        <f t="shared" si="169"/>
        <v>1</v>
      </c>
      <c r="J3601" s="526" t="str">
        <f ca="1">IF(G3601="","",SUMPRODUCT(LOOKUP(MID(SUBSTITUTE(UPPER(TRIM(CLEAN(SUBSTITUTE(SUBSTITUTE(G3601,"ٔ",""),"ـ","ء"))))," ",""),ROW(INDIRECT("1:"&amp;LEN(SUBSTITUTE(UPPER(TRIM(CLEAN(SUBSTITUTE(SUBSTITUTE(G3601,"ٔ",""),"ـ","ء"))))," ","")))),1),Gematria!$C$3:$C$40,Gematria!$D$3:$D$40)))</f>
        <v/>
      </c>
    </row>
    <row r="3602" spans="1:10" x14ac:dyDescent="0.25">
      <c r="A3602" s="2">
        <v>3601</v>
      </c>
      <c r="B3602" s="2">
        <v>33</v>
      </c>
      <c r="C3602" s="2">
        <v>39</v>
      </c>
      <c r="D3602" s="11"/>
      <c r="E36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02" s="524" t="str">
        <f t="shared" si="170"/>
        <v/>
      </c>
      <c r="H3602" s="525">
        <f t="shared" si="171"/>
        <v>0</v>
      </c>
      <c r="I3602" s="526">
        <f t="shared" si="169"/>
        <v>1</v>
      </c>
      <c r="J3602" s="526" t="str">
        <f ca="1">IF(G3602="","",SUMPRODUCT(LOOKUP(MID(SUBSTITUTE(UPPER(TRIM(CLEAN(SUBSTITUTE(SUBSTITUTE(G3602,"ٔ",""),"ـ","ء"))))," ",""),ROW(INDIRECT("1:"&amp;LEN(SUBSTITUTE(UPPER(TRIM(CLEAN(SUBSTITUTE(SUBSTITUTE(G3602,"ٔ",""),"ـ","ء"))))," ","")))),1),Gematria!$C$3:$C$40,Gematria!$D$3:$D$40)))</f>
        <v/>
      </c>
    </row>
    <row r="3603" spans="1:10" x14ac:dyDescent="0.25">
      <c r="A3603" s="2">
        <v>3602</v>
      </c>
      <c r="B3603" s="2">
        <v>33</v>
      </c>
      <c r="C3603" s="2">
        <v>40</v>
      </c>
      <c r="D3603" s="11"/>
      <c r="E36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03" s="524" t="str">
        <f t="shared" si="170"/>
        <v/>
      </c>
      <c r="H3603" s="525">
        <f t="shared" si="171"/>
        <v>0</v>
      </c>
      <c r="I3603" s="526">
        <f t="shared" ref="I3603:I3666" si="172">LEN(TRIM(G3603))-H3603+1</f>
        <v>1</v>
      </c>
      <c r="J3603" s="526" t="str">
        <f ca="1">IF(G3603="","",SUMPRODUCT(LOOKUP(MID(SUBSTITUTE(UPPER(TRIM(CLEAN(SUBSTITUTE(SUBSTITUTE(G3603,"ٔ",""),"ـ","ء"))))," ",""),ROW(INDIRECT("1:"&amp;LEN(SUBSTITUTE(UPPER(TRIM(CLEAN(SUBSTITUTE(SUBSTITUTE(G3603,"ٔ",""),"ـ","ء"))))," ","")))),1),Gematria!$C$3:$C$40,Gematria!$D$3:$D$40)))</f>
        <v/>
      </c>
    </row>
    <row r="3604" spans="1:10" x14ac:dyDescent="0.25">
      <c r="A3604" s="2">
        <v>3603</v>
      </c>
      <c r="B3604" s="2">
        <v>33</v>
      </c>
      <c r="C3604" s="2">
        <v>41</v>
      </c>
      <c r="D3604" s="11"/>
      <c r="E36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04" s="524" t="str">
        <f t="shared" si="170"/>
        <v/>
      </c>
      <c r="H3604" s="525">
        <f t="shared" si="171"/>
        <v>0</v>
      </c>
      <c r="I3604" s="526">
        <f t="shared" si="172"/>
        <v>1</v>
      </c>
      <c r="J3604" s="526" t="str">
        <f ca="1">IF(G3604="","",SUMPRODUCT(LOOKUP(MID(SUBSTITUTE(UPPER(TRIM(CLEAN(SUBSTITUTE(SUBSTITUTE(G3604,"ٔ",""),"ـ","ء"))))," ",""),ROW(INDIRECT("1:"&amp;LEN(SUBSTITUTE(UPPER(TRIM(CLEAN(SUBSTITUTE(SUBSTITUTE(G3604,"ٔ",""),"ـ","ء"))))," ","")))),1),Gematria!$C$3:$C$40,Gematria!$D$3:$D$40)))</f>
        <v/>
      </c>
    </row>
    <row r="3605" spans="1:10" x14ac:dyDescent="0.25">
      <c r="A3605" s="2">
        <v>3604</v>
      </c>
      <c r="B3605" s="2">
        <v>33</v>
      </c>
      <c r="C3605" s="2">
        <v>42</v>
      </c>
      <c r="D3605" s="11"/>
      <c r="E36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05" s="524" t="str">
        <f t="shared" si="170"/>
        <v/>
      </c>
      <c r="H3605" s="525">
        <f t="shared" si="171"/>
        <v>0</v>
      </c>
      <c r="I3605" s="526">
        <f t="shared" si="172"/>
        <v>1</v>
      </c>
      <c r="J3605" s="526" t="str">
        <f ca="1">IF(G3605="","",SUMPRODUCT(LOOKUP(MID(SUBSTITUTE(UPPER(TRIM(CLEAN(SUBSTITUTE(SUBSTITUTE(G3605,"ٔ",""),"ـ","ء"))))," ",""),ROW(INDIRECT("1:"&amp;LEN(SUBSTITUTE(UPPER(TRIM(CLEAN(SUBSTITUTE(SUBSTITUTE(G3605,"ٔ",""),"ـ","ء"))))," ","")))),1),Gematria!$C$3:$C$40,Gematria!$D$3:$D$40)))</f>
        <v/>
      </c>
    </row>
    <row r="3606" spans="1:10" x14ac:dyDescent="0.25">
      <c r="A3606" s="2">
        <v>3605</v>
      </c>
      <c r="B3606" s="2">
        <v>33</v>
      </c>
      <c r="C3606" s="2">
        <v>43</v>
      </c>
      <c r="D3606" s="11"/>
      <c r="E36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06" s="524" t="str">
        <f t="shared" si="170"/>
        <v/>
      </c>
      <c r="H3606" s="525">
        <f t="shared" si="171"/>
        <v>0</v>
      </c>
      <c r="I3606" s="526">
        <f t="shared" si="172"/>
        <v>1</v>
      </c>
      <c r="J3606" s="526" t="str">
        <f ca="1">IF(G3606="","",SUMPRODUCT(LOOKUP(MID(SUBSTITUTE(UPPER(TRIM(CLEAN(SUBSTITUTE(SUBSTITUTE(G3606,"ٔ",""),"ـ","ء"))))," ",""),ROW(INDIRECT("1:"&amp;LEN(SUBSTITUTE(UPPER(TRIM(CLEAN(SUBSTITUTE(SUBSTITUTE(G3606,"ٔ",""),"ـ","ء"))))," ","")))),1),Gematria!$C$3:$C$40,Gematria!$D$3:$D$40)))</f>
        <v/>
      </c>
    </row>
    <row r="3607" spans="1:10" x14ac:dyDescent="0.25">
      <c r="A3607" s="2">
        <v>3606</v>
      </c>
      <c r="B3607" s="2">
        <v>33</v>
      </c>
      <c r="C3607" s="2">
        <v>44</v>
      </c>
      <c r="D3607" s="11"/>
      <c r="E36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07" s="524" t="str">
        <f t="shared" si="170"/>
        <v/>
      </c>
      <c r="H3607" s="525">
        <f t="shared" si="171"/>
        <v>0</v>
      </c>
      <c r="I3607" s="526">
        <f t="shared" si="172"/>
        <v>1</v>
      </c>
      <c r="J3607" s="526" t="str">
        <f ca="1">IF(G3607="","",SUMPRODUCT(LOOKUP(MID(SUBSTITUTE(UPPER(TRIM(CLEAN(SUBSTITUTE(SUBSTITUTE(G3607,"ٔ",""),"ـ","ء"))))," ",""),ROW(INDIRECT("1:"&amp;LEN(SUBSTITUTE(UPPER(TRIM(CLEAN(SUBSTITUTE(SUBSTITUTE(G3607,"ٔ",""),"ـ","ء"))))," ","")))),1),Gematria!$C$3:$C$40,Gematria!$D$3:$D$40)))</f>
        <v/>
      </c>
    </row>
    <row r="3608" spans="1:10" x14ac:dyDescent="0.25">
      <c r="A3608" s="2">
        <v>3607</v>
      </c>
      <c r="B3608" s="2">
        <v>33</v>
      </c>
      <c r="C3608" s="2">
        <v>45</v>
      </c>
      <c r="D3608" s="11"/>
      <c r="E36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08" s="524" t="str">
        <f t="shared" si="170"/>
        <v/>
      </c>
      <c r="H3608" s="525">
        <f t="shared" si="171"/>
        <v>0</v>
      </c>
      <c r="I3608" s="526">
        <f t="shared" si="172"/>
        <v>1</v>
      </c>
      <c r="J3608" s="526" t="str">
        <f ca="1">IF(G3608="","",SUMPRODUCT(LOOKUP(MID(SUBSTITUTE(UPPER(TRIM(CLEAN(SUBSTITUTE(SUBSTITUTE(G3608,"ٔ",""),"ـ","ء"))))," ",""),ROW(INDIRECT("1:"&amp;LEN(SUBSTITUTE(UPPER(TRIM(CLEAN(SUBSTITUTE(SUBSTITUTE(G3608,"ٔ",""),"ـ","ء"))))," ","")))),1),Gematria!$C$3:$C$40,Gematria!$D$3:$D$40)))</f>
        <v/>
      </c>
    </row>
    <row r="3609" spans="1:10" x14ac:dyDescent="0.25">
      <c r="A3609" s="2">
        <v>3608</v>
      </c>
      <c r="B3609" s="2">
        <v>33</v>
      </c>
      <c r="C3609" s="2">
        <v>46</v>
      </c>
      <c r="D3609" s="11"/>
      <c r="E36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09" s="524" t="str">
        <f t="shared" si="170"/>
        <v/>
      </c>
      <c r="H3609" s="525">
        <f t="shared" si="171"/>
        <v>0</v>
      </c>
      <c r="I3609" s="526">
        <f t="shared" si="172"/>
        <v>1</v>
      </c>
      <c r="J3609" s="526" t="str">
        <f ca="1">IF(G3609="","",SUMPRODUCT(LOOKUP(MID(SUBSTITUTE(UPPER(TRIM(CLEAN(SUBSTITUTE(SUBSTITUTE(G3609,"ٔ",""),"ـ","ء"))))," ",""),ROW(INDIRECT("1:"&amp;LEN(SUBSTITUTE(UPPER(TRIM(CLEAN(SUBSTITUTE(SUBSTITUTE(G3609,"ٔ",""),"ـ","ء"))))," ","")))),1),Gematria!$C$3:$C$40,Gematria!$D$3:$D$40)))</f>
        <v/>
      </c>
    </row>
    <row r="3610" spans="1:10" x14ac:dyDescent="0.25">
      <c r="A3610" s="2">
        <v>3609</v>
      </c>
      <c r="B3610" s="2">
        <v>33</v>
      </c>
      <c r="C3610" s="2">
        <v>47</v>
      </c>
      <c r="D3610" s="11"/>
      <c r="E36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10" s="524" t="str">
        <f t="shared" si="170"/>
        <v/>
      </c>
      <c r="H3610" s="525">
        <f t="shared" si="171"/>
        <v>0</v>
      </c>
      <c r="I3610" s="526">
        <f t="shared" si="172"/>
        <v>1</v>
      </c>
      <c r="J3610" s="526" t="str">
        <f ca="1">IF(G3610="","",SUMPRODUCT(LOOKUP(MID(SUBSTITUTE(UPPER(TRIM(CLEAN(SUBSTITUTE(SUBSTITUTE(G3610,"ٔ",""),"ـ","ء"))))," ",""),ROW(INDIRECT("1:"&amp;LEN(SUBSTITUTE(UPPER(TRIM(CLEAN(SUBSTITUTE(SUBSTITUTE(G3610,"ٔ",""),"ـ","ء"))))," ","")))),1),Gematria!$C$3:$C$40,Gematria!$D$3:$D$40)))</f>
        <v/>
      </c>
    </row>
    <row r="3611" spans="1:10" x14ac:dyDescent="0.25">
      <c r="A3611" s="2">
        <v>3610</v>
      </c>
      <c r="B3611" s="2">
        <v>33</v>
      </c>
      <c r="C3611" s="2">
        <v>48</v>
      </c>
      <c r="D3611" s="11"/>
      <c r="E36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11" s="524" t="str">
        <f t="shared" si="170"/>
        <v/>
      </c>
      <c r="H3611" s="525">
        <f t="shared" si="171"/>
        <v>0</v>
      </c>
      <c r="I3611" s="526">
        <f t="shared" si="172"/>
        <v>1</v>
      </c>
      <c r="J3611" s="526" t="str">
        <f ca="1">IF(G3611="","",SUMPRODUCT(LOOKUP(MID(SUBSTITUTE(UPPER(TRIM(CLEAN(SUBSTITUTE(SUBSTITUTE(G3611,"ٔ",""),"ـ","ء"))))," ",""),ROW(INDIRECT("1:"&amp;LEN(SUBSTITUTE(UPPER(TRIM(CLEAN(SUBSTITUTE(SUBSTITUTE(G3611,"ٔ",""),"ـ","ء"))))," ","")))),1),Gematria!$C$3:$C$40,Gematria!$D$3:$D$40)))</f>
        <v/>
      </c>
    </row>
    <row r="3612" spans="1:10" x14ac:dyDescent="0.25">
      <c r="A3612" s="2">
        <v>3611</v>
      </c>
      <c r="B3612" s="2">
        <v>33</v>
      </c>
      <c r="C3612" s="2">
        <v>49</v>
      </c>
      <c r="D3612" s="11"/>
      <c r="E36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12" s="524" t="str">
        <f t="shared" si="170"/>
        <v/>
      </c>
      <c r="H3612" s="525">
        <f t="shared" si="171"/>
        <v>0</v>
      </c>
      <c r="I3612" s="526">
        <f t="shared" si="172"/>
        <v>1</v>
      </c>
      <c r="J3612" s="526" t="str">
        <f ca="1">IF(G3612="","",SUMPRODUCT(LOOKUP(MID(SUBSTITUTE(UPPER(TRIM(CLEAN(SUBSTITUTE(SUBSTITUTE(G3612,"ٔ",""),"ـ","ء"))))," ",""),ROW(INDIRECT("1:"&amp;LEN(SUBSTITUTE(UPPER(TRIM(CLEAN(SUBSTITUTE(SUBSTITUTE(G3612,"ٔ",""),"ـ","ء"))))," ","")))),1),Gematria!$C$3:$C$40,Gematria!$D$3:$D$40)))</f>
        <v/>
      </c>
    </row>
    <row r="3613" spans="1:10" x14ac:dyDescent="0.25">
      <c r="A3613" s="2">
        <v>3612</v>
      </c>
      <c r="B3613" s="2">
        <v>33</v>
      </c>
      <c r="C3613" s="2">
        <v>50</v>
      </c>
      <c r="D3613" s="11"/>
      <c r="E36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13" s="524" t="str">
        <f t="shared" si="170"/>
        <v/>
      </c>
      <c r="H3613" s="525">
        <f t="shared" si="171"/>
        <v>0</v>
      </c>
      <c r="I3613" s="526">
        <f t="shared" si="172"/>
        <v>1</v>
      </c>
      <c r="J3613" s="526" t="str">
        <f ca="1">IF(G3613="","",SUMPRODUCT(LOOKUP(MID(SUBSTITUTE(UPPER(TRIM(CLEAN(SUBSTITUTE(SUBSTITUTE(G3613,"ٔ",""),"ـ","ء"))))," ",""),ROW(INDIRECT("1:"&amp;LEN(SUBSTITUTE(UPPER(TRIM(CLEAN(SUBSTITUTE(SUBSTITUTE(G3613,"ٔ",""),"ـ","ء"))))," ","")))),1),Gematria!$C$3:$C$40,Gematria!$D$3:$D$40)))</f>
        <v/>
      </c>
    </row>
    <row r="3614" spans="1:10" x14ac:dyDescent="0.25">
      <c r="A3614" s="2">
        <v>3613</v>
      </c>
      <c r="B3614" s="2">
        <v>33</v>
      </c>
      <c r="C3614" s="2">
        <v>51</v>
      </c>
      <c r="D3614" s="11"/>
      <c r="E36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14" s="524" t="str">
        <f t="shared" si="170"/>
        <v/>
      </c>
      <c r="H3614" s="525">
        <f t="shared" si="171"/>
        <v>0</v>
      </c>
      <c r="I3614" s="526">
        <f t="shared" si="172"/>
        <v>1</v>
      </c>
      <c r="J3614" s="526" t="str">
        <f ca="1">IF(G3614="","",SUMPRODUCT(LOOKUP(MID(SUBSTITUTE(UPPER(TRIM(CLEAN(SUBSTITUTE(SUBSTITUTE(G3614,"ٔ",""),"ـ","ء"))))," ",""),ROW(INDIRECT("1:"&amp;LEN(SUBSTITUTE(UPPER(TRIM(CLEAN(SUBSTITUTE(SUBSTITUTE(G3614,"ٔ",""),"ـ","ء"))))," ","")))),1),Gematria!$C$3:$C$40,Gematria!$D$3:$D$40)))</f>
        <v/>
      </c>
    </row>
    <row r="3615" spans="1:10" x14ac:dyDescent="0.25">
      <c r="A3615" s="2">
        <v>3614</v>
      </c>
      <c r="B3615" s="2">
        <v>33</v>
      </c>
      <c r="C3615" s="2">
        <v>52</v>
      </c>
      <c r="D3615" s="11"/>
      <c r="E36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15" s="524" t="str">
        <f t="shared" si="170"/>
        <v/>
      </c>
      <c r="H3615" s="525">
        <f t="shared" si="171"/>
        <v>0</v>
      </c>
      <c r="I3615" s="526">
        <f t="shared" si="172"/>
        <v>1</v>
      </c>
      <c r="J3615" s="526" t="str">
        <f ca="1">IF(G3615="","",SUMPRODUCT(LOOKUP(MID(SUBSTITUTE(UPPER(TRIM(CLEAN(SUBSTITUTE(SUBSTITUTE(G3615,"ٔ",""),"ـ","ء"))))," ",""),ROW(INDIRECT("1:"&amp;LEN(SUBSTITUTE(UPPER(TRIM(CLEAN(SUBSTITUTE(SUBSTITUTE(G3615,"ٔ",""),"ـ","ء"))))," ","")))),1),Gematria!$C$3:$C$40,Gematria!$D$3:$D$40)))</f>
        <v/>
      </c>
    </row>
    <row r="3616" spans="1:10" x14ac:dyDescent="0.25">
      <c r="A3616" s="2">
        <v>3615</v>
      </c>
      <c r="B3616" s="2">
        <v>33</v>
      </c>
      <c r="C3616" s="2">
        <v>53</v>
      </c>
      <c r="D3616" s="11"/>
      <c r="E36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16" s="524" t="str">
        <f t="shared" si="170"/>
        <v/>
      </c>
      <c r="H3616" s="525">
        <f t="shared" si="171"/>
        <v>0</v>
      </c>
      <c r="I3616" s="526">
        <f t="shared" si="172"/>
        <v>1</v>
      </c>
      <c r="J3616" s="526" t="str">
        <f ca="1">IF(G3616="","",SUMPRODUCT(LOOKUP(MID(SUBSTITUTE(UPPER(TRIM(CLEAN(SUBSTITUTE(SUBSTITUTE(G3616,"ٔ",""),"ـ","ء"))))," ",""),ROW(INDIRECT("1:"&amp;LEN(SUBSTITUTE(UPPER(TRIM(CLEAN(SUBSTITUTE(SUBSTITUTE(G3616,"ٔ",""),"ـ","ء"))))," ","")))),1),Gematria!$C$3:$C$40,Gematria!$D$3:$D$40)))</f>
        <v/>
      </c>
    </row>
    <row r="3617" spans="1:10" x14ac:dyDescent="0.25">
      <c r="A3617" s="2">
        <v>3616</v>
      </c>
      <c r="B3617" s="2">
        <v>33</v>
      </c>
      <c r="C3617" s="2">
        <v>54</v>
      </c>
      <c r="D3617" s="11"/>
      <c r="E36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17" s="524" t="str">
        <f t="shared" si="170"/>
        <v/>
      </c>
      <c r="H3617" s="525">
        <f t="shared" si="171"/>
        <v>0</v>
      </c>
      <c r="I3617" s="526">
        <f t="shared" si="172"/>
        <v>1</v>
      </c>
      <c r="J3617" s="526" t="str">
        <f ca="1">IF(G3617="","",SUMPRODUCT(LOOKUP(MID(SUBSTITUTE(UPPER(TRIM(CLEAN(SUBSTITUTE(SUBSTITUTE(G3617,"ٔ",""),"ـ","ء"))))," ",""),ROW(INDIRECT("1:"&amp;LEN(SUBSTITUTE(UPPER(TRIM(CLEAN(SUBSTITUTE(SUBSTITUTE(G3617,"ٔ",""),"ـ","ء"))))," ","")))),1),Gematria!$C$3:$C$40,Gematria!$D$3:$D$40)))</f>
        <v/>
      </c>
    </row>
    <row r="3618" spans="1:10" x14ac:dyDescent="0.25">
      <c r="A3618" s="2">
        <v>3617</v>
      </c>
      <c r="B3618" s="2">
        <v>33</v>
      </c>
      <c r="C3618" s="2">
        <v>55</v>
      </c>
      <c r="D3618" s="11"/>
      <c r="E36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18" s="524" t="str">
        <f t="shared" si="170"/>
        <v/>
      </c>
      <c r="H3618" s="525">
        <f t="shared" si="171"/>
        <v>0</v>
      </c>
      <c r="I3618" s="526">
        <f t="shared" si="172"/>
        <v>1</v>
      </c>
      <c r="J3618" s="526" t="str">
        <f ca="1">IF(G3618="","",SUMPRODUCT(LOOKUP(MID(SUBSTITUTE(UPPER(TRIM(CLEAN(SUBSTITUTE(SUBSTITUTE(G3618,"ٔ",""),"ـ","ء"))))," ",""),ROW(INDIRECT("1:"&amp;LEN(SUBSTITUTE(UPPER(TRIM(CLEAN(SUBSTITUTE(SUBSTITUTE(G3618,"ٔ",""),"ـ","ء"))))," ","")))),1),Gematria!$C$3:$C$40,Gematria!$D$3:$D$40)))</f>
        <v/>
      </c>
    </row>
    <row r="3619" spans="1:10" x14ac:dyDescent="0.25">
      <c r="A3619" s="2">
        <v>3618</v>
      </c>
      <c r="B3619" s="2">
        <v>33</v>
      </c>
      <c r="C3619" s="2">
        <v>56</v>
      </c>
      <c r="D3619" s="11"/>
      <c r="E36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19" s="524" t="str">
        <f t="shared" si="170"/>
        <v/>
      </c>
      <c r="H3619" s="525">
        <f t="shared" si="171"/>
        <v>0</v>
      </c>
      <c r="I3619" s="526">
        <f t="shared" si="172"/>
        <v>1</v>
      </c>
      <c r="J3619" s="526" t="str">
        <f ca="1">IF(G3619="","",SUMPRODUCT(LOOKUP(MID(SUBSTITUTE(UPPER(TRIM(CLEAN(SUBSTITUTE(SUBSTITUTE(G3619,"ٔ",""),"ـ","ء"))))," ",""),ROW(INDIRECT("1:"&amp;LEN(SUBSTITUTE(UPPER(TRIM(CLEAN(SUBSTITUTE(SUBSTITUTE(G3619,"ٔ",""),"ـ","ء"))))," ","")))),1),Gematria!$C$3:$C$40,Gematria!$D$3:$D$40)))</f>
        <v/>
      </c>
    </row>
    <row r="3620" spans="1:10" x14ac:dyDescent="0.25">
      <c r="A3620" s="2">
        <v>3619</v>
      </c>
      <c r="B3620" s="2">
        <v>33</v>
      </c>
      <c r="C3620" s="2">
        <v>57</v>
      </c>
      <c r="D3620" s="11"/>
      <c r="E36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20" s="524" t="str">
        <f t="shared" si="170"/>
        <v/>
      </c>
      <c r="H3620" s="525">
        <f t="shared" si="171"/>
        <v>0</v>
      </c>
      <c r="I3620" s="526">
        <f t="shared" si="172"/>
        <v>1</v>
      </c>
      <c r="J3620" s="526" t="str">
        <f ca="1">IF(G3620="","",SUMPRODUCT(LOOKUP(MID(SUBSTITUTE(UPPER(TRIM(CLEAN(SUBSTITUTE(SUBSTITUTE(G3620,"ٔ",""),"ـ","ء"))))," ",""),ROW(INDIRECT("1:"&amp;LEN(SUBSTITUTE(UPPER(TRIM(CLEAN(SUBSTITUTE(SUBSTITUTE(G3620,"ٔ",""),"ـ","ء"))))," ","")))),1),Gematria!$C$3:$C$40,Gematria!$D$3:$D$40)))</f>
        <v/>
      </c>
    </row>
    <row r="3621" spans="1:10" x14ac:dyDescent="0.25">
      <c r="A3621" s="2">
        <v>3620</v>
      </c>
      <c r="B3621" s="2">
        <v>33</v>
      </c>
      <c r="C3621" s="2">
        <v>58</v>
      </c>
      <c r="D3621" s="11"/>
      <c r="E36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21" s="524" t="str">
        <f t="shared" si="170"/>
        <v/>
      </c>
      <c r="H3621" s="525">
        <f t="shared" si="171"/>
        <v>0</v>
      </c>
      <c r="I3621" s="526">
        <f t="shared" si="172"/>
        <v>1</v>
      </c>
      <c r="J3621" s="526" t="str">
        <f ca="1">IF(G3621="","",SUMPRODUCT(LOOKUP(MID(SUBSTITUTE(UPPER(TRIM(CLEAN(SUBSTITUTE(SUBSTITUTE(G3621,"ٔ",""),"ـ","ء"))))," ",""),ROW(INDIRECT("1:"&amp;LEN(SUBSTITUTE(UPPER(TRIM(CLEAN(SUBSTITUTE(SUBSTITUTE(G3621,"ٔ",""),"ـ","ء"))))," ","")))),1),Gematria!$C$3:$C$40,Gematria!$D$3:$D$40)))</f>
        <v/>
      </c>
    </row>
    <row r="3622" spans="1:10" x14ac:dyDescent="0.25">
      <c r="A3622" s="2">
        <v>3621</v>
      </c>
      <c r="B3622" s="2">
        <v>33</v>
      </c>
      <c r="C3622" s="2">
        <v>59</v>
      </c>
      <c r="D3622" s="11"/>
      <c r="E36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22" s="524" t="str">
        <f t="shared" si="170"/>
        <v/>
      </c>
      <c r="H3622" s="525">
        <f t="shared" si="171"/>
        <v>0</v>
      </c>
      <c r="I3622" s="526">
        <f t="shared" si="172"/>
        <v>1</v>
      </c>
      <c r="J3622" s="526" t="str">
        <f ca="1">IF(G3622="","",SUMPRODUCT(LOOKUP(MID(SUBSTITUTE(UPPER(TRIM(CLEAN(SUBSTITUTE(SUBSTITUTE(G3622,"ٔ",""),"ـ","ء"))))," ",""),ROW(INDIRECT("1:"&amp;LEN(SUBSTITUTE(UPPER(TRIM(CLEAN(SUBSTITUTE(SUBSTITUTE(G3622,"ٔ",""),"ـ","ء"))))," ","")))),1),Gematria!$C$3:$C$40,Gematria!$D$3:$D$40)))</f>
        <v/>
      </c>
    </row>
    <row r="3623" spans="1:10" x14ac:dyDescent="0.25">
      <c r="A3623" s="2">
        <v>3622</v>
      </c>
      <c r="B3623" s="2">
        <v>33</v>
      </c>
      <c r="C3623" s="2">
        <v>60</v>
      </c>
      <c r="D3623" s="11"/>
      <c r="E36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23" s="524" t="str">
        <f t="shared" si="170"/>
        <v/>
      </c>
      <c r="H3623" s="525">
        <f t="shared" si="171"/>
        <v>0</v>
      </c>
      <c r="I3623" s="526">
        <f t="shared" si="172"/>
        <v>1</v>
      </c>
      <c r="J3623" s="526" t="str">
        <f ca="1">IF(G3623="","",SUMPRODUCT(LOOKUP(MID(SUBSTITUTE(UPPER(TRIM(CLEAN(SUBSTITUTE(SUBSTITUTE(G3623,"ٔ",""),"ـ","ء"))))," ",""),ROW(INDIRECT("1:"&amp;LEN(SUBSTITUTE(UPPER(TRIM(CLEAN(SUBSTITUTE(SUBSTITUTE(G3623,"ٔ",""),"ـ","ء"))))," ","")))),1),Gematria!$C$3:$C$40,Gematria!$D$3:$D$40)))</f>
        <v/>
      </c>
    </row>
    <row r="3624" spans="1:10" x14ac:dyDescent="0.25">
      <c r="A3624" s="2">
        <v>3623</v>
      </c>
      <c r="B3624" s="2">
        <v>33</v>
      </c>
      <c r="C3624" s="2">
        <v>61</v>
      </c>
      <c r="D3624" s="11"/>
      <c r="E36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24" s="524" t="str">
        <f t="shared" si="170"/>
        <v/>
      </c>
      <c r="H3624" s="525">
        <f t="shared" si="171"/>
        <v>0</v>
      </c>
      <c r="I3624" s="526">
        <f t="shared" si="172"/>
        <v>1</v>
      </c>
      <c r="J3624" s="526" t="str">
        <f ca="1">IF(G3624="","",SUMPRODUCT(LOOKUP(MID(SUBSTITUTE(UPPER(TRIM(CLEAN(SUBSTITUTE(SUBSTITUTE(G3624,"ٔ",""),"ـ","ء"))))," ",""),ROW(INDIRECT("1:"&amp;LEN(SUBSTITUTE(UPPER(TRIM(CLEAN(SUBSTITUTE(SUBSTITUTE(G3624,"ٔ",""),"ـ","ء"))))," ","")))),1),Gematria!$C$3:$C$40,Gematria!$D$3:$D$40)))</f>
        <v/>
      </c>
    </row>
    <row r="3625" spans="1:10" x14ac:dyDescent="0.25">
      <c r="A3625" s="2">
        <v>3624</v>
      </c>
      <c r="B3625" s="2">
        <v>33</v>
      </c>
      <c r="C3625" s="2">
        <v>62</v>
      </c>
      <c r="D3625" s="11"/>
      <c r="E36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25" s="524" t="str">
        <f t="shared" si="170"/>
        <v/>
      </c>
      <c r="H3625" s="525">
        <f t="shared" si="171"/>
        <v>0</v>
      </c>
      <c r="I3625" s="526">
        <f t="shared" si="172"/>
        <v>1</v>
      </c>
      <c r="J3625" s="526" t="str">
        <f ca="1">IF(G3625="","",SUMPRODUCT(LOOKUP(MID(SUBSTITUTE(UPPER(TRIM(CLEAN(SUBSTITUTE(SUBSTITUTE(G3625,"ٔ",""),"ـ","ء"))))," ",""),ROW(INDIRECT("1:"&amp;LEN(SUBSTITUTE(UPPER(TRIM(CLEAN(SUBSTITUTE(SUBSTITUTE(G3625,"ٔ",""),"ـ","ء"))))," ","")))),1),Gematria!$C$3:$C$40,Gematria!$D$3:$D$40)))</f>
        <v/>
      </c>
    </row>
    <row r="3626" spans="1:10" x14ac:dyDescent="0.25">
      <c r="A3626" s="2">
        <v>3625</v>
      </c>
      <c r="B3626" s="2">
        <v>33</v>
      </c>
      <c r="C3626" s="2">
        <v>63</v>
      </c>
      <c r="D3626" s="11"/>
      <c r="E36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26" s="524" t="str">
        <f t="shared" si="170"/>
        <v/>
      </c>
      <c r="H3626" s="525">
        <f t="shared" si="171"/>
        <v>0</v>
      </c>
      <c r="I3626" s="526">
        <f t="shared" si="172"/>
        <v>1</v>
      </c>
      <c r="J3626" s="526" t="str">
        <f ca="1">IF(G3626="","",SUMPRODUCT(LOOKUP(MID(SUBSTITUTE(UPPER(TRIM(CLEAN(SUBSTITUTE(SUBSTITUTE(G3626,"ٔ",""),"ـ","ء"))))," ",""),ROW(INDIRECT("1:"&amp;LEN(SUBSTITUTE(UPPER(TRIM(CLEAN(SUBSTITUTE(SUBSTITUTE(G3626,"ٔ",""),"ـ","ء"))))," ","")))),1),Gematria!$C$3:$C$40,Gematria!$D$3:$D$40)))</f>
        <v/>
      </c>
    </row>
    <row r="3627" spans="1:10" x14ac:dyDescent="0.25">
      <c r="A3627" s="2">
        <v>3626</v>
      </c>
      <c r="B3627" s="2">
        <v>33</v>
      </c>
      <c r="C3627" s="2">
        <v>64</v>
      </c>
      <c r="D3627" s="11"/>
      <c r="E36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27" s="524" t="str">
        <f t="shared" si="170"/>
        <v/>
      </c>
      <c r="H3627" s="525">
        <f t="shared" si="171"/>
        <v>0</v>
      </c>
      <c r="I3627" s="526">
        <f t="shared" si="172"/>
        <v>1</v>
      </c>
      <c r="J3627" s="526" t="str">
        <f ca="1">IF(G3627="","",SUMPRODUCT(LOOKUP(MID(SUBSTITUTE(UPPER(TRIM(CLEAN(SUBSTITUTE(SUBSTITUTE(G3627,"ٔ",""),"ـ","ء"))))," ",""),ROW(INDIRECT("1:"&amp;LEN(SUBSTITUTE(UPPER(TRIM(CLEAN(SUBSTITUTE(SUBSTITUTE(G3627,"ٔ",""),"ـ","ء"))))," ","")))),1),Gematria!$C$3:$C$40,Gematria!$D$3:$D$40)))</f>
        <v/>
      </c>
    </row>
    <row r="3628" spans="1:10" x14ac:dyDescent="0.25">
      <c r="A3628" s="2">
        <v>3627</v>
      </c>
      <c r="B3628" s="2">
        <v>33</v>
      </c>
      <c r="C3628" s="2">
        <v>65</v>
      </c>
      <c r="D3628" s="11"/>
      <c r="E36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28" s="524" t="str">
        <f t="shared" si="170"/>
        <v/>
      </c>
      <c r="H3628" s="525">
        <f t="shared" si="171"/>
        <v>0</v>
      </c>
      <c r="I3628" s="526">
        <f t="shared" si="172"/>
        <v>1</v>
      </c>
      <c r="J3628" s="526" t="str">
        <f ca="1">IF(G3628="","",SUMPRODUCT(LOOKUP(MID(SUBSTITUTE(UPPER(TRIM(CLEAN(SUBSTITUTE(SUBSTITUTE(G3628,"ٔ",""),"ـ","ء"))))," ",""),ROW(INDIRECT("1:"&amp;LEN(SUBSTITUTE(UPPER(TRIM(CLEAN(SUBSTITUTE(SUBSTITUTE(G3628,"ٔ",""),"ـ","ء"))))," ","")))),1),Gematria!$C$3:$C$40,Gematria!$D$3:$D$40)))</f>
        <v/>
      </c>
    </row>
    <row r="3629" spans="1:10" x14ac:dyDescent="0.25">
      <c r="A3629" s="2">
        <v>3628</v>
      </c>
      <c r="B3629" s="2">
        <v>33</v>
      </c>
      <c r="C3629" s="2">
        <v>66</v>
      </c>
      <c r="D3629" s="11"/>
      <c r="E36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29" s="524" t="str">
        <f t="shared" si="170"/>
        <v/>
      </c>
      <c r="H3629" s="525">
        <f t="shared" si="171"/>
        <v>0</v>
      </c>
      <c r="I3629" s="526">
        <f t="shared" si="172"/>
        <v>1</v>
      </c>
      <c r="J3629" s="526" t="str">
        <f ca="1">IF(G3629="","",SUMPRODUCT(LOOKUP(MID(SUBSTITUTE(UPPER(TRIM(CLEAN(SUBSTITUTE(SUBSTITUTE(G3629,"ٔ",""),"ـ","ء"))))," ",""),ROW(INDIRECT("1:"&amp;LEN(SUBSTITUTE(UPPER(TRIM(CLEAN(SUBSTITUTE(SUBSTITUTE(G3629,"ٔ",""),"ـ","ء"))))," ","")))),1),Gematria!$C$3:$C$40,Gematria!$D$3:$D$40)))</f>
        <v/>
      </c>
    </row>
    <row r="3630" spans="1:10" x14ac:dyDescent="0.25">
      <c r="A3630" s="2">
        <v>3629</v>
      </c>
      <c r="B3630" s="2">
        <v>33</v>
      </c>
      <c r="C3630" s="2">
        <v>67</v>
      </c>
      <c r="D3630" s="11"/>
      <c r="E36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30" s="524" t="str">
        <f t="shared" si="170"/>
        <v/>
      </c>
      <c r="H3630" s="525">
        <f t="shared" si="171"/>
        <v>0</v>
      </c>
      <c r="I3630" s="526">
        <f t="shared" si="172"/>
        <v>1</v>
      </c>
      <c r="J3630" s="526" t="str">
        <f ca="1">IF(G3630="","",SUMPRODUCT(LOOKUP(MID(SUBSTITUTE(UPPER(TRIM(CLEAN(SUBSTITUTE(SUBSTITUTE(G3630,"ٔ",""),"ـ","ء"))))," ",""),ROW(INDIRECT("1:"&amp;LEN(SUBSTITUTE(UPPER(TRIM(CLEAN(SUBSTITUTE(SUBSTITUTE(G3630,"ٔ",""),"ـ","ء"))))," ","")))),1),Gematria!$C$3:$C$40,Gematria!$D$3:$D$40)))</f>
        <v/>
      </c>
    </row>
    <row r="3631" spans="1:10" x14ac:dyDescent="0.25">
      <c r="A3631" s="2">
        <v>3630</v>
      </c>
      <c r="B3631" s="2">
        <v>33</v>
      </c>
      <c r="C3631" s="2">
        <v>68</v>
      </c>
      <c r="D3631" s="11"/>
      <c r="E36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31" s="524" t="str">
        <f t="shared" si="170"/>
        <v/>
      </c>
      <c r="H3631" s="525">
        <f t="shared" si="171"/>
        <v>0</v>
      </c>
      <c r="I3631" s="526">
        <f t="shared" si="172"/>
        <v>1</v>
      </c>
      <c r="J3631" s="526" t="str">
        <f ca="1">IF(G3631="","",SUMPRODUCT(LOOKUP(MID(SUBSTITUTE(UPPER(TRIM(CLEAN(SUBSTITUTE(SUBSTITUTE(G3631,"ٔ",""),"ـ","ء"))))," ",""),ROW(INDIRECT("1:"&amp;LEN(SUBSTITUTE(UPPER(TRIM(CLEAN(SUBSTITUTE(SUBSTITUTE(G3631,"ٔ",""),"ـ","ء"))))," ","")))),1),Gematria!$C$3:$C$40,Gematria!$D$3:$D$40)))</f>
        <v/>
      </c>
    </row>
    <row r="3632" spans="1:10" x14ac:dyDescent="0.25">
      <c r="A3632" s="2">
        <v>3631</v>
      </c>
      <c r="B3632" s="2">
        <v>33</v>
      </c>
      <c r="C3632" s="2">
        <v>69</v>
      </c>
      <c r="D3632" s="11"/>
      <c r="E36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32" s="524" t="str">
        <f t="shared" si="170"/>
        <v/>
      </c>
      <c r="H3632" s="525">
        <f t="shared" si="171"/>
        <v>0</v>
      </c>
      <c r="I3632" s="526">
        <f t="shared" si="172"/>
        <v>1</v>
      </c>
      <c r="J3632" s="526" t="str">
        <f ca="1">IF(G3632="","",SUMPRODUCT(LOOKUP(MID(SUBSTITUTE(UPPER(TRIM(CLEAN(SUBSTITUTE(SUBSTITUTE(G3632,"ٔ",""),"ـ","ء"))))," ",""),ROW(INDIRECT("1:"&amp;LEN(SUBSTITUTE(UPPER(TRIM(CLEAN(SUBSTITUTE(SUBSTITUTE(G3632,"ٔ",""),"ـ","ء"))))," ","")))),1),Gematria!$C$3:$C$40,Gematria!$D$3:$D$40)))</f>
        <v/>
      </c>
    </row>
    <row r="3633" spans="1:10" x14ac:dyDescent="0.25">
      <c r="A3633" s="2">
        <v>3632</v>
      </c>
      <c r="B3633" s="2">
        <v>33</v>
      </c>
      <c r="C3633" s="2">
        <v>70</v>
      </c>
      <c r="D3633" s="11"/>
      <c r="E36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33" s="524" t="str">
        <f t="shared" si="170"/>
        <v/>
      </c>
      <c r="H3633" s="525">
        <f t="shared" si="171"/>
        <v>0</v>
      </c>
      <c r="I3633" s="526">
        <f t="shared" si="172"/>
        <v>1</v>
      </c>
      <c r="J3633" s="526" t="str">
        <f ca="1">IF(G3633="","",SUMPRODUCT(LOOKUP(MID(SUBSTITUTE(UPPER(TRIM(CLEAN(SUBSTITUTE(SUBSTITUTE(G3633,"ٔ",""),"ـ","ء"))))," ",""),ROW(INDIRECT("1:"&amp;LEN(SUBSTITUTE(UPPER(TRIM(CLEAN(SUBSTITUTE(SUBSTITUTE(G3633,"ٔ",""),"ـ","ء"))))," ","")))),1),Gematria!$C$3:$C$40,Gematria!$D$3:$D$40)))</f>
        <v/>
      </c>
    </row>
    <row r="3634" spans="1:10" x14ac:dyDescent="0.25">
      <c r="A3634" s="2">
        <v>3633</v>
      </c>
      <c r="B3634" s="2">
        <v>33</v>
      </c>
      <c r="C3634" s="2">
        <v>71</v>
      </c>
      <c r="D3634" s="11"/>
      <c r="E36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34" s="524" t="str">
        <f t="shared" si="170"/>
        <v/>
      </c>
      <c r="H3634" s="525">
        <f t="shared" si="171"/>
        <v>0</v>
      </c>
      <c r="I3634" s="526">
        <f t="shared" si="172"/>
        <v>1</v>
      </c>
      <c r="J3634" s="526" t="str">
        <f ca="1">IF(G3634="","",SUMPRODUCT(LOOKUP(MID(SUBSTITUTE(UPPER(TRIM(CLEAN(SUBSTITUTE(SUBSTITUTE(G3634,"ٔ",""),"ـ","ء"))))," ",""),ROW(INDIRECT("1:"&amp;LEN(SUBSTITUTE(UPPER(TRIM(CLEAN(SUBSTITUTE(SUBSTITUTE(G3634,"ٔ",""),"ـ","ء"))))," ","")))),1),Gematria!$C$3:$C$40,Gematria!$D$3:$D$40)))</f>
        <v/>
      </c>
    </row>
    <row r="3635" spans="1:10" x14ac:dyDescent="0.25">
      <c r="A3635" s="2">
        <v>3634</v>
      </c>
      <c r="B3635" s="2">
        <v>33</v>
      </c>
      <c r="C3635" s="2">
        <v>72</v>
      </c>
      <c r="D3635" s="11"/>
      <c r="E36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35" s="524" t="str">
        <f t="shared" si="170"/>
        <v/>
      </c>
      <c r="H3635" s="525">
        <f t="shared" si="171"/>
        <v>0</v>
      </c>
      <c r="I3635" s="526">
        <f t="shared" si="172"/>
        <v>1</v>
      </c>
      <c r="J3635" s="526" t="str">
        <f ca="1">IF(G3635="","",SUMPRODUCT(LOOKUP(MID(SUBSTITUTE(UPPER(TRIM(CLEAN(SUBSTITUTE(SUBSTITUTE(G3635,"ٔ",""),"ـ","ء"))))," ",""),ROW(INDIRECT("1:"&amp;LEN(SUBSTITUTE(UPPER(TRIM(CLEAN(SUBSTITUTE(SUBSTITUTE(G3635,"ٔ",""),"ـ","ء"))))," ","")))),1),Gematria!$C$3:$C$40,Gematria!$D$3:$D$40)))</f>
        <v/>
      </c>
    </row>
    <row r="3636" spans="1:10" x14ac:dyDescent="0.25">
      <c r="A3636" s="2">
        <v>3635</v>
      </c>
      <c r="B3636" s="2">
        <v>33</v>
      </c>
      <c r="C3636" s="2">
        <v>73</v>
      </c>
      <c r="D3636" s="11"/>
      <c r="E36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36" s="524" t="str">
        <f t="shared" si="170"/>
        <v/>
      </c>
      <c r="H3636" s="525">
        <f t="shared" si="171"/>
        <v>0</v>
      </c>
      <c r="I3636" s="526">
        <f t="shared" si="172"/>
        <v>1</v>
      </c>
      <c r="J3636" s="526" t="str">
        <f ca="1">IF(G3636="","",SUMPRODUCT(LOOKUP(MID(SUBSTITUTE(UPPER(TRIM(CLEAN(SUBSTITUTE(SUBSTITUTE(G3636,"ٔ",""),"ـ","ء"))))," ",""),ROW(INDIRECT("1:"&amp;LEN(SUBSTITUTE(UPPER(TRIM(CLEAN(SUBSTITUTE(SUBSTITUTE(G3636,"ٔ",""),"ـ","ء"))))," ","")))),1),Gematria!$C$3:$C$40,Gematria!$D$3:$D$40)))</f>
        <v/>
      </c>
    </row>
    <row r="3637" spans="1:10" x14ac:dyDescent="0.25">
      <c r="A3637" s="2">
        <v>3636</v>
      </c>
      <c r="B3637" s="2">
        <v>34</v>
      </c>
      <c r="C3637" s="2">
        <v>0</v>
      </c>
      <c r="D3637" s="11"/>
      <c r="E36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37" s="524" t="str">
        <f t="shared" si="170"/>
        <v/>
      </c>
      <c r="H3637" s="525">
        <f t="shared" si="171"/>
        <v>0</v>
      </c>
      <c r="I3637" s="526">
        <f t="shared" si="172"/>
        <v>1</v>
      </c>
      <c r="J3637" s="526" t="str">
        <f ca="1">IF(G3637="","",SUMPRODUCT(LOOKUP(MID(SUBSTITUTE(UPPER(TRIM(CLEAN(SUBSTITUTE(SUBSTITUTE(G3637,"ٔ",""),"ـ","ء"))))," ",""),ROW(INDIRECT("1:"&amp;LEN(SUBSTITUTE(UPPER(TRIM(CLEAN(SUBSTITUTE(SUBSTITUTE(G3637,"ٔ",""),"ـ","ء"))))," ","")))),1),Gematria!$C$3:$C$40,Gematria!$D$3:$D$40)))</f>
        <v/>
      </c>
    </row>
    <row r="3638" spans="1:10" x14ac:dyDescent="0.25">
      <c r="A3638" s="2">
        <v>3637</v>
      </c>
      <c r="B3638" s="2">
        <v>34</v>
      </c>
      <c r="C3638" s="2">
        <v>1</v>
      </c>
      <c r="D3638" s="11"/>
      <c r="E36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38" s="524" t="str">
        <f t="shared" si="170"/>
        <v/>
      </c>
      <c r="H3638" s="525">
        <f t="shared" si="171"/>
        <v>0</v>
      </c>
      <c r="I3638" s="526">
        <f t="shared" si="172"/>
        <v>1</v>
      </c>
      <c r="J3638" s="526" t="str">
        <f ca="1">IF(G3638="","",SUMPRODUCT(LOOKUP(MID(SUBSTITUTE(UPPER(TRIM(CLEAN(SUBSTITUTE(SUBSTITUTE(G3638,"ٔ",""),"ـ","ء"))))," ",""),ROW(INDIRECT("1:"&amp;LEN(SUBSTITUTE(UPPER(TRIM(CLEAN(SUBSTITUTE(SUBSTITUTE(G3638,"ٔ",""),"ـ","ء"))))," ","")))),1),Gematria!$C$3:$C$40,Gematria!$D$3:$D$40)))</f>
        <v/>
      </c>
    </row>
    <row r="3639" spans="1:10" x14ac:dyDescent="0.25">
      <c r="A3639" s="2">
        <v>3638</v>
      </c>
      <c r="B3639" s="2">
        <v>34</v>
      </c>
      <c r="C3639" s="2">
        <v>2</v>
      </c>
      <c r="D3639" s="11"/>
      <c r="E36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39" s="524" t="str">
        <f t="shared" si="170"/>
        <v/>
      </c>
      <c r="H3639" s="525">
        <f t="shared" si="171"/>
        <v>0</v>
      </c>
      <c r="I3639" s="526">
        <f t="shared" si="172"/>
        <v>1</v>
      </c>
      <c r="J3639" s="526" t="str">
        <f ca="1">IF(G3639="","",SUMPRODUCT(LOOKUP(MID(SUBSTITUTE(UPPER(TRIM(CLEAN(SUBSTITUTE(SUBSTITUTE(G3639,"ٔ",""),"ـ","ء"))))," ",""),ROW(INDIRECT("1:"&amp;LEN(SUBSTITUTE(UPPER(TRIM(CLEAN(SUBSTITUTE(SUBSTITUTE(G3639,"ٔ",""),"ـ","ء"))))," ","")))),1),Gematria!$C$3:$C$40,Gematria!$D$3:$D$40)))</f>
        <v/>
      </c>
    </row>
    <row r="3640" spans="1:10" x14ac:dyDescent="0.25">
      <c r="A3640" s="2">
        <v>3639</v>
      </c>
      <c r="B3640" s="2">
        <v>34</v>
      </c>
      <c r="C3640" s="2">
        <v>3</v>
      </c>
      <c r="D3640" s="11"/>
      <c r="E36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40" s="524" t="str">
        <f t="shared" si="170"/>
        <v/>
      </c>
      <c r="H3640" s="525">
        <f t="shared" si="171"/>
        <v>0</v>
      </c>
      <c r="I3640" s="526">
        <f t="shared" si="172"/>
        <v>1</v>
      </c>
      <c r="J3640" s="526" t="str">
        <f ca="1">IF(G3640="","",SUMPRODUCT(LOOKUP(MID(SUBSTITUTE(UPPER(TRIM(CLEAN(SUBSTITUTE(SUBSTITUTE(G3640,"ٔ",""),"ـ","ء"))))," ",""),ROW(INDIRECT("1:"&amp;LEN(SUBSTITUTE(UPPER(TRIM(CLEAN(SUBSTITUTE(SUBSTITUTE(G3640,"ٔ",""),"ـ","ء"))))," ","")))),1),Gematria!$C$3:$C$40,Gematria!$D$3:$D$40)))</f>
        <v/>
      </c>
    </row>
    <row r="3641" spans="1:10" x14ac:dyDescent="0.25">
      <c r="A3641" s="2">
        <v>3640</v>
      </c>
      <c r="B3641" s="2">
        <v>34</v>
      </c>
      <c r="C3641" s="2">
        <v>4</v>
      </c>
      <c r="D3641" s="11"/>
      <c r="E36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41" s="524" t="str">
        <f t="shared" si="170"/>
        <v/>
      </c>
      <c r="H3641" s="525">
        <f t="shared" si="171"/>
        <v>0</v>
      </c>
      <c r="I3641" s="526">
        <f t="shared" si="172"/>
        <v>1</v>
      </c>
      <c r="J3641" s="526" t="str">
        <f ca="1">IF(G3641="","",SUMPRODUCT(LOOKUP(MID(SUBSTITUTE(UPPER(TRIM(CLEAN(SUBSTITUTE(SUBSTITUTE(G3641,"ٔ",""),"ـ","ء"))))," ",""),ROW(INDIRECT("1:"&amp;LEN(SUBSTITUTE(UPPER(TRIM(CLEAN(SUBSTITUTE(SUBSTITUTE(G3641,"ٔ",""),"ـ","ء"))))," ","")))),1),Gematria!$C$3:$C$40,Gematria!$D$3:$D$40)))</f>
        <v/>
      </c>
    </row>
    <row r="3642" spans="1:10" x14ac:dyDescent="0.25">
      <c r="A3642" s="2">
        <v>3641</v>
      </c>
      <c r="B3642" s="2">
        <v>34</v>
      </c>
      <c r="C3642" s="2">
        <v>5</v>
      </c>
      <c r="D3642" s="11"/>
      <c r="E36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42" s="524" t="str">
        <f t="shared" si="170"/>
        <v/>
      </c>
      <c r="H3642" s="525">
        <f t="shared" si="171"/>
        <v>0</v>
      </c>
      <c r="I3642" s="526">
        <f t="shared" si="172"/>
        <v>1</v>
      </c>
      <c r="J3642" s="526" t="str">
        <f ca="1">IF(G3642="","",SUMPRODUCT(LOOKUP(MID(SUBSTITUTE(UPPER(TRIM(CLEAN(SUBSTITUTE(SUBSTITUTE(G3642,"ٔ",""),"ـ","ء"))))," ",""),ROW(INDIRECT("1:"&amp;LEN(SUBSTITUTE(UPPER(TRIM(CLEAN(SUBSTITUTE(SUBSTITUTE(G3642,"ٔ",""),"ـ","ء"))))," ","")))),1),Gematria!$C$3:$C$40,Gematria!$D$3:$D$40)))</f>
        <v/>
      </c>
    </row>
    <row r="3643" spans="1:10" x14ac:dyDescent="0.25">
      <c r="A3643" s="2">
        <v>3642</v>
      </c>
      <c r="B3643" s="2">
        <v>34</v>
      </c>
      <c r="C3643" s="2">
        <v>6</v>
      </c>
      <c r="D3643" s="11"/>
      <c r="E36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43" s="524" t="str">
        <f t="shared" si="170"/>
        <v/>
      </c>
      <c r="H3643" s="525">
        <f t="shared" si="171"/>
        <v>0</v>
      </c>
      <c r="I3643" s="526">
        <f t="shared" si="172"/>
        <v>1</v>
      </c>
      <c r="J3643" s="526" t="str">
        <f ca="1">IF(G3643="","",SUMPRODUCT(LOOKUP(MID(SUBSTITUTE(UPPER(TRIM(CLEAN(SUBSTITUTE(SUBSTITUTE(G3643,"ٔ",""),"ـ","ء"))))," ",""),ROW(INDIRECT("1:"&amp;LEN(SUBSTITUTE(UPPER(TRIM(CLEAN(SUBSTITUTE(SUBSTITUTE(G3643,"ٔ",""),"ـ","ء"))))," ","")))),1),Gematria!$C$3:$C$40,Gematria!$D$3:$D$40)))</f>
        <v/>
      </c>
    </row>
    <row r="3644" spans="1:10" x14ac:dyDescent="0.25">
      <c r="A3644" s="2">
        <v>3643</v>
      </c>
      <c r="B3644" s="2">
        <v>34</v>
      </c>
      <c r="C3644" s="2">
        <v>7</v>
      </c>
      <c r="D3644" s="11"/>
      <c r="E36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44" s="524" t="str">
        <f t="shared" si="170"/>
        <v/>
      </c>
      <c r="H3644" s="525">
        <f t="shared" si="171"/>
        <v>0</v>
      </c>
      <c r="I3644" s="526">
        <f t="shared" si="172"/>
        <v>1</v>
      </c>
      <c r="J3644" s="526" t="str">
        <f ca="1">IF(G3644="","",SUMPRODUCT(LOOKUP(MID(SUBSTITUTE(UPPER(TRIM(CLEAN(SUBSTITUTE(SUBSTITUTE(G3644,"ٔ",""),"ـ","ء"))))," ",""),ROW(INDIRECT("1:"&amp;LEN(SUBSTITUTE(UPPER(TRIM(CLEAN(SUBSTITUTE(SUBSTITUTE(G3644,"ٔ",""),"ـ","ء"))))," ","")))),1),Gematria!$C$3:$C$40,Gematria!$D$3:$D$40)))</f>
        <v/>
      </c>
    </row>
    <row r="3645" spans="1:10" x14ac:dyDescent="0.25">
      <c r="A3645" s="2">
        <v>3644</v>
      </c>
      <c r="B3645" s="2">
        <v>34</v>
      </c>
      <c r="C3645" s="2">
        <v>8</v>
      </c>
      <c r="D3645" s="11"/>
      <c r="E36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45" s="524" t="str">
        <f t="shared" si="170"/>
        <v/>
      </c>
      <c r="H3645" s="525">
        <f t="shared" si="171"/>
        <v>0</v>
      </c>
      <c r="I3645" s="526">
        <f t="shared" si="172"/>
        <v>1</v>
      </c>
      <c r="J3645" s="526" t="str">
        <f ca="1">IF(G3645="","",SUMPRODUCT(LOOKUP(MID(SUBSTITUTE(UPPER(TRIM(CLEAN(SUBSTITUTE(SUBSTITUTE(G3645,"ٔ",""),"ـ","ء"))))," ",""),ROW(INDIRECT("1:"&amp;LEN(SUBSTITUTE(UPPER(TRIM(CLEAN(SUBSTITUTE(SUBSTITUTE(G3645,"ٔ",""),"ـ","ء"))))," ","")))),1),Gematria!$C$3:$C$40,Gematria!$D$3:$D$40)))</f>
        <v/>
      </c>
    </row>
    <row r="3646" spans="1:10" x14ac:dyDescent="0.25">
      <c r="A3646" s="2">
        <v>3645</v>
      </c>
      <c r="B3646" s="2">
        <v>34</v>
      </c>
      <c r="C3646" s="2">
        <v>9</v>
      </c>
      <c r="D3646" s="11"/>
      <c r="E36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46" s="524" t="str">
        <f t="shared" si="170"/>
        <v/>
      </c>
      <c r="H3646" s="525">
        <f t="shared" si="171"/>
        <v>0</v>
      </c>
      <c r="I3646" s="526">
        <f t="shared" si="172"/>
        <v>1</v>
      </c>
      <c r="J3646" s="526" t="str">
        <f ca="1">IF(G3646="","",SUMPRODUCT(LOOKUP(MID(SUBSTITUTE(UPPER(TRIM(CLEAN(SUBSTITUTE(SUBSTITUTE(G3646,"ٔ",""),"ـ","ء"))))," ",""),ROW(INDIRECT("1:"&amp;LEN(SUBSTITUTE(UPPER(TRIM(CLEAN(SUBSTITUTE(SUBSTITUTE(G3646,"ٔ",""),"ـ","ء"))))," ","")))),1),Gematria!$C$3:$C$40,Gematria!$D$3:$D$40)))</f>
        <v/>
      </c>
    </row>
    <row r="3647" spans="1:10" x14ac:dyDescent="0.25">
      <c r="A3647" s="2">
        <v>3646</v>
      </c>
      <c r="B3647" s="2">
        <v>34</v>
      </c>
      <c r="C3647" s="2">
        <v>10</v>
      </c>
      <c r="D3647" s="11"/>
      <c r="E36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47" s="524" t="str">
        <f t="shared" si="170"/>
        <v/>
      </c>
      <c r="H3647" s="525">
        <f t="shared" si="171"/>
        <v>0</v>
      </c>
      <c r="I3647" s="526">
        <f t="shared" si="172"/>
        <v>1</v>
      </c>
      <c r="J3647" s="526" t="str">
        <f ca="1">IF(G3647="","",SUMPRODUCT(LOOKUP(MID(SUBSTITUTE(UPPER(TRIM(CLEAN(SUBSTITUTE(SUBSTITUTE(G3647,"ٔ",""),"ـ","ء"))))," ",""),ROW(INDIRECT("1:"&amp;LEN(SUBSTITUTE(UPPER(TRIM(CLEAN(SUBSTITUTE(SUBSTITUTE(G3647,"ٔ",""),"ـ","ء"))))," ","")))),1),Gematria!$C$3:$C$40,Gematria!$D$3:$D$40)))</f>
        <v/>
      </c>
    </row>
    <row r="3648" spans="1:10" x14ac:dyDescent="0.25">
      <c r="A3648" s="2">
        <v>3647</v>
      </c>
      <c r="B3648" s="2">
        <v>34</v>
      </c>
      <c r="C3648" s="2">
        <v>11</v>
      </c>
      <c r="D3648" s="11"/>
      <c r="E36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48" s="524" t="str">
        <f t="shared" si="170"/>
        <v/>
      </c>
      <c r="H3648" s="525">
        <f t="shared" si="171"/>
        <v>0</v>
      </c>
      <c r="I3648" s="526">
        <f t="shared" si="172"/>
        <v>1</v>
      </c>
      <c r="J3648" s="526" t="str">
        <f ca="1">IF(G3648="","",SUMPRODUCT(LOOKUP(MID(SUBSTITUTE(UPPER(TRIM(CLEAN(SUBSTITUTE(SUBSTITUTE(G3648,"ٔ",""),"ـ","ء"))))," ",""),ROW(INDIRECT("1:"&amp;LEN(SUBSTITUTE(UPPER(TRIM(CLEAN(SUBSTITUTE(SUBSTITUTE(G3648,"ٔ",""),"ـ","ء"))))," ","")))),1),Gematria!$C$3:$C$40,Gematria!$D$3:$D$40)))</f>
        <v/>
      </c>
    </row>
    <row r="3649" spans="1:10" x14ac:dyDescent="0.25">
      <c r="A3649" s="2">
        <v>3648</v>
      </c>
      <c r="B3649" s="2">
        <v>34</v>
      </c>
      <c r="C3649" s="2">
        <v>12</v>
      </c>
      <c r="D3649" s="11"/>
      <c r="E36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49" s="524" t="str">
        <f t="shared" si="170"/>
        <v/>
      </c>
      <c r="H3649" s="525">
        <f t="shared" si="171"/>
        <v>0</v>
      </c>
      <c r="I3649" s="526">
        <f t="shared" si="172"/>
        <v>1</v>
      </c>
      <c r="J3649" s="526" t="str">
        <f ca="1">IF(G3649="","",SUMPRODUCT(LOOKUP(MID(SUBSTITUTE(UPPER(TRIM(CLEAN(SUBSTITUTE(SUBSTITUTE(G3649,"ٔ",""),"ـ","ء"))))," ",""),ROW(INDIRECT("1:"&amp;LEN(SUBSTITUTE(UPPER(TRIM(CLEAN(SUBSTITUTE(SUBSTITUTE(G3649,"ٔ",""),"ـ","ء"))))," ","")))),1),Gematria!$C$3:$C$40,Gematria!$D$3:$D$40)))</f>
        <v/>
      </c>
    </row>
    <row r="3650" spans="1:10" x14ac:dyDescent="0.25">
      <c r="A3650" s="2">
        <v>3649</v>
      </c>
      <c r="B3650" s="2">
        <v>34</v>
      </c>
      <c r="C3650" s="2">
        <v>13</v>
      </c>
      <c r="D3650" s="11"/>
      <c r="E36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50" s="524" t="str">
        <f t="shared" si="170"/>
        <v/>
      </c>
      <c r="H3650" s="525">
        <f t="shared" si="171"/>
        <v>0</v>
      </c>
      <c r="I3650" s="526">
        <f t="shared" si="172"/>
        <v>1</v>
      </c>
      <c r="J3650" s="526" t="str">
        <f ca="1">IF(G3650="","",SUMPRODUCT(LOOKUP(MID(SUBSTITUTE(UPPER(TRIM(CLEAN(SUBSTITUTE(SUBSTITUTE(G3650,"ٔ",""),"ـ","ء"))))," ",""),ROW(INDIRECT("1:"&amp;LEN(SUBSTITUTE(UPPER(TRIM(CLEAN(SUBSTITUTE(SUBSTITUTE(G3650,"ٔ",""),"ـ","ء"))))," ","")))),1),Gematria!$C$3:$C$40,Gematria!$D$3:$D$40)))</f>
        <v/>
      </c>
    </row>
    <row r="3651" spans="1:10" x14ac:dyDescent="0.25">
      <c r="A3651" s="2">
        <v>3650</v>
      </c>
      <c r="B3651" s="2">
        <v>34</v>
      </c>
      <c r="C3651" s="2">
        <v>14</v>
      </c>
      <c r="D3651" s="11"/>
      <c r="E36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51" s="524" t="str">
        <f t="shared" ref="G3651:G3714" si="173">TRIM(CLEAN(SUBSTITUTE(F3651,"ٔ","")))</f>
        <v/>
      </c>
      <c r="H3651" s="525">
        <f t="shared" ref="H3651:H3714" si="174">LEN(SUBSTITUTE(G3651," ",""))</f>
        <v>0</v>
      </c>
      <c r="I3651" s="526">
        <f t="shared" si="172"/>
        <v>1</v>
      </c>
      <c r="J3651" s="526" t="str">
        <f ca="1">IF(G3651="","",SUMPRODUCT(LOOKUP(MID(SUBSTITUTE(UPPER(TRIM(CLEAN(SUBSTITUTE(SUBSTITUTE(G3651,"ٔ",""),"ـ","ء"))))," ",""),ROW(INDIRECT("1:"&amp;LEN(SUBSTITUTE(UPPER(TRIM(CLEAN(SUBSTITUTE(SUBSTITUTE(G3651,"ٔ",""),"ـ","ء"))))," ","")))),1),Gematria!$C$3:$C$40,Gematria!$D$3:$D$40)))</f>
        <v/>
      </c>
    </row>
    <row r="3652" spans="1:10" x14ac:dyDescent="0.25">
      <c r="A3652" s="2">
        <v>3651</v>
      </c>
      <c r="B3652" s="2">
        <v>34</v>
      </c>
      <c r="C3652" s="2">
        <v>15</v>
      </c>
      <c r="D3652" s="11"/>
      <c r="E36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52" s="524" t="str">
        <f t="shared" si="173"/>
        <v/>
      </c>
      <c r="H3652" s="525">
        <f t="shared" si="174"/>
        <v>0</v>
      </c>
      <c r="I3652" s="526">
        <f t="shared" si="172"/>
        <v>1</v>
      </c>
      <c r="J3652" s="526" t="str">
        <f ca="1">IF(G3652="","",SUMPRODUCT(LOOKUP(MID(SUBSTITUTE(UPPER(TRIM(CLEAN(SUBSTITUTE(SUBSTITUTE(G3652,"ٔ",""),"ـ","ء"))))," ",""),ROW(INDIRECT("1:"&amp;LEN(SUBSTITUTE(UPPER(TRIM(CLEAN(SUBSTITUTE(SUBSTITUTE(G3652,"ٔ",""),"ـ","ء"))))," ","")))),1),Gematria!$C$3:$C$40,Gematria!$D$3:$D$40)))</f>
        <v/>
      </c>
    </row>
    <row r="3653" spans="1:10" x14ac:dyDescent="0.25">
      <c r="A3653" s="2">
        <v>3652</v>
      </c>
      <c r="B3653" s="2">
        <v>34</v>
      </c>
      <c r="C3653" s="2">
        <v>16</v>
      </c>
      <c r="D3653" s="11"/>
      <c r="E36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53" s="524" t="str">
        <f t="shared" si="173"/>
        <v/>
      </c>
      <c r="H3653" s="525">
        <f t="shared" si="174"/>
        <v>0</v>
      </c>
      <c r="I3653" s="526">
        <f t="shared" si="172"/>
        <v>1</v>
      </c>
      <c r="J3653" s="526" t="str">
        <f ca="1">IF(G3653="","",SUMPRODUCT(LOOKUP(MID(SUBSTITUTE(UPPER(TRIM(CLEAN(SUBSTITUTE(SUBSTITUTE(G3653,"ٔ",""),"ـ","ء"))))," ",""),ROW(INDIRECT("1:"&amp;LEN(SUBSTITUTE(UPPER(TRIM(CLEAN(SUBSTITUTE(SUBSTITUTE(G3653,"ٔ",""),"ـ","ء"))))," ","")))),1),Gematria!$C$3:$C$40,Gematria!$D$3:$D$40)))</f>
        <v/>
      </c>
    </row>
    <row r="3654" spans="1:10" x14ac:dyDescent="0.25">
      <c r="A3654" s="2">
        <v>3653</v>
      </c>
      <c r="B3654" s="2">
        <v>34</v>
      </c>
      <c r="C3654" s="2">
        <v>17</v>
      </c>
      <c r="D3654" s="11"/>
      <c r="E36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54" s="524" t="str">
        <f t="shared" si="173"/>
        <v/>
      </c>
      <c r="H3654" s="525">
        <f t="shared" si="174"/>
        <v>0</v>
      </c>
      <c r="I3654" s="526">
        <f t="shared" si="172"/>
        <v>1</v>
      </c>
      <c r="J3654" s="526" t="str">
        <f ca="1">IF(G3654="","",SUMPRODUCT(LOOKUP(MID(SUBSTITUTE(UPPER(TRIM(CLEAN(SUBSTITUTE(SUBSTITUTE(G3654,"ٔ",""),"ـ","ء"))))," ",""),ROW(INDIRECT("1:"&amp;LEN(SUBSTITUTE(UPPER(TRIM(CLEAN(SUBSTITUTE(SUBSTITUTE(G3654,"ٔ",""),"ـ","ء"))))," ","")))),1),Gematria!$C$3:$C$40,Gematria!$D$3:$D$40)))</f>
        <v/>
      </c>
    </row>
    <row r="3655" spans="1:10" x14ac:dyDescent="0.25">
      <c r="A3655" s="2">
        <v>3654</v>
      </c>
      <c r="B3655" s="2">
        <v>34</v>
      </c>
      <c r="C3655" s="2">
        <v>18</v>
      </c>
      <c r="D3655" s="11"/>
      <c r="E36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55" s="524" t="str">
        <f t="shared" si="173"/>
        <v/>
      </c>
      <c r="H3655" s="525">
        <f t="shared" si="174"/>
        <v>0</v>
      </c>
      <c r="I3655" s="526">
        <f t="shared" si="172"/>
        <v>1</v>
      </c>
      <c r="J3655" s="526" t="str">
        <f ca="1">IF(G3655="","",SUMPRODUCT(LOOKUP(MID(SUBSTITUTE(UPPER(TRIM(CLEAN(SUBSTITUTE(SUBSTITUTE(G3655,"ٔ",""),"ـ","ء"))))," ",""),ROW(INDIRECT("1:"&amp;LEN(SUBSTITUTE(UPPER(TRIM(CLEAN(SUBSTITUTE(SUBSTITUTE(G3655,"ٔ",""),"ـ","ء"))))," ","")))),1),Gematria!$C$3:$C$40,Gematria!$D$3:$D$40)))</f>
        <v/>
      </c>
    </row>
    <row r="3656" spans="1:10" x14ac:dyDescent="0.25">
      <c r="A3656" s="2">
        <v>3655</v>
      </c>
      <c r="B3656" s="2">
        <v>34</v>
      </c>
      <c r="C3656" s="2">
        <v>19</v>
      </c>
      <c r="D3656" s="11"/>
      <c r="E36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56" s="524" t="str">
        <f t="shared" si="173"/>
        <v/>
      </c>
      <c r="H3656" s="525">
        <f t="shared" si="174"/>
        <v>0</v>
      </c>
      <c r="I3656" s="526">
        <f t="shared" si="172"/>
        <v>1</v>
      </c>
      <c r="J3656" s="526" t="str">
        <f ca="1">IF(G3656="","",SUMPRODUCT(LOOKUP(MID(SUBSTITUTE(UPPER(TRIM(CLEAN(SUBSTITUTE(SUBSTITUTE(G3656,"ٔ",""),"ـ","ء"))))," ",""),ROW(INDIRECT("1:"&amp;LEN(SUBSTITUTE(UPPER(TRIM(CLEAN(SUBSTITUTE(SUBSTITUTE(G3656,"ٔ",""),"ـ","ء"))))," ","")))),1),Gematria!$C$3:$C$40,Gematria!$D$3:$D$40)))</f>
        <v/>
      </c>
    </row>
    <row r="3657" spans="1:10" x14ac:dyDescent="0.25">
      <c r="A3657" s="2">
        <v>3656</v>
      </c>
      <c r="B3657" s="2">
        <v>34</v>
      </c>
      <c r="C3657" s="2">
        <v>20</v>
      </c>
      <c r="D3657" s="11"/>
      <c r="E36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57" s="524" t="str">
        <f t="shared" si="173"/>
        <v/>
      </c>
      <c r="H3657" s="525">
        <f t="shared" si="174"/>
        <v>0</v>
      </c>
      <c r="I3657" s="526">
        <f t="shared" si="172"/>
        <v>1</v>
      </c>
      <c r="J3657" s="526" t="str">
        <f ca="1">IF(G3657="","",SUMPRODUCT(LOOKUP(MID(SUBSTITUTE(UPPER(TRIM(CLEAN(SUBSTITUTE(SUBSTITUTE(G3657,"ٔ",""),"ـ","ء"))))," ",""),ROW(INDIRECT("1:"&amp;LEN(SUBSTITUTE(UPPER(TRIM(CLEAN(SUBSTITUTE(SUBSTITUTE(G3657,"ٔ",""),"ـ","ء"))))," ","")))),1),Gematria!$C$3:$C$40,Gematria!$D$3:$D$40)))</f>
        <v/>
      </c>
    </row>
    <row r="3658" spans="1:10" x14ac:dyDescent="0.25">
      <c r="A3658" s="2">
        <v>3657</v>
      </c>
      <c r="B3658" s="2">
        <v>34</v>
      </c>
      <c r="C3658" s="2">
        <v>21</v>
      </c>
      <c r="D3658" s="11"/>
      <c r="E36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58" s="524" t="str">
        <f t="shared" si="173"/>
        <v/>
      </c>
      <c r="H3658" s="525">
        <f t="shared" si="174"/>
        <v>0</v>
      </c>
      <c r="I3658" s="526">
        <f t="shared" si="172"/>
        <v>1</v>
      </c>
      <c r="J3658" s="526" t="str">
        <f ca="1">IF(G3658="","",SUMPRODUCT(LOOKUP(MID(SUBSTITUTE(UPPER(TRIM(CLEAN(SUBSTITUTE(SUBSTITUTE(G3658,"ٔ",""),"ـ","ء"))))," ",""),ROW(INDIRECT("1:"&amp;LEN(SUBSTITUTE(UPPER(TRIM(CLEAN(SUBSTITUTE(SUBSTITUTE(G3658,"ٔ",""),"ـ","ء"))))," ","")))),1),Gematria!$C$3:$C$40,Gematria!$D$3:$D$40)))</f>
        <v/>
      </c>
    </row>
    <row r="3659" spans="1:10" x14ac:dyDescent="0.25">
      <c r="A3659" s="2">
        <v>3658</v>
      </c>
      <c r="B3659" s="2">
        <v>34</v>
      </c>
      <c r="C3659" s="2">
        <v>22</v>
      </c>
      <c r="D3659" s="11"/>
      <c r="E36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59" s="524" t="str">
        <f t="shared" si="173"/>
        <v/>
      </c>
      <c r="H3659" s="525">
        <f t="shared" si="174"/>
        <v>0</v>
      </c>
      <c r="I3659" s="526">
        <f t="shared" si="172"/>
        <v>1</v>
      </c>
      <c r="J3659" s="526" t="str">
        <f ca="1">IF(G3659="","",SUMPRODUCT(LOOKUP(MID(SUBSTITUTE(UPPER(TRIM(CLEAN(SUBSTITUTE(SUBSTITUTE(G3659,"ٔ",""),"ـ","ء"))))," ",""),ROW(INDIRECT("1:"&amp;LEN(SUBSTITUTE(UPPER(TRIM(CLEAN(SUBSTITUTE(SUBSTITUTE(G3659,"ٔ",""),"ـ","ء"))))," ","")))),1),Gematria!$C$3:$C$40,Gematria!$D$3:$D$40)))</f>
        <v/>
      </c>
    </row>
    <row r="3660" spans="1:10" x14ac:dyDescent="0.25">
      <c r="A3660" s="2">
        <v>3659</v>
      </c>
      <c r="B3660" s="2">
        <v>34</v>
      </c>
      <c r="C3660" s="2">
        <v>23</v>
      </c>
      <c r="D3660" s="11"/>
      <c r="E36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60" s="524" t="str">
        <f t="shared" si="173"/>
        <v/>
      </c>
      <c r="H3660" s="525">
        <f t="shared" si="174"/>
        <v>0</v>
      </c>
      <c r="I3660" s="526">
        <f t="shared" si="172"/>
        <v>1</v>
      </c>
      <c r="J3660" s="526" t="str">
        <f ca="1">IF(G3660="","",SUMPRODUCT(LOOKUP(MID(SUBSTITUTE(UPPER(TRIM(CLEAN(SUBSTITUTE(SUBSTITUTE(G3660,"ٔ",""),"ـ","ء"))))," ",""),ROW(INDIRECT("1:"&amp;LEN(SUBSTITUTE(UPPER(TRIM(CLEAN(SUBSTITUTE(SUBSTITUTE(G3660,"ٔ",""),"ـ","ء"))))," ","")))),1),Gematria!$C$3:$C$40,Gematria!$D$3:$D$40)))</f>
        <v/>
      </c>
    </row>
    <row r="3661" spans="1:10" x14ac:dyDescent="0.25">
      <c r="A3661" s="2">
        <v>3660</v>
      </c>
      <c r="B3661" s="2">
        <v>34</v>
      </c>
      <c r="C3661" s="2">
        <v>24</v>
      </c>
      <c r="D3661" s="11"/>
      <c r="E36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61" s="524" t="str">
        <f t="shared" si="173"/>
        <v/>
      </c>
      <c r="H3661" s="525">
        <f t="shared" si="174"/>
        <v>0</v>
      </c>
      <c r="I3661" s="526">
        <f t="shared" si="172"/>
        <v>1</v>
      </c>
      <c r="J3661" s="526" t="str">
        <f ca="1">IF(G3661="","",SUMPRODUCT(LOOKUP(MID(SUBSTITUTE(UPPER(TRIM(CLEAN(SUBSTITUTE(SUBSTITUTE(G3661,"ٔ",""),"ـ","ء"))))," ",""),ROW(INDIRECT("1:"&amp;LEN(SUBSTITUTE(UPPER(TRIM(CLEAN(SUBSTITUTE(SUBSTITUTE(G3661,"ٔ",""),"ـ","ء"))))," ","")))),1),Gematria!$C$3:$C$40,Gematria!$D$3:$D$40)))</f>
        <v/>
      </c>
    </row>
    <row r="3662" spans="1:10" x14ac:dyDescent="0.25">
      <c r="A3662" s="2">
        <v>3661</v>
      </c>
      <c r="B3662" s="2">
        <v>34</v>
      </c>
      <c r="C3662" s="2">
        <v>25</v>
      </c>
      <c r="D3662" s="11"/>
      <c r="E36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62" s="524" t="str">
        <f t="shared" si="173"/>
        <v/>
      </c>
      <c r="H3662" s="525">
        <f t="shared" si="174"/>
        <v>0</v>
      </c>
      <c r="I3662" s="526">
        <f t="shared" si="172"/>
        <v>1</v>
      </c>
      <c r="J3662" s="526" t="str">
        <f ca="1">IF(G3662="","",SUMPRODUCT(LOOKUP(MID(SUBSTITUTE(UPPER(TRIM(CLEAN(SUBSTITUTE(SUBSTITUTE(G3662,"ٔ",""),"ـ","ء"))))," ",""),ROW(INDIRECT("1:"&amp;LEN(SUBSTITUTE(UPPER(TRIM(CLEAN(SUBSTITUTE(SUBSTITUTE(G3662,"ٔ",""),"ـ","ء"))))," ","")))),1),Gematria!$C$3:$C$40,Gematria!$D$3:$D$40)))</f>
        <v/>
      </c>
    </row>
    <row r="3663" spans="1:10" x14ac:dyDescent="0.25">
      <c r="A3663" s="2">
        <v>3662</v>
      </c>
      <c r="B3663" s="2">
        <v>34</v>
      </c>
      <c r="C3663" s="2">
        <v>26</v>
      </c>
      <c r="D3663" s="11"/>
      <c r="E36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63" s="524" t="str">
        <f t="shared" si="173"/>
        <v/>
      </c>
      <c r="H3663" s="525">
        <f t="shared" si="174"/>
        <v>0</v>
      </c>
      <c r="I3663" s="526">
        <f t="shared" si="172"/>
        <v>1</v>
      </c>
      <c r="J3663" s="526" t="str">
        <f ca="1">IF(G3663="","",SUMPRODUCT(LOOKUP(MID(SUBSTITUTE(UPPER(TRIM(CLEAN(SUBSTITUTE(SUBSTITUTE(G3663,"ٔ",""),"ـ","ء"))))," ",""),ROW(INDIRECT("1:"&amp;LEN(SUBSTITUTE(UPPER(TRIM(CLEAN(SUBSTITUTE(SUBSTITUTE(G3663,"ٔ",""),"ـ","ء"))))," ","")))),1),Gematria!$C$3:$C$40,Gematria!$D$3:$D$40)))</f>
        <v/>
      </c>
    </row>
    <row r="3664" spans="1:10" x14ac:dyDescent="0.25">
      <c r="A3664" s="2">
        <v>3663</v>
      </c>
      <c r="B3664" s="2">
        <v>34</v>
      </c>
      <c r="C3664" s="2">
        <v>27</v>
      </c>
      <c r="D3664" s="11"/>
      <c r="E36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64" s="524" t="str">
        <f t="shared" si="173"/>
        <v/>
      </c>
      <c r="H3664" s="525">
        <f t="shared" si="174"/>
        <v>0</v>
      </c>
      <c r="I3664" s="526">
        <f t="shared" si="172"/>
        <v>1</v>
      </c>
      <c r="J3664" s="526" t="str">
        <f ca="1">IF(G3664="","",SUMPRODUCT(LOOKUP(MID(SUBSTITUTE(UPPER(TRIM(CLEAN(SUBSTITUTE(SUBSTITUTE(G3664,"ٔ",""),"ـ","ء"))))," ",""),ROW(INDIRECT("1:"&amp;LEN(SUBSTITUTE(UPPER(TRIM(CLEAN(SUBSTITUTE(SUBSTITUTE(G3664,"ٔ",""),"ـ","ء"))))," ","")))),1),Gematria!$C$3:$C$40,Gematria!$D$3:$D$40)))</f>
        <v/>
      </c>
    </row>
    <row r="3665" spans="1:10" x14ac:dyDescent="0.25">
      <c r="A3665" s="2">
        <v>3664</v>
      </c>
      <c r="B3665" s="2">
        <v>34</v>
      </c>
      <c r="C3665" s="2">
        <v>28</v>
      </c>
      <c r="D3665" s="11"/>
      <c r="E36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65" s="524" t="str">
        <f t="shared" si="173"/>
        <v/>
      </c>
      <c r="H3665" s="525">
        <f t="shared" si="174"/>
        <v>0</v>
      </c>
      <c r="I3665" s="526">
        <f t="shared" si="172"/>
        <v>1</v>
      </c>
      <c r="J3665" s="526" t="str">
        <f ca="1">IF(G3665="","",SUMPRODUCT(LOOKUP(MID(SUBSTITUTE(UPPER(TRIM(CLEAN(SUBSTITUTE(SUBSTITUTE(G3665,"ٔ",""),"ـ","ء"))))," ",""),ROW(INDIRECT("1:"&amp;LEN(SUBSTITUTE(UPPER(TRIM(CLEAN(SUBSTITUTE(SUBSTITUTE(G3665,"ٔ",""),"ـ","ء"))))," ","")))),1),Gematria!$C$3:$C$40,Gematria!$D$3:$D$40)))</f>
        <v/>
      </c>
    </row>
    <row r="3666" spans="1:10" x14ac:dyDescent="0.25">
      <c r="A3666" s="2">
        <v>3665</v>
      </c>
      <c r="B3666" s="2">
        <v>34</v>
      </c>
      <c r="C3666" s="2">
        <v>29</v>
      </c>
      <c r="D3666" s="11"/>
      <c r="E36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66" s="524" t="str">
        <f t="shared" si="173"/>
        <v/>
      </c>
      <c r="H3666" s="525">
        <f t="shared" si="174"/>
        <v>0</v>
      </c>
      <c r="I3666" s="526">
        <f t="shared" si="172"/>
        <v>1</v>
      </c>
      <c r="J3666" s="526" t="str">
        <f ca="1">IF(G3666="","",SUMPRODUCT(LOOKUP(MID(SUBSTITUTE(UPPER(TRIM(CLEAN(SUBSTITUTE(SUBSTITUTE(G3666,"ٔ",""),"ـ","ء"))))," ",""),ROW(INDIRECT("1:"&amp;LEN(SUBSTITUTE(UPPER(TRIM(CLEAN(SUBSTITUTE(SUBSTITUTE(G3666,"ٔ",""),"ـ","ء"))))," ","")))),1),Gematria!$C$3:$C$40,Gematria!$D$3:$D$40)))</f>
        <v/>
      </c>
    </row>
    <row r="3667" spans="1:10" x14ac:dyDescent="0.25">
      <c r="A3667" s="2">
        <v>3666</v>
      </c>
      <c r="B3667" s="2">
        <v>34</v>
      </c>
      <c r="C3667" s="2">
        <v>30</v>
      </c>
      <c r="D3667" s="11"/>
      <c r="E36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67" s="524" t="str">
        <f t="shared" si="173"/>
        <v/>
      </c>
      <c r="H3667" s="525">
        <f t="shared" si="174"/>
        <v>0</v>
      </c>
      <c r="I3667" s="526">
        <f t="shared" ref="I3667:I3730" si="175">LEN(TRIM(G3667))-H3667+1</f>
        <v>1</v>
      </c>
      <c r="J3667" s="526" t="str">
        <f ca="1">IF(G3667="","",SUMPRODUCT(LOOKUP(MID(SUBSTITUTE(UPPER(TRIM(CLEAN(SUBSTITUTE(SUBSTITUTE(G3667,"ٔ",""),"ـ","ء"))))," ",""),ROW(INDIRECT("1:"&amp;LEN(SUBSTITUTE(UPPER(TRIM(CLEAN(SUBSTITUTE(SUBSTITUTE(G3667,"ٔ",""),"ـ","ء"))))," ","")))),1),Gematria!$C$3:$C$40,Gematria!$D$3:$D$40)))</f>
        <v/>
      </c>
    </row>
    <row r="3668" spans="1:10" x14ac:dyDescent="0.25">
      <c r="A3668" s="2">
        <v>3667</v>
      </c>
      <c r="B3668" s="2">
        <v>34</v>
      </c>
      <c r="C3668" s="2">
        <v>31</v>
      </c>
      <c r="D3668" s="11"/>
      <c r="E36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68" s="524" t="str">
        <f t="shared" si="173"/>
        <v/>
      </c>
      <c r="H3668" s="525">
        <f t="shared" si="174"/>
        <v>0</v>
      </c>
      <c r="I3668" s="526">
        <f t="shared" si="175"/>
        <v>1</v>
      </c>
      <c r="J3668" s="526" t="str">
        <f ca="1">IF(G3668="","",SUMPRODUCT(LOOKUP(MID(SUBSTITUTE(UPPER(TRIM(CLEAN(SUBSTITUTE(SUBSTITUTE(G3668,"ٔ",""),"ـ","ء"))))," ",""),ROW(INDIRECT("1:"&amp;LEN(SUBSTITUTE(UPPER(TRIM(CLEAN(SUBSTITUTE(SUBSTITUTE(G3668,"ٔ",""),"ـ","ء"))))," ","")))),1),Gematria!$C$3:$C$40,Gematria!$D$3:$D$40)))</f>
        <v/>
      </c>
    </row>
    <row r="3669" spans="1:10" x14ac:dyDescent="0.25">
      <c r="A3669" s="2">
        <v>3668</v>
      </c>
      <c r="B3669" s="2">
        <v>34</v>
      </c>
      <c r="C3669" s="2">
        <v>32</v>
      </c>
      <c r="D3669" s="11"/>
      <c r="E36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69" s="524" t="str">
        <f t="shared" si="173"/>
        <v/>
      </c>
      <c r="H3669" s="525">
        <f t="shared" si="174"/>
        <v>0</v>
      </c>
      <c r="I3669" s="526">
        <f t="shared" si="175"/>
        <v>1</v>
      </c>
      <c r="J3669" s="526" t="str">
        <f ca="1">IF(G3669="","",SUMPRODUCT(LOOKUP(MID(SUBSTITUTE(UPPER(TRIM(CLEAN(SUBSTITUTE(SUBSTITUTE(G3669,"ٔ",""),"ـ","ء"))))," ",""),ROW(INDIRECT("1:"&amp;LEN(SUBSTITUTE(UPPER(TRIM(CLEAN(SUBSTITUTE(SUBSTITUTE(G3669,"ٔ",""),"ـ","ء"))))," ","")))),1),Gematria!$C$3:$C$40,Gematria!$D$3:$D$40)))</f>
        <v/>
      </c>
    </row>
    <row r="3670" spans="1:10" x14ac:dyDescent="0.25">
      <c r="A3670" s="2">
        <v>3669</v>
      </c>
      <c r="B3670" s="2">
        <v>34</v>
      </c>
      <c r="C3670" s="2">
        <v>33</v>
      </c>
      <c r="D3670" s="11"/>
      <c r="E36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70" s="524" t="str">
        <f t="shared" si="173"/>
        <v/>
      </c>
      <c r="H3670" s="525">
        <f t="shared" si="174"/>
        <v>0</v>
      </c>
      <c r="I3670" s="526">
        <f t="shared" si="175"/>
        <v>1</v>
      </c>
      <c r="J3670" s="526" t="str">
        <f ca="1">IF(G3670="","",SUMPRODUCT(LOOKUP(MID(SUBSTITUTE(UPPER(TRIM(CLEAN(SUBSTITUTE(SUBSTITUTE(G3670,"ٔ",""),"ـ","ء"))))," ",""),ROW(INDIRECT("1:"&amp;LEN(SUBSTITUTE(UPPER(TRIM(CLEAN(SUBSTITUTE(SUBSTITUTE(G3670,"ٔ",""),"ـ","ء"))))," ","")))),1),Gematria!$C$3:$C$40,Gematria!$D$3:$D$40)))</f>
        <v/>
      </c>
    </row>
    <row r="3671" spans="1:10" x14ac:dyDescent="0.25">
      <c r="A3671" s="2">
        <v>3670</v>
      </c>
      <c r="B3671" s="2">
        <v>34</v>
      </c>
      <c r="C3671" s="2">
        <v>34</v>
      </c>
      <c r="D3671" s="11"/>
      <c r="E36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71" s="524" t="str">
        <f t="shared" si="173"/>
        <v/>
      </c>
      <c r="H3671" s="525">
        <f t="shared" si="174"/>
        <v>0</v>
      </c>
      <c r="I3671" s="526">
        <f t="shared" si="175"/>
        <v>1</v>
      </c>
      <c r="J3671" s="526" t="str">
        <f ca="1">IF(G3671="","",SUMPRODUCT(LOOKUP(MID(SUBSTITUTE(UPPER(TRIM(CLEAN(SUBSTITUTE(SUBSTITUTE(G3671,"ٔ",""),"ـ","ء"))))," ",""),ROW(INDIRECT("1:"&amp;LEN(SUBSTITUTE(UPPER(TRIM(CLEAN(SUBSTITUTE(SUBSTITUTE(G3671,"ٔ",""),"ـ","ء"))))," ","")))),1),Gematria!$C$3:$C$40,Gematria!$D$3:$D$40)))</f>
        <v/>
      </c>
    </row>
    <row r="3672" spans="1:10" x14ac:dyDescent="0.25">
      <c r="A3672" s="2">
        <v>3671</v>
      </c>
      <c r="B3672" s="2">
        <v>34</v>
      </c>
      <c r="C3672" s="2">
        <v>35</v>
      </c>
      <c r="D3672" s="11"/>
      <c r="E36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72" s="524" t="str">
        <f t="shared" si="173"/>
        <v/>
      </c>
      <c r="H3672" s="525">
        <f t="shared" si="174"/>
        <v>0</v>
      </c>
      <c r="I3672" s="526">
        <f t="shared" si="175"/>
        <v>1</v>
      </c>
      <c r="J3672" s="526" t="str">
        <f ca="1">IF(G3672="","",SUMPRODUCT(LOOKUP(MID(SUBSTITUTE(UPPER(TRIM(CLEAN(SUBSTITUTE(SUBSTITUTE(G3672,"ٔ",""),"ـ","ء"))))," ",""),ROW(INDIRECT("1:"&amp;LEN(SUBSTITUTE(UPPER(TRIM(CLEAN(SUBSTITUTE(SUBSTITUTE(G3672,"ٔ",""),"ـ","ء"))))," ","")))),1),Gematria!$C$3:$C$40,Gematria!$D$3:$D$40)))</f>
        <v/>
      </c>
    </row>
    <row r="3673" spans="1:10" x14ac:dyDescent="0.25">
      <c r="A3673" s="2">
        <v>3672</v>
      </c>
      <c r="B3673" s="2">
        <v>34</v>
      </c>
      <c r="C3673" s="2">
        <v>36</v>
      </c>
      <c r="D3673" s="11"/>
      <c r="E36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73" s="524" t="str">
        <f t="shared" si="173"/>
        <v/>
      </c>
      <c r="H3673" s="525">
        <f t="shared" si="174"/>
        <v>0</v>
      </c>
      <c r="I3673" s="526">
        <f t="shared" si="175"/>
        <v>1</v>
      </c>
      <c r="J3673" s="526" t="str">
        <f ca="1">IF(G3673="","",SUMPRODUCT(LOOKUP(MID(SUBSTITUTE(UPPER(TRIM(CLEAN(SUBSTITUTE(SUBSTITUTE(G3673,"ٔ",""),"ـ","ء"))))," ",""),ROW(INDIRECT("1:"&amp;LEN(SUBSTITUTE(UPPER(TRIM(CLEAN(SUBSTITUTE(SUBSTITUTE(G3673,"ٔ",""),"ـ","ء"))))," ","")))),1),Gematria!$C$3:$C$40,Gematria!$D$3:$D$40)))</f>
        <v/>
      </c>
    </row>
    <row r="3674" spans="1:10" x14ac:dyDescent="0.25">
      <c r="A3674" s="2">
        <v>3673</v>
      </c>
      <c r="B3674" s="2">
        <v>34</v>
      </c>
      <c r="C3674" s="2">
        <v>37</v>
      </c>
      <c r="D3674" s="11"/>
      <c r="E36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74" s="524" t="str">
        <f t="shared" si="173"/>
        <v/>
      </c>
      <c r="H3674" s="525">
        <f t="shared" si="174"/>
        <v>0</v>
      </c>
      <c r="I3674" s="526">
        <f t="shared" si="175"/>
        <v>1</v>
      </c>
      <c r="J3674" s="526" t="str">
        <f ca="1">IF(G3674="","",SUMPRODUCT(LOOKUP(MID(SUBSTITUTE(UPPER(TRIM(CLEAN(SUBSTITUTE(SUBSTITUTE(G3674,"ٔ",""),"ـ","ء"))))," ",""),ROW(INDIRECT("1:"&amp;LEN(SUBSTITUTE(UPPER(TRIM(CLEAN(SUBSTITUTE(SUBSTITUTE(G3674,"ٔ",""),"ـ","ء"))))," ","")))),1),Gematria!$C$3:$C$40,Gematria!$D$3:$D$40)))</f>
        <v/>
      </c>
    </row>
    <row r="3675" spans="1:10" x14ac:dyDescent="0.25">
      <c r="A3675" s="2">
        <v>3674</v>
      </c>
      <c r="B3675" s="2">
        <v>34</v>
      </c>
      <c r="C3675" s="2">
        <v>38</v>
      </c>
      <c r="D3675" s="11"/>
      <c r="E36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75" s="524" t="str">
        <f t="shared" si="173"/>
        <v/>
      </c>
      <c r="H3675" s="525">
        <f t="shared" si="174"/>
        <v>0</v>
      </c>
      <c r="I3675" s="526">
        <f t="shared" si="175"/>
        <v>1</v>
      </c>
      <c r="J3675" s="526" t="str">
        <f ca="1">IF(G3675="","",SUMPRODUCT(LOOKUP(MID(SUBSTITUTE(UPPER(TRIM(CLEAN(SUBSTITUTE(SUBSTITUTE(G3675,"ٔ",""),"ـ","ء"))))," ",""),ROW(INDIRECT("1:"&amp;LEN(SUBSTITUTE(UPPER(TRIM(CLEAN(SUBSTITUTE(SUBSTITUTE(G3675,"ٔ",""),"ـ","ء"))))," ","")))),1),Gematria!$C$3:$C$40,Gematria!$D$3:$D$40)))</f>
        <v/>
      </c>
    </row>
    <row r="3676" spans="1:10" x14ac:dyDescent="0.25">
      <c r="A3676" s="2">
        <v>3675</v>
      </c>
      <c r="B3676" s="2">
        <v>34</v>
      </c>
      <c r="C3676" s="2">
        <v>39</v>
      </c>
      <c r="D3676" s="11"/>
      <c r="E36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76" s="524" t="str">
        <f t="shared" si="173"/>
        <v/>
      </c>
      <c r="H3676" s="525">
        <f t="shared" si="174"/>
        <v>0</v>
      </c>
      <c r="I3676" s="526">
        <f t="shared" si="175"/>
        <v>1</v>
      </c>
      <c r="J3676" s="526" t="str">
        <f ca="1">IF(G3676="","",SUMPRODUCT(LOOKUP(MID(SUBSTITUTE(UPPER(TRIM(CLEAN(SUBSTITUTE(SUBSTITUTE(G3676,"ٔ",""),"ـ","ء"))))," ",""),ROW(INDIRECT("1:"&amp;LEN(SUBSTITUTE(UPPER(TRIM(CLEAN(SUBSTITUTE(SUBSTITUTE(G3676,"ٔ",""),"ـ","ء"))))," ","")))),1),Gematria!$C$3:$C$40,Gematria!$D$3:$D$40)))</f>
        <v/>
      </c>
    </row>
    <row r="3677" spans="1:10" x14ac:dyDescent="0.25">
      <c r="A3677" s="2">
        <v>3676</v>
      </c>
      <c r="B3677" s="2">
        <v>34</v>
      </c>
      <c r="C3677" s="2">
        <v>40</v>
      </c>
      <c r="D3677" s="11"/>
      <c r="E36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77" s="524" t="str">
        <f t="shared" si="173"/>
        <v/>
      </c>
      <c r="H3677" s="525">
        <f t="shared" si="174"/>
        <v>0</v>
      </c>
      <c r="I3677" s="526">
        <f t="shared" si="175"/>
        <v>1</v>
      </c>
      <c r="J3677" s="526" t="str">
        <f ca="1">IF(G3677="","",SUMPRODUCT(LOOKUP(MID(SUBSTITUTE(UPPER(TRIM(CLEAN(SUBSTITUTE(SUBSTITUTE(G3677,"ٔ",""),"ـ","ء"))))," ",""),ROW(INDIRECT("1:"&amp;LEN(SUBSTITUTE(UPPER(TRIM(CLEAN(SUBSTITUTE(SUBSTITUTE(G3677,"ٔ",""),"ـ","ء"))))," ","")))),1),Gematria!$C$3:$C$40,Gematria!$D$3:$D$40)))</f>
        <v/>
      </c>
    </row>
    <row r="3678" spans="1:10" x14ac:dyDescent="0.25">
      <c r="A3678" s="2">
        <v>3677</v>
      </c>
      <c r="B3678" s="2">
        <v>34</v>
      </c>
      <c r="C3678" s="2">
        <v>41</v>
      </c>
      <c r="D3678" s="11"/>
      <c r="E36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78" s="524" t="str">
        <f t="shared" si="173"/>
        <v/>
      </c>
      <c r="H3678" s="525">
        <f t="shared" si="174"/>
        <v>0</v>
      </c>
      <c r="I3678" s="526">
        <f t="shared" si="175"/>
        <v>1</v>
      </c>
      <c r="J3678" s="526" t="str">
        <f ca="1">IF(G3678="","",SUMPRODUCT(LOOKUP(MID(SUBSTITUTE(UPPER(TRIM(CLEAN(SUBSTITUTE(SUBSTITUTE(G3678,"ٔ",""),"ـ","ء"))))," ",""),ROW(INDIRECT("1:"&amp;LEN(SUBSTITUTE(UPPER(TRIM(CLEAN(SUBSTITUTE(SUBSTITUTE(G3678,"ٔ",""),"ـ","ء"))))," ","")))),1),Gematria!$C$3:$C$40,Gematria!$D$3:$D$40)))</f>
        <v/>
      </c>
    </row>
    <row r="3679" spans="1:10" x14ac:dyDescent="0.25">
      <c r="A3679" s="2">
        <v>3678</v>
      </c>
      <c r="B3679" s="2">
        <v>34</v>
      </c>
      <c r="C3679" s="2">
        <v>42</v>
      </c>
      <c r="D3679" s="11"/>
      <c r="E36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79" s="524" t="str">
        <f t="shared" si="173"/>
        <v/>
      </c>
      <c r="H3679" s="525">
        <f t="shared" si="174"/>
        <v>0</v>
      </c>
      <c r="I3679" s="526">
        <f t="shared" si="175"/>
        <v>1</v>
      </c>
      <c r="J3679" s="526" t="str">
        <f ca="1">IF(G3679="","",SUMPRODUCT(LOOKUP(MID(SUBSTITUTE(UPPER(TRIM(CLEAN(SUBSTITUTE(SUBSTITUTE(G3679,"ٔ",""),"ـ","ء"))))," ",""),ROW(INDIRECT("1:"&amp;LEN(SUBSTITUTE(UPPER(TRIM(CLEAN(SUBSTITUTE(SUBSTITUTE(G3679,"ٔ",""),"ـ","ء"))))," ","")))),1),Gematria!$C$3:$C$40,Gematria!$D$3:$D$40)))</f>
        <v/>
      </c>
    </row>
    <row r="3680" spans="1:10" x14ac:dyDescent="0.25">
      <c r="A3680" s="2">
        <v>3679</v>
      </c>
      <c r="B3680" s="2">
        <v>34</v>
      </c>
      <c r="C3680" s="2">
        <v>43</v>
      </c>
      <c r="D3680" s="11"/>
      <c r="E36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80" s="524" t="str">
        <f t="shared" si="173"/>
        <v/>
      </c>
      <c r="H3680" s="525">
        <f t="shared" si="174"/>
        <v>0</v>
      </c>
      <c r="I3680" s="526">
        <f t="shared" si="175"/>
        <v>1</v>
      </c>
      <c r="J3680" s="526" t="str">
        <f ca="1">IF(G3680="","",SUMPRODUCT(LOOKUP(MID(SUBSTITUTE(UPPER(TRIM(CLEAN(SUBSTITUTE(SUBSTITUTE(G3680,"ٔ",""),"ـ","ء"))))," ",""),ROW(INDIRECT("1:"&amp;LEN(SUBSTITUTE(UPPER(TRIM(CLEAN(SUBSTITUTE(SUBSTITUTE(G3680,"ٔ",""),"ـ","ء"))))," ","")))),1),Gematria!$C$3:$C$40,Gematria!$D$3:$D$40)))</f>
        <v/>
      </c>
    </row>
    <row r="3681" spans="1:10" x14ac:dyDescent="0.25">
      <c r="A3681" s="2">
        <v>3680</v>
      </c>
      <c r="B3681" s="2">
        <v>34</v>
      </c>
      <c r="C3681" s="2">
        <v>44</v>
      </c>
      <c r="D3681" s="11"/>
      <c r="E36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81" s="524" t="str">
        <f t="shared" si="173"/>
        <v/>
      </c>
      <c r="H3681" s="525">
        <f t="shared" si="174"/>
        <v>0</v>
      </c>
      <c r="I3681" s="526">
        <f t="shared" si="175"/>
        <v>1</v>
      </c>
      <c r="J3681" s="526" t="str">
        <f ca="1">IF(G3681="","",SUMPRODUCT(LOOKUP(MID(SUBSTITUTE(UPPER(TRIM(CLEAN(SUBSTITUTE(SUBSTITUTE(G3681,"ٔ",""),"ـ","ء"))))," ",""),ROW(INDIRECT("1:"&amp;LEN(SUBSTITUTE(UPPER(TRIM(CLEAN(SUBSTITUTE(SUBSTITUTE(G3681,"ٔ",""),"ـ","ء"))))," ","")))),1),Gematria!$C$3:$C$40,Gematria!$D$3:$D$40)))</f>
        <v/>
      </c>
    </row>
    <row r="3682" spans="1:10" x14ac:dyDescent="0.25">
      <c r="A3682" s="2">
        <v>3681</v>
      </c>
      <c r="B3682" s="2">
        <v>34</v>
      </c>
      <c r="C3682" s="2">
        <v>45</v>
      </c>
      <c r="D3682" s="11"/>
      <c r="E36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82" s="524" t="str">
        <f t="shared" si="173"/>
        <v/>
      </c>
      <c r="H3682" s="525">
        <f t="shared" si="174"/>
        <v>0</v>
      </c>
      <c r="I3682" s="526">
        <f t="shared" si="175"/>
        <v>1</v>
      </c>
      <c r="J3682" s="526" t="str">
        <f ca="1">IF(G3682="","",SUMPRODUCT(LOOKUP(MID(SUBSTITUTE(UPPER(TRIM(CLEAN(SUBSTITUTE(SUBSTITUTE(G3682,"ٔ",""),"ـ","ء"))))," ",""),ROW(INDIRECT("1:"&amp;LEN(SUBSTITUTE(UPPER(TRIM(CLEAN(SUBSTITUTE(SUBSTITUTE(G3682,"ٔ",""),"ـ","ء"))))," ","")))),1),Gematria!$C$3:$C$40,Gematria!$D$3:$D$40)))</f>
        <v/>
      </c>
    </row>
    <row r="3683" spans="1:10" x14ac:dyDescent="0.25">
      <c r="A3683" s="2">
        <v>3682</v>
      </c>
      <c r="B3683" s="2">
        <v>34</v>
      </c>
      <c r="C3683" s="2">
        <v>46</v>
      </c>
      <c r="D3683" s="11"/>
      <c r="E36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83" s="524" t="str">
        <f t="shared" si="173"/>
        <v/>
      </c>
      <c r="H3683" s="525">
        <f t="shared" si="174"/>
        <v>0</v>
      </c>
      <c r="I3683" s="526">
        <f t="shared" si="175"/>
        <v>1</v>
      </c>
      <c r="J3683" s="526" t="str">
        <f ca="1">IF(G3683="","",SUMPRODUCT(LOOKUP(MID(SUBSTITUTE(UPPER(TRIM(CLEAN(SUBSTITUTE(SUBSTITUTE(G3683,"ٔ",""),"ـ","ء"))))," ",""),ROW(INDIRECT("1:"&amp;LEN(SUBSTITUTE(UPPER(TRIM(CLEAN(SUBSTITUTE(SUBSTITUTE(G3683,"ٔ",""),"ـ","ء"))))," ","")))),1),Gematria!$C$3:$C$40,Gematria!$D$3:$D$40)))</f>
        <v/>
      </c>
    </row>
    <row r="3684" spans="1:10" x14ac:dyDescent="0.25">
      <c r="A3684" s="2">
        <v>3683</v>
      </c>
      <c r="B3684" s="2">
        <v>34</v>
      </c>
      <c r="C3684" s="2">
        <v>47</v>
      </c>
      <c r="D3684" s="11"/>
      <c r="E36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84" s="524" t="str">
        <f t="shared" si="173"/>
        <v/>
      </c>
      <c r="H3684" s="525">
        <f t="shared" si="174"/>
        <v>0</v>
      </c>
      <c r="I3684" s="526">
        <f t="shared" si="175"/>
        <v>1</v>
      </c>
      <c r="J3684" s="526" t="str">
        <f ca="1">IF(G3684="","",SUMPRODUCT(LOOKUP(MID(SUBSTITUTE(UPPER(TRIM(CLEAN(SUBSTITUTE(SUBSTITUTE(G3684,"ٔ",""),"ـ","ء"))))," ",""),ROW(INDIRECT("1:"&amp;LEN(SUBSTITUTE(UPPER(TRIM(CLEAN(SUBSTITUTE(SUBSTITUTE(G3684,"ٔ",""),"ـ","ء"))))," ","")))),1),Gematria!$C$3:$C$40,Gematria!$D$3:$D$40)))</f>
        <v/>
      </c>
    </row>
    <row r="3685" spans="1:10" x14ac:dyDescent="0.25">
      <c r="A3685" s="2">
        <v>3684</v>
      </c>
      <c r="B3685" s="2">
        <v>34</v>
      </c>
      <c r="C3685" s="2">
        <v>48</v>
      </c>
      <c r="D3685" s="11"/>
      <c r="E36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85" s="524" t="str">
        <f t="shared" si="173"/>
        <v/>
      </c>
      <c r="H3685" s="525">
        <f t="shared" si="174"/>
        <v>0</v>
      </c>
      <c r="I3685" s="526">
        <f t="shared" si="175"/>
        <v>1</v>
      </c>
      <c r="J3685" s="526" t="str">
        <f ca="1">IF(G3685="","",SUMPRODUCT(LOOKUP(MID(SUBSTITUTE(UPPER(TRIM(CLEAN(SUBSTITUTE(SUBSTITUTE(G3685,"ٔ",""),"ـ","ء"))))," ",""),ROW(INDIRECT("1:"&amp;LEN(SUBSTITUTE(UPPER(TRIM(CLEAN(SUBSTITUTE(SUBSTITUTE(G3685,"ٔ",""),"ـ","ء"))))," ","")))),1),Gematria!$C$3:$C$40,Gematria!$D$3:$D$40)))</f>
        <v/>
      </c>
    </row>
    <row r="3686" spans="1:10" x14ac:dyDescent="0.25">
      <c r="A3686" s="2">
        <v>3685</v>
      </c>
      <c r="B3686" s="2">
        <v>34</v>
      </c>
      <c r="C3686" s="2">
        <v>49</v>
      </c>
      <c r="D3686" s="11"/>
      <c r="E36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86" s="524" t="str">
        <f t="shared" si="173"/>
        <v/>
      </c>
      <c r="H3686" s="525">
        <f t="shared" si="174"/>
        <v>0</v>
      </c>
      <c r="I3686" s="526">
        <f t="shared" si="175"/>
        <v>1</v>
      </c>
      <c r="J3686" s="526" t="str">
        <f ca="1">IF(G3686="","",SUMPRODUCT(LOOKUP(MID(SUBSTITUTE(UPPER(TRIM(CLEAN(SUBSTITUTE(SUBSTITUTE(G3686,"ٔ",""),"ـ","ء"))))," ",""),ROW(INDIRECT("1:"&amp;LEN(SUBSTITUTE(UPPER(TRIM(CLEAN(SUBSTITUTE(SUBSTITUTE(G3686,"ٔ",""),"ـ","ء"))))," ","")))),1),Gematria!$C$3:$C$40,Gematria!$D$3:$D$40)))</f>
        <v/>
      </c>
    </row>
    <row r="3687" spans="1:10" x14ac:dyDescent="0.25">
      <c r="A3687" s="2">
        <v>3686</v>
      </c>
      <c r="B3687" s="2">
        <v>34</v>
      </c>
      <c r="C3687" s="2">
        <v>50</v>
      </c>
      <c r="D3687" s="11"/>
      <c r="E36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87" s="524" t="str">
        <f t="shared" si="173"/>
        <v/>
      </c>
      <c r="H3687" s="525">
        <f t="shared" si="174"/>
        <v>0</v>
      </c>
      <c r="I3687" s="526">
        <f t="shared" si="175"/>
        <v>1</v>
      </c>
      <c r="J3687" s="526" t="str">
        <f ca="1">IF(G3687="","",SUMPRODUCT(LOOKUP(MID(SUBSTITUTE(UPPER(TRIM(CLEAN(SUBSTITUTE(SUBSTITUTE(G3687,"ٔ",""),"ـ","ء"))))," ",""),ROW(INDIRECT("1:"&amp;LEN(SUBSTITUTE(UPPER(TRIM(CLEAN(SUBSTITUTE(SUBSTITUTE(G3687,"ٔ",""),"ـ","ء"))))," ","")))),1),Gematria!$C$3:$C$40,Gematria!$D$3:$D$40)))</f>
        <v/>
      </c>
    </row>
    <row r="3688" spans="1:10" x14ac:dyDescent="0.25">
      <c r="A3688" s="2">
        <v>3687</v>
      </c>
      <c r="B3688" s="2">
        <v>34</v>
      </c>
      <c r="C3688" s="2">
        <v>51</v>
      </c>
      <c r="D3688" s="11"/>
      <c r="E36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88" s="524" t="str">
        <f t="shared" si="173"/>
        <v/>
      </c>
      <c r="H3688" s="525">
        <f t="shared" si="174"/>
        <v>0</v>
      </c>
      <c r="I3688" s="526">
        <f t="shared" si="175"/>
        <v>1</v>
      </c>
      <c r="J3688" s="526" t="str">
        <f ca="1">IF(G3688="","",SUMPRODUCT(LOOKUP(MID(SUBSTITUTE(UPPER(TRIM(CLEAN(SUBSTITUTE(SUBSTITUTE(G3688,"ٔ",""),"ـ","ء"))))," ",""),ROW(INDIRECT("1:"&amp;LEN(SUBSTITUTE(UPPER(TRIM(CLEAN(SUBSTITUTE(SUBSTITUTE(G3688,"ٔ",""),"ـ","ء"))))," ","")))),1),Gematria!$C$3:$C$40,Gematria!$D$3:$D$40)))</f>
        <v/>
      </c>
    </row>
    <row r="3689" spans="1:10" x14ac:dyDescent="0.25">
      <c r="A3689" s="2">
        <v>3688</v>
      </c>
      <c r="B3689" s="2">
        <v>34</v>
      </c>
      <c r="C3689" s="2">
        <v>52</v>
      </c>
      <c r="D3689" s="11"/>
      <c r="E36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89" s="524" t="str">
        <f t="shared" si="173"/>
        <v/>
      </c>
      <c r="H3689" s="525">
        <f t="shared" si="174"/>
        <v>0</v>
      </c>
      <c r="I3689" s="526">
        <f t="shared" si="175"/>
        <v>1</v>
      </c>
      <c r="J3689" s="526" t="str">
        <f ca="1">IF(G3689="","",SUMPRODUCT(LOOKUP(MID(SUBSTITUTE(UPPER(TRIM(CLEAN(SUBSTITUTE(SUBSTITUTE(G3689,"ٔ",""),"ـ","ء"))))," ",""),ROW(INDIRECT("1:"&amp;LEN(SUBSTITUTE(UPPER(TRIM(CLEAN(SUBSTITUTE(SUBSTITUTE(G3689,"ٔ",""),"ـ","ء"))))," ","")))),1),Gematria!$C$3:$C$40,Gematria!$D$3:$D$40)))</f>
        <v/>
      </c>
    </row>
    <row r="3690" spans="1:10" x14ac:dyDescent="0.25">
      <c r="A3690" s="2">
        <v>3689</v>
      </c>
      <c r="B3690" s="2">
        <v>34</v>
      </c>
      <c r="C3690" s="2">
        <v>53</v>
      </c>
      <c r="D3690" s="11"/>
      <c r="E36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90" s="524" t="str">
        <f t="shared" si="173"/>
        <v/>
      </c>
      <c r="H3690" s="525">
        <f t="shared" si="174"/>
        <v>0</v>
      </c>
      <c r="I3690" s="526">
        <f t="shared" si="175"/>
        <v>1</v>
      </c>
      <c r="J3690" s="526" t="str">
        <f ca="1">IF(G3690="","",SUMPRODUCT(LOOKUP(MID(SUBSTITUTE(UPPER(TRIM(CLEAN(SUBSTITUTE(SUBSTITUTE(G3690,"ٔ",""),"ـ","ء"))))," ",""),ROW(INDIRECT("1:"&amp;LEN(SUBSTITUTE(UPPER(TRIM(CLEAN(SUBSTITUTE(SUBSTITUTE(G3690,"ٔ",""),"ـ","ء"))))," ","")))),1),Gematria!$C$3:$C$40,Gematria!$D$3:$D$40)))</f>
        <v/>
      </c>
    </row>
    <row r="3691" spans="1:10" x14ac:dyDescent="0.25">
      <c r="A3691" s="2">
        <v>3690</v>
      </c>
      <c r="B3691" s="2">
        <v>34</v>
      </c>
      <c r="C3691" s="2">
        <v>54</v>
      </c>
      <c r="D3691" s="11"/>
      <c r="E36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91" s="524" t="str">
        <f t="shared" si="173"/>
        <v/>
      </c>
      <c r="H3691" s="525">
        <f t="shared" si="174"/>
        <v>0</v>
      </c>
      <c r="I3691" s="526">
        <f t="shared" si="175"/>
        <v>1</v>
      </c>
      <c r="J3691" s="526" t="str">
        <f ca="1">IF(G3691="","",SUMPRODUCT(LOOKUP(MID(SUBSTITUTE(UPPER(TRIM(CLEAN(SUBSTITUTE(SUBSTITUTE(G3691,"ٔ",""),"ـ","ء"))))," ",""),ROW(INDIRECT("1:"&amp;LEN(SUBSTITUTE(UPPER(TRIM(CLEAN(SUBSTITUTE(SUBSTITUTE(G3691,"ٔ",""),"ـ","ء"))))," ","")))),1),Gematria!$C$3:$C$40,Gematria!$D$3:$D$40)))</f>
        <v/>
      </c>
    </row>
    <row r="3692" spans="1:10" x14ac:dyDescent="0.25">
      <c r="A3692" s="2">
        <v>3691</v>
      </c>
      <c r="B3692" s="2">
        <v>35</v>
      </c>
      <c r="C3692" s="2">
        <v>0</v>
      </c>
      <c r="D3692" s="11"/>
      <c r="E36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92" s="524" t="str">
        <f t="shared" si="173"/>
        <v/>
      </c>
      <c r="H3692" s="525">
        <f t="shared" si="174"/>
        <v>0</v>
      </c>
      <c r="I3692" s="526">
        <f t="shared" si="175"/>
        <v>1</v>
      </c>
      <c r="J3692" s="526" t="str">
        <f ca="1">IF(G3692="","",SUMPRODUCT(LOOKUP(MID(SUBSTITUTE(UPPER(TRIM(CLEAN(SUBSTITUTE(SUBSTITUTE(G3692,"ٔ",""),"ـ","ء"))))," ",""),ROW(INDIRECT("1:"&amp;LEN(SUBSTITUTE(UPPER(TRIM(CLEAN(SUBSTITUTE(SUBSTITUTE(G3692,"ٔ",""),"ـ","ء"))))," ","")))),1),Gematria!$C$3:$C$40,Gematria!$D$3:$D$40)))</f>
        <v/>
      </c>
    </row>
    <row r="3693" spans="1:10" x14ac:dyDescent="0.25">
      <c r="A3693" s="2">
        <v>3692</v>
      </c>
      <c r="B3693" s="2">
        <v>35</v>
      </c>
      <c r="C3693" s="2">
        <v>1</v>
      </c>
      <c r="D3693" s="11"/>
      <c r="E36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93" s="524" t="str">
        <f t="shared" si="173"/>
        <v/>
      </c>
      <c r="H3693" s="525">
        <f t="shared" si="174"/>
        <v>0</v>
      </c>
      <c r="I3693" s="526">
        <f t="shared" si="175"/>
        <v>1</v>
      </c>
      <c r="J3693" s="526" t="str">
        <f ca="1">IF(G3693="","",SUMPRODUCT(LOOKUP(MID(SUBSTITUTE(UPPER(TRIM(CLEAN(SUBSTITUTE(SUBSTITUTE(G3693,"ٔ",""),"ـ","ء"))))," ",""),ROW(INDIRECT("1:"&amp;LEN(SUBSTITUTE(UPPER(TRIM(CLEAN(SUBSTITUTE(SUBSTITUTE(G3693,"ٔ",""),"ـ","ء"))))," ","")))),1),Gematria!$C$3:$C$40,Gematria!$D$3:$D$40)))</f>
        <v/>
      </c>
    </row>
    <row r="3694" spans="1:10" x14ac:dyDescent="0.25">
      <c r="A3694" s="2">
        <v>3693</v>
      </c>
      <c r="B3694" s="2">
        <v>35</v>
      </c>
      <c r="C3694" s="2">
        <v>2</v>
      </c>
      <c r="D3694" s="11"/>
      <c r="E36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94" s="524" t="str">
        <f t="shared" si="173"/>
        <v/>
      </c>
      <c r="H3694" s="525">
        <f t="shared" si="174"/>
        <v>0</v>
      </c>
      <c r="I3694" s="526">
        <f t="shared" si="175"/>
        <v>1</v>
      </c>
      <c r="J3694" s="526" t="str">
        <f ca="1">IF(G3694="","",SUMPRODUCT(LOOKUP(MID(SUBSTITUTE(UPPER(TRIM(CLEAN(SUBSTITUTE(SUBSTITUTE(G3694,"ٔ",""),"ـ","ء"))))," ",""),ROW(INDIRECT("1:"&amp;LEN(SUBSTITUTE(UPPER(TRIM(CLEAN(SUBSTITUTE(SUBSTITUTE(G3694,"ٔ",""),"ـ","ء"))))," ","")))),1),Gematria!$C$3:$C$40,Gematria!$D$3:$D$40)))</f>
        <v/>
      </c>
    </row>
    <row r="3695" spans="1:10" x14ac:dyDescent="0.25">
      <c r="A3695" s="2">
        <v>3694</v>
      </c>
      <c r="B3695" s="2">
        <v>35</v>
      </c>
      <c r="C3695" s="2">
        <v>3</v>
      </c>
      <c r="D3695" s="11"/>
      <c r="E36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95" s="524" t="str">
        <f t="shared" si="173"/>
        <v/>
      </c>
      <c r="H3695" s="525">
        <f t="shared" si="174"/>
        <v>0</v>
      </c>
      <c r="I3695" s="526">
        <f t="shared" si="175"/>
        <v>1</v>
      </c>
      <c r="J3695" s="526" t="str">
        <f ca="1">IF(G3695="","",SUMPRODUCT(LOOKUP(MID(SUBSTITUTE(UPPER(TRIM(CLEAN(SUBSTITUTE(SUBSTITUTE(G3695,"ٔ",""),"ـ","ء"))))," ",""),ROW(INDIRECT("1:"&amp;LEN(SUBSTITUTE(UPPER(TRIM(CLEAN(SUBSTITUTE(SUBSTITUTE(G3695,"ٔ",""),"ـ","ء"))))," ","")))),1),Gematria!$C$3:$C$40,Gematria!$D$3:$D$40)))</f>
        <v/>
      </c>
    </row>
    <row r="3696" spans="1:10" x14ac:dyDescent="0.25">
      <c r="A3696" s="2">
        <v>3695</v>
      </c>
      <c r="B3696" s="2">
        <v>35</v>
      </c>
      <c r="C3696" s="2">
        <v>4</v>
      </c>
      <c r="D3696" s="11"/>
      <c r="E36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96" s="524" t="str">
        <f t="shared" si="173"/>
        <v/>
      </c>
      <c r="H3696" s="525">
        <f t="shared" si="174"/>
        <v>0</v>
      </c>
      <c r="I3696" s="526">
        <f t="shared" si="175"/>
        <v>1</v>
      </c>
      <c r="J3696" s="526" t="str">
        <f ca="1">IF(G3696="","",SUMPRODUCT(LOOKUP(MID(SUBSTITUTE(UPPER(TRIM(CLEAN(SUBSTITUTE(SUBSTITUTE(G3696,"ٔ",""),"ـ","ء"))))," ",""),ROW(INDIRECT("1:"&amp;LEN(SUBSTITUTE(UPPER(TRIM(CLEAN(SUBSTITUTE(SUBSTITUTE(G3696,"ٔ",""),"ـ","ء"))))," ","")))),1),Gematria!$C$3:$C$40,Gematria!$D$3:$D$40)))</f>
        <v/>
      </c>
    </row>
    <row r="3697" spans="1:10" x14ac:dyDescent="0.25">
      <c r="A3697" s="2">
        <v>3696</v>
      </c>
      <c r="B3697" s="2">
        <v>35</v>
      </c>
      <c r="C3697" s="2">
        <v>5</v>
      </c>
      <c r="D3697" s="11"/>
      <c r="E36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97" s="524" t="str">
        <f t="shared" si="173"/>
        <v/>
      </c>
      <c r="H3697" s="525">
        <f t="shared" si="174"/>
        <v>0</v>
      </c>
      <c r="I3697" s="526">
        <f t="shared" si="175"/>
        <v>1</v>
      </c>
      <c r="J3697" s="526" t="str">
        <f ca="1">IF(G3697="","",SUMPRODUCT(LOOKUP(MID(SUBSTITUTE(UPPER(TRIM(CLEAN(SUBSTITUTE(SUBSTITUTE(G3697,"ٔ",""),"ـ","ء"))))," ",""),ROW(INDIRECT("1:"&amp;LEN(SUBSTITUTE(UPPER(TRIM(CLEAN(SUBSTITUTE(SUBSTITUTE(G3697,"ٔ",""),"ـ","ء"))))," ","")))),1),Gematria!$C$3:$C$40,Gematria!$D$3:$D$40)))</f>
        <v/>
      </c>
    </row>
    <row r="3698" spans="1:10" x14ac:dyDescent="0.25">
      <c r="A3698" s="2">
        <v>3697</v>
      </c>
      <c r="B3698" s="2">
        <v>35</v>
      </c>
      <c r="C3698" s="2">
        <v>6</v>
      </c>
      <c r="D3698" s="11"/>
      <c r="E36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98" s="524" t="str">
        <f t="shared" si="173"/>
        <v/>
      </c>
      <c r="H3698" s="525">
        <f t="shared" si="174"/>
        <v>0</v>
      </c>
      <c r="I3698" s="526">
        <f t="shared" si="175"/>
        <v>1</v>
      </c>
      <c r="J3698" s="526" t="str">
        <f ca="1">IF(G3698="","",SUMPRODUCT(LOOKUP(MID(SUBSTITUTE(UPPER(TRIM(CLEAN(SUBSTITUTE(SUBSTITUTE(G3698,"ٔ",""),"ـ","ء"))))," ",""),ROW(INDIRECT("1:"&amp;LEN(SUBSTITUTE(UPPER(TRIM(CLEAN(SUBSTITUTE(SUBSTITUTE(G3698,"ٔ",""),"ـ","ء"))))," ","")))),1),Gematria!$C$3:$C$40,Gematria!$D$3:$D$40)))</f>
        <v/>
      </c>
    </row>
    <row r="3699" spans="1:10" x14ac:dyDescent="0.25">
      <c r="A3699" s="2">
        <v>3698</v>
      </c>
      <c r="B3699" s="2">
        <v>35</v>
      </c>
      <c r="C3699" s="2">
        <v>7</v>
      </c>
      <c r="D3699" s="11"/>
      <c r="E36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6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3699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699" s="524" t="str">
        <f t="shared" si="173"/>
        <v/>
      </c>
      <c r="H3699" s="525">
        <f t="shared" si="174"/>
        <v>0</v>
      </c>
      <c r="I3699" s="526">
        <f t="shared" si="175"/>
        <v>1</v>
      </c>
      <c r="J3699" s="526" t="str">
        <f ca="1">IF(G3699="","",SUMPRODUCT(LOOKUP(MID(SUBSTITUTE(UPPER(TRIM(CLEAN(SUBSTITUTE(SUBSTITUTE(G3699,"ٔ",""),"ـ","ء"))))," ",""),ROW(INDIRECT("1:"&amp;LEN(SUBSTITUTE(UPPER(TRIM(CLEAN(SUBSTITUTE(SUBSTITUTE(G3699,"ٔ",""),"ـ","ء"))))," ","")))),1),Gematria!$C$3:$C$40,Gematria!$D$3:$D$40)))</f>
        <v/>
      </c>
    </row>
    <row r="3700" spans="1:10" x14ac:dyDescent="0.25">
      <c r="A3700" s="2">
        <v>3699</v>
      </c>
      <c r="B3700" s="2">
        <v>35</v>
      </c>
      <c r="C3700" s="2">
        <v>8</v>
      </c>
      <c r="D3700" s="11"/>
      <c r="E37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00" s="524" t="str">
        <f t="shared" si="173"/>
        <v/>
      </c>
      <c r="H3700" s="525">
        <f t="shared" si="174"/>
        <v>0</v>
      </c>
      <c r="I3700" s="526">
        <f t="shared" si="175"/>
        <v>1</v>
      </c>
      <c r="J3700" s="526" t="str">
        <f ca="1">IF(G3700="","",SUMPRODUCT(LOOKUP(MID(SUBSTITUTE(UPPER(TRIM(CLEAN(SUBSTITUTE(SUBSTITUTE(G3700,"ٔ",""),"ـ","ء"))))," ",""),ROW(INDIRECT("1:"&amp;LEN(SUBSTITUTE(UPPER(TRIM(CLEAN(SUBSTITUTE(SUBSTITUTE(G3700,"ٔ",""),"ـ","ء"))))," ","")))),1),Gematria!$C$3:$C$40,Gematria!$D$3:$D$40)))</f>
        <v/>
      </c>
    </row>
    <row r="3701" spans="1:10" x14ac:dyDescent="0.25">
      <c r="A3701" s="2">
        <v>3700</v>
      </c>
      <c r="B3701" s="2">
        <v>35</v>
      </c>
      <c r="C3701" s="2">
        <v>9</v>
      </c>
      <c r="D3701" s="11"/>
      <c r="E37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01" s="524" t="str">
        <f t="shared" si="173"/>
        <v/>
      </c>
      <c r="H3701" s="525">
        <f t="shared" si="174"/>
        <v>0</v>
      </c>
      <c r="I3701" s="526">
        <f t="shared" si="175"/>
        <v>1</v>
      </c>
      <c r="J3701" s="526" t="str">
        <f ca="1">IF(G3701="","",SUMPRODUCT(LOOKUP(MID(SUBSTITUTE(UPPER(TRIM(CLEAN(SUBSTITUTE(SUBSTITUTE(G3701,"ٔ",""),"ـ","ء"))))," ",""),ROW(INDIRECT("1:"&amp;LEN(SUBSTITUTE(UPPER(TRIM(CLEAN(SUBSTITUTE(SUBSTITUTE(G3701,"ٔ",""),"ـ","ء"))))," ","")))),1),Gematria!$C$3:$C$40,Gematria!$D$3:$D$40)))</f>
        <v/>
      </c>
    </row>
    <row r="3702" spans="1:10" x14ac:dyDescent="0.25">
      <c r="A3702" s="2">
        <v>3701</v>
      </c>
      <c r="B3702" s="2">
        <v>35</v>
      </c>
      <c r="C3702" s="2">
        <v>10</v>
      </c>
      <c r="D3702" s="11"/>
      <c r="E37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02" s="524" t="str">
        <f t="shared" si="173"/>
        <v/>
      </c>
      <c r="H3702" s="525">
        <f t="shared" si="174"/>
        <v>0</v>
      </c>
      <c r="I3702" s="526">
        <f t="shared" si="175"/>
        <v>1</v>
      </c>
      <c r="J3702" s="526" t="str">
        <f ca="1">IF(G3702="","",SUMPRODUCT(LOOKUP(MID(SUBSTITUTE(UPPER(TRIM(CLEAN(SUBSTITUTE(SUBSTITUTE(G3702,"ٔ",""),"ـ","ء"))))," ",""),ROW(INDIRECT("1:"&amp;LEN(SUBSTITUTE(UPPER(TRIM(CLEAN(SUBSTITUTE(SUBSTITUTE(G3702,"ٔ",""),"ـ","ء"))))," ","")))),1),Gematria!$C$3:$C$40,Gematria!$D$3:$D$40)))</f>
        <v/>
      </c>
    </row>
    <row r="3703" spans="1:10" x14ac:dyDescent="0.25">
      <c r="A3703" s="2">
        <v>3702</v>
      </c>
      <c r="B3703" s="2">
        <v>35</v>
      </c>
      <c r="C3703" s="2">
        <v>11</v>
      </c>
      <c r="D3703" s="11"/>
      <c r="E37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03" s="524" t="str">
        <f t="shared" si="173"/>
        <v/>
      </c>
      <c r="H3703" s="525">
        <f t="shared" si="174"/>
        <v>0</v>
      </c>
      <c r="I3703" s="526">
        <f t="shared" si="175"/>
        <v>1</v>
      </c>
      <c r="J3703" s="526" t="str">
        <f ca="1">IF(G3703="","",SUMPRODUCT(LOOKUP(MID(SUBSTITUTE(UPPER(TRIM(CLEAN(SUBSTITUTE(SUBSTITUTE(G3703,"ٔ",""),"ـ","ء"))))," ",""),ROW(INDIRECT("1:"&amp;LEN(SUBSTITUTE(UPPER(TRIM(CLEAN(SUBSTITUTE(SUBSTITUTE(G3703,"ٔ",""),"ـ","ء"))))," ","")))),1),Gematria!$C$3:$C$40,Gematria!$D$3:$D$40)))</f>
        <v/>
      </c>
    </row>
    <row r="3704" spans="1:10" x14ac:dyDescent="0.25">
      <c r="A3704" s="2">
        <v>3703</v>
      </c>
      <c r="B3704" s="2">
        <v>35</v>
      </c>
      <c r="C3704" s="2">
        <v>12</v>
      </c>
      <c r="D3704" s="11"/>
      <c r="E37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04" s="524" t="str">
        <f t="shared" si="173"/>
        <v/>
      </c>
      <c r="H3704" s="525">
        <f t="shared" si="174"/>
        <v>0</v>
      </c>
      <c r="I3704" s="526">
        <f t="shared" si="175"/>
        <v>1</v>
      </c>
      <c r="J3704" s="526" t="str">
        <f ca="1">IF(G3704="","",SUMPRODUCT(LOOKUP(MID(SUBSTITUTE(UPPER(TRIM(CLEAN(SUBSTITUTE(SUBSTITUTE(G3704,"ٔ",""),"ـ","ء"))))," ",""),ROW(INDIRECT("1:"&amp;LEN(SUBSTITUTE(UPPER(TRIM(CLEAN(SUBSTITUTE(SUBSTITUTE(G3704,"ٔ",""),"ـ","ء"))))," ","")))),1),Gematria!$C$3:$C$40,Gematria!$D$3:$D$40)))</f>
        <v/>
      </c>
    </row>
    <row r="3705" spans="1:10" x14ac:dyDescent="0.25">
      <c r="A3705" s="2">
        <v>3704</v>
      </c>
      <c r="B3705" s="2">
        <v>35</v>
      </c>
      <c r="C3705" s="2">
        <v>13</v>
      </c>
      <c r="D3705" s="11"/>
      <c r="E37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05" s="524" t="str">
        <f t="shared" si="173"/>
        <v/>
      </c>
      <c r="H3705" s="525">
        <f t="shared" si="174"/>
        <v>0</v>
      </c>
      <c r="I3705" s="526">
        <f t="shared" si="175"/>
        <v>1</v>
      </c>
      <c r="J3705" s="526" t="str">
        <f ca="1">IF(G3705="","",SUMPRODUCT(LOOKUP(MID(SUBSTITUTE(UPPER(TRIM(CLEAN(SUBSTITUTE(SUBSTITUTE(G3705,"ٔ",""),"ـ","ء"))))," ",""),ROW(INDIRECT("1:"&amp;LEN(SUBSTITUTE(UPPER(TRIM(CLEAN(SUBSTITUTE(SUBSTITUTE(G3705,"ٔ",""),"ـ","ء"))))," ","")))),1),Gematria!$C$3:$C$40,Gematria!$D$3:$D$40)))</f>
        <v/>
      </c>
    </row>
    <row r="3706" spans="1:10" x14ac:dyDescent="0.25">
      <c r="A3706" s="2">
        <v>3705</v>
      </c>
      <c r="B3706" s="2">
        <v>35</v>
      </c>
      <c r="C3706" s="2">
        <v>14</v>
      </c>
      <c r="D3706" s="11"/>
      <c r="E37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06" s="524" t="str">
        <f t="shared" si="173"/>
        <v/>
      </c>
      <c r="H3706" s="525">
        <f t="shared" si="174"/>
        <v>0</v>
      </c>
      <c r="I3706" s="526">
        <f t="shared" si="175"/>
        <v>1</v>
      </c>
      <c r="J3706" s="526" t="str">
        <f ca="1">IF(G3706="","",SUMPRODUCT(LOOKUP(MID(SUBSTITUTE(UPPER(TRIM(CLEAN(SUBSTITUTE(SUBSTITUTE(G3706,"ٔ",""),"ـ","ء"))))," ",""),ROW(INDIRECT("1:"&amp;LEN(SUBSTITUTE(UPPER(TRIM(CLEAN(SUBSTITUTE(SUBSTITUTE(G3706,"ٔ",""),"ـ","ء"))))," ","")))),1),Gematria!$C$3:$C$40,Gematria!$D$3:$D$40)))</f>
        <v/>
      </c>
    </row>
    <row r="3707" spans="1:10" x14ac:dyDescent="0.25">
      <c r="A3707" s="2">
        <v>3706</v>
      </c>
      <c r="B3707" s="2">
        <v>35</v>
      </c>
      <c r="C3707" s="2">
        <v>15</v>
      </c>
      <c r="D3707" s="11"/>
      <c r="E37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07" s="524" t="str">
        <f t="shared" si="173"/>
        <v/>
      </c>
      <c r="H3707" s="525">
        <f t="shared" si="174"/>
        <v>0</v>
      </c>
      <c r="I3707" s="526">
        <f t="shared" si="175"/>
        <v>1</v>
      </c>
      <c r="J3707" s="526" t="str">
        <f ca="1">IF(G3707="","",SUMPRODUCT(LOOKUP(MID(SUBSTITUTE(UPPER(TRIM(CLEAN(SUBSTITUTE(SUBSTITUTE(G3707,"ٔ",""),"ـ","ء"))))," ",""),ROW(INDIRECT("1:"&amp;LEN(SUBSTITUTE(UPPER(TRIM(CLEAN(SUBSTITUTE(SUBSTITUTE(G3707,"ٔ",""),"ـ","ء"))))," ","")))),1),Gematria!$C$3:$C$40,Gematria!$D$3:$D$40)))</f>
        <v/>
      </c>
    </row>
    <row r="3708" spans="1:10" x14ac:dyDescent="0.25">
      <c r="A3708" s="2">
        <v>3707</v>
      </c>
      <c r="B3708" s="2">
        <v>35</v>
      </c>
      <c r="C3708" s="2">
        <v>16</v>
      </c>
      <c r="D3708" s="11"/>
      <c r="E37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08" s="524" t="str">
        <f t="shared" si="173"/>
        <v/>
      </c>
      <c r="H3708" s="525">
        <f t="shared" si="174"/>
        <v>0</v>
      </c>
      <c r="I3708" s="526">
        <f t="shared" si="175"/>
        <v>1</v>
      </c>
      <c r="J3708" s="526" t="str">
        <f ca="1">IF(G3708="","",SUMPRODUCT(LOOKUP(MID(SUBSTITUTE(UPPER(TRIM(CLEAN(SUBSTITUTE(SUBSTITUTE(G3708,"ٔ",""),"ـ","ء"))))," ",""),ROW(INDIRECT("1:"&amp;LEN(SUBSTITUTE(UPPER(TRIM(CLEAN(SUBSTITUTE(SUBSTITUTE(G3708,"ٔ",""),"ـ","ء"))))," ","")))),1),Gematria!$C$3:$C$40,Gematria!$D$3:$D$40)))</f>
        <v/>
      </c>
    </row>
    <row r="3709" spans="1:10" x14ac:dyDescent="0.25">
      <c r="A3709" s="2">
        <v>3708</v>
      </c>
      <c r="B3709" s="2">
        <v>35</v>
      </c>
      <c r="C3709" s="2">
        <v>17</v>
      </c>
      <c r="D3709" s="11"/>
      <c r="E37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09" s="524" t="str">
        <f t="shared" si="173"/>
        <v/>
      </c>
      <c r="H3709" s="525">
        <f t="shared" si="174"/>
        <v>0</v>
      </c>
      <c r="I3709" s="526">
        <f t="shared" si="175"/>
        <v>1</v>
      </c>
      <c r="J3709" s="526" t="str">
        <f ca="1">IF(G3709="","",SUMPRODUCT(LOOKUP(MID(SUBSTITUTE(UPPER(TRIM(CLEAN(SUBSTITUTE(SUBSTITUTE(G3709,"ٔ",""),"ـ","ء"))))," ",""),ROW(INDIRECT("1:"&amp;LEN(SUBSTITUTE(UPPER(TRIM(CLEAN(SUBSTITUTE(SUBSTITUTE(G3709,"ٔ",""),"ـ","ء"))))," ","")))),1),Gematria!$C$3:$C$40,Gematria!$D$3:$D$40)))</f>
        <v/>
      </c>
    </row>
    <row r="3710" spans="1:10" x14ac:dyDescent="0.25">
      <c r="A3710" s="2">
        <v>3709</v>
      </c>
      <c r="B3710" s="2">
        <v>35</v>
      </c>
      <c r="C3710" s="2">
        <v>18</v>
      </c>
      <c r="D3710" s="11"/>
      <c r="E37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10" s="524" t="str">
        <f t="shared" si="173"/>
        <v/>
      </c>
      <c r="H3710" s="525">
        <f t="shared" si="174"/>
        <v>0</v>
      </c>
      <c r="I3710" s="526">
        <f t="shared" si="175"/>
        <v>1</v>
      </c>
      <c r="J3710" s="526" t="str">
        <f ca="1">IF(G3710="","",SUMPRODUCT(LOOKUP(MID(SUBSTITUTE(UPPER(TRIM(CLEAN(SUBSTITUTE(SUBSTITUTE(G3710,"ٔ",""),"ـ","ء"))))," ",""),ROW(INDIRECT("1:"&amp;LEN(SUBSTITUTE(UPPER(TRIM(CLEAN(SUBSTITUTE(SUBSTITUTE(G3710,"ٔ",""),"ـ","ء"))))," ","")))),1),Gematria!$C$3:$C$40,Gematria!$D$3:$D$40)))</f>
        <v/>
      </c>
    </row>
    <row r="3711" spans="1:10" x14ac:dyDescent="0.25">
      <c r="A3711" s="2">
        <v>3710</v>
      </c>
      <c r="B3711" s="2">
        <v>35</v>
      </c>
      <c r="C3711" s="2">
        <v>19</v>
      </c>
      <c r="D3711" s="11"/>
      <c r="E37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11" s="524" t="str">
        <f t="shared" si="173"/>
        <v/>
      </c>
      <c r="H3711" s="525">
        <f t="shared" si="174"/>
        <v>0</v>
      </c>
      <c r="I3711" s="526">
        <f t="shared" si="175"/>
        <v>1</v>
      </c>
      <c r="J3711" s="526" t="str">
        <f ca="1">IF(G3711="","",SUMPRODUCT(LOOKUP(MID(SUBSTITUTE(UPPER(TRIM(CLEAN(SUBSTITUTE(SUBSTITUTE(G3711,"ٔ",""),"ـ","ء"))))," ",""),ROW(INDIRECT("1:"&amp;LEN(SUBSTITUTE(UPPER(TRIM(CLEAN(SUBSTITUTE(SUBSTITUTE(G3711,"ٔ",""),"ـ","ء"))))," ","")))),1),Gematria!$C$3:$C$40,Gematria!$D$3:$D$40)))</f>
        <v/>
      </c>
    </row>
    <row r="3712" spans="1:10" x14ac:dyDescent="0.25">
      <c r="A3712" s="2">
        <v>3711</v>
      </c>
      <c r="B3712" s="2">
        <v>35</v>
      </c>
      <c r="C3712" s="2">
        <v>20</v>
      </c>
      <c r="D3712" s="11"/>
      <c r="E37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12" s="524" t="str">
        <f t="shared" si="173"/>
        <v/>
      </c>
      <c r="H3712" s="525">
        <f t="shared" si="174"/>
        <v>0</v>
      </c>
      <c r="I3712" s="526">
        <f t="shared" si="175"/>
        <v>1</v>
      </c>
      <c r="J3712" s="526" t="str">
        <f ca="1">IF(G3712="","",SUMPRODUCT(LOOKUP(MID(SUBSTITUTE(UPPER(TRIM(CLEAN(SUBSTITUTE(SUBSTITUTE(G3712,"ٔ",""),"ـ","ء"))))," ",""),ROW(INDIRECT("1:"&amp;LEN(SUBSTITUTE(UPPER(TRIM(CLEAN(SUBSTITUTE(SUBSTITUTE(G3712,"ٔ",""),"ـ","ء"))))," ","")))),1),Gematria!$C$3:$C$40,Gematria!$D$3:$D$40)))</f>
        <v/>
      </c>
    </row>
    <row r="3713" spans="1:10" x14ac:dyDescent="0.25">
      <c r="A3713" s="2">
        <v>3712</v>
      </c>
      <c r="B3713" s="2">
        <v>35</v>
      </c>
      <c r="C3713" s="2">
        <v>21</v>
      </c>
      <c r="D3713" s="11"/>
      <c r="E37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13" s="524" t="str">
        <f t="shared" si="173"/>
        <v/>
      </c>
      <c r="H3713" s="525">
        <f t="shared" si="174"/>
        <v>0</v>
      </c>
      <c r="I3713" s="526">
        <f t="shared" si="175"/>
        <v>1</v>
      </c>
      <c r="J3713" s="526" t="str">
        <f ca="1">IF(G3713="","",SUMPRODUCT(LOOKUP(MID(SUBSTITUTE(UPPER(TRIM(CLEAN(SUBSTITUTE(SUBSTITUTE(G3713,"ٔ",""),"ـ","ء"))))," ",""),ROW(INDIRECT("1:"&amp;LEN(SUBSTITUTE(UPPER(TRIM(CLEAN(SUBSTITUTE(SUBSTITUTE(G3713,"ٔ",""),"ـ","ء"))))," ","")))),1),Gematria!$C$3:$C$40,Gematria!$D$3:$D$40)))</f>
        <v/>
      </c>
    </row>
    <row r="3714" spans="1:10" x14ac:dyDescent="0.25">
      <c r="A3714" s="2">
        <v>3713</v>
      </c>
      <c r="B3714" s="2">
        <v>35</v>
      </c>
      <c r="C3714" s="2">
        <v>22</v>
      </c>
      <c r="D3714" s="11"/>
      <c r="E37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14" s="524" t="str">
        <f t="shared" si="173"/>
        <v/>
      </c>
      <c r="H3714" s="525">
        <f t="shared" si="174"/>
        <v>0</v>
      </c>
      <c r="I3714" s="526">
        <f t="shared" si="175"/>
        <v>1</v>
      </c>
      <c r="J3714" s="526" t="str">
        <f ca="1">IF(G3714="","",SUMPRODUCT(LOOKUP(MID(SUBSTITUTE(UPPER(TRIM(CLEAN(SUBSTITUTE(SUBSTITUTE(G3714,"ٔ",""),"ـ","ء"))))," ",""),ROW(INDIRECT("1:"&amp;LEN(SUBSTITUTE(UPPER(TRIM(CLEAN(SUBSTITUTE(SUBSTITUTE(G3714,"ٔ",""),"ـ","ء"))))," ","")))),1),Gematria!$C$3:$C$40,Gematria!$D$3:$D$40)))</f>
        <v/>
      </c>
    </row>
    <row r="3715" spans="1:10" x14ac:dyDescent="0.25">
      <c r="A3715" s="2">
        <v>3714</v>
      </c>
      <c r="B3715" s="2">
        <v>35</v>
      </c>
      <c r="C3715" s="2">
        <v>23</v>
      </c>
      <c r="D3715" s="11"/>
      <c r="E37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15" s="524" t="str">
        <f t="shared" ref="G3715:G3778" si="176">TRIM(CLEAN(SUBSTITUTE(F3715,"ٔ","")))</f>
        <v/>
      </c>
      <c r="H3715" s="525">
        <f t="shared" ref="H3715:H3778" si="177">LEN(SUBSTITUTE(G3715," ",""))</f>
        <v>0</v>
      </c>
      <c r="I3715" s="526">
        <f t="shared" si="175"/>
        <v>1</v>
      </c>
      <c r="J3715" s="526" t="str">
        <f ca="1">IF(G3715="","",SUMPRODUCT(LOOKUP(MID(SUBSTITUTE(UPPER(TRIM(CLEAN(SUBSTITUTE(SUBSTITUTE(G3715,"ٔ",""),"ـ","ء"))))," ",""),ROW(INDIRECT("1:"&amp;LEN(SUBSTITUTE(UPPER(TRIM(CLEAN(SUBSTITUTE(SUBSTITUTE(G3715,"ٔ",""),"ـ","ء"))))," ","")))),1),Gematria!$C$3:$C$40,Gematria!$D$3:$D$40)))</f>
        <v/>
      </c>
    </row>
    <row r="3716" spans="1:10" x14ac:dyDescent="0.25">
      <c r="A3716" s="2">
        <v>3715</v>
      </c>
      <c r="B3716" s="2">
        <v>35</v>
      </c>
      <c r="C3716" s="2">
        <v>24</v>
      </c>
      <c r="D3716" s="11"/>
      <c r="E37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16" s="524" t="str">
        <f t="shared" si="176"/>
        <v/>
      </c>
      <c r="H3716" s="525">
        <f t="shared" si="177"/>
        <v>0</v>
      </c>
      <c r="I3716" s="526">
        <f t="shared" si="175"/>
        <v>1</v>
      </c>
      <c r="J3716" s="526" t="str">
        <f ca="1">IF(G3716="","",SUMPRODUCT(LOOKUP(MID(SUBSTITUTE(UPPER(TRIM(CLEAN(SUBSTITUTE(SUBSTITUTE(G3716,"ٔ",""),"ـ","ء"))))," ",""),ROW(INDIRECT("1:"&amp;LEN(SUBSTITUTE(UPPER(TRIM(CLEAN(SUBSTITUTE(SUBSTITUTE(G3716,"ٔ",""),"ـ","ء"))))," ","")))),1),Gematria!$C$3:$C$40,Gematria!$D$3:$D$40)))</f>
        <v/>
      </c>
    </row>
    <row r="3717" spans="1:10" x14ac:dyDescent="0.25">
      <c r="A3717" s="2">
        <v>3716</v>
      </c>
      <c r="B3717" s="2">
        <v>35</v>
      </c>
      <c r="C3717" s="2">
        <v>25</v>
      </c>
      <c r="D3717" s="11"/>
      <c r="E37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17" s="524" t="str">
        <f t="shared" si="176"/>
        <v/>
      </c>
      <c r="H3717" s="525">
        <f t="shared" si="177"/>
        <v>0</v>
      </c>
      <c r="I3717" s="526">
        <f t="shared" si="175"/>
        <v>1</v>
      </c>
      <c r="J3717" s="526" t="str">
        <f ca="1">IF(G3717="","",SUMPRODUCT(LOOKUP(MID(SUBSTITUTE(UPPER(TRIM(CLEAN(SUBSTITUTE(SUBSTITUTE(G3717,"ٔ",""),"ـ","ء"))))," ",""),ROW(INDIRECT("1:"&amp;LEN(SUBSTITUTE(UPPER(TRIM(CLEAN(SUBSTITUTE(SUBSTITUTE(G3717,"ٔ",""),"ـ","ء"))))," ","")))),1),Gematria!$C$3:$C$40,Gematria!$D$3:$D$40)))</f>
        <v/>
      </c>
    </row>
    <row r="3718" spans="1:10" x14ac:dyDescent="0.25">
      <c r="A3718" s="2">
        <v>3717</v>
      </c>
      <c r="B3718" s="2">
        <v>35</v>
      </c>
      <c r="C3718" s="2">
        <v>26</v>
      </c>
      <c r="D3718" s="11"/>
      <c r="E37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18" s="524" t="str">
        <f t="shared" si="176"/>
        <v/>
      </c>
      <c r="H3718" s="525">
        <f t="shared" si="177"/>
        <v>0</v>
      </c>
      <c r="I3718" s="526">
        <f t="shared" si="175"/>
        <v>1</v>
      </c>
      <c r="J3718" s="526" t="str">
        <f ca="1">IF(G3718="","",SUMPRODUCT(LOOKUP(MID(SUBSTITUTE(UPPER(TRIM(CLEAN(SUBSTITUTE(SUBSTITUTE(G3718,"ٔ",""),"ـ","ء"))))," ",""),ROW(INDIRECT("1:"&amp;LEN(SUBSTITUTE(UPPER(TRIM(CLEAN(SUBSTITUTE(SUBSTITUTE(G3718,"ٔ",""),"ـ","ء"))))," ","")))),1),Gematria!$C$3:$C$40,Gematria!$D$3:$D$40)))</f>
        <v/>
      </c>
    </row>
    <row r="3719" spans="1:10" x14ac:dyDescent="0.25">
      <c r="A3719" s="2">
        <v>3718</v>
      </c>
      <c r="B3719" s="2">
        <v>35</v>
      </c>
      <c r="C3719" s="2">
        <v>27</v>
      </c>
      <c r="D3719" s="11"/>
      <c r="E37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19" s="524" t="str">
        <f t="shared" si="176"/>
        <v/>
      </c>
      <c r="H3719" s="525">
        <f t="shared" si="177"/>
        <v>0</v>
      </c>
      <c r="I3719" s="526">
        <f t="shared" si="175"/>
        <v>1</v>
      </c>
      <c r="J3719" s="526" t="str">
        <f ca="1">IF(G3719="","",SUMPRODUCT(LOOKUP(MID(SUBSTITUTE(UPPER(TRIM(CLEAN(SUBSTITUTE(SUBSTITUTE(G3719,"ٔ",""),"ـ","ء"))))," ",""),ROW(INDIRECT("1:"&amp;LEN(SUBSTITUTE(UPPER(TRIM(CLEAN(SUBSTITUTE(SUBSTITUTE(G3719,"ٔ",""),"ـ","ء"))))," ","")))),1),Gematria!$C$3:$C$40,Gematria!$D$3:$D$40)))</f>
        <v/>
      </c>
    </row>
    <row r="3720" spans="1:10" x14ac:dyDescent="0.25">
      <c r="A3720" s="2">
        <v>3719</v>
      </c>
      <c r="B3720" s="2">
        <v>35</v>
      </c>
      <c r="C3720" s="2">
        <v>28</v>
      </c>
      <c r="D3720" s="11"/>
      <c r="E37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20" s="524" t="str">
        <f t="shared" si="176"/>
        <v/>
      </c>
      <c r="H3720" s="525">
        <f t="shared" si="177"/>
        <v>0</v>
      </c>
      <c r="I3720" s="526">
        <f t="shared" si="175"/>
        <v>1</v>
      </c>
      <c r="J3720" s="526" t="str">
        <f ca="1">IF(G3720="","",SUMPRODUCT(LOOKUP(MID(SUBSTITUTE(UPPER(TRIM(CLEAN(SUBSTITUTE(SUBSTITUTE(G3720,"ٔ",""),"ـ","ء"))))," ",""),ROW(INDIRECT("1:"&amp;LEN(SUBSTITUTE(UPPER(TRIM(CLEAN(SUBSTITUTE(SUBSTITUTE(G3720,"ٔ",""),"ـ","ء"))))," ","")))),1),Gematria!$C$3:$C$40,Gematria!$D$3:$D$40)))</f>
        <v/>
      </c>
    </row>
    <row r="3721" spans="1:10" x14ac:dyDescent="0.25">
      <c r="A3721" s="2">
        <v>3720</v>
      </c>
      <c r="B3721" s="2">
        <v>35</v>
      </c>
      <c r="C3721" s="2">
        <v>29</v>
      </c>
      <c r="D3721" s="11"/>
      <c r="E37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21" s="524" t="str">
        <f t="shared" si="176"/>
        <v/>
      </c>
      <c r="H3721" s="525">
        <f t="shared" si="177"/>
        <v>0</v>
      </c>
      <c r="I3721" s="526">
        <f t="shared" si="175"/>
        <v>1</v>
      </c>
      <c r="J3721" s="526" t="str">
        <f ca="1">IF(G3721="","",SUMPRODUCT(LOOKUP(MID(SUBSTITUTE(UPPER(TRIM(CLEAN(SUBSTITUTE(SUBSTITUTE(G3721,"ٔ",""),"ـ","ء"))))," ",""),ROW(INDIRECT("1:"&amp;LEN(SUBSTITUTE(UPPER(TRIM(CLEAN(SUBSTITUTE(SUBSTITUTE(G3721,"ٔ",""),"ـ","ء"))))," ","")))),1),Gematria!$C$3:$C$40,Gematria!$D$3:$D$40)))</f>
        <v/>
      </c>
    </row>
    <row r="3722" spans="1:10" x14ac:dyDescent="0.25">
      <c r="A3722" s="2">
        <v>3721</v>
      </c>
      <c r="B3722" s="2">
        <v>35</v>
      </c>
      <c r="C3722" s="2">
        <v>30</v>
      </c>
      <c r="D3722" s="11"/>
      <c r="E37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22" s="524" t="str">
        <f t="shared" si="176"/>
        <v/>
      </c>
      <c r="H3722" s="525">
        <f t="shared" si="177"/>
        <v>0</v>
      </c>
      <c r="I3722" s="526">
        <f t="shared" si="175"/>
        <v>1</v>
      </c>
      <c r="J3722" s="526" t="str">
        <f ca="1">IF(G3722="","",SUMPRODUCT(LOOKUP(MID(SUBSTITUTE(UPPER(TRIM(CLEAN(SUBSTITUTE(SUBSTITUTE(G3722,"ٔ",""),"ـ","ء"))))," ",""),ROW(INDIRECT("1:"&amp;LEN(SUBSTITUTE(UPPER(TRIM(CLEAN(SUBSTITUTE(SUBSTITUTE(G3722,"ٔ",""),"ـ","ء"))))," ","")))),1),Gematria!$C$3:$C$40,Gematria!$D$3:$D$40)))</f>
        <v/>
      </c>
    </row>
    <row r="3723" spans="1:10" x14ac:dyDescent="0.25">
      <c r="A3723" s="2">
        <v>3722</v>
      </c>
      <c r="B3723" s="2">
        <v>35</v>
      </c>
      <c r="C3723" s="2">
        <v>31</v>
      </c>
      <c r="D3723" s="11"/>
      <c r="E37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23" s="524" t="str">
        <f t="shared" si="176"/>
        <v/>
      </c>
      <c r="H3723" s="525">
        <f t="shared" si="177"/>
        <v>0</v>
      </c>
      <c r="I3723" s="526">
        <f t="shared" si="175"/>
        <v>1</v>
      </c>
      <c r="J3723" s="526" t="str">
        <f ca="1">IF(G3723="","",SUMPRODUCT(LOOKUP(MID(SUBSTITUTE(UPPER(TRIM(CLEAN(SUBSTITUTE(SUBSTITUTE(G3723,"ٔ",""),"ـ","ء"))))," ",""),ROW(INDIRECT("1:"&amp;LEN(SUBSTITUTE(UPPER(TRIM(CLEAN(SUBSTITUTE(SUBSTITUTE(G3723,"ٔ",""),"ـ","ء"))))," ","")))),1),Gematria!$C$3:$C$40,Gematria!$D$3:$D$40)))</f>
        <v/>
      </c>
    </row>
    <row r="3724" spans="1:10" x14ac:dyDescent="0.25">
      <c r="A3724" s="2">
        <v>3723</v>
      </c>
      <c r="B3724" s="2">
        <v>35</v>
      </c>
      <c r="C3724" s="2">
        <v>32</v>
      </c>
      <c r="D3724" s="11"/>
      <c r="E37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24" s="524" t="str">
        <f t="shared" si="176"/>
        <v/>
      </c>
      <c r="H3724" s="525">
        <f t="shared" si="177"/>
        <v>0</v>
      </c>
      <c r="I3724" s="526">
        <f t="shared" si="175"/>
        <v>1</v>
      </c>
      <c r="J3724" s="526" t="str">
        <f ca="1">IF(G3724="","",SUMPRODUCT(LOOKUP(MID(SUBSTITUTE(UPPER(TRIM(CLEAN(SUBSTITUTE(SUBSTITUTE(G3724,"ٔ",""),"ـ","ء"))))," ",""),ROW(INDIRECT("1:"&amp;LEN(SUBSTITUTE(UPPER(TRIM(CLEAN(SUBSTITUTE(SUBSTITUTE(G3724,"ٔ",""),"ـ","ء"))))," ","")))),1),Gematria!$C$3:$C$40,Gematria!$D$3:$D$40)))</f>
        <v/>
      </c>
    </row>
    <row r="3725" spans="1:10" x14ac:dyDescent="0.25">
      <c r="A3725" s="2">
        <v>3724</v>
      </c>
      <c r="B3725" s="2">
        <v>35</v>
      </c>
      <c r="C3725" s="2">
        <v>33</v>
      </c>
      <c r="D3725" s="11"/>
      <c r="E37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25" s="524" t="str">
        <f t="shared" si="176"/>
        <v/>
      </c>
      <c r="H3725" s="525">
        <f t="shared" si="177"/>
        <v>0</v>
      </c>
      <c r="I3725" s="526">
        <f t="shared" si="175"/>
        <v>1</v>
      </c>
      <c r="J3725" s="526" t="str">
        <f ca="1">IF(G3725="","",SUMPRODUCT(LOOKUP(MID(SUBSTITUTE(UPPER(TRIM(CLEAN(SUBSTITUTE(SUBSTITUTE(G3725,"ٔ",""),"ـ","ء"))))," ",""),ROW(INDIRECT("1:"&amp;LEN(SUBSTITUTE(UPPER(TRIM(CLEAN(SUBSTITUTE(SUBSTITUTE(G3725,"ٔ",""),"ـ","ء"))))," ","")))),1),Gematria!$C$3:$C$40,Gematria!$D$3:$D$40)))</f>
        <v/>
      </c>
    </row>
    <row r="3726" spans="1:10" x14ac:dyDescent="0.25">
      <c r="A3726" s="2">
        <v>3725</v>
      </c>
      <c r="B3726" s="2">
        <v>35</v>
      </c>
      <c r="C3726" s="2">
        <v>34</v>
      </c>
      <c r="D3726" s="11"/>
      <c r="E37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26" s="524" t="str">
        <f t="shared" si="176"/>
        <v/>
      </c>
      <c r="H3726" s="525">
        <f t="shared" si="177"/>
        <v>0</v>
      </c>
      <c r="I3726" s="526">
        <f t="shared" si="175"/>
        <v>1</v>
      </c>
      <c r="J3726" s="526" t="str">
        <f ca="1">IF(G3726="","",SUMPRODUCT(LOOKUP(MID(SUBSTITUTE(UPPER(TRIM(CLEAN(SUBSTITUTE(SUBSTITUTE(G3726,"ٔ",""),"ـ","ء"))))," ",""),ROW(INDIRECT("1:"&amp;LEN(SUBSTITUTE(UPPER(TRIM(CLEAN(SUBSTITUTE(SUBSTITUTE(G3726,"ٔ",""),"ـ","ء"))))," ","")))),1),Gematria!$C$3:$C$40,Gematria!$D$3:$D$40)))</f>
        <v/>
      </c>
    </row>
    <row r="3727" spans="1:10" x14ac:dyDescent="0.25">
      <c r="A3727" s="2">
        <v>3726</v>
      </c>
      <c r="B3727" s="2">
        <v>35</v>
      </c>
      <c r="C3727" s="2">
        <v>35</v>
      </c>
      <c r="D3727" s="11"/>
      <c r="E37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27" s="524" t="str">
        <f t="shared" si="176"/>
        <v/>
      </c>
      <c r="H3727" s="525">
        <f t="shared" si="177"/>
        <v>0</v>
      </c>
      <c r="I3727" s="526">
        <f t="shared" si="175"/>
        <v>1</v>
      </c>
      <c r="J3727" s="526" t="str">
        <f ca="1">IF(G3727="","",SUMPRODUCT(LOOKUP(MID(SUBSTITUTE(UPPER(TRIM(CLEAN(SUBSTITUTE(SUBSTITUTE(G3727,"ٔ",""),"ـ","ء"))))," ",""),ROW(INDIRECT("1:"&amp;LEN(SUBSTITUTE(UPPER(TRIM(CLEAN(SUBSTITUTE(SUBSTITUTE(G3727,"ٔ",""),"ـ","ء"))))," ","")))),1),Gematria!$C$3:$C$40,Gematria!$D$3:$D$40)))</f>
        <v/>
      </c>
    </row>
    <row r="3728" spans="1:10" x14ac:dyDescent="0.25">
      <c r="A3728" s="2">
        <v>3727</v>
      </c>
      <c r="B3728" s="2">
        <v>35</v>
      </c>
      <c r="C3728" s="2">
        <v>36</v>
      </c>
      <c r="D3728" s="11"/>
      <c r="E37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28" s="524" t="str">
        <f t="shared" si="176"/>
        <v/>
      </c>
      <c r="H3728" s="525">
        <f t="shared" si="177"/>
        <v>0</v>
      </c>
      <c r="I3728" s="526">
        <f t="shared" si="175"/>
        <v>1</v>
      </c>
      <c r="J3728" s="526" t="str">
        <f ca="1">IF(G3728="","",SUMPRODUCT(LOOKUP(MID(SUBSTITUTE(UPPER(TRIM(CLEAN(SUBSTITUTE(SUBSTITUTE(G3728,"ٔ",""),"ـ","ء"))))," ",""),ROW(INDIRECT("1:"&amp;LEN(SUBSTITUTE(UPPER(TRIM(CLEAN(SUBSTITUTE(SUBSTITUTE(G3728,"ٔ",""),"ـ","ء"))))," ","")))),1),Gematria!$C$3:$C$40,Gematria!$D$3:$D$40)))</f>
        <v/>
      </c>
    </row>
    <row r="3729" spans="1:10" x14ac:dyDescent="0.25">
      <c r="A3729" s="2">
        <v>3728</v>
      </c>
      <c r="B3729" s="2">
        <v>35</v>
      </c>
      <c r="C3729" s="2">
        <v>37</v>
      </c>
      <c r="D3729" s="11"/>
      <c r="E37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29" s="524" t="str">
        <f t="shared" si="176"/>
        <v/>
      </c>
      <c r="H3729" s="525">
        <f t="shared" si="177"/>
        <v>0</v>
      </c>
      <c r="I3729" s="526">
        <f t="shared" si="175"/>
        <v>1</v>
      </c>
      <c r="J3729" s="526" t="str">
        <f ca="1">IF(G3729="","",SUMPRODUCT(LOOKUP(MID(SUBSTITUTE(UPPER(TRIM(CLEAN(SUBSTITUTE(SUBSTITUTE(G3729,"ٔ",""),"ـ","ء"))))," ",""),ROW(INDIRECT("1:"&amp;LEN(SUBSTITUTE(UPPER(TRIM(CLEAN(SUBSTITUTE(SUBSTITUTE(G3729,"ٔ",""),"ـ","ء"))))," ","")))),1),Gematria!$C$3:$C$40,Gematria!$D$3:$D$40)))</f>
        <v/>
      </c>
    </row>
    <row r="3730" spans="1:10" x14ac:dyDescent="0.25">
      <c r="A3730" s="2">
        <v>3729</v>
      </c>
      <c r="B3730" s="2">
        <v>35</v>
      </c>
      <c r="C3730" s="2">
        <v>38</v>
      </c>
      <c r="D3730" s="11"/>
      <c r="E37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30" s="524" t="str">
        <f t="shared" si="176"/>
        <v/>
      </c>
      <c r="H3730" s="525">
        <f t="shared" si="177"/>
        <v>0</v>
      </c>
      <c r="I3730" s="526">
        <f t="shared" si="175"/>
        <v>1</v>
      </c>
      <c r="J3730" s="526" t="str">
        <f ca="1">IF(G3730="","",SUMPRODUCT(LOOKUP(MID(SUBSTITUTE(UPPER(TRIM(CLEAN(SUBSTITUTE(SUBSTITUTE(G3730,"ٔ",""),"ـ","ء"))))," ",""),ROW(INDIRECT("1:"&amp;LEN(SUBSTITUTE(UPPER(TRIM(CLEAN(SUBSTITUTE(SUBSTITUTE(G3730,"ٔ",""),"ـ","ء"))))," ","")))),1),Gematria!$C$3:$C$40,Gematria!$D$3:$D$40)))</f>
        <v/>
      </c>
    </row>
    <row r="3731" spans="1:10" x14ac:dyDescent="0.25">
      <c r="A3731" s="2">
        <v>3730</v>
      </c>
      <c r="B3731" s="2">
        <v>35</v>
      </c>
      <c r="C3731" s="2">
        <v>39</v>
      </c>
      <c r="D3731" s="11"/>
      <c r="E37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31" s="524" t="str">
        <f t="shared" si="176"/>
        <v/>
      </c>
      <c r="H3731" s="525">
        <f t="shared" si="177"/>
        <v>0</v>
      </c>
      <c r="I3731" s="526">
        <f t="shared" ref="I3731:I3794" si="178">LEN(TRIM(G3731))-H3731+1</f>
        <v>1</v>
      </c>
      <c r="J3731" s="526" t="str">
        <f ca="1">IF(G3731="","",SUMPRODUCT(LOOKUP(MID(SUBSTITUTE(UPPER(TRIM(CLEAN(SUBSTITUTE(SUBSTITUTE(G3731,"ٔ",""),"ـ","ء"))))," ",""),ROW(INDIRECT("1:"&amp;LEN(SUBSTITUTE(UPPER(TRIM(CLEAN(SUBSTITUTE(SUBSTITUTE(G3731,"ٔ",""),"ـ","ء"))))," ","")))),1),Gematria!$C$3:$C$40,Gematria!$D$3:$D$40)))</f>
        <v/>
      </c>
    </row>
    <row r="3732" spans="1:10" x14ac:dyDescent="0.25">
      <c r="A3732" s="2">
        <v>3731</v>
      </c>
      <c r="B3732" s="2">
        <v>35</v>
      </c>
      <c r="C3732" s="2">
        <v>40</v>
      </c>
      <c r="D3732" s="11"/>
      <c r="E37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32" s="524" t="str">
        <f t="shared" si="176"/>
        <v/>
      </c>
      <c r="H3732" s="525">
        <f t="shared" si="177"/>
        <v>0</v>
      </c>
      <c r="I3732" s="526">
        <f t="shared" si="178"/>
        <v>1</v>
      </c>
      <c r="J3732" s="526" t="str">
        <f ca="1">IF(G3732="","",SUMPRODUCT(LOOKUP(MID(SUBSTITUTE(UPPER(TRIM(CLEAN(SUBSTITUTE(SUBSTITUTE(G3732,"ٔ",""),"ـ","ء"))))," ",""),ROW(INDIRECT("1:"&amp;LEN(SUBSTITUTE(UPPER(TRIM(CLEAN(SUBSTITUTE(SUBSTITUTE(G3732,"ٔ",""),"ـ","ء"))))," ","")))),1),Gematria!$C$3:$C$40,Gematria!$D$3:$D$40)))</f>
        <v/>
      </c>
    </row>
    <row r="3733" spans="1:10" x14ac:dyDescent="0.25">
      <c r="A3733" s="2">
        <v>3732</v>
      </c>
      <c r="B3733" s="2">
        <v>35</v>
      </c>
      <c r="C3733" s="2">
        <v>41</v>
      </c>
      <c r="D3733" s="11"/>
      <c r="E37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33" s="524" t="str">
        <f t="shared" si="176"/>
        <v/>
      </c>
      <c r="H3733" s="525">
        <f t="shared" si="177"/>
        <v>0</v>
      </c>
      <c r="I3733" s="526">
        <f t="shared" si="178"/>
        <v>1</v>
      </c>
      <c r="J3733" s="526" t="str">
        <f ca="1">IF(G3733="","",SUMPRODUCT(LOOKUP(MID(SUBSTITUTE(UPPER(TRIM(CLEAN(SUBSTITUTE(SUBSTITUTE(G3733,"ٔ",""),"ـ","ء"))))," ",""),ROW(INDIRECT("1:"&amp;LEN(SUBSTITUTE(UPPER(TRIM(CLEAN(SUBSTITUTE(SUBSTITUTE(G3733,"ٔ",""),"ـ","ء"))))," ","")))),1),Gematria!$C$3:$C$40,Gematria!$D$3:$D$40)))</f>
        <v/>
      </c>
    </row>
    <row r="3734" spans="1:10" x14ac:dyDescent="0.25">
      <c r="A3734" s="2">
        <v>3733</v>
      </c>
      <c r="B3734" s="2">
        <v>35</v>
      </c>
      <c r="C3734" s="2">
        <v>42</v>
      </c>
      <c r="D3734" s="11"/>
      <c r="E37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34" s="524" t="str">
        <f t="shared" si="176"/>
        <v/>
      </c>
      <c r="H3734" s="525">
        <f t="shared" si="177"/>
        <v>0</v>
      </c>
      <c r="I3734" s="526">
        <f t="shared" si="178"/>
        <v>1</v>
      </c>
      <c r="J3734" s="526" t="str">
        <f ca="1">IF(G3734="","",SUMPRODUCT(LOOKUP(MID(SUBSTITUTE(UPPER(TRIM(CLEAN(SUBSTITUTE(SUBSTITUTE(G3734,"ٔ",""),"ـ","ء"))))," ",""),ROW(INDIRECT("1:"&amp;LEN(SUBSTITUTE(UPPER(TRIM(CLEAN(SUBSTITUTE(SUBSTITUTE(G3734,"ٔ",""),"ـ","ء"))))," ","")))),1),Gematria!$C$3:$C$40,Gematria!$D$3:$D$40)))</f>
        <v/>
      </c>
    </row>
    <row r="3735" spans="1:10" x14ac:dyDescent="0.25">
      <c r="A3735" s="2">
        <v>3734</v>
      </c>
      <c r="B3735" s="2">
        <v>35</v>
      </c>
      <c r="C3735" s="2">
        <v>43</v>
      </c>
      <c r="D3735" s="11"/>
      <c r="E37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35" s="524" t="str">
        <f t="shared" si="176"/>
        <v/>
      </c>
      <c r="H3735" s="525">
        <f t="shared" si="177"/>
        <v>0</v>
      </c>
      <c r="I3735" s="526">
        <f t="shared" si="178"/>
        <v>1</v>
      </c>
      <c r="J3735" s="526" t="str">
        <f ca="1">IF(G3735="","",SUMPRODUCT(LOOKUP(MID(SUBSTITUTE(UPPER(TRIM(CLEAN(SUBSTITUTE(SUBSTITUTE(G3735,"ٔ",""),"ـ","ء"))))," ",""),ROW(INDIRECT("1:"&amp;LEN(SUBSTITUTE(UPPER(TRIM(CLEAN(SUBSTITUTE(SUBSTITUTE(G3735,"ٔ",""),"ـ","ء"))))," ","")))),1),Gematria!$C$3:$C$40,Gematria!$D$3:$D$40)))</f>
        <v/>
      </c>
    </row>
    <row r="3736" spans="1:10" x14ac:dyDescent="0.25">
      <c r="A3736" s="2">
        <v>3735</v>
      </c>
      <c r="B3736" s="2">
        <v>35</v>
      </c>
      <c r="C3736" s="2">
        <v>44</v>
      </c>
      <c r="D3736" s="11"/>
      <c r="E37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36" s="524" t="str">
        <f t="shared" si="176"/>
        <v/>
      </c>
      <c r="H3736" s="525">
        <f t="shared" si="177"/>
        <v>0</v>
      </c>
      <c r="I3736" s="526">
        <f t="shared" si="178"/>
        <v>1</v>
      </c>
      <c r="J3736" s="526" t="str">
        <f ca="1">IF(G3736="","",SUMPRODUCT(LOOKUP(MID(SUBSTITUTE(UPPER(TRIM(CLEAN(SUBSTITUTE(SUBSTITUTE(G3736,"ٔ",""),"ـ","ء"))))," ",""),ROW(INDIRECT("1:"&amp;LEN(SUBSTITUTE(UPPER(TRIM(CLEAN(SUBSTITUTE(SUBSTITUTE(G3736,"ٔ",""),"ـ","ء"))))," ","")))),1),Gematria!$C$3:$C$40,Gematria!$D$3:$D$40)))</f>
        <v/>
      </c>
    </row>
    <row r="3737" spans="1:10" x14ac:dyDescent="0.25">
      <c r="A3737" s="2">
        <v>3736</v>
      </c>
      <c r="B3737" s="2">
        <v>35</v>
      </c>
      <c r="C3737" s="2">
        <v>45</v>
      </c>
      <c r="D3737" s="11"/>
      <c r="E37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37" s="524" t="str">
        <f t="shared" si="176"/>
        <v/>
      </c>
      <c r="H3737" s="525">
        <f t="shared" si="177"/>
        <v>0</v>
      </c>
      <c r="I3737" s="526">
        <f t="shared" si="178"/>
        <v>1</v>
      </c>
      <c r="J3737" s="526" t="str">
        <f ca="1">IF(G3737="","",SUMPRODUCT(LOOKUP(MID(SUBSTITUTE(UPPER(TRIM(CLEAN(SUBSTITUTE(SUBSTITUTE(G3737,"ٔ",""),"ـ","ء"))))," ",""),ROW(INDIRECT("1:"&amp;LEN(SUBSTITUTE(UPPER(TRIM(CLEAN(SUBSTITUTE(SUBSTITUTE(G3737,"ٔ",""),"ـ","ء"))))," ","")))),1),Gematria!$C$3:$C$40,Gematria!$D$3:$D$40)))</f>
        <v/>
      </c>
    </row>
    <row r="3738" spans="1:10" x14ac:dyDescent="0.25">
      <c r="A3738" s="2">
        <v>3737</v>
      </c>
      <c r="B3738" s="2">
        <v>36</v>
      </c>
      <c r="C3738" s="2">
        <v>0</v>
      </c>
      <c r="D3738" s="11"/>
      <c r="E37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38" s="524" t="str">
        <f t="shared" si="176"/>
        <v/>
      </c>
      <c r="H3738" s="525">
        <f t="shared" si="177"/>
        <v>0</v>
      </c>
      <c r="I3738" s="526">
        <f t="shared" si="178"/>
        <v>1</v>
      </c>
      <c r="J3738" s="526" t="str">
        <f ca="1">IF(G3738="","",SUMPRODUCT(LOOKUP(MID(SUBSTITUTE(UPPER(TRIM(CLEAN(SUBSTITUTE(SUBSTITUTE(G3738,"ٔ",""),"ـ","ء"))))," ",""),ROW(INDIRECT("1:"&amp;LEN(SUBSTITUTE(UPPER(TRIM(CLEAN(SUBSTITUTE(SUBSTITUTE(G3738,"ٔ",""),"ـ","ء"))))," ","")))),1),Gematria!$C$3:$C$40,Gematria!$D$3:$D$40)))</f>
        <v/>
      </c>
    </row>
    <row r="3739" spans="1:10" x14ac:dyDescent="0.25">
      <c r="A3739" s="2">
        <v>3738</v>
      </c>
      <c r="B3739" s="2">
        <v>36</v>
      </c>
      <c r="C3739" s="2">
        <v>1</v>
      </c>
      <c r="D3739" s="11"/>
      <c r="E37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39" s="524" t="str">
        <f t="shared" si="176"/>
        <v/>
      </c>
      <c r="H3739" s="525">
        <f t="shared" si="177"/>
        <v>0</v>
      </c>
      <c r="I3739" s="526">
        <f t="shared" si="178"/>
        <v>1</v>
      </c>
      <c r="J3739" s="526" t="str">
        <f ca="1">IF(G3739="","",SUMPRODUCT(LOOKUP(MID(SUBSTITUTE(UPPER(TRIM(CLEAN(SUBSTITUTE(SUBSTITUTE(G3739,"ٔ",""),"ـ","ء"))))," ",""),ROW(INDIRECT("1:"&amp;LEN(SUBSTITUTE(UPPER(TRIM(CLEAN(SUBSTITUTE(SUBSTITUTE(G3739,"ٔ",""),"ـ","ء"))))," ","")))),1),Gematria!$C$3:$C$40,Gematria!$D$3:$D$40)))</f>
        <v/>
      </c>
    </row>
    <row r="3740" spans="1:10" x14ac:dyDescent="0.25">
      <c r="A3740" s="2">
        <v>3739</v>
      </c>
      <c r="B3740" s="2">
        <v>36</v>
      </c>
      <c r="C3740" s="2">
        <v>2</v>
      </c>
      <c r="D3740" s="11"/>
      <c r="E37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40" s="524" t="str">
        <f t="shared" si="176"/>
        <v/>
      </c>
      <c r="H3740" s="525">
        <f t="shared" si="177"/>
        <v>0</v>
      </c>
      <c r="I3740" s="526">
        <f t="shared" si="178"/>
        <v>1</v>
      </c>
      <c r="J3740" s="526" t="str">
        <f ca="1">IF(G3740="","",SUMPRODUCT(LOOKUP(MID(SUBSTITUTE(UPPER(TRIM(CLEAN(SUBSTITUTE(SUBSTITUTE(G3740,"ٔ",""),"ـ","ء"))))," ",""),ROW(INDIRECT("1:"&amp;LEN(SUBSTITUTE(UPPER(TRIM(CLEAN(SUBSTITUTE(SUBSTITUTE(G3740,"ٔ",""),"ـ","ء"))))," ","")))),1),Gematria!$C$3:$C$40,Gematria!$D$3:$D$40)))</f>
        <v/>
      </c>
    </row>
    <row r="3741" spans="1:10" x14ac:dyDescent="0.25">
      <c r="A3741" s="2">
        <v>3740</v>
      </c>
      <c r="B3741" s="2">
        <v>36</v>
      </c>
      <c r="C3741" s="2">
        <v>3</v>
      </c>
      <c r="D3741" s="11"/>
      <c r="E37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41" s="524" t="str">
        <f t="shared" si="176"/>
        <v/>
      </c>
      <c r="H3741" s="525">
        <f t="shared" si="177"/>
        <v>0</v>
      </c>
      <c r="I3741" s="526">
        <f t="shared" si="178"/>
        <v>1</v>
      </c>
      <c r="J3741" s="526" t="str">
        <f ca="1">IF(G3741="","",SUMPRODUCT(LOOKUP(MID(SUBSTITUTE(UPPER(TRIM(CLEAN(SUBSTITUTE(SUBSTITUTE(G3741,"ٔ",""),"ـ","ء"))))," ",""),ROW(INDIRECT("1:"&amp;LEN(SUBSTITUTE(UPPER(TRIM(CLEAN(SUBSTITUTE(SUBSTITUTE(G3741,"ٔ",""),"ـ","ء"))))," ","")))),1),Gematria!$C$3:$C$40,Gematria!$D$3:$D$40)))</f>
        <v/>
      </c>
    </row>
    <row r="3742" spans="1:10" x14ac:dyDescent="0.25">
      <c r="A3742" s="2">
        <v>3741</v>
      </c>
      <c r="B3742" s="2">
        <v>36</v>
      </c>
      <c r="C3742" s="2">
        <v>4</v>
      </c>
      <c r="D3742" s="11"/>
      <c r="E37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42" s="524" t="str">
        <f t="shared" si="176"/>
        <v/>
      </c>
      <c r="H3742" s="525">
        <f t="shared" si="177"/>
        <v>0</v>
      </c>
      <c r="I3742" s="526">
        <f t="shared" si="178"/>
        <v>1</v>
      </c>
      <c r="J3742" s="526" t="str">
        <f ca="1">IF(G3742="","",SUMPRODUCT(LOOKUP(MID(SUBSTITUTE(UPPER(TRIM(CLEAN(SUBSTITUTE(SUBSTITUTE(G3742,"ٔ",""),"ـ","ء"))))," ",""),ROW(INDIRECT("1:"&amp;LEN(SUBSTITUTE(UPPER(TRIM(CLEAN(SUBSTITUTE(SUBSTITUTE(G3742,"ٔ",""),"ـ","ء"))))," ","")))),1),Gematria!$C$3:$C$40,Gematria!$D$3:$D$40)))</f>
        <v/>
      </c>
    </row>
    <row r="3743" spans="1:10" x14ac:dyDescent="0.25">
      <c r="A3743" s="2">
        <v>3742</v>
      </c>
      <c r="B3743" s="2">
        <v>36</v>
      </c>
      <c r="C3743" s="2">
        <v>5</v>
      </c>
      <c r="D3743" s="11"/>
      <c r="E37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43" s="524" t="str">
        <f t="shared" si="176"/>
        <v/>
      </c>
      <c r="H3743" s="525">
        <f t="shared" si="177"/>
        <v>0</v>
      </c>
      <c r="I3743" s="526">
        <f t="shared" si="178"/>
        <v>1</v>
      </c>
      <c r="J3743" s="526" t="str">
        <f ca="1">IF(G3743="","",SUMPRODUCT(LOOKUP(MID(SUBSTITUTE(UPPER(TRIM(CLEAN(SUBSTITUTE(SUBSTITUTE(G3743,"ٔ",""),"ـ","ء"))))," ",""),ROW(INDIRECT("1:"&amp;LEN(SUBSTITUTE(UPPER(TRIM(CLEAN(SUBSTITUTE(SUBSTITUTE(G3743,"ٔ",""),"ـ","ء"))))," ","")))),1),Gematria!$C$3:$C$40,Gematria!$D$3:$D$40)))</f>
        <v/>
      </c>
    </row>
    <row r="3744" spans="1:10" x14ac:dyDescent="0.25">
      <c r="A3744" s="2">
        <v>3743</v>
      </c>
      <c r="B3744" s="2">
        <v>36</v>
      </c>
      <c r="C3744" s="2">
        <v>6</v>
      </c>
      <c r="D3744" s="11"/>
      <c r="E37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44" s="524" t="str">
        <f t="shared" si="176"/>
        <v/>
      </c>
      <c r="H3744" s="525">
        <f t="shared" si="177"/>
        <v>0</v>
      </c>
      <c r="I3744" s="526">
        <f t="shared" si="178"/>
        <v>1</v>
      </c>
      <c r="J3744" s="526" t="str">
        <f ca="1">IF(G3744="","",SUMPRODUCT(LOOKUP(MID(SUBSTITUTE(UPPER(TRIM(CLEAN(SUBSTITUTE(SUBSTITUTE(G3744,"ٔ",""),"ـ","ء"))))," ",""),ROW(INDIRECT("1:"&amp;LEN(SUBSTITUTE(UPPER(TRIM(CLEAN(SUBSTITUTE(SUBSTITUTE(G3744,"ٔ",""),"ـ","ء"))))," ","")))),1),Gematria!$C$3:$C$40,Gematria!$D$3:$D$40)))</f>
        <v/>
      </c>
    </row>
    <row r="3745" spans="1:10" x14ac:dyDescent="0.25">
      <c r="A3745" s="2">
        <v>3744</v>
      </c>
      <c r="B3745" s="2">
        <v>36</v>
      </c>
      <c r="C3745" s="2">
        <v>7</v>
      </c>
      <c r="D3745" s="11"/>
      <c r="E37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45" s="524" t="str">
        <f t="shared" si="176"/>
        <v/>
      </c>
      <c r="H3745" s="525">
        <f t="shared" si="177"/>
        <v>0</v>
      </c>
      <c r="I3745" s="526">
        <f t="shared" si="178"/>
        <v>1</v>
      </c>
      <c r="J3745" s="526" t="str">
        <f ca="1">IF(G3745="","",SUMPRODUCT(LOOKUP(MID(SUBSTITUTE(UPPER(TRIM(CLEAN(SUBSTITUTE(SUBSTITUTE(G3745,"ٔ",""),"ـ","ء"))))," ",""),ROW(INDIRECT("1:"&amp;LEN(SUBSTITUTE(UPPER(TRIM(CLEAN(SUBSTITUTE(SUBSTITUTE(G3745,"ٔ",""),"ـ","ء"))))," ","")))),1),Gematria!$C$3:$C$40,Gematria!$D$3:$D$40)))</f>
        <v/>
      </c>
    </row>
    <row r="3746" spans="1:10" x14ac:dyDescent="0.25">
      <c r="A3746" s="2">
        <v>3745</v>
      </c>
      <c r="B3746" s="2">
        <v>36</v>
      </c>
      <c r="C3746" s="2">
        <v>8</v>
      </c>
      <c r="D3746" s="11"/>
      <c r="E37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46" s="524" t="str">
        <f t="shared" si="176"/>
        <v/>
      </c>
      <c r="H3746" s="525">
        <f t="shared" si="177"/>
        <v>0</v>
      </c>
      <c r="I3746" s="526">
        <f t="shared" si="178"/>
        <v>1</v>
      </c>
      <c r="J3746" s="526" t="str">
        <f ca="1">IF(G3746="","",SUMPRODUCT(LOOKUP(MID(SUBSTITUTE(UPPER(TRIM(CLEAN(SUBSTITUTE(SUBSTITUTE(G3746,"ٔ",""),"ـ","ء"))))," ",""),ROW(INDIRECT("1:"&amp;LEN(SUBSTITUTE(UPPER(TRIM(CLEAN(SUBSTITUTE(SUBSTITUTE(G3746,"ٔ",""),"ـ","ء"))))," ","")))),1),Gematria!$C$3:$C$40,Gematria!$D$3:$D$40)))</f>
        <v/>
      </c>
    </row>
    <row r="3747" spans="1:10" x14ac:dyDescent="0.25">
      <c r="A3747" s="2">
        <v>3746</v>
      </c>
      <c r="B3747" s="2">
        <v>36</v>
      </c>
      <c r="C3747" s="2">
        <v>9</v>
      </c>
      <c r="D3747" s="11"/>
      <c r="E37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47" s="524" t="str">
        <f t="shared" si="176"/>
        <v/>
      </c>
      <c r="H3747" s="525">
        <f t="shared" si="177"/>
        <v>0</v>
      </c>
      <c r="I3747" s="526">
        <f t="shared" si="178"/>
        <v>1</v>
      </c>
      <c r="J3747" s="526" t="str">
        <f ca="1">IF(G3747="","",SUMPRODUCT(LOOKUP(MID(SUBSTITUTE(UPPER(TRIM(CLEAN(SUBSTITUTE(SUBSTITUTE(G3747,"ٔ",""),"ـ","ء"))))," ",""),ROW(INDIRECT("1:"&amp;LEN(SUBSTITUTE(UPPER(TRIM(CLEAN(SUBSTITUTE(SUBSTITUTE(G3747,"ٔ",""),"ـ","ء"))))," ","")))),1),Gematria!$C$3:$C$40,Gematria!$D$3:$D$40)))</f>
        <v/>
      </c>
    </row>
    <row r="3748" spans="1:10" x14ac:dyDescent="0.25">
      <c r="A3748" s="2">
        <v>3747</v>
      </c>
      <c r="B3748" s="2">
        <v>36</v>
      </c>
      <c r="C3748" s="2">
        <v>10</v>
      </c>
      <c r="D3748" s="11"/>
      <c r="E37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48" s="524" t="str">
        <f t="shared" si="176"/>
        <v/>
      </c>
      <c r="H3748" s="525">
        <f t="shared" si="177"/>
        <v>0</v>
      </c>
      <c r="I3748" s="526">
        <f t="shared" si="178"/>
        <v>1</v>
      </c>
      <c r="J3748" s="526" t="str">
        <f ca="1">IF(G3748="","",SUMPRODUCT(LOOKUP(MID(SUBSTITUTE(UPPER(TRIM(CLEAN(SUBSTITUTE(SUBSTITUTE(G3748,"ٔ",""),"ـ","ء"))))," ",""),ROW(INDIRECT("1:"&amp;LEN(SUBSTITUTE(UPPER(TRIM(CLEAN(SUBSTITUTE(SUBSTITUTE(G3748,"ٔ",""),"ـ","ء"))))," ","")))),1),Gematria!$C$3:$C$40,Gematria!$D$3:$D$40)))</f>
        <v/>
      </c>
    </row>
    <row r="3749" spans="1:10" x14ac:dyDescent="0.25">
      <c r="A3749" s="2">
        <v>3748</v>
      </c>
      <c r="B3749" s="2">
        <v>36</v>
      </c>
      <c r="C3749" s="2">
        <v>11</v>
      </c>
      <c r="D3749" s="11"/>
      <c r="E37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49" s="524" t="str">
        <f t="shared" si="176"/>
        <v/>
      </c>
      <c r="H3749" s="525">
        <f t="shared" si="177"/>
        <v>0</v>
      </c>
      <c r="I3749" s="526">
        <f t="shared" si="178"/>
        <v>1</v>
      </c>
      <c r="J3749" s="526" t="str">
        <f ca="1">IF(G3749="","",SUMPRODUCT(LOOKUP(MID(SUBSTITUTE(UPPER(TRIM(CLEAN(SUBSTITUTE(SUBSTITUTE(G3749,"ٔ",""),"ـ","ء"))))," ",""),ROW(INDIRECT("1:"&amp;LEN(SUBSTITUTE(UPPER(TRIM(CLEAN(SUBSTITUTE(SUBSTITUTE(G3749,"ٔ",""),"ـ","ء"))))," ","")))),1),Gematria!$C$3:$C$40,Gematria!$D$3:$D$40)))</f>
        <v/>
      </c>
    </row>
    <row r="3750" spans="1:10" x14ac:dyDescent="0.25">
      <c r="A3750" s="2">
        <v>3749</v>
      </c>
      <c r="B3750" s="2">
        <v>36</v>
      </c>
      <c r="C3750" s="2">
        <v>12</v>
      </c>
      <c r="D3750" s="11"/>
      <c r="E37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50" s="524" t="str">
        <f t="shared" si="176"/>
        <v/>
      </c>
      <c r="H3750" s="525">
        <f t="shared" si="177"/>
        <v>0</v>
      </c>
      <c r="I3750" s="526">
        <f t="shared" si="178"/>
        <v>1</v>
      </c>
      <c r="J3750" s="526" t="str">
        <f ca="1">IF(G3750="","",SUMPRODUCT(LOOKUP(MID(SUBSTITUTE(UPPER(TRIM(CLEAN(SUBSTITUTE(SUBSTITUTE(G3750,"ٔ",""),"ـ","ء"))))," ",""),ROW(INDIRECT("1:"&amp;LEN(SUBSTITUTE(UPPER(TRIM(CLEAN(SUBSTITUTE(SUBSTITUTE(G3750,"ٔ",""),"ـ","ء"))))," ","")))),1),Gematria!$C$3:$C$40,Gematria!$D$3:$D$40)))</f>
        <v/>
      </c>
    </row>
    <row r="3751" spans="1:10" x14ac:dyDescent="0.25">
      <c r="A3751" s="2">
        <v>3750</v>
      </c>
      <c r="B3751" s="2">
        <v>36</v>
      </c>
      <c r="C3751" s="2">
        <v>13</v>
      </c>
      <c r="D3751" s="11"/>
      <c r="E37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51" s="524" t="str">
        <f t="shared" si="176"/>
        <v/>
      </c>
      <c r="H3751" s="525">
        <f t="shared" si="177"/>
        <v>0</v>
      </c>
      <c r="I3751" s="526">
        <f t="shared" si="178"/>
        <v>1</v>
      </c>
      <c r="J3751" s="526" t="str">
        <f ca="1">IF(G3751="","",SUMPRODUCT(LOOKUP(MID(SUBSTITUTE(UPPER(TRIM(CLEAN(SUBSTITUTE(SUBSTITUTE(G3751,"ٔ",""),"ـ","ء"))))," ",""),ROW(INDIRECT("1:"&amp;LEN(SUBSTITUTE(UPPER(TRIM(CLEAN(SUBSTITUTE(SUBSTITUTE(G3751,"ٔ",""),"ـ","ء"))))," ","")))),1),Gematria!$C$3:$C$40,Gematria!$D$3:$D$40)))</f>
        <v/>
      </c>
    </row>
    <row r="3752" spans="1:10" x14ac:dyDescent="0.25">
      <c r="A3752" s="2">
        <v>3751</v>
      </c>
      <c r="B3752" s="2">
        <v>36</v>
      </c>
      <c r="C3752" s="2">
        <v>14</v>
      </c>
      <c r="D3752" s="11"/>
      <c r="E37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52" s="524" t="str">
        <f t="shared" si="176"/>
        <v/>
      </c>
      <c r="H3752" s="525">
        <f t="shared" si="177"/>
        <v>0</v>
      </c>
      <c r="I3752" s="526">
        <f t="shared" si="178"/>
        <v>1</v>
      </c>
      <c r="J3752" s="526" t="str">
        <f ca="1">IF(G3752="","",SUMPRODUCT(LOOKUP(MID(SUBSTITUTE(UPPER(TRIM(CLEAN(SUBSTITUTE(SUBSTITUTE(G3752,"ٔ",""),"ـ","ء"))))," ",""),ROW(INDIRECT("1:"&amp;LEN(SUBSTITUTE(UPPER(TRIM(CLEAN(SUBSTITUTE(SUBSTITUTE(G3752,"ٔ",""),"ـ","ء"))))," ","")))),1),Gematria!$C$3:$C$40,Gematria!$D$3:$D$40)))</f>
        <v/>
      </c>
    </row>
    <row r="3753" spans="1:10" x14ac:dyDescent="0.25">
      <c r="A3753" s="2">
        <v>3752</v>
      </c>
      <c r="B3753" s="2">
        <v>36</v>
      </c>
      <c r="C3753" s="2">
        <v>15</v>
      </c>
      <c r="D3753" s="11"/>
      <c r="E37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53" s="524" t="str">
        <f t="shared" si="176"/>
        <v/>
      </c>
      <c r="H3753" s="525">
        <f t="shared" si="177"/>
        <v>0</v>
      </c>
      <c r="I3753" s="526">
        <f t="shared" si="178"/>
        <v>1</v>
      </c>
      <c r="J3753" s="526" t="str">
        <f ca="1">IF(G3753="","",SUMPRODUCT(LOOKUP(MID(SUBSTITUTE(UPPER(TRIM(CLEAN(SUBSTITUTE(SUBSTITUTE(G3753,"ٔ",""),"ـ","ء"))))," ",""),ROW(INDIRECT("1:"&amp;LEN(SUBSTITUTE(UPPER(TRIM(CLEAN(SUBSTITUTE(SUBSTITUTE(G3753,"ٔ",""),"ـ","ء"))))," ","")))),1),Gematria!$C$3:$C$40,Gematria!$D$3:$D$40)))</f>
        <v/>
      </c>
    </row>
    <row r="3754" spans="1:10" x14ac:dyDescent="0.25">
      <c r="A3754" s="2">
        <v>3753</v>
      </c>
      <c r="B3754" s="2">
        <v>36</v>
      </c>
      <c r="C3754" s="2">
        <v>16</v>
      </c>
      <c r="D3754" s="11"/>
      <c r="E37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54" s="524" t="str">
        <f t="shared" si="176"/>
        <v/>
      </c>
      <c r="H3754" s="525">
        <f t="shared" si="177"/>
        <v>0</v>
      </c>
      <c r="I3754" s="526">
        <f t="shared" si="178"/>
        <v>1</v>
      </c>
      <c r="J3754" s="526" t="str">
        <f ca="1">IF(G3754="","",SUMPRODUCT(LOOKUP(MID(SUBSTITUTE(UPPER(TRIM(CLEAN(SUBSTITUTE(SUBSTITUTE(G3754,"ٔ",""),"ـ","ء"))))," ",""),ROW(INDIRECT("1:"&amp;LEN(SUBSTITUTE(UPPER(TRIM(CLEAN(SUBSTITUTE(SUBSTITUTE(G3754,"ٔ",""),"ـ","ء"))))," ","")))),1),Gematria!$C$3:$C$40,Gematria!$D$3:$D$40)))</f>
        <v/>
      </c>
    </row>
    <row r="3755" spans="1:10" x14ac:dyDescent="0.25">
      <c r="A3755" s="2">
        <v>3754</v>
      </c>
      <c r="B3755" s="2">
        <v>36</v>
      </c>
      <c r="C3755" s="2">
        <v>17</v>
      </c>
      <c r="D3755" s="11"/>
      <c r="E37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55" s="524" t="str">
        <f t="shared" si="176"/>
        <v/>
      </c>
      <c r="H3755" s="525">
        <f t="shared" si="177"/>
        <v>0</v>
      </c>
      <c r="I3755" s="526">
        <f t="shared" si="178"/>
        <v>1</v>
      </c>
      <c r="J3755" s="526" t="str">
        <f ca="1">IF(G3755="","",SUMPRODUCT(LOOKUP(MID(SUBSTITUTE(UPPER(TRIM(CLEAN(SUBSTITUTE(SUBSTITUTE(G3755,"ٔ",""),"ـ","ء"))))," ",""),ROW(INDIRECT("1:"&amp;LEN(SUBSTITUTE(UPPER(TRIM(CLEAN(SUBSTITUTE(SUBSTITUTE(G3755,"ٔ",""),"ـ","ء"))))," ","")))),1),Gematria!$C$3:$C$40,Gematria!$D$3:$D$40)))</f>
        <v/>
      </c>
    </row>
    <row r="3756" spans="1:10" x14ac:dyDescent="0.25">
      <c r="A3756" s="2">
        <v>3755</v>
      </c>
      <c r="B3756" s="2">
        <v>36</v>
      </c>
      <c r="C3756" s="2">
        <v>18</v>
      </c>
      <c r="D3756" s="11"/>
      <c r="E37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56" s="524" t="str">
        <f t="shared" si="176"/>
        <v/>
      </c>
      <c r="H3756" s="525">
        <f t="shared" si="177"/>
        <v>0</v>
      </c>
      <c r="I3756" s="526">
        <f t="shared" si="178"/>
        <v>1</v>
      </c>
      <c r="J3756" s="526" t="str">
        <f ca="1">IF(G3756="","",SUMPRODUCT(LOOKUP(MID(SUBSTITUTE(UPPER(TRIM(CLEAN(SUBSTITUTE(SUBSTITUTE(G3756,"ٔ",""),"ـ","ء"))))," ",""),ROW(INDIRECT("1:"&amp;LEN(SUBSTITUTE(UPPER(TRIM(CLEAN(SUBSTITUTE(SUBSTITUTE(G3756,"ٔ",""),"ـ","ء"))))," ","")))),1),Gematria!$C$3:$C$40,Gematria!$D$3:$D$40)))</f>
        <v/>
      </c>
    </row>
    <row r="3757" spans="1:10" x14ac:dyDescent="0.25">
      <c r="A3757" s="2">
        <v>3756</v>
      </c>
      <c r="B3757" s="2">
        <v>36</v>
      </c>
      <c r="C3757" s="2">
        <v>19</v>
      </c>
      <c r="D3757" s="11"/>
      <c r="E37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57" s="524" t="str">
        <f t="shared" si="176"/>
        <v/>
      </c>
      <c r="H3757" s="525">
        <f t="shared" si="177"/>
        <v>0</v>
      </c>
      <c r="I3757" s="526">
        <f t="shared" si="178"/>
        <v>1</v>
      </c>
      <c r="J3757" s="526" t="str">
        <f ca="1">IF(G3757="","",SUMPRODUCT(LOOKUP(MID(SUBSTITUTE(UPPER(TRIM(CLEAN(SUBSTITUTE(SUBSTITUTE(G3757,"ٔ",""),"ـ","ء"))))," ",""),ROW(INDIRECT("1:"&amp;LEN(SUBSTITUTE(UPPER(TRIM(CLEAN(SUBSTITUTE(SUBSTITUTE(G3757,"ٔ",""),"ـ","ء"))))," ","")))),1),Gematria!$C$3:$C$40,Gematria!$D$3:$D$40)))</f>
        <v/>
      </c>
    </row>
    <row r="3758" spans="1:10" x14ac:dyDescent="0.25">
      <c r="A3758" s="2">
        <v>3757</v>
      </c>
      <c r="B3758" s="2">
        <v>36</v>
      </c>
      <c r="C3758" s="2">
        <v>20</v>
      </c>
      <c r="D3758" s="11"/>
      <c r="E37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58" s="524" t="str">
        <f t="shared" si="176"/>
        <v/>
      </c>
      <c r="H3758" s="525">
        <f t="shared" si="177"/>
        <v>0</v>
      </c>
      <c r="I3758" s="526">
        <f t="shared" si="178"/>
        <v>1</v>
      </c>
      <c r="J3758" s="526" t="str">
        <f ca="1">IF(G3758="","",SUMPRODUCT(LOOKUP(MID(SUBSTITUTE(UPPER(TRIM(CLEAN(SUBSTITUTE(SUBSTITUTE(G3758,"ٔ",""),"ـ","ء"))))," ",""),ROW(INDIRECT("1:"&amp;LEN(SUBSTITUTE(UPPER(TRIM(CLEAN(SUBSTITUTE(SUBSTITUTE(G3758,"ٔ",""),"ـ","ء"))))," ","")))),1),Gematria!$C$3:$C$40,Gematria!$D$3:$D$40)))</f>
        <v/>
      </c>
    </row>
    <row r="3759" spans="1:10" x14ac:dyDescent="0.25">
      <c r="A3759" s="2">
        <v>3758</v>
      </c>
      <c r="B3759" s="2">
        <v>36</v>
      </c>
      <c r="C3759" s="2">
        <v>21</v>
      </c>
      <c r="D3759" s="11"/>
      <c r="E37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59" s="524" t="str">
        <f t="shared" si="176"/>
        <v/>
      </c>
      <c r="H3759" s="525">
        <f t="shared" si="177"/>
        <v>0</v>
      </c>
      <c r="I3759" s="526">
        <f t="shared" si="178"/>
        <v>1</v>
      </c>
      <c r="J3759" s="526" t="str">
        <f ca="1">IF(G3759="","",SUMPRODUCT(LOOKUP(MID(SUBSTITUTE(UPPER(TRIM(CLEAN(SUBSTITUTE(SUBSTITUTE(G3759,"ٔ",""),"ـ","ء"))))," ",""),ROW(INDIRECT("1:"&amp;LEN(SUBSTITUTE(UPPER(TRIM(CLEAN(SUBSTITUTE(SUBSTITUTE(G3759,"ٔ",""),"ـ","ء"))))," ","")))),1),Gematria!$C$3:$C$40,Gematria!$D$3:$D$40)))</f>
        <v/>
      </c>
    </row>
    <row r="3760" spans="1:10" x14ac:dyDescent="0.25">
      <c r="A3760" s="2">
        <v>3759</v>
      </c>
      <c r="B3760" s="2">
        <v>36</v>
      </c>
      <c r="C3760" s="2">
        <v>22</v>
      </c>
      <c r="D3760" s="11"/>
      <c r="E37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60" s="524" t="str">
        <f t="shared" si="176"/>
        <v/>
      </c>
      <c r="H3760" s="525">
        <f t="shared" si="177"/>
        <v>0</v>
      </c>
      <c r="I3760" s="526">
        <f t="shared" si="178"/>
        <v>1</v>
      </c>
      <c r="J3760" s="526" t="str">
        <f ca="1">IF(G3760="","",SUMPRODUCT(LOOKUP(MID(SUBSTITUTE(UPPER(TRIM(CLEAN(SUBSTITUTE(SUBSTITUTE(G3760,"ٔ",""),"ـ","ء"))))," ",""),ROW(INDIRECT("1:"&amp;LEN(SUBSTITUTE(UPPER(TRIM(CLEAN(SUBSTITUTE(SUBSTITUTE(G3760,"ٔ",""),"ـ","ء"))))," ","")))),1),Gematria!$C$3:$C$40,Gematria!$D$3:$D$40)))</f>
        <v/>
      </c>
    </row>
    <row r="3761" spans="1:10" x14ac:dyDescent="0.25">
      <c r="A3761" s="2">
        <v>3760</v>
      </c>
      <c r="B3761" s="2">
        <v>36</v>
      </c>
      <c r="C3761" s="2">
        <v>23</v>
      </c>
      <c r="D3761" s="11"/>
      <c r="E37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61" s="524" t="str">
        <f t="shared" si="176"/>
        <v/>
      </c>
      <c r="H3761" s="525">
        <f t="shared" si="177"/>
        <v>0</v>
      </c>
      <c r="I3761" s="526">
        <f t="shared" si="178"/>
        <v>1</v>
      </c>
      <c r="J3761" s="526" t="str">
        <f ca="1">IF(G3761="","",SUMPRODUCT(LOOKUP(MID(SUBSTITUTE(UPPER(TRIM(CLEAN(SUBSTITUTE(SUBSTITUTE(G3761,"ٔ",""),"ـ","ء"))))," ",""),ROW(INDIRECT("1:"&amp;LEN(SUBSTITUTE(UPPER(TRIM(CLEAN(SUBSTITUTE(SUBSTITUTE(G3761,"ٔ",""),"ـ","ء"))))," ","")))),1),Gematria!$C$3:$C$40,Gematria!$D$3:$D$40)))</f>
        <v/>
      </c>
    </row>
    <row r="3762" spans="1:10" x14ac:dyDescent="0.25">
      <c r="A3762" s="2">
        <v>3761</v>
      </c>
      <c r="B3762" s="2">
        <v>36</v>
      </c>
      <c r="C3762" s="2">
        <v>24</v>
      </c>
      <c r="D3762" s="11"/>
      <c r="E37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62" s="524" t="str">
        <f t="shared" si="176"/>
        <v/>
      </c>
      <c r="H3762" s="525">
        <f t="shared" si="177"/>
        <v>0</v>
      </c>
      <c r="I3762" s="526">
        <f t="shared" si="178"/>
        <v>1</v>
      </c>
      <c r="J3762" s="526" t="str">
        <f ca="1">IF(G3762="","",SUMPRODUCT(LOOKUP(MID(SUBSTITUTE(UPPER(TRIM(CLEAN(SUBSTITUTE(SUBSTITUTE(G3762,"ٔ",""),"ـ","ء"))))," ",""),ROW(INDIRECT("1:"&amp;LEN(SUBSTITUTE(UPPER(TRIM(CLEAN(SUBSTITUTE(SUBSTITUTE(G3762,"ٔ",""),"ـ","ء"))))," ","")))),1),Gematria!$C$3:$C$40,Gematria!$D$3:$D$40)))</f>
        <v/>
      </c>
    </row>
    <row r="3763" spans="1:10" x14ac:dyDescent="0.25">
      <c r="A3763" s="2">
        <v>3762</v>
      </c>
      <c r="B3763" s="2">
        <v>36</v>
      </c>
      <c r="C3763" s="2">
        <v>25</v>
      </c>
      <c r="D3763" s="11"/>
      <c r="E37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63" s="524" t="str">
        <f t="shared" si="176"/>
        <v/>
      </c>
      <c r="H3763" s="525">
        <f t="shared" si="177"/>
        <v>0</v>
      </c>
      <c r="I3763" s="526">
        <f t="shared" si="178"/>
        <v>1</v>
      </c>
      <c r="J3763" s="526" t="str">
        <f ca="1">IF(G3763="","",SUMPRODUCT(LOOKUP(MID(SUBSTITUTE(UPPER(TRIM(CLEAN(SUBSTITUTE(SUBSTITUTE(G3763,"ٔ",""),"ـ","ء"))))," ",""),ROW(INDIRECT("1:"&amp;LEN(SUBSTITUTE(UPPER(TRIM(CLEAN(SUBSTITUTE(SUBSTITUTE(G3763,"ٔ",""),"ـ","ء"))))," ","")))),1),Gematria!$C$3:$C$40,Gematria!$D$3:$D$40)))</f>
        <v/>
      </c>
    </row>
    <row r="3764" spans="1:10" x14ac:dyDescent="0.25">
      <c r="A3764" s="2">
        <v>3763</v>
      </c>
      <c r="B3764" s="2">
        <v>36</v>
      </c>
      <c r="C3764" s="2">
        <v>26</v>
      </c>
      <c r="D3764" s="11"/>
      <c r="E37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64" s="524" t="str">
        <f t="shared" si="176"/>
        <v/>
      </c>
      <c r="H3764" s="525">
        <f t="shared" si="177"/>
        <v>0</v>
      </c>
      <c r="I3764" s="526">
        <f t="shared" si="178"/>
        <v>1</v>
      </c>
      <c r="J3764" s="526" t="str">
        <f ca="1">IF(G3764="","",SUMPRODUCT(LOOKUP(MID(SUBSTITUTE(UPPER(TRIM(CLEAN(SUBSTITUTE(SUBSTITUTE(G3764,"ٔ",""),"ـ","ء"))))," ",""),ROW(INDIRECT("1:"&amp;LEN(SUBSTITUTE(UPPER(TRIM(CLEAN(SUBSTITUTE(SUBSTITUTE(G3764,"ٔ",""),"ـ","ء"))))," ","")))),1),Gematria!$C$3:$C$40,Gematria!$D$3:$D$40)))</f>
        <v/>
      </c>
    </row>
    <row r="3765" spans="1:10" x14ac:dyDescent="0.25">
      <c r="A3765" s="2">
        <v>3764</v>
      </c>
      <c r="B3765" s="2">
        <v>36</v>
      </c>
      <c r="C3765" s="2">
        <v>27</v>
      </c>
      <c r="D3765" s="11"/>
      <c r="E37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65" s="524" t="str">
        <f t="shared" si="176"/>
        <v/>
      </c>
      <c r="H3765" s="525">
        <f t="shared" si="177"/>
        <v>0</v>
      </c>
      <c r="I3765" s="526">
        <f t="shared" si="178"/>
        <v>1</v>
      </c>
      <c r="J3765" s="526" t="str">
        <f ca="1">IF(G3765="","",SUMPRODUCT(LOOKUP(MID(SUBSTITUTE(UPPER(TRIM(CLEAN(SUBSTITUTE(SUBSTITUTE(G3765,"ٔ",""),"ـ","ء"))))," ",""),ROW(INDIRECT("1:"&amp;LEN(SUBSTITUTE(UPPER(TRIM(CLEAN(SUBSTITUTE(SUBSTITUTE(G3765,"ٔ",""),"ـ","ء"))))," ","")))),1),Gematria!$C$3:$C$40,Gematria!$D$3:$D$40)))</f>
        <v/>
      </c>
    </row>
    <row r="3766" spans="1:10" x14ac:dyDescent="0.25">
      <c r="A3766" s="2">
        <v>3765</v>
      </c>
      <c r="B3766" s="2">
        <v>36</v>
      </c>
      <c r="C3766" s="2">
        <v>28</v>
      </c>
      <c r="D3766" s="11"/>
      <c r="E37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66" s="524" t="str">
        <f t="shared" si="176"/>
        <v/>
      </c>
      <c r="H3766" s="525">
        <f t="shared" si="177"/>
        <v>0</v>
      </c>
      <c r="I3766" s="526">
        <f t="shared" si="178"/>
        <v>1</v>
      </c>
      <c r="J3766" s="526" t="str">
        <f ca="1">IF(G3766="","",SUMPRODUCT(LOOKUP(MID(SUBSTITUTE(UPPER(TRIM(CLEAN(SUBSTITUTE(SUBSTITUTE(G3766,"ٔ",""),"ـ","ء"))))," ",""),ROW(INDIRECT("1:"&amp;LEN(SUBSTITUTE(UPPER(TRIM(CLEAN(SUBSTITUTE(SUBSTITUTE(G3766,"ٔ",""),"ـ","ء"))))," ","")))),1),Gematria!$C$3:$C$40,Gematria!$D$3:$D$40)))</f>
        <v/>
      </c>
    </row>
    <row r="3767" spans="1:10" x14ac:dyDescent="0.25">
      <c r="A3767" s="2">
        <v>3766</v>
      </c>
      <c r="B3767" s="2">
        <v>36</v>
      </c>
      <c r="C3767" s="2">
        <v>29</v>
      </c>
      <c r="D3767" s="11"/>
      <c r="E37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67" s="524" t="str">
        <f t="shared" si="176"/>
        <v/>
      </c>
      <c r="H3767" s="525">
        <f t="shared" si="177"/>
        <v>0</v>
      </c>
      <c r="I3767" s="526">
        <f t="shared" si="178"/>
        <v>1</v>
      </c>
      <c r="J3767" s="526" t="str">
        <f ca="1">IF(G3767="","",SUMPRODUCT(LOOKUP(MID(SUBSTITUTE(UPPER(TRIM(CLEAN(SUBSTITUTE(SUBSTITUTE(G3767,"ٔ",""),"ـ","ء"))))," ",""),ROW(INDIRECT("1:"&amp;LEN(SUBSTITUTE(UPPER(TRIM(CLEAN(SUBSTITUTE(SUBSTITUTE(G3767,"ٔ",""),"ـ","ء"))))," ","")))),1),Gematria!$C$3:$C$40,Gematria!$D$3:$D$40)))</f>
        <v/>
      </c>
    </row>
    <row r="3768" spans="1:10" x14ac:dyDescent="0.25">
      <c r="A3768" s="2">
        <v>3767</v>
      </c>
      <c r="B3768" s="2">
        <v>36</v>
      </c>
      <c r="C3768" s="2">
        <v>30</v>
      </c>
      <c r="D3768" s="11"/>
      <c r="E37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68" s="524" t="str">
        <f t="shared" si="176"/>
        <v/>
      </c>
      <c r="H3768" s="525">
        <f t="shared" si="177"/>
        <v>0</v>
      </c>
      <c r="I3768" s="526">
        <f t="shared" si="178"/>
        <v>1</v>
      </c>
      <c r="J3768" s="526" t="str">
        <f ca="1">IF(G3768="","",SUMPRODUCT(LOOKUP(MID(SUBSTITUTE(UPPER(TRIM(CLEAN(SUBSTITUTE(SUBSTITUTE(G3768,"ٔ",""),"ـ","ء"))))," ",""),ROW(INDIRECT("1:"&amp;LEN(SUBSTITUTE(UPPER(TRIM(CLEAN(SUBSTITUTE(SUBSTITUTE(G3768,"ٔ",""),"ـ","ء"))))," ","")))),1),Gematria!$C$3:$C$40,Gematria!$D$3:$D$40)))</f>
        <v/>
      </c>
    </row>
    <row r="3769" spans="1:10" x14ac:dyDescent="0.25">
      <c r="A3769" s="2">
        <v>3768</v>
      </c>
      <c r="B3769" s="2">
        <v>36</v>
      </c>
      <c r="C3769" s="2">
        <v>31</v>
      </c>
      <c r="D3769" s="11"/>
      <c r="E37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69" s="524" t="str">
        <f t="shared" si="176"/>
        <v/>
      </c>
      <c r="H3769" s="525">
        <f t="shared" si="177"/>
        <v>0</v>
      </c>
      <c r="I3769" s="526">
        <f t="shared" si="178"/>
        <v>1</v>
      </c>
      <c r="J3769" s="526" t="str">
        <f ca="1">IF(G3769="","",SUMPRODUCT(LOOKUP(MID(SUBSTITUTE(UPPER(TRIM(CLEAN(SUBSTITUTE(SUBSTITUTE(G3769,"ٔ",""),"ـ","ء"))))," ",""),ROW(INDIRECT("1:"&amp;LEN(SUBSTITUTE(UPPER(TRIM(CLEAN(SUBSTITUTE(SUBSTITUTE(G3769,"ٔ",""),"ـ","ء"))))," ","")))),1),Gematria!$C$3:$C$40,Gematria!$D$3:$D$40)))</f>
        <v/>
      </c>
    </row>
    <row r="3770" spans="1:10" x14ac:dyDescent="0.25">
      <c r="A3770" s="2">
        <v>3769</v>
      </c>
      <c r="B3770" s="2">
        <v>36</v>
      </c>
      <c r="C3770" s="2">
        <v>32</v>
      </c>
      <c r="D3770" s="11"/>
      <c r="E37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70" s="524" t="str">
        <f t="shared" si="176"/>
        <v/>
      </c>
      <c r="H3770" s="525">
        <f t="shared" si="177"/>
        <v>0</v>
      </c>
      <c r="I3770" s="526">
        <f t="shared" si="178"/>
        <v>1</v>
      </c>
      <c r="J3770" s="526" t="str">
        <f ca="1">IF(G3770="","",SUMPRODUCT(LOOKUP(MID(SUBSTITUTE(UPPER(TRIM(CLEAN(SUBSTITUTE(SUBSTITUTE(G3770,"ٔ",""),"ـ","ء"))))," ",""),ROW(INDIRECT("1:"&amp;LEN(SUBSTITUTE(UPPER(TRIM(CLEAN(SUBSTITUTE(SUBSTITUTE(G3770,"ٔ",""),"ـ","ء"))))," ","")))),1),Gematria!$C$3:$C$40,Gematria!$D$3:$D$40)))</f>
        <v/>
      </c>
    </row>
    <row r="3771" spans="1:10" x14ac:dyDescent="0.25">
      <c r="A3771" s="2">
        <v>3770</v>
      </c>
      <c r="B3771" s="2">
        <v>36</v>
      </c>
      <c r="C3771" s="2">
        <v>33</v>
      </c>
      <c r="D3771" s="11"/>
      <c r="E37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71" s="524" t="str">
        <f t="shared" si="176"/>
        <v/>
      </c>
      <c r="H3771" s="525">
        <f t="shared" si="177"/>
        <v>0</v>
      </c>
      <c r="I3771" s="526">
        <f t="shared" si="178"/>
        <v>1</v>
      </c>
      <c r="J3771" s="526" t="str">
        <f ca="1">IF(G3771="","",SUMPRODUCT(LOOKUP(MID(SUBSTITUTE(UPPER(TRIM(CLEAN(SUBSTITUTE(SUBSTITUTE(G3771,"ٔ",""),"ـ","ء"))))," ",""),ROW(INDIRECT("1:"&amp;LEN(SUBSTITUTE(UPPER(TRIM(CLEAN(SUBSTITUTE(SUBSTITUTE(G3771,"ٔ",""),"ـ","ء"))))," ","")))),1),Gematria!$C$3:$C$40,Gematria!$D$3:$D$40)))</f>
        <v/>
      </c>
    </row>
    <row r="3772" spans="1:10" x14ac:dyDescent="0.25">
      <c r="A3772" s="2">
        <v>3771</v>
      </c>
      <c r="B3772" s="2">
        <v>36</v>
      </c>
      <c r="C3772" s="2">
        <v>34</v>
      </c>
      <c r="D3772" s="11"/>
      <c r="E37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72" s="524" t="str">
        <f t="shared" si="176"/>
        <v/>
      </c>
      <c r="H3772" s="525">
        <f t="shared" si="177"/>
        <v>0</v>
      </c>
      <c r="I3772" s="526">
        <f t="shared" si="178"/>
        <v>1</v>
      </c>
      <c r="J3772" s="526" t="str">
        <f ca="1">IF(G3772="","",SUMPRODUCT(LOOKUP(MID(SUBSTITUTE(UPPER(TRIM(CLEAN(SUBSTITUTE(SUBSTITUTE(G3772,"ٔ",""),"ـ","ء"))))," ",""),ROW(INDIRECT("1:"&amp;LEN(SUBSTITUTE(UPPER(TRIM(CLEAN(SUBSTITUTE(SUBSTITUTE(G3772,"ٔ",""),"ـ","ء"))))," ","")))),1),Gematria!$C$3:$C$40,Gematria!$D$3:$D$40)))</f>
        <v/>
      </c>
    </row>
    <row r="3773" spans="1:10" x14ac:dyDescent="0.25">
      <c r="A3773" s="2">
        <v>3772</v>
      </c>
      <c r="B3773" s="2">
        <v>36</v>
      </c>
      <c r="C3773" s="2">
        <v>35</v>
      </c>
      <c r="D3773" s="11"/>
      <c r="E37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73" s="524" t="str">
        <f t="shared" si="176"/>
        <v/>
      </c>
      <c r="H3773" s="525">
        <f t="shared" si="177"/>
        <v>0</v>
      </c>
      <c r="I3773" s="526">
        <f t="shared" si="178"/>
        <v>1</v>
      </c>
      <c r="J3773" s="526" t="str">
        <f ca="1">IF(G3773="","",SUMPRODUCT(LOOKUP(MID(SUBSTITUTE(UPPER(TRIM(CLEAN(SUBSTITUTE(SUBSTITUTE(G3773,"ٔ",""),"ـ","ء"))))," ",""),ROW(INDIRECT("1:"&amp;LEN(SUBSTITUTE(UPPER(TRIM(CLEAN(SUBSTITUTE(SUBSTITUTE(G3773,"ٔ",""),"ـ","ء"))))," ","")))),1),Gematria!$C$3:$C$40,Gematria!$D$3:$D$40)))</f>
        <v/>
      </c>
    </row>
    <row r="3774" spans="1:10" x14ac:dyDescent="0.25">
      <c r="A3774" s="2">
        <v>3773</v>
      </c>
      <c r="B3774" s="2">
        <v>36</v>
      </c>
      <c r="C3774" s="2">
        <v>36</v>
      </c>
      <c r="D3774" s="11"/>
      <c r="E37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74" s="524" t="str">
        <f t="shared" si="176"/>
        <v/>
      </c>
      <c r="H3774" s="525">
        <f t="shared" si="177"/>
        <v>0</v>
      </c>
      <c r="I3774" s="526">
        <f t="shared" si="178"/>
        <v>1</v>
      </c>
      <c r="J3774" s="526" t="str">
        <f ca="1">IF(G3774="","",SUMPRODUCT(LOOKUP(MID(SUBSTITUTE(UPPER(TRIM(CLEAN(SUBSTITUTE(SUBSTITUTE(G3774,"ٔ",""),"ـ","ء"))))," ",""),ROW(INDIRECT("1:"&amp;LEN(SUBSTITUTE(UPPER(TRIM(CLEAN(SUBSTITUTE(SUBSTITUTE(G3774,"ٔ",""),"ـ","ء"))))," ","")))),1),Gematria!$C$3:$C$40,Gematria!$D$3:$D$40)))</f>
        <v/>
      </c>
    </row>
    <row r="3775" spans="1:10" x14ac:dyDescent="0.25">
      <c r="A3775" s="2">
        <v>3774</v>
      </c>
      <c r="B3775" s="2">
        <v>36</v>
      </c>
      <c r="C3775" s="2">
        <v>37</v>
      </c>
      <c r="D3775" s="11"/>
      <c r="E37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75" s="524" t="str">
        <f t="shared" si="176"/>
        <v/>
      </c>
      <c r="H3775" s="525">
        <f t="shared" si="177"/>
        <v>0</v>
      </c>
      <c r="I3775" s="526">
        <f t="shared" si="178"/>
        <v>1</v>
      </c>
      <c r="J3775" s="526" t="str">
        <f ca="1">IF(G3775="","",SUMPRODUCT(LOOKUP(MID(SUBSTITUTE(UPPER(TRIM(CLEAN(SUBSTITUTE(SUBSTITUTE(G3775,"ٔ",""),"ـ","ء"))))," ",""),ROW(INDIRECT("1:"&amp;LEN(SUBSTITUTE(UPPER(TRIM(CLEAN(SUBSTITUTE(SUBSTITUTE(G3775,"ٔ",""),"ـ","ء"))))," ","")))),1),Gematria!$C$3:$C$40,Gematria!$D$3:$D$40)))</f>
        <v/>
      </c>
    </row>
    <row r="3776" spans="1:10" x14ac:dyDescent="0.25">
      <c r="A3776" s="2">
        <v>3775</v>
      </c>
      <c r="B3776" s="2">
        <v>36</v>
      </c>
      <c r="C3776" s="2">
        <v>38</v>
      </c>
      <c r="D3776" s="11"/>
      <c r="E37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76" s="524" t="str">
        <f t="shared" si="176"/>
        <v/>
      </c>
      <c r="H3776" s="525">
        <f t="shared" si="177"/>
        <v>0</v>
      </c>
      <c r="I3776" s="526">
        <f t="shared" si="178"/>
        <v>1</v>
      </c>
      <c r="J3776" s="526" t="str">
        <f ca="1">IF(G3776="","",SUMPRODUCT(LOOKUP(MID(SUBSTITUTE(UPPER(TRIM(CLEAN(SUBSTITUTE(SUBSTITUTE(G3776,"ٔ",""),"ـ","ء"))))," ",""),ROW(INDIRECT("1:"&amp;LEN(SUBSTITUTE(UPPER(TRIM(CLEAN(SUBSTITUTE(SUBSTITUTE(G3776,"ٔ",""),"ـ","ء"))))," ","")))),1),Gematria!$C$3:$C$40,Gematria!$D$3:$D$40)))</f>
        <v/>
      </c>
    </row>
    <row r="3777" spans="1:10" x14ac:dyDescent="0.25">
      <c r="A3777" s="2">
        <v>3776</v>
      </c>
      <c r="B3777" s="2">
        <v>36</v>
      </c>
      <c r="C3777" s="2">
        <v>39</v>
      </c>
      <c r="D3777" s="11"/>
      <c r="E37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77" s="524" t="str">
        <f t="shared" si="176"/>
        <v/>
      </c>
      <c r="H3777" s="525">
        <f t="shared" si="177"/>
        <v>0</v>
      </c>
      <c r="I3777" s="526">
        <f t="shared" si="178"/>
        <v>1</v>
      </c>
      <c r="J3777" s="526" t="str">
        <f ca="1">IF(G3777="","",SUMPRODUCT(LOOKUP(MID(SUBSTITUTE(UPPER(TRIM(CLEAN(SUBSTITUTE(SUBSTITUTE(G3777,"ٔ",""),"ـ","ء"))))," ",""),ROW(INDIRECT("1:"&amp;LEN(SUBSTITUTE(UPPER(TRIM(CLEAN(SUBSTITUTE(SUBSTITUTE(G3777,"ٔ",""),"ـ","ء"))))," ","")))),1),Gematria!$C$3:$C$40,Gematria!$D$3:$D$40)))</f>
        <v/>
      </c>
    </row>
    <row r="3778" spans="1:10" x14ac:dyDescent="0.25">
      <c r="A3778" s="2">
        <v>3777</v>
      </c>
      <c r="B3778" s="2">
        <v>36</v>
      </c>
      <c r="C3778" s="2">
        <v>40</v>
      </c>
      <c r="D3778" s="11"/>
      <c r="E37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78" s="524" t="str">
        <f t="shared" si="176"/>
        <v/>
      </c>
      <c r="H3778" s="525">
        <f t="shared" si="177"/>
        <v>0</v>
      </c>
      <c r="I3778" s="526">
        <f t="shared" si="178"/>
        <v>1</v>
      </c>
      <c r="J3778" s="526" t="str">
        <f ca="1">IF(G3778="","",SUMPRODUCT(LOOKUP(MID(SUBSTITUTE(UPPER(TRIM(CLEAN(SUBSTITUTE(SUBSTITUTE(G3778,"ٔ",""),"ـ","ء"))))," ",""),ROW(INDIRECT("1:"&amp;LEN(SUBSTITUTE(UPPER(TRIM(CLEAN(SUBSTITUTE(SUBSTITUTE(G3778,"ٔ",""),"ـ","ء"))))," ","")))),1),Gematria!$C$3:$C$40,Gematria!$D$3:$D$40)))</f>
        <v/>
      </c>
    </row>
    <row r="3779" spans="1:10" x14ac:dyDescent="0.25">
      <c r="A3779" s="2">
        <v>3778</v>
      </c>
      <c r="B3779" s="2">
        <v>36</v>
      </c>
      <c r="C3779" s="2">
        <v>41</v>
      </c>
      <c r="D3779" s="11"/>
      <c r="E37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79" s="524" t="str">
        <f t="shared" ref="G3779:G3842" si="179">TRIM(CLEAN(SUBSTITUTE(F3779,"ٔ","")))</f>
        <v/>
      </c>
      <c r="H3779" s="525">
        <f t="shared" ref="H3779:H3842" si="180">LEN(SUBSTITUTE(G3779," ",""))</f>
        <v>0</v>
      </c>
      <c r="I3779" s="526">
        <f t="shared" si="178"/>
        <v>1</v>
      </c>
      <c r="J3779" s="526" t="str">
        <f ca="1">IF(G3779="","",SUMPRODUCT(LOOKUP(MID(SUBSTITUTE(UPPER(TRIM(CLEAN(SUBSTITUTE(SUBSTITUTE(G3779,"ٔ",""),"ـ","ء"))))," ",""),ROW(INDIRECT("1:"&amp;LEN(SUBSTITUTE(UPPER(TRIM(CLEAN(SUBSTITUTE(SUBSTITUTE(G3779,"ٔ",""),"ـ","ء"))))," ","")))),1),Gematria!$C$3:$C$40,Gematria!$D$3:$D$40)))</f>
        <v/>
      </c>
    </row>
    <row r="3780" spans="1:10" x14ac:dyDescent="0.25">
      <c r="A3780" s="2">
        <v>3779</v>
      </c>
      <c r="B3780" s="2">
        <v>36</v>
      </c>
      <c r="C3780" s="2">
        <v>42</v>
      </c>
      <c r="D3780" s="11"/>
      <c r="E37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80" s="524" t="str">
        <f t="shared" si="179"/>
        <v/>
      </c>
      <c r="H3780" s="525">
        <f t="shared" si="180"/>
        <v>0</v>
      </c>
      <c r="I3780" s="526">
        <f t="shared" si="178"/>
        <v>1</v>
      </c>
      <c r="J3780" s="526" t="str">
        <f ca="1">IF(G3780="","",SUMPRODUCT(LOOKUP(MID(SUBSTITUTE(UPPER(TRIM(CLEAN(SUBSTITUTE(SUBSTITUTE(G3780,"ٔ",""),"ـ","ء"))))," ",""),ROW(INDIRECT("1:"&amp;LEN(SUBSTITUTE(UPPER(TRIM(CLEAN(SUBSTITUTE(SUBSTITUTE(G3780,"ٔ",""),"ـ","ء"))))," ","")))),1),Gematria!$C$3:$C$40,Gematria!$D$3:$D$40)))</f>
        <v/>
      </c>
    </row>
    <row r="3781" spans="1:10" x14ac:dyDescent="0.25">
      <c r="A3781" s="2">
        <v>3780</v>
      </c>
      <c r="B3781" s="2">
        <v>36</v>
      </c>
      <c r="C3781" s="2">
        <v>43</v>
      </c>
      <c r="D3781" s="11"/>
      <c r="E37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81" s="524" t="str">
        <f t="shared" si="179"/>
        <v/>
      </c>
      <c r="H3781" s="525">
        <f t="shared" si="180"/>
        <v>0</v>
      </c>
      <c r="I3781" s="526">
        <f t="shared" si="178"/>
        <v>1</v>
      </c>
      <c r="J3781" s="526" t="str">
        <f ca="1">IF(G3781="","",SUMPRODUCT(LOOKUP(MID(SUBSTITUTE(UPPER(TRIM(CLEAN(SUBSTITUTE(SUBSTITUTE(G3781,"ٔ",""),"ـ","ء"))))," ",""),ROW(INDIRECT("1:"&amp;LEN(SUBSTITUTE(UPPER(TRIM(CLEAN(SUBSTITUTE(SUBSTITUTE(G3781,"ٔ",""),"ـ","ء"))))," ","")))),1),Gematria!$C$3:$C$40,Gematria!$D$3:$D$40)))</f>
        <v/>
      </c>
    </row>
    <row r="3782" spans="1:10" x14ac:dyDescent="0.25">
      <c r="A3782" s="2">
        <v>3781</v>
      </c>
      <c r="B3782" s="2">
        <v>36</v>
      </c>
      <c r="C3782" s="2">
        <v>44</v>
      </c>
      <c r="D3782" s="11"/>
      <c r="E37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82" s="524" t="str">
        <f t="shared" si="179"/>
        <v/>
      </c>
      <c r="H3782" s="525">
        <f t="shared" si="180"/>
        <v>0</v>
      </c>
      <c r="I3782" s="526">
        <f t="shared" si="178"/>
        <v>1</v>
      </c>
      <c r="J3782" s="526" t="str">
        <f ca="1">IF(G3782="","",SUMPRODUCT(LOOKUP(MID(SUBSTITUTE(UPPER(TRIM(CLEAN(SUBSTITUTE(SUBSTITUTE(G3782,"ٔ",""),"ـ","ء"))))," ",""),ROW(INDIRECT("1:"&amp;LEN(SUBSTITUTE(UPPER(TRIM(CLEAN(SUBSTITUTE(SUBSTITUTE(G3782,"ٔ",""),"ـ","ء"))))," ","")))),1),Gematria!$C$3:$C$40,Gematria!$D$3:$D$40)))</f>
        <v/>
      </c>
    </row>
    <row r="3783" spans="1:10" x14ac:dyDescent="0.25">
      <c r="A3783" s="2">
        <v>3782</v>
      </c>
      <c r="B3783" s="2">
        <v>36</v>
      </c>
      <c r="C3783" s="2">
        <v>45</v>
      </c>
      <c r="D3783" s="11"/>
      <c r="E37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83" s="524" t="str">
        <f t="shared" si="179"/>
        <v/>
      </c>
      <c r="H3783" s="525">
        <f t="shared" si="180"/>
        <v>0</v>
      </c>
      <c r="I3783" s="526">
        <f t="shared" si="178"/>
        <v>1</v>
      </c>
      <c r="J3783" s="526" t="str">
        <f ca="1">IF(G3783="","",SUMPRODUCT(LOOKUP(MID(SUBSTITUTE(UPPER(TRIM(CLEAN(SUBSTITUTE(SUBSTITUTE(G3783,"ٔ",""),"ـ","ء"))))," ",""),ROW(INDIRECT("1:"&amp;LEN(SUBSTITUTE(UPPER(TRIM(CLEAN(SUBSTITUTE(SUBSTITUTE(G3783,"ٔ",""),"ـ","ء"))))," ","")))),1),Gematria!$C$3:$C$40,Gematria!$D$3:$D$40)))</f>
        <v/>
      </c>
    </row>
    <row r="3784" spans="1:10" x14ac:dyDescent="0.25">
      <c r="A3784" s="2">
        <v>3783</v>
      </c>
      <c r="B3784" s="2">
        <v>36</v>
      </c>
      <c r="C3784" s="2">
        <v>46</v>
      </c>
      <c r="D3784" s="11"/>
      <c r="E37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84" s="524" t="str">
        <f t="shared" si="179"/>
        <v/>
      </c>
      <c r="H3784" s="525">
        <f t="shared" si="180"/>
        <v>0</v>
      </c>
      <c r="I3784" s="526">
        <f t="shared" si="178"/>
        <v>1</v>
      </c>
      <c r="J3784" s="526" t="str">
        <f ca="1">IF(G3784="","",SUMPRODUCT(LOOKUP(MID(SUBSTITUTE(UPPER(TRIM(CLEAN(SUBSTITUTE(SUBSTITUTE(G3784,"ٔ",""),"ـ","ء"))))," ",""),ROW(INDIRECT("1:"&amp;LEN(SUBSTITUTE(UPPER(TRIM(CLEAN(SUBSTITUTE(SUBSTITUTE(G3784,"ٔ",""),"ـ","ء"))))," ","")))),1),Gematria!$C$3:$C$40,Gematria!$D$3:$D$40)))</f>
        <v/>
      </c>
    </row>
    <row r="3785" spans="1:10" x14ac:dyDescent="0.25">
      <c r="A3785" s="2">
        <v>3784</v>
      </c>
      <c r="B3785" s="2">
        <v>36</v>
      </c>
      <c r="C3785" s="2">
        <v>47</v>
      </c>
      <c r="D3785" s="11"/>
      <c r="E37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85" s="524" t="str">
        <f t="shared" si="179"/>
        <v/>
      </c>
      <c r="H3785" s="525">
        <f t="shared" si="180"/>
        <v>0</v>
      </c>
      <c r="I3785" s="526">
        <f t="shared" si="178"/>
        <v>1</v>
      </c>
      <c r="J3785" s="526" t="str">
        <f ca="1">IF(G3785="","",SUMPRODUCT(LOOKUP(MID(SUBSTITUTE(UPPER(TRIM(CLEAN(SUBSTITUTE(SUBSTITUTE(G3785,"ٔ",""),"ـ","ء"))))," ",""),ROW(INDIRECT("1:"&amp;LEN(SUBSTITUTE(UPPER(TRIM(CLEAN(SUBSTITUTE(SUBSTITUTE(G3785,"ٔ",""),"ـ","ء"))))," ","")))),1),Gematria!$C$3:$C$40,Gematria!$D$3:$D$40)))</f>
        <v/>
      </c>
    </row>
    <row r="3786" spans="1:10" x14ac:dyDescent="0.25">
      <c r="A3786" s="2">
        <v>3785</v>
      </c>
      <c r="B3786" s="2">
        <v>36</v>
      </c>
      <c r="C3786" s="2">
        <v>48</v>
      </c>
      <c r="D3786" s="11"/>
      <c r="E37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86" s="524" t="str">
        <f t="shared" si="179"/>
        <v/>
      </c>
      <c r="H3786" s="525">
        <f t="shared" si="180"/>
        <v>0</v>
      </c>
      <c r="I3786" s="526">
        <f t="shared" si="178"/>
        <v>1</v>
      </c>
      <c r="J3786" s="526" t="str">
        <f ca="1">IF(G3786="","",SUMPRODUCT(LOOKUP(MID(SUBSTITUTE(UPPER(TRIM(CLEAN(SUBSTITUTE(SUBSTITUTE(G3786,"ٔ",""),"ـ","ء"))))," ",""),ROW(INDIRECT("1:"&amp;LEN(SUBSTITUTE(UPPER(TRIM(CLEAN(SUBSTITUTE(SUBSTITUTE(G3786,"ٔ",""),"ـ","ء"))))," ","")))),1),Gematria!$C$3:$C$40,Gematria!$D$3:$D$40)))</f>
        <v/>
      </c>
    </row>
    <row r="3787" spans="1:10" x14ac:dyDescent="0.25">
      <c r="A3787" s="2">
        <v>3786</v>
      </c>
      <c r="B3787" s="2">
        <v>36</v>
      </c>
      <c r="C3787" s="2">
        <v>49</v>
      </c>
      <c r="D3787" s="11"/>
      <c r="E37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87" s="524" t="str">
        <f t="shared" si="179"/>
        <v/>
      </c>
      <c r="H3787" s="525">
        <f t="shared" si="180"/>
        <v>0</v>
      </c>
      <c r="I3787" s="526">
        <f t="shared" si="178"/>
        <v>1</v>
      </c>
      <c r="J3787" s="526" t="str">
        <f ca="1">IF(G3787="","",SUMPRODUCT(LOOKUP(MID(SUBSTITUTE(UPPER(TRIM(CLEAN(SUBSTITUTE(SUBSTITUTE(G3787,"ٔ",""),"ـ","ء"))))," ",""),ROW(INDIRECT("1:"&amp;LEN(SUBSTITUTE(UPPER(TRIM(CLEAN(SUBSTITUTE(SUBSTITUTE(G3787,"ٔ",""),"ـ","ء"))))," ","")))),1),Gematria!$C$3:$C$40,Gematria!$D$3:$D$40)))</f>
        <v/>
      </c>
    </row>
    <row r="3788" spans="1:10" x14ac:dyDescent="0.25">
      <c r="A3788" s="2">
        <v>3787</v>
      </c>
      <c r="B3788" s="2">
        <v>36</v>
      </c>
      <c r="C3788" s="2">
        <v>50</v>
      </c>
      <c r="D3788" s="11"/>
      <c r="E37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88" s="524" t="str">
        <f t="shared" si="179"/>
        <v/>
      </c>
      <c r="H3788" s="525">
        <f t="shared" si="180"/>
        <v>0</v>
      </c>
      <c r="I3788" s="526">
        <f t="shared" si="178"/>
        <v>1</v>
      </c>
      <c r="J3788" s="526" t="str">
        <f ca="1">IF(G3788="","",SUMPRODUCT(LOOKUP(MID(SUBSTITUTE(UPPER(TRIM(CLEAN(SUBSTITUTE(SUBSTITUTE(G3788,"ٔ",""),"ـ","ء"))))," ",""),ROW(INDIRECT("1:"&amp;LEN(SUBSTITUTE(UPPER(TRIM(CLEAN(SUBSTITUTE(SUBSTITUTE(G3788,"ٔ",""),"ـ","ء"))))," ","")))),1),Gematria!$C$3:$C$40,Gematria!$D$3:$D$40)))</f>
        <v/>
      </c>
    </row>
    <row r="3789" spans="1:10" x14ac:dyDescent="0.25">
      <c r="A3789" s="2">
        <v>3788</v>
      </c>
      <c r="B3789" s="2">
        <v>36</v>
      </c>
      <c r="C3789" s="2">
        <v>51</v>
      </c>
      <c r="D3789" s="11"/>
      <c r="E37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89" s="524" t="str">
        <f t="shared" si="179"/>
        <v/>
      </c>
      <c r="H3789" s="525">
        <f t="shared" si="180"/>
        <v>0</v>
      </c>
      <c r="I3789" s="526">
        <f t="shared" si="178"/>
        <v>1</v>
      </c>
      <c r="J3789" s="526" t="str">
        <f ca="1">IF(G3789="","",SUMPRODUCT(LOOKUP(MID(SUBSTITUTE(UPPER(TRIM(CLEAN(SUBSTITUTE(SUBSTITUTE(G3789,"ٔ",""),"ـ","ء"))))," ",""),ROW(INDIRECT("1:"&amp;LEN(SUBSTITUTE(UPPER(TRIM(CLEAN(SUBSTITUTE(SUBSTITUTE(G3789,"ٔ",""),"ـ","ء"))))," ","")))),1),Gematria!$C$3:$C$40,Gematria!$D$3:$D$40)))</f>
        <v/>
      </c>
    </row>
    <row r="3790" spans="1:10" x14ac:dyDescent="0.25">
      <c r="A3790" s="2">
        <v>3789</v>
      </c>
      <c r="B3790" s="2">
        <v>36</v>
      </c>
      <c r="C3790" s="2">
        <v>52</v>
      </c>
      <c r="D3790" s="11"/>
      <c r="E37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90" s="524" t="str">
        <f t="shared" si="179"/>
        <v/>
      </c>
      <c r="H3790" s="525">
        <f t="shared" si="180"/>
        <v>0</v>
      </c>
      <c r="I3790" s="526">
        <f t="shared" si="178"/>
        <v>1</v>
      </c>
      <c r="J3790" s="526" t="str">
        <f ca="1">IF(G3790="","",SUMPRODUCT(LOOKUP(MID(SUBSTITUTE(UPPER(TRIM(CLEAN(SUBSTITUTE(SUBSTITUTE(G3790,"ٔ",""),"ـ","ء"))))," ",""),ROW(INDIRECT("1:"&amp;LEN(SUBSTITUTE(UPPER(TRIM(CLEAN(SUBSTITUTE(SUBSTITUTE(G3790,"ٔ",""),"ـ","ء"))))," ","")))),1),Gematria!$C$3:$C$40,Gematria!$D$3:$D$40)))</f>
        <v/>
      </c>
    </row>
    <row r="3791" spans="1:10" x14ac:dyDescent="0.25">
      <c r="A3791" s="2">
        <v>3790</v>
      </c>
      <c r="B3791" s="2">
        <v>36</v>
      </c>
      <c r="C3791" s="2">
        <v>53</v>
      </c>
      <c r="D3791" s="11"/>
      <c r="E37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91" s="524" t="str">
        <f t="shared" si="179"/>
        <v/>
      </c>
      <c r="H3791" s="525">
        <f t="shared" si="180"/>
        <v>0</v>
      </c>
      <c r="I3791" s="526">
        <f t="shared" si="178"/>
        <v>1</v>
      </c>
      <c r="J3791" s="526" t="str">
        <f ca="1">IF(G3791="","",SUMPRODUCT(LOOKUP(MID(SUBSTITUTE(UPPER(TRIM(CLEAN(SUBSTITUTE(SUBSTITUTE(G3791,"ٔ",""),"ـ","ء"))))," ",""),ROW(INDIRECT("1:"&amp;LEN(SUBSTITUTE(UPPER(TRIM(CLEAN(SUBSTITUTE(SUBSTITUTE(G3791,"ٔ",""),"ـ","ء"))))," ","")))),1),Gematria!$C$3:$C$40,Gematria!$D$3:$D$40)))</f>
        <v/>
      </c>
    </row>
    <row r="3792" spans="1:10" x14ac:dyDescent="0.25">
      <c r="A3792" s="2">
        <v>3791</v>
      </c>
      <c r="B3792" s="2">
        <v>36</v>
      </c>
      <c r="C3792" s="2">
        <v>54</v>
      </c>
      <c r="D3792" s="11"/>
      <c r="E37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92" s="524" t="str">
        <f t="shared" si="179"/>
        <v/>
      </c>
      <c r="H3792" s="525">
        <f t="shared" si="180"/>
        <v>0</v>
      </c>
      <c r="I3792" s="526">
        <f t="shared" si="178"/>
        <v>1</v>
      </c>
      <c r="J3792" s="526" t="str">
        <f ca="1">IF(G3792="","",SUMPRODUCT(LOOKUP(MID(SUBSTITUTE(UPPER(TRIM(CLEAN(SUBSTITUTE(SUBSTITUTE(G3792,"ٔ",""),"ـ","ء"))))," ",""),ROW(INDIRECT("1:"&amp;LEN(SUBSTITUTE(UPPER(TRIM(CLEAN(SUBSTITUTE(SUBSTITUTE(G3792,"ٔ",""),"ـ","ء"))))," ","")))),1),Gematria!$C$3:$C$40,Gematria!$D$3:$D$40)))</f>
        <v/>
      </c>
    </row>
    <row r="3793" spans="1:10" x14ac:dyDescent="0.25">
      <c r="A3793" s="2">
        <v>3792</v>
      </c>
      <c r="B3793" s="2">
        <v>36</v>
      </c>
      <c r="C3793" s="2">
        <v>55</v>
      </c>
      <c r="D3793" s="11"/>
      <c r="E37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93" s="524" t="str">
        <f t="shared" si="179"/>
        <v/>
      </c>
      <c r="H3793" s="525">
        <f t="shared" si="180"/>
        <v>0</v>
      </c>
      <c r="I3793" s="526">
        <f t="shared" si="178"/>
        <v>1</v>
      </c>
      <c r="J3793" s="526" t="str">
        <f ca="1">IF(G3793="","",SUMPRODUCT(LOOKUP(MID(SUBSTITUTE(UPPER(TRIM(CLEAN(SUBSTITUTE(SUBSTITUTE(G3793,"ٔ",""),"ـ","ء"))))," ",""),ROW(INDIRECT("1:"&amp;LEN(SUBSTITUTE(UPPER(TRIM(CLEAN(SUBSTITUTE(SUBSTITUTE(G3793,"ٔ",""),"ـ","ء"))))," ","")))),1),Gematria!$C$3:$C$40,Gematria!$D$3:$D$40)))</f>
        <v/>
      </c>
    </row>
    <row r="3794" spans="1:10" x14ac:dyDescent="0.25">
      <c r="A3794" s="2">
        <v>3793</v>
      </c>
      <c r="B3794" s="2">
        <v>36</v>
      </c>
      <c r="C3794" s="2">
        <v>56</v>
      </c>
      <c r="D3794" s="11"/>
      <c r="E37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94" s="524" t="str">
        <f t="shared" si="179"/>
        <v/>
      </c>
      <c r="H3794" s="525">
        <f t="shared" si="180"/>
        <v>0</v>
      </c>
      <c r="I3794" s="526">
        <f t="shared" si="178"/>
        <v>1</v>
      </c>
      <c r="J3794" s="526" t="str">
        <f ca="1">IF(G3794="","",SUMPRODUCT(LOOKUP(MID(SUBSTITUTE(UPPER(TRIM(CLEAN(SUBSTITUTE(SUBSTITUTE(G3794,"ٔ",""),"ـ","ء"))))," ",""),ROW(INDIRECT("1:"&amp;LEN(SUBSTITUTE(UPPER(TRIM(CLEAN(SUBSTITUTE(SUBSTITUTE(G3794,"ٔ",""),"ـ","ء"))))," ","")))),1),Gematria!$C$3:$C$40,Gematria!$D$3:$D$40)))</f>
        <v/>
      </c>
    </row>
    <row r="3795" spans="1:10" x14ac:dyDescent="0.25">
      <c r="A3795" s="2">
        <v>3794</v>
      </c>
      <c r="B3795" s="2">
        <v>36</v>
      </c>
      <c r="C3795" s="2">
        <v>57</v>
      </c>
      <c r="D3795" s="11"/>
      <c r="E37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95" s="524" t="str">
        <f t="shared" si="179"/>
        <v/>
      </c>
      <c r="H3795" s="525">
        <f t="shared" si="180"/>
        <v>0</v>
      </c>
      <c r="I3795" s="526">
        <f t="shared" ref="I3795:I3858" si="181">LEN(TRIM(G3795))-H3795+1</f>
        <v>1</v>
      </c>
      <c r="J3795" s="526" t="str">
        <f ca="1">IF(G3795="","",SUMPRODUCT(LOOKUP(MID(SUBSTITUTE(UPPER(TRIM(CLEAN(SUBSTITUTE(SUBSTITUTE(G3795,"ٔ",""),"ـ","ء"))))," ",""),ROW(INDIRECT("1:"&amp;LEN(SUBSTITUTE(UPPER(TRIM(CLEAN(SUBSTITUTE(SUBSTITUTE(G3795,"ٔ",""),"ـ","ء"))))," ","")))),1),Gematria!$C$3:$C$40,Gematria!$D$3:$D$40)))</f>
        <v/>
      </c>
    </row>
    <row r="3796" spans="1:10" x14ac:dyDescent="0.25">
      <c r="A3796" s="2">
        <v>3795</v>
      </c>
      <c r="B3796" s="2">
        <v>36</v>
      </c>
      <c r="C3796" s="2">
        <v>58</v>
      </c>
      <c r="D3796" s="11"/>
      <c r="E37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96" s="524" t="str">
        <f t="shared" si="179"/>
        <v/>
      </c>
      <c r="H3796" s="525">
        <f t="shared" si="180"/>
        <v>0</v>
      </c>
      <c r="I3796" s="526">
        <f t="shared" si="181"/>
        <v>1</v>
      </c>
      <c r="J3796" s="526" t="str">
        <f ca="1">IF(G3796="","",SUMPRODUCT(LOOKUP(MID(SUBSTITUTE(UPPER(TRIM(CLEAN(SUBSTITUTE(SUBSTITUTE(G3796,"ٔ",""),"ـ","ء"))))," ",""),ROW(INDIRECT("1:"&amp;LEN(SUBSTITUTE(UPPER(TRIM(CLEAN(SUBSTITUTE(SUBSTITUTE(G3796,"ٔ",""),"ـ","ء"))))," ","")))),1),Gematria!$C$3:$C$40,Gematria!$D$3:$D$40)))</f>
        <v/>
      </c>
    </row>
    <row r="3797" spans="1:10" x14ac:dyDescent="0.25">
      <c r="A3797" s="2">
        <v>3796</v>
      </c>
      <c r="B3797" s="2">
        <v>36</v>
      </c>
      <c r="C3797" s="2">
        <v>59</v>
      </c>
      <c r="D3797" s="11"/>
      <c r="E37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97" s="524" t="str">
        <f t="shared" si="179"/>
        <v/>
      </c>
      <c r="H3797" s="525">
        <f t="shared" si="180"/>
        <v>0</v>
      </c>
      <c r="I3797" s="526">
        <f t="shared" si="181"/>
        <v>1</v>
      </c>
      <c r="J3797" s="526" t="str">
        <f ca="1">IF(G3797="","",SUMPRODUCT(LOOKUP(MID(SUBSTITUTE(UPPER(TRIM(CLEAN(SUBSTITUTE(SUBSTITUTE(G3797,"ٔ",""),"ـ","ء"))))," ",""),ROW(INDIRECT("1:"&amp;LEN(SUBSTITUTE(UPPER(TRIM(CLEAN(SUBSTITUTE(SUBSTITUTE(G3797,"ٔ",""),"ـ","ء"))))," ","")))),1),Gematria!$C$3:$C$40,Gematria!$D$3:$D$40)))</f>
        <v/>
      </c>
    </row>
    <row r="3798" spans="1:10" x14ac:dyDescent="0.25">
      <c r="A3798" s="2">
        <v>3797</v>
      </c>
      <c r="B3798" s="2">
        <v>36</v>
      </c>
      <c r="C3798" s="2">
        <v>60</v>
      </c>
      <c r="D3798" s="11"/>
      <c r="E37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98" s="524" t="str">
        <f t="shared" si="179"/>
        <v/>
      </c>
      <c r="H3798" s="525">
        <f t="shared" si="180"/>
        <v>0</v>
      </c>
      <c r="I3798" s="526">
        <f t="shared" si="181"/>
        <v>1</v>
      </c>
      <c r="J3798" s="526" t="str">
        <f ca="1">IF(G3798="","",SUMPRODUCT(LOOKUP(MID(SUBSTITUTE(UPPER(TRIM(CLEAN(SUBSTITUTE(SUBSTITUTE(G3798,"ٔ",""),"ـ","ء"))))," ",""),ROW(INDIRECT("1:"&amp;LEN(SUBSTITUTE(UPPER(TRIM(CLEAN(SUBSTITUTE(SUBSTITUTE(G3798,"ٔ",""),"ـ","ء"))))," ","")))),1),Gematria!$C$3:$C$40,Gematria!$D$3:$D$40)))</f>
        <v/>
      </c>
    </row>
    <row r="3799" spans="1:10" x14ac:dyDescent="0.25">
      <c r="A3799" s="2">
        <v>3798</v>
      </c>
      <c r="B3799" s="2">
        <v>36</v>
      </c>
      <c r="C3799" s="2">
        <v>61</v>
      </c>
      <c r="D3799" s="11"/>
      <c r="E37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7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3799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799" s="524" t="str">
        <f t="shared" si="179"/>
        <v/>
      </c>
      <c r="H3799" s="525">
        <f t="shared" si="180"/>
        <v>0</v>
      </c>
      <c r="I3799" s="526">
        <f t="shared" si="181"/>
        <v>1</v>
      </c>
      <c r="J3799" s="526" t="str">
        <f ca="1">IF(G3799="","",SUMPRODUCT(LOOKUP(MID(SUBSTITUTE(UPPER(TRIM(CLEAN(SUBSTITUTE(SUBSTITUTE(G3799,"ٔ",""),"ـ","ء"))))," ",""),ROW(INDIRECT("1:"&amp;LEN(SUBSTITUTE(UPPER(TRIM(CLEAN(SUBSTITUTE(SUBSTITUTE(G3799,"ٔ",""),"ـ","ء"))))," ","")))),1),Gematria!$C$3:$C$40,Gematria!$D$3:$D$40)))</f>
        <v/>
      </c>
    </row>
    <row r="3800" spans="1:10" x14ac:dyDescent="0.25">
      <c r="A3800" s="2">
        <v>3799</v>
      </c>
      <c r="B3800" s="2">
        <v>36</v>
      </c>
      <c r="C3800" s="2">
        <v>62</v>
      </c>
      <c r="D3800" s="11"/>
      <c r="E38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00" s="524" t="str">
        <f t="shared" si="179"/>
        <v/>
      </c>
      <c r="H3800" s="525">
        <f t="shared" si="180"/>
        <v>0</v>
      </c>
      <c r="I3800" s="526">
        <f t="shared" si="181"/>
        <v>1</v>
      </c>
      <c r="J3800" s="526" t="str">
        <f ca="1">IF(G3800="","",SUMPRODUCT(LOOKUP(MID(SUBSTITUTE(UPPER(TRIM(CLEAN(SUBSTITUTE(SUBSTITUTE(G3800,"ٔ",""),"ـ","ء"))))," ",""),ROW(INDIRECT("1:"&amp;LEN(SUBSTITUTE(UPPER(TRIM(CLEAN(SUBSTITUTE(SUBSTITUTE(G3800,"ٔ",""),"ـ","ء"))))," ","")))),1),Gematria!$C$3:$C$40,Gematria!$D$3:$D$40)))</f>
        <v/>
      </c>
    </row>
    <row r="3801" spans="1:10" x14ac:dyDescent="0.25">
      <c r="A3801" s="2">
        <v>3800</v>
      </c>
      <c r="B3801" s="2">
        <v>36</v>
      </c>
      <c r="C3801" s="2">
        <v>63</v>
      </c>
      <c r="D3801" s="11"/>
      <c r="E38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01" s="524" t="str">
        <f t="shared" si="179"/>
        <v/>
      </c>
      <c r="H3801" s="525">
        <f t="shared" si="180"/>
        <v>0</v>
      </c>
      <c r="I3801" s="526">
        <f t="shared" si="181"/>
        <v>1</v>
      </c>
      <c r="J3801" s="526" t="str">
        <f ca="1">IF(G3801="","",SUMPRODUCT(LOOKUP(MID(SUBSTITUTE(UPPER(TRIM(CLEAN(SUBSTITUTE(SUBSTITUTE(G3801,"ٔ",""),"ـ","ء"))))," ",""),ROW(INDIRECT("1:"&amp;LEN(SUBSTITUTE(UPPER(TRIM(CLEAN(SUBSTITUTE(SUBSTITUTE(G3801,"ٔ",""),"ـ","ء"))))," ","")))),1),Gematria!$C$3:$C$40,Gematria!$D$3:$D$40)))</f>
        <v/>
      </c>
    </row>
    <row r="3802" spans="1:10" x14ac:dyDescent="0.25">
      <c r="A3802" s="2">
        <v>3801</v>
      </c>
      <c r="B3802" s="2">
        <v>36</v>
      </c>
      <c r="C3802" s="2">
        <v>64</v>
      </c>
      <c r="D3802" s="11"/>
      <c r="E38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02" s="524" t="str">
        <f t="shared" si="179"/>
        <v/>
      </c>
      <c r="H3802" s="525">
        <f t="shared" si="180"/>
        <v>0</v>
      </c>
      <c r="I3802" s="526">
        <f t="shared" si="181"/>
        <v>1</v>
      </c>
      <c r="J3802" s="526" t="str">
        <f ca="1">IF(G3802="","",SUMPRODUCT(LOOKUP(MID(SUBSTITUTE(UPPER(TRIM(CLEAN(SUBSTITUTE(SUBSTITUTE(G3802,"ٔ",""),"ـ","ء"))))," ",""),ROW(INDIRECT("1:"&amp;LEN(SUBSTITUTE(UPPER(TRIM(CLEAN(SUBSTITUTE(SUBSTITUTE(G3802,"ٔ",""),"ـ","ء"))))," ","")))),1),Gematria!$C$3:$C$40,Gematria!$D$3:$D$40)))</f>
        <v/>
      </c>
    </row>
    <row r="3803" spans="1:10" x14ac:dyDescent="0.25">
      <c r="A3803" s="2">
        <v>3802</v>
      </c>
      <c r="B3803" s="2">
        <v>36</v>
      </c>
      <c r="C3803" s="2">
        <v>65</v>
      </c>
      <c r="D3803" s="11"/>
      <c r="E38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03" s="524" t="str">
        <f t="shared" si="179"/>
        <v/>
      </c>
      <c r="H3803" s="525">
        <f t="shared" si="180"/>
        <v>0</v>
      </c>
      <c r="I3803" s="526">
        <f t="shared" si="181"/>
        <v>1</v>
      </c>
      <c r="J3803" s="526" t="str">
        <f ca="1">IF(G3803="","",SUMPRODUCT(LOOKUP(MID(SUBSTITUTE(UPPER(TRIM(CLEAN(SUBSTITUTE(SUBSTITUTE(G3803,"ٔ",""),"ـ","ء"))))," ",""),ROW(INDIRECT("1:"&amp;LEN(SUBSTITUTE(UPPER(TRIM(CLEAN(SUBSTITUTE(SUBSTITUTE(G3803,"ٔ",""),"ـ","ء"))))," ","")))),1),Gematria!$C$3:$C$40,Gematria!$D$3:$D$40)))</f>
        <v/>
      </c>
    </row>
    <row r="3804" spans="1:10" x14ac:dyDescent="0.25">
      <c r="A3804" s="2">
        <v>3803</v>
      </c>
      <c r="B3804" s="2">
        <v>36</v>
      </c>
      <c r="C3804" s="2">
        <v>66</v>
      </c>
      <c r="D3804" s="11"/>
      <c r="E38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04" s="524" t="str">
        <f t="shared" si="179"/>
        <v/>
      </c>
      <c r="H3804" s="525">
        <f t="shared" si="180"/>
        <v>0</v>
      </c>
      <c r="I3804" s="526">
        <f t="shared" si="181"/>
        <v>1</v>
      </c>
      <c r="J3804" s="526" t="str">
        <f ca="1">IF(G3804="","",SUMPRODUCT(LOOKUP(MID(SUBSTITUTE(UPPER(TRIM(CLEAN(SUBSTITUTE(SUBSTITUTE(G3804,"ٔ",""),"ـ","ء"))))," ",""),ROW(INDIRECT("1:"&amp;LEN(SUBSTITUTE(UPPER(TRIM(CLEAN(SUBSTITUTE(SUBSTITUTE(G3804,"ٔ",""),"ـ","ء"))))," ","")))),1),Gematria!$C$3:$C$40,Gematria!$D$3:$D$40)))</f>
        <v/>
      </c>
    </row>
    <row r="3805" spans="1:10" x14ac:dyDescent="0.25">
      <c r="A3805" s="2">
        <v>3804</v>
      </c>
      <c r="B3805" s="2">
        <v>36</v>
      </c>
      <c r="C3805" s="2">
        <v>67</v>
      </c>
      <c r="D3805" s="11"/>
      <c r="E38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05" s="524" t="str">
        <f t="shared" si="179"/>
        <v/>
      </c>
      <c r="H3805" s="525">
        <f t="shared" si="180"/>
        <v>0</v>
      </c>
      <c r="I3805" s="526">
        <f t="shared" si="181"/>
        <v>1</v>
      </c>
      <c r="J3805" s="526" t="str">
        <f ca="1">IF(G3805="","",SUMPRODUCT(LOOKUP(MID(SUBSTITUTE(UPPER(TRIM(CLEAN(SUBSTITUTE(SUBSTITUTE(G3805,"ٔ",""),"ـ","ء"))))," ",""),ROW(INDIRECT("1:"&amp;LEN(SUBSTITUTE(UPPER(TRIM(CLEAN(SUBSTITUTE(SUBSTITUTE(G3805,"ٔ",""),"ـ","ء"))))," ","")))),1),Gematria!$C$3:$C$40,Gematria!$D$3:$D$40)))</f>
        <v/>
      </c>
    </row>
    <row r="3806" spans="1:10" x14ac:dyDescent="0.25">
      <c r="A3806" s="2">
        <v>3805</v>
      </c>
      <c r="B3806" s="2">
        <v>36</v>
      </c>
      <c r="C3806" s="2">
        <v>68</v>
      </c>
      <c r="D3806" s="11"/>
      <c r="E38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06" s="524" t="str">
        <f t="shared" si="179"/>
        <v/>
      </c>
      <c r="H3806" s="525">
        <f t="shared" si="180"/>
        <v>0</v>
      </c>
      <c r="I3806" s="526">
        <f t="shared" si="181"/>
        <v>1</v>
      </c>
      <c r="J3806" s="526" t="str">
        <f ca="1">IF(G3806="","",SUMPRODUCT(LOOKUP(MID(SUBSTITUTE(UPPER(TRIM(CLEAN(SUBSTITUTE(SUBSTITUTE(G3806,"ٔ",""),"ـ","ء"))))," ",""),ROW(INDIRECT("1:"&amp;LEN(SUBSTITUTE(UPPER(TRIM(CLEAN(SUBSTITUTE(SUBSTITUTE(G3806,"ٔ",""),"ـ","ء"))))," ","")))),1),Gematria!$C$3:$C$40,Gematria!$D$3:$D$40)))</f>
        <v/>
      </c>
    </row>
    <row r="3807" spans="1:10" x14ac:dyDescent="0.25">
      <c r="A3807" s="2">
        <v>3806</v>
      </c>
      <c r="B3807" s="2">
        <v>36</v>
      </c>
      <c r="C3807" s="2">
        <v>69</v>
      </c>
      <c r="D3807" s="11"/>
      <c r="E38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07" s="524" t="str">
        <f t="shared" si="179"/>
        <v/>
      </c>
      <c r="H3807" s="525">
        <f t="shared" si="180"/>
        <v>0</v>
      </c>
      <c r="I3807" s="526">
        <f t="shared" si="181"/>
        <v>1</v>
      </c>
      <c r="J3807" s="526" t="str">
        <f ca="1">IF(G3807="","",SUMPRODUCT(LOOKUP(MID(SUBSTITUTE(UPPER(TRIM(CLEAN(SUBSTITUTE(SUBSTITUTE(G3807,"ٔ",""),"ـ","ء"))))," ",""),ROW(INDIRECT("1:"&amp;LEN(SUBSTITUTE(UPPER(TRIM(CLEAN(SUBSTITUTE(SUBSTITUTE(G3807,"ٔ",""),"ـ","ء"))))," ","")))),1),Gematria!$C$3:$C$40,Gematria!$D$3:$D$40)))</f>
        <v/>
      </c>
    </row>
    <row r="3808" spans="1:10" x14ac:dyDescent="0.25">
      <c r="A3808" s="2">
        <v>3807</v>
      </c>
      <c r="B3808" s="2">
        <v>36</v>
      </c>
      <c r="C3808" s="2">
        <v>70</v>
      </c>
      <c r="D3808" s="11"/>
      <c r="E38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08" s="524" t="str">
        <f t="shared" si="179"/>
        <v/>
      </c>
      <c r="H3808" s="525">
        <f t="shared" si="180"/>
        <v>0</v>
      </c>
      <c r="I3808" s="526">
        <f t="shared" si="181"/>
        <v>1</v>
      </c>
      <c r="J3808" s="526" t="str">
        <f ca="1">IF(G3808="","",SUMPRODUCT(LOOKUP(MID(SUBSTITUTE(UPPER(TRIM(CLEAN(SUBSTITUTE(SUBSTITUTE(G3808,"ٔ",""),"ـ","ء"))))," ",""),ROW(INDIRECT("1:"&amp;LEN(SUBSTITUTE(UPPER(TRIM(CLEAN(SUBSTITUTE(SUBSTITUTE(G3808,"ٔ",""),"ـ","ء"))))," ","")))),1),Gematria!$C$3:$C$40,Gematria!$D$3:$D$40)))</f>
        <v/>
      </c>
    </row>
    <row r="3809" spans="1:10" x14ac:dyDescent="0.25">
      <c r="A3809" s="2">
        <v>3808</v>
      </c>
      <c r="B3809" s="2">
        <v>36</v>
      </c>
      <c r="C3809" s="2">
        <v>71</v>
      </c>
      <c r="D3809" s="11"/>
      <c r="E38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09" s="524" t="str">
        <f t="shared" si="179"/>
        <v/>
      </c>
      <c r="H3809" s="525">
        <f t="shared" si="180"/>
        <v>0</v>
      </c>
      <c r="I3809" s="526">
        <f t="shared" si="181"/>
        <v>1</v>
      </c>
      <c r="J3809" s="526" t="str">
        <f ca="1">IF(G3809="","",SUMPRODUCT(LOOKUP(MID(SUBSTITUTE(UPPER(TRIM(CLEAN(SUBSTITUTE(SUBSTITUTE(G3809,"ٔ",""),"ـ","ء"))))," ",""),ROW(INDIRECT("1:"&amp;LEN(SUBSTITUTE(UPPER(TRIM(CLEAN(SUBSTITUTE(SUBSTITUTE(G3809,"ٔ",""),"ـ","ء"))))," ","")))),1),Gematria!$C$3:$C$40,Gematria!$D$3:$D$40)))</f>
        <v/>
      </c>
    </row>
    <row r="3810" spans="1:10" x14ac:dyDescent="0.25">
      <c r="A3810" s="2">
        <v>3809</v>
      </c>
      <c r="B3810" s="2">
        <v>36</v>
      </c>
      <c r="C3810" s="2">
        <v>72</v>
      </c>
      <c r="D3810" s="11"/>
      <c r="E38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10" s="524" t="str">
        <f t="shared" si="179"/>
        <v/>
      </c>
      <c r="H3810" s="525">
        <f t="shared" si="180"/>
        <v>0</v>
      </c>
      <c r="I3810" s="526">
        <f t="shared" si="181"/>
        <v>1</v>
      </c>
      <c r="J3810" s="526" t="str">
        <f ca="1">IF(G3810="","",SUMPRODUCT(LOOKUP(MID(SUBSTITUTE(UPPER(TRIM(CLEAN(SUBSTITUTE(SUBSTITUTE(G3810,"ٔ",""),"ـ","ء"))))," ",""),ROW(INDIRECT("1:"&amp;LEN(SUBSTITUTE(UPPER(TRIM(CLEAN(SUBSTITUTE(SUBSTITUTE(G3810,"ٔ",""),"ـ","ء"))))," ","")))),1),Gematria!$C$3:$C$40,Gematria!$D$3:$D$40)))</f>
        <v/>
      </c>
    </row>
    <row r="3811" spans="1:10" x14ac:dyDescent="0.25">
      <c r="A3811" s="2">
        <v>3810</v>
      </c>
      <c r="B3811" s="2">
        <v>36</v>
      </c>
      <c r="C3811" s="2">
        <v>73</v>
      </c>
      <c r="D3811" s="11"/>
      <c r="E38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11" s="524" t="str">
        <f t="shared" si="179"/>
        <v/>
      </c>
      <c r="H3811" s="525">
        <f t="shared" si="180"/>
        <v>0</v>
      </c>
      <c r="I3811" s="526">
        <f t="shared" si="181"/>
        <v>1</v>
      </c>
      <c r="J3811" s="526" t="str">
        <f ca="1">IF(G3811="","",SUMPRODUCT(LOOKUP(MID(SUBSTITUTE(UPPER(TRIM(CLEAN(SUBSTITUTE(SUBSTITUTE(G3811,"ٔ",""),"ـ","ء"))))," ",""),ROW(INDIRECT("1:"&amp;LEN(SUBSTITUTE(UPPER(TRIM(CLEAN(SUBSTITUTE(SUBSTITUTE(G3811,"ٔ",""),"ـ","ء"))))," ","")))),1),Gematria!$C$3:$C$40,Gematria!$D$3:$D$40)))</f>
        <v/>
      </c>
    </row>
    <row r="3812" spans="1:10" x14ac:dyDescent="0.25">
      <c r="A3812" s="2">
        <v>3811</v>
      </c>
      <c r="B3812" s="2">
        <v>36</v>
      </c>
      <c r="C3812" s="2">
        <v>74</v>
      </c>
      <c r="D3812" s="11"/>
      <c r="E38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12" s="524" t="str">
        <f t="shared" si="179"/>
        <v/>
      </c>
      <c r="H3812" s="525">
        <f t="shared" si="180"/>
        <v>0</v>
      </c>
      <c r="I3812" s="526">
        <f t="shared" si="181"/>
        <v>1</v>
      </c>
      <c r="J3812" s="526" t="str">
        <f ca="1">IF(G3812="","",SUMPRODUCT(LOOKUP(MID(SUBSTITUTE(UPPER(TRIM(CLEAN(SUBSTITUTE(SUBSTITUTE(G3812,"ٔ",""),"ـ","ء"))))," ",""),ROW(INDIRECT("1:"&amp;LEN(SUBSTITUTE(UPPER(TRIM(CLEAN(SUBSTITUTE(SUBSTITUTE(G3812,"ٔ",""),"ـ","ء"))))," ","")))),1),Gematria!$C$3:$C$40,Gematria!$D$3:$D$40)))</f>
        <v/>
      </c>
    </row>
    <row r="3813" spans="1:10" x14ac:dyDescent="0.25">
      <c r="A3813" s="2">
        <v>3812</v>
      </c>
      <c r="B3813" s="2">
        <v>36</v>
      </c>
      <c r="C3813" s="2">
        <v>75</v>
      </c>
      <c r="D3813" s="11"/>
      <c r="E38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13" s="524" t="str">
        <f t="shared" si="179"/>
        <v/>
      </c>
      <c r="H3813" s="525">
        <f t="shared" si="180"/>
        <v>0</v>
      </c>
      <c r="I3813" s="526">
        <f t="shared" si="181"/>
        <v>1</v>
      </c>
      <c r="J3813" s="526" t="str">
        <f ca="1">IF(G3813="","",SUMPRODUCT(LOOKUP(MID(SUBSTITUTE(UPPER(TRIM(CLEAN(SUBSTITUTE(SUBSTITUTE(G3813,"ٔ",""),"ـ","ء"))))," ",""),ROW(INDIRECT("1:"&amp;LEN(SUBSTITUTE(UPPER(TRIM(CLEAN(SUBSTITUTE(SUBSTITUTE(G3813,"ٔ",""),"ـ","ء"))))," ","")))),1),Gematria!$C$3:$C$40,Gematria!$D$3:$D$40)))</f>
        <v/>
      </c>
    </row>
    <row r="3814" spans="1:10" x14ac:dyDescent="0.25">
      <c r="A3814" s="2">
        <v>3813</v>
      </c>
      <c r="B3814" s="2">
        <v>36</v>
      </c>
      <c r="C3814" s="2">
        <v>76</v>
      </c>
      <c r="D3814" s="11"/>
      <c r="E38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14" s="524" t="str">
        <f t="shared" si="179"/>
        <v/>
      </c>
      <c r="H3814" s="525">
        <f t="shared" si="180"/>
        <v>0</v>
      </c>
      <c r="I3814" s="526">
        <f t="shared" si="181"/>
        <v>1</v>
      </c>
      <c r="J3814" s="526" t="str">
        <f ca="1">IF(G3814="","",SUMPRODUCT(LOOKUP(MID(SUBSTITUTE(UPPER(TRIM(CLEAN(SUBSTITUTE(SUBSTITUTE(G3814,"ٔ",""),"ـ","ء"))))," ",""),ROW(INDIRECT("1:"&amp;LEN(SUBSTITUTE(UPPER(TRIM(CLEAN(SUBSTITUTE(SUBSTITUTE(G3814,"ٔ",""),"ـ","ء"))))," ","")))),1),Gematria!$C$3:$C$40,Gematria!$D$3:$D$40)))</f>
        <v/>
      </c>
    </row>
    <row r="3815" spans="1:10" x14ac:dyDescent="0.25">
      <c r="A3815" s="2">
        <v>3814</v>
      </c>
      <c r="B3815" s="2">
        <v>36</v>
      </c>
      <c r="C3815" s="2">
        <v>77</v>
      </c>
      <c r="D3815" s="11"/>
      <c r="E38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15" s="524" t="str">
        <f t="shared" si="179"/>
        <v/>
      </c>
      <c r="H3815" s="525">
        <f t="shared" si="180"/>
        <v>0</v>
      </c>
      <c r="I3815" s="526">
        <f t="shared" si="181"/>
        <v>1</v>
      </c>
      <c r="J3815" s="526" t="str">
        <f ca="1">IF(G3815="","",SUMPRODUCT(LOOKUP(MID(SUBSTITUTE(UPPER(TRIM(CLEAN(SUBSTITUTE(SUBSTITUTE(G3815,"ٔ",""),"ـ","ء"))))," ",""),ROW(INDIRECT("1:"&amp;LEN(SUBSTITUTE(UPPER(TRIM(CLEAN(SUBSTITUTE(SUBSTITUTE(G3815,"ٔ",""),"ـ","ء"))))," ","")))),1),Gematria!$C$3:$C$40,Gematria!$D$3:$D$40)))</f>
        <v/>
      </c>
    </row>
    <row r="3816" spans="1:10" x14ac:dyDescent="0.25">
      <c r="A3816" s="2">
        <v>3815</v>
      </c>
      <c r="B3816" s="2">
        <v>36</v>
      </c>
      <c r="C3816" s="2">
        <v>78</v>
      </c>
      <c r="D3816" s="11"/>
      <c r="E38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16" s="524" t="str">
        <f t="shared" si="179"/>
        <v/>
      </c>
      <c r="H3816" s="525">
        <f t="shared" si="180"/>
        <v>0</v>
      </c>
      <c r="I3816" s="526">
        <f t="shared" si="181"/>
        <v>1</v>
      </c>
      <c r="J3816" s="526" t="str">
        <f ca="1">IF(G3816="","",SUMPRODUCT(LOOKUP(MID(SUBSTITUTE(UPPER(TRIM(CLEAN(SUBSTITUTE(SUBSTITUTE(G3816,"ٔ",""),"ـ","ء"))))," ",""),ROW(INDIRECT("1:"&amp;LEN(SUBSTITUTE(UPPER(TRIM(CLEAN(SUBSTITUTE(SUBSTITUTE(G3816,"ٔ",""),"ـ","ء"))))," ","")))),1),Gematria!$C$3:$C$40,Gematria!$D$3:$D$40)))</f>
        <v/>
      </c>
    </row>
    <row r="3817" spans="1:10" x14ac:dyDescent="0.25">
      <c r="A3817" s="2">
        <v>3816</v>
      </c>
      <c r="B3817" s="2">
        <v>36</v>
      </c>
      <c r="C3817" s="2">
        <v>79</v>
      </c>
      <c r="D3817" s="11"/>
      <c r="E38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17" s="524" t="str">
        <f t="shared" si="179"/>
        <v/>
      </c>
      <c r="H3817" s="525">
        <f t="shared" si="180"/>
        <v>0</v>
      </c>
      <c r="I3817" s="526">
        <f t="shared" si="181"/>
        <v>1</v>
      </c>
      <c r="J3817" s="526" t="str">
        <f ca="1">IF(G3817="","",SUMPRODUCT(LOOKUP(MID(SUBSTITUTE(UPPER(TRIM(CLEAN(SUBSTITUTE(SUBSTITUTE(G3817,"ٔ",""),"ـ","ء"))))," ",""),ROW(INDIRECT("1:"&amp;LEN(SUBSTITUTE(UPPER(TRIM(CLEAN(SUBSTITUTE(SUBSTITUTE(G3817,"ٔ",""),"ـ","ء"))))," ","")))),1),Gematria!$C$3:$C$40,Gematria!$D$3:$D$40)))</f>
        <v/>
      </c>
    </row>
    <row r="3818" spans="1:10" x14ac:dyDescent="0.25">
      <c r="A3818" s="2">
        <v>3817</v>
      </c>
      <c r="B3818" s="2">
        <v>36</v>
      </c>
      <c r="C3818" s="2">
        <v>80</v>
      </c>
      <c r="D3818" s="11"/>
      <c r="E38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18" s="524" t="str">
        <f t="shared" si="179"/>
        <v/>
      </c>
      <c r="H3818" s="525">
        <f t="shared" si="180"/>
        <v>0</v>
      </c>
      <c r="I3818" s="526">
        <f t="shared" si="181"/>
        <v>1</v>
      </c>
      <c r="J3818" s="526" t="str">
        <f ca="1">IF(G3818="","",SUMPRODUCT(LOOKUP(MID(SUBSTITUTE(UPPER(TRIM(CLEAN(SUBSTITUTE(SUBSTITUTE(G3818,"ٔ",""),"ـ","ء"))))," ",""),ROW(INDIRECT("1:"&amp;LEN(SUBSTITUTE(UPPER(TRIM(CLEAN(SUBSTITUTE(SUBSTITUTE(G3818,"ٔ",""),"ـ","ء"))))," ","")))),1),Gematria!$C$3:$C$40,Gematria!$D$3:$D$40)))</f>
        <v/>
      </c>
    </row>
    <row r="3819" spans="1:10" x14ac:dyDescent="0.25">
      <c r="A3819" s="2">
        <v>3818</v>
      </c>
      <c r="B3819" s="2">
        <v>36</v>
      </c>
      <c r="C3819" s="2">
        <v>81</v>
      </c>
      <c r="D3819" s="11"/>
      <c r="E38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19" s="524" t="str">
        <f t="shared" si="179"/>
        <v/>
      </c>
      <c r="H3819" s="525">
        <f t="shared" si="180"/>
        <v>0</v>
      </c>
      <c r="I3819" s="526">
        <f t="shared" si="181"/>
        <v>1</v>
      </c>
      <c r="J3819" s="526" t="str">
        <f ca="1">IF(G3819="","",SUMPRODUCT(LOOKUP(MID(SUBSTITUTE(UPPER(TRIM(CLEAN(SUBSTITUTE(SUBSTITUTE(G3819,"ٔ",""),"ـ","ء"))))," ",""),ROW(INDIRECT("1:"&amp;LEN(SUBSTITUTE(UPPER(TRIM(CLEAN(SUBSTITUTE(SUBSTITUTE(G3819,"ٔ",""),"ـ","ء"))))," ","")))),1),Gematria!$C$3:$C$40,Gematria!$D$3:$D$40)))</f>
        <v/>
      </c>
    </row>
    <row r="3820" spans="1:10" x14ac:dyDescent="0.25">
      <c r="A3820" s="2">
        <v>3819</v>
      </c>
      <c r="B3820" s="2">
        <v>36</v>
      </c>
      <c r="C3820" s="2">
        <v>82</v>
      </c>
      <c r="D3820" s="11"/>
      <c r="E38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20" s="524" t="str">
        <f t="shared" si="179"/>
        <v/>
      </c>
      <c r="H3820" s="525">
        <f t="shared" si="180"/>
        <v>0</v>
      </c>
      <c r="I3820" s="526">
        <f t="shared" si="181"/>
        <v>1</v>
      </c>
      <c r="J3820" s="526" t="str">
        <f ca="1">IF(G3820="","",SUMPRODUCT(LOOKUP(MID(SUBSTITUTE(UPPER(TRIM(CLEAN(SUBSTITUTE(SUBSTITUTE(G3820,"ٔ",""),"ـ","ء"))))," ",""),ROW(INDIRECT("1:"&amp;LEN(SUBSTITUTE(UPPER(TRIM(CLEAN(SUBSTITUTE(SUBSTITUTE(G3820,"ٔ",""),"ـ","ء"))))," ","")))),1),Gematria!$C$3:$C$40,Gematria!$D$3:$D$40)))</f>
        <v/>
      </c>
    </row>
    <row r="3821" spans="1:10" x14ac:dyDescent="0.25">
      <c r="A3821" s="2">
        <v>3820</v>
      </c>
      <c r="B3821" s="2">
        <v>36</v>
      </c>
      <c r="C3821" s="2">
        <v>83</v>
      </c>
      <c r="D3821" s="11"/>
      <c r="E38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21" s="524" t="str">
        <f t="shared" si="179"/>
        <v/>
      </c>
      <c r="H3821" s="525">
        <f t="shared" si="180"/>
        <v>0</v>
      </c>
      <c r="I3821" s="526">
        <f t="shared" si="181"/>
        <v>1</v>
      </c>
      <c r="J3821" s="526" t="str">
        <f ca="1">IF(G3821="","",SUMPRODUCT(LOOKUP(MID(SUBSTITUTE(UPPER(TRIM(CLEAN(SUBSTITUTE(SUBSTITUTE(G3821,"ٔ",""),"ـ","ء"))))," ",""),ROW(INDIRECT("1:"&amp;LEN(SUBSTITUTE(UPPER(TRIM(CLEAN(SUBSTITUTE(SUBSTITUTE(G3821,"ٔ",""),"ـ","ء"))))," ","")))),1),Gematria!$C$3:$C$40,Gematria!$D$3:$D$40)))</f>
        <v/>
      </c>
    </row>
    <row r="3822" spans="1:10" x14ac:dyDescent="0.25">
      <c r="A3822" s="2">
        <v>3821</v>
      </c>
      <c r="B3822" s="2">
        <v>37</v>
      </c>
      <c r="C3822" s="2">
        <v>0</v>
      </c>
      <c r="D3822" s="11"/>
      <c r="E38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22" s="524" t="str">
        <f t="shared" si="179"/>
        <v/>
      </c>
      <c r="H3822" s="525">
        <f t="shared" si="180"/>
        <v>0</v>
      </c>
      <c r="I3822" s="526">
        <f t="shared" si="181"/>
        <v>1</v>
      </c>
      <c r="J3822" s="526" t="str">
        <f ca="1">IF(G3822="","",SUMPRODUCT(LOOKUP(MID(SUBSTITUTE(UPPER(TRIM(CLEAN(SUBSTITUTE(SUBSTITUTE(G3822,"ٔ",""),"ـ","ء"))))," ",""),ROW(INDIRECT("1:"&amp;LEN(SUBSTITUTE(UPPER(TRIM(CLEAN(SUBSTITUTE(SUBSTITUTE(G3822,"ٔ",""),"ـ","ء"))))," ","")))),1),Gematria!$C$3:$C$40,Gematria!$D$3:$D$40)))</f>
        <v/>
      </c>
    </row>
    <row r="3823" spans="1:10" x14ac:dyDescent="0.25">
      <c r="A3823" s="2">
        <v>3822</v>
      </c>
      <c r="B3823" s="2">
        <v>37</v>
      </c>
      <c r="C3823" s="2">
        <v>1</v>
      </c>
      <c r="D3823" s="11"/>
      <c r="E38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23" s="524" t="str">
        <f t="shared" si="179"/>
        <v/>
      </c>
      <c r="H3823" s="525">
        <f t="shared" si="180"/>
        <v>0</v>
      </c>
      <c r="I3823" s="526">
        <f t="shared" si="181"/>
        <v>1</v>
      </c>
      <c r="J3823" s="526" t="str">
        <f ca="1">IF(G3823="","",SUMPRODUCT(LOOKUP(MID(SUBSTITUTE(UPPER(TRIM(CLEAN(SUBSTITUTE(SUBSTITUTE(G3823,"ٔ",""),"ـ","ء"))))," ",""),ROW(INDIRECT("1:"&amp;LEN(SUBSTITUTE(UPPER(TRIM(CLEAN(SUBSTITUTE(SUBSTITUTE(G3823,"ٔ",""),"ـ","ء"))))," ","")))),1),Gematria!$C$3:$C$40,Gematria!$D$3:$D$40)))</f>
        <v/>
      </c>
    </row>
    <row r="3824" spans="1:10" x14ac:dyDescent="0.25">
      <c r="A3824" s="2">
        <v>3823</v>
      </c>
      <c r="B3824" s="2">
        <v>37</v>
      </c>
      <c r="C3824" s="2">
        <v>2</v>
      </c>
      <c r="D3824" s="11"/>
      <c r="E38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24" s="524" t="str">
        <f t="shared" si="179"/>
        <v/>
      </c>
      <c r="H3824" s="525">
        <f t="shared" si="180"/>
        <v>0</v>
      </c>
      <c r="I3824" s="526">
        <f t="shared" si="181"/>
        <v>1</v>
      </c>
      <c r="J3824" s="526" t="str">
        <f ca="1">IF(G3824="","",SUMPRODUCT(LOOKUP(MID(SUBSTITUTE(UPPER(TRIM(CLEAN(SUBSTITUTE(SUBSTITUTE(G3824,"ٔ",""),"ـ","ء"))))," ",""),ROW(INDIRECT("1:"&amp;LEN(SUBSTITUTE(UPPER(TRIM(CLEAN(SUBSTITUTE(SUBSTITUTE(G3824,"ٔ",""),"ـ","ء"))))," ","")))),1),Gematria!$C$3:$C$40,Gematria!$D$3:$D$40)))</f>
        <v/>
      </c>
    </row>
    <row r="3825" spans="1:10" x14ac:dyDescent="0.25">
      <c r="A3825" s="2">
        <v>3824</v>
      </c>
      <c r="B3825" s="2">
        <v>37</v>
      </c>
      <c r="C3825" s="2">
        <v>3</v>
      </c>
      <c r="D3825" s="11"/>
      <c r="E38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25" s="524" t="str">
        <f t="shared" si="179"/>
        <v/>
      </c>
      <c r="H3825" s="525">
        <f t="shared" si="180"/>
        <v>0</v>
      </c>
      <c r="I3825" s="526">
        <f t="shared" si="181"/>
        <v>1</v>
      </c>
      <c r="J3825" s="526" t="str">
        <f ca="1">IF(G3825="","",SUMPRODUCT(LOOKUP(MID(SUBSTITUTE(UPPER(TRIM(CLEAN(SUBSTITUTE(SUBSTITUTE(G3825,"ٔ",""),"ـ","ء"))))," ",""),ROW(INDIRECT("1:"&amp;LEN(SUBSTITUTE(UPPER(TRIM(CLEAN(SUBSTITUTE(SUBSTITUTE(G3825,"ٔ",""),"ـ","ء"))))," ","")))),1),Gematria!$C$3:$C$40,Gematria!$D$3:$D$40)))</f>
        <v/>
      </c>
    </row>
    <row r="3826" spans="1:10" x14ac:dyDescent="0.25">
      <c r="A3826" s="2">
        <v>3825</v>
      </c>
      <c r="B3826" s="2">
        <v>37</v>
      </c>
      <c r="C3826" s="2">
        <v>4</v>
      </c>
      <c r="D3826" s="11"/>
      <c r="E38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26" s="524" t="str">
        <f t="shared" si="179"/>
        <v/>
      </c>
      <c r="H3826" s="525">
        <f t="shared" si="180"/>
        <v>0</v>
      </c>
      <c r="I3826" s="526">
        <f t="shared" si="181"/>
        <v>1</v>
      </c>
      <c r="J3826" s="526" t="str">
        <f ca="1">IF(G3826="","",SUMPRODUCT(LOOKUP(MID(SUBSTITUTE(UPPER(TRIM(CLEAN(SUBSTITUTE(SUBSTITUTE(G3826,"ٔ",""),"ـ","ء"))))," ",""),ROW(INDIRECT("1:"&amp;LEN(SUBSTITUTE(UPPER(TRIM(CLEAN(SUBSTITUTE(SUBSTITUTE(G3826,"ٔ",""),"ـ","ء"))))," ","")))),1),Gematria!$C$3:$C$40,Gematria!$D$3:$D$40)))</f>
        <v/>
      </c>
    </row>
    <row r="3827" spans="1:10" x14ac:dyDescent="0.25">
      <c r="A3827" s="2">
        <v>3826</v>
      </c>
      <c r="B3827" s="2">
        <v>37</v>
      </c>
      <c r="C3827" s="2">
        <v>5</v>
      </c>
      <c r="D3827" s="11"/>
      <c r="E38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27" s="524" t="str">
        <f t="shared" si="179"/>
        <v/>
      </c>
      <c r="H3827" s="525">
        <f t="shared" si="180"/>
        <v>0</v>
      </c>
      <c r="I3827" s="526">
        <f t="shared" si="181"/>
        <v>1</v>
      </c>
      <c r="J3827" s="526" t="str">
        <f ca="1">IF(G3827="","",SUMPRODUCT(LOOKUP(MID(SUBSTITUTE(UPPER(TRIM(CLEAN(SUBSTITUTE(SUBSTITUTE(G3827,"ٔ",""),"ـ","ء"))))," ",""),ROW(INDIRECT("1:"&amp;LEN(SUBSTITUTE(UPPER(TRIM(CLEAN(SUBSTITUTE(SUBSTITUTE(G3827,"ٔ",""),"ـ","ء"))))," ","")))),1),Gematria!$C$3:$C$40,Gematria!$D$3:$D$40)))</f>
        <v/>
      </c>
    </row>
    <row r="3828" spans="1:10" x14ac:dyDescent="0.25">
      <c r="A3828" s="2">
        <v>3827</v>
      </c>
      <c r="B3828" s="2">
        <v>37</v>
      </c>
      <c r="C3828" s="2">
        <v>6</v>
      </c>
      <c r="D3828" s="11"/>
      <c r="E38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28" s="524" t="str">
        <f t="shared" si="179"/>
        <v/>
      </c>
      <c r="H3828" s="525">
        <f t="shared" si="180"/>
        <v>0</v>
      </c>
      <c r="I3828" s="526">
        <f t="shared" si="181"/>
        <v>1</v>
      </c>
      <c r="J3828" s="526" t="str">
        <f ca="1">IF(G3828="","",SUMPRODUCT(LOOKUP(MID(SUBSTITUTE(UPPER(TRIM(CLEAN(SUBSTITUTE(SUBSTITUTE(G3828,"ٔ",""),"ـ","ء"))))," ",""),ROW(INDIRECT("1:"&amp;LEN(SUBSTITUTE(UPPER(TRIM(CLEAN(SUBSTITUTE(SUBSTITUTE(G3828,"ٔ",""),"ـ","ء"))))," ","")))),1),Gematria!$C$3:$C$40,Gematria!$D$3:$D$40)))</f>
        <v/>
      </c>
    </row>
    <row r="3829" spans="1:10" x14ac:dyDescent="0.25">
      <c r="A3829" s="2">
        <v>3828</v>
      </c>
      <c r="B3829" s="2">
        <v>37</v>
      </c>
      <c r="C3829" s="2">
        <v>7</v>
      </c>
      <c r="D3829" s="11"/>
      <c r="E38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29" s="524" t="str">
        <f t="shared" si="179"/>
        <v/>
      </c>
      <c r="H3829" s="525">
        <f t="shared" si="180"/>
        <v>0</v>
      </c>
      <c r="I3829" s="526">
        <f t="shared" si="181"/>
        <v>1</v>
      </c>
      <c r="J3829" s="526" t="str">
        <f ca="1">IF(G3829="","",SUMPRODUCT(LOOKUP(MID(SUBSTITUTE(UPPER(TRIM(CLEAN(SUBSTITUTE(SUBSTITUTE(G3829,"ٔ",""),"ـ","ء"))))," ",""),ROW(INDIRECT("1:"&amp;LEN(SUBSTITUTE(UPPER(TRIM(CLEAN(SUBSTITUTE(SUBSTITUTE(G3829,"ٔ",""),"ـ","ء"))))," ","")))),1),Gematria!$C$3:$C$40,Gematria!$D$3:$D$40)))</f>
        <v/>
      </c>
    </row>
    <row r="3830" spans="1:10" x14ac:dyDescent="0.25">
      <c r="A3830" s="2">
        <v>3829</v>
      </c>
      <c r="B3830" s="2">
        <v>37</v>
      </c>
      <c r="C3830" s="2">
        <v>8</v>
      </c>
      <c r="D3830" s="11"/>
      <c r="E38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30" s="524" t="str">
        <f t="shared" si="179"/>
        <v/>
      </c>
      <c r="H3830" s="525">
        <f t="shared" si="180"/>
        <v>0</v>
      </c>
      <c r="I3830" s="526">
        <f t="shared" si="181"/>
        <v>1</v>
      </c>
      <c r="J3830" s="526" t="str">
        <f ca="1">IF(G3830="","",SUMPRODUCT(LOOKUP(MID(SUBSTITUTE(UPPER(TRIM(CLEAN(SUBSTITUTE(SUBSTITUTE(G3830,"ٔ",""),"ـ","ء"))))," ",""),ROW(INDIRECT("1:"&amp;LEN(SUBSTITUTE(UPPER(TRIM(CLEAN(SUBSTITUTE(SUBSTITUTE(G3830,"ٔ",""),"ـ","ء"))))," ","")))),1),Gematria!$C$3:$C$40,Gematria!$D$3:$D$40)))</f>
        <v/>
      </c>
    </row>
    <row r="3831" spans="1:10" x14ac:dyDescent="0.25">
      <c r="A3831" s="2">
        <v>3830</v>
      </c>
      <c r="B3831" s="2">
        <v>37</v>
      </c>
      <c r="C3831" s="2">
        <v>9</v>
      </c>
      <c r="D3831" s="11"/>
      <c r="E38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31" s="524" t="str">
        <f t="shared" si="179"/>
        <v/>
      </c>
      <c r="H3831" s="525">
        <f t="shared" si="180"/>
        <v>0</v>
      </c>
      <c r="I3831" s="526">
        <f t="shared" si="181"/>
        <v>1</v>
      </c>
      <c r="J3831" s="526" t="str">
        <f ca="1">IF(G3831="","",SUMPRODUCT(LOOKUP(MID(SUBSTITUTE(UPPER(TRIM(CLEAN(SUBSTITUTE(SUBSTITUTE(G3831,"ٔ",""),"ـ","ء"))))," ",""),ROW(INDIRECT("1:"&amp;LEN(SUBSTITUTE(UPPER(TRIM(CLEAN(SUBSTITUTE(SUBSTITUTE(G3831,"ٔ",""),"ـ","ء"))))," ","")))),1),Gematria!$C$3:$C$40,Gematria!$D$3:$D$40)))</f>
        <v/>
      </c>
    </row>
    <row r="3832" spans="1:10" x14ac:dyDescent="0.25">
      <c r="A3832" s="2">
        <v>3831</v>
      </c>
      <c r="B3832" s="2">
        <v>37</v>
      </c>
      <c r="C3832" s="2">
        <v>10</v>
      </c>
      <c r="D3832" s="11"/>
      <c r="E38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32" s="524" t="str">
        <f t="shared" si="179"/>
        <v/>
      </c>
      <c r="H3832" s="525">
        <f t="shared" si="180"/>
        <v>0</v>
      </c>
      <c r="I3832" s="526">
        <f t="shared" si="181"/>
        <v>1</v>
      </c>
      <c r="J3832" s="526" t="str">
        <f ca="1">IF(G3832="","",SUMPRODUCT(LOOKUP(MID(SUBSTITUTE(UPPER(TRIM(CLEAN(SUBSTITUTE(SUBSTITUTE(G3832,"ٔ",""),"ـ","ء"))))," ",""),ROW(INDIRECT("1:"&amp;LEN(SUBSTITUTE(UPPER(TRIM(CLEAN(SUBSTITUTE(SUBSTITUTE(G3832,"ٔ",""),"ـ","ء"))))," ","")))),1),Gematria!$C$3:$C$40,Gematria!$D$3:$D$40)))</f>
        <v/>
      </c>
    </row>
    <row r="3833" spans="1:10" x14ac:dyDescent="0.25">
      <c r="A3833" s="2">
        <v>3832</v>
      </c>
      <c r="B3833" s="2">
        <v>37</v>
      </c>
      <c r="C3833" s="2">
        <v>11</v>
      </c>
      <c r="D3833" s="11"/>
      <c r="E38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33" s="524" t="str">
        <f t="shared" si="179"/>
        <v/>
      </c>
      <c r="H3833" s="525">
        <f t="shared" si="180"/>
        <v>0</v>
      </c>
      <c r="I3833" s="526">
        <f t="shared" si="181"/>
        <v>1</v>
      </c>
      <c r="J3833" s="526" t="str">
        <f ca="1">IF(G3833="","",SUMPRODUCT(LOOKUP(MID(SUBSTITUTE(UPPER(TRIM(CLEAN(SUBSTITUTE(SUBSTITUTE(G3833,"ٔ",""),"ـ","ء"))))," ",""),ROW(INDIRECT("1:"&amp;LEN(SUBSTITUTE(UPPER(TRIM(CLEAN(SUBSTITUTE(SUBSTITUTE(G3833,"ٔ",""),"ـ","ء"))))," ","")))),1),Gematria!$C$3:$C$40,Gematria!$D$3:$D$40)))</f>
        <v/>
      </c>
    </row>
    <row r="3834" spans="1:10" x14ac:dyDescent="0.25">
      <c r="A3834" s="2">
        <v>3833</v>
      </c>
      <c r="B3834" s="2">
        <v>37</v>
      </c>
      <c r="C3834" s="2">
        <v>12</v>
      </c>
      <c r="D3834" s="11"/>
      <c r="E38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34" s="524" t="str">
        <f t="shared" si="179"/>
        <v/>
      </c>
      <c r="H3834" s="525">
        <f t="shared" si="180"/>
        <v>0</v>
      </c>
      <c r="I3834" s="526">
        <f t="shared" si="181"/>
        <v>1</v>
      </c>
      <c r="J3834" s="526" t="str">
        <f ca="1">IF(G3834="","",SUMPRODUCT(LOOKUP(MID(SUBSTITUTE(UPPER(TRIM(CLEAN(SUBSTITUTE(SUBSTITUTE(G3834,"ٔ",""),"ـ","ء"))))," ",""),ROW(INDIRECT("1:"&amp;LEN(SUBSTITUTE(UPPER(TRIM(CLEAN(SUBSTITUTE(SUBSTITUTE(G3834,"ٔ",""),"ـ","ء"))))," ","")))),1),Gematria!$C$3:$C$40,Gematria!$D$3:$D$40)))</f>
        <v/>
      </c>
    </row>
    <row r="3835" spans="1:10" x14ac:dyDescent="0.25">
      <c r="A3835" s="2">
        <v>3834</v>
      </c>
      <c r="B3835" s="2">
        <v>37</v>
      </c>
      <c r="C3835" s="2">
        <v>13</v>
      </c>
      <c r="D3835" s="11"/>
      <c r="E38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35" s="524" t="str">
        <f t="shared" si="179"/>
        <v/>
      </c>
      <c r="H3835" s="525">
        <f t="shared" si="180"/>
        <v>0</v>
      </c>
      <c r="I3835" s="526">
        <f t="shared" si="181"/>
        <v>1</v>
      </c>
      <c r="J3835" s="526" t="str">
        <f ca="1">IF(G3835="","",SUMPRODUCT(LOOKUP(MID(SUBSTITUTE(UPPER(TRIM(CLEAN(SUBSTITUTE(SUBSTITUTE(G3835,"ٔ",""),"ـ","ء"))))," ",""),ROW(INDIRECT("1:"&amp;LEN(SUBSTITUTE(UPPER(TRIM(CLEAN(SUBSTITUTE(SUBSTITUTE(G3835,"ٔ",""),"ـ","ء"))))," ","")))),1),Gematria!$C$3:$C$40,Gematria!$D$3:$D$40)))</f>
        <v/>
      </c>
    </row>
    <row r="3836" spans="1:10" x14ac:dyDescent="0.25">
      <c r="A3836" s="2">
        <v>3835</v>
      </c>
      <c r="B3836" s="2">
        <v>37</v>
      </c>
      <c r="C3836" s="2">
        <v>14</v>
      </c>
      <c r="D3836" s="11"/>
      <c r="E38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36" s="524" t="str">
        <f t="shared" si="179"/>
        <v/>
      </c>
      <c r="H3836" s="525">
        <f t="shared" si="180"/>
        <v>0</v>
      </c>
      <c r="I3836" s="526">
        <f t="shared" si="181"/>
        <v>1</v>
      </c>
      <c r="J3836" s="526" t="str">
        <f ca="1">IF(G3836="","",SUMPRODUCT(LOOKUP(MID(SUBSTITUTE(UPPER(TRIM(CLEAN(SUBSTITUTE(SUBSTITUTE(G3836,"ٔ",""),"ـ","ء"))))," ",""),ROW(INDIRECT("1:"&amp;LEN(SUBSTITUTE(UPPER(TRIM(CLEAN(SUBSTITUTE(SUBSTITUTE(G3836,"ٔ",""),"ـ","ء"))))," ","")))),1),Gematria!$C$3:$C$40,Gematria!$D$3:$D$40)))</f>
        <v/>
      </c>
    </row>
    <row r="3837" spans="1:10" x14ac:dyDescent="0.25">
      <c r="A3837" s="2">
        <v>3836</v>
      </c>
      <c r="B3837" s="2">
        <v>37</v>
      </c>
      <c r="C3837" s="2">
        <v>15</v>
      </c>
      <c r="D3837" s="11"/>
      <c r="E38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37" s="524" t="str">
        <f t="shared" si="179"/>
        <v/>
      </c>
      <c r="H3837" s="525">
        <f t="shared" si="180"/>
        <v>0</v>
      </c>
      <c r="I3837" s="526">
        <f t="shared" si="181"/>
        <v>1</v>
      </c>
      <c r="J3837" s="526" t="str">
        <f ca="1">IF(G3837="","",SUMPRODUCT(LOOKUP(MID(SUBSTITUTE(UPPER(TRIM(CLEAN(SUBSTITUTE(SUBSTITUTE(G3837,"ٔ",""),"ـ","ء"))))," ",""),ROW(INDIRECT("1:"&amp;LEN(SUBSTITUTE(UPPER(TRIM(CLEAN(SUBSTITUTE(SUBSTITUTE(G3837,"ٔ",""),"ـ","ء"))))," ","")))),1),Gematria!$C$3:$C$40,Gematria!$D$3:$D$40)))</f>
        <v/>
      </c>
    </row>
    <row r="3838" spans="1:10" x14ac:dyDescent="0.25">
      <c r="A3838" s="2">
        <v>3837</v>
      </c>
      <c r="B3838" s="2">
        <v>37</v>
      </c>
      <c r="C3838" s="2">
        <v>16</v>
      </c>
      <c r="D3838" s="11"/>
      <c r="E38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38" s="524" t="str">
        <f t="shared" si="179"/>
        <v/>
      </c>
      <c r="H3838" s="525">
        <f t="shared" si="180"/>
        <v>0</v>
      </c>
      <c r="I3838" s="526">
        <f t="shared" si="181"/>
        <v>1</v>
      </c>
      <c r="J3838" s="526" t="str">
        <f ca="1">IF(G3838="","",SUMPRODUCT(LOOKUP(MID(SUBSTITUTE(UPPER(TRIM(CLEAN(SUBSTITUTE(SUBSTITUTE(G3838,"ٔ",""),"ـ","ء"))))," ",""),ROW(INDIRECT("1:"&amp;LEN(SUBSTITUTE(UPPER(TRIM(CLEAN(SUBSTITUTE(SUBSTITUTE(G3838,"ٔ",""),"ـ","ء"))))," ","")))),1),Gematria!$C$3:$C$40,Gematria!$D$3:$D$40)))</f>
        <v/>
      </c>
    </row>
    <row r="3839" spans="1:10" x14ac:dyDescent="0.25">
      <c r="A3839" s="2">
        <v>3838</v>
      </c>
      <c r="B3839" s="2">
        <v>37</v>
      </c>
      <c r="C3839" s="2">
        <v>17</v>
      </c>
      <c r="D3839" s="11"/>
      <c r="E38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39" s="524" t="str">
        <f t="shared" si="179"/>
        <v/>
      </c>
      <c r="H3839" s="525">
        <f t="shared" si="180"/>
        <v>0</v>
      </c>
      <c r="I3839" s="526">
        <f t="shared" si="181"/>
        <v>1</v>
      </c>
      <c r="J3839" s="526" t="str">
        <f ca="1">IF(G3839="","",SUMPRODUCT(LOOKUP(MID(SUBSTITUTE(UPPER(TRIM(CLEAN(SUBSTITUTE(SUBSTITUTE(G3839,"ٔ",""),"ـ","ء"))))," ",""),ROW(INDIRECT("1:"&amp;LEN(SUBSTITUTE(UPPER(TRIM(CLEAN(SUBSTITUTE(SUBSTITUTE(G3839,"ٔ",""),"ـ","ء"))))," ","")))),1),Gematria!$C$3:$C$40,Gematria!$D$3:$D$40)))</f>
        <v/>
      </c>
    </row>
    <row r="3840" spans="1:10" x14ac:dyDescent="0.25">
      <c r="A3840" s="2">
        <v>3839</v>
      </c>
      <c r="B3840" s="2">
        <v>37</v>
      </c>
      <c r="C3840" s="2">
        <v>18</v>
      </c>
      <c r="D3840" s="11"/>
      <c r="E38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40" s="524" t="str">
        <f t="shared" si="179"/>
        <v/>
      </c>
      <c r="H3840" s="525">
        <f t="shared" si="180"/>
        <v>0</v>
      </c>
      <c r="I3840" s="526">
        <f t="shared" si="181"/>
        <v>1</v>
      </c>
      <c r="J3840" s="526" t="str">
        <f ca="1">IF(G3840="","",SUMPRODUCT(LOOKUP(MID(SUBSTITUTE(UPPER(TRIM(CLEAN(SUBSTITUTE(SUBSTITUTE(G3840,"ٔ",""),"ـ","ء"))))," ",""),ROW(INDIRECT("1:"&amp;LEN(SUBSTITUTE(UPPER(TRIM(CLEAN(SUBSTITUTE(SUBSTITUTE(G3840,"ٔ",""),"ـ","ء"))))," ","")))),1),Gematria!$C$3:$C$40,Gematria!$D$3:$D$40)))</f>
        <v/>
      </c>
    </row>
    <row r="3841" spans="1:10" x14ac:dyDescent="0.25">
      <c r="A3841" s="2">
        <v>3840</v>
      </c>
      <c r="B3841" s="2">
        <v>37</v>
      </c>
      <c r="C3841" s="2">
        <v>19</v>
      </c>
      <c r="D3841" s="11"/>
      <c r="E38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41" s="524" t="str">
        <f t="shared" si="179"/>
        <v/>
      </c>
      <c r="H3841" s="525">
        <f t="shared" si="180"/>
        <v>0</v>
      </c>
      <c r="I3841" s="526">
        <f t="shared" si="181"/>
        <v>1</v>
      </c>
      <c r="J3841" s="526" t="str">
        <f ca="1">IF(G3841="","",SUMPRODUCT(LOOKUP(MID(SUBSTITUTE(UPPER(TRIM(CLEAN(SUBSTITUTE(SUBSTITUTE(G3841,"ٔ",""),"ـ","ء"))))," ",""),ROW(INDIRECT("1:"&amp;LEN(SUBSTITUTE(UPPER(TRIM(CLEAN(SUBSTITUTE(SUBSTITUTE(G3841,"ٔ",""),"ـ","ء"))))," ","")))),1),Gematria!$C$3:$C$40,Gematria!$D$3:$D$40)))</f>
        <v/>
      </c>
    </row>
    <row r="3842" spans="1:10" x14ac:dyDescent="0.25">
      <c r="A3842" s="2">
        <v>3841</v>
      </c>
      <c r="B3842" s="2">
        <v>37</v>
      </c>
      <c r="C3842" s="2">
        <v>20</v>
      </c>
      <c r="D3842" s="11"/>
      <c r="E38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42" s="524" t="str">
        <f t="shared" si="179"/>
        <v/>
      </c>
      <c r="H3842" s="525">
        <f t="shared" si="180"/>
        <v>0</v>
      </c>
      <c r="I3842" s="526">
        <f t="shared" si="181"/>
        <v>1</v>
      </c>
      <c r="J3842" s="526" t="str">
        <f ca="1">IF(G3842="","",SUMPRODUCT(LOOKUP(MID(SUBSTITUTE(UPPER(TRIM(CLEAN(SUBSTITUTE(SUBSTITUTE(G3842,"ٔ",""),"ـ","ء"))))," ",""),ROW(INDIRECT("1:"&amp;LEN(SUBSTITUTE(UPPER(TRIM(CLEAN(SUBSTITUTE(SUBSTITUTE(G3842,"ٔ",""),"ـ","ء"))))," ","")))),1),Gematria!$C$3:$C$40,Gematria!$D$3:$D$40)))</f>
        <v/>
      </c>
    </row>
    <row r="3843" spans="1:10" x14ac:dyDescent="0.25">
      <c r="A3843" s="2">
        <v>3842</v>
      </c>
      <c r="B3843" s="2">
        <v>37</v>
      </c>
      <c r="C3843" s="2">
        <v>21</v>
      </c>
      <c r="D3843" s="11"/>
      <c r="E38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43" s="524" t="str">
        <f t="shared" ref="G3843:G3906" si="182">TRIM(CLEAN(SUBSTITUTE(F3843,"ٔ","")))</f>
        <v/>
      </c>
      <c r="H3843" s="525">
        <f t="shared" ref="H3843:H3906" si="183">LEN(SUBSTITUTE(G3843," ",""))</f>
        <v>0</v>
      </c>
      <c r="I3843" s="526">
        <f t="shared" si="181"/>
        <v>1</v>
      </c>
      <c r="J3843" s="526" t="str">
        <f ca="1">IF(G3843="","",SUMPRODUCT(LOOKUP(MID(SUBSTITUTE(UPPER(TRIM(CLEAN(SUBSTITUTE(SUBSTITUTE(G3843,"ٔ",""),"ـ","ء"))))," ",""),ROW(INDIRECT("1:"&amp;LEN(SUBSTITUTE(UPPER(TRIM(CLEAN(SUBSTITUTE(SUBSTITUTE(G3843,"ٔ",""),"ـ","ء"))))," ","")))),1),Gematria!$C$3:$C$40,Gematria!$D$3:$D$40)))</f>
        <v/>
      </c>
    </row>
    <row r="3844" spans="1:10" x14ac:dyDescent="0.25">
      <c r="A3844" s="2">
        <v>3843</v>
      </c>
      <c r="B3844" s="2">
        <v>37</v>
      </c>
      <c r="C3844" s="2">
        <v>22</v>
      </c>
      <c r="D3844" s="11"/>
      <c r="E38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44" s="524" t="str">
        <f t="shared" si="182"/>
        <v/>
      </c>
      <c r="H3844" s="525">
        <f t="shared" si="183"/>
        <v>0</v>
      </c>
      <c r="I3844" s="526">
        <f t="shared" si="181"/>
        <v>1</v>
      </c>
      <c r="J3844" s="526" t="str">
        <f ca="1">IF(G3844="","",SUMPRODUCT(LOOKUP(MID(SUBSTITUTE(UPPER(TRIM(CLEAN(SUBSTITUTE(SUBSTITUTE(G3844,"ٔ",""),"ـ","ء"))))," ",""),ROW(INDIRECT("1:"&amp;LEN(SUBSTITUTE(UPPER(TRIM(CLEAN(SUBSTITUTE(SUBSTITUTE(G3844,"ٔ",""),"ـ","ء"))))," ","")))),1),Gematria!$C$3:$C$40,Gematria!$D$3:$D$40)))</f>
        <v/>
      </c>
    </row>
    <row r="3845" spans="1:10" x14ac:dyDescent="0.25">
      <c r="A3845" s="2">
        <v>3844</v>
      </c>
      <c r="B3845" s="2">
        <v>37</v>
      </c>
      <c r="C3845" s="2">
        <v>23</v>
      </c>
      <c r="D3845" s="11"/>
      <c r="E38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45" s="524" t="str">
        <f t="shared" si="182"/>
        <v/>
      </c>
      <c r="H3845" s="525">
        <f t="shared" si="183"/>
        <v>0</v>
      </c>
      <c r="I3845" s="526">
        <f t="shared" si="181"/>
        <v>1</v>
      </c>
      <c r="J3845" s="526" t="str">
        <f ca="1">IF(G3845="","",SUMPRODUCT(LOOKUP(MID(SUBSTITUTE(UPPER(TRIM(CLEAN(SUBSTITUTE(SUBSTITUTE(G3845,"ٔ",""),"ـ","ء"))))," ",""),ROW(INDIRECT("1:"&amp;LEN(SUBSTITUTE(UPPER(TRIM(CLEAN(SUBSTITUTE(SUBSTITUTE(G3845,"ٔ",""),"ـ","ء"))))," ","")))),1),Gematria!$C$3:$C$40,Gematria!$D$3:$D$40)))</f>
        <v/>
      </c>
    </row>
    <row r="3846" spans="1:10" x14ac:dyDescent="0.25">
      <c r="A3846" s="2">
        <v>3845</v>
      </c>
      <c r="B3846" s="2">
        <v>37</v>
      </c>
      <c r="C3846" s="2">
        <v>24</v>
      </c>
      <c r="D3846" s="11"/>
      <c r="E38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46" s="524" t="str">
        <f t="shared" si="182"/>
        <v/>
      </c>
      <c r="H3846" s="525">
        <f t="shared" si="183"/>
        <v>0</v>
      </c>
      <c r="I3846" s="526">
        <f t="shared" si="181"/>
        <v>1</v>
      </c>
      <c r="J3846" s="526" t="str">
        <f ca="1">IF(G3846="","",SUMPRODUCT(LOOKUP(MID(SUBSTITUTE(UPPER(TRIM(CLEAN(SUBSTITUTE(SUBSTITUTE(G3846,"ٔ",""),"ـ","ء"))))," ",""),ROW(INDIRECT("1:"&amp;LEN(SUBSTITUTE(UPPER(TRIM(CLEAN(SUBSTITUTE(SUBSTITUTE(G3846,"ٔ",""),"ـ","ء"))))," ","")))),1),Gematria!$C$3:$C$40,Gematria!$D$3:$D$40)))</f>
        <v/>
      </c>
    </row>
    <row r="3847" spans="1:10" x14ac:dyDescent="0.25">
      <c r="A3847" s="2">
        <v>3846</v>
      </c>
      <c r="B3847" s="2">
        <v>37</v>
      </c>
      <c r="C3847" s="2">
        <v>25</v>
      </c>
      <c r="D3847" s="11"/>
      <c r="E38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47" s="524" t="str">
        <f t="shared" si="182"/>
        <v/>
      </c>
      <c r="H3847" s="525">
        <f t="shared" si="183"/>
        <v>0</v>
      </c>
      <c r="I3847" s="526">
        <f t="shared" si="181"/>
        <v>1</v>
      </c>
      <c r="J3847" s="526" t="str">
        <f ca="1">IF(G3847="","",SUMPRODUCT(LOOKUP(MID(SUBSTITUTE(UPPER(TRIM(CLEAN(SUBSTITUTE(SUBSTITUTE(G3847,"ٔ",""),"ـ","ء"))))," ",""),ROW(INDIRECT("1:"&amp;LEN(SUBSTITUTE(UPPER(TRIM(CLEAN(SUBSTITUTE(SUBSTITUTE(G3847,"ٔ",""),"ـ","ء"))))," ","")))),1),Gematria!$C$3:$C$40,Gematria!$D$3:$D$40)))</f>
        <v/>
      </c>
    </row>
    <row r="3848" spans="1:10" x14ac:dyDescent="0.25">
      <c r="A3848" s="2">
        <v>3847</v>
      </c>
      <c r="B3848" s="2">
        <v>37</v>
      </c>
      <c r="C3848" s="2">
        <v>26</v>
      </c>
      <c r="D3848" s="11"/>
      <c r="E38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48" s="524" t="str">
        <f t="shared" si="182"/>
        <v/>
      </c>
      <c r="H3848" s="525">
        <f t="shared" si="183"/>
        <v>0</v>
      </c>
      <c r="I3848" s="526">
        <f t="shared" si="181"/>
        <v>1</v>
      </c>
      <c r="J3848" s="526" t="str">
        <f ca="1">IF(G3848="","",SUMPRODUCT(LOOKUP(MID(SUBSTITUTE(UPPER(TRIM(CLEAN(SUBSTITUTE(SUBSTITUTE(G3848,"ٔ",""),"ـ","ء"))))," ",""),ROW(INDIRECT("1:"&amp;LEN(SUBSTITUTE(UPPER(TRIM(CLEAN(SUBSTITUTE(SUBSTITUTE(G3848,"ٔ",""),"ـ","ء"))))," ","")))),1),Gematria!$C$3:$C$40,Gematria!$D$3:$D$40)))</f>
        <v/>
      </c>
    </row>
    <row r="3849" spans="1:10" x14ac:dyDescent="0.25">
      <c r="A3849" s="2">
        <v>3848</v>
      </c>
      <c r="B3849" s="2">
        <v>37</v>
      </c>
      <c r="C3849" s="2">
        <v>27</v>
      </c>
      <c r="D3849" s="11"/>
      <c r="E38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49" s="524" t="str">
        <f t="shared" si="182"/>
        <v/>
      </c>
      <c r="H3849" s="525">
        <f t="shared" si="183"/>
        <v>0</v>
      </c>
      <c r="I3849" s="526">
        <f t="shared" si="181"/>
        <v>1</v>
      </c>
      <c r="J3849" s="526" t="str">
        <f ca="1">IF(G3849="","",SUMPRODUCT(LOOKUP(MID(SUBSTITUTE(UPPER(TRIM(CLEAN(SUBSTITUTE(SUBSTITUTE(G3849,"ٔ",""),"ـ","ء"))))," ",""),ROW(INDIRECT("1:"&amp;LEN(SUBSTITUTE(UPPER(TRIM(CLEAN(SUBSTITUTE(SUBSTITUTE(G3849,"ٔ",""),"ـ","ء"))))," ","")))),1),Gematria!$C$3:$C$40,Gematria!$D$3:$D$40)))</f>
        <v/>
      </c>
    </row>
    <row r="3850" spans="1:10" x14ac:dyDescent="0.25">
      <c r="A3850" s="2">
        <v>3849</v>
      </c>
      <c r="B3850" s="2">
        <v>37</v>
      </c>
      <c r="C3850" s="2">
        <v>28</v>
      </c>
      <c r="D3850" s="11"/>
      <c r="E38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50" s="524" t="str">
        <f t="shared" si="182"/>
        <v/>
      </c>
      <c r="H3850" s="525">
        <f t="shared" si="183"/>
        <v>0</v>
      </c>
      <c r="I3850" s="526">
        <f t="shared" si="181"/>
        <v>1</v>
      </c>
      <c r="J3850" s="526" t="str">
        <f ca="1">IF(G3850="","",SUMPRODUCT(LOOKUP(MID(SUBSTITUTE(UPPER(TRIM(CLEAN(SUBSTITUTE(SUBSTITUTE(G3850,"ٔ",""),"ـ","ء"))))," ",""),ROW(INDIRECT("1:"&amp;LEN(SUBSTITUTE(UPPER(TRIM(CLEAN(SUBSTITUTE(SUBSTITUTE(G3850,"ٔ",""),"ـ","ء"))))," ","")))),1),Gematria!$C$3:$C$40,Gematria!$D$3:$D$40)))</f>
        <v/>
      </c>
    </row>
    <row r="3851" spans="1:10" x14ac:dyDescent="0.25">
      <c r="A3851" s="2">
        <v>3850</v>
      </c>
      <c r="B3851" s="2">
        <v>37</v>
      </c>
      <c r="C3851" s="2">
        <v>29</v>
      </c>
      <c r="D3851" s="11"/>
      <c r="E38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51" s="524" t="str">
        <f t="shared" si="182"/>
        <v/>
      </c>
      <c r="H3851" s="525">
        <f t="shared" si="183"/>
        <v>0</v>
      </c>
      <c r="I3851" s="526">
        <f t="shared" si="181"/>
        <v>1</v>
      </c>
      <c r="J3851" s="526" t="str">
        <f ca="1">IF(G3851="","",SUMPRODUCT(LOOKUP(MID(SUBSTITUTE(UPPER(TRIM(CLEAN(SUBSTITUTE(SUBSTITUTE(G3851,"ٔ",""),"ـ","ء"))))," ",""),ROW(INDIRECT("1:"&amp;LEN(SUBSTITUTE(UPPER(TRIM(CLEAN(SUBSTITUTE(SUBSTITUTE(G3851,"ٔ",""),"ـ","ء"))))," ","")))),1),Gematria!$C$3:$C$40,Gematria!$D$3:$D$40)))</f>
        <v/>
      </c>
    </row>
    <row r="3852" spans="1:10" x14ac:dyDescent="0.25">
      <c r="A3852" s="2">
        <v>3851</v>
      </c>
      <c r="B3852" s="2">
        <v>37</v>
      </c>
      <c r="C3852" s="2">
        <v>30</v>
      </c>
      <c r="D3852" s="11"/>
      <c r="E38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52" s="524" t="str">
        <f t="shared" si="182"/>
        <v/>
      </c>
      <c r="H3852" s="525">
        <f t="shared" si="183"/>
        <v>0</v>
      </c>
      <c r="I3852" s="526">
        <f t="shared" si="181"/>
        <v>1</v>
      </c>
      <c r="J3852" s="526" t="str">
        <f ca="1">IF(G3852="","",SUMPRODUCT(LOOKUP(MID(SUBSTITUTE(UPPER(TRIM(CLEAN(SUBSTITUTE(SUBSTITUTE(G3852,"ٔ",""),"ـ","ء"))))," ",""),ROW(INDIRECT("1:"&amp;LEN(SUBSTITUTE(UPPER(TRIM(CLEAN(SUBSTITUTE(SUBSTITUTE(G3852,"ٔ",""),"ـ","ء"))))," ","")))),1),Gematria!$C$3:$C$40,Gematria!$D$3:$D$40)))</f>
        <v/>
      </c>
    </row>
    <row r="3853" spans="1:10" x14ac:dyDescent="0.25">
      <c r="A3853" s="2">
        <v>3852</v>
      </c>
      <c r="B3853" s="2">
        <v>37</v>
      </c>
      <c r="C3853" s="2">
        <v>31</v>
      </c>
      <c r="D3853" s="11"/>
      <c r="E38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53" s="524" t="str">
        <f t="shared" si="182"/>
        <v/>
      </c>
      <c r="H3853" s="525">
        <f t="shared" si="183"/>
        <v>0</v>
      </c>
      <c r="I3853" s="526">
        <f t="shared" si="181"/>
        <v>1</v>
      </c>
      <c r="J3853" s="526" t="str">
        <f ca="1">IF(G3853="","",SUMPRODUCT(LOOKUP(MID(SUBSTITUTE(UPPER(TRIM(CLEAN(SUBSTITUTE(SUBSTITUTE(G3853,"ٔ",""),"ـ","ء"))))," ",""),ROW(INDIRECT("1:"&amp;LEN(SUBSTITUTE(UPPER(TRIM(CLEAN(SUBSTITUTE(SUBSTITUTE(G3853,"ٔ",""),"ـ","ء"))))," ","")))),1),Gematria!$C$3:$C$40,Gematria!$D$3:$D$40)))</f>
        <v/>
      </c>
    </row>
    <row r="3854" spans="1:10" x14ac:dyDescent="0.25">
      <c r="A3854" s="2">
        <v>3853</v>
      </c>
      <c r="B3854" s="2">
        <v>37</v>
      </c>
      <c r="C3854" s="2">
        <v>32</v>
      </c>
      <c r="D3854" s="11"/>
      <c r="E38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54" s="524" t="str">
        <f t="shared" si="182"/>
        <v/>
      </c>
      <c r="H3854" s="525">
        <f t="shared" si="183"/>
        <v>0</v>
      </c>
      <c r="I3854" s="526">
        <f t="shared" si="181"/>
        <v>1</v>
      </c>
      <c r="J3854" s="526" t="str">
        <f ca="1">IF(G3854="","",SUMPRODUCT(LOOKUP(MID(SUBSTITUTE(UPPER(TRIM(CLEAN(SUBSTITUTE(SUBSTITUTE(G3854,"ٔ",""),"ـ","ء"))))," ",""),ROW(INDIRECT("1:"&amp;LEN(SUBSTITUTE(UPPER(TRIM(CLEAN(SUBSTITUTE(SUBSTITUTE(G3854,"ٔ",""),"ـ","ء"))))," ","")))),1),Gematria!$C$3:$C$40,Gematria!$D$3:$D$40)))</f>
        <v/>
      </c>
    </row>
    <row r="3855" spans="1:10" x14ac:dyDescent="0.25">
      <c r="A3855" s="2">
        <v>3854</v>
      </c>
      <c r="B3855" s="2">
        <v>37</v>
      </c>
      <c r="C3855" s="2">
        <v>33</v>
      </c>
      <c r="D3855" s="11"/>
      <c r="E38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55" s="524" t="str">
        <f t="shared" si="182"/>
        <v/>
      </c>
      <c r="H3855" s="525">
        <f t="shared" si="183"/>
        <v>0</v>
      </c>
      <c r="I3855" s="526">
        <f t="shared" si="181"/>
        <v>1</v>
      </c>
      <c r="J3855" s="526" t="str">
        <f ca="1">IF(G3855="","",SUMPRODUCT(LOOKUP(MID(SUBSTITUTE(UPPER(TRIM(CLEAN(SUBSTITUTE(SUBSTITUTE(G3855,"ٔ",""),"ـ","ء"))))," ",""),ROW(INDIRECT("1:"&amp;LEN(SUBSTITUTE(UPPER(TRIM(CLEAN(SUBSTITUTE(SUBSTITUTE(G3855,"ٔ",""),"ـ","ء"))))," ","")))),1),Gematria!$C$3:$C$40,Gematria!$D$3:$D$40)))</f>
        <v/>
      </c>
    </row>
    <row r="3856" spans="1:10" x14ac:dyDescent="0.25">
      <c r="A3856" s="2">
        <v>3855</v>
      </c>
      <c r="B3856" s="2">
        <v>37</v>
      </c>
      <c r="C3856" s="2">
        <v>34</v>
      </c>
      <c r="D3856" s="11"/>
      <c r="E38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56" s="524" t="str">
        <f t="shared" si="182"/>
        <v/>
      </c>
      <c r="H3856" s="525">
        <f t="shared" si="183"/>
        <v>0</v>
      </c>
      <c r="I3856" s="526">
        <f t="shared" si="181"/>
        <v>1</v>
      </c>
      <c r="J3856" s="526" t="str">
        <f ca="1">IF(G3856="","",SUMPRODUCT(LOOKUP(MID(SUBSTITUTE(UPPER(TRIM(CLEAN(SUBSTITUTE(SUBSTITUTE(G3856,"ٔ",""),"ـ","ء"))))," ",""),ROW(INDIRECT("1:"&amp;LEN(SUBSTITUTE(UPPER(TRIM(CLEAN(SUBSTITUTE(SUBSTITUTE(G3856,"ٔ",""),"ـ","ء"))))," ","")))),1),Gematria!$C$3:$C$40,Gematria!$D$3:$D$40)))</f>
        <v/>
      </c>
    </row>
    <row r="3857" spans="1:10" x14ac:dyDescent="0.25">
      <c r="A3857" s="2">
        <v>3856</v>
      </c>
      <c r="B3857" s="2">
        <v>37</v>
      </c>
      <c r="C3857" s="2">
        <v>35</v>
      </c>
      <c r="D3857" s="11"/>
      <c r="E38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57" s="524" t="str">
        <f t="shared" si="182"/>
        <v/>
      </c>
      <c r="H3857" s="525">
        <f t="shared" si="183"/>
        <v>0</v>
      </c>
      <c r="I3857" s="526">
        <f t="shared" si="181"/>
        <v>1</v>
      </c>
      <c r="J3857" s="526" t="str">
        <f ca="1">IF(G3857="","",SUMPRODUCT(LOOKUP(MID(SUBSTITUTE(UPPER(TRIM(CLEAN(SUBSTITUTE(SUBSTITUTE(G3857,"ٔ",""),"ـ","ء"))))," ",""),ROW(INDIRECT("1:"&amp;LEN(SUBSTITUTE(UPPER(TRIM(CLEAN(SUBSTITUTE(SUBSTITUTE(G3857,"ٔ",""),"ـ","ء"))))," ","")))),1),Gematria!$C$3:$C$40,Gematria!$D$3:$D$40)))</f>
        <v/>
      </c>
    </row>
    <row r="3858" spans="1:10" x14ac:dyDescent="0.25">
      <c r="A3858" s="2">
        <v>3857</v>
      </c>
      <c r="B3858" s="2">
        <v>37</v>
      </c>
      <c r="C3858" s="2">
        <v>36</v>
      </c>
      <c r="D3858" s="11"/>
      <c r="E38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58" s="524" t="str">
        <f t="shared" si="182"/>
        <v/>
      </c>
      <c r="H3858" s="525">
        <f t="shared" si="183"/>
        <v>0</v>
      </c>
      <c r="I3858" s="526">
        <f t="shared" si="181"/>
        <v>1</v>
      </c>
      <c r="J3858" s="526" t="str">
        <f ca="1">IF(G3858="","",SUMPRODUCT(LOOKUP(MID(SUBSTITUTE(UPPER(TRIM(CLEAN(SUBSTITUTE(SUBSTITUTE(G3858,"ٔ",""),"ـ","ء"))))," ",""),ROW(INDIRECT("1:"&amp;LEN(SUBSTITUTE(UPPER(TRIM(CLEAN(SUBSTITUTE(SUBSTITUTE(G3858,"ٔ",""),"ـ","ء"))))," ","")))),1),Gematria!$C$3:$C$40,Gematria!$D$3:$D$40)))</f>
        <v/>
      </c>
    </row>
    <row r="3859" spans="1:10" x14ac:dyDescent="0.25">
      <c r="A3859" s="2">
        <v>3858</v>
      </c>
      <c r="B3859" s="2">
        <v>37</v>
      </c>
      <c r="C3859" s="2">
        <v>37</v>
      </c>
      <c r="D3859" s="11"/>
      <c r="E38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59" s="524" t="str">
        <f t="shared" si="182"/>
        <v/>
      </c>
      <c r="H3859" s="525">
        <f t="shared" si="183"/>
        <v>0</v>
      </c>
      <c r="I3859" s="526">
        <f t="shared" ref="I3859:I3922" si="184">LEN(TRIM(G3859))-H3859+1</f>
        <v>1</v>
      </c>
      <c r="J3859" s="526" t="str">
        <f ca="1">IF(G3859="","",SUMPRODUCT(LOOKUP(MID(SUBSTITUTE(UPPER(TRIM(CLEAN(SUBSTITUTE(SUBSTITUTE(G3859,"ٔ",""),"ـ","ء"))))," ",""),ROW(INDIRECT("1:"&amp;LEN(SUBSTITUTE(UPPER(TRIM(CLEAN(SUBSTITUTE(SUBSTITUTE(G3859,"ٔ",""),"ـ","ء"))))," ","")))),1),Gematria!$C$3:$C$40,Gematria!$D$3:$D$40)))</f>
        <v/>
      </c>
    </row>
    <row r="3860" spans="1:10" x14ac:dyDescent="0.25">
      <c r="A3860" s="2">
        <v>3859</v>
      </c>
      <c r="B3860" s="2">
        <v>37</v>
      </c>
      <c r="C3860" s="2">
        <v>38</v>
      </c>
      <c r="D3860" s="11"/>
      <c r="E38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60" s="524" t="str">
        <f t="shared" si="182"/>
        <v/>
      </c>
      <c r="H3860" s="525">
        <f t="shared" si="183"/>
        <v>0</v>
      </c>
      <c r="I3860" s="526">
        <f t="shared" si="184"/>
        <v>1</v>
      </c>
      <c r="J3860" s="526" t="str">
        <f ca="1">IF(G3860="","",SUMPRODUCT(LOOKUP(MID(SUBSTITUTE(UPPER(TRIM(CLEAN(SUBSTITUTE(SUBSTITUTE(G3860,"ٔ",""),"ـ","ء"))))," ",""),ROW(INDIRECT("1:"&amp;LEN(SUBSTITUTE(UPPER(TRIM(CLEAN(SUBSTITUTE(SUBSTITUTE(G3860,"ٔ",""),"ـ","ء"))))," ","")))),1),Gematria!$C$3:$C$40,Gematria!$D$3:$D$40)))</f>
        <v/>
      </c>
    </row>
    <row r="3861" spans="1:10" x14ac:dyDescent="0.25">
      <c r="A3861" s="2">
        <v>3860</v>
      </c>
      <c r="B3861" s="2">
        <v>37</v>
      </c>
      <c r="C3861" s="2">
        <v>39</v>
      </c>
      <c r="D3861" s="11"/>
      <c r="E38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61" s="524" t="str">
        <f t="shared" si="182"/>
        <v/>
      </c>
      <c r="H3861" s="525">
        <f t="shared" si="183"/>
        <v>0</v>
      </c>
      <c r="I3861" s="526">
        <f t="shared" si="184"/>
        <v>1</v>
      </c>
      <c r="J3861" s="526" t="str">
        <f ca="1">IF(G3861="","",SUMPRODUCT(LOOKUP(MID(SUBSTITUTE(UPPER(TRIM(CLEAN(SUBSTITUTE(SUBSTITUTE(G3861,"ٔ",""),"ـ","ء"))))," ",""),ROW(INDIRECT("1:"&amp;LEN(SUBSTITUTE(UPPER(TRIM(CLEAN(SUBSTITUTE(SUBSTITUTE(G3861,"ٔ",""),"ـ","ء"))))," ","")))),1),Gematria!$C$3:$C$40,Gematria!$D$3:$D$40)))</f>
        <v/>
      </c>
    </row>
    <row r="3862" spans="1:10" x14ac:dyDescent="0.25">
      <c r="A3862" s="2">
        <v>3861</v>
      </c>
      <c r="B3862" s="2">
        <v>37</v>
      </c>
      <c r="C3862" s="2">
        <v>40</v>
      </c>
      <c r="D3862" s="11"/>
      <c r="E38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62" s="524" t="str">
        <f t="shared" si="182"/>
        <v/>
      </c>
      <c r="H3862" s="525">
        <f t="shared" si="183"/>
        <v>0</v>
      </c>
      <c r="I3862" s="526">
        <f t="shared" si="184"/>
        <v>1</v>
      </c>
      <c r="J3862" s="526" t="str">
        <f ca="1">IF(G3862="","",SUMPRODUCT(LOOKUP(MID(SUBSTITUTE(UPPER(TRIM(CLEAN(SUBSTITUTE(SUBSTITUTE(G3862,"ٔ",""),"ـ","ء"))))," ",""),ROW(INDIRECT("1:"&amp;LEN(SUBSTITUTE(UPPER(TRIM(CLEAN(SUBSTITUTE(SUBSTITUTE(G3862,"ٔ",""),"ـ","ء"))))," ","")))),1),Gematria!$C$3:$C$40,Gematria!$D$3:$D$40)))</f>
        <v/>
      </c>
    </row>
    <row r="3863" spans="1:10" x14ac:dyDescent="0.25">
      <c r="A3863" s="2">
        <v>3862</v>
      </c>
      <c r="B3863" s="2">
        <v>37</v>
      </c>
      <c r="C3863" s="2">
        <v>41</v>
      </c>
      <c r="D3863" s="11"/>
      <c r="E38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63" s="524" t="str">
        <f t="shared" si="182"/>
        <v/>
      </c>
      <c r="H3863" s="525">
        <f t="shared" si="183"/>
        <v>0</v>
      </c>
      <c r="I3863" s="526">
        <f t="shared" si="184"/>
        <v>1</v>
      </c>
      <c r="J3863" s="526" t="str">
        <f ca="1">IF(G3863="","",SUMPRODUCT(LOOKUP(MID(SUBSTITUTE(UPPER(TRIM(CLEAN(SUBSTITUTE(SUBSTITUTE(G3863,"ٔ",""),"ـ","ء"))))," ",""),ROW(INDIRECT("1:"&amp;LEN(SUBSTITUTE(UPPER(TRIM(CLEAN(SUBSTITUTE(SUBSTITUTE(G3863,"ٔ",""),"ـ","ء"))))," ","")))),1),Gematria!$C$3:$C$40,Gematria!$D$3:$D$40)))</f>
        <v/>
      </c>
    </row>
    <row r="3864" spans="1:10" x14ac:dyDescent="0.25">
      <c r="A3864" s="2">
        <v>3863</v>
      </c>
      <c r="B3864" s="2">
        <v>37</v>
      </c>
      <c r="C3864" s="2">
        <v>42</v>
      </c>
      <c r="D3864" s="11"/>
      <c r="E38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64" s="524" t="str">
        <f t="shared" si="182"/>
        <v/>
      </c>
      <c r="H3864" s="525">
        <f t="shared" si="183"/>
        <v>0</v>
      </c>
      <c r="I3864" s="526">
        <f t="shared" si="184"/>
        <v>1</v>
      </c>
      <c r="J3864" s="526" t="str">
        <f ca="1">IF(G3864="","",SUMPRODUCT(LOOKUP(MID(SUBSTITUTE(UPPER(TRIM(CLEAN(SUBSTITUTE(SUBSTITUTE(G3864,"ٔ",""),"ـ","ء"))))," ",""),ROW(INDIRECT("1:"&amp;LEN(SUBSTITUTE(UPPER(TRIM(CLEAN(SUBSTITUTE(SUBSTITUTE(G3864,"ٔ",""),"ـ","ء"))))," ","")))),1),Gematria!$C$3:$C$40,Gematria!$D$3:$D$40)))</f>
        <v/>
      </c>
    </row>
    <row r="3865" spans="1:10" x14ac:dyDescent="0.25">
      <c r="A3865" s="2">
        <v>3864</v>
      </c>
      <c r="B3865" s="2">
        <v>37</v>
      </c>
      <c r="C3865" s="2">
        <v>43</v>
      </c>
      <c r="D3865" s="11"/>
      <c r="E38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65" s="524" t="str">
        <f t="shared" si="182"/>
        <v/>
      </c>
      <c r="H3865" s="525">
        <f t="shared" si="183"/>
        <v>0</v>
      </c>
      <c r="I3865" s="526">
        <f t="shared" si="184"/>
        <v>1</v>
      </c>
      <c r="J3865" s="526" t="str">
        <f ca="1">IF(G3865="","",SUMPRODUCT(LOOKUP(MID(SUBSTITUTE(UPPER(TRIM(CLEAN(SUBSTITUTE(SUBSTITUTE(G3865,"ٔ",""),"ـ","ء"))))," ",""),ROW(INDIRECT("1:"&amp;LEN(SUBSTITUTE(UPPER(TRIM(CLEAN(SUBSTITUTE(SUBSTITUTE(G3865,"ٔ",""),"ـ","ء"))))," ","")))),1),Gematria!$C$3:$C$40,Gematria!$D$3:$D$40)))</f>
        <v/>
      </c>
    </row>
    <row r="3866" spans="1:10" x14ac:dyDescent="0.25">
      <c r="A3866" s="2">
        <v>3865</v>
      </c>
      <c r="B3866" s="2">
        <v>37</v>
      </c>
      <c r="C3866" s="2">
        <v>44</v>
      </c>
      <c r="D3866" s="11"/>
      <c r="E38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66" s="524" t="str">
        <f t="shared" si="182"/>
        <v/>
      </c>
      <c r="H3866" s="525">
        <f t="shared" si="183"/>
        <v>0</v>
      </c>
      <c r="I3866" s="526">
        <f t="shared" si="184"/>
        <v>1</v>
      </c>
      <c r="J3866" s="526" t="str">
        <f ca="1">IF(G3866="","",SUMPRODUCT(LOOKUP(MID(SUBSTITUTE(UPPER(TRIM(CLEAN(SUBSTITUTE(SUBSTITUTE(G3866,"ٔ",""),"ـ","ء"))))," ",""),ROW(INDIRECT("1:"&amp;LEN(SUBSTITUTE(UPPER(TRIM(CLEAN(SUBSTITUTE(SUBSTITUTE(G3866,"ٔ",""),"ـ","ء"))))," ","")))),1),Gematria!$C$3:$C$40,Gematria!$D$3:$D$40)))</f>
        <v/>
      </c>
    </row>
    <row r="3867" spans="1:10" x14ac:dyDescent="0.25">
      <c r="A3867" s="2">
        <v>3866</v>
      </c>
      <c r="B3867" s="2">
        <v>37</v>
      </c>
      <c r="C3867" s="2">
        <v>45</v>
      </c>
      <c r="D3867" s="11"/>
      <c r="E38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67" s="524" t="str">
        <f t="shared" si="182"/>
        <v/>
      </c>
      <c r="H3867" s="525">
        <f t="shared" si="183"/>
        <v>0</v>
      </c>
      <c r="I3867" s="526">
        <f t="shared" si="184"/>
        <v>1</v>
      </c>
      <c r="J3867" s="526" t="str">
        <f ca="1">IF(G3867="","",SUMPRODUCT(LOOKUP(MID(SUBSTITUTE(UPPER(TRIM(CLEAN(SUBSTITUTE(SUBSTITUTE(G3867,"ٔ",""),"ـ","ء"))))," ",""),ROW(INDIRECT("1:"&amp;LEN(SUBSTITUTE(UPPER(TRIM(CLEAN(SUBSTITUTE(SUBSTITUTE(G3867,"ٔ",""),"ـ","ء"))))," ","")))),1),Gematria!$C$3:$C$40,Gematria!$D$3:$D$40)))</f>
        <v/>
      </c>
    </row>
    <row r="3868" spans="1:10" x14ac:dyDescent="0.25">
      <c r="A3868" s="2">
        <v>3867</v>
      </c>
      <c r="B3868" s="2">
        <v>37</v>
      </c>
      <c r="C3868" s="2">
        <v>46</v>
      </c>
      <c r="D3868" s="11"/>
      <c r="E38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68" s="524" t="str">
        <f t="shared" si="182"/>
        <v/>
      </c>
      <c r="H3868" s="525">
        <f t="shared" si="183"/>
        <v>0</v>
      </c>
      <c r="I3868" s="526">
        <f t="shared" si="184"/>
        <v>1</v>
      </c>
      <c r="J3868" s="526" t="str">
        <f ca="1">IF(G3868="","",SUMPRODUCT(LOOKUP(MID(SUBSTITUTE(UPPER(TRIM(CLEAN(SUBSTITUTE(SUBSTITUTE(G3868,"ٔ",""),"ـ","ء"))))," ",""),ROW(INDIRECT("1:"&amp;LEN(SUBSTITUTE(UPPER(TRIM(CLEAN(SUBSTITUTE(SUBSTITUTE(G3868,"ٔ",""),"ـ","ء"))))," ","")))),1),Gematria!$C$3:$C$40,Gematria!$D$3:$D$40)))</f>
        <v/>
      </c>
    </row>
    <row r="3869" spans="1:10" x14ac:dyDescent="0.25">
      <c r="A3869" s="2">
        <v>3868</v>
      </c>
      <c r="B3869" s="2">
        <v>37</v>
      </c>
      <c r="C3869" s="2">
        <v>47</v>
      </c>
      <c r="D3869" s="11"/>
      <c r="E38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69" s="524" t="str">
        <f t="shared" si="182"/>
        <v/>
      </c>
      <c r="H3869" s="525">
        <f t="shared" si="183"/>
        <v>0</v>
      </c>
      <c r="I3869" s="526">
        <f t="shared" si="184"/>
        <v>1</v>
      </c>
      <c r="J3869" s="526" t="str">
        <f ca="1">IF(G3869="","",SUMPRODUCT(LOOKUP(MID(SUBSTITUTE(UPPER(TRIM(CLEAN(SUBSTITUTE(SUBSTITUTE(G3869,"ٔ",""),"ـ","ء"))))," ",""),ROW(INDIRECT("1:"&amp;LEN(SUBSTITUTE(UPPER(TRIM(CLEAN(SUBSTITUTE(SUBSTITUTE(G3869,"ٔ",""),"ـ","ء"))))," ","")))),1),Gematria!$C$3:$C$40,Gematria!$D$3:$D$40)))</f>
        <v/>
      </c>
    </row>
    <row r="3870" spans="1:10" x14ac:dyDescent="0.25">
      <c r="A3870" s="2">
        <v>3869</v>
      </c>
      <c r="B3870" s="2">
        <v>37</v>
      </c>
      <c r="C3870" s="2">
        <v>48</v>
      </c>
      <c r="D3870" s="11"/>
      <c r="E38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70" s="524" t="str">
        <f t="shared" si="182"/>
        <v/>
      </c>
      <c r="H3870" s="525">
        <f t="shared" si="183"/>
        <v>0</v>
      </c>
      <c r="I3870" s="526">
        <f t="shared" si="184"/>
        <v>1</v>
      </c>
      <c r="J3870" s="526" t="str">
        <f ca="1">IF(G3870="","",SUMPRODUCT(LOOKUP(MID(SUBSTITUTE(UPPER(TRIM(CLEAN(SUBSTITUTE(SUBSTITUTE(G3870,"ٔ",""),"ـ","ء"))))," ",""),ROW(INDIRECT("1:"&amp;LEN(SUBSTITUTE(UPPER(TRIM(CLEAN(SUBSTITUTE(SUBSTITUTE(G3870,"ٔ",""),"ـ","ء"))))," ","")))),1),Gematria!$C$3:$C$40,Gematria!$D$3:$D$40)))</f>
        <v/>
      </c>
    </row>
    <row r="3871" spans="1:10" x14ac:dyDescent="0.25">
      <c r="A3871" s="2">
        <v>3870</v>
      </c>
      <c r="B3871" s="2">
        <v>37</v>
      </c>
      <c r="C3871" s="2">
        <v>49</v>
      </c>
      <c r="D3871" s="11"/>
      <c r="E38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71" s="524" t="str">
        <f t="shared" si="182"/>
        <v/>
      </c>
      <c r="H3871" s="525">
        <f t="shared" si="183"/>
        <v>0</v>
      </c>
      <c r="I3871" s="526">
        <f t="shared" si="184"/>
        <v>1</v>
      </c>
      <c r="J3871" s="526" t="str">
        <f ca="1">IF(G3871="","",SUMPRODUCT(LOOKUP(MID(SUBSTITUTE(UPPER(TRIM(CLEAN(SUBSTITUTE(SUBSTITUTE(G3871,"ٔ",""),"ـ","ء"))))," ",""),ROW(INDIRECT("1:"&amp;LEN(SUBSTITUTE(UPPER(TRIM(CLEAN(SUBSTITUTE(SUBSTITUTE(G3871,"ٔ",""),"ـ","ء"))))," ","")))),1),Gematria!$C$3:$C$40,Gematria!$D$3:$D$40)))</f>
        <v/>
      </c>
    </row>
    <row r="3872" spans="1:10" x14ac:dyDescent="0.25">
      <c r="A3872" s="2">
        <v>3871</v>
      </c>
      <c r="B3872" s="2">
        <v>37</v>
      </c>
      <c r="C3872" s="2">
        <v>50</v>
      </c>
      <c r="D3872" s="11"/>
      <c r="E38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72" s="524" t="str">
        <f t="shared" si="182"/>
        <v/>
      </c>
      <c r="H3872" s="525">
        <f t="shared" si="183"/>
        <v>0</v>
      </c>
      <c r="I3872" s="526">
        <f t="shared" si="184"/>
        <v>1</v>
      </c>
      <c r="J3872" s="526" t="str">
        <f ca="1">IF(G3872="","",SUMPRODUCT(LOOKUP(MID(SUBSTITUTE(UPPER(TRIM(CLEAN(SUBSTITUTE(SUBSTITUTE(G3872,"ٔ",""),"ـ","ء"))))," ",""),ROW(INDIRECT("1:"&amp;LEN(SUBSTITUTE(UPPER(TRIM(CLEAN(SUBSTITUTE(SUBSTITUTE(G3872,"ٔ",""),"ـ","ء"))))," ","")))),1),Gematria!$C$3:$C$40,Gematria!$D$3:$D$40)))</f>
        <v/>
      </c>
    </row>
    <row r="3873" spans="1:10" x14ac:dyDescent="0.25">
      <c r="A3873" s="2">
        <v>3872</v>
      </c>
      <c r="B3873" s="2">
        <v>37</v>
      </c>
      <c r="C3873" s="2">
        <v>51</v>
      </c>
      <c r="D3873" s="11"/>
      <c r="E38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73" s="524" t="str">
        <f t="shared" si="182"/>
        <v/>
      </c>
      <c r="H3873" s="525">
        <f t="shared" si="183"/>
        <v>0</v>
      </c>
      <c r="I3873" s="526">
        <f t="shared" si="184"/>
        <v>1</v>
      </c>
      <c r="J3873" s="526" t="str">
        <f ca="1">IF(G3873="","",SUMPRODUCT(LOOKUP(MID(SUBSTITUTE(UPPER(TRIM(CLEAN(SUBSTITUTE(SUBSTITUTE(G3873,"ٔ",""),"ـ","ء"))))," ",""),ROW(INDIRECT("1:"&amp;LEN(SUBSTITUTE(UPPER(TRIM(CLEAN(SUBSTITUTE(SUBSTITUTE(G3873,"ٔ",""),"ـ","ء"))))," ","")))),1),Gematria!$C$3:$C$40,Gematria!$D$3:$D$40)))</f>
        <v/>
      </c>
    </row>
    <row r="3874" spans="1:10" x14ac:dyDescent="0.25">
      <c r="A3874" s="2">
        <v>3873</v>
      </c>
      <c r="B3874" s="2">
        <v>37</v>
      </c>
      <c r="C3874" s="2">
        <v>52</v>
      </c>
      <c r="D3874" s="11"/>
      <c r="E38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74" s="524" t="str">
        <f t="shared" si="182"/>
        <v/>
      </c>
      <c r="H3874" s="525">
        <f t="shared" si="183"/>
        <v>0</v>
      </c>
      <c r="I3874" s="526">
        <f t="shared" si="184"/>
        <v>1</v>
      </c>
      <c r="J3874" s="526" t="str">
        <f ca="1">IF(G3874="","",SUMPRODUCT(LOOKUP(MID(SUBSTITUTE(UPPER(TRIM(CLEAN(SUBSTITUTE(SUBSTITUTE(G3874,"ٔ",""),"ـ","ء"))))," ",""),ROW(INDIRECT("1:"&amp;LEN(SUBSTITUTE(UPPER(TRIM(CLEAN(SUBSTITUTE(SUBSTITUTE(G3874,"ٔ",""),"ـ","ء"))))," ","")))),1),Gematria!$C$3:$C$40,Gematria!$D$3:$D$40)))</f>
        <v/>
      </c>
    </row>
    <row r="3875" spans="1:10" x14ac:dyDescent="0.25">
      <c r="A3875" s="2">
        <v>3874</v>
      </c>
      <c r="B3875" s="2">
        <v>37</v>
      </c>
      <c r="C3875" s="2">
        <v>53</v>
      </c>
      <c r="D3875" s="11"/>
      <c r="E38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75" s="524" t="str">
        <f t="shared" si="182"/>
        <v/>
      </c>
      <c r="H3875" s="525">
        <f t="shared" si="183"/>
        <v>0</v>
      </c>
      <c r="I3875" s="526">
        <f t="shared" si="184"/>
        <v>1</v>
      </c>
      <c r="J3875" s="526" t="str">
        <f ca="1">IF(G3875="","",SUMPRODUCT(LOOKUP(MID(SUBSTITUTE(UPPER(TRIM(CLEAN(SUBSTITUTE(SUBSTITUTE(G3875,"ٔ",""),"ـ","ء"))))," ",""),ROW(INDIRECT("1:"&amp;LEN(SUBSTITUTE(UPPER(TRIM(CLEAN(SUBSTITUTE(SUBSTITUTE(G3875,"ٔ",""),"ـ","ء"))))," ","")))),1),Gematria!$C$3:$C$40,Gematria!$D$3:$D$40)))</f>
        <v/>
      </c>
    </row>
    <row r="3876" spans="1:10" x14ac:dyDescent="0.25">
      <c r="A3876" s="2">
        <v>3875</v>
      </c>
      <c r="B3876" s="2">
        <v>37</v>
      </c>
      <c r="C3876" s="2">
        <v>54</v>
      </c>
      <c r="D3876" s="11"/>
      <c r="E38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76" s="524" t="str">
        <f t="shared" si="182"/>
        <v/>
      </c>
      <c r="H3876" s="525">
        <f t="shared" si="183"/>
        <v>0</v>
      </c>
      <c r="I3876" s="526">
        <f t="shared" si="184"/>
        <v>1</v>
      </c>
      <c r="J3876" s="526" t="str">
        <f ca="1">IF(G3876="","",SUMPRODUCT(LOOKUP(MID(SUBSTITUTE(UPPER(TRIM(CLEAN(SUBSTITUTE(SUBSTITUTE(G3876,"ٔ",""),"ـ","ء"))))," ",""),ROW(INDIRECT("1:"&amp;LEN(SUBSTITUTE(UPPER(TRIM(CLEAN(SUBSTITUTE(SUBSTITUTE(G3876,"ٔ",""),"ـ","ء"))))," ","")))),1),Gematria!$C$3:$C$40,Gematria!$D$3:$D$40)))</f>
        <v/>
      </c>
    </row>
    <row r="3877" spans="1:10" x14ac:dyDescent="0.25">
      <c r="A3877" s="2">
        <v>3876</v>
      </c>
      <c r="B3877" s="2">
        <v>37</v>
      </c>
      <c r="C3877" s="2">
        <v>55</v>
      </c>
      <c r="D3877" s="11"/>
      <c r="E38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77" s="524" t="str">
        <f t="shared" si="182"/>
        <v/>
      </c>
      <c r="H3877" s="525">
        <f t="shared" si="183"/>
        <v>0</v>
      </c>
      <c r="I3877" s="526">
        <f t="shared" si="184"/>
        <v>1</v>
      </c>
      <c r="J3877" s="526" t="str">
        <f ca="1">IF(G3877="","",SUMPRODUCT(LOOKUP(MID(SUBSTITUTE(UPPER(TRIM(CLEAN(SUBSTITUTE(SUBSTITUTE(G3877,"ٔ",""),"ـ","ء"))))," ",""),ROW(INDIRECT("1:"&amp;LEN(SUBSTITUTE(UPPER(TRIM(CLEAN(SUBSTITUTE(SUBSTITUTE(G3877,"ٔ",""),"ـ","ء"))))," ","")))),1),Gematria!$C$3:$C$40,Gematria!$D$3:$D$40)))</f>
        <v/>
      </c>
    </row>
    <row r="3878" spans="1:10" x14ac:dyDescent="0.25">
      <c r="A3878" s="2">
        <v>3877</v>
      </c>
      <c r="B3878" s="2">
        <v>37</v>
      </c>
      <c r="C3878" s="2">
        <v>56</v>
      </c>
      <c r="D3878" s="11"/>
      <c r="E38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78" s="524" t="str">
        <f t="shared" si="182"/>
        <v/>
      </c>
      <c r="H3878" s="525">
        <f t="shared" si="183"/>
        <v>0</v>
      </c>
      <c r="I3878" s="526">
        <f t="shared" si="184"/>
        <v>1</v>
      </c>
      <c r="J3878" s="526" t="str">
        <f ca="1">IF(G3878="","",SUMPRODUCT(LOOKUP(MID(SUBSTITUTE(UPPER(TRIM(CLEAN(SUBSTITUTE(SUBSTITUTE(G3878,"ٔ",""),"ـ","ء"))))," ",""),ROW(INDIRECT("1:"&amp;LEN(SUBSTITUTE(UPPER(TRIM(CLEAN(SUBSTITUTE(SUBSTITUTE(G3878,"ٔ",""),"ـ","ء"))))," ","")))),1),Gematria!$C$3:$C$40,Gematria!$D$3:$D$40)))</f>
        <v/>
      </c>
    </row>
    <row r="3879" spans="1:10" x14ac:dyDescent="0.25">
      <c r="A3879" s="2">
        <v>3878</v>
      </c>
      <c r="B3879" s="2">
        <v>37</v>
      </c>
      <c r="C3879" s="2">
        <v>57</v>
      </c>
      <c r="D3879" s="11"/>
      <c r="E38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79" s="524" t="str">
        <f t="shared" si="182"/>
        <v/>
      </c>
      <c r="H3879" s="525">
        <f t="shared" si="183"/>
        <v>0</v>
      </c>
      <c r="I3879" s="526">
        <f t="shared" si="184"/>
        <v>1</v>
      </c>
      <c r="J3879" s="526" t="str">
        <f ca="1">IF(G3879="","",SUMPRODUCT(LOOKUP(MID(SUBSTITUTE(UPPER(TRIM(CLEAN(SUBSTITUTE(SUBSTITUTE(G3879,"ٔ",""),"ـ","ء"))))," ",""),ROW(INDIRECT("1:"&amp;LEN(SUBSTITUTE(UPPER(TRIM(CLEAN(SUBSTITUTE(SUBSTITUTE(G3879,"ٔ",""),"ـ","ء"))))," ","")))),1),Gematria!$C$3:$C$40,Gematria!$D$3:$D$40)))</f>
        <v/>
      </c>
    </row>
    <row r="3880" spans="1:10" x14ac:dyDescent="0.25">
      <c r="A3880" s="2">
        <v>3879</v>
      </c>
      <c r="B3880" s="2">
        <v>37</v>
      </c>
      <c r="C3880" s="2">
        <v>58</v>
      </c>
      <c r="D3880" s="11"/>
      <c r="E38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80" s="524" t="str">
        <f t="shared" si="182"/>
        <v/>
      </c>
      <c r="H3880" s="525">
        <f t="shared" si="183"/>
        <v>0</v>
      </c>
      <c r="I3880" s="526">
        <f t="shared" si="184"/>
        <v>1</v>
      </c>
      <c r="J3880" s="526" t="str">
        <f ca="1">IF(G3880="","",SUMPRODUCT(LOOKUP(MID(SUBSTITUTE(UPPER(TRIM(CLEAN(SUBSTITUTE(SUBSTITUTE(G3880,"ٔ",""),"ـ","ء"))))," ",""),ROW(INDIRECT("1:"&amp;LEN(SUBSTITUTE(UPPER(TRIM(CLEAN(SUBSTITUTE(SUBSTITUTE(G3880,"ٔ",""),"ـ","ء"))))," ","")))),1),Gematria!$C$3:$C$40,Gematria!$D$3:$D$40)))</f>
        <v/>
      </c>
    </row>
    <row r="3881" spans="1:10" x14ac:dyDescent="0.25">
      <c r="A3881" s="2">
        <v>3880</v>
      </c>
      <c r="B3881" s="2">
        <v>37</v>
      </c>
      <c r="C3881" s="2">
        <v>59</v>
      </c>
      <c r="D3881" s="11"/>
      <c r="E38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81" s="524" t="str">
        <f t="shared" si="182"/>
        <v/>
      </c>
      <c r="H3881" s="525">
        <f t="shared" si="183"/>
        <v>0</v>
      </c>
      <c r="I3881" s="526">
        <f t="shared" si="184"/>
        <v>1</v>
      </c>
      <c r="J3881" s="526" t="str">
        <f ca="1">IF(G3881="","",SUMPRODUCT(LOOKUP(MID(SUBSTITUTE(UPPER(TRIM(CLEAN(SUBSTITUTE(SUBSTITUTE(G3881,"ٔ",""),"ـ","ء"))))," ",""),ROW(INDIRECT("1:"&amp;LEN(SUBSTITUTE(UPPER(TRIM(CLEAN(SUBSTITUTE(SUBSTITUTE(G3881,"ٔ",""),"ـ","ء"))))," ","")))),1),Gematria!$C$3:$C$40,Gematria!$D$3:$D$40)))</f>
        <v/>
      </c>
    </row>
    <row r="3882" spans="1:10" x14ac:dyDescent="0.25">
      <c r="A3882" s="2">
        <v>3881</v>
      </c>
      <c r="B3882" s="2">
        <v>37</v>
      </c>
      <c r="C3882" s="2">
        <v>60</v>
      </c>
      <c r="D3882" s="11"/>
      <c r="E38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82" s="524" t="str">
        <f t="shared" si="182"/>
        <v/>
      </c>
      <c r="H3882" s="525">
        <f t="shared" si="183"/>
        <v>0</v>
      </c>
      <c r="I3882" s="526">
        <f t="shared" si="184"/>
        <v>1</v>
      </c>
      <c r="J3882" s="526" t="str">
        <f ca="1">IF(G3882="","",SUMPRODUCT(LOOKUP(MID(SUBSTITUTE(UPPER(TRIM(CLEAN(SUBSTITUTE(SUBSTITUTE(G3882,"ٔ",""),"ـ","ء"))))," ",""),ROW(INDIRECT("1:"&amp;LEN(SUBSTITUTE(UPPER(TRIM(CLEAN(SUBSTITUTE(SUBSTITUTE(G3882,"ٔ",""),"ـ","ء"))))," ","")))),1),Gematria!$C$3:$C$40,Gematria!$D$3:$D$40)))</f>
        <v/>
      </c>
    </row>
    <row r="3883" spans="1:10" x14ac:dyDescent="0.25">
      <c r="A3883" s="2">
        <v>3882</v>
      </c>
      <c r="B3883" s="2">
        <v>37</v>
      </c>
      <c r="C3883" s="2">
        <v>61</v>
      </c>
      <c r="D3883" s="11"/>
      <c r="E38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83" s="524" t="str">
        <f t="shared" si="182"/>
        <v/>
      </c>
      <c r="H3883" s="525">
        <f t="shared" si="183"/>
        <v>0</v>
      </c>
      <c r="I3883" s="526">
        <f t="shared" si="184"/>
        <v>1</v>
      </c>
      <c r="J3883" s="526" t="str">
        <f ca="1">IF(G3883="","",SUMPRODUCT(LOOKUP(MID(SUBSTITUTE(UPPER(TRIM(CLEAN(SUBSTITUTE(SUBSTITUTE(G3883,"ٔ",""),"ـ","ء"))))," ",""),ROW(INDIRECT("1:"&amp;LEN(SUBSTITUTE(UPPER(TRIM(CLEAN(SUBSTITUTE(SUBSTITUTE(G3883,"ٔ",""),"ـ","ء"))))," ","")))),1),Gematria!$C$3:$C$40,Gematria!$D$3:$D$40)))</f>
        <v/>
      </c>
    </row>
    <row r="3884" spans="1:10" x14ac:dyDescent="0.25">
      <c r="A3884" s="2">
        <v>3883</v>
      </c>
      <c r="B3884" s="2">
        <v>37</v>
      </c>
      <c r="C3884" s="2">
        <v>62</v>
      </c>
      <c r="D3884" s="11"/>
      <c r="E38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84" s="524" t="str">
        <f t="shared" si="182"/>
        <v/>
      </c>
      <c r="H3884" s="525">
        <f t="shared" si="183"/>
        <v>0</v>
      </c>
      <c r="I3884" s="526">
        <f t="shared" si="184"/>
        <v>1</v>
      </c>
      <c r="J3884" s="526" t="str">
        <f ca="1">IF(G3884="","",SUMPRODUCT(LOOKUP(MID(SUBSTITUTE(UPPER(TRIM(CLEAN(SUBSTITUTE(SUBSTITUTE(G3884,"ٔ",""),"ـ","ء"))))," ",""),ROW(INDIRECT("1:"&amp;LEN(SUBSTITUTE(UPPER(TRIM(CLEAN(SUBSTITUTE(SUBSTITUTE(G3884,"ٔ",""),"ـ","ء"))))," ","")))),1),Gematria!$C$3:$C$40,Gematria!$D$3:$D$40)))</f>
        <v/>
      </c>
    </row>
    <row r="3885" spans="1:10" x14ac:dyDescent="0.25">
      <c r="A3885" s="2">
        <v>3884</v>
      </c>
      <c r="B3885" s="2">
        <v>37</v>
      </c>
      <c r="C3885" s="2">
        <v>63</v>
      </c>
      <c r="D3885" s="11"/>
      <c r="E38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85" s="524" t="str">
        <f t="shared" si="182"/>
        <v/>
      </c>
      <c r="H3885" s="525">
        <f t="shared" si="183"/>
        <v>0</v>
      </c>
      <c r="I3885" s="526">
        <f t="shared" si="184"/>
        <v>1</v>
      </c>
      <c r="J3885" s="526" t="str">
        <f ca="1">IF(G3885="","",SUMPRODUCT(LOOKUP(MID(SUBSTITUTE(UPPER(TRIM(CLEAN(SUBSTITUTE(SUBSTITUTE(G3885,"ٔ",""),"ـ","ء"))))," ",""),ROW(INDIRECT("1:"&amp;LEN(SUBSTITUTE(UPPER(TRIM(CLEAN(SUBSTITUTE(SUBSTITUTE(G3885,"ٔ",""),"ـ","ء"))))," ","")))),1),Gematria!$C$3:$C$40,Gematria!$D$3:$D$40)))</f>
        <v/>
      </c>
    </row>
    <row r="3886" spans="1:10" x14ac:dyDescent="0.25">
      <c r="A3886" s="2">
        <v>3885</v>
      </c>
      <c r="B3886" s="2">
        <v>37</v>
      </c>
      <c r="C3886" s="2">
        <v>64</v>
      </c>
      <c r="D3886" s="11"/>
      <c r="E38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86" s="524" t="str">
        <f t="shared" si="182"/>
        <v/>
      </c>
      <c r="H3886" s="525">
        <f t="shared" si="183"/>
        <v>0</v>
      </c>
      <c r="I3886" s="526">
        <f t="shared" si="184"/>
        <v>1</v>
      </c>
      <c r="J3886" s="526" t="str">
        <f ca="1">IF(G3886="","",SUMPRODUCT(LOOKUP(MID(SUBSTITUTE(UPPER(TRIM(CLEAN(SUBSTITUTE(SUBSTITUTE(G3886,"ٔ",""),"ـ","ء"))))," ",""),ROW(INDIRECT("1:"&amp;LEN(SUBSTITUTE(UPPER(TRIM(CLEAN(SUBSTITUTE(SUBSTITUTE(G3886,"ٔ",""),"ـ","ء"))))," ","")))),1),Gematria!$C$3:$C$40,Gematria!$D$3:$D$40)))</f>
        <v/>
      </c>
    </row>
    <row r="3887" spans="1:10" x14ac:dyDescent="0.25">
      <c r="A3887" s="2">
        <v>3886</v>
      </c>
      <c r="B3887" s="2">
        <v>37</v>
      </c>
      <c r="C3887" s="2">
        <v>65</v>
      </c>
      <c r="D3887" s="11"/>
      <c r="E38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87" s="524" t="str">
        <f t="shared" si="182"/>
        <v/>
      </c>
      <c r="H3887" s="525">
        <f t="shared" si="183"/>
        <v>0</v>
      </c>
      <c r="I3887" s="526">
        <f t="shared" si="184"/>
        <v>1</v>
      </c>
      <c r="J3887" s="526" t="str">
        <f ca="1">IF(G3887="","",SUMPRODUCT(LOOKUP(MID(SUBSTITUTE(UPPER(TRIM(CLEAN(SUBSTITUTE(SUBSTITUTE(G3887,"ٔ",""),"ـ","ء"))))," ",""),ROW(INDIRECT("1:"&amp;LEN(SUBSTITUTE(UPPER(TRIM(CLEAN(SUBSTITUTE(SUBSTITUTE(G3887,"ٔ",""),"ـ","ء"))))," ","")))),1),Gematria!$C$3:$C$40,Gematria!$D$3:$D$40)))</f>
        <v/>
      </c>
    </row>
    <row r="3888" spans="1:10" x14ac:dyDescent="0.25">
      <c r="A3888" s="2">
        <v>3887</v>
      </c>
      <c r="B3888" s="2">
        <v>37</v>
      </c>
      <c r="C3888" s="2">
        <v>66</v>
      </c>
      <c r="D3888" s="11"/>
      <c r="E38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88" s="524" t="str">
        <f t="shared" si="182"/>
        <v/>
      </c>
      <c r="H3888" s="525">
        <f t="shared" si="183"/>
        <v>0</v>
      </c>
      <c r="I3888" s="526">
        <f t="shared" si="184"/>
        <v>1</v>
      </c>
      <c r="J3888" s="526" t="str">
        <f ca="1">IF(G3888="","",SUMPRODUCT(LOOKUP(MID(SUBSTITUTE(UPPER(TRIM(CLEAN(SUBSTITUTE(SUBSTITUTE(G3888,"ٔ",""),"ـ","ء"))))," ",""),ROW(INDIRECT("1:"&amp;LEN(SUBSTITUTE(UPPER(TRIM(CLEAN(SUBSTITUTE(SUBSTITUTE(G3888,"ٔ",""),"ـ","ء"))))," ","")))),1),Gematria!$C$3:$C$40,Gematria!$D$3:$D$40)))</f>
        <v/>
      </c>
    </row>
    <row r="3889" spans="1:10" x14ac:dyDescent="0.25">
      <c r="A3889" s="2">
        <v>3888</v>
      </c>
      <c r="B3889" s="2">
        <v>37</v>
      </c>
      <c r="C3889" s="2">
        <v>67</v>
      </c>
      <c r="D3889" s="11"/>
      <c r="E38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89" s="524" t="str">
        <f t="shared" si="182"/>
        <v/>
      </c>
      <c r="H3889" s="525">
        <f t="shared" si="183"/>
        <v>0</v>
      </c>
      <c r="I3889" s="526">
        <f t="shared" si="184"/>
        <v>1</v>
      </c>
      <c r="J3889" s="526" t="str">
        <f ca="1">IF(G3889="","",SUMPRODUCT(LOOKUP(MID(SUBSTITUTE(UPPER(TRIM(CLEAN(SUBSTITUTE(SUBSTITUTE(G3889,"ٔ",""),"ـ","ء"))))," ",""),ROW(INDIRECT("1:"&amp;LEN(SUBSTITUTE(UPPER(TRIM(CLEAN(SUBSTITUTE(SUBSTITUTE(G3889,"ٔ",""),"ـ","ء"))))," ","")))),1),Gematria!$C$3:$C$40,Gematria!$D$3:$D$40)))</f>
        <v/>
      </c>
    </row>
    <row r="3890" spans="1:10" x14ac:dyDescent="0.25">
      <c r="A3890" s="2">
        <v>3889</v>
      </c>
      <c r="B3890" s="2">
        <v>37</v>
      </c>
      <c r="C3890" s="2">
        <v>68</v>
      </c>
      <c r="D3890" s="11"/>
      <c r="E38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90" s="524" t="str">
        <f t="shared" si="182"/>
        <v/>
      </c>
      <c r="H3890" s="525">
        <f t="shared" si="183"/>
        <v>0</v>
      </c>
      <c r="I3890" s="526">
        <f t="shared" si="184"/>
        <v>1</v>
      </c>
      <c r="J3890" s="526" t="str">
        <f ca="1">IF(G3890="","",SUMPRODUCT(LOOKUP(MID(SUBSTITUTE(UPPER(TRIM(CLEAN(SUBSTITUTE(SUBSTITUTE(G3890,"ٔ",""),"ـ","ء"))))," ",""),ROW(INDIRECT("1:"&amp;LEN(SUBSTITUTE(UPPER(TRIM(CLEAN(SUBSTITUTE(SUBSTITUTE(G3890,"ٔ",""),"ـ","ء"))))," ","")))),1),Gematria!$C$3:$C$40,Gematria!$D$3:$D$40)))</f>
        <v/>
      </c>
    </row>
    <row r="3891" spans="1:10" x14ac:dyDescent="0.25">
      <c r="A3891" s="2">
        <v>3890</v>
      </c>
      <c r="B3891" s="2">
        <v>37</v>
      </c>
      <c r="C3891" s="2">
        <v>69</v>
      </c>
      <c r="D3891" s="11"/>
      <c r="E38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91" s="524" t="str">
        <f t="shared" si="182"/>
        <v/>
      </c>
      <c r="H3891" s="525">
        <f t="shared" si="183"/>
        <v>0</v>
      </c>
      <c r="I3891" s="526">
        <f t="shared" si="184"/>
        <v>1</v>
      </c>
      <c r="J3891" s="526" t="str">
        <f ca="1">IF(G3891="","",SUMPRODUCT(LOOKUP(MID(SUBSTITUTE(UPPER(TRIM(CLEAN(SUBSTITUTE(SUBSTITUTE(G3891,"ٔ",""),"ـ","ء"))))," ",""),ROW(INDIRECT("1:"&amp;LEN(SUBSTITUTE(UPPER(TRIM(CLEAN(SUBSTITUTE(SUBSTITUTE(G3891,"ٔ",""),"ـ","ء"))))," ","")))),1),Gematria!$C$3:$C$40,Gematria!$D$3:$D$40)))</f>
        <v/>
      </c>
    </row>
    <row r="3892" spans="1:10" x14ac:dyDescent="0.25">
      <c r="A3892" s="2">
        <v>3891</v>
      </c>
      <c r="B3892" s="2">
        <v>37</v>
      </c>
      <c r="C3892" s="2">
        <v>70</v>
      </c>
      <c r="D3892" s="11"/>
      <c r="E38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92" s="524" t="str">
        <f t="shared" si="182"/>
        <v/>
      </c>
      <c r="H3892" s="525">
        <f t="shared" si="183"/>
        <v>0</v>
      </c>
      <c r="I3892" s="526">
        <f t="shared" si="184"/>
        <v>1</v>
      </c>
      <c r="J3892" s="526" t="str">
        <f ca="1">IF(G3892="","",SUMPRODUCT(LOOKUP(MID(SUBSTITUTE(UPPER(TRIM(CLEAN(SUBSTITUTE(SUBSTITUTE(G3892,"ٔ",""),"ـ","ء"))))," ",""),ROW(INDIRECT("1:"&amp;LEN(SUBSTITUTE(UPPER(TRIM(CLEAN(SUBSTITUTE(SUBSTITUTE(G3892,"ٔ",""),"ـ","ء"))))," ","")))),1),Gematria!$C$3:$C$40,Gematria!$D$3:$D$40)))</f>
        <v/>
      </c>
    </row>
    <row r="3893" spans="1:10" x14ac:dyDescent="0.25">
      <c r="A3893" s="2">
        <v>3892</v>
      </c>
      <c r="B3893" s="2">
        <v>37</v>
      </c>
      <c r="C3893" s="2">
        <v>71</v>
      </c>
      <c r="D3893" s="11"/>
      <c r="E38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93" s="524" t="str">
        <f t="shared" si="182"/>
        <v/>
      </c>
      <c r="H3893" s="525">
        <f t="shared" si="183"/>
        <v>0</v>
      </c>
      <c r="I3893" s="526">
        <f t="shared" si="184"/>
        <v>1</v>
      </c>
      <c r="J3893" s="526" t="str">
        <f ca="1">IF(G3893="","",SUMPRODUCT(LOOKUP(MID(SUBSTITUTE(UPPER(TRIM(CLEAN(SUBSTITUTE(SUBSTITUTE(G3893,"ٔ",""),"ـ","ء"))))," ",""),ROW(INDIRECT("1:"&amp;LEN(SUBSTITUTE(UPPER(TRIM(CLEAN(SUBSTITUTE(SUBSTITUTE(G3893,"ٔ",""),"ـ","ء"))))," ","")))),1),Gematria!$C$3:$C$40,Gematria!$D$3:$D$40)))</f>
        <v/>
      </c>
    </row>
    <row r="3894" spans="1:10" x14ac:dyDescent="0.25">
      <c r="A3894" s="2">
        <v>3893</v>
      </c>
      <c r="B3894" s="2">
        <v>37</v>
      </c>
      <c r="C3894" s="2">
        <v>72</v>
      </c>
      <c r="D3894" s="11"/>
      <c r="E38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94" s="524" t="str">
        <f t="shared" si="182"/>
        <v/>
      </c>
      <c r="H3894" s="525">
        <f t="shared" si="183"/>
        <v>0</v>
      </c>
      <c r="I3894" s="526">
        <f t="shared" si="184"/>
        <v>1</v>
      </c>
      <c r="J3894" s="526" t="str">
        <f ca="1">IF(G3894="","",SUMPRODUCT(LOOKUP(MID(SUBSTITUTE(UPPER(TRIM(CLEAN(SUBSTITUTE(SUBSTITUTE(G3894,"ٔ",""),"ـ","ء"))))," ",""),ROW(INDIRECT("1:"&amp;LEN(SUBSTITUTE(UPPER(TRIM(CLEAN(SUBSTITUTE(SUBSTITUTE(G3894,"ٔ",""),"ـ","ء"))))," ","")))),1),Gematria!$C$3:$C$40,Gematria!$D$3:$D$40)))</f>
        <v/>
      </c>
    </row>
    <row r="3895" spans="1:10" x14ac:dyDescent="0.25">
      <c r="A3895" s="2">
        <v>3894</v>
      </c>
      <c r="B3895" s="2">
        <v>37</v>
      </c>
      <c r="C3895" s="2">
        <v>73</v>
      </c>
      <c r="D3895" s="11"/>
      <c r="E38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95" s="524" t="str">
        <f t="shared" si="182"/>
        <v/>
      </c>
      <c r="H3895" s="525">
        <f t="shared" si="183"/>
        <v>0</v>
      </c>
      <c r="I3895" s="526">
        <f t="shared" si="184"/>
        <v>1</v>
      </c>
      <c r="J3895" s="526" t="str">
        <f ca="1">IF(G3895="","",SUMPRODUCT(LOOKUP(MID(SUBSTITUTE(UPPER(TRIM(CLEAN(SUBSTITUTE(SUBSTITUTE(G3895,"ٔ",""),"ـ","ء"))))," ",""),ROW(INDIRECT("1:"&amp;LEN(SUBSTITUTE(UPPER(TRIM(CLEAN(SUBSTITUTE(SUBSTITUTE(G3895,"ٔ",""),"ـ","ء"))))," ","")))),1),Gematria!$C$3:$C$40,Gematria!$D$3:$D$40)))</f>
        <v/>
      </c>
    </row>
    <row r="3896" spans="1:10" x14ac:dyDescent="0.25">
      <c r="A3896" s="2">
        <v>3895</v>
      </c>
      <c r="B3896" s="2">
        <v>37</v>
      </c>
      <c r="C3896" s="2">
        <v>74</v>
      </c>
      <c r="D3896" s="11"/>
      <c r="E38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96" s="524" t="str">
        <f t="shared" si="182"/>
        <v/>
      </c>
      <c r="H3896" s="525">
        <f t="shared" si="183"/>
        <v>0</v>
      </c>
      <c r="I3896" s="526">
        <f t="shared" si="184"/>
        <v>1</v>
      </c>
      <c r="J3896" s="526" t="str">
        <f ca="1">IF(G3896="","",SUMPRODUCT(LOOKUP(MID(SUBSTITUTE(UPPER(TRIM(CLEAN(SUBSTITUTE(SUBSTITUTE(G3896,"ٔ",""),"ـ","ء"))))," ",""),ROW(INDIRECT("1:"&amp;LEN(SUBSTITUTE(UPPER(TRIM(CLEAN(SUBSTITUTE(SUBSTITUTE(G3896,"ٔ",""),"ـ","ء"))))," ","")))),1),Gematria!$C$3:$C$40,Gematria!$D$3:$D$40)))</f>
        <v/>
      </c>
    </row>
    <row r="3897" spans="1:10" x14ac:dyDescent="0.25">
      <c r="A3897" s="2">
        <v>3896</v>
      </c>
      <c r="B3897" s="2">
        <v>37</v>
      </c>
      <c r="C3897" s="2">
        <v>75</v>
      </c>
      <c r="D3897" s="11"/>
      <c r="E38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97" s="524" t="str">
        <f t="shared" si="182"/>
        <v/>
      </c>
      <c r="H3897" s="525">
        <f t="shared" si="183"/>
        <v>0</v>
      </c>
      <c r="I3897" s="526">
        <f t="shared" si="184"/>
        <v>1</v>
      </c>
      <c r="J3897" s="526" t="str">
        <f ca="1">IF(G3897="","",SUMPRODUCT(LOOKUP(MID(SUBSTITUTE(UPPER(TRIM(CLEAN(SUBSTITUTE(SUBSTITUTE(G3897,"ٔ",""),"ـ","ء"))))," ",""),ROW(INDIRECT("1:"&amp;LEN(SUBSTITUTE(UPPER(TRIM(CLEAN(SUBSTITUTE(SUBSTITUTE(G3897,"ٔ",""),"ـ","ء"))))," ","")))),1),Gematria!$C$3:$C$40,Gematria!$D$3:$D$40)))</f>
        <v/>
      </c>
    </row>
    <row r="3898" spans="1:10" x14ac:dyDescent="0.25">
      <c r="A3898" s="2">
        <v>3897</v>
      </c>
      <c r="B3898" s="2">
        <v>37</v>
      </c>
      <c r="C3898" s="2">
        <v>76</v>
      </c>
      <c r="D3898" s="11"/>
      <c r="E38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98" s="524" t="str">
        <f t="shared" si="182"/>
        <v/>
      </c>
      <c r="H3898" s="525">
        <f t="shared" si="183"/>
        <v>0</v>
      </c>
      <c r="I3898" s="526">
        <f t="shared" si="184"/>
        <v>1</v>
      </c>
      <c r="J3898" s="526" t="str">
        <f ca="1">IF(G3898="","",SUMPRODUCT(LOOKUP(MID(SUBSTITUTE(UPPER(TRIM(CLEAN(SUBSTITUTE(SUBSTITUTE(G3898,"ٔ",""),"ـ","ء"))))," ",""),ROW(INDIRECT("1:"&amp;LEN(SUBSTITUTE(UPPER(TRIM(CLEAN(SUBSTITUTE(SUBSTITUTE(G3898,"ٔ",""),"ـ","ء"))))," ","")))),1),Gematria!$C$3:$C$40,Gematria!$D$3:$D$40)))</f>
        <v/>
      </c>
    </row>
    <row r="3899" spans="1:10" x14ac:dyDescent="0.25">
      <c r="A3899" s="2">
        <v>3898</v>
      </c>
      <c r="B3899" s="2">
        <v>37</v>
      </c>
      <c r="C3899" s="2">
        <v>77</v>
      </c>
      <c r="D3899" s="11"/>
      <c r="E38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8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899" s="524" t="str">
        <f t="shared" si="182"/>
        <v/>
      </c>
      <c r="H3899" s="525">
        <f t="shared" si="183"/>
        <v>0</v>
      </c>
      <c r="I3899" s="526">
        <f t="shared" si="184"/>
        <v>1</v>
      </c>
      <c r="J3899" s="526" t="str">
        <f ca="1">IF(G3899="","",SUMPRODUCT(LOOKUP(MID(SUBSTITUTE(UPPER(TRIM(CLEAN(SUBSTITUTE(SUBSTITUTE(G3899,"ٔ",""),"ـ","ء"))))," ",""),ROW(INDIRECT("1:"&amp;LEN(SUBSTITUTE(UPPER(TRIM(CLEAN(SUBSTITUTE(SUBSTITUTE(G3899,"ٔ",""),"ـ","ء"))))," ","")))),1),Gematria!$C$3:$C$40,Gematria!$D$3:$D$40)))</f>
        <v/>
      </c>
    </row>
    <row r="3900" spans="1:10" x14ac:dyDescent="0.25">
      <c r="A3900" s="2">
        <v>3899</v>
      </c>
      <c r="B3900" s="2">
        <v>37</v>
      </c>
      <c r="C3900" s="2">
        <v>78</v>
      </c>
      <c r="D3900" s="11"/>
      <c r="E39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00" s="524" t="str">
        <f t="shared" si="182"/>
        <v/>
      </c>
      <c r="H3900" s="525">
        <f t="shared" si="183"/>
        <v>0</v>
      </c>
      <c r="I3900" s="526">
        <f t="shared" si="184"/>
        <v>1</v>
      </c>
      <c r="J3900" s="526" t="str">
        <f ca="1">IF(G3900="","",SUMPRODUCT(LOOKUP(MID(SUBSTITUTE(UPPER(TRIM(CLEAN(SUBSTITUTE(SUBSTITUTE(G3900,"ٔ",""),"ـ","ء"))))," ",""),ROW(INDIRECT("1:"&amp;LEN(SUBSTITUTE(UPPER(TRIM(CLEAN(SUBSTITUTE(SUBSTITUTE(G3900,"ٔ",""),"ـ","ء"))))," ","")))),1),Gematria!$C$3:$C$40,Gematria!$D$3:$D$40)))</f>
        <v/>
      </c>
    </row>
    <row r="3901" spans="1:10" x14ac:dyDescent="0.25">
      <c r="A3901" s="2">
        <v>3900</v>
      </c>
      <c r="B3901" s="2">
        <v>37</v>
      </c>
      <c r="C3901" s="2">
        <v>79</v>
      </c>
      <c r="D3901" s="11"/>
      <c r="E39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01" s="524" t="str">
        <f t="shared" si="182"/>
        <v/>
      </c>
      <c r="H3901" s="525">
        <f t="shared" si="183"/>
        <v>0</v>
      </c>
      <c r="I3901" s="526">
        <f t="shared" si="184"/>
        <v>1</v>
      </c>
      <c r="J3901" s="526" t="str">
        <f ca="1">IF(G3901="","",SUMPRODUCT(LOOKUP(MID(SUBSTITUTE(UPPER(TRIM(CLEAN(SUBSTITUTE(SUBSTITUTE(G3901,"ٔ",""),"ـ","ء"))))," ",""),ROW(INDIRECT("1:"&amp;LEN(SUBSTITUTE(UPPER(TRIM(CLEAN(SUBSTITUTE(SUBSTITUTE(G3901,"ٔ",""),"ـ","ء"))))," ","")))),1),Gematria!$C$3:$C$40,Gematria!$D$3:$D$40)))</f>
        <v/>
      </c>
    </row>
    <row r="3902" spans="1:10" x14ac:dyDescent="0.25">
      <c r="A3902" s="2">
        <v>3901</v>
      </c>
      <c r="B3902" s="2">
        <v>37</v>
      </c>
      <c r="C3902" s="2">
        <v>80</v>
      </c>
      <c r="D3902" s="11"/>
      <c r="E39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02" s="524" t="str">
        <f t="shared" si="182"/>
        <v/>
      </c>
      <c r="H3902" s="525">
        <f t="shared" si="183"/>
        <v>0</v>
      </c>
      <c r="I3902" s="526">
        <f t="shared" si="184"/>
        <v>1</v>
      </c>
      <c r="J3902" s="526" t="str">
        <f ca="1">IF(G3902="","",SUMPRODUCT(LOOKUP(MID(SUBSTITUTE(UPPER(TRIM(CLEAN(SUBSTITUTE(SUBSTITUTE(G3902,"ٔ",""),"ـ","ء"))))," ",""),ROW(INDIRECT("1:"&amp;LEN(SUBSTITUTE(UPPER(TRIM(CLEAN(SUBSTITUTE(SUBSTITUTE(G3902,"ٔ",""),"ـ","ء"))))," ","")))),1),Gematria!$C$3:$C$40,Gematria!$D$3:$D$40)))</f>
        <v/>
      </c>
    </row>
    <row r="3903" spans="1:10" x14ac:dyDescent="0.25">
      <c r="A3903" s="2">
        <v>3902</v>
      </c>
      <c r="B3903" s="2">
        <v>37</v>
      </c>
      <c r="C3903" s="2">
        <v>81</v>
      </c>
      <c r="D3903" s="11"/>
      <c r="E39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03" s="524" t="str">
        <f t="shared" si="182"/>
        <v/>
      </c>
      <c r="H3903" s="525">
        <f t="shared" si="183"/>
        <v>0</v>
      </c>
      <c r="I3903" s="526">
        <f t="shared" si="184"/>
        <v>1</v>
      </c>
      <c r="J3903" s="526" t="str">
        <f ca="1">IF(G3903="","",SUMPRODUCT(LOOKUP(MID(SUBSTITUTE(UPPER(TRIM(CLEAN(SUBSTITUTE(SUBSTITUTE(G3903,"ٔ",""),"ـ","ء"))))," ",""),ROW(INDIRECT("1:"&amp;LEN(SUBSTITUTE(UPPER(TRIM(CLEAN(SUBSTITUTE(SUBSTITUTE(G3903,"ٔ",""),"ـ","ء"))))," ","")))),1),Gematria!$C$3:$C$40,Gematria!$D$3:$D$40)))</f>
        <v/>
      </c>
    </row>
    <row r="3904" spans="1:10" x14ac:dyDescent="0.25">
      <c r="A3904" s="2">
        <v>3903</v>
      </c>
      <c r="B3904" s="2">
        <v>37</v>
      </c>
      <c r="C3904" s="2">
        <v>82</v>
      </c>
      <c r="D3904" s="11"/>
      <c r="E39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04" s="524" t="str">
        <f t="shared" si="182"/>
        <v/>
      </c>
      <c r="H3904" s="525">
        <f t="shared" si="183"/>
        <v>0</v>
      </c>
      <c r="I3904" s="526">
        <f t="shared" si="184"/>
        <v>1</v>
      </c>
      <c r="J3904" s="526" t="str">
        <f ca="1">IF(G3904="","",SUMPRODUCT(LOOKUP(MID(SUBSTITUTE(UPPER(TRIM(CLEAN(SUBSTITUTE(SUBSTITUTE(G3904,"ٔ",""),"ـ","ء"))))," ",""),ROW(INDIRECT("1:"&amp;LEN(SUBSTITUTE(UPPER(TRIM(CLEAN(SUBSTITUTE(SUBSTITUTE(G3904,"ٔ",""),"ـ","ء"))))," ","")))),1),Gematria!$C$3:$C$40,Gematria!$D$3:$D$40)))</f>
        <v/>
      </c>
    </row>
    <row r="3905" spans="1:10" x14ac:dyDescent="0.25">
      <c r="A3905" s="2">
        <v>3904</v>
      </c>
      <c r="B3905" s="2">
        <v>37</v>
      </c>
      <c r="C3905" s="2">
        <v>83</v>
      </c>
      <c r="D3905" s="11"/>
      <c r="E39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05" s="524" t="str">
        <f t="shared" si="182"/>
        <v/>
      </c>
      <c r="H3905" s="525">
        <f t="shared" si="183"/>
        <v>0</v>
      </c>
      <c r="I3905" s="526">
        <f t="shared" si="184"/>
        <v>1</v>
      </c>
      <c r="J3905" s="526" t="str">
        <f ca="1">IF(G3905="","",SUMPRODUCT(LOOKUP(MID(SUBSTITUTE(UPPER(TRIM(CLEAN(SUBSTITUTE(SUBSTITUTE(G3905,"ٔ",""),"ـ","ء"))))," ",""),ROW(INDIRECT("1:"&amp;LEN(SUBSTITUTE(UPPER(TRIM(CLEAN(SUBSTITUTE(SUBSTITUTE(G3905,"ٔ",""),"ـ","ء"))))," ","")))),1),Gematria!$C$3:$C$40,Gematria!$D$3:$D$40)))</f>
        <v/>
      </c>
    </row>
    <row r="3906" spans="1:10" x14ac:dyDescent="0.25">
      <c r="A3906" s="2">
        <v>3905</v>
      </c>
      <c r="B3906" s="2">
        <v>37</v>
      </c>
      <c r="C3906" s="2">
        <v>84</v>
      </c>
      <c r="D3906" s="11"/>
      <c r="E39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06" s="524" t="str">
        <f t="shared" si="182"/>
        <v/>
      </c>
      <c r="H3906" s="525">
        <f t="shared" si="183"/>
        <v>0</v>
      </c>
      <c r="I3906" s="526">
        <f t="shared" si="184"/>
        <v>1</v>
      </c>
      <c r="J3906" s="526" t="str">
        <f ca="1">IF(G3906="","",SUMPRODUCT(LOOKUP(MID(SUBSTITUTE(UPPER(TRIM(CLEAN(SUBSTITUTE(SUBSTITUTE(G3906,"ٔ",""),"ـ","ء"))))," ",""),ROW(INDIRECT("1:"&amp;LEN(SUBSTITUTE(UPPER(TRIM(CLEAN(SUBSTITUTE(SUBSTITUTE(G3906,"ٔ",""),"ـ","ء"))))," ","")))),1),Gematria!$C$3:$C$40,Gematria!$D$3:$D$40)))</f>
        <v/>
      </c>
    </row>
    <row r="3907" spans="1:10" x14ac:dyDescent="0.25">
      <c r="A3907" s="2">
        <v>3906</v>
      </c>
      <c r="B3907" s="2">
        <v>37</v>
      </c>
      <c r="C3907" s="2">
        <v>85</v>
      </c>
      <c r="D3907" s="11"/>
      <c r="E39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07" s="524" t="str">
        <f t="shared" ref="G3907:G3970" si="185">TRIM(CLEAN(SUBSTITUTE(F3907,"ٔ","")))</f>
        <v/>
      </c>
      <c r="H3907" s="525">
        <f t="shared" ref="H3907:H3970" si="186">LEN(SUBSTITUTE(G3907," ",""))</f>
        <v>0</v>
      </c>
      <c r="I3907" s="526">
        <f t="shared" si="184"/>
        <v>1</v>
      </c>
      <c r="J3907" s="526" t="str">
        <f ca="1">IF(G3907="","",SUMPRODUCT(LOOKUP(MID(SUBSTITUTE(UPPER(TRIM(CLEAN(SUBSTITUTE(SUBSTITUTE(G3907,"ٔ",""),"ـ","ء"))))," ",""),ROW(INDIRECT("1:"&amp;LEN(SUBSTITUTE(UPPER(TRIM(CLEAN(SUBSTITUTE(SUBSTITUTE(G3907,"ٔ",""),"ـ","ء"))))," ","")))),1),Gematria!$C$3:$C$40,Gematria!$D$3:$D$40)))</f>
        <v/>
      </c>
    </row>
    <row r="3908" spans="1:10" x14ac:dyDescent="0.25">
      <c r="A3908" s="2">
        <v>3907</v>
      </c>
      <c r="B3908" s="2">
        <v>37</v>
      </c>
      <c r="C3908" s="2">
        <v>86</v>
      </c>
      <c r="D3908" s="11"/>
      <c r="E39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08" s="524" t="str">
        <f t="shared" si="185"/>
        <v/>
      </c>
      <c r="H3908" s="525">
        <f t="shared" si="186"/>
        <v>0</v>
      </c>
      <c r="I3908" s="526">
        <f t="shared" si="184"/>
        <v>1</v>
      </c>
      <c r="J3908" s="526" t="str">
        <f ca="1">IF(G3908="","",SUMPRODUCT(LOOKUP(MID(SUBSTITUTE(UPPER(TRIM(CLEAN(SUBSTITUTE(SUBSTITUTE(G3908,"ٔ",""),"ـ","ء"))))," ",""),ROW(INDIRECT("1:"&amp;LEN(SUBSTITUTE(UPPER(TRIM(CLEAN(SUBSTITUTE(SUBSTITUTE(G3908,"ٔ",""),"ـ","ء"))))," ","")))),1),Gematria!$C$3:$C$40,Gematria!$D$3:$D$40)))</f>
        <v/>
      </c>
    </row>
    <row r="3909" spans="1:10" x14ac:dyDescent="0.25">
      <c r="A3909" s="2">
        <v>3908</v>
      </c>
      <c r="B3909" s="2">
        <v>37</v>
      </c>
      <c r="C3909" s="2">
        <v>87</v>
      </c>
      <c r="D3909" s="11"/>
      <c r="E39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09" s="524" t="str">
        <f t="shared" si="185"/>
        <v/>
      </c>
      <c r="H3909" s="525">
        <f t="shared" si="186"/>
        <v>0</v>
      </c>
      <c r="I3909" s="526">
        <f t="shared" si="184"/>
        <v>1</v>
      </c>
      <c r="J3909" s="526" t="str">
        <f ca="1">IF(G3909="","",SUMPRODUCT(LOOKUP(MID(SUBSTITUTE(UPPER(TRIM(CLEAN(SUBSTITUTE(SUBSTITUTE(G3909,"ٔ",""),"ـ","ء"))))," ",""),ROW(INDIRECT("1:"&amp;LEN(SUBSTITUTE(UPPER(TRIM(CLEAN(SUBSTITUTE(SUBSTITUTE(G3909,"ٔ",""),"ـ","ء"))))," ","")))),1),Gematria!$C$3:$C$40,Gematria!$D$3:$D$40)))</f>
        <v/>
      </c>
    </row>
    <row r="3910" spans="1:10" x14ac:dyDescent="0.25">
      <c r="A3910" s="2">
        <v>3909</v>
      </c>
      <c r="B3910" s="2">
        <v>37</v>
      </c>
      <c r="C3910" s="2">
        <v>88</v>
      </c>
      <c r="D3910" s="11"/>
      <c r="E39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10" s="524" t="str">
        <f t="shared" si="185"/>
        <v/>
      </c>
      <c r="H3910" s="525">
        <f t="shared" si="186"/>
        <v>0</v>
      </c>
      <c r="I3910" s="526">
        <f t="shared" si="184"/>
        <v>1</v>
      </c>
      <c r="J3910" s="526" t="str">
        <f ca="1">IF(G3910="","",SUMPRODUCT(LOOKUP(MID(SUBSTITUTE(UPPER(TRIM(CLEAN(SUBSTITUTE(SUBSTITUTE(G3910,"ٔ",""),"ـ","ء"))))," ",""),ROW(INDIRECT("1:"&amp;LEN(SUBSTITUTE(UPPER(TRIM(CLEAN(SUBSTITUTE(SUBSTITUTE(G3910,"ٔ",""),"ـ","ء"))))," ","")))),1),Gematria!$C$3:$C$40,Gematria!$D$3:$D$40)))</f>
        <v/>
      </c>
    </row>
    <row r="3911" spans="1:10" x14ac:dyDescent="0.25">
      <c r="A3911" s="2">
        <v>3910</v>
      </c>
      <c r="B3911" s="2">
        <v>37</v>
      </c>
      <c r="C3911" s="2">
        <v>89</v>
      </c>
      <c r="D3911" s="11"/>
      <c r="E39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11" s="524" t="str">
        <f t="shared" si="185"/>
        <v/>
      </c>
      <c r="H3911" s="525">
        <f t="shared" si="186"/>
        <v>0</v>
      </c>
      <c r="I3911" s="526">
        <f t="shared" si="184"/>
        <v>1</v>
      </c>
      <c r="J3911" s="526" t="str">
        <f ca="1">IF(G3911="","",SUMPRODUCT(LOOKUP(MID(SUBSTITUTE(UPPER(TRIM(CLEAN(SUBSTITUTE(SUBSTITUTE(G3911,"ٔ",""),"ـ","ء"))))," ",""),ROW(INDIRECT("1:"&amp;LEN(SUBSTITUTE(UPPER(TRIM(CLEAN(SUBSTITUTE(SUBSTITUTE(G3911,"ٔ",""),"ـ","ء"))))," ","")))),1),Gematria!$C$3:$C$40,Gematria!$D$3:$D$40)))</f>
        <v/>
      </c>
    </row>
    <row r="3912" spans="1:10" x14ac:dyDescent="0.25">
      <c r="A3912" s="2">
        <v>3911</v>
      </c>
      <c r="B3912" s="2">
        <v>37</v>
      </c>
      <c r="C3912" s="2">
        <v>90</v>
      </c>
      <c r="D3912" s="11"/>
      <c r="E39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12" s="524" t="str">
        <f t="shared" si="185"/>
        <v/>
      </c>
      <c r="H3912" s="525">
        <f t="shared" si="186"/>
        <v>0</v>
      </c>
      <c r="I3912" s="526">
        <f t="shared" si="184"/>
        <v>1</v>
      </c>
      <c r="J3912" s="526" t="str">
        <f ca="1">IF(G3912="","",SUMPRODUCT(LOOKUP(MID(SUBSTITUTE(UPPER(TRIM(CLEAN(SUBSTITUTE(SUBSTITUTE(G3912,"ٔ",""),"ـ","ء"))))," ",""),ROW(INDIRECT("1:"&amp;LEN(SUBSTITUTE(UPPER(TRIM(CLEAN(SUBSTITUTE(SUBSTITUTE(G3912,"ٔ",""),"ـ","ء"))))," ","")))),1),Gematria!$C$3:$C$40,Gematria!$D$3:$D$40)))</f>
        <v/>
      </c>
    </row>
    <row r="3913" spans="1:10" x14ac:dyDescent="0.25">
      <c r="A3913" s="2">
        <v>3912</v>
      </c>
      <c r="B3913" s="2">
        <v>37</v>
      </c>
      <c r="C3913" s="2">
        <v>91</v>
      </c>
      <c r="D3913" s="11"/>
      <c r="E39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13" s="524" t="str">
        <f t="shared" si="185"/>
        <v/>
      </c>
      <c r="H3913" s="525">
        <f t="shared" si="186"/>
        <v>0</v>
      </c>
      <c r="I3913" s="526">
        <f t="shared" si="184"/>
        <v>1</v>
      </c>
      <c r="J3913" s="526" t="str">
        <f ca="1">IF(G3913="","",SUMPRODUCT(LOOKUP(MID(SUBSTITUTE(UPPER(TRIM(CLEAN(SUBSTITUTE(SUBSTITUTE(G3913,"ٔ",""),"ـ","ء"))))," ",""),ROW(INDIRECT("1:"&amp;LEN(SUBSTITUTE(UPPER(TRIM(CLEAN(SUBSTITUTE(SUBSTITUTE(G3913,"ٔ",""),"ـ","ء"))))," ","")))),1),Gematria!$C$3:$C$40,Gematria!$D$3:$D$40)))</f>
        <v/>
      </c>
    </row>
    <row r="3914" spans="1:10" x14ac:dyDescent="0.25">
      <c r="A3914" s="2">
        <v>3913</v>
      </c>
      <c r="B3914" s="2">
        <v>37</v>
      </c>
      <c r="C3914" s="2">
        <v>92</v>
      </c>
      <c r="D3914" s="11"/>
      <c r="E39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14" s="524" t="str">
        <f t="shared" si="185"/>
        <v/>
      </c>
      <c r="H3914" s="525">
        <f t="shared" si="186"/>
        <v>0</v>
      </c>
      <c r="I3914" s="526">
        <f t="shared" si="184"/>
        <v>1</v>
      </c>
      <c r="J3914" s="526" t="str">
        <f ca="1">IF(G3914="","",SUMPRODUCT(LOOKUP(MID(SUBSTITUTE(UPPER(TRIM(CLEAN(SUBSTITUTE(SUBSTITUTE(G3914,"ٔ",""),"ـ","ء"))))," ",""),ROW(INDIRECT("1:"&amp;LEN(SUBSTITUTE(UPPER(TRIM(CLEAN(SUBSTITUTE(SUBSTITUTE(G3914,"ٔ",""),"ـ","ء"))))," ","")))),1),Gematria!$C$3:$C$40,Gematria!$D$3:$D$40)))</f>
        <v/>
      </c>
    </row>
    <row r="3915" spans="1:10" x14ac:dyDescent="0.25">
      <c r="A3915" s="2">
        <v>3914</v>
      </c>
      <c r="B3915" s="2">
        <v>37</v>
      </c>
      <c r="C3915" s="2">
        <v>93</v>
      </c>
      <c r="D3915" s="11"/>
      <c r="E39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15" s="524" t="str">
        <f t="shared" si="185"/>
        <v/>
      </c>
      <c r="H3915" s="525">
        <f t="shared" si="186"/>
        <v>0</v>
      </c>
      <c r="I3915" s="526">
        <f t="shared" si="184"/>
        <v>1</v>
      </c>
      <c r="J3915" s="526" t="str">
        <f ca="1">IF(G3915="","",SUMPRODUCT(LOOKUP(MID(SUBSTITUTE(UPPER(TRIM(CLEAN(SUBSTITUTE(SUBSTITUTE(G3915,"ٔ",""),"ـ","ء"))))," ",""),ROW(INDIRECT("1:"&amp;LEN(SUBSTITUTE(UPPER(TRIM(CLEAN(SUBSTITUTE(SUBSTITUTE(G3915,"ٔ",""),"ـ","ء"))))," ","")))),1),Gematria!$C$3:$C$40,Gematria!$D$3:$D$40)))</f>
        <v/>
      </c>
    </row>
    <row r="3916" spans="1:10" x14ac:dyDescent="0.25">
      <c r="A3916" s="2">
        <v>3915</v>
      </c>
      <c r="B3916" s="2">
        <v>37</v>
      </c>
      <c r="C3916" s="2">
        <v>94</v>
      </c>
      <c r="D3916" s="11"/>
      <c r="E39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16" s="524" t="str">
        <f t="shared" si="185"/>
        <v/>
      </c>
      <c r="H3916" s="525">
        <f t="shared" si="186"/>
        <v>0</v>
      </c>
      <c r="I3916" s="526">
        <f t="shared" si="184"/>
        <v>1</v>
      </c>
      <c r="J3916" s="526" t="str">
        <f ca="1">IF(G3916="","",SUMPRODUCT(LOOKUP(MID(SUBSTITUTE(UPPER(TRIM(CLEAN(SUBSTITUTE(SUBSTITUTE(G3916,"ٔ",""),"ـ","ء"))))," ",""),ROW(INDIRECT("1:"&amp;LEN(SUBSTITUTE(UPPER(TRIM(CLEAN(SUBSTITUTE(SUBSTITUTE(G3916,"ٔ",""),"ـ","ء"))))," ","")))),1),Gematria!$C$3:$C$40,Gematria!$D$3:$D$40)))</f>
        <v/>
      </c>
    </row>
    <row r="3917" spans="1:10" x14ac:dyDescent="0.25">
      <c r="A3917" s="2">
        <v>3916</v>
      </c>
      <c r="B3917" s="2">
        <v>37</v>
      </c>
      <c r="C3917" s="2">
        <v>95</v>
      </c>
      <c r="D3917" s="11"/>
      <c r="E39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17" s="524" t="str">
        <f t="shared" si="185"/>
        <v/>
      </c>
      <c r="H3917" s="525">
        <f t="shared" si="186"/>
        <v>0</v>
      </c>
      <c r="I3917" s="526">
        <f t="shared" si="184"/>
        <v>1</v>
      </c>
      <c r="J3917" s="526" t="str">
        <f ca="1">IF(G3917="","",SUMPRODUCT(LOOKUP(MID(SUBSTITUTE(UPPER(TRIM(CLEAN(SUBSTITUTE(SUBSTITUTE(G3917,"ٔ",""),"ـ","ء"))))," ",""),ROW(INDIRECT("1:"&amp;LEN(SUBSTITUTE(UPPER(TRIM(CLEAN(SUBSTITUTE(SUBSTITUTE(G3917,"ٔ",""),"ـ","ء"))))," ","")))),1),Gematria!$C$3:$C$40,Gematria!$D$3:$D$40)))</f>
        <v/>
      </c>
    </row>
    <row r="3918" spans="1:10" x14ac:dyDescent="0.25">
      <c r="A3918" s="2">
        <v>3917</v>
      </c>
      <c r="B3918" s="2">
        <v>37</v>
      </c>
      <c r="C3918" s="2">
        <v>96</v>
      </c>
      <c r="D3918" s="11"/>
      <c r="E39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18" s="524" t="str">
        <f t="shared" si="185"/>
        <v/>
      </c>
      <c r="H3918" s="525">
        <f t="shared" si="186"/>
        <v>0</v>
      </c>
      <c r="I3918" s="526">
        <f t="shared" si="184"/>
        <v>1</v>
      </c>
      <c r="J3918" s="526" t="str">
        <f ca="1">IF(G3918="","",SUMPRODUCT(LOOKUP(MID(SUBSTITUTE(UPPER(TRIM(CLEAN(SUBSTITUTE(SUBSTITUTE(G3918,"ٔ",""),"ـ","ء"))))," ",""),ROW(INDIRECT("1:"&amp;LEN(SUBSTITUTE(UPPER(TRIM(CLEAN(SUBSTITUTE(SUBSTITUTE(G3918,"ٔ",""),"ـ","ء"))))," ","")))),1),Gematria!$C$3:$C$40,Gematria!$D$3:$D$40)))</f>
        <v/>
      </c>
    </row>
    <row r="3919" spans="1:10" x14ac:dyDescent="0.25">
      <c r="A3919" s="2">
        <v>3918</v>
      </c>
      <c r="B3919" s="2">
        <v>37</v>
      </c>
      <c r="C3919" s="2">
        <v>97</v>
      </c>
      <c r="D3919" s="11"/>
      <c r="E39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19" s="524" t="str">
        <f t="shared" si="185"/>
        <v/>
      </c>
      <c r="H3919" s="525">
        <f t="shared" si="186"/>
        <v>0</v>
      </c>
      <c r="I3919" s="526">
        <f t="shared" si="184"/>
        <v>1</v>
      </c>
      <c r="J3919" s="526" t="str">
        <f ca="1">IF(G3919="","",SUMPRODUCT(LOOKUP(MID(SUBSTITUTE(UPPER(TRIM(CLEAN(SUBSTITUTE(SUBSTITUTE(G3919,"ٔ",""),"ـ","ء"))))," ",""),ROW(INDIRECT("1:"&amp;LEN(SUBSTITUTE(UPPER(TRIM(CLEAN(SUBSTITUTE(SUBSTITUTE(G3919,"ٔ",""),"ـ","ء"))))," ","")))),1),Gematria!$C$3:$C$40,Gematria!$D$3:$D$40)))</f>
        <v/>
      </c>
    </row>
    <row r="3920" spans="1:10" x14ac:dyDescent="0.25">
      <c r="A3920" s="2">
        <v>3919</v>
      </c>
      <c r="B3920" s="2">
        <v>37</v>
      </c>
      <c r="C3920" s="2">
        <v>98</v>
      </c>
      <c r="D3920" s="11"/>
      <c r="E39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20" s="524" t="str">
        <f t="shared" si="185"/>
        <v/>
      </c>
      <c r="H3920" s="525">
        <f t="shared" si="186"/>
        <v>0</v>
      </c>
      <c r="I3920" s="526">
        <f t="shared" si="184"/>
        <v>1</v>
      </c>
      <c r="J3920" s="526" t="str">
        <f ca="1">IF(G3920="","",SUMPRODUCT(LOOKUP(MID(SUBSTITUTE(UPPER(TRIM(CLEAN(SUBSTITUTE(SUBSTITUTE(G3920,"ٔ",""),"ـ","ء"))))," ",""),ROW(INDIRECT("1:"&amp;LEN(SUBSTITUTE(UPPER(TRIM(CLEAN(SUBSTITUTE(SUBSTITUTE(G3920,"ٔ",""),"ـ","ء"))))," ","")))),1),Gematria!$C$3:$C$40,Gematria!$D$3:$D$40)))</f>
        <v/>
      </c>
    </row>
    <row r="3921" spans="1:10" x14ac:dyDescent="0.25">
      <c r="A3921" s="2">
        <v>3920</v>
      </c>
      <c r="B3921" s="2">
        <v>37</v>
      </c>
      <c r="C3921" s="2">
        <v>99</v>
      </c>
      <c r="D3921" s="11"/>
      <c r="E39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21" s="524" t="str">
        <f t="shared" si="185"/>
        <v/>
      </c>
      <c r="H3921" s="525">
        <f t="shared" si="186"/>
        <v>0</v>
      </c>
      <c r="I3921" s="526">
        <f t="shared" si="184"/>
        <v>1</v>
      </c>
      <c r="J3921" s="526" t="str">
        <f ca="1">IF(G3921="","",SUMPRODUCT(LOOKUP(MID(SUBSTITUTE(UPPER(TRIM(CLEAN(SUBSTITUTE(SUBSTITUTE(G3921,"ٔ",""),"ـ","ء"))))," ",""),ROW(INDIRECT("1:"&amp;LEN(SUBSTITUTE(UPPER(TRIM(CLEAN(SUBSTITUTE(SUBSTITUTE(G3921,"ٔ",""),"ـ","ء"))))," ","")))),1),Gematria!$C$3:$C$40,Gematria!$D$3:$D$40)))</f>
        <v/>
      </c>
    </row>
    <row r="3922" spans="1:10" x14ac:dyDescent="0.25">
      <c r="A3922" s="2">
        <v>3921</v>
      </c>
      <c r="B3922" s="2">
        <v>37</v>
      </c>
      <c r="C3922" s="2">
        <v>100</v>
      </c>
      <c r="D3922" s="11"/>
      <c r="E39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22" s="524" t="str">
        <f t="shared" si="185"/>
        <v/>
      </c>
      <c r="H3922" s="525">
        <f t="shared" si="186"/>
        <v>0</v>
      </c>
      <c r="I3922" s="526">
        <f t="shared" si="184"/>
        <v>1</v>
      </c>
      <c r="J3922" s="526" t="str">
        <f ca="1">IF(G3922="","",SUMPRODUCT(LOOKUP(MID(SUBSTITUTE(UPPER(TRIM(CLEAN(SUBSTITUTE(SUBSTITUTE(G3922,"ٔ",""),"ـ","ء"))))," ",""),ROW(INDIRECT("1:"&amp;LEN(SUBSTITUTE(UPPER(TRIM(CLEAN(SUBSTITUTE(SUBSTITUTE(G3922,"ٔ",""),"ـ","ء"))))," ","")))),1),Gematria!$C$3:$C$40,Gematria!$D$3:$D$40)))</f>
        <v/>
      </c>
    </row>
    <row r="3923" spans="1:10" x14ac:dyDescent="0.25">
      <c r="A3923" s="2">
        <v>3922</v>
      </c>
      <c r="B3923" s="2">
        <v>37</v>
      </c>
      <c r="C3923" s="2">
        <v>101</v>
      </c>
      <c r="D3923" s="11"/>
      <c r="E39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23" s="524" t="str">
        <f t="shared" si="185"/>
        <v/>
      </c>
      <c r="H3923" s="525">
        <f t="shared" si="186"/>
        <v>0</v>
      </c>
      <c r="I3923" s="526">
        <f t="shared" ref="I3923:I3986" si="187">LEN(TRIM(G3923))-H3923+1</f>
        <v>1</v>
      </c>
      <c r="J3923" s="526" t="str">
        <f ca="1">IF(G3923="","",SUMPRODUCT(LOOKUP(MID(SUBSTITUTE(UPPER(TRIM(CLEAN(SUBSTITUTE(SUBSTITUTE(G3923,"ٔ",""),"ـ","ء"))))," ",""),ROW(INDIRECT("1:"&amp;LEN(SUBSTITUTE(UPPER(TRIM(CLEAN(SUBSTITUTE(SUBSTITUTE(G3923,"ٔ",""),"ـ","ء"))))," ","")))),1),Gematria!$C$3:$C$40,Gematria!$D$3:$D$40)))</f>
        <v/>
      </c>
    </row>
    <row r="3924" spans="1:10" x14ac:dyDescent="0.25">
      <c r="A3924" s="2">
        <v>3923</v>
      </c>
      <c r="B3924" s="2">
        <v>37</v>
      </c>
      <c r="C3924" s="2">
        <v>102</v>
      </c>
      <c r="D3924" s="11"/>
      <c r="E39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24" s="524" t="str">
        <f t="shared" si="185"/>
        <v/>
      </c>
      <c r="H3924" s="525">
        <f t="shared" si="186"/>
        <v>0</v>
      </c>
      <c r="I3924" s="526">
        <f t="shared" si="187"/>
        <v>1</v>
      </c>
      <c r="J3924" s="526" t="str">
        <f ca="1">IF(G3924="","",SUMPRODUCT(LOOKUP(MID(SUBSTITUTE(UPPER(TRIM(CLEAN(SUBSTITUTE(SUBSTITUTE(G3924,"ٔ",""),"ـ","ء"))))," ",""),ROW(INDIRECT("1:"&amp;LEN(SUBSTITUTE(UPPER(TRIM(CLEAN(SUBSTITUTE(SUBSTITUTE(G3924,"ٔ",""),"ـ","ء"))))," ","")))),1),Gematria!$C$3:$C$40,Gematria!$D$3:$D$40)))</f>
        <v/>
      </c>
    </row>
    <row r="3925" spans="1:10" x14ac:dyDescent="0.25">
      <c r="A3925" s="2">
        <v>3924</v>
      </c>
      <c r="B3925" s="2">
        <v>37</v>
      </c>
      <c r="C3925" s="2">
        <v>103</v>
      </c>
      <c r="D3925" s="11"/>
      <c r="E39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25" s="524" t="str">
        <f t="shared" si="185"/>
        <v/>
      </c>
      <c r="H3925" s="525">
        <f t="shared" si="186"/>
        <v>0</v>
      </c>
      <c r="I3925" s="526">
        <f t="shared" si="187"/>
        <v>1</v>
      </c>
      <c r="J3925" s="526" t="str">
        <f ca="1">IF(G3925="","",SUMPRODUCT(LOOKUP(MID(SUBSTITUTE(UPPER(TRIM(CLEAN(SUBSTITUTE(SUBSTITUTE(G3925,"ٔ",""),"ـ","ء"))))," ",""),ROW(INDIRECT("1:"&amp;LEN(SUBSTITUTE(UPPER(TRIM(CLEAN(SUBSTITUTE(SUBSTITUTE(G3925,"ٔ",""),"ـ","ء"))))," ","")))),1),Gematria!$C$3:$C$40,Gematria!$D$3:$D$40)))</f>
        <v/>
      </c>
    </row>
    <row r="3926" spans="1:10" x14ac:dyDescent="0.25">
      <c r="A3926" s="2">
        <v>3925</v>
      </c>
      <c r="B3926" s="2">
        <v>37</v>
      </c>
      <c r="C3926" s="2">
        <v>104</v>
      </c>
      <c r="D3926" s="11"/>
      <c r="E39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26" s="524" t="str">
        <f t="shared" si="185"/>
        <v/>
      </c>
      <c r="H3926" s="525">
        <f t="shared" si="186"/>
        <v>0</v>
      </c>
      <c r="I3926" s="526">
        <f t="shared" si="187"/>
        <v>1</v>
      </c>
      <c r="J3926" s="526" t="str">
        <f ca="1">IF(G3926="","",SUMPRODUCT(LOOKUP(MID(SUBSTITUTE(UPPER(TRIM(CLEAN(SUBSTITUTE(SUBSTITUTE(G3926,"ٔ",""),"ـ","ء"))))," ",""),ROW(INDIRECT("1:"&amp;LEN(SUBSTITUTE(UPPER(TRIM(CLEAN(SUBSTITUTE(SUBSTITUTE(G3926,"ٔ",""),"ـ","ء"))))," ","")))),1),Gematria!$C$3:$C$40,Gematria!$D$3:$D$40)))</f>
        <v/>
      </c>
    </row>
    <row r="3927" spans="1:10" x14ac:dyDescent="0.25">
      <c r="A3927" s="2">
        <v>3926</v>
      </c>
      <c r="B3927" s="2">
        <v>37</v>
      </c>
      <c r="C3927" s="2">
        <v>105</v>
      </c>
      <c r="D3927" s="11"/>
      <c r="E39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27" s="524" t="str">
        <f t="shared" si="185"/>
        <v/>
      </c>
      <c r="H3927" s="525">
        <f t="shared" si="186"/>
        <v>0</v>
      </c>
      <c r="I3927" s="526">
        <f t="shared" si="187"/>
        <v>1</v>
      </c>
      <c r="J3927" s="526" t="str">
        <f ca="1">IF(G3927="","",SUMPRODUCT(LOOKUP(MID(SUBSTITUTE(UPPER(TRIM(CLEAN(SUBSTITUTE(SUBSTITUTE(G3927,"ٔ",""),"ـ","ء"))))," ",""),ROW(INDIRECT("1:"&amp;LEN(SUBSTITUTE(UPPER(TRIM(CLEAN(SUBSTITUTE(SUBSTITUTE(G3927,"ٔ",""),"ـ","ء"))))," ","")))),1),Gematria!$C$3:$C$40,Gematria!$D$3:$D$40)))</f>
        <v/>
      </c>
    </row>
    <row r="3928" spans="1:10" x14ac:dyDescent="0.25">
      <c r="A3928" s="2">
        <v>3927</v>
      </c>
      <c r="B3928" s="2">
        <v>37</v>
      </c>
      <c r="C3928" s="2">
        <v>106</v>
      </c>
      <c r="D3928" s="11"/>
      <c r="E39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28" s="524" t="str">
        <f t="shared" si="185"/>
        <v/>
      </c>
      <c r="H3928" s="525">
        <f t="shared" si="186"/>
        <v>0</v>
      </c>
      <c r="I3928" s="526">
        <f t="shared" si="187"/>
        <v>1</v>
      </c>
      <c r="J3928" s="526" t="str">
        <f ca="1">IF(G3928="","",SUMPRODUCT(LOOKUP(MID(SUBSTITUTE(UPPER(TRIM(CLEAN(SUBSTITUTE(SUBSTITUTE(G3928,"ٔ",""),"ـ","ء"))))," ",""),ROW(INDIRECT("1:"&amp;LEN(SUBSTITUTE(UPPER(TRIM(CLEAN(SUBSTITUTE(SUBSTITUTE(G3928,"ٔ",""),"ـ","ء"))))," ","")))),1),Gematria!$C$3:$C$40,Gematria!$D$3:$D$40)))</f>
        <v/>
      </c>
    </row>
    <row r="3929" spans="1:10" x14ac:dyDescent="0.25">
      <c r="A3929" s="2">
        <v>3928</v>
      </c>
      <c r="B3929" s="2">
        <v>37</v>
      </c>
      <c r="C3929" s="2">
        <v>107</v>
      </c>
      <c r="D3929" s="11"/>
      <c r="E39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29" s="524" t="str">
        <f t="shared" si="185"/>
        <v/>
      </c>
      <c r="H3929" s="525">
        <f t="shared" si="186"/>
        <v>0</v>
      </c>
      <c r="I3929" s="526">
        <f t="shared" si="187"/>
        <v>1</v>
      </c>
      <c r="J3929" s="526" t="str">
        <f ca="1">IF(G3929="","",SUMPRODUCT(LOOKUP(MID(SUBSTITUTE(UPPER(TRIM(CLEAN(SUBSTITUTE(SUBSTITUTE(G3929,"ٔ",""),"ـ","ء"))))," ",""),ROW(INDIRECT("1:"&amp;LEN(SUBSTITUTE(UPPER(TRIM(CLEAN(SUBSTITUTE(SUBSTITUTE(G3929,"ٔ",""),"ـ","ء"))))," ","")))),1),Gematria!$C$3:$C$40,Gematria!$D$3:$D$40)))</f>
        <v/>
      </c>
    </row>
    <row r="3930" spans="1:10" x14ac:dyDescent="0.25">
      <c r="A3930" s="2">
        <v>3929</v>
      </c>
      <c r="B3930" s="2">
        <v>37</v>
      </c>
      <c r="C3930" s="2">
        <v>108</v>
      </c>
      <c r="D3930" s="11"/>
      <c r="E39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30" s="524" t="str">
        <f t="shared" si="185"/>
        <v/>
      </c>
      <c r="H3930" s="525">
        <f t="shared" si="186"/>
        <v>0</v>
      </c>
      <c r="I3930" s="526">
        <f t="shared" si="187"/>
        <v>1</v>
      </c>
      <c r="J3930" s="526" t="str">
        <f ca="1">IF(G3930="","",SUMPRODUCT(LOOKUP(MID(SUBSTITUTE(UPPER(TRIM(CLEAN(SUBSTITUTE(SUBSTITUTE(G3930,"ٔ",""),"ـ","ء"))))," ",""),ROW(INDIRECT("1:"&amp;LEN(SUBSTITUTE(UPPER(TRIM(CLEAN(SUBSTITUTE(SUBSTITUTE(G3930,"ٔ",""),"ـ","ء"))))," ","")))),1),Gematria!$C$3:$C$40,Gematria!$D$3:$D$40)))</f>
        <v/>
      </c>
    </row>
    <row r="3931" spans="1:10" x14ac:dyDescent="0.25">
      <c r="A3931" s="2">
        <v>3930</v>
      </c>
      <c r="B3931" s="2">
        <v>37</v>
      </c>
      <c r="C3931" s="2">
        <v>109</v>
      </c>
      <c r="D3931" s="11"/>
      <c r="E39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31" s="524" t="str">
        <f t="shared" si="185"/>
        <v/>
      </c>
      <c r="H3931" s="525">
        <f t="shared" si="186"/>
        <v>0</v>
      </c>
      <c r="I3931" s="526">
        <f t="shared" si="187"/>
        <v>1</v>
      </c>
      <c r="J3931" s="526" t="str">
        <f ca="1">IF(G3931="","",SUMPRODUCT(LOOKUP(MID(SUBSTITUTE(UPPER(TRIM(CLEAN(SUBSTITUTE(SUBSTITUTE(G3931,"ٔ",""),"ـ","ء"))))," ",""),ROW(INDIRECT("1:"&amp;LEN(SUBSTITUTE(UPPER(TRIM(CLEAN(SUBSTITUTE(SUBSTITUTE(G3931,"ٔ",""),"ـ","ء"))))," ","")))),1),Gematria!$C$3:$C$40,Gematria!$D$3:$D$40)))</f>
        <v/>
      </c>
    </row>
    <row r="3932" spans="1:10" x14ac:dyDescent="0.25">
      <c r="A3932" s="2">
        <v>3931</v>
      </c>
      <c r="B3932" s="2">
        <v>37</v>
      </c>
      <c r="C3932" s="2">
        <v>110</v>
      </c>
      <c r="D3932" s="11"/>
      <c r="E39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32" s="524" t="str">
        <f t="shared" si="185"/>
        <v/>
      </c>
      <c r="H3932" s="525">
        <f t="shared" si="186"/>
        <v>0</v>
      </c>
      <c r="I3932" s="526">
        <f t="shared" si="187"/>
        <v>1</v>
      </c>
      <c r="J3932" s="526" t="str">
        <f ca="1">IF(G3932="","",SUMPRODUCT(LOOKUP(MID(SUBSTITUTE(UPPER(TRIM(CLEAN(SUBSTITUTE(SUBSTITUTE(G3932,"ٔ",""),"ـ","ء"))))," ",""),ROW(INDIRECT("1:"&amp;LEN(SUBSTITUTE(UPPER(TRIM(CLEAN(SUBSTITUTE(SUBSTITUTE(G3932,"ٔ",""),"ـ","ء"))))," ","")))),1),Gematria!$C$3:$C$40,Gematria!$D$3:$D$40)))</f>
        <v/>
      </c>
    </row>
    <row r="3933" spans="1:10" x14ac:dyDescent="0.25">
      <c r="A3933" s="2">
        <v>3932</v>
      </c>
      <c r="B3933" s="2">
        <v>37</v>
      </c>
      <c r="C3933" s="2">
        <v>111</v>
      </c>
      <c r="D3933" s="11"/>
      <c r="E39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33" s="524" t="str">
        <f t="shared" si="185"/>
        <v/>
      </c>
      <c r="H3933" s="525">
        <f t="shared" si="186"/>
        <v>0</v>
      </c>
      <c r="I3933" s="526">
        <f t="shared" si="187"/>
        <v>1</v>
      </c>
      <c r="J3933" s="526" t="str">
        <f ca="1">IF(G3933="","",SUMPRODUCT(LOOKUP(MID(SUBSTITUTE(UPPER(TRIM(CLEAN(SUBSTITUTE(SUBSTITUTE(G3933,"ٔ",""),"ـ","ء"))))," ",""),ROW(INDIRECT("1:"&amp;LEN(SUBSTITUTE(UPPER(TRIM(CLEAN(SUBSTITUTE(SUBSTITUTE(G3933,"ٔ",""),"ـ","ء"))))," ","")))),1),Gematria!$C$3:$C$40,Gematria!$D$3:$D$40)))</f>
        <v/>
      </c>
    </row>
    <row r="3934" spans="1:10" x14ac:dyDescent="0.25">
      <c r="A3934" s="2">
        <v>3933</v>
      </c>
      <c r="B3934" s="2">
        <v>37</v>
      </c>
      <c r="C3934" s="2">
        <v>112</v>
      </c>
      <c r="D3934" s="11"/>
      <c r="E39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34" s="524" t="str">
        <f t="shared" si="185"/>
        <v/>
      </c>
      <c r="H3934" s="525">
        <f t="shared" si="186"/>
        <v>0</v>
      </c>
      <c r="I3934" s="526">
        <f t="shared" si="187"/>
        <v>1</v>
      </c>
      <c r="J3934" s="526" t="str">
        <f ca="1">IF(G3934="","",SUMPRODUCT(LOOKUP(MID(SUBSTITUTE(UPPER(TRIM(CLEAN(SUBSTITUTE(SUBSTITUTE(G3934,"ٔ",""),"ـ","ء"))))," ",""),ROW(INDIRECT("1:"&amp;LEN(SUBSTITUTE(UPPER(TRIM(CLEAN(SUBSTITUTE(SUBSTITUTE(G3934,"ٔ",""),"ـ","ء"))))," ","")))),1),Gematria!$C$3:$C$40,Gematria!$D$3:$D$40)))</f>
        <v/>
      </c>
    </row>
    <row r="3935" spans="1:10" x14ac:dyDescent="0.25">
      <c r="A3935" s="2">
        <v>3934</v>
      </c>
      <c r="B3935" s="2">
        <v>37</v>
      </c>
      <c r="C3935" s="2">
        <v>113</v>
      </c>
      <c r="D3935" s="11"/>
      <c r="E39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35" s="524" t="str">
        <f t="shared" si="185"/>
        <v/>
      </c>
      <c r="H3935" s="525">
        <f t="shared" si="186"/>
        <v>0</v>
      </c>
      <c r="I3935" s="526">
        <f t="shared" si="187"/>
        <v>1</v>
      </c>
      <c r="J3935" s="526" t="str">
        <f ca="1">IF(G3935="","",SUMPRODUCT(LOOKUP(MID(SUBSTITUTE(UPPER(TRIM(CLEAN(SUBSTITUTE(SUBSTITUTE(G3935,"ٔ",""),"ـ","ء"))))," ",""),ROW(INDIRECT("1:"&amp;LEN(SUBSTITUTE(UPPER(TRIM(CLEAN(SUBSTITUTE(SUBSTITUTE(G3935,"ٔ",""),"ـ","ء"))))," ","")))),1),Gematria!$C$3:$C$40,Gematria!$D$3:$D$40)))</f>
        <v/>
      </c>
    </row>
    <row r="3936" spans="1:10" x14ac:dyDescent="0.25">
      <c r="A3936" s="2">
        <v>3935</v>
      </c>
      <c r="B3936" s="2">
        <v>37</v>
      </c>
      <c r="C3936" s="2">
        <v>114</v>
      </c>
      <c r="D3936" s="11"/>
      <c r="E39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36" s="524" t="str">
        <f t="shared" si="185"/>
        <v/>
      </c>
      <c r="H3936" s="525">
        <f t="shared" si="186"/>
        <v>0</v>
      </c>
      <c r="I3936" s="526">
        <f t="shared" si="187"/>
        <v>1</v>
      </c>
      <c r="J3936" s="526" t="str">
        <f ca="1">IF(G3936="","",SUMPRODUCT(LOOKUP(MID(SUBSTITUTE(UPPER(TRIM(CLEAN(SUBSTITUTE(SUBSTITUTE(G3936,"ٔ",""),"ـ","ء"))))," ",""),ROW(INDIRECT("1:"&amp;LEN(SUBSTITUTE(UPPER(TRIM(CLEAN(SUBSTITUTE(SUBSTITUTE(G3936,"ٔ",""),"ـ","ء"))))," ","")))),1),Gematria!$C$3:$C$40,Gematria!$D$3:$D$40)))</f>
        <v/>
      </c>
    </row>
    <row r="3937" spans="1:10" x14ac:dyDescent="0.25">
      <c r="A3937" s="2">
        <v>3936</v>
      </c>
      <c r="B3937" s="2">
        <v>37</v>
      </c>
      <c r="C3937" s="2">
        <v>115</v>
      </c>
      <c r="D3937" s="11"/>
      <c r="E39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37" s="524" t="str">
        <f t="shared" si="185"/>
        <v/>
      </c>
      <c r="H3937" s="525">
        <f t="shared" si="186"/>
        <v>0</v>
      </c>
      <c r="I3937" s="526">
        <f t="shared" si="187"/>
        <v>1</v>
      </c>
      <c r="J3937" s="526" t="str">
        <f ca="1">IF(G3937="","",SUMPRODUCT(LOOKUP(MID(SUBSTITUTE(UPPER(TRIM(CLEAN(SUBSTITUTE(SUBSTITUTE(G3937,"ٔ",""),"ـ","ء"))))," ",""),ROW(INDIRECT("1:"&amp;LEN(SUBSTITUTE(UPPER(TRIM(CLEAN(SUBSTITUTE(SUBSTITUTE(G3937,"ٔ",""),"ـ","ء"))))," ","")))),1),Gematria!$C$3:$C$40,Gematria!$D$3:$D$40)))</f>
        <v/>
      </c>
    </row>
    <row r="3938" spans="1:10" x14ac:dyDescent="0.25">
      <c r="A3938" s="2">
        <v>3937</v>
      </c>
      <c r="B3938" s="2">
        <v>37</v>
      </c>
      <c r="C3938" s="2">
        <v>116</v>
      </c>
      <c r="D3938" s="11"/>
      <c r="E39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38" s="524" t="str">
        <f t="shared" si="185"/>
        <v/>
      </c>
      <c r="H3938" s="525">
        <f t="shared" si="186"/>
        <v>0</v>
      </c>
      <c r="I3938" s="526">
        <f t="shared" si="187"/>
        <v>1</v>
      </c>
      <c r="J3938" s="526" t="str">
        <f ca="1">IF(G3938="","",SUMPRODUCT(LOOKUP(MID(SUBSTITUTE(UPPER(TRIM(CLEAN(SUBSTITUTE(SUBSTITUTE(G3938,"ٔ",""),"ـ","ء"))))," ",""),ROW(INDIRECT("1:"&amp;LEN(SUBSTITUTE(UPPER(TRIM(CLEAN(SUBSTITUTE(SUBSTITUTE(G3938,"ٔ",""),"ـ","ء"))))," ","")))),1),Gematria!$C$3:$C$40,Gematria!$D$3:$D$40)))</f>
        <v/>
      </c>
    </row>
    <row r="3939" spans="1:10" x14ac:dyDescent="0.25">
      <c r="A3939" s="2">
        <v>3938</v>
      </c>
      <c r="B3939" s="2">
        <v>37</v>
      </c>
      <c r="C3939" s="2">
        <v>117</v>
      </c>
      <c r="D3939" s="11"/>
      <c r="E39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39" s="524" t="str">
        <f t="shared" si="185"/>
        <v/>
      </c>
      <c r="H3939" s="525">
        <f t="shared" si="186"/>
        <v>0</v>
      </c>
      <c r="I3939" s="526">
        <f t="shared" si="187"/>
        <v>1</v>
      </c>
      <c r="J3939" s="526" t="str">
        <f ca="1">IF(G3939="","",SUMPRODUCT(LOOKUP(MID(SUBSTITUTE(UPPER(TRIM(CLEAN(SUBSTITUTE(SUBSTITUTE(G3939,"ٔ",""),"ـ","ء"))))," ",""),ROW(INDIRECT("1:"&amp;LEN(SUBSTITUTE(UPPER(TRIM(CLEAN(SUBSTITUTE(SUBSTITUTE(G3939,"ٔ",""),"ـ","ء"))))," ","")))),1),Gematria!$C$3:$C$40,Gematria!$D$3:$D$40)))</f>
        <v/>
      </c>
    </row>
    <row r="3940" spans="1:10" x14ac:dyDescent="0.25">
      <c r="A3940" s="2">
        <v>3939</v>
      </c>
      <c r="B3940" s="2">
        <v>37</v>
      </c>
      <c r="C3940" s="2">
        <v>118</v>
      </c>
      <c r="D3940" s="11"/>
      <c r="E39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40" s="524" t="str">
        <f t="shared" si="185"/>
        <v/>
      </c>
      <c r="H3940" s="525">
        <f t="shared" si="186"/>
        <v>0</v>
      </c>
      <c r="I3940" s="526">
        <f t="shared" si="187"/>
        <v>1</v>
      </c>
      <c r="J3940" s="526" t="str">
        <f ca="1">IF(G3940="","",SUMPRODUCT(LOOKUP(MID(SUBSTITUTE(UPPER(TRIM(CLEAN(SUBSTITUTE(SUBSTITUTE(G3940,"ٔ",""),"ـ","ء"))))," ",""),ROW(INDIRECT("1:"&amp;LEN(SUBSTITUTE(UPPER(TRIM(CLEAN(SUBSTITUTE(SUBSTITUTE(G3940,"ٔ",""),"ـ","ء"))))," ","")))),1),Gematria!$C$3:$C$40,Gematria!$D$3:$D$40)))</f>
        <v/>
      </c>
    </row>
    <row r="3941" spans="1:10" x14ac:dyDescent="0.25">
      <c r="A3941" s="2">
        <v>3940</v>
      </c>
      <c r="B3941" s="2">
        <v>37</v>
      </c>
      <c r="C3941" s="2">
        <v>119</v>
      </c>
      <c r="D3941" s="11"/>
      <c r="E39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41" s="524" t="str">
        <f t="shared" si="185"/>
        <v/>
      </c>
      <c r="H3941" s="525">
        <f t="shared" si="186"/>
        <v>0</v>
      </c>
      <c r="I3941" s="526">
        <f t="shared" si="187"/>
        <v>1</v>
      </c>
      <c r="J3941" s="526" t="str">
        <f ca="1">IF(G3941="","",SUMPRODUCT(LOOKUP(MID(SUBSTITUTE(UPPER(TRIM(CLEAN(SUBSTITUTE(SUBSTITUTE(G3941,"ٔ",""),"ـ","ء"))))," ",""),ROW(INDIRECT("1:"&amp;LEN(SUBSTITUTE(UPPER(TRIM(CLEAN(SUBSTITUTE(SUBSTITUTE(G3941,"ٔ",""),"ـ","ء"))))," ","")))),1),Gematria!$C$3:$C$40,Gematria!$D$3:$D$40)))</f>
        <v/>
      </c>
    </row>
    <row r="3942" spans="1:10" x14ac:dyDescent="0.25">
      <c r="A3942" s="2">
        <v>3941</v>
      </c>
      <c r="B3942" s="2">
        <v>37</v>
      </c>
      <c r="C3942" s="2">
        <v>120</v>
      </c>
      <c r="D3942" s="11"/>
      <c r="E39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42" s="524" t="str">
        <f t="shared" si="185"/>
        <v/>
      </c>
      <c r="H3942" s="525">
        <f t="shared" si="186"/>
        <v>0</v>
      </c>
      <c r="I3942" s="526">
        <f t="shared" si="187"/>
        <v>1</v>
      </c>
      <c r="J3942" s="526" t="str">
        <f ca="1">IF(G3942="","",SUMPRODUCT(LOOKUP(MID(SUBSTITUTE(UPPER(TRIM(CLEAN(SUBSTITUTE(SUBSTITUTE(G3942,"ٔ",""),"ـ","ء"))))," ",""),ROW(INDIRECT("1:"&amp;LEN(SUBSTITUTE(UPPER(TRIM(CLEAN(SUBSTITUTE(SUBSTITUTE(G3942,"ٔ",""),"ـ","ء"))))," ","")))),1),Gematria!$C$3:$C$40,Gematria!$D$3:$D$40)))</f>
        <v/>
      </c>
    </row>
    <row r="3943" spans="1:10" x14ac:dyDescent="0.25">
      <c r="A3943" s="2">
        <v>3942</v>
      </c>
      <c r="B3943" s="2">
        <v>37</v>
      </c>
      <c r="C3943" s="2">
        <v>121</v>
      </c>
      <c r="D3943" s="11"/>
      <c r="E39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43" s="524" t="str">
        <f t="shared" si="185"/>
        <v/>
      </c>
      <c r="H3943" s="525">
        <f t="shared" si="186"/>
        <v>0</v>
      </c>
      <c r="I3943" s="526">
        <f t="shared" si="187"/>
        <v>1</v>
      </c>
      <c r="J3943" s="526" t="str">
        <f ca="1">IF(G3943="","",SUMPRODUCT(LOOKUP(MID(SUBSTITUTE(UPPER(TRIM(CLEAN(SUBSTITUTE(SUBSTITUTE(G3943,"ٔ",""),"ـ","ء"))))," ",""),ROW(INDIRECT("1:"&amp;LEN(SUBSTITUTE(UPPER(TRIM(CLEAN(SUBSTITUTE(SUBSTITUTE(G3943,"ٔ",""),"ـ","ء"))))," ","")))),1),Gematria!$C$3:$C$40,Gematria!$D$3:$D$40)))</f>
        <v/>
      </c>
    </row>
    <row r="3944" spans="1:10" x14ac:dyDescent="0.25">
      <c r="A3944" s="2">
        <v>3943</v>
      </c>
      <c r="B3944" s="2">
        <v>37</v>
      </c>
      <c r="C3944" s="2">
        <v>122</v>
      </c>
      <c r="D3944" s="11"/>
      <c r="E39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44" s="524" t="str">
        <f t="shared" si="185"/>
        <v/>
      </c>
      <c r="H3944" s="525">
        <f t="shared" si="186"/>
        <v>0</v>
      </c>
      <c r="I3944" s="526">
        <f t="shared" si="187"/>
        <v>1</v>
      </c>
      <c r="J3944" s="526" t="str">
        <f ca="1">IF(G3944="","",SUMPRODUCT(LOOKUP(MID(SUBSTITUTE(UPPER(TRIM(CLEAN(SUBSTITUTE(SUBSTITUTE(G3944,"ٔ",""),"ـ","ء"))))," ",""),ROW(INDIRECT("1:"&amp;LEN(SUBSTITUTE(UPPER(TRIM(CLEAN(SUBSTITUTE(SUBSTITUTE(G3944,"ٔ",""),"ـ","ء"))))," ","")))),1),Gematria!$C$3:$C$40,Gematria!$D$3:$D$40)))</f>
        <v/>
      </c>
    </row>
    <row r="3945" spans="1:10" x14ac:dyDescent="0.25">
      <c r="A3945" s="2">
        <v>3944</v>
      </c>
      <c r="B3945" s="2">
        <v>37</v>
      </c>
      <c r="C3945" s="2">
        <v>123</v>
      </c>
      <c r="D3945" s="11"/>
      <c r="E39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45" s="524" t="str">
        <f t="shared" si="185"/>
        <v/>
      </c>
      <c r="H3945" s="525">
        <f t="shared" si="186"/>
        <v>0</v>
      </c>
      <c r="I3945" s="526">
        <f t="shared" si="187"/>
        <v>1</v>
      </c>
      <c r="J3945" s="526" t="str">
        <f ca="1">IF(G3945="","",SUMPRODUCT(LOOKUP(MID(SUBSTITUTE(UPPER(TRIM(CLEAN(SUBSTITUTE(SUBSTITUTE(G3945,"ٔ",""),"ـ","ء"))))," ",""),ROW(INDIRECT("1:"&amp;LEN(SUBSTITUTE(UPPER(TRIM(CLEAN(SUBSTITUTE(SUBSTITUTE(G3945,"ٔ",""),"ـ","ء"))))," ","")))),1),Gematria!$C$3:$C$40,Gematria!$D$3:$D$40)))</f>
        <v/>
      </c>
    </row>
    <row r="3946" spans="1:10" x14ac:dyDescent="0.25">
      <c r="A3946" s="2">
        <v>3945</v>
      </c>
      <c r="B3946" s="2">
        <v>37</v>
      </c>
      <c r="C3946" s="2">
        <v>124</v>
      </c>
      <c r="D3946" s="11"/>
      <c r="E39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46" s="524" t="str">
        <f t="shared" si="185"/>
        <v/>
      </c>
      <c r="H3946" s="525">
        <f t="shared" si="186"/>
        <v>0</v>
      </c>
      <c r="I3946" s="526">
        <f t="shared" si="187"/>
        <v>1</v>
      </c>
      <c r="J3946" s="526" t="str">
        <f ca="1">IF(G3946="","",SUMPRODUCT(LOOKUP(MID(SUBSTITUTE(UPPER(TRIM(CLEAN(SUBSTITUTE(SUBSTITUTE(G3946,"ٔ",""),"ـ","ء"))))," ",""),ROW(INDIRECT("1:"&amp;LEN(SUBSTITUTE(UPPER(TRIM(CLEAN(SUBSTITUTE(SUBSTITUTE(G3946,"ٔ",""),"ـ","ء"))))," ","")))),1),Gematria!$C$3:$C$40,Gematria!$D$3:$D$40)))</f>
        <v/>
      </c>
    </row>
    <row r="3947" spans="1:10" x14ac:dyDescent="0.25">
      <c r="A3947" s="2">
        <v>3946</v>
      </c>
      <c r="B3947" s="2">
        <v>37</v>
      </c>
      <c r="C3947" s="2">
        <v>125</v>
      </c>
      <c r="D3947" s="11"/>
      <c r="E39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47" s="524" t="str">
        <f t="shared" si="185"/>
        <v/>
      </c>
      <c r="H3947" s="525">
        <f t="shared" si="186"/>
        <v>0</v>
      </c>
      <c r="I3947" s="526">
        <f t="shared" si="187"/>
        <v>1</v>
      </c>
      <c r="J3947" s="526" t="str">
        <f ca="1">IF(G3947="","",SUMPRODUCT(LOOKUP(MID(SUBSTITUTE(UPPER(TRIM(CLEAN(SUBSTITUTE(SUBSTITUTE(G3947,"ٔ",""),"ـ","ء"))))," ",""),ROW(INDIRECT("1:"&amp;LEN(SUBSTITUTE(UPPER(TRIM(CLEAN(SUBSTITUTE(SUBSTITUTE(G3947,"ٔ",""),"ـ","ء"))))," ","")))),1),Gematria!$C$3:$C$40,Gematria!$D$3:$D$40)))</f>
        <v/>
      </c>
    </row>
    <row r="3948" spans="1:10" x14ac:dyDescent="0.25">
      <c r="A3948" s="2">
        <v>3947</v>
      </c>
      <c r="B3948" s="2">
        <v>37</v>
      </c>
      <c r="C3948" s="2">
        <v>126</v>
      </c>
      <c r="D3948" s="11"/>
      <c r="E39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48" s="524" t="str">
        <f t="shared" si="185"/>
        <v/>
      </c>
      <c r="H3948" s="525">
        <f t="shared" si="186"/>
        <v>0</v>
      </c>
      <c r="I3948" s="526">
        <f t="shared" si="187"/>
        <v>1</v>
      </c>
      <c r="J3948" s="526" t="str">
        <f ca="1">IF(G3948="","",SUMPRODUCT(LOOKUP(MID(SUBSTITUTE(UPPER(TRIM(CLEAN(SUBSTITUTE(SUBSTITUTE(G3948,"ٔ",""),"ـ","ء"))))," ",""),ROW(INDIRECT("1:"&amp;LEN(SUBSTITUTE(UPPER(TRIM(CLEAN(SUBSTITUTE(SUBSTITUTE(G3948,"ٔ",""),"ـ","ء"))))," ","")))),1),Gematria!$C$3:$C$40,Gematria!$D$3:$D$40)))</f>
        <v/>
      </c>
    </row>
    <row r="3949" spans="1:10" x14ac:dyDescent="0.25">
      <c r="A3949" s="2">
        <v>3948</v>
      </c>
      <c r="B3949" s="2">
        <v>37</v>
      </c>
      <c r="C3949" s="2">
        <v>127</v>
      </c>
      <c r="D3949" s="11"/>
      <c r="E39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49" s="524" t="str">
        <f t="shared" si="185"/>
        <v/>
      </c>
      <c r="H3949" s="525">
        <f t="shared" si="186"/>
        <v>0</v>
      </c>
      <c r="I3949" s="526">
        <f t="shared" si="187"/>
        <v>1</v>
      </c>
      <c r="J3949" s="526" t="str">
        <f ca="1">IF(G3949="","",SUMPRODUCT(LOOKUP(MID(SUBSTITUTE(UPPER(TRIM(CLEAN(SUBSTITUTE(SUBSTITUTE(G3949,"ٔ",""),"ـ","ء"))))," ",""),ROW(INDIRECT("1:"&amp;LEN(SUBSTITUTE(UPPER(TRIM(CLEAN(SUBSTITUTE(SUBSTITUTE(G3949,"ٔ",""),"ـ","ء"))))," ","")))),1),Gematria!$C$3:$C$40,Gematria!$D$3:$D$40)))</f>
        <v/>
      </c>
    </row>
    <row r="3950" spans="1:10" x14ac:dyDescent="0.25">
      <c r="A3950" s="2">
        <v>3949</v>
      </c>
      <c r="B3950" s="2">
        <v>37</v>
      </c>
      <c r="C3950" s="2">
        <v>128</v>
      </c>
      <c r="D3950" s="11"/>
      <c r="E39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50" s="524" t="str">
        <f t="shared" si="185"/>
        <v/>
      </c>
      <c r="H3950" s="525">
        <f t="shared" si="186"/>
        <v>0</v>
      </c>
      <c r="I3950" s="526">
        <f t="shared" si="187"/>
        <v>1</v>
      </c>
      <c r="J3950" s="526" t="str">
        <f ca="1">IF(G3950="","",SUMPRODUCT(LOOKUP(MID(SUBSTITUTE(UPPER(TRIM(CLEAN(SUBSTITUTE(SUBSTITUTE(G3950,"ٔ",""),"ـ","ء"))))," ",""),ROW(INDIRECT("1:"&amp;LEN(SUBSTITUTE(UPPER(TRIM(CLEAN(SUBSTITUTE(SUBSTITUTE(G3950,"ٔ",""),"ـ","ء"))))," ","")))),1),Gematria!$C$3:$C$40,Gematria!$D$3:$D$40)))</f>
        <v/>
      </c>
    </row>
    <row r="3951" spans="1:10" x14ac:dyDescent="0.25">
      <c r="A3951" s="2">
        <v>3950</v>
      </c>
      <c r="B3951" s="2">
        <v>37</v>
      </c>
      <c r="C3951" s="2">
        <v>129</v>
      </c>
      <c r="D3951" s="11"/>
      <c r="E39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51" s="524" t="str">
        <f t="shared" si="185"/>
        <v/>
      </c>
      <c r="H3951" s="525">
        <f t="shared" si="186"/>
        <v>0</v>
      </c>
      <c r="I3951" s="526">
        <f t="shared" si="187"/>
        <v>1</v>
      </c>
      <c r="J3951" s="526" t="str">
        <f ca="1">IF(G3951="","",SUMPRODUCT(LOOKUP(MID(SUBSTITUTE(UPPER(TRIM(CLEAN(SUBSTITUTE(SUBSTITUTE(G3951,"ٔ",""),"ـ","ء"))))," ",""),ROW(INDIRECT("1:"&amp;LEN(SUBSTITUTE(UPPER(TRIM(CLEAN(SUBSTITUTE(SUBSTITUTE(G3951,"ٔ",""),"ـ","ء"))))," ","")))),1),Gematria!$C$3:$C$40,Gematria!$D$3:$D$40)))</f>
        <v/>
      </c>
    </row>
    <row r="3952" spans="1:10" x14ac:dyDescent="0.25">
      <c r="A3952" s="2">
        <v>3951</v>
      </c>
      <c r="B3952" s="2">
        <v>37</v>
      </c>
      <c r="C3952" s="2">
        <v>130</v>
      </c>
      <c r="D3952" s="11"/>
      <c r="E39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52" s="524" t="str">
        <f t="shared" si="185"/>
        <v/>
      </c>
      <c r="H3952" s="525">
        <f t="shared" si="186"/>
        <v>0</v>
      </c>
      <c r="I3952" s="526">
        <f t="shared" si="187"/>
        <v>1</v>
      </c>
      <c r="J3952" s="526" t="str">
        <f ca="1">IF(G3952="","",SUMPRODUCT(LOOKUP(MID(SUBSTITUTE(UPPER(TRIM(CLEAN(SUBSTITUTE(SUBSTITUTE(G3952,"ٔ",""),"ـ","ء"))))," ",""),ROW(INDIRECT("1:"&amp;LEN(SUBSTITUTE(UPPER(TRIM(CLEAN(SUBSTITUTE(SUBSTITUTE(G3952,"ٔ",""),"ـ","ء"))))," ","")))),1),Gematria!$C$3:$C$40,Gematria!$D$3:$D$40)))</f>
        <v/>
      </c>
    </row>
    <row r="3953" spans="1:10" x14ac:dyDescent="0.25">
      <c r="A3953" s="2">
        <v>3952</v>
      </c>
      <c r="B3953" s="2">
        <v>37</v>
      </c>
      <c r="C3953" s="2">
        <v>131</v>
      </c>
      <c r="D3953" s="11"/>
      <c r="E39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53" s="524" t="str">
        <f t="shared" si="185"/>
        <v/>
      </c>
      <c r="H3953" s="525">
        <f t="shared" si="186"/>
        <v>0</v>
      </c>
      <c r="I3953" s="526">
        <f t="shared" si="187"/>
        <v>1</v>
      </c>
      <c r="J3953" s="526" t="str">
        <f ca="1">IF(G3953="","",SUMPRODUCT(LOOKUP(MID(SUBSTITUTE(UPPER(TRIM(CLEAN(SUBSTITUTE(SUBSTITUTE(G3953,"ٔ",""),"ـ","ء"))))," ",""),ROW(INDIRECT("1:"&amp;LEN(SUBSTITUTE(UPPER(TRIM(CLEAN(SUBSTITUTE(SUBSTITUTE(G3953,"ٔ",""),"ـ","ء"))))," ","")))),1),Gematria!$C$3:$C$40,Gematria!$D$3:$D$40)))</f>
        <v/>
      </c>
    </row>
    <row r="3954" spans="1:10" x14ac:dyDescent="0.25">
      <c r="A3954" s="2">
        <v>3953</v>
      </c>
      <c r="B3954" s="2">
        <v>37</v>
      </c>
      <c r="C3954" s="2">
        <v>132</v>
      </c>
      <c r="D3954" s="11"/>
      <c r="E39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54" s="524" t="str">
        <f t="shared" si="185"/>
        <v/>
      </c>
      <c r="H3954" s="525">
        <f t="shared" si="186"/>
        <v>0</v>
      </c>
      <c r="I3954" s="526">
        <f t="shared" si="187"/>
        <v>1</v>
      </c>
      <c r="J3954" s="526" t="str">
        <f ca="1">IF(G3954="","",SUMPRODUCT(LOOKUP(MID(SUBSTITUTE(UPPER(TRIM(CLEAN(SUBSTITUTE(SUBSTITUTE(G3954,"ٔ",""),"ـ","ء"))))," ",""),ROW(INDIRECT("1:"&amp;LEN(SUBSTITUTE(UPPER(TRIM(CLEAN(SUBSTITUTE(SUBSTITUTE(G3954,"ٔ",""),"ـ","ء"))))," ","")))),1),Gematria!$C$3:$C$40,Gematria!$D$3:$D$40)))</f>
        <v/>
      </c>
    </row>
    <row r="3955" spans="1:10" x14ac:dyDescent="0.25">
      <c r="A3955" s="2">
        <v>3954</v>
      </c>
      <c r="B3955" s="2">
        <v>37</v>
      </c>
      <c r="C3955" s="2">
        <v>133</v>
      </c>
      <c r="D3955" s="11"/>
      <c r="E39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55" s="524" t="str">
        <f t="shared" si="185"/>
        <v/>
      </c>
      <c r="H3955" s="525">
        <f t="shared" si="186"/>
        <v>0</v>
      </c>
      <c r="I3955" s="526">
        <f t="shared" si="187"/>
        <v>1</v>
      </c>
      <c r="J3955" s="526" t="str">
        <f ca="1">IF(G3955="","",SUMPRODUCT(LOOKUP(MID(SUBSTITUTE(UPPER(TRIM(CLEAN(SUBSTITUTE(SUBSTITUTE(G3955,"ٔ",""),"ـ","ء"))))," ",""),ROW(INDIRECT("1:"&amp;LEN(SUBSTITUTE(UPPER(TRIM(CLEAN(SUBSTITUTE(SUBSTITUTE(G3955,"ٔ",""),"ـ","ء"))))," ","")))),1),Gematria!$C$3:$C$40,Gematria!$D$3:$D$40)))</f>
        <v/>
      </c>
    </row>
    <row r="3956" spans="1:10" x14ac:dyDescent="0.25">
      <c r="A3956" s="2">
        <v>3955</v>
      </c>
      <c r="B3956" s="2">
        <v>37</v>
      </c>
      <c r="C3956" s="2">
        <v>134</v>
      </c>
      <c r="D3956" s="11"/>
      <c r="E39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56" s="524" t="str">
        <f t="shared" si="185"/>
        <v/>
      </c>
      <c r="H3956" s="525">
        <f t="shared" si="186"/>
        <v>0</v>
      </c>
      <c r="I3956" s="526">
        <f t="shared" si="187"/>
        <v>1</v>
      </c>
      <c r="J3956" s="526" t="str">
        <f ca="1">IF(G3956="","",SUMPRODUCT(LOOKUP(MID(SUBSTITUTE(UPPER(TRIM(CLEAN(SUBSTITUTE(SUBSTITUTE(G3956,"ٔ",""),"ـ","ء"))))," ",""),ROW(INDIRECT("1:"&amp;LEN(SUBSTITUTE(UPPER(TRIM(CLEAN(SUBSTITUTE(SUBSTITUTE(G3956,"ٔ",""),"ـ","ء"))))," ","")))),1),Gematria!$C$3:$C$40,Gematria!$D$3:$D$40)))</f>
        <v/>
      </c>
    </row>
    <row r="3957" spans="1:10" x14ac:dyDescent="0.25">
      <c r="A3957" s="2">
        <v>3956</v>
      </c>
      <c r="B3957" s="2">
        <v>37</v>
      </c>
      <c r="C3957" s="2">
        <v>135</v>
      </c>
      <c r="D3957" s="11"/>
      <c r="E39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57" s="524" t="str">
        <f t="shared" si="185"/>
        <v/>
      </c>
      <c r="H3957" s="525">
        <f t="shared" si="186"/>
        <v>0</v>
      </c>
      <c r="I3957" s="526">
        <f t="shared" si="187"/>
        <v>1</v>
      </c>
      <c r="J3957" s="526" t="str">
        <f ca="1">IF(G3957="","",SUMPRODUCT(LOOKUP(MID(SUBSTITUTE(UPPER(TRIM(CLEAN(SUBSTITUTE(SUBSTITUTE(G3957,"ٔ",""),"ـ","ء"))))," ",""),ROW(INDIRECT("1:"&amp;LEN(SUBSTITUTE(UPPER(TRIM(CLEAN(SUBSTITUTE(SUBSTITUTE(G3957,"ٔ",""),"ـ","ء"))))," ","")))),1),Gematria!$C$3:$C$40,Gematria!$D$3:$D$40)))</f>
        <v/>
      </c>
    </row>
    <row r="3958" spans="1:10" x14ac:dyDescent="0.25">
      <c r="A3958" s="2">
        <v>3957</v>
      </c>
      <c r="B3958" s="2">
        <v>37</v>
      </c>
      <c r="C3958" s="2">
        <v>136</v>
      </c>
      <c r="D3958" s="11"/>
      <c r="E39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58" s="524" t="str">
        <f t="shared" si="185"/>
        <v/>
      </c>
      <c r="H3958" s="525">
        <f t="shared" si="186"/>
        <v>0</v>
      </c>
      <c r="I3958" s="526">
        <f t="shared" si="187"/>
        <v>1</v>
      </c>
      <c r="J3958" s="526" t="str">
        <f ca="1">IF(G3958="","",SUMPRODUCT(LOOKUP(MID(SUBSTITUTE(UPPER(TRIM(CLEAN(SUBSTITUTE(SUBSTITUTE(G3958,"ٔ",""),"ـ","ء"))))," ",""),ROW(INDIRECT("1:"&amp;LEN(SUBSTITUTE(UPPER(TRIM(CLEAN(SUBSTITUTE(SUBSTITUTE(G3958,"ٔ",""),"ـ","ء"))))," ","")))),1),Gematria!$C$3:$C$40,Gematria!$D$3:$D$40)))</f>
        <v/>
      </c>
    </row>
    <row r="3959" spans="1:10" x14ac:dyDescent="0.25">
      <c r="A3959" s="2">
        <v>3958</v>
      </c>
      <c r="B3959" s="2">
        <v>37</v>
      </c>
      <c r="C3959" s="2">
        <v>137</v>
      </c>
      <c r="D3959" s="11"/>
      <c r="E39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59" s="524" t="str">
        <f t="shared" si="185"/>
        <v/>
      </c>
      <c r="H3959" s="525">
        <f t="shared" si="186"/>
        <v>0</v>
      </c>
      <c r="I3959" s="526">
        <f t="shared" si="187"/>
        <v>1</v>
      </c>
      <c r="J3959" s="526" t="str">
        <f ca="1">IF(G3959="","",SUMPRODUCT(LOOKUP(MID(SUBSTITUTE(UPPER(TRIM(CLEAN(SUBSTITUTE(SUBSTITUTE(G3959,"ٔ",""),"ـ","ء"))))," ",""),ROW(INDIRECT("1:"&amp;LEN(SUBSTITUTE(UPPER(TRIM(CLEAN(SUBSTITUTE(SUBSTITUTE(G3959,"ٔ",""),"ـ","ء"))))," ","")))),1),Gematria!$C$3:$C$40,Gematria!$D$3:$D$40)))</f>
        <v/>
      </c>
    </row>
    <row r="3960" spans="1:10" x14ac:dyDescent="0.25">
      <c r="A3960" s="2">
        <v>3959</v>
      </c>
      <c r="B3960" s="2">
        <v>37</v>
      </c>
      <c r="C3960" s="2">
        <v>138</v>
      </c>
      <c r="D3960" s="11"/>
      <c r="E39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60" s="524" t="str">
        <f t="shared" si="185"/>
        <v/>
      </c>
      <c r="H3960" s="525">
        <f t="shared" si="186"/>
        <v>0</v>
      </c>
      <c r="I3960" s="526">
        <f t="shared" si="187"/>
        <v>1</v>
      </c>
      <c r="J3960" s="526" t="str">
        <f ca="1">IF(G3960="","",SUMPRODUCT(LOOKUP(MID(SUBSTITUTE(UPPER(TRIM(CLEAN(SUBSTITUTE(SUBSTITUTE(G3960,"ٔ",""),"ـ","ء"))))," ",""),ROW(INDIRECT("1:"&amp;LEN(SUBSTITUTE(UPPER(TRIM(CLEAN(SUBSTITUTE(SUBSTITUTE(G3960,"ٔ",""),"ـ","ء"))))," ","")))),1),Gematria!$C$3:$C$40,Gematria!$D$3:$D$40)))</f>
        <v/>
      </c>
    </row>
    <row r="3961" spans="1:10" x14ac:dyDescent="0.25">
      <c r="A3961" s="2">
        <v>3960</v>
      </c>
      <c r="B3961" s="2">
        <v>37</v>
      </c>
      <c r="C3961" s="2">
        <v>139</v>
      </c>
      <c r="D3961" s="11"/>
      <c r="E39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61" s="524" t="str">
        <f t="shared" si="185"/>
        <v/>
      </c>
      <c r="H3961" s="525">
        <f t="shared" si="186"/>
        <v>0</v>
      </c>
      <c r="I3961" s="526">
        <f t="shared" si="187"/>
        <v>1</v>
      </c>
      <c r="J3961" s="526" t="str">
        <f ca="1">IF(G3961="","",SUMPRODUCT(LOOKUP(MID(SUBSTITUTE(UPPER(TRIM(CLEAN(SUBSTITUTE(SUBSTITUTE(G3961,"ٔ",""),"ـ","ء"))))," ",""),ROW(INDIRECT("1:"&amp;LEN(SUBSTITUTE(UPPER(TRIM(CLEAN(SUBSTITUTE(SUBSTITUTE(G3961,"ٔ",""),"ـ","ء"))))," ","")))),1),Gematria!$C$3:$C$40,Gematria!$D$3:$D$40)))</f>
        <v/>
      </c>
    </row>
    <row r="3962" spans="1:10" x14ac:dyDescent="0.25">
      <c r="A3962" s="2">
        <v>3961</v>
      </c>
      <c r="B3962" s="2">
        <v>37</v>
      </c>
      <c r="C3962" s="2">
        <v>140</v>
      </c>
      <c r="D3962" s="11"/>
      <c r="E39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62" s="524" t="str">
        <f t="shared" si="185"/>
        <v/>
      </c>
      <c r="H3962" s="525">
        <f t="shared" si="186"/>
        <v>0</v>
      </c>
      <c r="I3962" s="526">
        <f t="shared" si="187"/>
        <v>1</v>
      </c>
      <c r="J3962" s="526" t="str">
        <f ca="1">IF(G3962="","",SUMPRODUCT(LOOKUP(MID(SUBSTITUTE(UPPER(TRIM(CLEAN(SUBSTITUTE(SUBSTITUTE(G3962,"ٔ",""),"ـ","ء"))))," ",""),ROW(INDIRECT("1:"&amp;LEN(SUBSTITUTE(UPPER(TRIM(CLEAN(SUBSTITUTE(SUBSTITUTE(G3962,"ٔ",""),"ـ","ء"))))," ","")))),1),Gematria!$C$3:$C$40,Gematria!$D$3:$D$40)))</f>
        <v/>
      </c>
    </row>
    <row r="3963" spans="1:10" x14ac:dyDescent="0.25">
      <c r="A3963" s="2">
        <v>3962</v>
      </c>
      <c r="B3963" s="2">
        <v>37</v>
      </c>
      <c r="C3963" s="2">
        <v>141</v>
      </c>
      <c r="D3963" s="11"/>
      <c r="E39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63" s="524" t="str">
        <f t="shared" si="185"/>
        <v/>
      </c>
      <c r="H3963" s="525">
        <f t="shared" si="186"/>
        <v>0</v>
      </c>
      <c r="I3963" s="526">
        <f t="shared" si="187"/>
        <v>1</v>
      </c>
      <c r="J3963" s="526" t="str">
        <f ca="1">IF(G3963="","",SUMPRODUCT(LOOKUP(MID(SUBSTITUTE(UPPER(TRIM(CLEAN(SUBSTITUTE(SUBSTITUTE(G3963,"ٔ",""),"ـ","ء"))))," ",""),ROW(INDIRECT("1:"&amp;LEN(SUBSTITUTE(UPPER(TRIM(CLEAN(SUBSTITUTE(SUBSTITUTE(G3963,"ٔ",""),"ـ","ء"))))," ","")))),1),Gematria!$C$3:$C$40,Gematria!$D$3:$D$40)))</f>
        <v/>
      </c>
    </row>
    <row r="3964" spans="1:10" x14ac:dyDescent="0.25">
      <c r="A3964" s="2">
        <v>3963</v>
      </c>
      <c r="B3964" s="2">
        <v>37</v>
      </c>
      <c r="C3964" s="2">
        <v>142</v>
      </c>
      <c r="D3964" s="11"/>
      <c r="E39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64" s="524" t="str">
        <f t="shared" si="185"/>
        <v/>
      </c>
      <c r="H3964" s="525">
        <f t="shared" si="186"/>
        <v>0</v>
      </c>
      <c r="I3964" s="526">
        <f t="shared" si="187"/>
        <v>1</v>
      </c>
      <c r="J3964" s="526" t="str">
        <f ca="1">IF(G3964="","",SUMPRODUCT(LOOKUP(MID(SUBSTITUTE(UPPER(TRIM(CLEAN(SUBSTITUTE(SUBSTITUTE(G3964,"ٔ",""),"ـ","ء"))))," ",""),ROW(INDIRECT("1:"&amp;LEN(SUBSTITUTE(UPPER(TRIM(CLEAN(SUBSTITUTE(SUBSTITUTE(G3964,"ٔ",""),"ـ","ء"))))," ","")))),1),Gematria!$C$3:$C$40,Gematria!$D$3:$D$40)))</f>
        <v/>
      </c>
    </row>
    <row r="3965" spans="1:10" x14ac:dyDescent="0.25">
      <c r="A3965" s="2">
        <v>3964</v>
      </c>
      <c r="B3965" s="2">
        <v>37</v>
      </c>
      <c r="C3965" s="2">
        <v>143</v>
      </c>
      <c r="D3965" s="11"/>
      <c r="E39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65" s="524" t="str">
        <f t="shared" si="185"/>
        <v/>
      </c>
      <c r="H3965" s="525">
        <f t="shared" si="186"/>
        <v>0</v>
      </c>
      <c r="I3965" s="526">
        <f t="shared" si="187"/>
        <v>1</v>
      </c>
      <c r="J3965" s="526" t="str">
        <f ca="1">IF(G3965="","",SUMPRODUCT(LOOKUP(MID(SUBSTITUTE(UPPER(TRIM(CLEAN(SUBSTITUTE(SUBSTITUTE(G3965,"ٔ",""),"ـ","ء"))))," ",""),ROW(INDIRECT("1:"&amp;LEN(SUBSTITUTE(UPPER(TRIM(CLEAN(SUBSTITUTE(SUBSTITUTE(G3965,"ٔ",""),"ـ","ء"))))," ","")))),1),Gematria!$C$3:$C$40,Gematria!$D$3:$D$40)))</f>
        <v/>
      </c>
    </row>
    <row r="3966" spans="1:10" x14ac:dyDescent="0.25">
      <c r="A3966" s="2">
        <v>3965</v>
      </c>
      <c r="B3966" s="2">
        <v>37</v>
      </c>
      <c r="C3966" s="2">
        <v>144</v>
      </c>
      <c r="D3966" s="11"/>
      <c r="E39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66" s="524" t="str">
        <f t="shared" si="185"/>
        <v/>
      </c>
      <c r="H3966" s="525">
        <f t="shared" si="186"/>
        <v>0</v>
      </c>
      <c r="I3966" s="526">
        <f t="shared" si="187"/>
        <v>1</v>
      </c>
      <c r="J3966" s="526" t="str">
        <f ca="1">IF(G3966="","",SUMPRODUCT(LOOKUP(MID(SUBSTITUTE(UPPER(TRIM(CLEAN(SUBSTITUTE(SUBSTITUTE(G3966,"ٔ",""),"ـ","ء"))))," ",""),ROW(INDIRECT("1:"&amp;LEN(SUBSTITUTE(UPPER(TRIM(CLEAN(SUBSTITUTE(SUBSTITUTE(G3966,"ٔ",""),"ـ","ء"))))," ","")))),1),Gematria!$C$3:$C$40,Gematria!$D$3:$D$40)))</f>
        <v/>
      </c>
    </row>
    <row r="3967" spans="1:10" x14ac:dyDescent="0.25">
      <c r="A3967" s="2">
        <v>3966</v>
      </c>
      <c r="B3967" s="2">
        <v>37</v>
      </c>
      <c r="C3967" s="2">
        <v>145</v>
      </c>
      <c r="D3967" s="11"/>
      <c r="E39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67" s="524" t="str">
        <f t="shared" si="185"/>
        <v/>
      </c>
      <c r="H3967" s="525">
        <f t="shared" si="186"/>
        <v>0</v>
      </c>
      <c r="I3967" s="526">
        <f t="shared" si="187"/>
        <v>1</v>
      </c>
      <c r="J3967" s="526" t="str">
        <f ca="1">IF(G3967="","",SUMPRODUCT(LOOKUP(MID(SUBSTITUTE(UPPER(TRIM(CLEAN(SUBSTITUTE(SUBSTITUTE(G3967,"ٔ",""),"ـ","ء"))))," ",""),ROW(INDIRECT("1:"&amp;LEN(SUBSTITUTE(UPPER(TRIM(CLEAN(SUBSTITUTE(SUBSTITUTE(G3967,"ٔ",""),"ـ","ء"))))," ","")))),1),Gematria!$C$3:$C$40,Gematria!$D$3:$D$40)))</f>
        <v/>
      </c>
    </row>
    <row r="3968" spans="1:10" x14ac:dyDescent="0.25">
      <c r="A3968" s="2">
        <v>3967</v>
      </c>
      <c r="B3968" s="2">
        <v>37</v>
      </c>
      <c r="C3968" s="2">
        <v>146</v>
      </c>
      <c r="D3968" s="11"/>
      <c r="E39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68" s="524" t="str">
        <f t="shared" si="185"/>
        <v/>
      </c>
      <c r="H3968" s="525">
        <f t="shared" si="186"/>
        <v>0</v>
      </c>
      <c r="I3968" s="526">
        <f t="shared" si="187"/>
        <v>1</v>
      </c>
      <c r="J3968" s="526" t="str">
        <f ca="1">IF(G3968="","",SUMPRODUCT(LOOKUP(MID(SUBSTITUTE(UPPER(TRIM(CLEAN(SUBSTITUTE(SUBSTITUTE(G3968,"ٔ",""),"ـ","ء"))))," ",""),ROW(INDIRECT("1:"&amp;LEN(SUBSTITUTE(UPPER(TRIM(CLEAN(SUBSTITUTE(SUBSTITUTE(G3968,"ٔ",""),"ـ","ء"))))," ","")))),1),Gematria!$C$3:$C$40,Gematria!$D$3:$D$40)))</f>
        <v/>
      </c>
    </row>
    <row r="3969" spans="1:10" x14ac:dyDescent="0.25">
      <c r="A3969" s="2">
        <v>3968</v>
      </c>
      <c r="B3969" s="2">
        <v>37</v>
      </c>
      <c r="C3969" s="2">
        <v>147</v>
      </c>
      <c r="D3969" s="11"/>
      <c r="E39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69" s="524" t="str">
        <f t="shared" si="185"/>
        <v/>
      </c>
      <c r="H3969" s="525">
        <f t="shared" si="186"/>
        <v>0</v>
      </c>
      <c r="I3969" s="526">
        <f t="shared" si="187"/>
        <v>1</v>
      </c>
      <c r="J3969" s="526" t="str">
        <f ca="1">IF(G3969="","",SUMPRODUCT(LOOKUP(MID(SUBSTITUTE(UPPER(TRIM(CLEAN(SUBSTITUTE(SUBSTITUTE(G3969,"ٔ",""),"ـ","ء"))))," ",""),ROW(INDIRECT("1:"&amp;LEN(SUBSTITUTE(UPPER(TRIM(CLEAN(SUBSTITUTE(SUBSTITUTE(G3969,"ٔ",""),"ـ","ء"))))," ","")))),1),Gematria!$C$3:$C$40,Gematria!$D$3:$D$40)))</f>
        <v/>
      </c>
    </row>
    <row r="3970" spans="1:10" x14ac:dyDescent="0.25">
      <c r="A3970" s="2">
        <v>3969</v>
      </c>
      <c r="B3970" s="2">
        <v>37</v>
      </c>
      <c r="C3970" s="2">
        <v>148</v>
      </c>
      <c r="D3970" s="11"/>
      <c r="E39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70" s="524" t="str">
        <f t="shared" si="185"/>
        <v/>
      </c>
      <c r="H3970" s="525">
        <f t="shared" si="186"/>
        <v>0</v>
      </c>
      <c r="I3970" s="526">
        <f t="shared" si="187"/>
        <v>1</v>
      </c>
      <c r="J3970" s="526" t="str">
        <f ca="1">IF(G3970="","",SUMPRODUCT(LOOKUP(MID(SUBSTITUTE(UPPER(TRIM(CLEAN(SUBSTITUTE(SUBSTITUTE(G3970,"ٔ",""),"ـ","ء"))))," ",""),ROW(INDIRECT("1:"&amp;LEN(SUBSTITUTE(UPPER(TRIM(CLEAN(SUBSTITUTE(SUBSTITUTE(G3970,"ٔ",""),"ـ","ء"))))," ","")))),1),Gematria!$C$3:$C$40,Gematria!$D$3:$D$40)))</f>
        <v/>
      </c>
    </row>
    <row r="3971" spans="1:10" x14ac:dyDescent="0.25">
      <c r="A3971" s="2">
        <v>3970</v>
      </c>
      <c r="B3971" s="2">
        <v>37</v>
      </c>
      <c r="C3971" s="2">
        <v>149</v>
      </c>
      <c r="D3971" s="11"/>
      <c r="E39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71" s="524" t="str">
        <f t="shared" ref="G3971:G4034" si="188">TRIM(CLEAN(SUBSTITUTE(F3971,"ٔ","")))</f>
        <v/>
      </c>
      <c r="H3971" s="525">
        <f t="shared" ref="H3971:H4034" si="189">LEN(SUBSTITUTE(G3971," ",""))</f>
        <v>0</v>
      </c>
      <c r="I3971" s="526">
        <f t="shared" si="187"/>
        <v>1</v>
      </c>
      <c r="J3971" s="526" t="str">
        <f ca="1">IF(G3971="","",SUMPRODUCT(LOOKUP(MID(SUBSTITUTE(UPPER(TRIM(CLEAN(SUBSTITUTE(SUBSTITUTE(G3971,"ٔ",""),"ـ","ء"))))," ",""),ROW(INDIRECT("1:"&amp;LEN(SUBSTITUTE(UPPER(TRIM(CLEAN(SUBSTITUTE(SUBSTITUTE(G3971,"ٔ",""),"ـ","ء"))))," ","")))),1),Gematria!$C$3:$C$40,Gematria!$D$3:$D$40)))</f>
        <v/>
      </c>
    </row>
    <row r="3972" spans="1:10" x14ac:dyDescent="0.25">
      <c r="A3972" s="2">
        <v>3971</v>
      </c>
      <c r="B3972" s="2">
        <v>37</v>
      </c>
      <c r="C3972" s="2">
        <v>150</v>
      </c>
      <c r="D3972" s="11"/>
      <c r="E39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72" s="524" t="str">
        <f t="shared" si="188"/>
        <v/>
      </c>
      <c r="H3972" s="525">
        <f t="shared" si="189"/>
        <v>0</v>
      </c>
      <c r="I3972" s="526">
        <f t="shared" si="187"/>
        <v>1</v>
      </c>
      <c r="J3972" s="526" t="str">
        <f ca="1">IF(G3972="","",SUMPRODUCT(LOOKUP(MID(SUBSTITUTE(UPPER(TRIM(CLEAN(SUBSTITUTE(SUBSTITUTE(G3972,"ٔ",""),"ـ","ء"))))," ",""),ROW(INDIRECT("1:"&amp;LEN(SUBSTITUTE(UPPER(TRIM(CLEAN(SUBSTITUTE(SUBSTITUTE(G3972,"ٔ",""),"ـ","ء"))))," ","")))),1),Gematria!$C$3:$C$40,Gematria!$D$3:$D$40)))</f>
        <v/>
      </c>
    </row>
    <row r="3973" spans="1:10" x14ac:dyDescent="0.25">
      <c r="A3973" s="2">
        <v>3972</v>
      </c>
      <c r="B3973" s="2">
        <v>37</v>
      </c>
      <c r="C3973" s="2">
        <v>151</v>
      </c>
      <c r="D3973" s="11"/>
      <c r="E39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73" s="524" t="str">
        <f t="shared" si="188"/>
        <v/>
      </c>
      <c r="H3973" s="525">
        <f t="shared" si="189"/>
        <v>0</v>
      </c>
      <c r="I3973" s="526">
        <f t="shared" si="187"/>
        <v>1</v>
      </c>
      <c r="J3973" s="526" t="str">
        <f ca="1">IF(G3973="","",SUMPRODUCT(LOOKUP(MID(SUBSTITUTE(UPPER(TRIM(CLEAN(SUBSTITUTE(SUBSTITUTE(G3973,"ٔ",""),"ـ","ء"))))," ",""),ROW(INDIRECT("1:"&amp;LEN(SUBSTITUTE(UPPER(TRIM(CLEAN(SUBSTITUTE(SUBSTITUTE(G3973,"ٔ",""),"ـ","ء"))))," ","")))),1),Gematria!$C$3:$C$40,Gematria!$D$3:$D$40)))</f>
        <v/>
      </c>
    </row>
    <row r="3974" spans="1:10" x14ac:dyDescent="0.25">
      <c r="A3974" s="2">
        <v>3973</v>
      </c>
      <c r="B3974" s="2">
        <v>37</v>
      </c>
      <c r="C3974" s="2">
        <v>152</v>
      </c>
      <c r="D3974" s="11"/>
      <c r="E39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74" s="524" t="str">
        <f t="shared" si="188"/>
        <v/>
      </c>
      <c r="H3974" s="525">
        <f t="shared" si="189"/>
        <v>0</v>
      </c>
      <c r="I3974" s="526">
        <f t="shared" si="187"/>
        <v>1</v>
      </c>
      <c r="J3974" s="526" t="str">
        <f ca="1">IF(G3974="","",SUMPRODUCT(LOOKUP(MID(SUBSTITUTE(UPPER(TRIM(CLEAN(SUBSTITUTE(SUBSTITUTE(G3974,"ٔ",""),"ـ","ء"))))," ",""),ROW(INDIRECT("1:"&amp;LEN(SUBSTITUTE(UPPER(TRIM(CLEAN(SUBSTITUTE(SUBSTITUTE(G3974,"ٔ",""),"ـ","ء"))))," ","")))),1),Gematria!$C$3:$C$40,Gematria!$D$3:$D$40)))</f>
        <v/>
      </c>
    </row>
    <row r="3975" spans="1:10" x14ac:dyDescent="0.25">
      <c r="A3975" s="2">
        <v>3974</v>
      </c>
      <c r="B3975" s="2">
        <v>37</v>
      </c>
      <c r="C3975" s="2">
        <v>153</v>
      </c>
      <c r="D3975" s="11"/>
      <c r="E39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75" s="524" t="str">
        <f t="shared" si="188"/>
        <v/>
      </c>
      <c r="H3975" s="525">
        <f t="shared" si="189"/>
        <v>0</v>
      </c>
      <c r="I3975" s="526">
        <f t="shared" si="187"/>
        <v>1</v>
      </c>
      <c r="J3975" s="526" t="str">
        <f ca="1">IF(G3975="","",SUMPRODUCT(LOOKUP(MID(SUBSTITUTE(UPPER(TRIM(CLEAN(SUBSTITUTE(SUBSTITUTE(G3975,"ٔ",""),"ـ","ء"))))," ",""),ROW(INDIRECT("1:"&amp;LEN(SUBSTITUTE(UPPER(TRIM(CLEAN(SUBSTITUTE(SUBSTITUTE(G3975,"ٔ",""),"ـ","ء"))))," ","")))),1),Gematria!$C$3:$C$40,Gematria!$D$3:$D$40)))</f>
        <v/>
      </c>
    </row>
    <row r="3976" spans="1:10" x14ac:dyDescent="0.25">
      <c r="A3976" s="2">
        <v>3975</v>
      </c>
      <c r="B3976" s="2">
        <v>37</v>
      </c>
      <c r="C3976" s="2">
        <v>154</v>
      </c>
      <c r="D3976" s="11"/>
      <c r="E39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76" s="524" t="str">
        <f t="shared" si="188"/>
        <v/>
      </c>
      <c r="H3976" s="525">
        <f t="shared" si="189"/>
        <v>0</v>
      </c>
      <c r="I3976" s="526">
        <f t="shared" si="187"/>
        <v>1</v>
      </c>
      <c r="J3976" s="526" t="str">
        <f ca="1">IF(G3976="","",SUMPRODUCT(LOOKUP(MID(SUBSTITUTE(UPPER(TRIM(CLEAN(SUBSTITUTE(SUBSTITUTE(G3976,"ٔ",""),"ـ","ء"))))," ",""),ROW(INDIRECT("1:"&amp;LEN(SUBSTITUTE(UPPER(TRIM(CLEAN(SUBSTITUTE(SUBSTITUTE(G3976,"ٔ",""),"ـ","ء"))))," ","")))),1),Gematria!$C$3:$C$40,Gematria!$D$3:$D$40)))</f>
        <v/>
      </c>
    </row>
    <row r="3977" spans="1:10" x14ac:dyDescent="0.25">
      <c r="A3977" s="2">
        <v>3976</v>
      </c>
      <c r="B3977" s="2">
        <v>37</v>
      </c>
      <c r="C3977" s="2">
        <v>155</v>
      </c>
      <c r="D3977" s="11"/>
      <c r="E39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77" s="524" t="str">
        <f t="shared" si="188"/>
        <v/>
      </c>
      <c r="H3977" s="525">
        <f t="shared" si="189"/>
        <v>0</v>
      </c>
      <c r="I3977" s="526">
        <f t="shared" si="187"/>
        <v>1</v>
      </c>
      <c r="J3977" s="526" t="str">
        <f ca="1">IF(G3977="","",SUMPRODUCT(LOOKUP(MID(SUBSTITUTE(UPPER(TRIM(CLEAN(SUBSTITUTE(SUBSTITUTE(G3977,"ٔ",""),"ـ","ء"))))," ",""),ROW(INDIRECT("1:"&amp;LEN(SUBSTITUTE(UPPER(TRIM(CLEAN(SUBSTITUTE(SUBSTITUTE(G3977,"ٔ",""),"ـ","ء"))))," ","")))),1),Gematria!$C$3:$C$40,Gematria!$D$3:$D$40)))</f>
        <v/>
      </c>
    </row>
    <row r="3978" spans="1:10" x14ac:dyDescent="0.25">
      <c r="A3978" s="2">
        <v>3977</v>
      </c>
      <c r="B3978" s="2">
        <v>37</v>
      </c>
      <c r="C3978" s="2">
        <v>156</v>
      </c>
      <c r="D3978" s="11"/>
      <c r="E39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78" s="524" t="str">
        <f t="shared" si="188"/>
        <v/>
      </c>
      <c r="H3978" s="525">
        <f t="shared" si="189"/>
        <v>0</v>
      </c>
      <c r="I3978" s="526">
        <f t="shared" si="187"/>
        <v>1</v>
      </c>
      <c r="J3978" s="526" t="str">
        <f ca="1">IF(G3978="","",SUMPRODUCT(LOOKUP(MID(SUBSTITUTE(UPPER(TRIM(CLEAN(SUBSTITUTE(SUBSTITUTE(G3978,"ٔ",""),"ـ","ء"))))," ",""),ROW(INDIRECT("1:"&amp;LEN(SUBSTITUTE(UPPER(TRIM(CLEAN(SUBSTITUTE(SUBSTITUTE(G3978,"ٔ",""),"ـ","ء"))))," ","")))),1),Gematria!$C$3:$C$40,Gematria!$D$3:$D$40)))</f>
        <v/>
      </c>
    </row>
    <row r="3979" spans="1:10" x14ac:dyDescent="0.25">
      <c r="A3979" s="2">
        <v>3978</v>
      </c>
      <c r="B3979" s="2">
        <v>37</v>
      </c>
      <c r="C3979" s="2">
        <v>157</v>
      </c>
      <c r="D3979" s="11"/>
      <c r="E39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79" s="524" t="str">
        <f t="shared" si="188"/>
        <v/>
      </c>
      <c r="H3979" s="525">
        <f t="shared" si="189"/>
        <v>0</v>
      </c>
      <c r="I3979" s="526">
        <f t="shared" si="187"/>
        <v>1</v>
      </c>
      <c r="J3979" s="526" t="str">
        <f ca="1">IF(G3979="","",SUMPRODUCT(LOOKUP(MID(SUBSTITUTE(UPPER(TRIM(CLEAN(SUBSTITUTE(SUBSTITUTE(G3979,"ٔ",""),"ـ","ء"))))," ",""),ROW(INDIRECT("1:"&amp;LEN(SUBSTITUTE(UPPER(TRIM(CLEAN(SUBSTITUTE(SUBSTITUTE(G3979,"ٔ",""),"ـ","ء"))))," ","")))),1),Gematria!$C$3:$C$40,Gematria!$D$3:$D$40)))</f>
        <v/>
      </c>
    </row>
    <row r="3980" spans="1:10" x14ac:dyDescent="0.25">
      <c r="A3980" s="2">
        <v>3979</v>
      </c>
      <c r="B3980" s="2">
        <v>37</v>
      </c>
      <c r="C3980" s="2">
        <v>158</v>
      </c>
      <c r="D3980" s="11"/>
      <c r="E39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80" s="524" t="str">
        <f t="shared" si="188"/>
        <v/>
      </c>
      <c r="H3980" s="525">
        <f t="shared" si="189"/>
        <v>0</v>
      </c>
      <c r="I3980" s="526">
        <f t="shared" si="187"/>
        <v>1</v>
      </c>
      <c r="J3980" s="526" t="str">
        <f ca="1">IF(G3980="","",SUMPRODUCT(LOOKUP(MID(SUBSTITUTE(UPPER(TRIM(CLEAN(SUBSTITUTE(SUBSTITUTE(G3980,"ٔ",""),"ـ","ء"))))," ",""),ROW(INDIRECT("1:"&amp;LEN(SUBSTITUTE(UPPER(TRIM(CLEAN(SUBSTITUTE(SUBSTITUTE(G3980,"ٔ",""),"ـ","ء"))))," ","")))),1),Gematria!$C$3:$C$40,Gematria!$D$3:$D$40)))</f>
        <v/>
      </c>
    </row>
    <row r="3981" spans="1:10" x14ac:dyDescent="0.25">
      <c r="A3981" s="2">
        <v>3980</v>
      </c>
      <c r="B3981" s="2">
        <v>37</v>
      </c>
      <c r="C3981" s="2">
        <v>159</v>
      </c>
      <c r="D3981" s="11"/>
      <c r="E39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81" s="524" t="str">
        <f t="shared" si="188"/>
        <v/>
      </c>
      <c r="H3981" s="525">
        <f t="shared" si="189"/>
        <v>0</v>
      </c>
      <c r="I3981" s="526">
        <f t="shared" si="187"/>
        <v>1</v>
      </c>
      <c r="J3981" s="526" t="str">
        <f ca="1">IF(G3981="","",SUMPRODUCT(LOOKUP(MID(SUBSTITUTE(UPPER(TRIM(CLEAN(SUBSTITUTE(SUBSTITUTE(G3981,"ٔ",""),"ـ","ء"))))," ",""),ROW(INDIRECT("1:"&amp;LEN(SUBSTITUTE(UPPER(TRIM(CLEAN(SUBSTITUTE(SUBSTITUTE(G3981,"ٔ",""),"ـ","ء"))))," ","")))),1),Gematria!$C$3:$C$40,Gematria!$D$3:$D$40)))</f>
        <v/>
      </c>
    </row>
    <row r="3982" spans="1:10" x14ac:dyDescent="0.25">
      <c r="A3982" s="2">
        <v>3981</v>
      </c>
      <c r="B3982" s="2">
        <v>37</v>
      </c>
      <c r="C3982" s="2">
        <v>160</v>
      </c>
      <c r="D3982" s="11"/>
      <c r="E39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82" s="524" t="str">
        <f t="shared" si="188"/>
        <v/>
      </c>
      <c r="H3982" s="525">
        <f t="shared" si="189"/>
        <v>0</v>
      </c>
      <c r="I3982" s="526">
        <f t="shared" si="187"/>
        <v>1</v>
      </c>
      <c r="J3982" s="526" t="str">
        <f ca="1">IF(G3982="","",SUMPRODUCT(LOOKUP(MID(SUBSTITUTE(UPPER(TRIM(CLEAN(SUBSTITUTE(SUBSTITUTE(G3982,"ٔ",""),"ـ","ء"))))," ",""),ROW(INDIRECT("1:"&amp;LEN(SUBSTITUTE(UPPER(TRIM(CLEAN(SUBSTITUTE(SUBSTITUTE(G3982,"ٔ",""),"ـ","ء"))))," ","")))),1),Gematria!$C$3:$C$40,Gematria!$D$3:$D$40)))</f>
        <v/>
      </c>
    </row>
    <row r="3983" spans="1:10" x14ac:dyDescent="0.25">
      <c r="A3983" s="2">
        <v>3982</v>
      </c>
      <c r="B3983" s="2">
        <v>37</v>
      </c>
      <c r="C3983" s="2">
        <v>161</v>
      </c>
      <c r="D3983" s="11"/>
      <c r="E39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83" s="524" t="str">
        <f t="shared" si="188"/>
        <v/>
      </c>
      <c r="H3983" s="525">
        <f t="shared" si="189"/>
        <v>0</v>
      </c>
      <c r="I3983" s="526">
        <f t="shared" si="187"/>
        <v>1</v>
      </c>
      <c r="J3983" s="526" t="str">
        <f ca="1">IF(G3983="","",SUMPRODUCT(LOOKUP(MID(SUBSTITUTE(UPPER(TRIM(CLEAN(SUBSTITUTE(SUBSTITUTE(G3983,"ٔ",""),"ـ","ء"))))," ",""),ROW(INDIRECT("1:"&amp;LEN(SUBSTITUTE(UPPER(TRIM(CLEAN(SUBSTITUTE(SUBSTITUTE(G3983,"ٔ",""),"ـ","ء"))))," ","")))),1),Gematria!$C$3:$C$40,Gematria!$D$3:$D$40)))</f>
        <v/>
      </c>
    </row>
    <row r="3984" spans="1:10" x14ac:dyDescent="0.25">
      <c r="A3984" s="2">
        <v>3983</v>
      </c>
      <c r="B3984" s="2">
        <v>37</v>
      </c>
      <c r="C3984" s="2">
        <v>162</v>
      </c>
      <c r="D3984" s="11"/>
      <c r="E39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84" s="524" t="str">
        <f t="shared" si="188"/>
        <v/>
      </c>
      <c r="H3984" s="525">
        <f t="shared" si="189"/>
        <v>0</v>
      </c>
      <c r="I3984" s="526">
        <f t="shared" si="187"/>
        <v>1</v>
      </c>
      <c r="J3984" s="526" t="str">
        <f ca="1">IF(G3984="","",SUMPRODUCT(LOOKUP(MID(SUBSTITUTE(UPPER(TRIM(CLEAN(SUBSTITUTE(SUBSTITUTE(G3984,"ٔ",""),"ـ","ء"))))," ",""),ROW(INDIRECT("1:"&amp;LEN(SUBSTITUTE(UPPER(TRIM(CLEAN(SUBSTITUTE(SUBSTITUTE(G3984,"ٔ",""),"ـ","ء"))))," ","")))),1),Gematria!$C$3:$C$40,Gematria!$D$3:$D$40)))</f>
        <v/>
      </c>
    </row>
    <row r="3985" spans="1:10" x14ac:dyDescent="0.25">
      <c r="A3985" s="2">
        <v>3984</v>
      </c>
      <c r="B3985" s="2">
        <v>37</v>
      </c>
      <c r="C3985" s="2">
        <v>163</v>
      </c>
      <c r="D3985" s="11"/>
      <c r="E39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85" s="524" t="str">
        <f t="shared" si="188"/>
        <v/>
      </c>
      <c r="H3985" s="525">
        <f t="shared" si="189"/>
        <v>0</v>
      </c>
      <c r="I3985" s="526">
        <f t="shared" si="187"/>
        <v>1</v>
      </c>
      <c r="J3985" s="526" t="str">
        <f ca="1">IF(G3985="","",SUMPRODUCT(LOOKUP(MID(SUBSTITUTE(UPPER(TRIM(CLEAN(SUBSTITUTE(SUBSTITUTE(G3985,"ٔ",""),"ـ","ء"))))," ",""),ROW(INDIRECT("1:"&amp;LEN(SUBSTITUTE(UPPER(TRIM(CLEAN(SUBSTITUTE(SUBSTITUTE(G3985,"ٔ",""),"ـ","ء"))))," ","")))),1),Gematria!$C$3:$C$40,Gematria!$D$3:$D$40)))</f>
        <v/>
      </c>
    </row>
    <row r="3986" spans="1:10" x14ac:dyDescent="0.25">
      <c r="A3986" s="2">
        <v>3985</v>
      </c>
      <c r="B3986" s="2">
        <v>37</v>
      </c>
      <c r="C3986" s="2">
        <v>164</v>
      </c>
      <c r="D3986" s="11"/>
      <c r="E39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86" s="524" t="str">
        <f t="shared" si="188"/>
        <v/>
      </c>
      <c r="H3986" s="525">
        <f t="shared" si="189"/>
        <v>0</v>
      </c>
      <c r="I3986" s="526">
        <f t="shared" si="187"/>
        <v>1</v>
      </c>
      <c r="J3986" s="526" t="str">
        <f ca="1">IF(G3986="","",SUMPRODUCT(LOOKUP(MID(SUBSTITUTE(UPPER(TRIM(CLEAN(SUBSTITUTE(SUBSTITUTE(G3986,"ٔ",""),"ـ","ء"))))," ",""),ROW(INDIRECT("1:"&amp;LEN(SUBSTITUTE(UPPER(TRIM(CLEAN(SUBSTITUTE(SUBSTITUTE(G3986,"ٔ",""),"ـ","ء"))))," ","")))),1),Gematria!$C$3:$C$40,Gematria!$D$3:$D$40)))</f>
        <v/>
      </c>
    </row>
    <row r="3987" spans="1:10" x14ac:dyDescent="0.25">
      <c r="A3987" s="2">
        <v>3986</v>
      </c>
      <c r="B3987" s="2">
        <v>37</v>
      </c>
      <c r="C3987" s="2">
        <v>165</v>
      </c>
      <c r="D3987" s="11"/>
      <c r="E39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87" s="524" t="str">
        <f t="shared" si="188"/>
        <v/>
      </c>
      <c r="H3987" s="525">
        <f t="shared" si="189"/>
        <v>0</v>
      </c>
      <c r="I3987" s="526">
        <f t="shared" ref="I3987:I4050" si="190">LEN(TRIM(G3987))-H3987+1</f>
        <v>1</v>
      </c>
      <c r="J3987" s="526" t="str">
        <f ca="1">IF(G3987="","",SUMPRODUCT(LOOKUP(MID(SUBSTITUTE(UPPER(TRIM(CLEAN(SUBSTITUTE(SUBSTITUTE(G3987,"ٔ",""),"ـ","ء"))))," ",""),ROW(INDIRECT("1:"&amp;LEN(SUBSTITUTE(UPPER(TRIM(CLEAN(SUBSTITUTE(SUBSTITUTE(G3987,"ٔ",""),"ـ","ء"))))," ","")))),1),Gematria!$C$3:$C$40,Gematria!$D$3:$D$40)))</f>
        <v/>
      </c>
    </row>
    <row r="3988" spans="1:10" x14ac:dyDescent="0.25">
      <c r="A3988" s="2">
        <v>3987</v>
      </c>
      <c r="B3988" s="2">
        <v>37</v>
      </c>
      <c r="C3988" s="2">
        <v>166</v>
      </c>
      <c r="D3988" s="11"/>
      <c r="E39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88" s="524" t="str">
        <f t="shared" si="188"/>
        <v/>
      </c>
      <c r="H3988" s="525">
        <f t="shared" si="189"/>
        <v>0</v>
      </c>
      <c r="I3988" s="526">
        <f t="shared" si="190"/>
        <v>1</v>
      </c>
      <c r="J3988" s="526" t="str">
        <f ca="1">IF(G3988="","",SUMPRODUCT(LOOKUP(MID(SUBSTITUTE(UPPER(TRIM(CLEAN(SUBSTITUTE(SUBSTITUTE(G3988,"ٔ",""),"ـ","ء"))))," ",""),ROW(INDIRECT("1:"&amp;LEN(SUBSTITUTE(UPPER(TRIM(CLEAN(SUBSTITUTE(SUBSTITUTE(G3988,"ٔ",""),"ـ","ء"))))," ","")))),1),Gematria!$C$3:$C$40,Gematria!$D$3:$D$40)))</f>
        <v/>
      </c>
    </row>
    <row r="3989" spans="1:10" x14ac:dyDescent="0.25">
      <c r="A3989" s="2">
        <v>3988</v>
      </c>
      <c r="B3989" s="2">
        <v>37</v>
      </c>
      <c r="C3989" s="2">
        <v>167</v>
      </c>
      <c r="D3989" s="11"/>
      <c r="E39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89" s="524" t="str">
        <f t="shared" si="188"/>
        <v/>
      </c>
      <c r="H3989" s="525">
        <f t="shared" si="189"/>
        <v>0</v>
      </c>
      <c r="I3989" s="526">
        <f t="shared" si="190"/>
        <v>1</v>
      </c>
      <c r="J3989" s="526" t="str">
        <f ca="1">IF(G3989="","",SUMPRODUCT(LOOKUP(MID(SUBSTITUTE(UPPER(TRIM(CLEAN(SUBSTITUTE(SUBSTITUTE(G3989,"ٔ",""),"ـ","ء"))))," ",""),ROW(INDIRECT("1:"&amp;LEN(SUBSTITUTE(UPPER(TRIM(CLEAN(SUBSTITUTE(SUBSTITUTE(G3989,"ٔ",""),"ـ","ء"))))," ","")))),1),Gematria!$C$3:$C$40,Gematria!$D$3:$D$40)))</f>
        <v/>
      </c>
    </row>
    <row r="3990" spans="1:10" x14ac:dyDescent="0.25">
      <c r="A3990" s="2">
        <v>3989</v>
      </c>
      <c r="B3990" s="2">
        <v>37</v>
      </c>
      <c r="C3990" s="2">
        <v>168</v>
      </c>
      <c r="D3990" s="11"/>
      <c r="E39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90" s="524" t="str">
        <f t="shared" si="188"/>
        <v/>
      </c>
      <c r="H3990" s="525">
        <f t="shared" si="189"/>
        <v>0</v>
      </c>
      <c r="I3990" s="526">
        <f t="shared" si="190"/>
        <v>1</v>
      </c>
      <c r="J3990" s="526" t="str">
        <f ca="1">IF(G3990="","",SUMPRODUCT(LOOKUP(MID(SUBSTITUTE(UPPER(TRIM(CLEAN(SUBSTITUTE(SUBSTITUTE(G3990,"ٔ",""),"ـ","ء"))))," ",""),ROW(INDIRECT("1:"&amp;LEN(SUBSTITUTE(UPPER(TRIM(CLEAN(SUBSTITUTE(SUBSTITUTE(G3990,"ٔ",""),"ـ","ء"))))," ","")))),1),Gematria!$C$3:$C$40,Gematria!$D$3:$D$40)))</f>
        <v/>
      </c>
    </row>
    <row r="3991" spans="1:10" x14ac:dyDescent="0.25">
      <c r="A3991" s="2">
        <v>3990</v>
      </c>
      <c r="B3991" s="2">
        <v>37</v>
      </c>
      <c r="C3991" s="2">
        <v>169</v>
      </c>
      <c r="D3991" s="11"/>
      <c r="E39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91" s="524" t="str">
        <f t="shared" si="188"/>
        <v/>
      </c>
      <c r="H3991" s="525">
        <f t="shared" si="189"/>
        <v>0</v>
      </c>
      <c r="I3991" s="526">
        <f t="shared" si="190"/>
        <v>1</v>
      </c>
      <c r="J3991" s="526" t="str">
        <f ca="1">IF(G3991="","",SUMPRODUCT(LOOKUP(MID(SUBSTITUTE(UPPER(TRIM(CLEAN(SUBSTITUTE(SUBSTITUTE(G3991,"ٔ",""),"ـ","ء"))))," ",""),ROW(INDIRECT("1:"&amp;LEN(SUBSTITUTE(UPPER(TRIM(CLEAN(SUBSTITUTE(SUBSTITUTE(G3991,"ٔ",""),"ـ","ء"))))," ","")))),1),Gematria!$C$3:$C$40,Gematria!$D$3:$D$40)))</f>
        <v/>
      </c>
    </row>
    <row r="3992" spans="1:10" x14ac:dyDescent="0.25">
      <c r="A3992" s="2">
        <v>3991</v>
      </c>
      <c r="B3992" s="2">
        <v>37</v>
      </c>
      <c r="C3992" s="2">
        <v>170</v>
      </c>
      <c r="D3992" s="11"/>
      <c r="E39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92" s="524" t="str">
        <f t="shared" si="188"/>
        <v/>
      </c>
      <c r="H3992" s="525">
        <f t="shared" si="189"/>
        <v>0</v>
      </c>
      <c r="I3992" s="526">
        <f t="shared" si="190"/>
        <v>1</v>
      </c>
      <c r="J3992" s="526" t="str">
        <f ca="1">IF(G3992="","",SUMPRODUCT(LOOKUP(MID(SUBSTITUTE(UPPER(TRIM(CLEAN(SUBSTITUTE(SUBSTITUTE(G3992,"ٔ",""),"ـ","ء"))))," ",""),ROW(INDIRECT("1:"&amp;LEN(SUBSTITUTE(UPPER(TRIM(CLEAN(SUBSTITUTE(SUBSTITUTE(G3992,"ٔ",""),"ـ","ء"))))," ","")))),1),Gematria!$C$3:$C$40,Gematria!$D$3:$D$40)))</f>
        <v/>
      </c>
    </row>
    <row r="3993" spans="1:10" x14ac:dyDescent="0.25">
      <c r="A3993" s="2">
        <v>3992</v>
      </c>
      <c r="B3993" s="2">
        <v>37</v>
      </c>
      <c r="C3993" s="2">
        <v>171</v>
      </c>
      <c r="D3993" s="11"/>
      <c r="E39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93" s="524" t="str">
        <f t="shared" si="188"/>
        <v/>
      </c>
      <c r="H3993" s="525">
        <f t="shared" si="189"/>
        <v>0</v>
      </c>
      <c r="I3993" s="526">
        <f t="shared" si="190"/>
        <v>1</v>
      </c>
      <c r="J3993" s="526" t="str">
        <f ca="1">IF(G3993="","",SUMPRODUCT(LOOKUP(MID(SUBSTITUTE(UPPER(TRIM(CLEAN(SUBSTITUTE(SUBSTITUTE(G3993,"ٔ",""),"ـ","ء"))))," ",""),ROW(INDIRECT("1:"&amp;LEN(SUBSTITUTE(UPPER(TRIM(CLEAN(SUBSTITUTE(SUBSTITUTE(G3993,"ٔ",""),"ـ","ء"))))," ","")))),1),Gematria!$C$3:$C$40,Gematria!$D$3:$D$40)))</f>
        <v/>
      </c>
    </row>
    <row r="3994" spans="1:10" x14ac:dyDescent="0.25">
      <c r="A3994" s="2">
        <v>3993</v>
      </c>
      <c r="B3994" s="2">
        <v>37</v>
      </c>
      <c r="C3994" s="2">
        <v>172</v>
      </c>
      <c r="D3994" s="11"/>
      <c r="E39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94" s="524" t="str">
        <f t="shared" si="188"/>
        <v/>
      </c>
      <c r="H3994" s="525">
        <f t="shared" si="189"/>
        <v>0</v>
      </c>
      <c r="I3994" s="526">
        <f t="shared" si="190"/>
        <v>1</v>
      </c>
      <c r="J3994" s="526" t="str">
        <f ca="1">IF(G3994="","",SUMPRODUCT(LOOKUP(MID(SUBSTITUTE(UPPER(TRIM(CLEAN(SUBSTITUTE(SUBSTITUTE(G3994,"ٔ",""),"ـ","ء"))))," ",""),ROW(INDIRECT("1:"&amp;LEN(SUBSTITUTE(UPPER(TRIM(CLEAN(SUBSTITUTE(SUBSTITUTE(G3994,"ٔ",""),"ـ","ء"))))," ","")))),1),Gematria!$C$3:$C$40,Gematria!$D$3:$D$40)))</f>
        <v/>
      </c>
    </row>
    <row r="3995" spans="1:10" x14ac:dyDescent="0.25">
      <c r="A3995" s="2">
        <v>3994</v>
      </c>
      <c r="B3995" s="2">
        <v>37</v>
      </c>
      <c r="C3995" s="2">
        <v>173</v>
      </c>
      <c r="D3995" s="11"/>
      <c r="E39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95" s="524" t="str">
        <f t="shared" si="188"/>
        <v/>
      </c>
      <c r="H3995" s="525">
        <f t="shared" si="189"/>
        <v>0</v>
      </c>
      <c r="I3995" s="526">
        <f t="shared" si="190"/>
        <v>1</v>
      </c>
      <c r="J3995" s="526" t="str">
        <f ca="1">IF(G3995="","",SUMPRODUCT(LOOKUP(MID(SUBSTITUTE(UPPER(TRIM(CLEAN(SUBSTITUTE(SUBSTITUTE(G3995,"ٔ",""),"ـ","ء"))))," ",""),ROW(INDIRECT("1:"&amp;LEN(SUBSTITUTE(UPPER(TRIM(CLEAN(SUBSTITUTE(SUBSTITUTE(G3995,"ٔ",""),"ـ","ء"))))," ","")))),1),Gematria!$C$3:$C$40,Gematria!$D$3:$D$40)))</f>
        <v/>
      </c>
    </row>
    <row r="3996" spans="1:10" x14ac:dyDescent="0.25">
      <c r="A3996" s="2">
        <v>3995</v>
      </c>
      <c r="B3996" s="2">
        <v>37</v>
      </c>
      <c r="C3996" s="2">
        <v>174</v>
      </c>
      <c r="D3996" s="11"/>
      <c r="E39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96" s="524" t="str">
        <f t="shared" si="188"/>
        <v/>
      </c>
      <c r="H3996" s="525">
        <f t="shared" si="189"/>
        <v>0</v>
      </c>
      <c r="I3996" s="526">
        <f t="shared" si="190"/>
        <v>1</v>
      </c>
      <c r="J3996" s="526" t="str">
        <f ca="1">IF(G3996="","",SUMPRODUCT(LOOKUP(MID(SUBSTITUTE(UPPER(TRIM(CLEAN(SUBSTITUTE(SUBSTITUTE(G3996,"ٔ",""),"ـ","ء"))))," ",""),ROW(INDIRECT("1:"&amp;LEN(SUBSTITUTE(UPPER(TRIM(CLEAN(SUBSTITUTE(SUBSTITUTE(G3996,"ٔ",""),"ـ","ء"))))," ","")))),1),Gematria!$C$3:$C$40,Gematria!$D$3:$D$40)))</f>
        <v/>
      </c>
    </row>
    <row r="3997" spans="1:10" x14ac:dyDescent="0.25">
      <c r="A3997" s="2">
        <v>3996</v>
      </c>
      <c r="B3997" s="2">
        <v>37</v>
      </c>
      <c r="C3997" s="2">
        <v>175</v>
      </c>
      <c r="D3997" s="11"/>
      <c r="E39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97" s="524" t="str">
        <f t="shared" si="188"/>
        <v/>
      </c>
      <c r="H3997" s="525">
        <f t="shared" si="189"/>
        <v>0</v>
      </c>
      <c r="I3997" s="526">
        <f t="shared" si="190"/>
        <v>1</v>
      </c>
      <c r="J3997" s="526" t="str">
        <f ca="1">IF(G3997="","",SUMPRODUCT(LOOKUP(MID(SUBSTITUTE(UPPER(TRIM(CLEAN(SUBSTITUTE(SUBSTITUTE(G3997,"ٔ",""),"ـ","ء"))))," ",""),ROW(INDIRECT("1:"&amp;LEN(SUBSTITUTE(UPPER(TRIM(CLEAN(SUBSTITUTE(SUBSTITUTE(G3997,"ٔ",""),"ـ","ء"))))," ","")))),1),Gematria!$C$3:$C$40,Gematria!$D$3:$D$40)))</f>
        <v/>
      </c>
    </row>
    <row r="3998" spans="1:10" x14ac:dyDescent="0.25">
      <c r="A3998" s="2">
        <v>3997</v>
      </c>
      <c r="B3998" s="2">
        <v>37</v>
      </c>
      <c r="C3998" s="2">
        <v>176</v>
      </c>
      <c r="D3998" s="11"/>
      <c r="E39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98" s="524" t="str">
        <f t="shared" si="188"/>
        <v/>
      </c>
      <c r="H3998" s="525">
        <f t="shared" si="189"/>
        <v>0</v>
      </c>
      <c r="I3998" s="526">
        <f t="shared" si="190"/>
        <v>1</v>
      </c>
      <c r="J3998" s="526" t="str">
        <f ca="1">IF(G3998="","",SUMPRODUCT(LOOKUP(MID(SUBSTITUTE(UPPER(TRIM(CLEAN(SUBSTITUTE(SUBSTITUTE(G3998,"ٔ",""),"ـ","ء"))))," ",""),ROW(INDIRECT("1:"&amp;LEN(SUBSTITUTE(UPPER(TRIM(CLEAN(SUBSTITUTE(SUBSTITUTE(G3998,"ٔ",""),"ـ","ء"))))," ","")))),1),Gematria!$C$3:$C$40,Gematria!$D$3:$D$40)))</f>
        <v/>
      </c>
    </row>
    <row r="3999" spans="1:10" x14ac:dyDescent="0.25">
      <c r="A3999" s="2">
        <v>3998</v>
      </c>
      <c r="B3999" s="2">
        <v>37</v>
      </c>
      <c r="C3999" s="2">
        <v>177</v>
      </c>
      <c r="D3999" s="11"/>
      <c r="E39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39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3999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3999" s="524" t="str">
        <f t="shared" si="188"/>
        <v/>
      </c>
      <c r="H3999" s="525">
        <f t="shared" si="189"/>
        <v>0</v>
      </c>
      <c r="I3999" s="526">
        <f t="shared" si="190"/>
        <v>1</v>
      </c>
      <c r="J3999" s="526" t="str">
        <f ca="1">IF(G3999="","",SUMPRODUCT(LOOKUP(MID(SUBSTITUTE(UPPER(TRIM(CLEAN(SUBSTITUTE(SUBSTITUTE(G3999,"ٔ",""),"ـ","ء"))))," ",""),ROW(INDIRECT("1:"&amp;LEN(SUBSTITUTE(UPPER(TRIM(CLEAN(SUBSTITUTE(SUBSTITUTE(G3999,"ٔ",""),"ـ","ء"))))," ","")))),1),Gematria!$C$3:$C$40,Gematria!$D$3:$D$40)))</f>
        <v/>
      </c>
    </row>
    <row r="4000" spans="1:10" x14ac:dyDescent="0.25">
      <c r="A4000" s="2">
        <v>3999</v>
      </c>
      <c r="B4000" s="2">
        <v>37</v>
      </c>
      <c r="C4000" s="2">
        <v>178</v>
      </c>
      <c r="D4000" s="11"/>
      <c r="E40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00" s="524" t="str">
        <f t="shared" si="188"/>
        <v/>
      </c>
      <c r="H4000" s="525">
        <f t="shared" si="189"/>
        <v>0</v>
      </c>
      <c r="I4000" s="526">
        <f t="shared" si="190"/>
        <v>1</v>
      </c>
      <c r="J4000" s="526" t="str">
        <f ca="1">IF(G4000="","",SUMPRODUCT(LOOKUP(MID(SUBSTITUTE(UPPER(TRIM(CLEAN(SUBSTITUTE(SUBSTITUTE(G4000,"ٔ",""),"ـ","ء"))))," ",""),ROW(INDIRECT("1:"&amp;LEN(SUBSTITUTE(UPPER(TRIM(CLEAN(SUBSTITUTE(SUBSTITUTE(G4000,"ٔ",""),"ـ","ء"))))," ","")))),1),Gematria!$C$3:$C$40,Gematria!$D$3:$D$40)))</f>
        <v/>
      </c>
    </row>
    <row r="4001" spans="1:10" x14ac:dyDescent="0.25">
      <c r="A4001" s="2">
        <v>4000</v>
      </c>
      <c r="B4001" s="2">
        <v>37</v>
      </c>
      <c r="C4001" s="2">
        <v>179</v>
      </c>
      <c r="D4001" s="11"/>
      <c r="E40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01" s="524" t="str">
        <f t="shared" si="188"/>
        <v/>
      </c>
      <c r="H4001" s="525">
        <f t="shared" si="189"/>
        <v>0</v>
      </c>
      <c r="I4001" s="526">
        <f t="shared" si="190"/>
        <v>1</v>
      </c>
      <c r="J4001" s="526" t="str">
        <f ca="1">IF(G4001="","",SUMPRODUCT(LOOKUP(MID(SUBSTITUTE(UPPER(TRIM(CLEAN(SUBSTITUTE(SUBSTITUTE(G4001,"ٔ",""),"ـ","ء"))))," ",""),ROW(INDIRECT("1:"&amp;LEN(SUBSTITUTE(UPPER(TRIM(CLEAN(SUBSTITUTE(SUBSTITUTE(G4001,"ٔ",""),"ـ","ء"))))," ","")))),1),Gematria!$C$3:$C$40,Gematria!$D$3:$D$40)))</f>
        <v/>
      </c>
    </row>
    <row r="4002" spans="1:10" x14ac:dyDescent="0.25">
      <c r="A4002" s="2">
        <v>4001</v>
      </c>
      <c r="B4002" s="2">
        <v>37</v>
      </c>
      <c r="C4002" s="2">
        <v>180</v>
      </c>
      <c r="D4002" s="11"/>
      <c r="E40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02" s="524" t="str">
        <f t="shared" si="188"/>
        <v/>
      </c>
      <c r="H4002" s="525">
        <f t="shared" si="189"/>
        <v>0</v>
      </c>
      <c r="I4002" s="526">
        <f t="shared" si="190"/>
        <v>1</v>
      </c>
      <c r="J4002" s="526" t="str">
        <f ca="1">IF(G4002="","",SUMPRODUCT(LOOKUP(MID(SUBSTITUTE(UPPER(TRIM(CLEAN(SUBSTITUTE(SUBSTITUTE(G4002,"ٔ",""),"ـ","ء"))))," ",""),ROW(INDIRECT("1:"&amp;LEN(SUBSTITUTE(UPPER(TRIM(CLEAN(SUBSTITUTE(SUBSTITUTE(G4002,"ٔ",""),"ـ","ء"))))," ","")))),1),Gematria!$C$3:$C$40,Gematria!$D$3:$D$40)))</f>
        <v/>
      </c>
    </row>
    <row r="4003" spans="1:10" x14ac:dyDescent="0.25">
      <c r="A4003" s="2">
        <v>4002</v>
      </c>
      <c r="B4003" s="2">
        <v>37</v>
      </c>
      <c r="C4003" s="2">
        <v>181</v>
      </c>
      <c r="D4003" s="11"/>
      <c r="E40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03" s="524" t="str">
        <f t="shared" si="188"/>
        <v/>
      </c>
      <c r="H4003" s="525">
        <f t="shared" si="189"/>
        <v>0</v>
      </c>
      <c r="I4003" s="526">
        <f t="shared" si="190"/>
        <v>1</v>
      </c>
      <c r="J4003" s="526" t="str">
        <f ca="1">IF(G4003="","",SUMPRODUCT(LOOKUP(MID(SUBSTITUTE(UPPER(TRIM(CLEAN(SUBSTITUTE(SUBSTITUTE(G4003,"ٔ",""),"ـ","ء"))))," ",""),ROW(INDIRECT("1:"&amp;LEN(SUBSTITUTE(UPPER(TRIM(CLEAN(SUBSTITUTE(SUBSTITUTE(G4003,"ٔ",""),"ـ","ء"))))," ","")))),1),Gematria!$C$3:$C$40,Gematria!$D$3:$D$40)))</f>
        <v/>
      </c>
    </row>
    <row r="4004" spans="1:10" x14ac:dyDescent="0.25">
      <c r="A4004" s="2">
        <v>4003</v>
      </c>
      <c r="B4004" s="2">
        <v>37</v>
      </c>
      <c r="C4004" s="2">
        <v>182</v>
      </c>
      <c r="D4004" s="11"/>
      <c r="E40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04" s="524" t="str">
        <f t="shared" si="188"/>
        <v/>
      </c>
      <c r="H4004" s="525">
        <f t="shared" si="189"/>
        <v>0</v>
      </c>
      <c r="I4004" s="526">
        <f t="shared" si="190"/>
        <v>1</v>
      </c>
      <c r="J4004" s="526" t="str">
        <f ca="1">IF(G4004="","",SUMPRODUCT(LOOKUP(MID(SUBSTITUTE(UPPER(TRIM(CLEAN(SUBSTITUTE(SUBSTITUTE(G4004,"ٔ",""),"ـ","ء"))))," ",""),ROW(INDIRECT("1:"&amp;LEN(SUBSTITUTE(UPPER(TRIM(CLEAN(SUBSTITUTE(SUBSTITUTE(G4004,"ٔ",""),"ـ","ء"))))," ","")))),1),Gematria!$C$3:$C$40,Gematria!$D$3:$D$40)))</f>
        <v/>
      </c>
    </row>
    <row r="4005" spans="1:10" x14ac:dyDescent="0.25">
      <c r="A4005" s="2">
        <v>4004</v>
      </c>
      <c r="B4005" s="2">
        <v>38</v>
      </c>
      <c r="C4005" s="2">
        <v>0</v>
      </c>
      <c r="D4005" s="11"/>
      <c r="E40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05" s="524" t="str">
        <f t="shared" si="188"/>
        <v/>
      </c>
      <c r="H4005" s="525">
        <f t="shared" si="189"/>
        <v>0</v>
      </c>
      <c r="I4005" s="526">
        <f t="shared" si="190"/>
        <v>1</v>
      </c>
      <c r="J4005" s="526" t="str">
        <f ca="1">IF(G4005="","",SUMPRODUCT(LOOKUP(MID(SUBSTITUTE(UPPER(TRIM(CLEAN(SUBSTITUTE(SUBSTITUTE(G4005,"ٔ",""),"ـ","ء"))))," ",""),ROW(INDIRECT("1:"&amp;LEN(SUBSTITUTE(UPPER(TRIM(CLEAN(SUBSTITUTE(SUBSTITUTE(G4005,"ٔ",""),"ـ","ء"))))," ","")))),1),Gematria!$C$3:$C$40,Gematria!$D$3:$D$40)))</f>
        <v/>
      </c>
    </row>
    <row r="4006" spans="1:10" x14ac:dyDescent="0.25">
      <c r="A4006" s="2">
        <v>4005</v>
      </c>
      <c r="B4006" s="2">
        <v>38</v>
      </c>
      <c r="C4006" s="2">
        <v>1</v>
      </c>
      <c r="D4006" s="11"/>
      <c r="E40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06" s="524" t="str">
        <f t="shared" si="188"/>
        <v/>
      </c>
      <c r="H4006" s="525">
        <f t="shared" si="189"/>
        <v>0</v>
      </c>
      <c r="I4006" s="526">
        <f t="shared" si="190"/>
        <v>1</v>
      </c>
      <c r="J4006" s="526" t="str">
        <f ca="1">IF(G4006="","",SUMPRODUCT(LOOKUP(MID(SUBSTITUTE(UPPER(TRIM(CLEAN(SUBSTITUTE(SUBSTITUTE(G4006,"ٔ",""),"ـ","ء"))))," ",""),ROW(INDIRECT("1:"&amp;LEN(SUBSTITUTE(UPPER(TRIM(CLEAN(SUBSTITUTE(SUBSTITUTE(G4006,"ٔ",""),"ـ","ء"))))," ","")))),1),Gematria!$C$3:$C$40,Gematria!$D$3:$D$40)))</f>
        <v/>
      </c>
    </row>
    <row r="4007" spans="1:10" x14ac:dyDescent="0.25">
      <c r="A4007" s="2">
        <v>4006</v>
      </c>
      <c r="B4007" s="2">
        <v>38</v>
      </c>
      <c r="C4007" s="2">
        <v>2</v>
      </c>
      <c r="D4007" s="11"/>
      <c r="E40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07" s="524" t="str">
        <f t="shared" si="188"/>
        <v/>
      </c>
      <c r="H4007" s="525">
        <f t="shared" si="189"/>
        <v>0</v>
      </c>
      <c r="I4007" s="526">
        <f t="shared" si="190"/>
        <v>1</v>
      </c>
      <c r="J4007" s="526" t="str">
        <f ca="1">IF(G4007="","",SUMPRODUCT(LOOKUP(MID(SUBSTITUTE(UPPER(TRIM(CLEAN(SUBSTITUTE(SUBSTITUTE(G4007,"ٔ",""),"ـ","ء"))))," ",""),ROW(INDIRECT("1:"&amp;LEN(SUBSTITUTE(UPPER(TRIM(CLEAN(SUBSTITUTE(SUBSTITUTE(G4007,"ٔ",""),"ـ","ء"))))," ","")))),1),Gematria!$C$3:$C$40,Gematria!$D$3:$D$40)))</f>
        <v/>
      </c>
    </row>
    <row r="4008" spans="1:10" x14ac:dyDescent="0.25">
      <c r="A4008" s="2">
        <v>4007</v>
      </c>
      <c r="B4008" s="2">
        <v>38</v>
      </c>
      <c r="C4008" s="2">
        <v>3</v>
      </c>
      <c r="D4008" s="11"/>
      <c r="E40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08" s="524" t="str">
        <f t="shared" si="188"/>
        <v/>
      </c>
      <c r="H4008" s="525">
        <f t="shared" si="189"/>
        <v>0</v>
      </c>
      <c r="I4008" s="526">
        <f t="shared" si="190"/>
        <v>1</v>
      </c>
      <c r="J4008" s="526" t="str">
        <f ca="1">IF(G4008="","",SUMPRODUCT(LOOKUP(MID(SUBSTITUTE(UPPER(TRIM(CLEAN(SUBSTITUTE(SUBSTITUTE(G4008,"ٔ",""),"ـ","ء"))))," ",""),ROW(INDIRECT("1:"&amp;LEN(SUBSTITUTE(UPPER(TRIM(CLEAN(SUBSTITUTE(SUBSTITUTE(G4008,"ٔ",""),"ـ","ء"))))," ","")))),1),Gematria!$C$3:$C$40,Gematria!$D$3:$D$40)))</f>
        <v/>
      </c>
    </row>
    <row r="4009" spans="1:10" x14ac:dyDescent="0.25">
      <c r="A4009" s="2">
        <v>4008</v>
      </c>
      <c r="B4009" s="2">
        <v>38</v>
      </c>
      <c r="C4009" s="2">
        <v>4</v>
      </c>
      <c r="D4009" s="11"/>
      <c r="E40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09" s="524" t="str">
        <f t="shared" si="188"/>
        <v/>
      </c>
      <c r="H4009" s="525">
        <f t="shared" si="189"/>
        <v>0</v>
      </c>
      <c r="I4009" s="526">
        <f t="shared" si="190"/>
        <v>1</v>
      </c>
      <c r="J4009" s="526" t="str">
        <f ca="1">IF(G4009="","",SUMPRODUCT(LOOKUP(MID(SUBSTITUTE(UPPER(TRIM(CLEAN(SUBSTITUTE(SUBSTITUTE(G4009,"ٔ",""),"ـ","ء"))))," ",""),ROW(INDIRECT("1:"&amp;LEN(SUBSTITUTE(UPPER(TRIM(CLEAN(SUBSTITUTE(SUBSTITUTE(G4009,"ٔ",""),"ـ","ء"))))," ","")))),1),Gematria!$C$3:$C$40,Gematria!$D$3:$D$40)))</f>
        <v/>
      </c>
    </row>
    <row r="4010" spans="1:10" x14ac:dyDescent="0.25">
      <c r="A4010" s="2">
        <v>4009</v>
      </c>
      <c r="B4010" s="2">
        <v>38</v>
      </c>
      <c r="C4010" s="2">
        <v>5</v>
      </c>
      <c r="D4010" s="11"/>
      <c r="E40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10" s="524" t="str">
        <f t="shared" si="188"/>
        <v/>
      </c>
      <c r="H4010" s="525">
        <f t="shared" si="189"/>
        <v>0</v>
      </c>
      <c r="I4010" s="526">
        <f t="shared" si="190"/>
        <v>1</v>
      </c>
      <c r="J4010" s="526" t="str">
        <f ca="1">IF(G4010="","",SUMPRODUCT(LOOKUP(MID(SUBSTITUTE(UPPER(TRIM(CLEAN(SUBSTITUTE(SUBSTITUTE(G4010,"ٔ",""),"ـ","ء"))))," ",""),ROW(INDIRECT("1:"&amp;LEN(SUBSTITUTE(UPPER(TRIM(CLEAN(SUBSTITUTE(SUBSTITUTE(G4010,"ٔ",""),"ـ","ء"))))," ","")))),1),Gematria!$C$3:$C$40,Gematria!$D$3:$D$40)))</f>
        <v/>
      </c>
    </row>
    <row r="4011" spans="1:10" x14ac:dyDescent="0.25">
      <c r="A4011" s="2">
        <v>4010</v>
      </c>
      <c r="B4011" s="2">
        <v>38</v>
      </c>
      <c r="C4011" s="2">
        <v>6</v>
      </c>
      <c r="D4011" s="11"/>
      <c r="E40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11" s="524" t="str">
        <f t="shared" si="188"/>
        <v/>
      </c>
      <c r="H4011" s="525">
        <f t="shared" si="189"/>
        <v>0</v>
      </c>
      <c r="I4011" s="526">
        <f t="shared" si="190"/>
        <v>1</v>
      </c>
      <c r="J4011" s="526" t="str">
        <f ca="1">IF(G4011="","",SUMPRODUCT(LOOKUP(MID(SUBSTITUTE(UPPER(TRIM(CLEAN(SUBSTITUTE(SUBSTITUTE(G4011,"ٔ",""),"ـ","ء"))))," ",""),ROW(INDIRECT("1:"&amp;LEN(SUBSTITUTE(UPPER(TRIM(CLEAN(SUBSTITUTE(SUBSTITUTE(G4011,"ٔ",""),"ـ","ء"))))," ","")))),1),Gematria!$C$3:$C$40,Gematria!$D$3:$D$40)))</f>
        <v/>
      </c>
    </row>
    <row r="4012" spans="1:10" x14ac:dyDescent="0.25">
      <c r="A4012" s="2">
        <v>4011</v>
      </c>
      <c r="B4012" s="2">
        <v>38</v>
      </c>
      <c r="C4012" s="2">
        <v>7</v>
      </c>
      <c r="D4012" s="11"/>
      <c r="E40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12" s="524" t="str">
        <f t="shared" si="188"/>
        <v/>
      </c>
      <c r="H4012" s="525">
        <f t="shared" si="189"/>
        <v>0</v>
      </c>
      <c r="I4012" s="526">
        <f t="shared" si="190"/>
        <v>1</v>
      </c>
      <c r="J4012" s="526" t="str">
        <f ca="1">IF(G4012="","",SUMPRODUCT(LOOKUP(MID(SUBSTITUTE(UPPER(TRIM(CLEAN(SUBSTITUTE(SUBSTITUTE(G4012,"ٔ",""),"ـ","ء"))))," ",""),ROW(INDIRECT("1:"&amp;LEN(SUBSTITUTE(UPPER(TRIM(CLEAN(SUBSTITUTE(SUBSTITUTE(G4012,"ٔ",""),"ـ","ء"))))," ","")))),1),Gematria!$C$3:$C$40,Gematria!$D$3:$D$40)))</f>
        <v/>
      </c>
    </row>
    <row r="4013" spans="1:10" x14ac:dyDescent="0.25">
      <c r="A4013" s="2">
        <v>4012</v>
      </c>
      <c r="B4013" s="2">
        <v>38</v>
      </c>
      <c r="C4013" s="2">
        <v>8</v>
      </c>
      <c r="D4013" s="11"/>
      <c r="E40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13" s="524" t="str">
        <f t="shared" si="188"/>
        <v/>
      </c>
      <c r="H4013" s="525">
        <f t="shared" si="189"/>
        <v>0</v>
      </c>
      <c r="I4013" s="526">
        <f t="shared" si="190"/>
        <v>1</v>
      </c>
      <c r="J4013" s="526" t="str">
        <f ca="1">IF(G4013="","",SUMPRODUCT(LOOKUP(MID(SUBSTITUTE(UPPER(TRIM(CLEAN(SUBSTITUTE(SUBSTITUTE(G4013,"ٔ",""),"ـ","ء"))))," ",""),ROW(INDIRECT("1:"&amp;LEN(SUBSTITUTE(UPPER(TRIM(CLEAN(SUBSTITUTE(SUBSTITUTE(G4013,"ٔ",""),"ـ","ء"))))," ","")))),1),Gematria!$C$3:$C$40,Gematria!$D$3:$D$40)))</f>
        <v/>
      </c>
    </row>
    <row r="4014" spans="1:10" x14ac:dyDescent="0.25">
      <c r="A4014" s="2">
        <v>4013</v>
      </c>
      <c r="B4014" s="2">
        <v>38</v>
      </c>
      <c r="C4014" s="2">
        <v>9</v>
      </c>
      <c r="D4014" s="11"/>
      <c r="E40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14" s="524" t="str">
        <f t="shared" si="188"/>
        <v/>
      </c>
      <c r="H4014" s="525">
        <f t="shared" si="189"/>
        <v>0</v>
      </c>
      <c r="I4014" s="526">
        <f t="shared" si="190"/>
        <v>1</v>
      </c>
      <c r="J4014" s="526" t="str">
        <f ca="1">IF(G4014="","",SUMPRODUCT(LOOKUP(MID(SUBSTITUTE(UPPER(TRIM(CLEAN(SUBSTITUTE(SUBSTITUTE(G4014,"ٔ",""),"ـ","ء"))))," ",""),ROW(INDIRECT("1:"&amp;LEN(SUBSTITUTE(UPPER(TRIM(CLEAN(SUBSTITUTE(SUBSTITUTE(G4014,"ٔ",""),"ـ","ء"))))," ","")))),1),Gematria!$C$3:$C$40,Gematria!$D$3:$D$40)))</f>
        <v/>
      </c>
    </row>
    <row r="4015" spans="1:10" x14ac:dyDescent="0.25">
      <c r="A4015" s="2">
        <v>4014</v>
      </c>
      <c r="B4015" s="2">
        <v>38</v>
      </c>
      <c r="C4015" s="2">
        <v>10</v>
      </c>
      <c r="D4015" s="11"/>
      <c r="E40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15" s="524" t="str">
        <f t="shared" si="188"/>
        <v/>
      </c>
      <c r="H4015" s="525">
        <f t="shared" si="189"/>
        <v>0</v>
      </c>
      <c r="I4015" s="526">
        <f t="shared" si="190"/>
        <v>1</v>
      </c>
      <c r="J4015" s="526" t="str">
        <f ca="1">IF(G4015="","",SUMPRODUCT(LOOKUP(MID(SUBSTITUTE(UPPER(TRIM(CLEAN(SUBSTITUTE(SUBSTITUTE(G4015,"ٔ",""),"ـ","ء"))))," ",""),ROW(INDIRECT("1:"&amp;LEN(SUBSTITUTE(UPPER(TRIM(CLEAN(SUBSTITUTE(SUBSTITUTE(G4015,"ٔ",""),"ـ","ء"))))," ","")))),1),Gematria!$C$3:$C$40,Gematria!$D$3:$D$40)))</f>
        <v/>
      </c>
    </row>
    <row r="4016" spans="1:10" x14ac:dyDescent="0.25">
      <c r="A4016" s="2">
        <v>4015</v>
      </c>
      <c r="B4016" s="2">
        <v>38</v>
      </c>
      <c r="C4016" s="2">
        <v>11</v>
      </c>
      <c r="D4016" s="11"/>
      <c r="E40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16" s="524" t="str">
        <f t="shared" si="188"/>
        <v/>
      </c>
      <c r="H4016" s="525">
        <f t="shared" si="189"/>
        <v>0</v>
      </c>
      <c r="I4016" s="526">
        <f t="shared" si="190"/>
        <v>1</v>
      </c>
      <c r="J4016" s="526" t="str">
        <f ca="1">IF(G4016="","",SUMPRODUCT(LOOKUP(MID(SUBSTITUTE(UPPER(TRIM(CLEAN(SUBSTITUTE(SUBSTITUTE(G4016,"ٔ",""),"ـ","ء"))))," ",""),ROW(INDIRECT("1:"&amp;LEN(SUBSTITUTE(UPPER(TRIM(CLEAN(SUBSTITUTE(SUBSTITUTE(G4016,"ٔ",""),"ـ","ء"))))," ","")))),1),Gematria!$C$3:$C$40,Gematria!$D$3:$D$40)))</f>
        <v/>
      </c>
    </row>
    <row r="4017" spans="1:10" x14ac:dyDescent="0.25">
      <c r="A4017" s="2">
        <v>4016</v>
      </c>
      <c r="B4017" s="2">
        <v>38</v>
      </c>
      <c r="C4017" s="2">
        <v>12</v>
      </c>
      <c r="D4017" s="11"/>
      <c r="E40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17" s="524" t="str">
        <f t="shared" si="188"/>
        <v/>
      </c>
      <c r="H4017" s="525">
        <f t="shared" si="189"/>
        <v>0</v>
      </c>
      <c r="I4017" s="526">
        <f t="shared" si="190"/>
        <v>1</v>
      </c>
      <c r="J4017" s="526" t="str">
        <f ca="1">IF(G4017="","",SUMPRODUCT(LOOKUP(MID(SUBSTITUTE(UPPER(TRIM(CLEAN(SUBSTITUTE(SUBSTITUTE(G4017,"ٔ",""),"ـ","ء"))))," ",""),ROW(INDIRECT("1:"&amp;LEN(SUBSTITUTE(UPPER(TRIM(CLEAN(SUBSTITUTE(SUBSTITUTE(G4017,"ٔ",""),"ـ","ء"))))," ","")))),1),Gematria!$C$3:$C$40,Gematria!$D$3:$D$40)))</f>
        <v/>
      </c>
    </row>
    <row r="4018" spans="1:10" x14ac:dyDescent="0.25">
      <c r="A4018" s="2">
        <v>4017</v>
      </c>
      <c r="B4018" s="2">
        <v>38</v>
      </c>
      <c r="C4018" s="2">
        <v>13</v>
      </c>
      <c r="D4018" s="11"/>
      <c r="E40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18" s="524" t="str">
        <f t="shared" si="188"/>
        <v/>
      </c>
      <c r="H4018" s="525">
        <f t="shared" si="189"/>
        <v>0</v>
      </c>
      <c r="I4018" s="526">
        <f t="shared" si="190"/>
        <v>1</v>
      </c>
      <c r="J4018" s="526" t="str">
        <f ca="1">IF(G4018="","",SUMPRODUCT(LOOKUP(MID(SUBSTITUTE(UPPER(TRIM(CLEAN(SUBSTITUTE(SUBSTITUTE(G4018,"ٔ",""),"ـ","ء"))))," ",""),ROW(INDIRECT("1:"&amp;LEN(SUBSTITUTE(UPPER(TRIM(CLEAN(SUBSTITUTE(SUBSTITUTE(G4018,"ٔ",""),"ـ","ء"))))," ","")))),1),Gematria!$C$3:$C$40,Gematria!$D$3:$D$40)))</f>
        <v/>
      </c>
    </row>
    <row r="4019" spans="1:10" x14ac:dyDescent="0.25">
      <c r="A4019" s="2">
        <v>4018</v>
      </c>
      <c r="B4019" s="2">
        <v>38</v>
      </c>
      <c r="C4019" s="2">
        <v>14</v>
      </c>
      <c r="D4019" s="11"/>
      <c r="E40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19" s="524" t="str">
        <f t="shared" si="188"/>
        <v/>
      </c>
      <c r="H4019" s="525">
        <f t="shared" si="189"/>
        <v>0</v>
      </c>
      <c r="I4019" s="526">
        <f t="shared" si="190"/>
        <v>1</v>
      </c>
      <c r="J4019" s="526" t="str">
        <f ca="1">IF(G4019="","",SUMPRODUCT(LOOKUP(MID(SUBSTITUTE(UPPER(TRIM(CLEAN(SUBSTITUTE(SUBSTITUTE(G4019,"ٔ",""),"ـ","ء"))))," ",""),ROW(INDIRECT("1:"&amp;LEN(SUBSTITUTE(UPPER(TRIM(CLEAN(SUBSTITUTE(SUBSTITUTE(G4019,"ٔ",""),"ـ","ء"))))," ","")))),1),Gematria!$C$3:$C$40,Gematria!$D$3:$D$40)))</f>
        <v/>
      </c>
    </row>
    <row r="4020" spans="1:10" x14ac:dyDescent="0.25">
      <c r="A4020" s="2">
        <v>4019</v>
      </c>
      <c r="B4020" s="2">
        <v>38</v>
      </c>
      <c r="C4020" s="2">
        <v>15</v>
      </c>
      <c r="D4020" s="11"/>
      <c r="E40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20" s="524" t="str">
        <f t="shared" si="188"/>
        <v/>
      </c>
      <c r="H4020" s="525">
        <f t="shared" si="189"/>
        <v>0</v>
      </c>
      <c r="I4020" s="526">
        <f t="shared" si="190"/>
        <v>1</v>
      </c>
      <c r="J4020" s="526" t="str">
        <f ca="1">IF(G4020="","",SUMPRODUCT(LOOKUP(MID(SUBSTITUTE(UPPER(TRIM(CLEAN(SUBSTITUTE(SUBSTITUTE(G4020,"ٔ",""),"ـ","ء"))))," ",""),ROW(INDIRECT("1:"&amp;LEN(SUBSTITUTE(UPPER(TRIM(CLEAN(SUBSTITUTE(SUBSTITUTE(G4020,"ٔ",""),"ـ","ء"))))," ","")))),1),Gematria!$C$3:$C$40,Gematria!$D$3:$D$40)))</f>
        <v/>
      </c>
    </row>
    <row r="4021" spans="1:10" x14ac:dyDescent="0.25">
      <c r="A4021" s="2">
        <v>4020</v>
      </c>
      <c r="B4021" s="2">
        <v>38</v>
      </c>
      <c r="C4021" s="2">
        <v>16</v>
      </c>
      <c r="D4021" s="11"/>
      <c r="E40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21" s="524" t="str">
        <f t="shared" si="188"/>
        <v/>
      </c>
      <c r="H4021" s="525">
        <f t="shared" si="189"/>
        <v>0</v>
      </c>
      <c r="I4021" s="526">
        <f t="shared" si="190"/>
        <v>1</v>
      </c>
      <c r="J4021" s="526" t="str">
        <f ca="1">IF(G4021="","",SUMPRODUCT(LOOKUP(MID(SUBSTITUTE(UPPER(TRIM(CLEAN(SUBSTITUTE(SUBSTITUTE(G4021,"ٔ",""),"ـ","ء"))))," ",""),ROW(INDIRECT("1:"&amp;LEN(SUBSTITUTE(UPPER(TRIM(CLEAN(SUBSTITUTE(SUBSTITUTE(G4021,"ٔ",""),"ـ","ء"))))," ","")))),1),Gematria!$C$3:$C$40,Gematria!$D$3:$D$40)))</f>
        <v/>
      </c>
    </row>
    <row r="4022" spans="1:10" x14ac:dyDescent="0.25">
      <c r="A4022" s="2">
        <v>4021</v>
      </c>
      <c r="B4022" s="2">
        <v>38</v>
      </c>
      <c r="C4022" s="2">
        <v>17</v>
      </c>
      <c r="D4022" s="11"/>
      <c r="E40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22" s="524" t="str">
        <f t="shared" si="188"/>
        <v/>
      </c>
      <c r="H4022" s="525">
        <f t="shared" si="189"/>
        <v>0</v>
      </c>
      <c r="I4022" s="526">
        <f t="shared" si="190"/>
        <v>1</v>
      </c>
      <c r="J4022" s="526" t="str">
        <f ca="1">IF(G4022="","",SUMPRODUCT(LOOKUP(MID(SUBSTITUTE(UPPER(TRIM(CLEAN(SUBSTITUTE(SUBSTITUTE(G4022,"ٔ",""),"ـ","ء"))))," ",""),ROW(INDIRECT("1:"&amp;LEN(SUBSTITUTE(UPPER(TRIM(CLEAN(SUBSTITUTE(SUBSTITUTE(G4022,"ٔ",""),"ـ","ء"))))," ","")))),1),Gematria!$C$3:$C$40,Gematria!$D$3:$D$40)))</f>
        <v/>
      </c>
    </row>
    <row r="4023" spans="1:10" x14ac:dyDescent="0.25">
      <c r="A4023" s="2">
        <v>4022</v>
      </c>
      <c r="B4023" s="2">
        <v>38</v>
      </c>
      <c r="C4023" s="2">
        <v>18</v>
      </c>
      <c r="D4023" s="11"/>
      <c r="E40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23" s="524" t="str">
        <f t="shared" si="188"/>
        <v/>
      </c>
      <c r="H4023" s="525">
        <f t="shared" si="189"/>
        <v>0</v>
      </c>
      <c r="I4023" s="526">
        <f t="shared" si="190"/>
        <v>1</v>
      </c>
      <c r="J4023" s="526" t="str">
        <f ca="1">IF(G4023="","",SUMPRODUCT(LOOKUP(MID(SUBSTITUTE(UPPER(TRIM(CLEAN(SUBSTITUTE(SUBSTITUTE(G4023,"ٔ",""),"ـ","ء"))))," ",""),ROW(INDIRECT("1:"&amp;LEN(SUBSTITUTE(UPPER(TRIM(CLEAN(SUBSTITUTE(SUBSTITUTE(G4023,"ٔ",""),"ـ","ء"))))," ","")))),1),Gematria!$C$3:$C$40,Gematria!$D$3:$D$40)))</f>
        <v/>
      </c>
    </row>
    <row r="4024" spans="1:10" x14ac:dyDescent="0.25">
      <c r="A4024" s="2">
        <v>4023</v>
      </c>
      <c r="B4024" s="2">
        <v>38</v>
      </c>
      <c r="C4024" s="2">
        <v>19</v>
      </c>
      <c r="D4024" s="11"/>
      <c r="E40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24" s="524" t="str">
        <f t="shared" si="188"/>
        <v/>
      </c>
      <c r="H4024" s="525">
        <f t="shared" si="189"/>
        <v>0</v>
      </c>
      <c r="I4024" s="526">
        <f t="shared" si="190"/>
        <v>1</v>
      </c>
      <c r="J4024" s="526" t="str">
        <f ca="1">IF(G4024="","",SUMPRODUCT(LOOKUP(MID(SUBSTITUTE(UPPER(TRIM(CLEAN(SUBSTITUTE(SUBSTITUTE(G4024,"ٔ",""),"ـ","ء"))))," ",""),ROW(INDIRECT("1:"&amp;LEN(SUBSTITUTE(UPPER(TRIM(CLEAN(SUBSTITUTE(SUBSTITUTE(G4024,"ٔ",""),"ـ","ء"))))," ","")))),1),Gematria!$C$3:$C$40,Gematria!$D$3:$D$40)))</f>
        <v/>
      </c>
    </row>
    <row r="4025" spans="1:10" x14ac:dyDescent="0.25">
      <c r="A4025" s="2">
        <v>4024</v>
      </c>
      <c r="B4025" s="2">
        <v>38</v>
      </c>
      <c r="C4025" s="2">
        <v>20</v>
      </c>
      <c r="D4025" s="11"/>
      <c r="E40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25" s="524" t="str">
        <f t="shared" si="188"/>
        <v/>
      </c>
      <c r="H4025" s="525">
        <f t="shared" si="189"/>
        <v>0</v>
      </c>
      <c r="I4025" s="526">
        <f t="shared" si="190"/>
        <v>1</v>
      </c>
      <c r="J4025" s="526" t="str">
        <f ca="1">IF(G4025="","",SUMPRODUCT(LOOKUP(MID(SUBSTITUTE(UPPER(TRIM(CLEAN(SUBSTITUTE(SUBSTITUTE(G4025,"ٔ",""),"ـ","ء"))))," ",""),ROW(INDIRECT("1:"&amp;LEN(SUBSTITUTE(UPPER(TRIM(CLEAN(SUBSTITUTE(SUBSTITUTE(G4025,"ٔ",""),"ـ","ء"))))," ","")))),1),Gematria!$C$3:$C$40,Gematria!$D$3:$D$40)))</f>
        <v/>
      </c>
    </row>
    <row r="4026" spans="1:10" x14ac:dyDescent="0.25">
      <c r="A4026" s="2">
        <v>4025</v>
      </c>
      <c r="B4026" s="2">
        <v>38</v>
      </c>
      <c r="C4026" s="2">
        <v>21</v>
      </c>
      <c r="D4026" s="11"/>
      <c r="E40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26" s="524" t="str">
        <f t="shared" si="188"/>
        <v/>
      </c>
      <c r="H4026" s="525">
        <f t="shared" si="189"/>
        <v>0</v>
      </c>
      <c r="I4026" s="526">
        <f t="shared" si="190"/>
        <v>1</v>
      </c>
      <c r="J4026" s="526" t="str">
        <f ca="1">IF(G4026="","",SUMPRODUCT(LOOKUP(MID(SUBSTITUTE(UPPER(TRIM(CLEAN(SUBSTITUTE(SUBSTITUTE(G4026,"ٔ",""),"ـ","ء"))))," ",""),ROW(INDIRECT("1:"&amp;LEN(SUBSTITUTE(UPPER(TRIM(CLEAN(SUBSTITUTE(SUBSTITUTE(G4026,"ٔ",""),"ـ","ء"))))," ","")))),1),Gematria!$C$3:$C$40,Gematria!$D$3:$D$40)))</f>
        <v/>
      </c>
    </row>
    <row r="4027" spans="1:10" x14ac:dyDescent="0.25">
      <c r="A4027" s="2">
        <v>4026</v>
      </c>
      <c r="B4027" s="2">
        <v>38</v>
      </c>
      <c r="C4027" s="2">
        <v>22</v>
      </c>
      <c r="D4027" s="11"/>
      <c r="E40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27" s="524" t="str">
        <f t="shared" si="188"/>
        <v/>
      </c>
      <c r="H4027" s="525">
        <f t="shared" si="189"/>
        <v>0</v>
      </c>
      <c r="I4027" s="526">
        <f t="shared" si="190"/>
        <v>1</v>
      </c>
      <c r="J4027" s="526" t="str">
        <f ca="1">IF(G4027="","",SUMPRODUCT(LOOKUP(MID(SUBSTITUTE(UPPER(TRIM(CLEAN(SUBSTITUTE(SUBSTITUTE(G4027,"ٔ",""),"ـ","ء"))))," ",""),ROW(INDIRECT("1:"&amp;LEN(SUBSTITUTE(UPPER(TRIM(CLEAN(SUBSTITUTE(SUBSTITUTE(G4027,"ٔ",""),"ـ","ء"))))," ","")))),1),Gematria!$C$3:$C$40,Gematria!$D$3:$D$40)))</f>
        <v/>
      </c>
    </row>
    <row r="4028" spans="1:10" x14ac:dyDescent="0.25">
      <c r="A4028" s="2">
        <v>4027</v>
      </c>
      <c r="B4028" s="2">
        <v>38</v>
      </c>
      <c r="C4028" s="2">
        <v>23</v>
      </c>
      <c r="D4028" s="11"/>
      <c r="E40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28" s="524" t="str">
        <f t="shared" si="188"/>
        <v/>
      </c>
      <c r="H4028" s="525">
        <f t="shared" si="189"/>
        <v>0</v>
      </c>
      <c r="I4028" s="526">
        <f t="shared" si="190"/>
        <v>1</v>
      </c>
      <c r="J4028" s="526" t="str">
        <f ca="1">IF(G4028="","",SUMPRODUCT(LOOKUP(MID(SUBSTITUTE(UPPER(TRIM(CLEAN(SUBSTITUTE(SUBSTITUTE(G4028,"ٔ",""),"ـ","ء"))))," ",""),ROW(INDIRECT("1:"&amp;LEN(SUBSTITUTE(UPPER(TRIM(CLEAN(SUBSTITUTE(SUBSTITUTE(G4028,"ٔ",""),"ـ","ء"))))," ","")))),1),Gematria!$C$3:$C$40,Gematria!$D$3:$D$40)))</f>
        <v/>
      </c>
    </row>
    <row r="4029" spans="1:10" x14ac:dyDescent="0.25">
      <c r="A4029" s="2">
        <v>4028</v>
      </c>
      <c r="B4029" s="2">
        <v>38</v>
      </c>
      <c r="C4029" s="2">
        <v>24</v>
      </c>
      <c r="D4029" s="11"/>
      <c r="E40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29" s="524" t="str">
        <f t="shared" si="188"/>
        <v/>
      </c>
      <c r="H4029" s="525">
        <f t="shared" si="189"/>
        <v>0</v>
      </c>
      <c r="I4029" s="526">
        <f t="shared" si="190"/>
        <v>1</v>
      </c>
      <c r="J4029" s="526" t="str">
        <f ca="1">IF(G4029="","",SUMPRODUCT(LOOKUP(MID(SUBSTITUTE(UPPER(TRIM(CLEAN(SUBSTITUTE(SUBSTITUTE(G4029,"ٔ",""),"ـ","ء"))))," ",""),ROW(INDIRECT("1:"&amp;LEN(SUBSTITUTE(UPPER(TRIM(CLEAN(SUBSTITUTE(SUBSTITUTE(G4029,"ٔ",""),"ـ","ء"))))," ","")))),1),Gematria!$C$3:$C$40,Gematria!$D$3:$D$40)))</f>
        <v/>
      </c>
    </row>
    <row r="4030" spans="1:10" x14ac:dyDescent="0.25">
      <c r="A4030" s="2">
        <v>4029</v>
      </c>
      <c r="B4030" s="2">
        <v>38</v>
      </c>
      <c r="C4030" s="2">
        <v>25</v>
      </c>
      <c r="D4030" s="11"/>
      <c r="E40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30" s="524" t="str">
        <f t="shared" si="188"/>
        <v/>
      </c>
      <c r="H4030" s="525">
        <f t="shared" si="189"/>
        <v>0</v>
      </c>
      <c r="I4030" s="526">
        <f t="shared" si="190"/>
        <v>1</v>
      </c>
      <c r="J4030" s="526" t="str">
        <f ca="1">IF(G4030="","",SUMPRODUCT(LOOKUP(MID(SUBSTITUTE(UPPER(TRIM(CLEAN(SUBSTITUTE(SUBSTITUTE(G4030,"ٔ",""),"ـ","ء"))))," ",""),ROW(INDIRECT("1:"&amp;LEN(SUBSTITUTE(UPPER(TRIM(CLEAN(SUBSTITUTE(SUBSTITUTE(G4030,"ٔ",""),"ـ","ء"))))," ","")))),1),Gematria!$C$3:$C$40,Gematria!$D$3:$D$40)))</f>
        <v/>
      </c>
    </row>
    <row r="4031" spans="1:10" x14ac:dyDescent="0.25">
      <c r="A4031" s="2">
        <v>4030</v>
      </c>
      <c r="B4031" s="2">
        <v>38</v>
      </c>
      <c r="C4031" s="2">
        <v>26</v>
      </c>
      <c r="D4031" s="11"/>
      <c r="E40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31" s="524" t="str">
        <f t="shared" si="188"/>
        <v/>
      </c>
      <c r="H4031" s="525">
        <f t="shared" si="189"/>
        <v>0</v>
      </c>
      <c r="I4031" s="526">
        <f t="shared" si="190"/>
        <v>1</v>
      </c>
      <c r="J4031" s="526" t="str">
        <f ca="1">IF(G4031="","",SUMPRODUCT(LOOKUP(MID(SUBSTITUTE(UPPER(TRIM(CLEAN(SUBSTITUTE(SUBSTITUTE(G4031,"ٔ",""),"ـ","ء"))))," ",""),ROW(INDIRECT("1:"&amp;LEN(SUBSTITUTE(UPPER(TRIM(CLEAN(SUBSTITUTE(SUBSTITUTE(G4031,"ٔ",""),"ـ","ء"))))," ","")))),1),Gematria!$C$3:$C$40,Gematria!$D$3:$D$40)))</f>
        <v/>
      </c>
    </row>
    <row r="4032" spans="1:10" x14ac:dyDescent="0.25">
      <c r="A4032" s="2">
        <v>4031</v>
      </c>
      <c r="B4032" s="2">
        <v>38</v>
      </c>
      <c r="C4032" s="2">
        <v>27</v>
      </c>
      <c r="D4032" s="11"/>
      <c r="E40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32" s="524" t="str">
        <f t="shared" si="188"/>
        <v/>
      </c>
      <c r="H4032" s="525">
        <f t="shared" si="189"/>
        <v>0</v>
      </c>
      <c r="I4032" s="526">
        <f t="shared" si="190"/>
        <v>1</v>
      </c>
      <c r="J4032" s="526" t="str">
        <f ca="1">IF(G4032="","",SUMPRODUCT(LOOKUP(MID(SUBSTITUTE(UPPER(TRIM(CLEAN(SUBSTITUTE(SUBSTITUTE(G4032,"ٔ",""),"ـ","ء"))))," ",""),ROW(INDIRECT("1:"&amp;LEN(SUBSTITUTE(UPPER(TRIM(CLEAN(SUBSTITUTE(SUBSTITUTE(G4032,"ٔ",""),"ـ","ء"))))," ","")))),1),Gematria!$C$3:$C$40,Gematria!$D$3:$D$40)))</f>
        <v/>
      </c>
    </row>
    <row r="4033" spans="1:10" x14ac:dyDescent="0.25">
      <c r="A4033" s="2">
        <v>4032</v>
      </c>
      <c r="B4033" s="2">
        <v>38</v>
      </c>
      <c r="C4033" s="2">
        <v>28</v>
      </c>
      <c r="D4033" s="11"/>
      <c r="E40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33" s="524" t="str">
        <f t="shared" si="188"/>
        <v/>
      </c>
      <c r="H4033" s="525">
        <f t="shared" si="189"/>
        <v>0</v>
      </c>
      <c r="I4033" s="526">
        <f t="shared" si="190"/>
        <v>1</v>
      </c>
      <c r="J4033" s="526" t="str">
        <f ca="1">IF(G4033="","",SUMPRODUCT(LOOKUP(MID(SUBSTITUTE(UPPER(TRIM(CLEAN(SUBSTITUTE(SUBSTITUTE(G4033,"ٔ",""),"ـ","ء"))))," ",""),ROW(INDIRECT("1:"&amp;LEN(SUBSTITUTE(UPPER(TRIM(CLEAN(SUBSTITUTE(SUBSTITUTE(G4033,"ٔ",""),"ـ","ء"))))," ","")))),1),Gematria!$C$3:$C$40,Gematria!$D$3:$D$40)))</f>
        <v/>
      </c>
    </row>
    <row r="4034" spans="1:10" x14ac:dyDescent="0.25">
      <c r="A4034" s="2">
        <v>4033</v>
      </c>
      <c r="B4034" s="2">
        <v>38</v>
      </c>
      <c r="C4034" s="2">
        <v>29</v>
      </c>
      <c r="D4034" s="11"/>
      <c r="E40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34" s="524" t="str">
        <f t="shared" si="188"/>
        <v/>
      </c>
      <c r="H4034" s="525">
        <f t="shared" si="189"/>
        <v>0</v>
      </c>
      <c r="I4034" s="526">
        <f t="shared" si="190"/>
        <v>1</v>
      </c>
      <c r="J4034" s="526" t="str">
        <f ca="1">IF(G4034="","",SUMPRODUCT(LOOKUP(MID(SUBSTITUTE(UPPER(TRIM(CLEAN(SUBSTITUTE(SUBSTITUTE(G4034,"ٔ",""),"ـ","ء"))))," ",""),ROW(INDIRECT("1:"&amp;LEN(SUBSTITUTE(UPPER(TRIM(CLEAN(SUBSTITUTE(SUBSTITUTE(G4034,"ٔ",""),"ـ","ء"))))," ","")))),1),Gematria!$C$3:$C$40,Gematria!$D$3:$D$40)))</f>
        <v/>
      </c>
    </row>
    <row r="4035" spans="1:10" x14ac:dyDescent="0.25">
      <c r="A4035" s="2">
        <v>4034</v>
      </c>
      <c r="B4035" s="2">
        <v>38</v>
      </c>
      <c r="C4035" s="2">
        <v>30</v>
      </c>
      <c r="D4035" s="11"/>
      <c r="E40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35" s="524" t="str">
        <f t="shared" ref="G4035:G4098" si="191">TRIM(CLEAN(SUBSTITUTE(F4035,"ٔ","")))</f>
        <v/>
      </c>
      <c r="H4035" s="525">
        <f t="shared" ref="H4035:H4098" si="192">LEN(SUBSTITUTE(G4035," ",""))</f>
        <v>0</v>
      </c>
      <c r="I4035" s="526">
        <f t="shared" si="190"/>
        <v>1</v>
      </c>
      <c r="J4035" s="526" t="str">
        <f ca="1">IF(G4035="","",SUMPRODUCT(LOOKUP(MID(SUBSTITUTE(UPPER(TRIM(CLEAN(SUBSTITUTE(SUBSTITUTE(G4035,"ٔ",""),"ـ","ء"))))," ",""),ROW(INDIRECT("1:"&amp;LEN(SUBSTITUTE(UPPER(TRIM(CLEAN(SUBSTITUTE(SUBSTITUTE(G4035,"ٔ",""),"ـ","ء"))))," ","")))),1),Gematria!$C$3:$C$40,Gematria!$D$3:$D$40)))</f>
        <v/>
      </c>
    </row>
    <row r="4036" spans="1:10" x14ac:dyDescent="0.25">
      <c r="A4036" s="2">
        <v>4035</v>
      </c>
      <c r="B4036" s="2">
        <v>38</v>
      </c>
      <c r="C4036" s="2">
        <v>31</v>
      </c>
      <c r="D4036" s="11"/>
      <c r="E40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36" s="524" t="str">
        <f t="shared" si="191"/>
        <v/>
      </c>
      <c r="H4036" s="525">
        <f t="shared" si="192"/>
        <v>0</v>
      </c>
      <c r="I4036" s="526">
        <f t="shared" si="190"/>
        <v>1</v>
      </c>
      <c r="J4036" s="526" t="str">
        <f ca="1">IF(G4036="","",SUMPRODUCT(LOOKUP(MID(SUBSTITUTE(UPPER(TRIM(CLEAN(SUBSTITUTE(SUBSTITUTE(G4036,"ٔ",""),"ـ","ء"))))," ",""),ROW(INDIRECT("1:"&amp;LEN(SUBSTITUTE(UPPER(TRIM(CLEAN(SUBSTITUTE(SUBSTITUTE(G4036,"ٔ",""),"ـ","ء"))))," ","")))),1),Gematria!$C$3:$C$40,Gematria!$D$3:$D$40)))</f>
        <v/>
      </c>
    </row>
    <row r="4037" spans="1:10" x14ac:dyDescent="0.25">
      <c r="A4037" s="2">
        <v>4036</v>
      </c>
      <c r="B4037" s="2">
        <v>38</v>
      </c>
      <c r="C4037" s="2">
        <v>32</v>
      </c>
      <c r="D4037" s="11"/>
      <c r="E40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37" s="524" t="str">
        <f t="shared" si="191"/>
        <v/>
      </c>
      <c r="H4037" s="525">
        <f t="shared" si="192"/>
        <v>0</v>
      </c>
      <c r="I4037" s="526">
        <f t="shared" si="190"/>
        <v>1</v>
      </c>
      <c r="J4037" s="526" t="str">
        <f ca="1">IF(G4037="","",SUMPRODUCT(LOOKUP(MID(SUBSTITUTE(UPPER(TRIM(CLEAN(SUBSTITUTE(SUBSTITUTE(G4037,"ٔ",""),"ـ","ء"))))," ",""),ROW(INDIRECT("1:"&amp;LEN(SUBSTITUTE(UPPER(TRIM(CLEAN(SUBSTITUTE(SUBSTITUTE(G4037,"ٔ",""),"ـ","ء"))))," ","")))),1),Gematria!$C$3:$C$40,Gematria!$D$3:$D$40)))</f>
        <v/>
      </c>
    </row>
    <row r="4038" spans="1:10" x14ac:dyDescent="0.25">
      <c r="A4038" s="2">
        <v>4037</v>
      </c>
      <c r="B4038" s="2">
        <v>38</v>
      </c>
      <c r="C4038" s="2">
        <v>33</v>
      </c>
      <c r="D4038" s="11"/>
      <c r="E40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38" s="524" t="str">
        <f t="shared" si="191"/>
        <v/>
      </c>
      <c r="H4038" s="525">
        <f t="shared" si="192"/>
        <v>0</v>
      </c>
      <c r="I4038" s="526">
        <f t="shared" si="190"/>
        <v>1</v>
      </c>
      <c r="J4038" s="526" t="str">
        <f ca="1">IF(G4038="","",SUMPRODUCT(LOOKUP(MID(SUBSTITUTE(UPPER(TRIM(CLEAN(SUBSTITUTE(SUBSTITUTE(G4038,"ٔ",""),"ـ","ء"))))," ",""),ROW(INDIRECT("1:"&amp;LEN(SUBSTITUTE(UPPER(TRIM(CLEAN(SUBSTITUTE(SUBSTITUTE(G4038,"ٔ",""),"ـ","ء"))))," ","")))),1),Gematria!$C$3:$C$40,Gematria!$D$3:$D$40)))</f>
        <v/>
      </c>
    </row>
    <row r="4039" spans="1:10" x14ac:dyDescent="0.25">
      <c r="A4039" s="2">
        <v>4038</v>
      </c>
      <c r="B4039" s="2">
        <v>38</v>
      </c>
      <c r="C4039" s="2">
        <v>34</v>
      </c>
      <c r="D4039" s="11"/>
      <c r="E40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39" s="524" t="str">
        <f t="shared" si="191"/>
        <v/>
      </c>
      <c r="H4039" s="525">
        <f t="shared" si="192"/>
        <v>0</v>
      </c>
      <c r="I4039" s="526">
        <f t="shared" si="190"/>
        <v>1</v>
      </c>
      <c r="J4039" s="526" t="str">
        <f ca="1">IF(G4039="","",SUMPRODUCT(LOOKUP(MID(SUBSTITUTE(UPPER(TRIM(CLEAN(SUBSTITUTE(SUBSTITUTE(G4039,"ٔ",""),"ـ","ء"))))," ",""),ROW(INDIRECT("1:"&amp;LEN(SUBSTITUTE(UPPER(TRIM(CLEAN(SUBSTITUTE(SUBSTITUTE(G4039,"ٔ",""),"ـ","ء"))))," ","")))),1),Gematria!$C$3:$C$40,Gematria!$D$3:$D$40)))</f>
        <v/>
      </c>
    </row>
    <row r="4040" spans="1:10" x14ac:dyDescent="0.25">
      <c r="A4040" s="2">
        <v>4039</v>
      </c>
      <c r="B4040" s="2">
        <v>38</v>
      </c>
      <c r="C4040" s="2">
        <v>35</v>
      </c>
      <c r="D4040" s="11"/>
      <c r="E40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40" s="524" t="str">
        <f t="shared" si="191"/>
        <v/>
      </c>
      <c r="H4040" s="525">
        <f t="shared" si="192"/>
        <v>0</v>
      </c>
      <c r="I4040" s="526">
        <f t="shared" si="190"/>
        <v>1</v>
      </c>
      <c r="J4040" s="526" t="str">
        <f ca="1">IF(G4040="","",SUMPRODUCT(LOOKUP(MID(SUBSTITUTE(UPPER(TRIM(CLEAN(SUBSTITUTE(SUBSTITUTE(G4040,"ٔ",""),"ـ","ء"))))," ",""),ROW(INDIRECT("1:"&amp;LEN(SUBSTITUTE(UPPER(TRIM(CLEAN(SUBSTITUTE(SUBSTITUTE(G4040,"ٔ",""),"ـ","ء"))))," ","")))),1),Gematria!$C$3:$C$40,Gematria!$D$3:$D$40)))</f>
        <v/>
      </c>
    </row>
    <row r="4041" spans="1:10" x14ac:dyDescent="0.25">
      <c r="A4041" s="2">
        <v>4040</v>
      </c>
      <c r="B4041" s="2">
        <v>38</v>
      </c>
      <c r="C4041" s="2">
        <v>36</v>
      </c>
      <c r="D4041" s="11"/>
      <c r="E40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41" s="524" t="str">
        <f t="shared" si="191"/>
        <v/>
      </c>
      <c r="H4041" s="525">
        <f t="shared" si="192"/>
        <v>0</v>
      </c>
      <c r="I4041" s="526">
        <f t="shared" si="190"/>
        <v>1</v>
      </c>
      <c r="J4041" s="526" t="str">
        <f ca="1">IF(G4041="","",SUMPRODUCT(LOOKUP(MID(SUBSTITUTE(UPPER(TRIM(CLEAN(SUBSTITUTE(SUBSTITUTE(G4041,"ٔ",""),"ـ","ء"))))," ",""),ROW(INDIRECT("1:"&amp;LEN(SUBSTITUTE(UPPER(TRIM(CLEAN(SUBSTITUTE(SUBSTITUTE(G4041,"ٔ",""),"ـ","ء"))))," ","")))),1),Gematria!$C$3:$C$40,Gematria!$D$3:$D$40)))</f>
        <v/>
      </c>
    </row>
    <row r="4042" spans="1:10" x14ac:dyDescent="0.25">
      <c r="A4042" s="2">
        <v>4041</v>
      </c>
      <c r="B4042" s="2">
        <v>38</v>
      </c>
      <c r="C4042" s="2">
        <v>37</v>
      </c>
      <c r="D4042" s="11"/>
      <c r="E40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42" s="524" t="str">
        <f t="shared" si="191"/>
        <v/>
      </c>
      <c r="H4042" s="525">
        <f t="shared" si="192"/>
        <v>0</v>
      </c>
      <c r="I4042" s="526">
        <f t="shared" si="190"/>
        <v>1</v>
      </c>
      <c r="J4042" s="526" t="str">
        <f ca="1">IF(G4042="","",SUMPRODUCT(LOOKUP(MID(SUBSTITUTE(UPPER(TRIM(CLEAN(SUBSTITUTE(SUBSTITUTE(G4042,"ٔ",""),"ـ","ء"))))," ",""),ROW(INDIRECT("1:"&amp;LEN(SUBSTITUTE(UPPER(TRIM(CLEAN(SUBSTITUTE(SUBSTITUTE(G4042,"ٔ",""),"ـ","ء"))))," ","")))),1),Gematria!$C$3:$C$40,Gematria!$D$3:$D$40)))</f>
        <v/>
      </c>
    </row>
    <row r="4043" spans="1:10" x14ac:dyDescent="0.25">
      <c r="A4043" s="2">
        <v>4042</v>
      </c>
      <c r="B4043" s="2">
        <v>38</v>
      </c>
      <c r="C4043" s="2">
        <v>38</v>
      </c>
      <c r="D4043" s="11"/>
      <c r="E40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43" s="524" t="str">
        <f t="shared" si="191"/>
        <v/>
      </c>
      <c r="H4043" s="525">
        <f t="shared" si="192"/>
        <v>0</v>
      </c>
      <c r="I4043" s="526">
        <f t="shared" si="190"/>
        <v>1</v>
      </c>
      <c r="J4043" s="526" t="str">
        <f ca="1">IF(G4043="","",SUMPRODUCT(LOOKUP(MID(SUBSTITUTE(UPPER(TRIM(CLEAN(SUBSTITUTE(SUBSTITUTE(G4043,"ٔ",""),"ـ","ء"))))," ",""),ROW(INDIRECT("1:"&amp;LEN(SUBSTITUTE(UPPER(TRIM(CLEAN(SUBSTITUTE(SUBSTITUTE(G4043,"ٔ",""),"ـ","ء"))))," ","")))),1),Gematria!$C$3:$C$40,Gematria!$D$3:$D$40)))</f>
        <v/>
      </c>
    </row>
    <row r="4044" spans="1:10" x14ac:dyDescent="0.25">
      <c r="A4044" s="2">
        <v>4043</v>
      </c>
      <c r="B4044" s="2">
        <v>38</v>
      </c>
      <c r="C4044" s="2">
        <v>39</v>
      </c>
      <c r="D4044" s="11"/>
      <c r="E40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44" s="524" t="str">
        <f t="shared" si="191"/>
        <v/>
      </c>
      <c r="H4044" s="525">
        <f t="shared" si="192"/>
        <v>0</v>
      </c>
      <c r="I4044" s="526">
        <f t="shared" si="190"/>
        <v>1</v>
      </c>
      <c r="J4044" s="526" t="str">
        <f ca="1">IF(G4044="","",SUMPRODUCT(LOOKUP(MID(SUBSTITUTE(UPPER(TRIM(CLEAN(SUBSTITUTE(SUBSTITUTE(G4044,"ٔ",""),"ـ","ء"))))," ",""),ROW(INDIRECT("1:"&amp;LEN(SUBSTITUTE(UPPER(TRIM(CLEAN(SUBSTITUTE(SUBSTITUTE(G4044,"ٔ",""),"ـ","ء"))))," ","")))),1),Gematria!$C$3:$C$40,Gematria!$D$3:$D$40)))</f>
        <v/>
      </c>
    </row>
    <row r="4045" spans="1:10" x14ac:dyDescent="0.25">
      <c r="A4045" s="2">
        <v>4044</v>
      </c>
      <c r="B4045" s="2">
        <v>38</v>
      </c>
      <c r="C4045" s="2">
        <v>40</v>
      </c>
      <c r="D4045" s="11"/>
      <c r="E40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45" s="524" t="str">
        <f t="shared" si="191"/>
        <v/>
      </c>
      <c r="H4045" s="525">
        <f t="shared" si="192"/>
        <v>0</v>
      </c>
      <c r="I4045" s="526">
        <f t="shared" si="190"/>
        <v>1</v>
      </c>
      <c r="J4045" s="526" t="str">
        <f ca="1">IF(G4045="","",SUMPRODUCT(LOOKUP(MID(SUBSTITUTE(UPPER(TRIM(CLEAN(SUBSTITUTE(SUBSTITUTE(G4045,"ٔ",""),"ـ","ء"))))," ",""),ROW(INDIRECT("1:"&amp;LEN(SUBSTITUTE(UPPER(TRIM(CLEAN(SUBSTITUTE(SUBSTITUTE(G4045,"ٔ",""),"ـ","ء"))))," ","")))),1),Gematria!$C$3:$C$40,Gematria!$D$3:$D$40)))</f>
        <v/>
      </c>
    </row>
    <row r="4046" spans="1:10" x14ac:dyDescent="0.25">
      <c r="A4046" s="2">
        <v>4045</v>
      </c>
      <c r="B4046" s="2">
        <v>38</v>
      </c>
      <c r="C4046" s="2">
        <v>41</v>
      </c>
      <c r="D4046" s="11"/>
      <c r="E40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46" s="524" t="str">
        <f t="shared" si="191"/>
        <v/>
      </c>
      <c r="H4046" s="525">
        <f t="shared" si="192"/>
        <v>0</v>
      </c>
      <c r="I4046" s="526">
        <f t="shared" si="190"/>
        <v>1</v>
      </c>
      <c r="J4046" s="526" t="str">
        <f ca="1">IF(G4046="","",SUMPRODUCT(LOOKUP(MID(SUBSTITUTE(UPPER(TRIM(CLEAN(SUBSTITUTE(SUBSTITUTE(G4046,"ٔ",""),"ـ","ء"))))," ",""),ROW(INDIRECT("1:"&amp;LEN(SUBSTITUTE(UPPER(TRIM(CLEAN(SUBSTITUTE(SUBSTITUTE(G4046,"ٔ",""),"ـ","ء"))))," ","")))),1),Gematria!$C$3:$C$40,Gematria!$D$3:$D$40)))</f>
        <v/>
      </c>
    </row>
    <row r="4047" spans="1:10" x14ac:dyDescent="0.25">
      <c r="A4047" s="2">
        <v>4046</v>
      </c>
      <c r="B4047" s="2">
        <v>38</v>
      </c>
      <c r="C4047" s="2">
        <v>42</v>
      </c>
      <c r="D4047" s="11"/>
      <c r="E40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47" s="524" t="str">
        <f t="shared" si="191"/>
        <v/>
      </c>
      <c r="H4047" s="525">
        <f t="shared" si="192"/>
        <v>0</v>
      </c>
      <c r="I4047" s="526">
        <f t="shared" si="190"/>
        <v>1</v>
      </c>
      <c r="J4047" s="526" t="str">
        <f ca="1">IF(G4047="","",SUMPRODUCT(LOOKUP(MID(SUBSTITUTE(UPPER(TRIM(CLEAN(SUBSTITUTE(SUBSTITUTE(G4047,"ٔ",""),"ـ","ء"))))," ",""),ROW(INDIRECT("1:"&amp;LEN(SUBSTITUTE(UPPER(TRIM(CLEAN(SUBSTITUTE(SUBSTITUTE(G4047,"ٔ",""),"ـ","ء"))))," ","")))),1),Gematria!$C$3:$C$40,Gematria!$D$3:$D$40)))</f>
        <v/>
      </c>
    </row>
    <row r="4048" spans="1:10" x14ac:dyDescent="0.25">
      <c r="A4048" s="2">
        <v>4047</v>
      </c>
      <c r="B4048" s="2">
        <v>38</v>
      </c>
      <c r="C4048" s="2">
        <v>43</v>
      </c>
      <c r="D4048" s="11"/>
      <c r="E40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48" s="524" t="str">
        <f t="shared" si="191"/>
        <v/>
      </c>
      <c r="H4048" s="525">
        <f t="shared" si="192"/>
        <v>0</v>
      </c>
      <c r="I4048" s="526">
        <f t="shared" si="190"/>
        <v>1</v>
      </c>
      <c r="J4048" s="526" t="str">
        <f ca="1">IF(G4048="","",SUMPRODUCT(LOOKUP(MID(SUBSTITUTE(UPPER(TRIM(CLEAN(SUBSTITUTE(SUBSTITUTE(G4048,"ٔ",""),"ـ","ء"))))," ",""),ROW(INDIRECT("1:"&amp;LEN(SUBSTITUTE(UPPER(TRIM(CLEAN(SUBSTITUTE(SUBSTITUTE(G4048,"ٔ",""),"ـ","ء"))))," ","")))),1),Gematria!$C$3:$C$40,Gematria!$D$3:$D$40)))</f>
        <v/>
      </c>
    </row>
    <row r="4049" spans="1:10" x14ac:dyDescent="0.25">
      <c r="A4049" s="2">
        <v>4048</v>
      </c>
      <c r="B4049" s="2">
        <v>38</v>
      </c>
      <c r="C4049" s="2">
        <v>44</v>
      </c>
      <c r="D4049" s="11"/>
      <c r="E40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49" s="524" t="str">
        <f t="shared" si="191"/>
        <v/>
      </c>
      <c r="H4049" s="525">
        <f t="shared" si="192"/>
        <v>0</v>
      </c>
      <c r="I4049" s="526">
        <f t="shared" si="190"/>
        <v>1</v>
      </c>
      <c r="J4049" s="526" t="str">
        <f ca="1">IF(G4049="","",SUMPRODUCT(LOOKUP(MID(SUBSTITUTE(UPPER(TRIM(CLEAN(SUBSTITUTE(SUBSTITUTE(G4049,"ٔ",""),"ـ","ء"))))," ",""),ROW(INDIRECT("1:"&amp;LEN(SUBSTITUTE(UPPER(TRIM(CLEAN(SUBSTITUTE(SUBSTITUTE(G4049,"ٔ",""),"ـ","ء"))))," ","")))),1),Gematria!$C$3:$C$40,Gematria!$D$3:$D$40)))</f>
        <v/>
      </c>
    </row>
    <row r="4050" spans="1:10" x14ac:dyDescent="0.25">
      <c r="A4050" s="2">
        <v>4049</v>
      </c>
      <c r="B4050" s="2">
        <v>38</v>
      </c>
      <c r="C4050" s="2">
        <v>45</v>
      </c>
      <c r="D4050" s="11"/>
      <c r="E40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50" s="524" t="str">
        <f t="shared" si="191"/>
        <v/>
      </c>
      <c r="H4050" s="525">
        <f t="shared" si="192"/>
        <v>0</v>
      </c>
      <c r="I4050" s="526">
        <f t="shared" si="190"/>
        <v>1</v>
      </c>
      <c r="J4050" s="526" t="str">
        <f ca="1">IF(G4050="","",SUMPRODUCT(LOOKUP(MID(SUBSTITUTE(UPPER(TRIM(CLEAN(SUBSTITUTE(SUBSTITUTE(G4050,"ٔ",""),"ـ","ء"))))," ",""),ROW(INDIRECT("1:"&amp;LEN(SUBSTITUTE(UPPER(TRIM(CLEAN(SUBSTITUTE(SUBSTITUTE(G4050,"ٔ",""),"ـ","ء"))))," ","")))),1),Gematria!$C$3:$C$40,Gematria!$D$3:$D$40)))</f>
        <v/>
      </c>
    </row>
    <row r="4051" spans="1:10" x14ac:dyDescent="0.25">
      <c r="A4051" s="2">
        <v>4050</v>
      </c>
      <c r="B4051" s="2">
        <v>38</v>
      </c>
      <c r="C4051" s="2">
        <v>46</v>
      </c>
      <c r="D4051" s="11"/>
      <c r="E40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51" s="524" t="str">
        <f t="shared" si="191"/>
        <v/>
      </c>
      <c r="H4051" s="525">
        <f t="shared" si="192"/>
        <v>0</v>
      </c>
      <c r="I4051" s="526">
        <f t="shared" ref="I4051:I4114" si="193">LEN(TRIM(G4051))-H4051+1</f>
        <v>1</v>
      </c>
      <c r="J4051" s="526" t="str">
        <f ca="1">IF(G4051="","",SUMPRODUCT(LOOKUP(MID(SUBSTITUTE(UPPER(TRIM(CLEAN(SUBSTITUTE(SUBSTITUTE(G4051,"ٔ",""),"ـ","ء"))))," ",""),ROW(INDIRECT("1:"&amp;LEN(SUBSTITUTE(UPPER(TRIM(CLEAN(SUBSTITUTE(SUBSTITUTE(G4051,"ٔ",""),"ـ","ء"))))," ","")))),1),Gematria!$C$3:$C$40,Gematria!$D$3:$D$40)))</f>
        <v/>
      </c>
    </row>
    <row r="4052" spans="1:10" x14ac:dyDescent="0.25">
      <c r="A4052" s="2">
        <v>4051</v>
      </c>
      <c r="B4052" s="2">
        <v>38</v>
      </c>
      <c r="C4052" s="2">
        <v>47</v>
      </c>
      <c r="D4052" s="11"/>
      <c r="E40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52" s="524" t="str">
        <f t="shared" si="191"/>
        <v/>
      </c>
      <c r="H4052" s="525">
        <f t="shared" si="192"/>
        <v>0</v>
      </c>
      <c r="I4052" s="526">
        <f t="shared" si="193"/>
        <v>1</v>
      </c>
      <c r="J4052" s="526" t="str">
        <f ca="1">IF(G4052="","",SUMPRODUCT(LOOKUP(MID(SUBSTITUTE(UPPER(TRIM(CLEAN(SUBSTITUTE(SUBSTITUTE(G4052,"ٔ",""),"ـ","ء"))))," ",""),ROW(INDIRECT("1:"&amp;LEN(SUBSTITUTE(UPPER(TRIM(CLEAN(SUBSTITUTE(SUBSTITUTE(G4052,"ٔ",""),"ـ","ء"))))," ","")))),1),Gematria!$C$3:$C$40,Gematria!$D$3:$D$40)))</f>
        <v/>
      </c>
    </row>
    <row r="4053" spans="1:10" x14ac:dyDescent="0.25">
      <c r="A4053" s="2">
        <v>4052</v>
      </c>
      <c r="B4053" s="2">
        <v>38</v>
      </c>
      <c r="C4053" s="2">
        <v>48</v>
      </c>
      <c r="D4053" s="11"/>
      <c r="E40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53" s="524" t="str">
        <f t="shared" si="191"/>
        <v/>
      </c>
      <c r="H4053" s="525">
        <f t="shared" si="192"/>
        <v>0</v>
      </c>
      <c r="I4053" s="526">
        <f t="shared" si="193"/>
        <v>1</v>
      </c>
      <c r="J4053" s="526" t="str">
        <f ca="1">IF(G4053="","",SUMPRODUCT(LOOKUP(MID(SUBSTITUTE(UPPER(TRIM(CLEAN(SUBSTITUTE(SUBSTITUTE(G4053,"ٔ",""),"ـ","ء"))))," ",""),ROW(INDIRECT("1:"&amp;LEN(SUBSTITUTE(UPPER(TRIM(CLEAN(SUBSTITUTE(SUBSTITUTE(G4053,"ٔ",""),"ـ","ء"))))," ","")))),1),Gematria!$C$3:$C$40,Gematria!$D$3:$D$40)))</f>
        <v/>
      </c>
    </row>
    <row r="4054" spans="1:10" x14ac:dyDescent="0.25">
      <c r="A4054" s="2">
        <v>4053</v>
      </c>
      <c r="B4054" s="2">
        <v>38</v>
      </c>
      <c r="C4054" s="2">
        <v>49</v>
      </c>
      <c r="D4054" s="11"/>
      <c r="E40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54" s="524" t="str">
        <f t="shared" si="191"/>
        <v/>
      </c>
      <c r="H4054" s="525">
        <f t="shared" si="192"/>
        <v>0</v>
      </c>
      <c r="I4054" s="526">
        <f t="shared" si="193"/>
        <v>1</v>
      </c>
      <c r="J4054" s="526" t="str">
        <f ca="1">IF(G4054="","",SUMPRODUCT(LOOKUP(MID(SUBSTITUTE(UPPER(TRIM(CLEAN(SUBSTITUTE(SUBSTITUTE(G4054,"ٔ",""),"ـ","ء"))))," ",""),ROW(INDIRECT("1:"&amp;LEN(SUBSTITUTE(UPPER(TRIM(CLEAN(SUBSTITUTE(SUBSTITUTE(G4054,"ٔ",""),"ـ","ء"))))," ","")))),1),Gematria!$C$3:$C$40,Gematria!$D$3:$D$40)))</f>
        <v/>
      </c>
    </row>
    <row r="4055" spans="1:10" x14ac:dyDescent="0.25">
      <c r="A4055" s="2">
        <v>4054</v>
      </c>
      <c r="B4055" s="2">
        <v>38</v>
      </c>
      <c r="C4055" s="2">
        <v>50</v>
      </c>
      <c r="D4055" s="11"/>
      <c r="E40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55" s="524" t="str">
        <f t="shared" si="191"/>
        <v/>
      </c>
      <c r="H4055" s="525">
        <f t="shared" si="192"/>
        <v>0</v>
      </c>
      <c r="I4055" s="526">
        <f t="shared" si="193"/>
        <v>1</v>
      </c>
      <c r="J4055" s="526" t="str">
        <f ca="1">IF(G4055="","",SUMPRODUCT(LOOKUP(MID(SUBSTITUTE(UPPER(TRIM(CLEAN(SUBSTITUTE(SUBSTITUTE(G4055,"ٔ",""),"ـ","ء"))))," ",""),ROW(INDIRECT("1:"&amp;LEN(SUBSTITUTE(UPPER(TRIM(CLEAN(SUBSTITUTE(SUBSTITUTE(G4055,"ٔ",""),"ـ","ء"))))," ","")))),1),Gematria!$C$3:$C$40,Gematria!$D$3:$D$40)))</f>
        <v/>
      </c>
    </row>
    <row r="4056" spans="1:10" x14ac:dyDescent="0.25">
      <c r="A4056" s="2">
        <v>4055</v>
      </c>
      <c r="B4056" s="2">
        <v>38</v>
      </c>
      <c r="C4056" s="2">
        <v>51</v>
      </c>
      <c r="D4056" s="11"/>
      <c r="E40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56" s="524" t="str">
        <f t="shared" si="191"/>
        <v/>
      </c>
      <c r="H4056" s="525">
        <f t="shared" si="192"/>
        <v>0</v>
      </c>
      <c r="I4056" s="526">
        <f t="shared" si="193"/>
        <v>1</v>
      </c>
      <c r="J4056" s="526" t="str">
        <f ca="1">IF(G4056="","",SUMPRODUCT(LOOKUP(MID(SUBSTITUTE(UPPER(TRIM(CLEAN(SUBSTITUTE(SUBSTITUTE(G4056,"ٔ",""),"ـ","ء"))))," ",""),ROW(INDIRECT("1:"&amp;LEN(SUBSTITUTE(UPPER(TRIM(CLEAN(SUBSTITUTE(SUBSTITUTE(G4056,"ٔ",""),"ـ","ء"))))," ","")))),1),Gematria!$C$3:$C$40,Gematria!$D$3:$D$40)))</f>
        <v/>
      </c>
    </row>
    <row r="4057" spans="1:10" x14ac:dyDescent="0.25">
      <c r="A4057" s="2">
        <v>4056</v>
      </c>
      <c r="B4057" s="2">
        <v>38</v>
      </c>
      <c r="C4057" s="2">
        <v>52</v>
      </c>
      <c r="D4057" s="11"/>
      <c r="E40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57" s="524" t="str">
        <f t="shared" si="191"/>
        <v/>
      </c>
      <c r="H4057" s="525">
        <f t="shared" si="192"/>
        <v>0</v>
      </c>
      <c r="I4057" s="526">
        <f t="shared" si="193"/>
        <v>1</v>
      </c>
      <c r="J4057" s="526" t="str">
        <f ca="1">IF(G4057="","",SUMPRODUCT(LOOKUP(MID(SUBSTITUTE(UPPER(TRIM(CLEAN(SUBSTITUTE(SUBSTITUTE(G4057,"ٔ",""),"ـ","ء"))))," ",""),ROW(INDIRECT("1:"&amp;LEN(SUBSTITUTE(UPPER(TRIM(CLEAN(SUBSTITUTE(SUBSTITUTE(G4057,"ٔ",""),"ـ","ء"))))," ","")))),1),Gematria!$C$3:$C$40,Gematria!$D$3:$D$40)))</f>
        <v/>
      </c>
    </row>
    <row r="4058" spans="1:10" x14ac:dyDescent="0.25">
      <c r="A4058" s="2">
        <v>4057</v>
      </c>
      <c r="B4058" s="2">
        <v>38</v>
      </c>
      <c r="C4058" s="2">
        <v>53</v>
      </c>
      <c r="D4058" s="11"/>
      <c r="E40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58" s="524" t="str">
        <f t="shared" si="191"/>
        <v/>
      </c>
      <c r="H4058" s="525">
        <f t="shared" si="192"/>
        <v>0</v>
      </c>
      <c r="I4058" s="526">
        <f t="shared" si="193"/>
        <v>1</v>
      </c>
      <c r="J4058" s="526" t="str">
        <f ca="1">IF(G4058="","",SUMPRODUCT(LOOKUP(MID(SUBSTITUTE(UPPER(TRIM(CLEAN(SUBSTITUTE(SUBSTITUTE(G4058,"ٔ",""),"ـ","ء"))))," ",""),ROW(INDIRECT("1:"&amp;LEN(SUBSTITUTE(UPPER(TRIM(CLEAN(SUBSTITUTE(SUBSTITUTE(G4058,"ٔ",""),"ـ","ء"))))," ","")))),1),Gematria!$C$3:$C$40,Gematria!$D$3:$D$40)))</f>
        <v/>
      </c>
    </row>
    <row r="4059" spans="1:10" x14ac:dyDescent="0.25">
      <c r="A4059" s="2">
        <v>4058</v>
      </c>
      <c r="B4059" s="2">
        <v>38</v>
      </c>
      <c r="C4059" s="2">
        <v>54</v>
      </c>
      <c r="D4059" s="11"/>
      <c r="E40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59" s="524" t="str">
        <f t="shared" si="191"/>
        <v/>
      </c>
      <c r="H4059" s="525">
        <f t="shared" si="192"/>
        <v>0</v>
      </c>
      <c r="I4059" s="526">
        <f t="shared" si="193"/>
        <v>1</v>
      </c>
      <c r="J4059" s="526" t="str">
        <f ca="1">IF(G4059="","",SUMPRODUCT(LOOKUP(MID(SUBSTITUTE(UPPER(TRIM(CLEAN(SUBSTITUTE(SUBSTITUTE(G4059,"ٔ",""),"ـ","ء"))))," ",""),ROW(INDIRECT("1:"&amp;LEN(SUBSTITUTE(UPPER(TRIM(CLEAN(SUBSTITUTE(SUBSTITUTE(G4059,"ٔ",""),"ـ","ء"))))," ","")))),1),Gematria!$C$3:$C$40,Gematria!$D$3:$D$40)))</f>
        <v/>
      </c>
    </row>
    <row r="4060" spans="1:10" x14ac:dyDescent="0.25">
      <c r="A4060" s="2">
        <v>4059</v>
      </c>
      <c r="B4060" s="2">
        <v>38</v>
      </c>
      <c r="C4060" s="2">
        <v>55</v>
      </c>
      <c r="D4060" s="11"/>
      <c r="E40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60" s="524" t="str">
        <f t="shared" si="191"/>
        <v/>
      </c>
      <c r="H4060" s="525">
        <f t="shared" si="192"/>
        <v>0</v>
      </c>
      <c r="I4060" s="526">
        <f t="shared" si="193"/>
        <v>1</v>
      </c>
      <c r="J4060" s="526" t="str">
        <f ca="1">IF(G4060="","",SUMPRODUCT(LOOKUP(MID(SUBSTITUTE(UPPER(TRIM(CLEAN(SUBSTITUTE(SUBSTITUTE(G4060,"ٔ",""),"ـ","ء"))))," ",""),ROW(INDIRECT("1:"&amp;LEN(SUBSTITUTE(UPPER(TRIM(CLEAN(SUBSTITUTE(SUBSTITUTE(G4060,"ٔ",""),"ـ","ء"))))," ","")))),1),Gematria!$C$3:$C$40,Gematria!$D$3:$D$40)))</f>
        <v/>
      </c>
    </row>
    <row r="4061" spans="1:10" x14ac:dyDescent="0.25">
      <c r="A4061" s="2">
        <v>4060</v>
      </c>
      <c r="B4061" s="2">
        <v>38</v>
      </c>
      <c r="C4061" s="2">
        <v>56</v>
      </c>
      <c r="D4061" s="11"/>
      <c r="E40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61" s="524" t="str">
        <f t="shared" si="191"/>
        <v/>
      </c>
      <c r="H4061" s="525">
        <f t="shared" si="192"/>
        <v>0</v>
      </c>
      <c r="I4061" s="526">
        <f t="shared" si="193"/>
        <v>1</v>
      </c>
      <c r="J4061" s="526" t="str">
        <f ca="1">IF(G4061="","",SUMPRODUCT(LOOKUP(MID(SUBSTITUTE(UPPER(TRIM(CLEAN(SUBSTITUTE(SUBSTITUTE(G4061,"ٔ",""),"ـ","ء"))))," ",""),ROW(INDIRECT("1:"&amp;LEN(SUBSTITUTE(UPPER(TRIM(CLEAN(SUBSTITUTE(SUBSTITUTE(G4061,"ٔ",""),"ـ","ء"))))," ","")))),1),Gematria!$C$3:$C$40,Gematria!$D$3:$D$40)))</f>
        <v/>
      </c>
    </row>
    <row r="4062" spans="1:10" x14ac:dyDescent="0.25">
      <c r="A4062" s="2">
        <v>4061</v>
      </c>
      <c r="B4062" s="2">
        <v>38</v>
      </c>
      <c r="C4062" s="2">
        <v>57</v>
      </c>
      <c r="D4062" s="11"/>
      <c r="E40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62" s="524" t="str">
        <f t="shared" si="191"/>
        <v/>
      </c>
      <c r="H4062" s="525">
        <f t="shared" si="192"/>
        <v>0</v>
      </c>
      <c r="I4062" s="526">
        <f t="shared" si="193"/>
        <v>1</v>
      </c>
      <c r="J4062" s="526" t="str">
        <f ca="1">IF(G4062="","",SUMPRODUCT(LOOKUP(MID(SUBSTITUTE(UPPER(TRIM(CLEAN(SUBSTITUTE(SUBSTITUTE(G4062,"ٔ",""),"ـ","ء"))))," ",""),ROW(INDIRECT("1:"&amp;LEN(SUBSTITUTE(UPPER(TRIM(CLEAN(SUBSTITUTE(SUBSTITUTE(G4062,"ٔ",""),"ـ","ء"))))," ","")))),1),Gematria!$C$3:$C$40,Gematria!$D$3:$D$40)))</f>
        <v/>
      </c>
    </row>
    <row r="4063" spans="1:10" x14ac:dyDescent="0.25">
      <c r="A4063" s="2">
        <v>4062</v>
      </c>
      <c r="B4063" s="2">
        <v>38</v>
      </c>
      <c r="C4063" s="2">
        <v>58</v>
      </c>
      <c r="D4063" s="11"/>
      <c r="E40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63" s="524" t="str">
        <f t="shared" si="191"/>
        <v/>
      </c>
      <c r="H4063" s="525">
        <f t="shared" si="192"/>
        <v>0</v>
      </c>
      <c r="I4063" s="526">
        <f t="shared" si="193"/>
        <v>1</v>
      </c>
      <c r="J4063" s="526" t="str">
        <f ca="1">IF(G4063="","",SUMPRODUCT(LOOKUP(MID(SUBSTITUTE(UPPER(TRIM(CLEAN(SUBSTITUTE(SUBSTITUTE(G4063,"ٔ",""),"ـ","ء"))))," ",""),ROW(INDIRECT("1:"&amp;LEN(SUBSTITUTE(UPPER(TRIM(CLEAN(SUBSTITUTE(SUBSTITUTE(G4063,"ٔ",""),"ـ","ء"))))," ","")))),1),Gematria!$C$3:$C$40,Gematria!$D$3:$D$40)))</f>
        <v/>
      </c>
    </row>
    <row r="4064" spans="1:10" x14ac:dyDescent="0.25">
      <c r="A4064" s="2">
        <v>4063</v>
      </c>
      <c r="B4064" s="2">
        <v>38</v>
      </c>
      <c r="C4064" s="2">
        <v>59</v>
      </c>
      <c r="D4064" s="11"/>
      <c r="E40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64" s="524" t="str">
        <f t="shared" si="191"/>
        <v/>
      </c>
      <c r="H4064" s="525">
        <f t="shared" si="192"/>
        <v>0</v>
      </c>
      <c r="I4064" s="526">
        <f t="shared" si="193"/>
        <v>1</v>
      </c>
      <c r="J4064" s="526" t="str">
        <f ca="1">IF(G4064="","",SUMPRODUCT(LOOKUP(MID(SUBSTITUTE(UPPER(TRIM(CLEAN(SUBSTITUTE(SUBSTITUTE(G4064,"ٔ",""),"ـ","ء"))))," ",""),ROW(INDIRECT("1:"&amp;LEN(SUBSTITUTE(UPPER(TRIM(CLEAN(SUBSTITUTE(SUBSTITUTE(G4064,"ٔ",""),"ـ","ء"))))," ","")))),1),Gematria!$C$3:$C$40,Gematria!$D$3:$D$40)))</f>
        <v/>
      </c>
    </row>
    <row r="4065" spans="1:10" x14ac:dyDescent="0.25">
      <c r="A4065" s="2">
        <v>4064</v>
      </c>
      <c r="B4065" s="2">
        <v>38</v>
      </c>
      <c r="C4065" s="2">
        <v>60</v>
      </c>
      <c r="D4065" s="11"/>
      <c r="E40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65" s="524" t="str">
        <f t="shared" si="191"/>
        <v/>
      </c>
      <c r="H4065" s="525">
        <f t="shared" si="192"/>
        <v>0</v>
      </c>
      <c r="I4065" s="526">
        <f t="shared" si="193"/>
        <v>1</v>
      </c>
      <c r="J4065" s="526" t="str">
        <f ca="1">IF(G4065="","",SUMPRODUCT(LOOKUP(MID(SUBSTITUTE(UPPER(TRIM(CLEAN(SUBSTITUTE(SUBSTITUTE(G4065,"ٔ",""),"ـ","ء"))))," ",""),ROW(INDIRECT("1:"&amp;LEN(SUBSTITUTE(UPPER(TRIM(CLEAN(SUBSTITUTE(SUBSTITUTE(G4065,"ٔ",""),"ـ","ء"))))," ","")))),1),Gematria!$C$3:$C$40,Gematria!$D$3:$D$40)))</f>
        <v/>
      </c>
    </row>
    <row r="4066" spans="1:10" x14ac:dyDescent="0.25">
      <c r="A4066" s="2">
        <v>4065</v>
      </c>
      <c r="B4066" s="2">
        <v>38</v>
      </c>
      <c r="C4066" s="2">
        <v>61</v>
      </c>
      <c r="D4066" s="11"/>
      <c r="E40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66" s="524" t="str">
        <f t="shared" si="191"/>
        <v/>
      </c>
      <c r="H4066" s="525">
        <f t="shared" si="192"/>
        <v>0</v>
      </c>
      <c r="I4066" s="526">
        <f t="shared" si="193"/>
        <v>1</v>
      </c>
      <c r="J4066" s="526" t="str">
        <f ca="1">IF(G4066="","",SUMPRODUCT(LOOKUP(MID(SUBSTITUTE(UPPER(TRIM(CLEAN(SUBSTITUTE(SUBSTITUTE(G4066,"ٔ",""),"ـ","ء"))))," ",""),ROW(INDIRECT("1:"&amp;LEN(SUBSTITUTE(UPPER(TRIM(CLEAN(SUBSTITUTE(SUBSTITUTE(G4066,"ٔ",""),"ـ","ء"))))," ","")))),1),Gematria!$C$3:$C$40,Gematria!$D$3:$D$40)))</f>
        <v/>
      </c>
    </row>
    <row r="4067" spans="1:10" x14ac:dyDescent="0.25">
      <c r="A4067" s="2">
        <v>4066</v>
      </c>
      <c r="B4067" s="2">
        <v>38</v>
      </c>
      <c r="C4067" s="2">
        <v>62</v>
      </c>
      <c r="D4067" s="11"/>
      <c r="E40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67" s="524" t="str">
        <f t="shared" si="191"/>
        <v/>
      </c>
      <c r="H4067" s="525">
        <f t="shared" si="192"/>
        <v>0</v>
      </c>
      <c r="I4067" s="526">
        <f t="shared" si="193"/>
        <v>1</v>
      </c>
      <c r="J4067" s="526" t="str">
        <f ca="1">IF(G4067="","",SUMPRODUCT(LOOKUP(MID(SUBSTITUTE(UPPER(TRIM(CLEAN(SUBSTITUTE(SUBSTITUTE(G4067,"ٔ",""),"ـ","ء"))))," ",""),ROW(INDIRECT("1:"&amp;LEN(SUBSTITUTE(UPPER(TRIM(CLEAN(SUBSTITUTE(SUBSTITUTE(G4067,"ٔ",""),"ـ","ء"))))," ","")))),1),Gematria!$C$3:$C$40,Gematria!$D$3:$D$40)))</f>
        <v/>
      </c>
    </row>
    <row r="4068" spans="1:10" x14ac:dyDescent="0.25">
      <c r="A4068" s="2">
        <v>4067</v>
      </c>
      <c r="B4068" s="2">
        <v>38</v>
      </c>
      <c r="C4068" s="2">
        <v>63</v>
      </c>
      <c r="D4068" s="11"/>
      <c r="E40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68" s="524" t="str">
        <f t="shared" si="191"/>
        <v/>
      </c>
      <c r="H4068" s="525">
        <f t="shared" si="192"/>
        <v>0</v>
      </c>
      <c r="I4068" s="526">
        <f t="shared" si="193"/>
        <v>1</v>
      </c>
      <c r="J4068" s="526" t="str">
        <f ca="1">IF(G4068="","",SUMPRODUCT(LOOKUP(MID(SUBSTITUTE(UPPER(TRIM(CLEAN(SUBSTITUTE(SUBSTITUTE(G4068,"ٔ",""),"ـ","ء"))))," ",""),ROW(INDIRECT("1:"&amp;LEN(SUBSTITUTE(UPPER(TRIM(CLEAN(SUBSTITUTE(SUBSTITUTE(G4068,"ٔ",""),"ـ","ء"))))," ","")))),1),Gematria!$C$3:$C$40,Gematria!$D$3:$D$40)))</f>
        <v/>
      </c>
    </row>
    <row r="4069" spans="1:10" x14ac:dyDescent="0.25">
      <c r="A4069" s="2">
        <v>4068</v>
      </c>
      <c r="B4069" s="2">
        <v>38</v>
      </c>
      <c r="C4069" s="2">
        <v>64</v>
      </c>
      <c r="D4069" s="11"/>
      <c r="E40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69" s="524" t="str">
        <f t="shared" si="191"/>
        <v/>
      </c>
      <c r="H4069" s="525">
        <f t="shared" si="192"/>
        <v>0</v>
      </c>
      <c r="I4069" s="526">
        <f t="shared" si="193"/>
        <v>1</v>
      </c>
      <c r="J4069" s="526" t="str">
        <f ca="1">IF(G4069="","",SUMPRODUCT(LOOKUP(MID(SUBSTITUTE(UPPER(TRIM(CLEAN(SUBSTITUTE(SUBSTITUTE(G4069,"ٔ",""),"ـ","ء"))))," ",""),ROW(INDIRECT("1:"&amp;LEN(SUBSTITUTE(UPPER(TRIM(CLEAN(SUBSTITUTE(SUBSTITUTE(G4069,"ٔ",""),"ـ","ء"))))," ","")))),1),Gematria!$C$3:$C$40,Gematria!$D$3:$D$40)))</f>
        <v/>
      </c>
    </row>
    <row r="4070" spans="1:10" x14ac:dyDescent="0.25">
      <c r="A4070" s="2">
        <v>4069</v>
      </c>
      <c r="B4070" s="2">
        <v>38</v>
      </c>
      <c r="C4070" s="2">
        <v>65</v>
      </c>
      <c r="D4070" s="11"/>
      <c r="E40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70" s="524" t="str">
        <f t="shared" si="191"/>
        <v/>
      </c>
      <c r="H4070" s="525">
        <f t="shared" si="192"/>
        <v>0</v>
      </c>
      <c r="I4070" s="526">
        <f t="shared" si="193"/>
        <v>1</v>
      </c>
      <c r="J4070" s="526" t="str">
        <f ca="1">IF(G4070="","",SUMPRODUCT(LOOKUP(MID(SUBSTITUTE(UPPER(TRIM(CLEAN(SUBSTITUTE(SUBSTITUTE(G4070,"ٔ",""),"ـ","ء"))))," ",""),ROW(INDIRECT("1:"&amp;LEN(SUBSTITUTE(UPPER(TRIM(CLEAN(SUBSTITUTE(SUBSTITUTE(G4070,"ٔ",""),"ـ","ء"))))," ","")))),1),Gematria!$C$3:$C$40,Gematria!$D$3:$D$40)))</f>
        <v/>
      </c>
    </row>
    <row r="4071" spans="1:10" x14ac:dyDescent="0.25">
      <c r="A4071" s="2">
        <v>4070</v>
      </c>
      <c r="B4071" s="2">
        <v>38</v>
      </c>
      <c r="C4071" s="2">
        <v>66</v>
      </c>
      <c r="D4071" s="11"/>
      <c r="E40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71" s="524" t="str">
        <f t="shared" si="191"/>
        <v/>
      </c>
      <c r="H4071" s="525">
        <f t="shared" si="192"/>
        <v>0</v>
      </c>
      <c r="I4071" s="526">
        <f t="shared" si="193"/>
        <v>1</v>
      </c>
      <c r="J4071" s="526" t="str">
        <f ca="1">IF(G4071="","",SUMPRODUCT(LOOKUP(MID(SUBSTITUTE(UPPER(TRIM(CLEAN(SUBSTITUTE(SUBSTITUTE(G4071,"ٔ",""),"ـ","ء"))))," ",""),ROW(INDIRECT("1:"&amp;LEN(SUBSTITUTE(UPPER(TRIM(CLEAN(SUBSTITUTE(SUBSTITUTE(G4071,"ٔ",""),"ـ","ء"))))," ","")))),1),Gematria!$C$3:$C$40,Gematria!$D$3:$D$40)))</f>
        <v/>
      </c>
    </row>
    <row r="4072" spans="1:10" x14ac:dyDescent="0.25">
      <c r="A4072" s="2">
        <v>4071</v>
      </c>
      <c r="B4072" s="2">
        <v>38</v>
      </c>
      <c r="C4072" s="2">
        <v>67</v>
      </c>
      <c r="D4072" s="11"/>
      <c r="E40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72" s="524" t="str">
        <f t="shared" si="191"/>
        <v/>
      </c>
      <c r="H4072" s="525">
        <f t="shared" si="192"/>
        <v>0</v>
      </c>
      <c r="I4072" s="526">
        <f t="shared" si="193"/>
        <v>1</v>
      </c>
      <c r="J4072" s="526" t="str">
        <f ca="1">IF(G4072="","",SUMPRODUCT(LOOKUP(MID(SUBSTITUTE(UPPER(TRIM(CLEAN(SUBSTITUTE(SUBSTITUTE(G4072,"ٔ",""),"ـ","ء"))))," ",""),ROW(INDIRECT("1:"&amp;LEN(SUBSTITUTE(UPPER(TRIM(CLEAN(SUBSTITUTE(SUBSTITUTE(G4072,"ٔ",""),"ـ","ء"))))," ","")))),1),Gematria!$C$3:$C$40,Gematria!$D$3:$D$40)))</f>
        <v/>
      </c>
    </row>
    <row r="4073" spans="1:10" x14ac:dyDescent="0.25">
      <c r="A4073" s="2">
        <v>4072</v>
      </c>
      <c r="B4073" s="2">
        <v>38</v>
      </c>
      <c r="C4073" s="2">
        <v>68</v>
      </c>
      <c r="D4073" s="11"/>
      <c r="E40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73" s="524" t="str">
        <f t="shared" si="191"/>
        <v/>
      </c>
      <c r="H4073" s="525">
        <f t="shared" si="192"/>
        <v>0</v>
      </c>
      <c r="I4073" s="526">
        <f t="shared" si="193"/>
        <v>1</v>
      </c>
      <c r="J4073" s="526" t="str">
        <f ca="1">IF(G4073="","",SUMPRODUCT(LOOKUP(MID(SUBSTITUTE(UPPER(TRIM(CLEAN(SUBSTITUTE(SUBSTITUTE(G4073,"ٔ",""),"ـ","ء"))))," ",""),ROW(INDIRECT("1:"&amp;LEN(SUBSTITUTE(UPPER(TRIM(CLEAN(SUBSTITUTE(SUBSTITUTE(G4073,"ٔ",""),"ـ","ء"))))," ","")))),1),Gematria!$C$3:$C$40,Gematria!$D$3:$D$40)))</f>
        <v/>
      </c>
    </row>
    <row r="4074" spans="1:10" x14ac:dyDescent="0.25">
      <c r="A4074" s="2">
        <v>4073</v>
      </c>
      <c r="B4074" s="2">
        <v>38</v>
      </c>
      <c r="C4074" s="2">
        <v>69</v>
      </c>
      <c r="D4074" s="11"/>
      <c r="E40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74" s="524" t="str">
        <f t="shared" si="191"/>
        <v/>
      </c>
      <c r="H4074" s="525">
        <f t="shared" si="192"/>
        <v>0</v>
      </c>
      <c r="I4074" s="526">
        <f t="shared" si="193"/>
        <v>1</v>
      </c>
      <c r="J4074" s="526" t="str">
        <f ca="1">IF(G4074="","",SUMPRODUCT(LOOKUP(MID(SUBSTITUTE(UPPER(TRIM(CLEAN(SUBSTITUTE(SUBSTITUTE(G4074,"ٔ",""),"ـ","ء"))))," ",""),ROW(INDIRECT("1:"&amp;LEN(SUBSTITUTE(UPPER(TRIM(CLEAN(SUBSTITUTE(SUBSTITUTE(G4074,"ٔ",""),"ـ","ء"))))," ","")))),1),Gematria!$C$3:$C$40,Gematria!$D$3:$D$40)))</f>
        <v/>
      </c>
    </row>
    <row r="4075" spans="1:10" x14ac:dyDescent="0.25">
      <c r="A4075" s="2">
        <v>4074</v>
      </c>
      <c r="B4075" s="2">
        <v>38</v>
      </c>
      <c r="C4075" s="2">
        <v>70</v>
      </c>
      <c r="D4075" s="11"/>
      <c r="E40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75" s="524" t="str">
        <f t="shared" si="191"/>
        <v/>
      </c>
      <c r="H4075" s="525">
        <f t="shared" si="192"/>
        <v>0</v>
      </c>
      <c r="I4075" s="526">
        <f t="shared" si="193"/>
        <v>1</v>
      </c>
      <c r="J4075" s="526" t="str">
        <f ca="1">IF(G4075="","",SUMPRODUCT(LOOKUP(MID(SUBSTITUTE(UPPER(TRIM(CLEAN(SUBSTITUTE(SUBSTITUTE(G4075,"ٔ",""),"ـ","ء"))))," ",""),ROW(INDIRECT("1:"&amp;LEN(SUBSTITUTE(UPPER(TRIM(CLEAN(SUBSTITUTE(SUBSTITUTE(G4075,"ٔ",""),"ـ","ء"))))," ","")))),1),Gematria!$C$3:$C$40,Gematria!$D$3:$D$40)))</f>
        <v/>
      </c>
    </row>
    <row r="4076" spans="1:10" x14ac:dyDescent="0.25">
      <c r="A4076" s="2">
        <v>4075</v>
      </c>
      <c r="B4076" s="2">
        <v>38</v>
      </c>
      <c r="C4076" s="2">
        <v>71</v>
      </c>
      <c r="D4076" s="11"/>
      <c r="E40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76" s="524" t="str">
        <f t="shared" si="191"/>
        <v/>
      </c>
      <c r="H4076" s="525">
        <f t="shared" si="192"/>
        <v>0</v>
      </c>
      <c r="I4076" s="526">
        <f t="shared" si="193"/>
        <v>1</v>
      </c>
      <c r="J4076" s="526" t="str">
        <f ca="1">IF(G4076="","",SUMPRODUCT(LOOKUP(MID(SUBSTITUTE(UPPER(TRIM(CLEAN(SUBSTITUTE(SUBSTITUTE(G4076,"ٔ",""),"ـ","ء"))))," ",""),ROW(INDIRECT("1:"&amp;LEN(SUBSTITUTE(UPPER(TRIM(CLEAN(SUBSTITUTE(SUBSTITUTE(G4076,"ٔ",""),"ـ","ء"))))," ","")))),1),Gematria!$C$3:$C$40,Gematria!$D$3:$D$40)))</f>
        <v/>
      </c>
    </row>
    <row r="4077" spans="1:10" x14ac:dyDescent="0.25">
      <c r="A4077" s="2">
        <v>4076</v>
      </c>
      <c r="B4077" s="2">
        <v>38</v>
      </c>
      <c r="C4077" s="2">
        <v>72</v>
      </c>
      <c r="D4077" s="11"/>
      <c r="E40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77" s="524" t="str">
        <f t="shared" si="191"/>
        <v/>
      </c>
      <c r="H4077" s="525">
        <f t="shared" si="192"/>
        <v>0</v>
      </c>
      <c r="I4077" s="526">
        <f t="shared" si="193"/>
        <v>1</v>
      </c>
      <c r="J4077" s="526" t="str">
        <f ca="1">IF(G4077="","",SUMPRODUCT(LOOKUP(MID(SUBSTITUTE(UPPER(TRIM(CLEAN(SUBSTITUTE(SUBSTITUTE(G4077,"ٔ",""),"ـ","ء"))))," ",""),ROW(INDIRECT("1:"&amp;LEN(SUBSTITUTE(UPPER(TRIM(CLEAN(SUBSTITUTE(SUBSTITUTE(G4077,"ٔ",""),"ـ","ء"))))," ","")))),1),Gematria!$C$3:$C$40,Gematria!$D$3:$D$40)))</f>
        <v/>
      </c>
    </row>
    <row r="4078" spans="1:10" x14ac:dyDescent="0.25">
      <c r="A4078" s="2">
        <v>4077</v>
      </c>
      <c r="B4078" s="2">
        <v>38</v>
      </c>
      <c r="C4078" s="2">
        <v>73</v>
      </c>
      <c r="D4078" s="11"/>
      <c r="E40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78" s="524" t="str">
        <f t="shared" si="191"/>
        <v/>
      </c>
      <c r="H4078" s="525">
        <f t="shared" si="192"/>
        <v>0</v>
      </c>
      <c r="I4078" s="526">
        <f t="shared" si="193"/>
        <v>1</v>
      </c>
      <c r="J4078" s="526" t="str">
        <f ca="1">IF(G4078="","",SUMPRODUCT(LOOKUP(MID(SUBSTITUTE(UPPER(TRIM(CLEAN(SUBSTITUTE(SUBSTITUTE(G4078,"ٔ",""),"ـ","ء"))))," ",""),ROW(INDIRECT("1:"&amp;LEN(SUBSTITUTE(UPPER(TRIM(CLEAN(SUBSTITUTE(SUBSTITUTE(G4078,"ٔ",""),"ـ","ء"))))," ","")))),1),Gematria!$C$3:$C$40,Gematria!$D$3:$D$40)))</f>
        <v/>
      </c>
    </row>
    <row r="4079" spans="1:10" x14ac:dyDescent="0.25">
      <c r="A4079" s="2">
        <v>4078</v>
      </c>
      <c r="B4079" s="2">
        <v>38</v>
      </c>
      <c r="C4079" s="2">
        <v>74</v>
      </c>
      <c r="D4079" s="11"/>
      <c r="E40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79" s="524" t="str">
        <f t="shared" si="191"/>
        <v/>
      </c>
      <c r="H4079" s="525">
        <f t="shared" si="192"/>
        <v>0</v>
      </c>
      <c r="I4079" s="526">
        <f t="shared" si="193"/>
        <v>1</v>
      </c>
      <c r="J4079" s="526" t="str">
        <f ca="1">IF(G4079="","",SUMPRODUCT(LOOKUP(MID(SUBSTITUTE(UPPER(TRIM(CLEAN(SUBSTITUTE(SUBSTITUTE(G4079,"ٔ",""),"ـ","ء"))))," ",""),ROW(INDIRECT("1:"&amp;LEN(SUBSTITUTE(UPPER(TRIM(CLEAN(SUBSTITUTE(SUBSTITUTE(G4079,"ٔ",""),"ـ","ء"))))," ","")))),1),Gematria!$C$3:$C$40,Gematria!$D$3:$D$40)))</f>
        <v/>
      </c>
    </row>
    <row r="4080" spans="1:10" x14ac:dyDescent="0.25">
      <c r="A4080" s="2">
        <v>4079</v>
      </c>
      <c r="B4080" s="2">
        <v>38</v>
      </c>
      <c r="C4080" s="2">
        <v>75</v>
      </c>
      <c r="D4080" s="11"/>
      <c r="E40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80" s="524" t="str">
        <f t="shared" si="191"/>
        <v/>
      </c>
      <c r="H4080" s="525">
        <f t="shared" si="192"/>
        <v>0</v>
      </c>
      <c r="I4080" s="526">
        <f t="shared" si="193"/>
        <v>1</v>
      </c>
      <c r="J4080" s="526" t="str">
        <f ca="1">IF(G4080="","",SUMPRODUCT(LOOKUP(MID(SUBSTITUTE(UPPER(TRIM(CLEAN(SUBSTITUTE(SUBSTITUTE(G4080,"ٔ",""),"ـ","ء"))))," ",""),ROW(INDIRECT("1:"&amp;LEN(SUBSTITUTE(UPPER(TRIM(CLEAN(SUBSTITUTE(SUBSTITUTE(G4080,"ٔ",""),"ـ","ء"))))," ","")))),1),Gematria!$C$3:$C$40,Gematria!$D$3:$D$40)))</f>
        <v/>
      </c>
    </row>
    <row r="4081" spans="1:10" x14ac:dyDescent="0.25">
      <c r="A4081" s="2">
        <v>4080</v>
      </c>
      <c r="B4081" s="2">
        <v>38</v>
      </c>
      <c r="C4081" s="2">
        <v>76</v>
      </c>
      <c r="D4081" s="11"/>
      <c r="E40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81" s="524" t="str">
        <f t="shared" si="191"/>
        <v/>
      </c>
      <c r="H4081" s="525">
        <f t="shared" si="192"/>
        <v>0</v>
      </c>
      <c r="I4081" s="526">
        <f t="shared" si="193"/>
        <v>1</v>
      </c>
      <c r="J4081" s="526" t="str">
        <f ca="1">IF(G4081="","",SUMPRODUCT(LOOKUP(MID(SUBSTITUTE(UPPER(TRIM(CLEAN(SUBSTITUTE(SUBSTITUTE(G4081,"ٔ",""),"ـ","ء"))))," ",""),ROW(INDIRECT("1:"&amp;LEN(SUBSTITUTE(UPPER(TRIM(CLEAN(SUBSTITUTE(SUBSTITUTE(G4081,"ٔ",""),"ـ","ء"))))," ","")))),1),Gematria!$C$3:$C$40,Gematria!$D$3:$D$40)))</f>
        <v/>
      </c>
    </row>
    <row r="4082" spans="1:10" x14ac:dyDescent="0.25">
      <c r="A4082" s="2">
        <v>4081</v>
      </c>
      <c r="B4082" s="2">
        <v>38</v>
      </c>
      <c r="C4082" s="2">
        <v>77</v>
      </c>
      <c r="D4082" s="11"/>
      <c r="E40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82" s="524" t="str">
        <f t="shared" si="191"/>
        <v/>
      </c>
      <c r="H4082" s="525">
        <f t="shared" si="192"/>
        <v>0</v>
      </c>
      <c r="I4082" s="526">
        <f t="shared" si="193"/>
        <v>1</v>
      </c>
      <c r="J4082" s="526" t="str">
        <f ca="1">IF(G4082="","",SUMPRODUCT(LOOKUP(MID(SUBSTITUTE(UPPER(TRIM(CLEAN(SUBSTITUTE(SUBSTITUTE(G4082,"ٔ",""),"ـ","ء"))))," ",""),ROW(INDIRECT("1:"&amp;LEN(SUBSTITUTE(UPPER(TRIM(CLEAN(SUBSTITUTE(SUBSTITUTE(G4082,"ٔ",""),"ـ","ء"))))," ","")))),1),Gematria!$C$3:$C$40,Gematria!$D$3:$D$40)))</f>
        <v/>
      </c>
    </row>
    <row r="4083" spans="1:10" x14ac:dyDescent="0.25">
      <c r="A4083" s="2">
        <v>4082</v>
      </c>
      <c r="B4083" s="2">
        <v>38</v>
      </c>
      <c r="C4083" s="2">
        <v>78</v>
      </c>
      <c r="D4083" s="11"/>
      <c r="E40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83" s="524" t="str">
        <f t="shared" si="191"/>
        <v/>
      </c>
      <c r="H4083" s="525">
        <f t="shared" si="192"/>
        <v>0</v>
      </c>
      <c r="I4083" s="526">
        <f t="shared" si="193"/>
        <v>1</v>
      </c>
      <c r="J4083" s="526" t="str">
        <f ca="1">IF(G4083="","",SUMPRODUCT(LOOKUP(MID(SUBSTITUTE(UPPER(TRIM(CLEAN(SUBSTITUTE(SUBSTITUTE(G4083,"ٔ",""),"ـ","ء"))))," ",""),ROW(INDIRECT("1:"&amp;LEN(SUBSTITUTE(UPPER(TRIM(CLEAN(SUBSTITUTE(SUBSTITUTE(G4083,"ٔ",""),"ـ","ء"))))," ","")))),1),Gematria!$C$3:$C$40,Gematria!$D$3:$D$40)))</f>
        <v/>
      </c>
    </row>
    <row r="4084" spans="1:10" x14ac:dyDescent="0.25">
      <c r="A4084" s="2">
        <v>4083</v>
      </c>
      <c r="B4084" s="2">
        <v>38</v>
      </c>
      <c r="C4084" s="2">
        <v>79</v>
      </c>
      <c r="D4084" s="11"/>
      <c r="E40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84" s="524" t="str">
        <f t="shared" si="191"/>
        <v/>
      </c>
      <c r="H4084" s="525">
        <f t="shared" si="192"/>
        <v>0</v>
      </c>
      <c r="I4084" s="526">
        <f t="shared" si="193"/>
        <v>1</v>
      </c>
      <c r="J4084" s="526" t="str">
        <f ca="1">IF(G4084="","",SUMPRODUCT(LOOKUP(MID(SUBSTITUTE(UPPER(TRIM(CLEAN(SUBSTITUTE(SUBSTITUTE(G4084,"ٔ",""),"ـ","ء"))))," ",""),ROW(INDIRECT("1:"&amp;LEN(SUBSTITUTE(UPPER(TRIM(CLEAN(SUBSTITUTE(SUBSTITUTE(G4084,"ٔ",""),"ـ","ء"))))," ","")))),1),Gematria!$C$3:$C$40,Gematria!$D$3:$D$40)))</f>
        <v/>
      </c>
    </row>
    <row r="4085" spans="1:10" x14ac:dyDescent="0.25">
      <c r="A4085" s="2">
        <v>4084</v>
      </c>
      <c r="B4085" s="2">
        <v>38</v>
      </c>
      <c r="C4085" s="2">
        <v>80</v>
      </c>
      <c r="D4085" s="11"/>
      <c r="E40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85" s="524" t="str">
        <f t="shared" si="191"/>
        <v/>
      </c>
      <c r="H4085" s="525">
        <f t="shared" si="192"/>
        <v>0</v>
      </c>
      <c r="I4085" s="526">
        <f t="shared" si="193"/>
        <v>1</v>
      </c>
      <c r="J4085" s="526" t="str">
        <f ca="1">IF(G4085="","",SUMPRODUCT(LOOKUP(MID(SUBSTITUTE(UPPER(TRIM(CLEAN(SUBSTITUTE(SUBSTITUTE(G4085,"ٔ",""),"ـ","ء"))))," ",""),ROW(INDIRECT("1:"&amp;LEN(SUBSTITUTE(UPPER(TRIM(CLEAN(SUBSTITUTE(SUBSTITUTE(G4085,"ٔ",""),"ـ","ء"))))," ","")))),1),Gematria!$C$3:$C$40,Gematria!$D$3:$D$40)))</f>
        <v/>
      </c>
    </row>
    <row r="4086" spans="1:10" x14ac:dyDescent="0.25">
      <c r="A4086" s="2">
        <v>4085</v>
      </c>
      <c r="B4086" s="2">
        <v>38</v>
      </c>
      <c r="C4086" s="2">
        <v>81</v>
      </c>
      <c r="D4086" s="11"/>
      <c r="E40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86" s="524" t="str">
        <f t="shared" si="191"/>
        <v/>
      </c>
      <c r="H4086" s="525">
        <f t="shared" si="192"/>
        <v>0</v>
      </c>
      <c r="I4086" s="526">
        <f t="shared" si="193"/>
        <v>1</v>
      </c>
      <c r="J4086" s="526" t="str">
        <f ca="1">IF(G4086="","",SUMPRODUCT(LOOKUP(MID(SUBSTITUTE(UPPER(TRIM(CLEAN(SUBSTITUTE(SUBSTITUTE(G4086,"ٔ",""),"ـ","ء"))))," ",""),ROW(INDIRECT("1:"&amp;LEN(SUBSTITUTE(UPPER(TRIM(CLEAN(SUBSTITUTE(SUBSTITUTE(G4086,"ٔ",""),"ـ","ء"))))," ","")))),1),Gematria!$C$3:$C$40,Gematria!$D$3:$D$40)))</f>
        <v/>
      </c>
    </row>
    <row r="4087" spans="1:10" x14ac:dyDescent="0.25">
      <c r="A4087" s="2">
        <v>4086</v>
      </c>
      <c r="B4087" s="2">
        <v>38</v>
      </c>
      <c r="C4087" s="2">
        <v>82</v>
      </c>
      <c r="D4087" s="11"/>
      <c r="E40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87" s="524" t="str">
        <f t="shared" si="191"/>
        <v/>
      </c>
      <c r="H4087" s="525">
        <f t="shared" si="192"/>
        <v>0</v>
      </c>
      <c r="I4087" s="526">
        <f t="shared" si="193"/>
        <v>1</v>
      </c>
      <c r="J4087" s="526" t="str">
        <f ca="1">IF(G4087="","",SUMPRODUCT(LOOKUP(MID(SUBSTITUTE(UPPER(TRIM(CLEAN(SUBSTITUTE(SUBSTITUTE(G4087,"ٔ",""),"ـ","ء"))))," ",""),ROW(INDIRECT("1:"&amp;LEN(SUBSTITUTE(UPPER(TRIM(CLEAN(SUBSTITUTE(SUBSTITUTE(G4087,"ٔ",""),"ـ","ء"))))," ","")))),1),Gematria!$C$3:$C$40,Gematria!$D$3:$D$40)))</f>
        <v/>
      </c>
    </row>
    <row r="4088" spans="1:10" x14ac:dyDescent="0.25">
      <c r="A4088" s="2">
        <v>4087</v>
      </c>
      <c r="B4088" s="2">
        <v>38</v>
      </c>
      <c r="C4088" s="2">
        <v>83</v>
      </c>
      <c r="D4088" s="11"/>
      <c r="E40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88" s="524" t="str">
        <f t="shared" si="191"/>
        <v/>
      </c>
      <c r="H4088" s="525">
        <f t="shared" si="192"/>
        <v>0</v>
      </c>
      <c r="I4088" s="526">
        <f t="shared" si="193"/>
        <v>1</v>
      </c>
      <c r="J4088" s="526" t="str">
        <f ca="1">IF(G4088="","",SUMPRODUCT(LOOKUP(MID(SUBSTITUTE(UPPER(TRIM(CLEAN(SUBSTITUTE(SUBSTITUTE(G4088,"ٔ",""),"ـ","ء"))))," ",""),ROW(INDIRECT("1:"&amp;LEN(SUBSTITUTE(UPPER(TRIM(CLEAN(SUBSTITUTE(SUBSTITUTE(G4088,"ٔ",""),"ـ","ء"))))," ","")))),1),Gematria!$C$3:$C$40,Gematria!$D$3:$D$40)))</f>
        <v/>
      </c>
    </row>
    <row r="4089" spans="1:10" x14ac:dyDescent="0.25">
      <c r="A4089" s="2">
        <v>4088</v>
      </c>
      <c r="B4089" s="2">
        <v>38</v>
      </c>
      <c r="C4089" s="2">
        <v>84</v>
      </c>
      <c r="D4089" s="11"/>
      <c r="E40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89" s="524" t="str">
        <f t="shared" si="191"/>
        <v/>
      </c>
      <c r="H4089" s="525">
        <f t="shared" si="192"/>
        <v>0</v>
      </c>
      <c r="I4089" s="526">
        <f t="shared" si="193"/>
        <v>1</v>
      </c>
      <c r="J4089" s="526" t="str">
        <f ca="1">IF(G4089="","",SUMPRODUCT(LOOKUP(MID(SUBSTITUTE(UPPER(TRIM(CLEAN(SUBSTITUTE(SUBSTITUTE(G4089,"ٔ",""),"ـ","ء"))))," ",""),ROW(INDIRECT("1:"&amp;LEN(SUBSTITUTE(UPPER(TRIM(CLEAN(SUBSTITUTE(SUBSTITUTE(G4089,"ٔ",""),"ـ","ء"))))," ","")))),1),Gematria!$C$3:$C$40,Gematria!$D$3:$D$40)))</f>
        <v/>
      </c>
    </row>
    <row r="4090" spans="1:10" x14ac:dyDescent="0.25">
      <c r="A4090" s="2">
        <v>4089</v>
      </c>
      <c r="B4090" s="2">
        <v>38</v>
      </c>
      <c r="C4090" s="2">
        <v>85</v>
      </c>
      <c r="D4090" s="11"/>
      <c r="E40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90" s="524" t="str">
        <f t="shared" si="191"/>
        <v/>
      </c>
      <c r="H4090" s="525">
        <f t="shared" si="192"/>
        <v>0</v>
      </c>
      <c r="I4090" s="526">
        <f t="shared" si="193"/>
        <v>1</v>
      </c>
      <c r="J4090" s="526" t="str">
        <f ca="1">IF(G4090="","",SUMPRODUCT(LOOKUP(MID(SUBSTITUTE(UPPER(TRIM(CLEAN(SUBSTITUTE(SUBSTITUTE(G4090,"ٔ",""),"ـ","ء"))))," ",""),ROW(INDIRECT("1:"&amp;LEN(SUBSTITUTE(UPPER(TRIM(CLEAN(SUBSTITUTE(SUBSTITUTE(G4090,"ٔ",""),"ـ","ء"))))," ","")))),1),Gematria!$C$3:$C$40,Gematria!$D$3:$D$40)))</f>
        <v/>
      </c>
    </row>
    <row r="4091" spans="1:10" x14ac:dyDescent="0.25">
      <c r="A4091" s="2">
        <v>4090</v>
      </c>
      <c r="B4091" s="2">
        <v>38</v>
      </c>
      <c r="C4091" s="2">
        <v>86</v>
      </c>
      <c r="D4091" s="11"/>
      <c r="E40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91" s="524" t="str">
        <f t="shared" si="191"/>
        <v/>
      </c>
      <c r="H4091" s="525">
        <f t="shared" si="192"/>
        <v>0</v>
      </c>
      <c r="I4091" s="526">
        <f t="shared" si="193"/>
        <v>1</v>
      </c>
      <c r="J4091" s="526" t="str">
        <f ca="1">IF(G4091="","",SUMPRODUCT(LOOKUP(MID(SUBSTITUTE(UPPER(TRIM(CLEAN(SUBSTITUTE(SUBSTITUTE(G4091,"ٔ",""),"ـ","ء"))))," ",""),ROW(INDIRECT("1:"&amp;LEN(SUBSTITUTE(UPPER(TRIM(CLEAN(SUBSTITUTE(SUBSTITUTE(G4091,"ٔ",""),"ـ","ء"))))," ","")))),1),Gematria!$C$3:$C$40,Gematria!$D$3:$D$40)))</f>
        <v/>
      </c>
    </row>
    <row r="4092" spans="1:10" x14ac:dyDescent="0.25">
      <c r="A4092" s="2">
        <v>4091</v>
      </c>
      <c r="B4092" s="2">
        <v>38</v>
      </c>
      <c r="C4092" s="2">
        <v>87</v>
      </c>
      <c r="D4092" s="11"/>
      <c r="E40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92" s="524" t="str">
        <f t="shared" si="191"/>
        <v/>
      </c>
      <c r="H4092" s="525">
        <f t="shared" si="192"/>
        <v>0</v>
      </c>
      <c r="I4092" s="526">
        <f t="shared" si="193"/>
        <v>1</v>
      </c>
      <c r="J4092" s="526" t="str">
        <f ca="1">IF(G4092="","",SUMPRODUCT(LOOKUP(MID(SUBSTITUTE(UPPER(TRIM(CLEAN(SUBSTITUTE(SUBSTITUTE(G4092,"ٔ",""),"ـ","ء"))))," ",""),ROW(INDIRECT("1:"&amp;LEN(SUBSTITUTE(UPPER(TRIM(CLEAN(SUBSTITUTE(SUBSTITUTE(G4092,"ٔ",""),"ـ","ء"))))," ","")))),1),Gematria!$C$3:$C$40,Gematria!$D$3:$D$40)))</f>
        <v/>
      </c>
    </row>
    <row r="4093" spans="1:10" x14ac:dyDescent="0.25">
      <c r="A4093" s="2">
        <v>4092</v>
      </c>
      <c r="B4093" s="2">
        <v>38</v>
      </c>
      <c r="C4093" s="2">
        <v>88</v>
      </c>
      <c r="D4093" s="11"/>
      <c r="E40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93" s="524" t="str">
        <f t="shared" si="191"/>
        <v/>
      </c>
      <c r="H4093" s="525">
        <f t="shared" si="192"/>
        <v>0</v>
      </c>
      <c r="I4093" s="526">
        <f t="shared" si="193"/>
        <v>1</v>
      </c>
      <c r="J4093" s="526" t="str">
        <f ca="1">IF(G4093="","",SUMPRODUCT(LOOKUP(MID(SUBSTITUTE(UPPER(TRIM(CLEAN(SUBSTITUTE(SUBSTITUTE(G4093,"ٔ",""),"ـ","ء"))))," ",""),ROW(INDIRECT("1:"&amp;LEN(SUBSTITUTE(UPPER(TRIM(CLEAN(SUBSTITUTE(SUBSTITUTE(G4093,"ٔ",""),"ـ","ء"))))," ","")))),1),Gematria!$C$3:$C$40,Gematria!$D$3:$D$40)))</f>
        <v/>
      </c>
    </row>
    <row r="4094" spans="1:10" x14ac:dyDescent="0.25">
      <c r="A4094" s="2">
        <v>4093</v>
      </c>
      <c r="B4094" s="2">
        <v>39</v>
      </c>
      <c r="C4094" s="2">
        <v>0</v>
      </c>
      <c r="D4094" s="11"/>
      <c r="E40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94" s="524" t="str">
        <f t="shared" si="191"/>
        <v/>
      </c>
      <c r="H4094" s="525">
        <f t="shared" si="192"/>
        <v>0</v>
      </c>
      <c r="I4094" s="526">
        <f t="shared" si="193"/>
        <v>1</v>
      </c>
      <c r="J4094" s="526" t="str">
        <f ca="1">IF(G4094="","",SUMPRODUCT(LOOKUP(MID(SUBSTITUTE(UPPER(TRIM(CLEAN(SUBSTITUTE(SUBSTITUTE(G4094,"ٔ",""),"ـ","ء"))))," ",""),ROW(INDIRECT("1:"&amp;LEN(SUBSTITUTE(UPPER(TRIM(CLEAN(SUBSTITUTE(SUBSTITUTE(G4094,"ٔ",""),"ـ","ء"))))," ","")))),1),Gematria!$C$3:$C$40,Gematria!$D$3:$D$40)))</f>
        <v/>
      </c>
    </row>
    <row r="4095" spans="1:10" x14ac:dyDescent="0.25">
      <c r="A4095" s="2">
        <v>4094</v>
      </c>
      <c r="B4095" s="2">
        <v>39</v>
      </c>
      <c r="C4095" s="2">
        <v>1</v>
      </c>
      <c r="D4095" s="11"/>
      <c r="E40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95" s="524" t="str">
        <f t="shared" si="191"/>
        <v/>
      </c>
      <c r="H4095" s="525">
        <f t="shared" si="192"/>
        <v>0</v>
      </c>
      <c r="I4095" s="526">
        <f t="shared" si="193"/>
        <v>1</v>
      </c>
      <c r="J4095" s="526" t="str">
        <f ca="1">IF(G4095="","",SUMPRODUCT(LOOKUP(MID(SUBSTITUTE(UPPER(TRIM(CLEAN(SUBSTITUTE(SUBSTITUTE(G4095,"ٔ",""),"ـ","ء"))))," ",""),ROW(INDIRECT("1:"&amp;LEN(SUBSTITUTE(UPPER(TRIM(CLEAN(SUBSTITUTE(SUBSTITUTE(G4095,"ٔ",""),"ـ","ء"))))," ","")))),1),Gematria!$C$3:$C$40,Gematria!$D$3:$D$40)))</f>
        <v/>
      </c>
    </row>
    <row r="4096" spans="1:10" x14ac:dyDescent="0.25">
      <c r="A4096" s="2">
        <v>4095</v>
      </c>
      <c r="B4096" s="2">
        <v>39</v>
      </c>
      <c r="C4096" s="2">
        <v>2</v>
      </c>
      <c r="D4096" s="11"/>
      <c r="E40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96" s="524" t="str">
        <f t="shared" si="191"/>
        <v/>
      </c>
      <c r="H4096" s="525">
        <f t="shared" si="192"/>
        <v>0</v>
      </c>
      <c r="I4096" s="526">
        <f t="shared" si="193"/>
        <v>1</v>
      </c>
      <c r="J4096" s="526" t="str">
        <f ca="1">IF(G4096="","",SUMPRODUCT(LOOKUP(MID(SUBSTITUTE(UPPER(TRIM(CLEAN(SUBSTITUTE(SUBSTITUTE(G4096,"ٔ",""),"ـ","ء"))))," ",""),ROW(INDIRECT("1:"&amp;LEN(SUBSTITUTE(UPPER(TRIM(CLEAN(SUBSTITUTE(SUBSTITUTE(G4096,"ٔ",""),"ـ","ء"))))," ","")))),1),Gematria!$C$3:$C$40,Gematria!$D$3:$D$40)))</f>
        <v/>
      </c>
    </row>
    <row r="4097" spans="1:10" x14ac:dyDescent="0.25">
      <c r="A4097" s="2">
        <v>4096</v>
      </c>
      <c r="B4097" s="2">
        <v>39</v>
      </c>
      <c r="C4097" s="2">
        <v>3</v>
      </c>
      <c r="D4097" s="11"/>
      <c r="E40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97" s="524" t="str">
        <f t="shared" si="191"/>
        <v/>
      </c>
      <c r="H4097" s="525">
        <f t="shared" si="192"/>
        <v>0</v>
      </c>
      <c r="I4097" s="526">
        <f t="shared" si="193"/>
        <v>1</v>
      </c>
      <c r="J4097" s="526" t="str">
        <f ca="1">IF(G4097="","",SUMPRODUCT(LOOKUP(MID(SUBSTITUTE(UPPER(TRIM(CLEAN(SUBSTITUTE(SUBSTITUTE(G4097,"ٔ",""),"ـ","ء"))))," ",""),ROW(INDIRECT("1:"&amp;LEN(SUBSTITUTE(UPPER(TRIM(CLEAN(SUBSTITUTE(SUBSTITUTE(G4097,"ٔ",""),"ـ","ء"))))," ","")))),1),Gematria!$C$3:$C$40,Gematria!$D$3:$D$40)))</f>
        <v/>
      </c>
    </row>
    <row r="4098" spans="1:10" x14ac:dyDescent="0.25">
      <c r="A4098" s="2">
        <v>4097</v>
      </c>
      <c r="B4098" s="2">
        <v>39</v>
      </c>
      <c r="C4098" s="2">
        <v>4</v>
      </c>
      <c r="D4098" s="11"/>
      <c r="E40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98" s="524" t="str">
        <f t="shared" si="191"/>
        <v/>
      </c>
      <c r="H4098" s="525">
        <f t="shared" si="192"/>
        <v>0</v>
      </c>
      <c r="I4098" s="526">
        <f t="shared" si="193"/>
        <v>1</v>
      </c>
      <c r="J4098" s="526" t="str">
        <f ca="1">IF(G4098="","",SUMPRODUCT(LOOKUP(MID(SUBSTITUTE(UPPER(TRIM(CLEAN(SUBSTITUTE(SUBSTITUTE(G4098,"ٔ",""),"ـ","ء"))))," ",""),ROW(INDIRECT("1:"&amp;LEN(SUBSTITUTE(UPPER(TRIM(CLEAN(SUBSTITUTE(SUBSTITUTE(G4098,"ٔ",""),"ـ","ء"))))," ","")))),1),Gematria!$C$3:$C$40,Gematria!$D$3:$D$40)))</f>
        <v/>
      </c>
    </row>
    <row r="4099" spans="1:10" x14ac:dyDescent="0.25">
      <c r="A4099" s="2">
        <v>4098</v>
      </c>
      <c r="B4099" s="2">
        <v>39</v>
      </c>
      <c r="C4099" s="2">
        <v>5</v>
      </c>
      <c r="D4099" s="11"/>
      <c r="E40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0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4099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099" s="524" t="str">
        <f t="shared" ref="G4099:G4162" si="194">TRIM(CLEAN(SUBSTITUTE(F4099,"ٔ","")))</f>
        <v/>
      </c>
      <c r="H4099" s="525">
        <f t="shared" ref="H4099:H4162" si="195">LEN(SUBSTITUTE(G4099," ",""))</f>
        <v>0</v>
      </c>
      <c r="I4099" s="526">
        <f t="shared" si="193"/>
        <v>1</v>
      </c>
      <c r="J4099" s="526" t="str">
        <f ca="1">IF(G4099="","",SUMPRODUCT(LOOKUP(MID(SUBSTITUTE(UPPER(TRIM(CLEAN(SUBSTITUTE(SUBSTITUTE(G4099,"ٔ",""),"ـ","ء"))))," ",""),ROW(INDIRECT("1:"&amp;LEN(SUBSTITUTE(UPPER(TRIM(CLEAN(SUBSTITUTE(SUBSTITUTE(G4099,"ٔ",""),"ـ","ء"))))," ","")))),1),Gematria!$C$3:$C$40,Gematria!$D$3:$D$40)))</f>
        <v/>
      </c>
    </row>
    <row r="4100" spans="1:10" x14ac:dyDescent="0.25">
      <c r="A4100" s="2">
        <v>4099</v>
      </c>
      <c r="B4100" s="2">
        <v>39</v>
      </c>
      <c r="C4100" s="2">
        <v>6</v>
      </c>
      <c r="D4100" s="11"/>
      <c r="E41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00" s="524" t="str">
        <f t="shared" si="194"/>
        <v/>
      </c>
      <c r="H4100" s="525">
        <f t="shared" si="195"/>
        <v>0</v>
      </c>
      <c r="I4100" s="526">
        <f t="shared" si="193"/>
        <v>1</v>
      </c>
      <c r="J4100" s="526" t="str">
        <f ca="1">IF(G4100="","",SUMPRODUCT(LOOKUP(MID(SUBSTITUTE(UPPER(TRIM(CLEAN(SUBSTITUTE(SUBSTITUTE(G4100,"ٔ",""),"ـ","ء"))))," ",""),ROW(INDIRECT("1:"&amp;LEN(SUBSTITUTE(UPPER(TRIM(CLEAN(SUBSTITUTE(SUBSTITUTE(G4100,"ٔ",""),"ـ","ء"))))," ","")))),1),Gematria!$C$3:$C$40,Gematria!$D$3:$D$40)))</f>
        <v/>
      </c>
    </row>
    <row r="4101" spans="1:10" x14ac:dyDescent="0.25">
      <c r="A4101" s="2">
        <v>4100</v>
      </c>
      <c r="B4101" s="2">
        <v>39</v>
      </c>
      <c r="C4101" s="2">
        <v>7</v>
      </c>
      <c r="D4101" s="11"/>
      <c r="E41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01" s="524" t="str">
        <f t="shared" si="194"/>
        <v/>
      </c>
      <c r="H4101" s="525">
        <f t="shared" si="195"/>
        <v>0</v>
      </c>
      <c r="I4101" s="526">
        <f t="shared" si="193"/>
        <v>1</v>
      </c>
      <c r="J4101" s="526" t="str">
        <f ca="1">IF(G4101="","",SUMPRODUCT(LOOKUP(MID(SUBSTITUTE(UPPER(TRIM(CLEAN(SUBSTITUTE(SUBSTITUTE(G4101,"ٔ",""),"ـ","ء"))))," ",""),ROW(INDIRECT("1:"&amp;LEN(SUBSTITUTE(UPPER(TRIM(CLEAN(SUBSTITUTE(SUBSTITUTE(G4101,"ٔ",""),"ـ","ء"))))," ","")))),1),Gematria!$C$3:$C$40,Gematria!$D$3:$D$40)))</f>
        <v/>
      </c>
    </row>
    <row r="4102" spans="1:10" x14ac:dyDescent="0.25">
      <c r="A4102" s="2">
        <v>4101</v>
      </c>
      <c r="B4102" s="2">
        <v>39</v>
      </c>
      <c r="C4102" s="2">
        <v>8</v>
      </c>
      <c r="D4102" s="11"/>
      <c r="E41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02" s="524" t="str">
        <f t="shared" si="194"/>
        <v/>
      </c>
      <c r="H4102" s="525">
        <f t="shared" si="195"/>
        <v>0</v>
      </c>
      <c r="I4102" s="526">
        <f t="shared" si="193"/>
        <v>1</v>
      </c>
      <c r="J4102" s="526" t="str">
        <f ca="1">IF(G4102="","",SUMPRODUCT(LOOKUP(MID(SUBSTITUTE(UPPER(TRIM(CLEAN(SUBSTITUTE(SUBSTITUTE(G4102,"ٔ",""),"ـ","ء"))))," ",""),ROW(INDIRECT("1:"&amp;LEN(SUBSTITUTE(UPPER(TRIM(CLEAN(SUBSTITUTE(SUBSTITUTE(G4102,"ٔ",""),"ـ","ء"))))," ","")))),1),Gematria!$C$3:$C$40,Gematria!$D$3:$D$40)))</f>
        <v/>
      </c>
    </row>
    <row r="4103" spans="1:10" x14ac:dyDescent="0.25">
      <c r="A4103" s="2">
        <v>4102</v>
      </c>
      <c r="B4103" s="2">
        <v>39</v>
      </c>
      <c r="C4103" s="2">
        <v>9</v>
      </c>
      <c r="D4103" s="11"/>
      <c r="E41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03" s="524" t="str">
        <f t="shared" si="194"/>
        <v/>
      </c>
      <c r="H4103" s="525">
        <f t="shared" si="195"/>
        <v>0</v>
      </c>
      <c r="I4103" s="526">
        <f t="shared" si="193"/>
        <v>1</v>
      </c>
      <c r="J4103" s="526" t="str">
        <f ca="1">IF(G4103="","",SUMPRODUCT(LOOKUP(MID(SUBSTITUTE(UPPER(TRIM(CLEAN(SUBSTITUTE(SUBSTITUTE(G4103,"ٔ",""),"ـ","ء"))))," ",""),ROW(INDIRECT("1:"&amp;LEN(SUBSTITUTE(UPPER(TRIM(CLEAN(SUBSTITUTE(SUBSTITUTE(G4103,"ٔ",""),"ـ","ء"))))," ","")))),1),Gematria!$C$3:$C$40,Gematria!$D$3:$D$40)))</f>
        <v/>
      </c>
    </row>
    <row r="4104" spans="1:10" x14ac:dyDescent="0.25">
      <c r="A4104" s="2">
        <v>4103</v>
      </c>
      <c r="B4104" s="2">
        <v>39</v>
      </c>
      <c r="C4104" s="2">
        <v>10</v>
      </c>
      <c r="D4104" s="11"/>
      <c r="E41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04" s="524" t="str">
        <f t="shared" si="194"/>
        <v/>
      </c>
      <c r="H4104" s="525">
        <f t="shared" si="195"/>
        <v>0</v>
      </c>
      <c r="I4104" s="526">
        <f t="shared" si="193"/>
        <v>1</v>
      </c>
      <c r="J4104" s="526" t="str">
        <f ca="1">IF(G4104="","",SUMPRODUCT(LOOKUP(MID(SUBSTITUTE(UPPER(TRIM(CLEAN(SUBSTITUTE(SUBSTITUTE(G4104,"ٔ",""),"ـ","ء"))))," ",""),ROW(INDIRECT("1:"&amp;LEN(SUBSTITUTE(UPPER(TRIM(CLEAN(SUBSTITUTE(SUBSTITUTE(G4104,"ٔ",""),"ـ","ء"))))," ","")))),1),Gematria!$C$3:$C$40,Gematria!$D$3:$D$40)))</f>
        <v/>
      </c>
    </row>
    <row r="4105" spans="1:10" x14ac:dyDescent="0.25">
      <c r="A4105" s="2">
        <v>4104</v>
      </c>
      <c r="B4105" s="2">
        <v>39</v>
      </c>
      <c r="C4105" s="2">
        <v>11</v>
      </c>
      <c r="D4105" s="11"/>
      <c r="E41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05" s="524" t="str">
        <f t="shared" si="194"/>
        <v/>
      </c>
      <c r="H4105" s="525">
        <f t="shared" si="195"/>
        <v>0</v>
      </c>
      <c r="I4105" s="526">
        <f t="shared" si="193"/>
        <v>1</v>
      </c>
      <c r="J4105" s="526" t="str">
        <f ca="1">IF(G4105="","",SUMPRODUCT(LOOKUP(MID(SUBSTITUTE(UPPER(TRIM(CLEAN(SUBSTITUTE(SUBSTITUTE(G4105,"ٔ",""),"ـ","ء"))))," ",""),ROW(INDIRECT("1:"&amp;LEN(SUBSTITUTE(UPPER(TRIM(CLEAN(SUBSTITUTE(SUBSTITUTE(G4105,"ٔ",""),"ـ","ء"))))," ","")))),1),Gematria!$C$3:$C$40,Gematria!$D$3:$D$40)))</f>
        <v/>
      </c>
    </row>
    <row r="4106" spans="1:10" x14ac:dyDescent="0.25">
      <c r="A4106" s="2">
        <v>4105</v>
      </c>
      <c r="B4106" s="2">
        <v>39</v>
      </c>
      <c r="C4106" s="2">
        <v>12</v>
      </c>
      <c r="D4106" s="11"/>
      <c r="E41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06" s="524" t="str">
        <f t="shared" si="194"/>
        <v/>
      </c>
      <c r="H4106" s="525">
        <f t="shared" si="195"/>
        <v>0</v>
      </c>
      <c r="I4106" s="526">
        <f t="shared" si="193"/>
        <v>1</v>
      </c>
      <c r="J4106" s="526" t="str">
        <f ca="1">IF(G4106="","",SUMPRODUCT(LOOKUP(MID(SUBSTITUTE(UPPER(TRIM(CLEAN(SUBSTITUTE(SUBSTITUTE(G4106,"ٔ",""),"ـ","ء"))))," ",""),ROW(INDIRECT("1:"&amp;LEN(SUBSTITUTE(UPPER(TRIM(CLEAN(SUBSTITUTE(SUBSTITUTE(G4106,"ٔ",""),"ـ","ء"))))," ","")))),1),Gematria!$C$3:$C$40,Gematria!$D$3:$D$40)))</f>
        <v/>
      </c>
    </row>
    <row r="4107" spans="1:10" x14ac:dyDescent="0.25">
      <c r="A4107" s="2">
        <v>4106</v>
      </c>
      <c r="B4107" s="2">
        <v>39</v>
      </c>
      <c r="C4107" s="2">
        <v>13</v>
      </c>
      <c r="D4107" s="11"/>
      <c r="E41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07" s="524" t="str">
        <f t="shared" si="194"/>
        <v/>
      </c>
      <c r="H4107" s="525">
        <f t="shared" si="195"/>
        <v>0</v>
      </c>
      <c r="I4107" s="526">
        <f t="shared" si="193"/>
        <v>1</v>
      </c>
      <c r="J4107" s="526" t="str">
        <f ca="1">IF(G4107="","",SUMPRODUCT(LOOKUP(MID(SUBSTITUTE(UPPER(TRIM(CLEAN(SUBSTITUTE(SUBSTITUTE(G4107,"ٔ",""),"ـ","ء"))))," ",""),ROW(INDIRECT("1:"&amp;LEN(SUBSTITUTE(UPPER(TRIM(CLEAN(SUBSTITUTE(SUBSTITUTE(G4107,"ٔ",""),"ـ","ء"))))," ","")))),1),Gematria!$C$3:$C$40,Gematria!$D$3:$D$40)))</f>
        <v/>
      </c>
    </row>
    <row r="4108" spans="1:10" x14ac:dyDescent="0.25">
      <c r="A4108" s="2">
        <v>4107</v>
      </c>
      <c r="B4108" s="2">
        <v>39</v>
      </c>
      <c r="C4108" s="2">
        <v>14</v>
      </c>
      <c r="D4108" s="11"/>
      <c r="E41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08" s="524" t="str">
        <f t="shared" si="194"/>
        <v/>
      </c>
      <c r="H4108" s="525">
        <f t="shared" si="195"/>
        <v>0</v>
      </c>
      <c r="I4108" s="526">
        <f t="shared" si="193"/>
        <v>1</v>
      </c>
      <c r="J4108" s="526" t="str">
        <f ca="1">IF(G4108="","",SUMPRODUCT(LOOKUP(MID(SUBSTITUTE(UPPER(TRIM(CLEAN(SUBSTITUTE(SUBSTITUTE(G4108,"ٔ",""),"ـ","ء"))))," ",""),ROW(INDIRECT("1:"&amp;LEN(SUBSTITUTE(UPPER(TRIM(CLEAN(SUBSTITUTE(SUBSTITUTE(G4108,"ٔ",""),"ـ","ء"))))," ","")))),1),Gematria!$C$3:$C$40,Gematria!$D$3:$D$40)))</f>
        <v/>
      </c>
    </row>
    <row r="4109" spans="1:10" x14ac:dyDescent="0.25">
      <c r="A4109" s="2">
        <v>4108</v>
      </c>
      <c r="B4109" s="2">
        <v>39</v>
      </c>
      <c r="C4109" s="2">
        <v>15</v>
      </c>
      <c r="D4109" s="11"/>
      <c r="E41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09" s="524" t="str">
        <f t="shared" si="194"/>
        <v/>
      </c>
      <c r="H4109" s="525">
        <f t="shared" si="195"/>
        <v>0</v>
      </c>
      <c r="I4109" s="526">
        <f t="shared" si="193"/>
        <v>1</v>
      </c>
      <c r="J4109" s="526" t="str">
        <f ca="1">IF(G4109="","",SUMPRODUCT(LOOKUP(MID(SUBSTITUTE(UPPER(TRIM(CLEAN(SUBSTITUTE(SUBSTITUTE(G4109,"ٔ",""),"ـ","ء"))))," ",""),ROW(INDIRECT("1:"&amp;LEN(SUBSTITUTE(UPPER(TRIM(CLEAN(SUBSTITUTE(SUBSTITUTE(G4109,"ٔ",""),"ـ","ء"))))," ","")))),1),Gematria!$C$3:$C$40,Gematria!$D$3:$D$40)))</f>
        <v/>
      </c>
    </row>
    <row r="4110" spans="1:10" x14ac:dyDescent="0.25">
      <c r="A4110" s="2">
        <v>4109</v>
      </c>
      <c r="B4110" s="2">
        <v>39</v>
      </c>
      <c r="C4110" s="2">
        <v>16</v>
      </c>
      <c r="D4110" s="11"/>
      <c r="E41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10" s="524" t="str">
        <f t="shared" si="194"/>
        <v/>
      </c>
      <c r="H4110" s="525">
        <f t="shared" si="195"/>
        <v>0</v>
      </c>
      <c r="I4110" s="526">
        <f t="shared" si="193"/>
        <v>1</v>
      </c>
      <c r="J4110" s="526" t="str">
        <f ca="1">IF(G4110="","",SUMPRODUCT(LOOKUP(MID(SUBSTITUTE(UPPER(TRIM(CLEAN(SUBSTITUTE(SUBSTITUTE(G4110,"ٔ",""),"ـ","ء"))))," ",""),ROW(INDIRECT("1:"&amp;LEN(SUBSTITUTE(UPPER(TRIM(CLEAN(SUBSTITUTE(SUBSTITUTE(G4110,"ٔ",""),"ـ","ء"))))," ","")))),1),Gematria!$C$3:$C$40,Gematria!$D$3:$D$40)))</f>
        <v/>
      </c>
    </row>
    <row r="4111" spans="1:10" x14ac:dyDescent="0.25">
      <c r="A4111" s="2">
        <v>4110</v>
      </c>
      <c r="B4111" s="2">
        <v>39</v>
      </c>
      <c r="C4111" s="2">
        <v>17</v>
      </c>
      <c r="D4111" s="11"/>
      <c r="E41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11" s="524" t="str">
        <f t="shared" si="194"/>
        <v/>
      </c>
      <c r="H4111" s="525">
        <f t="shared" si="195"/>
        <v>0</v>
      </c>
      <c r="I4111" s="526">
        <f t="shared" si="193"/>
        <v>1</v>
      </c>
      <c r="J4111" s="526" t="str">
        <f ca="1">IF(G4111="","",SUMPRODUCT(LOOKUP(MID(SUBSTITUTE(UPPER(TRIM(CLEAN(SUBSTITUTE(SUBSTITUTE(G4111,"ٔ",""),"ـ","ء"))))," ",""),ROW(INDIRECT("1:"&amp;LEN(SUBSTITUTE(UPPER(TRIM(CLEAN(SUBSTITUTE(SUBSTITUTE(G4111,"ٔ",""),"ـ","ء"))))," ","")))),1),Gematria!$C$3:$C$40,Gematria!$D$3:$D$40)))</f>
        <v/>
      </c>
    </row>
    <row r="4112" spans="1:10" x14ac:dyDescent="0.25">
      <c r="A4112" s="2">
        <v>4111</v>
      </c>
      <c r="B4112" s="2">
        <v>39</v>
      </c>
      <c r="C4112" s="2">
        <v>18</v>
      </c>
      <c r="D4112" s="11"/>
      <c r="E41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12" s="524" t="str">
        <f t="shared" si="194"/>
        <v/>
      </c>
      <c r="H4112" s="525">
        <f t="shared" si="195"/>
        <v>0</v>
      </c>
      <c r="I4112" s="526">
        <f t="shared" si="193"/>
        <v>1</v>
      </c>
      <c r="J4112" s="526" t="str">
        <f ca="1">IF(G4112="","",SUMPRODUCT(LOOKUP(MID(SUBSTITUTE(UPPER(TRIM(CLEAN(SUBSTITUTE(SUBSTITUTE(G4112,"ٔ",""),"ـ","ء"))))," ",""),ROW(INDIRECT("1:"&amp;LEN(SUBSTITUTE(UPPER(TRIM(CLEAN(SUBSTITUTE(SUBSTITUTE(G4112,"ٔ",""),"ـ","ء"))))," ","")))),1),Gematria!$C$3:$C$40,Gematria!$D$3:$D$40)))</f>
        <v/>
      </c>
    </row>
    <row r="4113" spans="1:10" x14ac:dyDescent="0.25">
      <c r="A4113" s="2">
        <v>4112</v>
      </c>
      <c r="B4113" s="2">
        <v>39</v>
      </c>
      <c r="C4113" s="2">
        <v>19</v>
      </c>
      <c r="D4113" s="11"/>
      <c r="E41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13" s="524" t="str">
        <f t="shared" si="194"/>
        <v/>
      </c>
      <c r="H4113" s="525">
        <f t="shared" si="195"/>
        <v>0</v>
      </c>
      <c r="I4113" s="526">
        <f t="shared" si="193"/>
        <v>1</v>
      </c>
      <c r="J4113" s="526" t="str">
        <f ca="1">IF(G4113="","",SUMPRODUCT(LOOKUP(MID(SUBSTITUTE(UPPER(TRIM(CLEAN(SUBSTITUTE(SUBSTITUTE(G4113,"ٔ",""),"ـ","ء"))))," ",""),ROW(INDIRECT("1:"&amp;LEN(SUBSTITUTE(UPPER(TRIM(CLEAN(SUBSTITUTE(SUBSTITUTE(G4113,"ٔ",""),"ـ","ء"))))," ","")))),1),Gematria!$C$3:$C$40,Gematria!$D$3:$D$40)))</f>
        <v/>
      </c>
    </row>
    <row r="4114" spans="1:10" x14ac:dyDescent="0.25">
      <c r="A4114" s="2">
        <v>4113</v>
      </c>
      <c r="B4114" s="2">
        <v>39</v>
      </c>
      <c r="C4114" s="2">
        <v>20</v>
      </c>
      <c r="D4114" s="11"/>
      <c r="E41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14" s="524" t="str">
        <f t="shared" si="194"/>
        <v/>
      </c>
      <c r="H4114" s="525">
        <f t="shared" si="195"/>
        <v>0</v>
      </c>
      <c r="I4114" s="526">
        <f t="shared" si="193"/>
        <v>1</v>
      </c>
      <c r="J4114" s="526" t="str">
        <f ca="1">IF(G4114="","",SUMPRODUCT(LOOKUP(MID(SUBSTITUTE(UPPER(TRIM(CLEAN(SUBSTITUTE(SUBSTITUTE(G4114,"ٔ",""),"ـ","ء"))))," ",""),ROW(INDIRECT("1:"&amp;LEN(SUBSTITUTE(UPPER(TRIM(CLEAN(SUBSTITUTE(SUBSTITUTE(G4114,"ٔ",""),"ـ","ء"))))," ","")))),1),Gematria!$C$3:$C$40,Gematria!$D$3:$D$40)))</f>
        <v/>
      </c>
    </row>
    <row r="4115" spans="1:10" x14ac:dyDescent="0.25">
      <c r="A4115" s="2">
        <v>4114</v>
      </c>
      <c r="B4115" s="2">
        <v>39</v>
      </c>
      <c r="C4115" s="2">
        <v>21</v>
      </c>
      <c r="D4115" s="11"/>
      <c r="E41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15" s="524" t="str">
        <f t="shared" si="194"/>
        <v/>
      </c>
      <c r="H4115" s="525">
        <f t="shared" si="195"/>
        <v>0</v>
      </c>
      <c r="I4115" s="526">
        <f t="shared" ref="I4115:I4178" si="196">LEN(TRIM(G4115))-H4115+1</f>
        <v>1</v>
      </c>
      <c r="J4115" s="526" t="str">
        <f ca="1">IF(G4115="","",SUMPRODUCT(LOOKUP(MID(SUBSTITUTE(UPPER(TRIM(CLEAN(SUBSTITUTE(SUBSTITUTE(G4115,"ٔ",""),"ـ","ء"))))," ",""),ROW(INDIRECT("1:"&amp;LEN(SUBSTITUTE(UPPER(TRIM(CLEAN(SUBSTITUTE(SUBSTITUTE(G4115,"ٔ",""),"ـ","ء"))))," ","")))),1),Gematria!$C$3:$C$40,Gematria!$D$3:$D$40)))</f>
        <v/>
      </c>
    </row>
    <row r="4116" spans="1:10" x14ac:dyDescent="0.25">
      <c r="A4116" s="2">
        <v>4115</v>
      </c>
      <c r="B4116" s="2">
        <v>39</v>
      </c>
      <c r="C4116" s="2">
        <v>22</v>
      </c>
      <c r="D4116" s="11"/>
      <c r="E41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16" s="524" t="str">
        <f t="shared" si="194"/>
        <v/>
      </c>
      <c r="H4116" s="525">
        <f t="shared" si="195"/>
        <v>0</v>
      </c>
      <c r="I4116" s="526">
        <f t="shared" si="196"/>
        <v>1</v>
      </c>
      <c r="J4116" s="526" t="str">
        <f ca="1">IF(G4116="","",SUMPRODUCT(LOOKUP(MID(SUBSTITUTE(UPPER(TRIM(CLEAN(SUBSTITUTE(SUBSTITUTE(G4116,"ٔ",""),"ـ","ء"))))," ",""),ROW(INDIRECT("1:"&amp;LEN(SUBSTITUTE(UPPER(TRIM(CLEAN(SUBSTITUTE(SUBSTITUTE(G4116,"ٔ",""),"ـ","ء"))))," ","")))),1),Gematria!$C$3:$C$40,Gematria!$D$3:$D$40)))</f>
        <v/>
      </c>
    </row>
    <row r="4117" spans="1:10" x14ac:dyDescent="0.25">
      <c r="A4117" s="2">
        <v>4116</v>
      </c>
      <c r="B4117" s="2">
        <v>39</v>
      </c>
      <c r="C4117" s="2">
        <v>23</v>
      </c>
      <c r="D4117" s="11"/>
      <c r="E41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17" s="524" t="str">
        <f t="shared" si="194"/>
        <v/>
      </c>
      <c r="H4117" s="525">
        <f t="shared" si="195"/>
        <v>0</v>
      </c>
      <c r="I4117" s="526">
        <f t="shared" si="196"/>
        <v>1</v>
      </c>
      <c r="J4117" s="526" t="str">
        <f ca="1">IF(G4117="","",SUMPRODUCT(LOOKUP(MID(SUBSTITUTE(UPPER(TRIM(CLEAN(SUBSTITUTE(SUBSTITUTE(G4117,"ٔ",""),"ـ","ء"))))," ",""),ROW(INDIRECT("1:"&amp;LEN(SUBSTITUTE(UPPER(TRIM(CLEAN(SUBSTITUTE(SUBSTITUTE(G4117,"ٔ",""),"ـ","ء"))))," ","")))),1),Gematria!$C$3:$C$40,Gematria!$D$3:$D$40)))</f>
        <v/>
      </c>
    </row>
    <row r="4118" spans="1:10" x14ac:dyDescent="0.25">
      <c r="A4118" s="2">
        <v>4117</v>
      </c>
      <c r="B4118" s="2">
        <v>39</v>
      </c>
      <c r="C4118" s="2">
        <v>24</v>
      </c>
      <c r="D4118" s="11"/>
      <c r="E41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18" s="524" t="str">
        <f t="shared" si="194"/>
        <v/>
      </c>
      <c r="H4118" s="525">
        <f t="shared" si="195"/>
        <v>0</v>
      </c>
      <c r="I4118" s="526">
        <f t="shared" si="196"/>
        <v>1</v>
      </c>
      <c r="J4118" s="526" t="str">
        <f ca="1">IF(G4118="","",SUMPRODUCT(LOOKUP(MID(SUBSTITUTE(UPPER(TRIM(CLEAN(SUBSTITUTE(SUBSTITUTE(G4118,"ٔ",""),"ـ","ء"))))," ",""),ROW(INDIRECT("1:"&amp;LEN(SUBSTITUTE(UPPER(TRIM(CLEAN(SUBSTITUTE(SUBSTITUTE(G4118,"ٔ",""),"ـ","ء"))))," ","")))),1),Gematria!$C$3:$C$40,Gematria!$D$3:$D$40)))</f>
        <v/>
      </c>
    </row>
    <row r="4119" spans="1:10" x14ac:dyDescent="0.25">
      <c r="A4119" s="2">
        <v>4118</v>
      </c>
      <c r="B4119" s="2">
        <v>39</v>
      </c>
      <c r="C4119" s="2">
        <v>25</v>
      </c>
      <c r="D4119" s="11"/>
      <c r="E41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19" s="524" t="str">
        <f t="shared" si="194"/>
        <v/>
      </c>
      <c r="H4119" s="525">
        <f t="shared" si="195"/>
        <v>0</v>
      </c>
      <c r="I4119" s="526">
        <f t="shared" si="196"/>
        <v>1</v>
      </c>
      <c r="J4119" s="526" t="str">
        <f ca="1">IF(G4119="","",SUMPRODUCT(LOOKUP(MID(SUBSTITUTE(UPPER(TRIM(CLEAN(SUBSTITUTE(SUBSTITUTE(G4119,"ٔ",""),"ـ","ء"))))," ",""),ROW(INDIRECT("1:"&amp;LEN(SUBSTITUTE(UPPER(TRIM(CLEAN(SUBSTITUTE(SUBSTITUTE(G4119,"ٔ",""),"ـ","ء"))))," ","")))),1),Gematria!$C$3:$C$40,Gematria!$D$3:$D$40)))</f>
        <v/>
      </c>
    </row>
    <row r="4120" spans="1:10" x14ac:dyDescent="0.25">
      <c r="A4120" s="2">
        <v>4119</v>
      </c>
      <c r="B4120" s="2">
        <v>39</v>
      </c>
      <c r="C4120" s="2">
        <v>26</v>
      </c>
      <c r="D4120" s="11"/>
      <c r="E41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20" s="524" t="str">
        <f t="shared" si="194"/>
        <v/>
      </c>
      <c r="H4120" s="525">
        <f t="shared" si="195"/>
        <v>0</v>
      </c>
      <c r="I4120" s="526">
        <f t="shared" si="196"/>
        <v>1</v>
      </c>
      <c r="J4120" s="526" t="str">
        <f ca="1">IF(G4120="","",SUMPRODUCT(LOOKUP(MID(SUBSTITUTE(UPPER(TRIM(CLEAN(SUBSTITUTE(SUBSTITUTE(G4120,"ٔ",""),"ـ","ء"))))," ",""),ROW(INDIRECT("1:"&amp;LEN(SUBSTITUTE(UPPER(TRIM(CLEAN(SUBSTITUTE(SUBSTITUTE(G4120,"ٔ",""),"ـ","ء"))))," ","")))),1),Gematria!$C$3:$C$40,Gematria!$D$3:$D$40)))</f>
        <v/>
      </c>
    </row>
    <row r="4121" spans="1:10" x14ac:dyDescent="0.25">
      <c r="A4121" s="2">
        <v>4120</v>
      </c>
      <c r="B4121" s="2">
        <v>39</v>
      </c>
      <c r="C4121" s="2">
        <v>27</v>
      </c>
      <c r="D4121" s="11"/>
      <c r="E41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21" s="524" t="str">
        <f t="shared" si="194"/>
        <v/>
      </c>
      <c r="H4121" s="525">
        <f t="shared" si="195"/>
        <v>0</v>
      </c>
      <c r="I4121" s="526">
        <f t="shared" si="196"/>
        <v>1</v>
      </c>
      <c r="J4121" s="526" t="str">
        <f ca="1">IF(G4121="","",SUMPRODUCT(LOOKUP(MID(SUBSTITUTE(UPPER(TRIM(CLEAN(SUBSTITUTE(SUBSTITUTE(G4121,"ٔ",""),"ـ","ء"))))," ",""),ROW(INDIRECT("1:"&amp;LEN(SUBSTITUTE(UPPER(TRIM(CLEAN(SUBSTITUTE(SUBSTITUTE(G4121,"ٔ",""),"ـ","ء"))))," ","")))),1),Gematria!$C$3:$C$40,Gematria!$D$3:$D$40)))</f>
        <v/>
      </c>
    </row>
    <row r="4122" spans="1:10" x14ac:dyDescent="0.25">
      <c r="A4122" s="2">
        <v>4121</v>
      </c>
      <c r="B4122" s="2">
        <v>39</v>
      </c>
      <c r="C4122" s="2">
        <v>28</v>
      </c>
      <c r="D4122" s="11"/>
      <c r="E41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22" s="524" t="str">
        <f t="shared" si="194"/>
        <v/>
      </c>
      <c r="H4122" s="525">
        <f t="shared" si="195"/>
        <v>0</v>
      </c>
      <c r="I4122" s="526">
        <f t="shared" si="196"/>
        <v>1</v>
      </c>
      <c r="J4122" s="526" t="str">
        <f ca="1">IF(G4122="","",SUMPRODUCT(LOOKUP(MID(SUBSTITUTE(UPPER(TRIM(CLEAN(SUBSTITUTE(SUBSTITUTE(G4122,"ٔ",""),"ـ","ء"))))," ",""),ROW(INDIRECT("1:"&amp;LEN(SUBSTITUTE(UPPER(TRIM(CLEAN(SUBSTITUTE(SUBSTITUTE(G4122,"ٔ",""),"ـ","ء"))))," ","")))),1),Gematria!$C$3:$C$40,Gematria!$D$3:$D$40)))</f>
        <v/>
      </c>
    </row>
    <row r="4123" spans="1:10" x14ac:dyDescent="0.25">
      <c r="A4123" s="2">
        <v>4122</v>
      </c>
      <c r="B4123" s="2">
        <v>39</v>
      </c>
      <c r="C4123" s="2">
        <v>29</v>
      </c>
      <c r="D4123" s="11"/>
      <c r="E41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23" s="524" t="str">
        <f t="shared" si="194"/>
        <v/>
      </c>
      <c r="H4123" s="525">
        <f t="shared" si="195"/>
        <v>0</v>
      </c>
      <c r="I4123" s="526">
        <f t="shared" si="196"/>
        <v>1</v>
      </c>
      <c r="J4123" s="526" t="str">
        <f ca="1">IF(G4123="","",SUMPRODUCT(LOOKUP(MID(SUBSTITUTE(UPPER(TRIM(CLEAN(SUBSTITUTE(SUBSTITUTE(G4123,"ٔ",""),"ـ","ء"))))," ",""),ROW(INDIRECT("1:"&amp;LEN(SUBSTITUTE(UPPER(TRIM(CLEAN(SUBSTITUTE(SUBSTITUTE(G4123,"ٔ",""),"ـ","ء"))))," ","")))),1),Gematria!$C$3:$C$40,Gematria!$D$3:$D$40)))</f>
        <v/>
      </c>
    </row>
    <row r="4124" spans="1:10" x14ac:dyDescent="0.25">
      <c r="A4124" s="2">
        <v>4123</v>
      </c>
      <c r="B4124" s="2">
        <v>39</v>
      </c>
      <c r="C4124" s="2">
        <v>30</v>
      </c>
      <c r="D4124" s="11"/>
      <c r="E41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24" s="524" t="str">
        <f t="shared" si="194"/>
        <v/>
      </c>
      <c r="H4124" s="525">
        <f t="shared" si="195"/>
        <v>0</v>
      </c>
      <c r="I4124" s="526">
        <f t="shared" si="196"/>
        <v>1</v>
      </c>
      <c r="J4124" s="526" t="str">
        <f ca="1">IF(G4124="","",SUMPRODUCT(LOOKUP(MID(SUBSTITUTE(UPPER(TRIM(CLEAN(SUBSTITUTE(SUBSTITUTE(G4124,"ٔ",""),"ـ","ء"))))," ",""),ROW(INDIRECT("1:"&amp;LEN(SUBSTITUTE(UPPER(TRIM(CLEAN(SUBSTITUTE(SUBSTITUTE(G4124,"ٔ",""),"ـ","ء"))))," ","")))),1),Gematria!$C$3:$C$40,Gematria!$D$3:$D$40)))</f>
        <v/>
      </c>
    </row>
    <row r="4125" spans="1:10" x14ac:dyDescent="0.25">
      <c r="A4125" s="2">
        <v>4124</v>
      </c>
      <c r="B4125" s="2">
        <v>39</v>
      </c>
      <c r="C4125" s="2">
        <v>31</v>
      </c>
      <c r="D4125" s="11"/>
      <c r="E41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25" s="524" t="str">
        <f t="shared" si="194"/>
        <v/>
      </c>
      <c r="H4125" s="525">
        <f t="shared" si="195"/>
        <v>0</v>
      </c>
      <c r="I4125" s="526">
        <f t="shared" si="196"/>
        <v>1</v>
      </c>
      <c r="J4125" s="526" t="str">
        <f ca="1">IF(G4125="","",SUMPRODUCT(LOOKUP(MID(SUBSTITUTE(UPPER(TRIM(CLEAN(SUBSTITUTE(SUBSTITUTE(G4125,"ٔ",""),"ـ","ء"))))," ",""),ROW(INDIRECT("1:"&amp;LEN(SUBSTITUTE(UPPER(TRIM(CLEAN(SUBSTITUTE(SUBSTITUTE(G4125,"ٔ",""),"ـ","ء"))))," ","")))),1),Gematria!$C$3:$C$40,Gematria!$D$3:$D$40)))</f>
        <v/>
      </c>
    </row>
    <row r="4126" spans="1:10" x14ac:dyDescent="0.25">
      <c r="A4126" s="2">
        <v>4125</v>
      </c>
      <c r="B4126" s="2">
        <v>39</v>
      </c>
      <c r="C4126" s="2">
        <v>32</v>
      </c>
      <c r="D4126" s="11"/>
      <c r="E41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26" s="524" t="str">
        <f t="shared" si="194"/>
        <v/>
      </c>
      <c r="H4126" s="525">
        <f t="shared" si="195"/>
        <v>0</v>
      </c>
      <c r="I4126" s="526">
        <f t="shared" si="196"/>
        <v>1</v>
      </c>
      <c r="J4126" s="526" t="str">
        <f ca="1">IF(G4126="","",SUMPRODUCT(LOOKUP(MID(SUBSTITUTE(UPPER(TRIM(CLEAN(SUBSTITUTE(SUBSTITUTE(G4126,"ٔ",""),"ـ","ء"))))," ",""),ROW(INDIRECT("1:"&amp;LEN(SUBSTITUTE(UPPER(TRIM(CLEAN(SUBSTITUTE(SUBSTITUTE(G4126,"ٔ",""),"ـ","ء"))))," ","")))),1),Gematria!$C$3:$C$40,Gematria!$D$3:$D$40)))</f>
        <v/>
      </c>
    </row>
    <row r="4127" spans="1:10" x14ac:dyDescent="0.25">
      <c r="A4127" s="2">
        <v>4126</v>
      </c>
      <c r="B4127" s="2">
        <v>39</v>
      </c>
      <c r="C4127" s="2">
        <v>33</v>
      </c>
      <c r="D4127" s="11"/>
      <c r="E41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27" s="524" t="str">
        <f t="shared" si="194"/>
        <v/>
      </c>
      <c r="H4127" s="525">
        <f t="shared" si="195"/>
        <v>0</v>
      </c>
      <c r="I4127" s="526">
        <f t="shared" si="196"/>
        <v>1</v>
      </c>
      <c r="J4127" s="526" t="str">
        <f ca="1">IF(G4127="","",SUMPRODUCT(LOOKUP(MID(SUBSTITUTE(UPPER(TRIM(CLEAN(SUBSTITUTE(SUBSTITUTE(G4127,"ٔ",""),"ـ","ء"))))," ",""),ROW(INDIRECT("1:"&amp;LEN(SUBSTITUTE(UPPER(TRIM(CLEAN(SUBSTITUTE(SUBSTITUTE(G4127,"ٔ",""),"ـ","ء"))))," ","")))),1),Gematria!$C$3:$C$40,Gematria!$D$3:$D$40)))</f>
        <v/>
      </c>
    </row>
    <row r="4128" spans="1:10" x14ac:dyDescent="0.25">
      <c r="A4128" s="2">
        <v>4127</v>
      </c>
      <c r="B4128" s="2">
        <v>39</v>
      </c>
      <c r="C4128" s="2">
        <v>34</v>
      </c>
      <c r="D4128" s="11"/>
      <c r="E41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28" s="524" t="str">
        <f t="shared" si="194"/>
        <v/>
      </c>
      <c r="H4128" s="525">
        <f t="shared" si="195"/>
        <v>0</v>
      </c>
      <c r="I4128" s="526">
        <f t="shared" si="196"/>
        <v>1</v>
      </c>
      <c r="J4128" s="526" t="str">
        <f ca="1">IF(G4128="","",SUMPRODUCT(LOOKUP(MID(SUBSTITUTE(UPPER(TRIM(CLEAN(SUBSTITUTE(SUBSTITUTE(G4128,"ٔ",""),"ـ","ء"))))," ",""),ROW(INDIRECT("1:"&amp;LEN(SUBSTITUTE(UPPER(TRIM(CLEAN(SUBSTITUTE(SUBSTITUTE(G4128,"ٔ",""),"ـ","ء"))))," ","")))),1),Gematria!$C$3:$C$40,Gematria!$D$3:$D$40)))</f>
        <v/>
      </c>
    </row>
    <row r="4129" spans="1:10" x14ac:dyDescent="0.25">
      <c r="A4129" s="2">
        <v>4128</v>
      </c>
      <c r="B4129" s="2">
        <v>39</v>
      </c>
      <c r="C4129" s="2">
        <v>35</v>
      </c>
      <c r="D4129" s="11"/>
      <c r="E41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29" s="524" t="str">
        <f t="shared" si="194"/>
        <v/>
      </c>
      <c r="H4129" s="525">
        <f t="shared" si="195"/>
        <v>0</v>
      </c>
      <c r="I4129" s="526">
        <f t="shared" si="196"/>
        <v>1</v>
      </c>
      <c r="J4129" s="526" t="str">
        <f ca="1">IF(G4129="","",SUMPRODUCT(LOOKUP(MID(SUBSTITUTE(UPPER(TRIM(CLEAN(SUBSTITUTE(SUBSTITUTE(G4129,"ٔ",""),"ـ","ء"))))," ",""),ROW(INDIRECT("1:"&amp;LEN(SUBSTITUTE(UPPER(TRIM(CLEAN(SUBSTITUTE(SUBSTITUTE(G4129,"ٔ",""),"ـ","ء"))))," ","")))),1),Gematria!$C$3:$C$40,Gematria!$D$3:$D$40)))</f>
        <v/>
      </c>
    </row>
    <row r="4130" spans="1:10" x14ac:dyDescent="0.25">
      <c r="A4130" s="2">
        <v>4129</v>
      </c>
      <c r="B4130" s="2">
        <v>39</v>
      </c>
      <c r="C4130" s="2">
        <v>36</v>
      </c>
      <c r="D4130" s="11"/>
      <c r="E41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30" s="524" t="str">
        <f t="shared" si="194"/>
        <v/>
      </c>
      <c r="H4130" s="525">
        <f t="shared" si="195"/>
        <v>0</v>
      </c>
      <c r="I4130" s="526">
        <f t="shared" si="196"/>
        <v>1</v>
      </c>
      <c r="J4130" s="526" t="str">
        <f ca="1">IF(G4130="","",SUMPRODUCT(LOOKUP(MID(SUBSTITUTE(UPPER(TRIM(CLEAN(SUBSTITUTE(SUBSTITUTE(G4130,"ٔ",""),"ـ","ء"))))," ",""),ROW(INDIRECT("1:"&amp;LEN(SUBSTITUTE(UPPER(TRIM(CLEAN(SUBSTITUTE(SUBSTITUTE(G4130,"ٔ",""),"ـ","ء"))))," ","")))),1),Gematria!$C$3:$C$40,Gematria!$D$3:$D$40)))</f>
        <v/>
      </c>
    </row>
    <row r="4131" spans="1:10" x14ac:dyDescent="0.25">
      <c r="A4131" s="2">
        <v>4130</v>
      </c>
      <c r="B4131" s="2">
        <v>39</v>
      </c>
      <c r="C4131" s="2">
        <v>37</v>
      </c>
      <c r="D4131" s="11"/>
      <c r="E41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31" s="524" t="str">
        <f t="shared" si="194"/>
        <v/>
      </c>
      <c r="H4131" s="525">
        <f t="shared" si="195"/>
        <v>0</v>
      </c>
      <c r="I4131" s="526">
        <f t="shared" si="196"/>
        <v>1</v>
      </c>
      <c r="J4131" s="526" t="str">
        <f ca="1">IF(G4131="","",SUMPRODUCT(LOOKUP(MID(SUBSTITUTE(UPPER(TRIM(CLEAN(SUBSTITUTE(SUBSTITUTE(G4131,"ٔ",""),"ـ","ء"))))," ",""),ROW(INDIRECT("1:"&amp;LEN(SUBSTITUTE(UPPER(TRIM(CLEAN(SUBSTITUTE(SUBSTITUTE(G4131,"ٔ",""),"ـ","ء"))))," ","")))),1),Gematria!$C$3:$C$40,Gematria!$D$3:$D$40)))</f>
        <v/>
      </c>
    </row>
    <row r="4132" spans="1:10" x14ac:dyDescent="0.25">
      <c r="A4132" s="2">
        <v>4131</v>
      </c>
      <c r="B4132" s="2">
        <v>39</v>
      </c>
      <c r="C4132" s="2">
        <v>38</v>
      </c>
      <c r="D4132" s="11"/>
      <c r="E41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32" s="524" t="str">
        <f t="shared" si="194"/>
        <v/>
      </c>
      <c r="H4132" s="525">
        <f t="shared" si="195"/>
        <v>0</v>
      </c>
      <c r="I4132" s="526">
        <f t="shared" si="196"/>
        <v>1</v>
      </c>
      <c r="J4132" s="526" t="str">
        <f ca="1">IF(G4132="","",SUMPRODUCT(LOOKUP(MID(SUBSTITUTE(UPPER(TRIM(CLEAN(SUBSTITUTE(SUBSTITUTE(G4132,"ٔ",""),"ـ","ء"))))," ",""),ROW(INDIRECT("1:"&amp;LEN(SUBSTITUTE(UPPER(TRIM(CLEAN(SUBSTITUTE(SUBSTITUTE(G4132,"ٔ",""),"ـ","ء"))))," ","")))),1),Gematria!$C$3:$C$40,Gematria!$D$3:$D$40)))</f>
        <v/>
      </c>
    </row>
    <row r="4133" spans="1:10" x14ac:dyDescent="0.25">
      <c r="A4133" s="2">
        <v>4132</v>
      </c>
      <c r="B4133" s="2">
        <v>39</v>
      </c>
      <c r="C4133" s="2">
        <v>39</v>
      </c>
      <c r="D4133" s="11"/>
      <c r="E41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33" s="524" t="str">
        <f t="shared" si="194"/>
        <v/>
      </c>
      <c r="H4133" s="525">
        <f t="shared" si="195"/>
        <v>0</v>
      </c>
      <c r="I4133" s="526">
        <f t="shared" si="196"/>
        <v>1</v>
      </c>
      <c r="J4133" s="526" t="str">
        <f ca="1">IF(G4133="","",SUMPRODUCT(LOOKUP(MID(SUBSTITUTE(UPPER(TRIM(CLEAN(SUBSTITUTE(SUBSTITUTE(G4133,"ٔ",""),"ـ","ء"))))," ",""),ROW(INDIRECT("1:"&amp;LEN(SUBSTITUTE(UPPER(TRIM(CLEAN(SUBSTITUTE(SUBSTITUTE(G4133,"ٔ",""),"ـ","ء"))))," ","")))),1),Gematria!$C$3:$C$40,Gematria!$D$3:$D$40)))</f>
        <v/>
      </c>
    </row>
    <row r="4134" spans="1:10" x14ac:dyDescent="0.25">
      <c r="A4134" s="2">
        <v>4133</v>
      </c>
      <c r="B4134" s="2">
        <v>39</v>
      </c>
      <c r="C4134" s="2">
        <v>40</v>
      </c>
      <c r="D4134" s="11"/>
      <c r="E41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34" s="524" t="str">
        <f t="shared" si="194"/>
        <v/>
      </c>
      <c r="H4134" s="525">
        <f t="shared" si="195"/>
        <v>0</v>
      </c>
      <c r="I4134" s="526">
        <f t="shared" si="196"/>
        <v>1</v>
      </c>
      <c r="J4134" s="526" t="str">
        <f ca="1">IF(G4134="","",SUMPRODUCT(LOOKUP(MID(SUBSTITUTE(UPPER(TRIM(CLEAN(SUBSTITUTE(SUBSTITUTE(G4134,"ٔ",""),"ـ","ء"))))," ",""),ROW(INDIRECT("1:"&amp;LEN(SUBSTITUTE(UPPER(TRIM(CLEAN(SUBSTITUTE(SUBSTITUTE(G4134,"ٔ",""),"ـ","ء"))))," ","")))),1),Gematria!$C$3:$C$40,Gematria!$D$3:$D$40)))</f>
        <v/>
      </c>
    </row>
    <row r="4135" spans="1:10" x14ac:dyDescent="0.25">
      <c r="A4135" s="2">
        <v>4134</v>
      </c>
      <c r="B4135" s="2">
        <v>39</v>
      </c>
      <c r="C4135" s="2">
        <v>41</v>
      </c>
      <c r="D4135" s="11"/>
      <c r="E41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35" s="524" t="str">
        <f t="shared" si="194"/>
        <v/>
      </c>
      <c r="H4135" s="525">
        <f t="shared" si="195"/>
        <v>0</v>
      </c>
      <c r="I4135" s="526">
        <f t="shared" si="196"/>
        <v>1</v>
      </c>
      <c r="J4135" s="526" t="str">
        <f ca="1">IF(G4135="","",SUMPRODUCT(LOOKUP(MID(SUBSTITUTE(UPPER(TRIM(CLEAN(SUBSTITUTE(SUBSTITUTE(G4135,"ٔ",""),"ـ","ء"))))," ",""),ROW(INDIRECT("1:"&amp;LEN(SUBSTITUTE(UPPER(TRIM(CLEAN(SUBSTITUTE(SUBSTITUTE(G4135,"ٔ",""),"ـ","ء"))))," ","")))),1),Gematria!$C$3:$C$40,Gematria!$D$3:$D$40)))</f>
        <v/>
      </c>
    </row>
    <row r="4136" spans="1:10" x14ac:dyDescent="0.25">
      <c r="A4136" s="2">
        <v>4135</v>
      </c>
      <c r="B4136" s="2">
        <v>39</v>
      </c>
      <c r="C4136" s="2">
        <v>42</v>
      </c>
      <c r="D4136" s="11"/>
      <c r="E41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36" s="524" t="str">
        <f t="shared" si="194"/>
        <v/>
      </c>
      <c r="H4136" s="525">
        <f t="shared" si="195"/>
        <v>0</v>
      </c>
      <c r="I4136" s="526">
        <f t="shared" si="196"/>
        <v>1</v>
      </c>
      <c r="J4136" s="526" t="str">
        <f ca="1">IF(G4136="","",SUMPRODUCT(LOOKUP(MID(SUBSTITUTE(UPPER(TRIM(CLEAN(SUBSTITUTE(SUBSTITUTE(G4136,"ٔ",""),"ـ","ء"))))," ",""),ROW(INDIRECT("1:"&amp;LEN(SUBSTITUTE(UPPER(TRIM(CLEAN(SUBSTITUTE(SUBSTITUTE(G4136,"ٔ",""),"ـ","ء"))))," ","")))),1),Gematria!$C$3:$C$40,Gematria!$D$3:$D$40)))</f>
        <v/>
      </c>
    </row>
    <row r="4137" spans="1:10" x14ac:dyDescent="0.25">
      <c r="A4137" s="2">
        <v>4136</v>
      </c>
      <c r="B4137" s="2">
        <v>39</v>
      </c>
      <c r="C4137" s="2">
        <v>43</v>
      </c>
      <c r="D4137" s="11"/>
      <c r="E41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37" s="524" t="str">
        <f t="shared" si="194"/>
        <v/>
      </c>
      <c r="H4137" s="525">
        <f t="shared" si="195"/>
        <v>0</v>
      </c>
      <c r="I4137" s="526">
        <f t="shared" si="196"/>
        <v>1</v>
      </c>
      <c r="J4137" s="526" t="str">
        <f ca="1">IF(G4137="","",SUMPRODUCT(LOOKUP(MID(SUBSTITUTE(UPPER(TRIM(CLEAN(SUBSTITUTE(SUBSTITUTE(G4137,"ٔ",""),"ـ","ء"))))," ",""),ROW(INDIRECT("1:"&amp;LEN(SUBSTITUTE(UPPER(TRIM(CLEAN(SUBSTITUTE(SUBSTITUTE(G4137,"ٔ",""),"ـ","ء"))))," ","")))),1),Gematria!$C$3:$C$40,Gematria!$D$3:$D$40)))</f>
        <v/>
      </c>
    </row>
    <row r="4138" spans="1:10" x14ac:dyDescent="0.25">
      <c r="A4138" s="2">
        <v>4137</v>
      </c>
      <c r="B4138" s="2">
        <v>39</v>
      </c>
      <c r="C4138" s="2">
        <v>44</v>
      </c>
      <c r="D4138" s="11"/>
      <c r="E41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38" s="524" t="str">
        <f t="shared" si="194"/>
        <v/>
      </c>
      <c r="H4138" s="525">
        <f t="shared" si="195"/>
        <v>0</v>
      </c>
      <c r="I4138" s="526">
        <f t="shared" si="196"/>
        <v>1</v>
      </c>
      <c r="J4138" s="526" t="str">
        <f ca="1">IF(G4138="","",SUMPRODUCT(LOOKUP(MID(SUBSTITUTE(UPPER(TRIM(CLEAN(SUBSTITUTE(SUBSTITUTE(G4138,"ٔ",""),"ـ","ء"))))," ",""),ROW(INDIRECT("1:"&amp;LEN(SUBSTITUTE(UPPER(TRIM(CLEAN(SUBSTITUTE(SUBSTITUTE(G4138,"ٔ",""),"ـ","ء"))))," ","")))),1),Gematria!$C$3:$C$40,Gematria!$D$3:$D$40)))</f>
        <v/>
      </c>
    </row>
    <row r="4139" spans="1:10" x14ac:dyDescent="0.25">
      <c r="A4139" s="2">
        <v>4138</v>
      </c>
      <c r="B4139" s="2">
        <v>39</v>
      </c>
      <c r="C4139" s="2">
        <v>45</v>
      </c>
      <c r="D4139" s="11"/>
      <c r="E41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39" s="524" t="str">
        <f t="shared" si="194"/>
        <v/>
      </c>
      <c r="H4139" s="525">
        <f t="shared" si="195"/>
        <v>0</v>
      </c>
      <c r="I4139" s="526">
        <f t="shared" si="196"/>
        <v>1</v>
      </c>
      <c r="J4139" s="526" t="str">
        <f ca="1">IF(G4139="","",SUMPRODUCT(LOOKUP(MID(SUBSTITUTE(UPPER(TRIM(CLEAN(SUBSTITUTE(SUBSTITUTE(G4139,"ٔ",""),"ـ","ء"))))," ",""),ROW(INDIRECT("1:"&amp;LEN(SUBSTITUTE(UPPER(TRIM(CLEAN(SUBSTITUTE(SUBSTITUTE(G4139,"ٔ",""),"ـ","ء"))))," ","")))),1),Gematria!$C$3:$C$40,Gematria!$D$3:$D$40)))</f>
        <v/>
      </c>
    </row>
    <row r="4140" spans="1:10" x14ac:dyDescent="0.25">
      <c r="A4140" s="2">
        <v>4139</v>
      </c>
      <c r="B4140" s="2">
        <v>39</v>
      </c>
      <c r="C4140" s="2">
        <v>46</v>
      </c>
      <c r="D4140" s="11"/>
      <c r="E41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40" s="524" t="str">
        <f t="shared" si="194"/>
        <v/>
      </c>
      <c r="H4140" s="525">
        <f t="shared" si="195"/>
        <v>0</v>
      </c>
      <c r="I4140" s="526">
        <f t="shared" si="196"/>
        <v>1</v>
      </c>
      <c r="J4140" s="526" t="str">
        <f ca="1">IF(G4140="","",SUMPRODUCT(LOOKUP(MID(SUBSTITUTE(UPPER(TRIM(CLEAN(SUBSTITUTE(SUBSTITUTE(G4140,"ٔ",""),"ـ","ء"))))," ",""),ROW(INDIRECT("1:"&amp;LEN(SUBSTITUTE(UPPER(TRIM(CLEAN(SUBSTITUTE(SUBSTITUTE(G4140,"ٔ",""),"ـ","ء"))))," ","")))),1),Gematria!$C$3:$C$40,Gematria!$D$3:$D$40)))</f>
        <v/>
      </c>
    </row>
    <row r="4141" spans="1:10" x14ac:dyDescent="0.25">
      <c r="A4141" s="2">
        <v>4140</v>
      </c>
      <c r="B4141" s="2">
        <v>39</v>
      </c>
      <c r="C4141" s="2">
        <v>47</v>
      </c>
      <c r="D4141" s="11"/>
      <c r="E41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41" s="524" t="str">
        <f t="shared" si="194"/>
        <v/>
      </c>
      <c r="H4141" s="525">
        <f t="shared" si="195"/>
        <v>0</v>
      </c>
      <c r="I4141" s="526">
        <f t="shared" si="196"/>
        <v>1</v>
      </c>
      <c r="J4141" s="526" t="str">
        <f ca="1">IF(G4141="","",SUMPRODUCT(LOOKUP(MID(SUBSTITUTE(UPPER(TRIM(CLEAN(SUBSTITUTE(SUBSTITUTE(G4141,"ٔ",""),"ـ","ء"))))," ",""),ROW(INDIRECT("1:"&amp;LEN(SUBSTITUTE(UPPER(TRIM(CLEAN(SUBSTITUTE(SUBSTITUTE(G4141,"ٔ",""),"ـ","ء"))))," ","")))),1),Gematria!$C$3:$C$40,Gematria!$D$3:$D$40)))</f>
        <v/>
      </c>
    </row>
    <row r="4142" spans="1:10" x14ac:dyDescent="0.25">
      <c r="A4142" s="2">
        <v>4141</v>
      </c>
      <c r="B4142" s="2">
        <v>39</v>
      </c>
      <c r="C4142" s="2">
        <v>48</v>
      </c>
      <c r="D4142" s="11"/>
      <c r="E41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42" s="524" t="str">
        <f t="shared" si="194"/>
        <v/>
      </c>
      <c r="H4142" s="525">
        <f t="shared" si="195"/>
        <v>0</v>
      </c>
      <c r="I4142" s="526">
        <f t="shared" si="196"/>
        <v>1</v>
      </c>
      <c r="J4142" s="526" t="str">
        <f ca="1">IF(G4142="","",SUMPRODUCT(LOOKUP(MID(SUBSTITUTE(UPPER(TRIM(CLEAN(SUBSTITUTE(SUBSTITUTE(G4142,"ٔ",""),"ـ","ء"))))," ",""),ROW(INDIRECT("1:"&amp;LEN(SUBSTITUTE(UPPER(TRIM(CLEAN(SUBSTITUTE(SUBSTITUTE(G4142,"ٔ",""),"ـ","ء"))))," ","")))),1),Gematria!$C$3:$C$40,Gematria!$D$3:$D$40)))</f>
        <v/>
      </c>
    </row>
    <row r="4143" spans="1:10" x14ac:dyDescent="0.25">
      <c r="A4143" s="2">
        <v>4142</v>
      </c>
      <c r="B4143" s="2">
        <v>39</v>
      </c>
      <c r="C4143" s="2">
        <v>49</v>
      </c>
      <c r="D4143" s="11"/>
      <c r="E41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43" s="524" t="str">
        <f t="shared" si="194"/>
        <v/>
      </c>
      <c r="H4143" s="525">
        <f t="shared" si="195"/>
        <v>0</v>
      </c>
      <c r="I4143" s="526">
        <f t="shared" si="196"/>
        <v>1</v>
      </c>
      <c r="J4143" s="526" t="str">
        <f ca="1">IF(G4143="","",SUMPRODUCT(LOOKUP(MID(SUBSTITUTE(UPPER(TRIM(CLEAN(SUBSTITUTE(SUBSTITUTE(G4143,"ٔ",""),"ـ","ء"))))," ",""),ROW(INDIRECT("1:"&amp;LEN(SUBSTITUTE(UPPER(TRIM(CLEAN(SUBSTITUTE(SUBSTITUTE(G4143,"ٔ",""),"ـ","ء"))))," ","")))),1),Gematria!$C$3:$C$40,Gematria!$D$3:$D$40)))</f>
        <v/>
      </c>
    </row>
    <row r="4144" spans="1:10" x14ac:dyDescent="0.25">
      <c r="A4144" s="2">
        <v>4143</v>
      </c>
      <c r="B4144" s="2">
        <v>39</v>
      </c>
      <c r="C4144" s="2">
        <v>50</v>
      </c>
      <c r="D4144" s="11"/>
      <c r="E41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44" s="524" t="str">
        <f t="shared" si="194"/>
        <v/>
      </c>
      <c r="H4144" s="525">
        <f t="shared" si="195"/>
        <v>0</v>
      </c>
      <c r="I4144" s="526">
        <f t="shared" si="196"/>
        <v>1</v>
      </c>
      <c r="J4144" s="526" t="str">
        <f ca="1">IF(G4144="","",SUMPRODUCT(LOOKUP(MID(SUBSTITUTE(UPPER(TRIM(CLEAN(SUBSTITUTE(SUBSTITUTE(G4144,"ٔ",""),"ـ","ء"))))," ",""),ROW(INDIRECT("1:"&amp;LEN(SUBSTITUTE(UPPER(TRIM(CLEAN(SUBSTITUTE(SUBSTITUTE(G4144,"ٔ",""),"ـ","ء"))))," ","")))),1),Gematria!$C$3:$C$40,Gematria!$D$3:$D$40)))</f>
        <v/>
      </c>
    </row>
    <row r="4145" spans="1:10" x14ac:dyDescent="0.25">
      <c r="A4145" s="2">
        <v>4144</v>
      </c>
      <c r="B4145" s="2">
        <v>39</v>
      </c>
      <c r="C4145" s="2">
        <v>51</v>
      </c>
      <c r="D4145" s="11"/>
      <c r="E41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45" s="524" t="str">
        <f t="shared" si="194"/>
        <v/>
      </c>
      <c r="H4145" s="525">
        <f t="shared" si="195"/>
        <v>0</v>
      </c>
      <c r="I4145" s="526">
        <f t="shared" si="196"/>
        <v>1</v>
      </c>
      <c r="J4145" s="526" t="str">
        <f ca="1">IF(G4145="","",SUMPRODUCT(LOOKUP(MID(SUBSTITUTE(UPPER(TRIM(CLEAN(SUBSTITUTE(SUBSTITUTE(G4145,"ٔ",""),"ـ","ء"))))," ",""),ROW(INDIRECT("1:"&amp;LEN(SUBSTITUTE(UPPER(TRIM(CLEAN(SUBSTITUTE(SUBSTITUTE(G4145,"ٔ",""),"ـ","ء"))))," ","")))),1),Gematria!$C$3:$C$40,Gematria!$D$3:$D$40)))</f>
        <v/>
      </c>
    </row>
    <row r="4146" spans="1:10" x14ac:dyDescent="0.25">
      <c r="A4146" s="2">
        <v>4145</v>
      </c>
      <c r="B4146" s="2">
        <v>39</v>
      </c>
      <c r="C4146" s="2">
        <v>52</v>
      </c>
      <c r="D4146" s="11"/>
      <c r="E41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46" s="524" t="str">
        <f t="shared" si="194"/>
        <v/>
      </c>
      <c r="H4146" s="525">
        <f t="shared" si="195"/>
        <v>0</v>
      </c>
      <c r="I4146" s="526">
        <f t="shared" si="196"/>
        <v>1</v>
      </c>
      <c r="J4146" s="526" t="str">
        <f ca="1">IF(G4146="","",SUMPRODUCT(LOOKUP(MID(SUBSTITUTE(UPPER(TRIM(CLEAN(SUBSTITUTE(SUBSTITUTE(G4146,"ٔ",""),"ـ","ء"))))," ",""),ROW(INDIRECT("1:"&amp;LEN(SUBSTITUTE(UPPER(TRIM(CLEAN(SUBSTITUTE(SUBSTITUTE(G4146,"ٔ",""),"ـ","ء"))))," ","")))),1),Gematria!$C$3:$C$40,Gematria!$D$3:$D$40)))</f>
        <v/>
      </c>
    </row>
    <row r="4147" spans="1:10" x14ac:dyDescent="0.25">
      <c r="A4147" s="2">
        <v>4146</v>
      </c>
      <c r="B4147" s="2">
        <v>39</v>
      </c>
      <c r="C4147" s="2">
        <v>53</v>
      </c>
      <c r="D4147" s="11"/>
      <c r="E41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47" s="524" t="str">
        <f t="shared" si="194"/>
        <v/>
      </c>
      <c r="H4147" s="525">
        <f t="shared" si="195"/>
        <v>0</v>
      </c>
      <c r="I4147" s="526">
        <f t="shared" si="196"/>
        <v>1</v>
      </c>
      <c r="J4147" s="526" t="str">
        <f ca="1">IF(G4147="","",SUMPRODUCT(LOOKUP(MID(SUBSTITUTE(UPPER(TRIM(CLEAN(SUBSTITUTE(SUBSTITUTE(G4147,"ٔ",""),"ـ","ء"))))," ",""),ROW(INDIRECT("1:"&amp;LEN(SUBSTITUTE(UPPER(TRIM(CLEAN(SUBSTITUTE(SUBSTITUTE(G4147,"ٔ",""),"ـ","ء"))))," ","")))),1),Gematria!$C$3:$C$40,Gematria!$D$3:$D$40)))</f>
        <v/>
      </c>
    </row>
    <row r="4148" spans="1:10" x14ac:dyDescent="0.25">
      <c r="A4148" s="2">
        <v>4147</v>
      </c>
      <c r="B4148" s="2">
        <v>39</v>
      </c>
      <c r="C4148" s="2">
        <v>54</v>
      </c>
      <c r="D4148" s="11"/>
      <c r="E41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48" s="524" t="str">
        <f t="shared" si="194"/>
        <v/>
      </c>
      <c r="H4148" s="525">
        <f t="shared" si="195"/>
        <v>0</v>
      </c>
      <c r="I4148" s="526">
        <f t="shared" si="196"/>
        <v>1</v>
      </c>
      <c r="J4148" s="526" t="str">
        <f ca="1">IF(G4148="","",SUMPRODUCT(LOOKUP(MID(SUBSTITUTE(UPPER(TRIM(CLEAN(SUBSTITUTE(SUBSTITUTE(G4148,"ٔ",""),"ـ","ء"))))," ",""),ROW(INDIRECT("1:"&amp;LEN(SUBSTITUTE(UPPER(TRIM(CLEAN(SUBSTITUTE(SUBSTITUTE(G4148,"ٔ",""),"ـ","ء"))))," ","")))),1),Gematria!$C$3:$C$40,Gematria!$D$3:$D$40)))</f>
        <v/>
      </c>
    </row>
    <row r="4149" spans="1:10" x14ac:dyDescent="0.25">
      <c r="A4149" s="2">
        <v>4148</v>
      </c>
      <c r="B4149" s="2">
        <v>39</v>
      </c>
      <c r="C4149" s="2">
        <v>55</v>
      </c>
      <c r="D4149" s="11"/>
      <c r="E41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49" s="524" t="str">
        <f t="shared" si="194"/>
        <v/>
      </c>
      <c r="H4149" s="525">
        <f t="shared" si="195"/>
        <v>0</v>
      </c>
      <c r="I4149" s="526">
        <f t="shared" si="196"/>
        <v>1</v>
      </c>
      <c r="J4149" s="526" t="str">
        <f ca="1">IF(G4149="","",SUMPRODUCT(LOOKUP(MID(SUBSTITUTE(UPPER(TRIM(CLEAN(SUBSTITUTE(SUBSTITUTE(G4149,"ٔ",""),"ـ","ء"))))," ",""),ROW(INDIRECT("1:"&amp;LEN(SUBSTITUTE(UPPER(TRIM(CLEAN(SUBSTITUTE(SUBSTITUTE(G4149,"ٔ",""),"ـ","ء"))))," ","")))),1),Gematria!$C$3:$C$40,Gematria!$D$3:$D$40)))</f>
        <v/>
      </c>
    </row>
    <row r="4150" spans="1:10" x14ac:dyDescent="0.25">
      <c r="A4150" s="2">
        <v>4149</v>
      </c>
      <c r="B4150" s="2">
        <v>39</v>
      </c>
      <c r="C4150" s="2">
        <v>56</v>
      </c>
      <c r="D4150" s="11"/>
      <c r="E41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50" s="524" t="str">
        <f t="shared" si="194"/>
        <v/>
      </c>
      <c r="H4150" s="525">
        <f t="shared" si="195"/>
        <v>0</v>
      </c>
      <c r="I4150" s="526">
        <f t="shared" si="196"/>
        <v>1</v>
      </c>
      <c r="J4150" s="526" t="str">
        <f ca="1">IF(G4150="","",SUMPRODUCT(LOOKUP(MID(SUBSTITUTE(UPPER(TRIM(CLEAN(SUBSTITUTE(SUBSTITUTE(G4150,"ٔ",""),"ـ","ء"))))," ",""),ROW(INDIRECT("1:"&amp;LEN(SUBSTITUTE(UPPER(TRIM(CLEAN(SUBSTITUTE(SUBSTITUTE(G4150,"ٔ",""),"ـ","ء"))))," ","")))),1),Gematria!$C$3:$C$40,Gematria!$D$3:$D$40)))</f>
        <v/>
      </c>
    </row>
    <row r="4151" spans="1:10" x14ac:dyDescent="0.25">
      <c r="A4151" s="2">
        <v>4150</v>
      </c>
      <c r="B4151" s="2">
        <v>39</v>
      </c>
      <c r="C4151" s="2">
        <v>57</v>
      </c>
      <c r="D4151" s="11"/>
      <c r="E41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51" s="524" t="str">
        <f t="shared" si="194"/>
        <v/>
      </c>
      <c r="H4151" s="525">
        <f t="shared" si="195"/>
        <v>0</v>
      </c>
      <c r="I4151" s="526">
        <f t="shared" si="196"/>
        <v>1</v>
      </c>
      <c r="J4151" s="526" t="str">
        <f ca="1">IF(G4151="","",SUMPRODUCT(LOOKUP(MID(SUBSTITUTE(UPPER(TRIM(CLEAN(SUBSTITUTE(SUBSTITUTE(G4151,"ٔ",""),"ـ","ء"))))," ",""),ROW(INDIRECT("1:"&amp;LEN(SUBSTITUTE(UPPER(TRIM(CLEAN(SUBSTITUTE(SUBSTITUTE(G4151,"ٔ",""),"ـ","ء"))))," ","")))),1),Gematria!$C$3:$C$40,Gematria!$D$3:$D$40)))</f>
        <v/>
      </c>
    </row>
    <row r="4152" spans="1:10" x14ac:dyDescent="0.25">
      <c r="A4152" s="2">
        <v>4151</v>
      </c>
      <c r="B4152" s="2">
        <v>39</v>
      </c>
      <c r="C4152" s="2">
        <v>58</v>
      </c>
      <c r="D4152" s="11"/>
      <c r="E41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52" s="524" t="str">
        <f t="shared" si="194"/>
        <v/>
      </c>
      <c r="H4152" s="525">
        <f t="shared" si="195"/>
        <v>0</v>
      </c>
      <c r="I4152" s="526">
        <f t="shared" si="196"/>
        <v>1</v>
      </c>
      <c r="J4152" s="526" t="str">
        <f ca="1">IF(G4152="","",SUMPRODUCT(LOOKUP(MID(SUBSTITUTE(UPPER(TRIM(CLEAN(SUBSTITUTE(SUBSTITUTE(G4152,"ٔ",""),"ـ","ء"))))," ",""),ROW(INDIRECT("1:"&amp;LEN(SUBSTITUTE(UPPER(TRIM(CLEAN(SUBSTITUTE(SUBSTITUTE(G4152,"ٔ",""),"ـ","ء"))))," ","")))),1),Gematria!$C$3:$C$40,Gematria!$D$3:$D$40)))</f>
        <v/>
      </c>
    </row>
    <row r="4153" spans="1:10" x14ac:dyDescent="0.25">
      <c r="A4153" s="2">
        <v>4152</v>
      </c>
      <c r="B4153" s="2">
        <v>39</v>
      </c>
      <c r="C4153" s="2">
        <v>59</v>
      </c>
      <c r="D4153" s="11"/>
      <c r="E41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53" s="524" t="str">
        <f t="shared" si="194"/>
        <v/>
      </c>
      <c r="H4153" s="525">
        <f t="shared" si="195"/>
        <v>0</v>
      </c>
      <c r="I4153" s="526">
        <f t="shared" si="196"/>
        <v>1</v>
      </c>
      <c r="J4153" s="526" t="str">
        <f ca="1">IF(G4153="","",SUMPRODUCT(LOOKUP(MID(SUBSTITUTE(UPPER(TRIM(CLEAN(SUBSTITUTE(SUBSTITUTE(G4153,"ٔ",""),"ـ","ء"))))," ",""),ROW(INDIRECT("1:"&amp;LEN(SUBSTITUTE(UPPER(TRIM(CLEAN(SUBSTITUTE(SUBSTITUTE(G4153,"ٔ",""),"ـ","ء"))))," ","")))),1),Gematria!$C$3:$C$40,Gematria!$D$3:$D$40)))</f>
        <v/>
      </c>
    </row>
    <row r="4154" spans="1:10" x14ac:dyDescent="0.25">
      <c r="A4154" s="2">
        <v>4153</v>
      </c>
      <c r="B4154" s="2">
        <v>39</v>
      </c>
      <c r="C4154" s="2">
        <v>60</v>
      </c>
      <c r="D4154" s="11"/>
      <c r="E41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54" s="524" t="str">
        <f t="shared" si="194"/>
        <v/>
      </c>
      <c r="H4154" s="525">
        <f t="shared" si="195"/>
        <v>0</v>
      </c>
      <c r="I4154" s="526">
        <f t="shared" si="196"/>
        <v>1</v>
      </c>
      <c r="J4154" s="526" t="str">
        <f ca="1">IF(G4154="","",SUMPRODUCT(LOOKUP(MID(SUBSTITUTE(UPPER(TRIM(CLEAN(SUBSTITUTE(SUBSTITUTE(G4154,"ٔ",""),"ـ","ء"))))," ",""),ROW(INDIRECT("1:"&amp;LEN(SUBSTITUTE(UPPER(TRIM(CLEAN(SUBSTITUTE(SUBSTITUTE(G4154,"ٔ",""),"ـ","ء"))))," ","")))),1),Gematria!$C$3:$C$40,Gematria!$D$3:$D$40)))</f>
        <v/>
      </c>
    </row>
    <row r="4155" spans="1:10" x14ac:dyDescent="0.25">
      <c r="A4155" s="2">
        <v>4154</v>
      </c>
      <c r="B4155" s="2">
        <v>39</v>
      </c>
      <c r="C4155" s="2">
        <v>61</v>
      </c>
      <c r="D4155" s="11"/>
      <c r="E41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55" s="524" t="str">
        <f t="shared" si="194"/>
        <v/>
      </c>
      <c r="H4155" s="525">
        <f t="shared" si="195"/>
        <v>0</v>
      </c>
      <c r="I4155" s="526">
        <f t="shared" si="196"/>
        <v>1</v>
      </c>
      <c r="J4155" s="526" t="str">
        <f ca="1">IF(G4155="","",SUMPRODUCT(LOOKUP(MID(SUBSTITUTE(UPPER(TRIM(CLEAN(SUBSTITUTE(SUBSTITUTE(G4155,"ٔ",""),"ـ","ء"))))," ",""),ROW(INDIRECT("1:"&amp;LEN(SUBSTITUTE(UPPER(TRIM(CLEAN(SUBSTITUTE(SUBSTITUTE(G4155,"ٔ",""),"ـ","ء"))))," ","")))),1),Gematria!$C$3:$C$40,Gematria!$D$3:$D$40)))</f>
        <v/>
      </c>
    </row>
    <row r="4156" spans="1:10" x14ac:dyDescent="0.25">
      <c r="A4156" s="2">
        <v>4155</v>
      </c>
      <c r="B4156" s="2">
        <v>39</v>
      </c>
      <c r="C4156" s="2">
        <v>62</v>
      </c>
      <c r="D4156" s="11"/>
      <c r="E41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56" s="524" t="str">
        <f t="shared" si="194"/>
        <v/>
      </c>
      <c r="H4156" s="525">
        <f t="shared" si="195"/>
        <v>0</v>
      </c>
      <c r="I4156" s="526">
        <f t="shared" si="196"/>
        <v>1</v>
      </c>
      <c r="J4156" s="526" t="str">
        <f ca="1">IF(G4156="","",SUMPRODUCT(LOOKUP(MID(SUBSTITUTE(UPPER(TRIM(CLEAN(SUBSTITUTE(SUBSTITUTE(G4156,"ٔ",""),"ـ","ء"))))," ",""),ROW(INDIRECT("1:"&amp;LEN(SUBSTITUTE(UPPER(TRIM(CLEAN(SUBSTITUTE(SUBSTITUTE(G4156,"ٔ",""),"ـ","ء"))))," ","")))),1),Gematria!$C$3:$C$40,Gematria!$D$3:$D$40)))</f>
        <v/>
      </c>
    </row>
    <row r="4157" spans="1:10" x14ac:dyDescent="0.25">
      <c r="A4157" s="2">
        <v>4156</v>
      </c>
      <c r="B4157" s="2">
        <v>39</v>
      </c>
      <c r="C4157" s="2">
        <v>63</v>
      </c>
      <c r="D4157" s="11"/>
      <c r="E41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57" s="524" t="str">
        <f t="shared" si="194"/>
        <v/>
      </c>
      <c r="H4157" s="525">
        <f t="shared" si="195"/>
        <v>0</v>
      </c>
      <c r="I4157" s="526">
        <f t="shared" si="196"/>
        <v>1</v>
      </c>
      <c r="J4157" s="526" t="str">
        <f ca="1">IF(G4157="","",SUMPRODUCT(LOOKUP(MID(SUBSTITUTE(UPPER(TRIM(CLEAN(SUBSTITUTE(SUBSTITUTE(G4157,"ٔ",""),"ـ","ء"))))," ",""),ROW(INDIRECT("1:"&amp;LEN(SUBSTITUTE(UPPER(TRIM(CLEAN(SUBSTITUTE(SUBSTITUTE(G4157,"ٔ",""),"ـ","ء"))))," ","")))),1),Gematria!$C$3:$C$40,Gematria!$D$3:$D$40)))</f>
        <v/>
      </c>
    </row>
    <row r="4158" spans="1:10" x14ac:dyDescent="0.25">
      <c r="A4158" s="2">
        <v>4157</v>
      </c>
      <c r="B4158" s="2">
        <v>39</v>
      </c>
      <c r="C4158" s="2">
        <v>64</v>
      </c>
      <c r="D4158" s="11"/>
      <c r="E41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58" s="524" t="str">
        <f t="shared" si="194"/>
        <v/>
      </c>
      <c r="H4158" s="525">
        <f t="shared" si="195"/>
        <v>0</v>
      </c>
      <c r="I4158" s="526">
        <f t="shared" si="196"/>
        <v>1</v>
      </c>
      <c r="J4158" s="526" t="str">
        <f ca="1">IF(G4158="","",SUMPRODUCT(LOOKUP(MID(SUBSTITUTE(UPPER(TRIM(CLEAN(SUBSTITUTE(SUBSTITUTE(G4158,"ٔ",""),"ـ","ء"))))," ",""),ROW(INDIRECT("1:"&amp;LEN(SUBSTITUTE(UPPER(TRIM(CLEAN(SUBSTITUTE(SUBSTITUTE(G4158,"ٔ",""),"ـ","ء"))))," ","")))),1),Gematria!$C$3:$C$40,Gematria!$D$3:$D$40)))</f>
        <v/>
      </c>
    </row>
    <row r="4159" spans="1:10" x14ac:dyDescent="0.25">
      <c r="A4159" s="2">
        <v>4158</v>
      </c>
      <c r="B4159" s="2">
        <v>39</v>
      </c>
      <c r="C4159" s="2">
        <v>65</v>
      </c>
      <c r="D4159" s="11"/>
      <c r="E41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59" s="524" t="str">
        <f t="shared" si="194"/>
        <v/>
      </c>
      <c r="H4159" s="525">
        <f t="shared" si="195"/>
        <v>0</v>
      </c>
      <c r="I4159" s="526">
        <f t="shared" si="196"/>
        <v>1</v>
      </c>
      <c r="J4159" s="526" t="str">
        <f ca="1">IF(G4159="","",SUMPRODUCT(LOOKUP(MID(SUBSTITUTE(UPPER(TRIM(CLEAN(SUBSTITUTE(SUBSTITUTE(G4159,"ٔ",""),"ـ","ء"))))," ",""),ROW(INDIRECT("1:"&amp;LEN(SUBSTITUTE(UPPER(TRIM(CLEAN(SUBSTITUTE(SUBSTITUTE(G4159,"ٔ",""),"ـ","ء"))))," ","")))),1),Gematria!$C$3:$C$40,Gematria!$D$3:$D$40)))</f>
        <v/>
      </c>
    </row>
    <row r="4160" spans="1:10" x14ac:dyDescent="0.25">
      <c r="A4160" s="2">
        <v>4159</v>
      </c>
      <c r="B4160" s="2">
        <v>39</v>
      </c>
      <c r="C4160" s="2">
        <v>66</v>
      </c>
      <c r="D4160" s="11"/>
      <c r="E41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60" s="524" t="str">
        <f t="shared" si="194"/>
        <v/>
      </c>
      <c r="H4160" s="525">
        <f t="shared" si="195"/>
        <v>0</v>
      </c>
      <c r="I4160" s="526">
        <f t="shared" si="196"/>
        <v>1</v>
      </c>
      <c r="J4160" s="526" t="str">
        <f ca="1">IF(G4160="","",SUMPRODUCT(LOOKUP(MID(SUBSTITUTE(UPPER(TRIM(CLEAN(SUBSTITUTE(SUBSTITUTE(G4160,"ٔ",""),"ـ","ء"))))," ",""),ROW(INDIRECT("1:"&amp;LEN(SUBSTITUTE(UPPER(TRIM(CLEAN(SUBSTITUTE(SUBSTITUTE(G4160,"ٔ",""),"ـ","ء"))))," ","")))),1),Gematria!$C$3:$C$40,Gematria!$D$3:$D$40)))</f>
        <v/>
      </c>
    </row>
    <row r="4161" spans="1:10" x14ac:dyDescent="0.25">
      <c r="A4161" s="2">
        <v>4160</v>
      </c>
      <c r="B4161" s="2">
        <v>39</v>
      </c>
      <c r="C4161" s="2">
        <v>67</v>
      </c>
      <c r="D4161" s="11"/>
      <c r="E41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61" s="524" t="str">
        <f t="shared" si="194"/>
        <v/>
      </c>
      <c r="H4161" s="525">
        <f t="shared" si="195"/>
        <v>0</v>
      </c>
      <c r="I4161" s="526">
        <f t="shared" si="196"/>
        <v>1</v>
      </c>
      <c r="J4161" s="526" t="str">
        <f ca="1">IF(G4161="","",SUMPRODUCT(LOOKUP(MID(SUBSTITUTE(UPPER(TRIM(CLEAN(SUBSTITUTE(SUBSTITUTE(G4161,"ٔ",""),"ـ","ء"))))," ",""),ROW(INDIRECT("1:"&amp;LEN(SUBSTITUTE(UPPER(TRIM(CLEAN(SUBSTITUTE(SUBSTITUTE(G4161,"ٔ",""),"ـ","ء"))))," ","")))),1),Gematria!$C$3:$C$40,Gematria!$D$3:$D$40)))</f>
        <v/>
      </c>
    </row>
    <row r="4162" spans="1:10" x14ac:dyDescent="0.25">
      <c r="A4162" s="2">
        <v>4161</v>
      </c>
      <c r="B4162" s="2">
        <v>39</v>
      </c>
      <c r="C4162" s="2">
        <v>68</v>
      </c>
      <c r="D4162" s="11"/>
      <c r="E41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62" s="524" t="str">
        <f t="shared" si="194"/>
        <v/>
      </c>
      <c r="H4162" s="525">
        <f t="shared" si="195"/>
        <v>0</v>
      </c>
      <c r="I4162" s="526">
        <f t="shared" si="196"/>
        <v>1</v>
      </c>
      <c r="J4162" s="526" t="str">
        <f ca="1">IF(G4162="","",SUMPRODUCT(LOOKUP(MID(SUBSTITUTE(UPPER(TRIM(CLEAN(SUBSTITUTE(SUBSTITUTE(G4162,"ٔ",""),"ـ","ء"))))," ",""),ROW(INDIRECT("1:"&amp;LEN(SUBSTITUTE(UPPER(TRIM(CLEAN(SUBSTITUTE(SUBSTITUTE(G4162,"ٔ",""),"ـ","ء"))))," ","")))),1),Gematria!$C$3:$C$40,Gematria!$D$3:$D$40)))</f>
        <v/>
      </c>
    </row>
    <row r="4163" spans="1:10" x14ac:dyDescent="0.25">
      <c r="A4163" s="2">
        <v>4162</v>
      </c>
      <c r="B4163" s="2">
        <v>39</v>
      </c>
      <c r="C4163" s="2">
        <v>69</v>
      </c>
      <c r="D4163" s="11"/>
      <c r="E41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63" s="524" t="str">
        <f t="shared" ref="G4163:G4226" si="197">TRIM(CLEAN(SUBSTITUTE(F4163,"ٔ","")))</f>
        <v/>
      </c>
      <c r="H4163" s="525">
        <f t="shared" ref="H4163:H4226" si="198">LEN(SUBSTITUTE(G4163," ",""))</f>
        <v>0</v>
      </c>
      <c r="I4163" s="526">
        <f t="shared" si="196"/>
        <v>1</v>
      </c>
      <c r="J4163" s="526" t="str">
        <f ca="1">IF(G4163="","",SUMPRODUCT(LOOKUP(MID(SUBSTITUTE(UPPER(TRIM(CLEAN(SUBSTITUTE(SUBSTITUTE(G4163,"ٔ",""),"ـ","ء"))))," ",""),ROW(INDIRECT("1:"&amp;LEN(SUBSTITUTE(UPPER(TRIM(CLEAN(SUBSTITUTE(SUBSTITUTE(G4163,"ٔ",""),"ـ","ء"))))," ","")))),1),Gematria!$C$3:$C$40,Gematria!$D$3:$D$40)))</f>
        <v/>
      </c>
    </row>
    <row r="4164" spans="1:10" x14ac:dyDescent="0.25">
      <c r="A4164" s="2">
        <v>4163</v>
      </c>
      <c r="B4164" s="2">
        <v>39</v>
      </c>
      <c r="C4164" s="2">
        <v>70</v>
      </c>
      <c r="D4164" s="11"/>
      <c r="E41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64" s="524" t="str">
        <f t="shared" si="197"/>
        <v/>
      </c>
      <c r="H4164" s="525">
        <f t="shared" si="198"/>
        <v>0</v>
      </c>
      <c r="I4164" s="526">
        <f t="shared" si="196"/>
        <v>1</v>
      </c>
      <c r="J4164" s="526" t="str">
        <f ca="1">IF(G4164="","",SUMPRODUCT(LOOKUP(MID(SUBSTITUTE(UPPER(TRIM(CLEAN(SUBSTITUTE(SUBSTITUTE(G4164,"ٔ",""),"ـ","ء"))))," ",""),ROW(INDIRECT("1:"&amp;LEN(SUBSTITUTE(UPPER(TRIM(CLEAN(SUBSTITUTE(SUBSTITUTE(G4164,"ٔ",""),"ـ","ء"))))," ","")))),1),Gematria!$C$3:$C$40,Gematria!$D$3:$D$40)))</f>
        <v/>
      </c>
    </row>
    <row r="4165" spans="1:10" x14ac:dyDescent="0.25">
      <c r="A4165" s="2">
        <v>4164</v>
      </c>
      <c r="B4165" s="2">
        <v>39</v>
      </c>
      <c r="C4165" s="2">
        <v>71</v>
      </c>
      <c r="D4165" s="11"/>
      <c r="E41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65" s="524" t="str">
        <f t="shared" si="197"/>
        <v/>
      </c>
      <c r="H4165" s="525">
        <f t="shared" si="198"/>
        <v>0</v>
      </c>
      <c r="I4165" s="526">
        <f t="shared" si="196"/>
        <v>1</v>
      </c>
      <c r="J4165" s="526" t="str">
        <f ca="1">IF(G4165="","",SUMPRODUCT(LOOKUP(MID(SUBSTITUTE(UPPER(TRIM(CLEAN(SUBSTITUTE(SUBSTITUTE(G4165,"ٔ",""),"ـ","ء"))))," ",""),ROW(INDIRECT("1:"&amp;LEN(SUBSTITUTE(UPPER(TRIM(CLEAN(SUBSTITUTE(SUBSTITUTE(G4165,"ٔ",""),"ـ","ء"))))," ","")))),1),Gematria!$C$3:$C$40,Gematria!$D$3:$D$40)))</f>
        <v/>
      </c>
    </row>
    <row r="4166" spans="1:10" x14ac:dyDescent="0.25">
      <c r="A4166" s="2">
        <v>4165</v>
      </c>
      <c r="B4166" s="2">
        <v>39</v>
      </c>
      <c r="C4166" s="2">
        <v>72</v>
      </c>
      <c r="D4166" s="11"/>
      <c r="E41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66" s="524" t="str">
        <f t="shared" si="197"/>
        <v/>
      </c>
      <c r="H4166" s="525">
        <f t="shared" si="198"/>
        <v>0</v>
      </c>
      <c r="I4166" s="526">
        <f t="shared" si="196"/>
        <v>1</v>
      </c>
      <c r="J4166" s="526" t="str">
        <f ca="1">IF(G4166="","",SUMPRODUCT(LOOKUP(MID(SUBSTITUTE(UPPER(TRIM(CLEAN(SUBSTITUTE(SUBSTITUTE(G4166,"ٔ",""),"ـ","ء"))))," ",""),ROW(INDIRECT("1:"&amp;LEN(SUBSTITUTE(UPPER(TRIM(CLEAN(SUBSTITUTE(SUBSTITUTE(G4166,"ٔ",""),"ـ","ء"))))," ","")))),1),Gematria!$C$3:$C$40,Gematria!$D$3:$D$40)))</f>
        <v/>
      </c>
    </row>
    <row r="4167" spans="1:10" x14ac:dyDescent="0.25">
      <c r="A4167" s="2">
        <v>4166</v>
      </c>
      <c r="B4167" s="2">
        <v>39</v>
      </c>
      <c r="C4167" s="2">
        <v>73</v>
      </c>
      <c r="D4167" s="11"/>
      <c r="E41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67" s="524" t="str">
        <f t="shared" si="197"/>
        <v/>
      </c>
      <c r="H4167" s="525">
        <f t="shared" si="198"/>
        <v>0</v>
      </c>
      <c r="I4167" s="526">
        <f t="shared" si="196"/>
        <v>1</v>
      </c>
      <c r="J4167" s="526" t="str">
        <f ca="1">IF(G4167="","",SUMPRODUCT(LOOKUP(MID(SUBSTITUTE(UPPER(TRIM(CLEAN(SUBSTITUTE(SUBSTITUTE(G4167,"ٔ",""),"ـ","ء"))))," ",""),ROW(INDIRECT("1:"&amp;LEN(SUBSTITUTE(UPPER(TRIM(CLEAN(SUBSTITUTE(SUBSTITUTE(G4167,"ٔ",""),"ـ","ء"))))," ","")))),1),Gematria!$C$3:$C$40,Gematria!$D$3:$D$40)))</f>
        <v/>
      </c>
    </row>
    <row r="4168" spans="1:10" x14ac:dyDescent="0.25">
      <c r="A4168" s="2">
        <v>4167</v>
      </c>
      <c r="B4168" s="2">
        <v>39</v>
      </c>
      <c r="C4168" s="2">
        <v>74</v>
      </c>
      <c r="D4168" s="11"/>
      <c r="E41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68" s="524" t="str">
        <f t="shared" si="197"/>
        <v/>
      </c>
      <c r="H4168" s="525">
        <f t="shared" si="198"/>
        <v>0</v>
      </c>
      <c r="I4168" s="526">
        <f t="shared" si="196"/>
        <v>1</v>
      </c>
      <c r="J4168" s="526" t="str">
        <f ca="1">IF(G4168="","",SUMPRODUCT(LOOKUP(MID(SUBSTITUTE(UPPER(TRIM(CLEAN(SUBSTITUTE(SUBSTITUTE(G4168,"ٔ",""),"ـ","ء"))))," ",""),ROW(INDIRECT("1:"&amp;LEN(SUBSTITUTE(UPPER(TRIM(CLEAN(SUBSTITUTE(SUBSTITUTE(G4168,"ٔ",""),"ـ","ء"))))," ","")))),1),Gematria!$C$3:$C$40,Gematria!$D$3:$D$40)))</f>
        <v/>
      </c>
    </row>
    <row r="4169" spans="1:10" x14ac:dyDescent="0.25">
      <c r="A4169" s="2">
        <v>4168</v>
      </c>
      <c r="B4169" s="2">
        <v>39</v>
      </c>
      <c r="C4169" s="2">
        <v>75</v>
      </c>
      <c r="D4169" s="11"/>
      <c r="E41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69" s="524" t="str">
        <f t="shared" si="197"/>
        <v/>
      </c>
      <c r="H4169" s="525">
        <f t="shared" si="198"/>
        <v>0</v>
      </c>
      <c r="I4169" s="526">
        <f t="shared" si="196"/>
        <v>1</v>
      </c>
      <c r="J4169" s="526" t="str">
        <f ca="1">IF(G4169="","",SUMPRODUCT(LOOKUP(MID(SUBSTITUTE(UPPER(TRIM(CLEAN(SUBSTITUTE(SUBSTITUTE(G4169,"ٔ",""),"ـ","ء"))))," ",""),ROW(INDIRECT("1:"&amp;LEN(SUBSTITUTE(UPPER(TRIM(CLEAN(SUBSTITUTE(SUBSTITUTE(G4169,"ٔ",""),"ـ","ء"))))," ","")))),1),Gematria!$C$3:$C$40,Gematria!$D$3:$D$40)))</f>
        <v/>
      </c>
    </row>
    <row r="4170" spans="1:10" x14ac:dyDescent="0.25">
      <c r="A4170" s="2">
        <v>4169</v>
      </c>
      <c r="B4170" s="2">
        <v>40</v>
      </c>
      <c r="C4170" s="2">
        <v>0</v>
      </c>
      <c r="D4170" s="11"/>
      <c r="E41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70" s="524" t="str">
        <f t="shared" si="197"/>
        <v/>
      </c>
      <c r="H4170" s="525">
        <f t="shared" si="198"/>
        <v>0</v>
      </c>
      <c r="I4170" s="526">
        <f t="shared" si="196"/>
        <v>1</v>
      </c>
      <c r="J4170" s="526" t="str">
        <f ca="1">IF(G4170="","",SUMPRODUCT(LOOKUP(MID(SUBSTITUTE(UPPER(TRIM(CLEAN(SUBSTITUTE(SUBSTITUTE(G4170,"ٔ",""),"ـ","ء"))))," ",""),ROW(INDIRECT("1:"&amp;LEN(SUBSTITUTE(UPPER(TRIM(CLEAN(SUBSTITUTE(SUBSTITUTE(G4170,"ٔ",""),"ـ","ء"))))," ","")))),1),Gematria!$C$3:$C$40,Gematria!$D$3:$D$40)))</f>
        <v/>
      </c>
    </row>
    <row r="4171" spans="1:10" x14ac:dyDescent="0.25">
      <c r="A4171" s="2">
        <v>4170</v>
      </c>
      <c r="B4171" s="2">
        <v>40</v>
      </c>
      <c r="C4171" s="2">
        <v>1</v>
      </c>
      <c r="D4171" s="11"/>
      <c r="E41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71" s="524" t="str">
        <f t="shared" si="197"/>
        <v/>
      </c>
      <c r="H4171" s="525">
        <f t="shared" si="198"/>
        <v>0</v>
      </c>
      <c r="I4171" s="526">
        <f t="shared" si="196"/>
        <v>1</v>
      </c>
      <c r="J4171" s="526" t="str">
        <f ca="1">IF(G4171="","",SUMPRODUCT(LOOKUP(MID(SUBSTITUTE(UPPER(TRIM(CLEAN(SUBSTITUTE(SUBSTITUTE(G4171,"ٔ",""),"ـ","ء"))))," ",""),ROW(INDIRECT("1:"&amp;LEN(SUBSTITUTE(UPPER(TRIM(CLEAN(SUBSTITUTE(SUBSTITUTE(G4171,"ٔ",""),"ـ","ء"))))," ","")))),1),Gematria!$C$3:$C$40,Gematria!$D$3:$D$40)))</f>
        <v/>
      </c>
    </row>
    <row r="4172" spans="1:10" x14ac:dyDescent="0.25">
      <c r="A4172" s="2">
        <v>4171</v>
      </c>
      <c r="B4172" s="2">
        <v>40</v>
      </c>
      <c r="C4172" s="2">
        <v>2</v>
      </c>
      <c r="D4172" s="11"/>
      <c r="E41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72" s="524" t="str">
        <f t="shared" si="197"/>
        <v/>
      </c>
      <c r="H4172" s="525">
        <f t="shared" si="198"/>
        <v>0</v>
      </c>
      <c r="I4172" s="526">
        <f t="shared" si="196"/>
        <v>1</v>
      </c>
      <c r="J4172" s="526" t="str">
        <f ca="1">IF(G4172="","",SUMPRODUCT(LOOKUP(MID(SUBSTITUTE(UPPER(TRIM(CLEAN(SUBSTITUTE(SUBSTITUTE(G4172,"ٔ",""),"ـ","ء"))))," ",""),ROW(INDIRECT("1:"&amp;LEN(SUBSTITUTE(UPPER(TRIM(CLEAN(SUBSTITUTE(SUBSTITUTE(G4172,"ٔ",""),"ـ","ء"))))," ","")))),1),Gematria!$C$3:$C$40,Gematria!$D$3:$D$40)))</f>
        <v/>
      </c>
    </row>
    <row r="4173" spans="1:10" x14ac:dyDescent="0.25">
      <c r="A4173" s="2">
        <v>4172</v>
      </c>
      <c r="B4173" s="2">
        <v>40</v>
      </c>
      <c r="C4173" s="2">
        <v>3</v>
      </c>
      <c r="D4173" s="11"/>
      <c r="E41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73" s="524" t="str">
        <f t="shared" si="197"/>
        <v/>
      </c>
      <c r="H4173" s="525">
        <f t="shared" si="198"/>
        <v>0</v>
      </c>
      <c r="I4173" s="526">
        <f t="shared" si="196"/>
        <v>1</v>
      </c>
      <c r="J4173" s="526" t="str">
        <f ca="1">IF(G4173="","",SUMPRODUCT(LOOKUP(MID(SUBSTITUTE(UPPER(TRIM(CLEAN(SUBSTITUTE(SUBSTITUTE(G4173,"ٔ",""),"ـ","ء"))))," ",""),ROW(INDIRECT("1:"&amp;LEN(SUBSTITUTE(UPPER(TRIM(CLEAN(SUBSTITUTE(SUBSTITUTE(G4173,"ٔ",""),"ـ","ء"))))," ","")))),1),Gematria!$C$3:$C$40,Gematria!$D$3:$D$40)))</f>
        <v/>
      </c>
    </row>
    <row r="4174" spans="1:10" x14ac:dyDescent="0.25">
      <c r="A4174" s="2">
        <v>4173</v>
      </c>
      <c r="B4174" s="2">
        <v>40</v>
      </c>
      <c r="C4174" s="2">
        <v>4</v>
      </c>
      <c r="D4174" s="11"/>
      <c r="E41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74" s="524" t="str">
        <f t="shared" si="197"/>
        <v/>
      </c>
      <c r="H4174" s="525">
        <f t="shared" si="198"/>
        <v>0</v>
      </c>
      <c r="I4174" s="526">
        <f t="shared" si="196"/>
        <v>1</v>
      </c>
      <c r="J4174" s="526" t="str">
        <f ca="1">IF(G4174="","",SUMPRODUCT(LOOKUP(MID(SUBSTITUTE(UPPER(TRIM(CLEAN(SUBSTITUTE(SUBSTITUTE(G4174,"ٔ",""),"ـ","ء"))))," ",""),ROW(INDIRECT("1:"&amp;LEN(SUBSTITUTE(UPPER(TRIM(CLEAN(SUBSTITUTE(SUBSTITUTE(G4174,"ٔ",""),"ـ","ء"))))," ","")))),1),Gematria!$C$3:$C$40,Gematria!$D$3:$D$40)))</f>
        <v/>
      </c>
    </row>
    <row r="4175" spans="1:10" x14ac:dyDescent="0.25">
      <c r="A4175" s="2">
        <v>4174</v>
      </c>
      <c r="B4175" s="2">
        <v>40</v>
      </c>
      <c r="C4175" s="2">
        <v>5</v>
      </c>
      <c r="D4175" s="11"/>
      <c r="E41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75" s="524" t="str">
        <f t="shared" si="197"/>
        <v/>
      </c>
      <c r="H4175" s="525">
        <f t="shared" si="198"/>
        <v>0</v>
      </c>
      <c r="I4175" s="526">
        <f t="shared" si="196"/>
        <v>1</v>
      </c>
      <c r="J4175" s="526" t="str">
        <f ca="1">IF(G4175="","",SUMPRODUCT(LOOKUP(MID(SUBSTITUTE(UPPER(TRIM(CLEAN(SUBSTITUTE(SUBSTITUTE(G4175,"ٔ",""),"ـ","ء"))))," ",""),ROW(INDIRECT("1:"&amp;LEN(SUBSTITUTE(UPPER(TRIM(CLEAN(SUBSTITUTE(SUBSTITUTE(G4175,"ٔ",""),"ـ","ء"))))," ","")))),1),Gematria!$C$3:$C$40,Gematria!$D$3:$D$40)))</f>
        <v/>
      </c>
    </row>
    <row r="4176" spans="1:10" x14ac:dyDescent="0.25">
      <c r="A4176" s="2">
        <v>4175</v>
      </c>
      <c r="B4176" s="2">
        <v>40</v>
      </c>
      <c r="C4176" s="2">
        <v>6</v>
      </c>
      <c r="D4176" s="11"/>
      <c r="E41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76" s="524" t="str">
        <f t="shared" si="197"/>
        <v/>
      </c>
      <c r="H4176" s="525">
        <f t="shared" si="198"/>
        <v>0</v>
      </c>
      <c r="I4176" s="526">
        <f t="shared" si="196"/>
        <v>1</v>
      </c>
      <c r="J4176" s="526" t="str">
        <f ca="1">IF(G4176="","",SUMPRODUCT(LOOKUP(MID(SUBSTITUTE(UPPER(TRIM(CLEAN(SUBSTITUTE(SUBSTITUTE(G4176,"ٔ",""),"ـ","ء"))))," ",""),ROW(INDIRECT("1:"&amp;LEN(SUBSTITUTE(UPPER(TRIM(CLEAN(SUBSTITUTE(SUBSTITUTE(G4176,"ٔ",""),"ـ","ء"))))," ","")))),1),Gematria!$C$3:$C$40,Gematria!$D$3:$D$40)))</f>
        <v/>
      </c>
    </row>
    <row r="4177" spans="1:10" x14ac:dyDescent="0.25">
      <c r="A4177" s="2">
        <v>4176</v>
      </c>
      <c r="B4177" s="2">
        <v>40</v>
      </c>
      <c r="C4177" s="2">
        <v>7</v>
      </c>
      <c r="D4177" s="11"/>
      <c r="E41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77" s="524" t="str">
        <f t="shared" si="197"/>
        <v/>
      </c>
      <c r="H4177" s="525">
        <f t="shared" si="198"/>
        <v>0</v>
      </c>
      <c r="I4177" s="526">
        <f t="shared" si="196"/>
        <v>1</v>
      </c>
      <c r="J4177" s="526" t="str">
        <f ca="1">IF(G4177="","",SUMPRODUCT(LOOKUP(MID(SUBSTITUTE(UPPER(TRIM(CLEAN(SUBSTITUTE(SUBSTITUTE(G4177,"ٔ",""),"ـ","ء"))))," ",""),ROW(INDIRECT("1:"&amp;LEN(SUBSTITUTE(UPPER(TRIM(CLEAN(SUBSTITUTE(SUBSTITUTE(G4177,"ٔ",""),"ـ","ء"))))," ","")))),1),Gematria!$C$3:$C$40,Gematria!$D$3:$D$40)))</f>
        <v/>
      </c>
    </row>
    <row r="4178" spans="1:10" x14ac:dyDescent="0.25">
      <c r="A4178" s="2">
        <v>4177</v>
      </c>
      <c r="B4178" s="2">
        <v>40</v>
      </c>
      <c r="C4178" s="2">
        <v>8</v>
      </c>
      <c r="D4178" s="11"/>
      <c r="E41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78" s="524" t="str">
        <f t="shared" si="197"/>
        <v/>
      </c>
      <c r="H4178" s="525">
        <f t="shared" si="198"/>
        <v>0</v>
      </c>
      <c r="I4178" s="526">
        <f t="shared" si="196"/>
        <v>1</v>
      </c>
      <c r="J4178" s="526" t="str">
        <f ca="1">IF(G4178="","",SUMPRODUCT(LOOKUP(MID(SUBSTITUTE(UPPER(TRIM(CLEAN(SUBSTITUTE(SUBSTITUTE(G4178,"ٔ",""),"ـ","ء"))))," ",""),ROW(INDIRECT("1:"&amp;LEN(SUBSTITUTE(UPPER(TRIM(CLEAN(SUBSTITUTE(SUBSTITUTE(G4178,"ٔ",""),"ـ","ء"))))," ","")))),1),Gematria!$C$3:$C$40,Gematria!$D$3:$D$40)))</f>
        <v/>
      </c>
    </row>
    <row r="4179" spans="1:10" x14ac:dyDescent="0.25">
      <c r="A4179" s="2">
        <v>4178</v>
      </c>
      <c r="B4179" s="2">
        <v>40</v>
      </c>
      <c r="C4179" s="2">
        <v>9</v>
      </c>
      <c r="D4179" s="11"/>
      <c r="E41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79" s="524" t="str">
        <f t="shared" si="197"/>
        <v/>
      </c>
      <c r="H4179" s="525">
        <f t="shared" si="198"/>
        <v>0</v>
      </c>
      <c r="I4179" s="526">
        <f t="shared" ref="I4179:I4242" si="199">LEN(TRIM(G4179))-H4179+1</f>
        <v>1</v>
      </c>
      <c r="J4179" s="526" t="str">
        <f ca="1">IF(G4179="","",SUMPRODUCT(LOOKUP(MID(SUBSTITUTE(UPPER(TRIM(CLEAN(SUBSTITUTE(SUBSTITUTE(G4179,"ٔ",""),"ـ","ء"))))," ",""),ROW(INDIRECT("1:"&amp;LEN(SUBSTITUTE(UPPER(TRIM(CLEAN(SUBSTITUTE(SUBSTITUTE(G4179,"ٔ",""),"ـ","ء"))))," ","")))),1),Gematria!$C$3:$C$40,Gematria!$D$3:$D$40)))</f>
        <v/>
      </c>
    </row>
    <row r="4180" spans="1:10" x14ac:dyDescent="0.25">
      <c r="A4180" s="2">
        <v>4179</v>
      </c>
      <c r="B4180" s="2">
        <v>40</v>
      </c>
      <c r="C4180" s="2">
        <v>10</v>
      </c>
      <c r="D4180" s="11"/>
      <c r="E41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80" s="524" t="str">
        <f t="shared" si="197"/>
        <v/>
      </c>
      <c r="H4180" s="525">
        <f t="shared" si="198"/>
        <v>0</v>
      </c>
      <c r="I4180" s="526">
        <f t="shared" si="199"/>
        <v>1</v>
      </c>
      <c r="J4180" s="526" t="str">
        <f ca="1">IF(G4180="","",SUMPRODUCT(LOOKUP(MID(SUBSTITUTE(UPPER(TRIM(CLEAN(SUBSTITUTE(SUBSTITUTE(G4180,"ٔ",""),"ـ","ء"))))," ",""),ROW(INDIRECT("1:"&amp;LEN(SUBSTITUTE(UPPER(TRIM(CLEAN(SUBSTITUTE(SUBSTITUTE(G4180,"ٔ",""),"ـ","ء"))))," ","")))),1),Gematria!$C$3:$C$40,Gematria!$D$3:$D$40)))</f>
        <v/>
      </c>
    </row>
    <row r="4181" spans="1:10" x14ac:dyDescent="0.25">
      <c r="A4181" s="2">
        <v>4180</v>
      </c>
      <c r="B4181" s="2">
        <v>40</v>
      </c>
      <c r="C4181" s="2">
        <v>11</v>
      </c>
      <c r="D4181" s="11"/>
      <c r="E41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81" s="524" t="str">
        <f t="shared" si="197"/>
        <v/>
      </c>
      <c r="H4181" s="525">
        <f t="shared" si="198"/>
        <v>0</v>
      </c>
      <c r="I4181" s="526">
        <f t="shared" si="199"/>
        <v>1</v>
      </c>
      <c r="J4181" s="526" t="str">
        <f ca="1">IF(G4181="","",SUMPRODUCT(LOOKUP(MID(SUBSTITUTE(UPPER(TRIM(CLEAN(SUBSTITUTE(SUBSTITUTE(G4181,"ٔ",""),"ـ","ء"))))," ",""),ROW(INDIRECT("1:"&amp;LEN(SUBSTITUTE(UPPER(TRIM(CLEAN(SUBSTITUTE(SUBSTITUTE(G4181,"ٔ",""),"ـ","ء"))))," ","")))),1),Gematria!$C$3:$C$40,Gematria!$D$3:$D$40)))</f>
        <v/>
      </c>
    </row>
    <row r="4182" spans="1:10" x14ac:dyDescent="0.25">
      <c r="A4182" s="2">
        <v>4181</v>
      </c>
      <c r="B4182" s="2">
        <v>40</v>
      </c>
      <c r="C4182" s="2">
        <v>12</v>
      </c>
      <c r="D4182" s="11"/>
      <c r="E41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82" s="524" t="str">
        <f t="shared" si="197"/>
        <v/>
      </c>
      <c r="H4182" s="525">
        <f t="shared" si="198"/>
        <v>0</v>
      </c>
      <c r="I4182" s="526">
        <f t="shared" si="199"/>
        <v>1</v>
      </c>
      <c r="J4182" s="526" t="str">
        <f ca="1">IF(G4182="","",SUMPRODUCT(LOOKUP(MID(SUBSTITUTE(UPPER(TRIM(CLEAN(SUBSTITUTE(SUBSTITUTE(G4182,"ٔ",""),"ـ","ء"))))," ",""),ROW(INDIRECT("1:"&amp;LEN(SUBSTITUTE(UPPER(TRIM(CLEAN(SUBSTITUTE(SUBSTITUTE(G4182,"ٔ",""),"ـ","ء"))))," ","")))),1),Gematria!$C$3:$C$40,Gematria!$D$3:$D$40)))</f>
        <v/>
      </c>
    </row>
    <row r="4183" spans="1:10" x14ac:dyDescent="0.25">
      <c r="A4183" s="2">
        <v>4182</v>
      </c>
      <c r="B4183" s="2">
        <v>40</v>
      </c>
      <c r="C4183" s="2">
        <v>13</v>
      </c>
      <c r="D4183" s="11"/>
      <c r="E41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83" s="524" t="str">
        <f t="shared" si="197"/>
        <v/>
      </c>
      <c r="H4183" s="525">
        <f t="shared" si="198"/>
        <v>0</v>
      </c>
      <c r="I4183" s="526">
        <f t="shared" si="199"/>
        <v>1</v>
      </c>
      <c r="J4183" s="526" t="str">
        <f ca="1">IF(G4183="","",SUMPRODUCT(LOOKUP(MID(SUBSTITUTE(UPPER(TRIM(CLEAN(SUBSTITUTE(SUBSTITUTE(G4183,"ٔ",""),"ـ","ء"))))," ",""),ROW(INDIRECT("1:"&amp;LEN(SUBSTITUTE(UPPER(TRIM(CLEAN(SUBSTITUTE(SUBSTITUTE(G4183,"ٔ",""),"ـ","ء"))))," ","")))),1),Gematria!$C$3:$C$40,Gematria!$D$3:$D$40)))</f>
        <v/>
      </c>
    </row>
    <row r="4184" spans="1:10" x14ac:dyDescent="0.25">
      <c r="A4184" s="2">
        <v>4183</v>
      </c>
      <c r="B4184" s="2">
        <v>40</v>
      </c>
      <c r="C4184" s="2">
        <v>14</v>
      </c>
      <c r="D4184" s="11"/>
      <c r="E41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84" s="524" t="str">
        <f t="shared" si="197"/>
        <v/>
      </c>
      <c r="H4184" s="525">
        <f t="shared" si="198"/>
        <v>0</v>
      </c>
      <c r="I4184" s="526">
        <f t="shared" si="199"/>
        <v>1</v>
      </c>
      <c r="J4184" s="526" t="str">
        <f ca="1">IF(G4184="","",SUMPRODUCT(LOOKUP(MID(SUBSTITUTE(UPPER(TRIM(CLEAN(SUBSTITUTE(SUBSTITUTE(G4184,"ٔ",""),"ـ","ء"))))," ",""),ROW(INDIRECT("1:"&amp;LEN(SUBSTITUTE(UPPER(TRIM(CLEAN(SUBSTITUTE(SUBSTITUTE(G4184,"ٔ",""),"ـ","ء"))))," ","")))),1),Gematria!$C$3:$C$40,Gematria!$D$3:$D$40)))</f>
        <v/>
      </c>
    </row>
    <row r="4185" spans="1:10" x14ac:dyDescent="0.25">
      <c r="A4185" s="2">
        <v>4184</v>
      </c>
      <c r="B4185" s="2">
        <v>40</v>
      </c>
      <c r="C4185" s="2">
        <v>15</v>
      </c>
      <c r="D4185" s="11"/>
      <c r="E41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85" s="524" t="str">
        <f t="shared" si="197"/>
        <v/>
      </c>
      <c r="H4185" s="525">
        <f t="shared" si="198"/>
        <v>0</v>
      </c>
      <c r="I4185" s="526">
        <f t="shared" si="199"/>
        <v>1</v>
      </c>
      <c r="J4185" s="526" t="str">
        <f ca="1">IF(G4185="","",SUMPRODUCT(LOOKUP(MID(SUBSTITUTE(UPPER(TRIM(CLEAN(SUBSTITUTE(SUBSTITUTE(G4185,"ٔ",""),"ـ","ء"))))," ",""),ROW(INDIRECT("1:"&amp;LEN(SUBSTITUTE(UPPER(TRIM(CLEAN(SUBSTITUTE(SUBSTITUTE(G4185,"ٔ",""),"ـ","ء"))))," ","")))),1),Gematria!$C$3:$C$40,Gematria!$D$3:$D$40)))</f>
        <v/>
      </c>
    </row>
    <row r="4186" spans="1:10" x14ac:dyDescent="0.25">
      <c r="A4186" s="2">
        <v>4185</v>
      </c>
      <c r="B4186" s="2">
        <v>40</v>
      </c>
      <c r="C4186" s="2">
        <v>16</v>
      </c>
      <c r="D4186" s="11"/>
      <c r="E41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86" s="524" t="str">
        <f t="shared" si="197"/>
        <v/>
      </c>
      <c r="H4186" s="525">
        <f t="shared" si="198"/>
        <v>0</v>
      </c>
      <c r="I4186" s="526">
        <f t="shared" si="199"/>
        <v>1</v>
      </c>
      <c r="J4186" s="526" t="str">
        <f ca="1">IF(G4186="","",SUMPRODUCT(LOOKUP(MID(SUBSTITUTE(UPPER(TRIM(CLEAN(SUBSTITUTE(SUBSTITUTE(G4186,"ٔ",""),"ـ","ء"))))," ",""),ROW(INDIRECT("1:"&amp;LEN(SUBSTITUTE(UPPER(TRIM(CLEAN(SUBSTITUTE(SUBSTITUTE(G4186,"ٔ",""),"ـ","ء"))))," ","")))),1),Gematria!$C$3:$C$40,Gematria!$D$3:$D$40)))</f>
        <v/>
      </c>
    </row>
    <row r="4187" spans="1:10" x14ac:dyDescent="0.25">
      <c r="A4187" s="2">
        <v>4186</v>
      </c>
      <c r="B4187" s="2">
        <v>40</v>
      </c>
      <c r="C4187" s="2">
        <v>17</v>
      </c>
      <c r="D4187" s="11"/>
      <c r="E41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87" s="524" t="str">
        <f t="shared" si="197"/>
        <v/>
      </c>
      <c r="H4187" s="525">
        <f t="shared" si="198"/>
        <v>0</v>
      </c>
      <c r="I4187" s="526">
        <f t="shared" si="199"/>
        <v>1</v>
      </c>
      <c r="J4187" s="526" t="str">
        <f ca="1">IF(G4187="","",SUMPRODUCT(LOOKUP(MID(SUBSTITUTE(UPPER(TRIM(CLEAN(SUBSTITUTE(SUBSTITUTE(G4187,"ٔ",""),"ـ","ء"))))," ",""),ROW(INDIRECT("1:"&amp;LEN(SUBSTITUTE(UPPER(TRIM(CLEAN(SUBSTITUTE(SUBSTITUTE(G4187,"ٔ",""),"ـ","ء"))))," ","")))),1),Gematria!$C$3:$C$40,Gematria!$D$3:$D$40)))</f>
        <v/>
      </c>
    </row>
    <row r="4188" spans="1:10" x14ac:dyDescent="0.25">
      <c r="A4188" s="2">
        <v>4187</v>
      </c>
      <c r="B4188" s="2">
        <v>40</v>
      </c>
      <c r="C4188" s="2">
        <v>18</v>
      </c>
      <c r="D4188" s="11"/>
      <c r="E41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88" s="524" t="str">
        <f t="shared" si="197"/>
        <v/>
      </c>
      <c r="H4188" s="525">
        <f t="shared" si="198"/>
        <v>0</v>
      </c>
      <c r="I4188" s="526">
        <f t="shared" si="199"/>
        <v>1</v>
      </c>
      <c r="J4188" s="526" t="str">
        <f ca="1">IF(G4188="","",SUMPRODUCT(LOOKUP(MID(SUBSTITUTE(UPPER(TRIM(CLEAN(SUBSTITUTE(SUBSTITUTE(G4188,"ٔ",""),"ـ","ء"))))," ",""),ROW(INDIRECT("1:"&amp;LEN(SUBSTITUTE(UPPER(TRIM(CLEAN(SUBSTITUTE(SUBSTITUTE(G4188,"ٔ",""),"ـ","ء"))))," ","")))),1),Gematria!$C$3:$C$40,Gematria!$D$3:$D$40)))</f>
        <v/>
      </c>
    </row>
    <row r="4189" spans="1:10" x14ac:dyDescent="0.25">
      <c r="A4189" s="2">
        <v>4188</v>
      </c>
      <c r="B4189" s="2">
        <v>40</v>
      </c>
      <c r="C4189" s="2">
        <v>19</v>
      </c>
      <c r="D4189" s="11"/>
      <c r="E41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89" s="524" t="str">
        <f t="shared" si="197"/>
        <v/>
      </c>
      <c r="H4189" s="525">
        <f t="shared" si="198"/>
        <v>0</v>
      </c>
      <c r="I4189" s="526">
        <f t="shared" si="199"/>
        <v>1</v>
      </c>
      <c r="J4189" s="526" t="str">
        <f ca="1">IF(G4189="","",SUMPRODUCT(LOOKUP(MID(SUBSTITUTE(UPPER(TRIM(CLEAN(SUBSTITUTE(SUBSTITUTE(G4189,"ٔ",""),"ـ","ء"))))," ",""),ROW(INDIRECT("1:"&amp;LEN(SUBSTITUTE(UPPER(TRIM(CLEAN(SUBSTITUTE(SUBSTITUTE(G4189,"ٔ",""),"ـ","ء"))))," ","")))),1),Gematria!$C$3:$C$40,Gematria!$D$3:$D$40)))</f>
        <v/>
      </c>
    </row>
    <row r="4190" spans="1:10" x14ac:dyDescent="0.25">
      <c r="A4190" s="2">
        <v>4189</v>
      </c>
      <c r="B4190" s="2">
        <v>40</v>
      </c>
      <c r="C4190" s="2">
        <v>20</v>
      </c>
      <c r="D4190" s="11"/>
      <c r="E41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90" s="524" t="str">
        <f t="shared" si="197"/>
        <v/>
      </c>
      <c r="H4190" s="525">
        <f t="shared" si="198"/>
        <v>0</v>
      </c>
      <c r="I4190" s="526">
        <f t="shared" si="199"/>
        <v>1</v>
      </c>
      <c r="J4190" s="526" t="str">
        <f ca="1">IF(G4190="","",SUMPRODUCT(LOOKUP(MID(SUBSTITUTE(UPPER(TRIM(CLEAN(SUBSTITUTE(SUBSTITUTE(G4190,"ٔ",""),"ـ","ء"))))," ",""),ROW(INDIRECT("1:"&amp;LEN(SUBSTITUTE(UPPER(TRIM(CLEAN(SUBSTITUTE(SUBSTITUTE(G4190,"ٔ",""),"ـ","ء"))))," ","")))),1),Gematria!$C$3:$C$40,Gematria!$D$3:$D$40)))</f>
        <v/>
      </c>
    </row>
    <row r="4191" spans="1:10" x14ac:dyDescent="0.25">
      <c r="A4191" s="2">
        <v>4190</v>
      </c>
      <c r="B4191" s="2">
        <v>40</v>
      </c>
      <c r="C4191" s="2">
        <v>21</v>
      </c>
      <c r="D4191" s="11"/>
      <c r="E41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91" s="524" t="str">
        <f t="shared" si="197"/>
        <v/>
      </c>
      <c r="H4191" s="525">
        <f t="shared" si="198"/>
        <v>0</v>
      </c>
      <c r="I4191" s="526">
        <f t="shared" si="199"/>
        <v>1</v>
      </c>
      <c r="J4191" s="526" t="str">
        <f ca="1">IF(G4191="","",SUMPRODUCT(LOOKUP(MID(SUBSTITUTE(UPPER(TRIM(CLEAN(SUBSTITUTE(SUBSTITUTE(G4191,"ٔ",""),"ـ","ء"))))," ",""),ROW(INDIRECT("1:"&amp;LEN(SUBSTITUTE(UPPER(TRIM(CLEAN(SUBSTITUTE(SUBSTITUTE(G4191,"ٔ",""),"ـ","ء"))))," ","")))),1),Gematria!$C$3:$C$40,Gematria!$D$3:$D$40)))</f>
        <v/>
      </c>
    </row>
    <row r="4192" spans="1:10" x14ac:dyDescent="0.25">
      <c r="A4192" s="2">
        <v>4191</v>
      </c>
      <c r="B4192" s="2">
        <v>40</v>
      </c>
      <c r="C4192" s="2">
        <v>22</v>
      </c>
      <c r="D4192" s="11"/>
      <c r="E41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92" s="524" t="str">
        <f t="shared" si="197"/>
        <v/>
      </c>
      <c r="H4192" s="525">
        <f t="shared" si="198"/>
        <v>0</v>
      </c>
      <c r="I4192" s="526">
        <f t="shared" si="199"/>
        <v>1</v>
      </c>
      <c r="J4192" s="526" t="str">
        <f ca="1">IF(G4192="","",SUMPRODUCT(LOOKUP(MID(SUBSTITUTE(UPPER(TRIM(CLEAN(SUBSTITUTE(SUBSTITUTE(G4192,"ٔ",""),"ـ","ء"))))," ",""),ROW(INDIRECT("1:"&amp;LEN(SUBSTITUTE(UPPER(TRIM(CLEAN(SUBSTITUTE(SUBSTITUTE(G4192,"ٔ",""),"ـ","ء"))))," ","")))),1),Gematria!$C$3:$C$40,Gematria!$D$3:$D$40)))</f>
        <v/>
      </c>
    </row>
    <row r="4193" spans="1:10" x14ac:dyDescent="0.25">
      <c r="A4193" s="2">
        <v>4192</v>
      </c>
      <c r="B4193" s="2">
        <v>40</v>
      </c>
      <c r="C4193" s="2">
        <v>23</v>
      </c>
      <c r="D4193" s="11"/>
      <c r="E41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93" s="524" t="str">
        <f t="shared" si="197"/>
        <v/>
      </c>
      <c r="H4193" s="525">
        <f t="shared" si="198"/>
        <v>0</v>
      </c>
      <c r="I4193" s="526">
        <f t="shared" si="199"/>
        <v>1</v>
      </c>
      <c r="J4193" s="526" t="str">
        <f ca="1">IF(G4193="","",SUMPRODUCT(LOOKUP(MID(SUBSTITUTE(UPPER(TRIM(CLEAN(SUBSTITUTE(SUBSTITUTE(G4193,"ٔ",""),"ـ","ء"))))," ",""),ROW(INDIRECT("1:"&amp;LEN(SUBSTITUTE(UPPER(TRIM(CLEAN(SUBSTITUTE(SUBSTITUTE(G4193,"ٔ",""),"ـ","ء"))))," ","")))),1),Gematria!$C$3:$C$40,Gematria!$D$3:$D$40)))</f>
        <v/>
      </c>
    </row>
    <row r="4194" spans="1:10" x14ac:dyDescent="0.25">
      <c r="A4194" s="2">
        <v>4193</v>
      </c>
      <c r="B4194" s="2">
        <v>40</v>
      </c>
      <c r="C4194" s="2">
        <v>24</v>
      </c>
      <c r="D4194" s="11"/>
      <c r="E41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94" s="524" t="str">
        <f t="shared" si="197"/>
        <v/>
      </c>
      <c r="H4194" s="525">
        <f t="shared" si="198"/>
        <v>0</v>
      </c>
      <c r="I4194" s="526">
        <f t="shared" si="199"/>
        <v>1</v>
      </c>
      <c r="J4194" s="526" t="str">
        <f ca="1">IF(G4194="","",SUMPRODUCT(LOOKUP(MID(SUBSTITUTE(UPPER(TRIM(CLEAN(SUBSTITUTE(SUBSTITUTE(G4194,"ٔ",""),"ـ","ء"))))," ",""),ROW(INDIRECT("1:"&amp;LEN(SUBSTITUTE(UPPER(TRIM(CLEAN(SUBSTITUTE(SUBSTITUTE(G4194,"ٔ",""),"ـ","ء"))))," ","")))),1),Gematria!$C$3:$C$40,Gematria!$D$3:$D$40)))</f>
        <v/>
      </c>
    </row>
    <row r="4195" spans="1:10" x14ac:dyDescent="0.25">
      <c r="A4195" s="2">
        <v>4194</v>
      </c>
      <c r="B4195" s="2">
        <v>40</v>
      </c>
      <c r="C4195" s="2">
        <v>25</v>
      </c>
      <c r="D4195" s="11"/>
      <c r="E41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95" s="524" t="str">
        <f t="shared" si="197"/>
        <v/>
      </c>
      <c r="H4195" s="525">
        <f t="shared" si="198"/>
        <v>0</v>
      </c>
      <c r="I4195" s="526">
        <f t="shared" si="199"/>
        <v>1</v>
      </c>
      <c r="J4195" s="526" t="str">
        <f ca="1">IF(G4195="","",SUMPRODUCT(LOOKUP(MID(SUBSTITUTE(UPPER(TRIM(CLEAN(SUBSTITUTE(SUBSTITUTE(G4195,"ٔ",""),"ـ","ء"))))," ",""),ROW(INDIRECT("1:"&amp;LEN(SUBSTITUTE(UPPER(TRIM(CLEAN(SUBSTITUTE(SUBSTITUTE(G4195,"ٔ",""),"ـ","ء"))))," ","")))),1),Gematria!$C$3:$C$40,Gematria!$D$3:$D$40)))</f>
        <v/>
      </c>
    </row>
    <row r="4196" spans="1:10" x14ac:dyDescent="0.25">
      <c r="A4196" s="2">
        <v>4195</v>
      </c>
      <c r="B4196" s="2">
        <v>40</v>
      </c>
      <c r="C4196" s="2">
        <v>26</v>
      </c>
      <c r="D4196" s="11"/>
      <c r="E41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96" s="524" t="str">
        <f t="shared" si="197"/>
        <v/>
      </c>
      <c r="H4196" s="525">
        <f t="shared" si="198"/>
        <v>0</v>
      </c>
      <c r="I4196" s="526">
        <f t="shared" si="199"/>
        <v>1</v>
      </c>
      <c r="J4196" s="526" t="str">
        <f ca="1">IF(G4196="","",SUMPRODUCT(LOOKUP(MID(SUBSTITUTE(UPPER(TRIM(CLEAN(SUBSTITUTE(SUBSTITUTE(G4196,"ٔ",""),"ـ","ء"))))," ",""),ROW(INDIRECT("1:"&amp;LEN(SUBSTITUTE(UPPER(TRIM(CLEAN(SUBSTITUTE(SUBSTITUTE(G4196,"ٔ",""),"ـ","ء"))))," ","")))),1),Gematria!$C$3:$C$40,Gematria!$D$3:$D$40)))</f>
        <v/>
      </c>
    </row>
    <row r="4197" spans="1:10" x14ac:dyDescent="0.25">
      <c r="A4197" s="2">
        <v>4196</v>
      </c>
      <c r="B4197" s="2">
        <v>40</v>
      </c>
      <c r="C4197" s="2">
        <v>27</v>
      </c>
      <c r="D4197" s="11"/>
      <c r="E41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97" s="524" t="str">
        <f t="shared" si="197"/>
        <v/>
      </c>
      <c r="H4197" s="525">
        <f t="shared" si="198"/>
        <v>0</v>
      </c>
      <c r="I4197" s="526">
        <f t="shared" si="199"/>
        <v>1</v>
      </c>
      <c r="J4197" s="526" t="str">
        <f ca="1">IF(G4197="","",SUMPRODUCT(LOOKUP(MID(SUBSTITUTE(UPPER(TRIM(CLEAN(SUBSTITUTE(SUBSTITUTE(G4197,"ٔ",""),"ـ","ء"))))," ",""),ROW(INDIRECT("1:"&amp;LEN(SUBSTITUTE(UPPER(TRIM(CLEAN(SUBSTITUTE(SUBSTITUTE(G4197,"ٔ",""),"ـ","ء"))))," ","")))),1),Gematria!$C$3:$C$40,Gematria!$D$3:$D$40)))</f>
        <v/>
      </c>
    </row>
    <row r="4198" spans="1:10" x14ac:dyDescent="0.25">
      <c r="A4198" s="2">
        <v>4197</v>
      </c>
      <c r="B4198" s="2">
        <v>40</v>
      </c>
      <c r="C4198" s="2">
        <v>28</v>
      </c>
      <c r="D4198" s="11"/>
      <c r="E41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98" s="524" t="str">
        <f t="shared" si="197"/>
        <v/>
      </c>
      <c r="H4198" s="525">
        <f t="shared" si="198"/>
        <v>0</v>
      </c>
      <c r="I4198" s="526">
        <f t="shared" si="199"/>
        <v>1</v>
      </c>
      <c r="J4198" s="526" t="str">
        <f ca="1">IF(G4198="","",SUMPRODUCT(LOOKUP(MID(SUBSTITUTE(UPPER(TRIM(CLEAN(SUBSTITUTE(SUBSTITUTE(G4198,"ٔ",""),"ـ","ء"))))," ",""),ROW(INDIRECT("1:"&amp;LEN(SUBSTITUTE(UPPER(TRIM(CLEAN(SUBSTITUTE(SUBSTITUTE(G4198,"ٔ",""),"ـ","ء"))))," ","")))),1),Gematria!$C$3:$C$40,Gematria!$D$3:$D$40)))</f>
        <v/>
      </c>
    </row>
    <row r="4199" spans="1:10" x14ac:dyDescent="0.25">
      <c r="A4199" s="2">
        <v>4198</v>
      </c>
      <c r="B4199" s="2">
        <v>40</v>
      </c>
      <c r="C4199" s="2">
        <v>29</v>
      </c>
      <c r="D4199" s="11"/>
      <c r="E41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1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4199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199" s="524" t="str">
        <f t="shared" si="197"/>
        <v/>
      </c>
      <c r="H4199" s="525">
        <f t="shared" si="198"/>
        <v>0</v>
      </c>
      <c r="I4199" s="526">
        <f t="shared" si="199"/>
        <v>1</v>
      </c>
      <c r="J4199" s="526" t="str">
        <f ca="1">IF(G4199="","",SUMPRODUCT(LOOKUP(MID(SUBSTITUTE(UPPER(TRIM(CLEAN(SUBSTITUTE(SUBSTITUTE(G4199,"ٔ",""),"ـ","ء"))))," ",""),ROW(INDIRECT("1:"&amp;LEN(SUBSTITUTE(UPPER(TRIM(CLEAN(SUBSTITUTE(SUBSTITUTE(G4199,"ٔ",""),"ـ","ء"))))," ","")))),1),Gematria!$C$3:$C$40,Gematria!$D$3:$D$40)))</f>
        <v/>
      </c>
    </row>
    <row r="4200" spans="1:10" x14ac:dyDescent="0.25">
      <c r="A4200" s="2">
        <v>4199</v>
      </c>
      <c r="B4200" s="2">
        <v>40</v>
      </c>
      <c r="C4200" s="2">
        <v>30</v>
      </c>
      <c r="D4200" s="11"/>
      <c r="E42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00" s="524" t="str">
        <f t="shared" si="197"/>
        <v/>
      </c>
      <c r="H4200" s="525">
        <f t="shared" si="198"/>
        <v>0</v>
      </c>
      <c r="I4200" s="526">
        <f t="shared" si="199"/>
        <v>1</v>
      </c>
      <c r="J4200" s="526" t="str">
        <f ca="1">IF(G4200="","",SUMPRODUCT(LOOKUP(MID(SUBSTITUTE(UPPER(TRIM(CLEAN(SUBSTITUTE(SUBSTITUTE(G4200,"ٔ",""),"ـ","ء"))))," ",""),ROW(INDIRECT("1:"&amp;LEN(SUBSTITUTE(UPPER(TRIM(CLEAN(SUBSTITUTE(SUBSTITUTE(G4200,"ٔ",""),"ـ","ء"))))," ","")))),1),Gematria!$C$3:$C$40,Gematria!$D$3:$D$40)))</f>
        <v/>
      </c>
    </row>
    <row r="4201" spans="1:10" x14ac:dyDescent="0.25">
      <c r="A4201" s="2">
        <v>4200</v>
      </c>
      <c r="B4201" s="2">
        <v>40</v>
      </c>
      <c r="C4201" s="2">
        <v>31</v>
      </c>
      <c r="D4201" s="11"/>
      <c r="E42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01" s="524" t="str">
        <f t="shared" si="197"/>
        <v/>
      </c>
      <c r="H4201" s="525">
        <f t="shared" si="198"/>
        <v>0</v>
      </c>
      <c r="I4201" s="526">
        <f t="shared" si="199"/>
        <v>1</v>
      </c>
      <c r="J4201" s="526" t="str">
        <f ca="1">IF(G4201="","",SUMPRODUCT(LOOKUP(MID(SUBSTITUTE(UPPER(TRIM(CLEAN(SUBSTITUTE(SUBSTITUTE(G4201,"ٔ",""),"ـ","ء"))))," ",""),ROW(INDIRECT("1:"&amp;LEN(SUBSTITUTE(UPPER(TRIM(CLEAN(SUBSTITUTE(SUBSTITUTE(G4201,"ٔ",""),"ـ","ء"))))," ","")))),1),Gematria!$C$3:$C$40,Gematria!$D$3:$D$40)))</f>
        <v/>
      </c>
    </row>
    <row r="4202" spans="1:10" x14ac:dyDescent="0.25">
      <c r="A4202" s="2">
        <v>4201</v>
      </c>
      <c r="B4202" s="2">
        <v>40</v>
      </c>
      <c r="C4202" s="2">
        <v>32</v>
      </c>
      <c r="D4202" s="11"/>
      <c r="E42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02" s="524" t="str">
        <f t="shared" si="197"/>
        <v/>
      </c>
      <c r="H4202" s="525">
        <f t="shared" si="198"/>
        <v>0</v>
      </c>
      <c r="I4202" s="526">
        <f t="shared" si="199"/>
        <v>1</v>
      </c>
      <c r="J4202" s="526" t="str">
        <f ca="1">IF(G4202="","",SUMPRODUCT(LOOKUP(MID(SUBSTITUTE(UPPER(TRIM(CLEAN(SUBSTITUTE(SUBSTITUTE(G4202,"ٔ",""),"ـ","ء"))))," ",""),ROW(INDIRECT("1:"&amp;LEN(SUBSTITUTE(UPPER(TRIM(CLEAN(SUBSTITUTE(SUBSTITUTE(G4202,"ٔ",""),"ـ","ء"))))," ","")))),1),Gematria!$C$3:$C$40,Gematria!$D$3:$D$40)))</f>
        <v/>
      </c>
    </row>
    <row r="4203" spans="1:10" x14ac:dyDescent="0.25">
      <c r="A4203" s="2">
        <v>4202</v>
      </c>
      <c r="B4203" s="2">
        <v>40</v>
      </c>
      <c r="C4203" s="2">
        <v>33</v>
      </c>
      <c r="D4203" s="11"/>
      <c r="E42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03" s="524" t="str">
        <f t="shared" si="197"/>
        <v/>
      </c>
      <c r="H4203" s="525">
        <f t="shared" si="198"/>
        <v>0</v>
      </c>
      <c r="I4203" s="526">
        <f t="shared" si="199"/>
        <v>1</v>
      </c>
      <c r="J4203" s="526" t="str">
        <f ca="1">IF(G4203="","",SUMPRODUCT(LOOKUP(MID(SUBSTITUTE(UPPER(TRIM(CLEAN(SUBSTITUTE(SUBSTITUTE(G4203,"ٔ",""),"ـ","ء"))))," ",""),ROW(INDIRECT("1:"&amp;LEN(SUBSTITUTE(UPPER(TRIM(CLEAN(SUBSTITUTE(SUBSTITUTE(G4203,"ٔ",""),"ـ","ء"))))," ","")))),1),Gematria!$C$3:$C$40,Gematria!$D$3:$D$40)))</f>
        <v/>
      </c>
    </row>
    <row r="4204" spans="1:10" x14ac:dyDescent="0.25">
      <c r="A4204" s="2">
        <v>4203</v>
      </c>
      <c r="B4204" s="2">
        <v>40</v>
      </c>
      <c r="C4204" s="2">
        <v>34</v>
      </c>
      <c r="D4204" s="11"/>
      <c r="E42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04" s="524" t="str">
        <f t="shared" si="197"/>
        <v/>
      </c>
      <c r="H4204" s="525">
        <f t="shared" si="198"/>
        <v>0</v>
      </c>
      <c r="I4204" s="526">
        <f t="shared" si="199"/>
        <v>1</v>
      </c>
      <c r="J4204" s="526" t="str">
        <f ca="1">IF(G4204="","",SUMPRODUCT(LOOKUP(MID(SUBSTITUTE(UPPER(TRIM(CLEAN(SUBSTITUTE(SUBSTITUTE(G4204,"ٔ",""),"ـ","ء"))))," ",""),ROW(INDIRECT("1:"&amp;LEN(SUBSTITUTE(UPPER(TRIM(CLEAN(SUBSTITUTE(SUBSTITUTE(G4204,"ٔ",""),"ـ","ء"))))," ","")))),1),Gematria!$C$3:$C$40,Gematria!$D$3:$D$40)))</f>
        <v/>
      </c>
    </row>
    <row r="4205" spans="1:10" x14ac:dyDescent="0.25">
      <c r="A4205" s="2">
        <v>4204</v>
      </c>
      <c r="B4205" s="2">
        <v>40</v>
      </c>
      <c r="C4205" s="2">
        <v>35</v>
      </c>
      <c r="D4205" s="11"/>
      <c r="E42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05" s="524" t="str">
        <f t="shared" si="197"/>
        <v/>
      </c>
      <c r="H4205" s="525">
        <f t="shared" si="198"/>
        <v>0</v>
      </c>
      <c r="I4205" s="526">
        <f t="shared" si="199"/>
        <v>1</v>
      </c>
      <c r="J4205" s="526" t="str">
        <f ca="1">IF(G4205="","",SUMPRODUCT(LOOKUP(MID(SUBSTITUTE(UPPER(TRIM(CLEAN(SUBSTITUTE(SUBSTITUTE(G4205,"ٔ",""),"ـ","ء"))))," ",""),ROW(INDIRECT("1:"&amp;LEN(SUBSTITUTE(UPPER(TRIM(CLEAN(SUBSTITUTE(SUBSTITUTE(G4205,"ٔ",""),"ـ","ء"))))," ","")))),1),Gematria!$C$3:$C$40,Gematria!$D$3:$D$40)))</f>
        <v/>
      </c>
    </row>
    <row r="4206" spans="1:10" x14ac:dyDescent="0.25">
      <c r="A4206" s="2">
        <v>4205</v>
      </c>
      <c r="B4206" s="2">
        <v>40</v>
      </c>
      <c r="C4206" s="2">
        <v>36</v>
      </c>
      <c r="D4206" s="11"/>
      <c r="E42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06" s="524" t="str">
        <f t="shared" si="197"/>
        <v/>
      </c>
      <c r="H4206" s="525">
        <f t="shared" si="198"/>
        <v>0</v>
      </c>
      <c r="I4206" s="526">
        <f t="shared" si="199"/>
        <v>1</v>
      </c>
      <c r="J4206" s="526" t="str">
        <f ca="1">IF(G4206="","",SUMPRODUCT(LOOKUP(MID(SUBSTITUTE(UPPER(TRIM(CLEAN(SUBSTITUTE(SUBSTITUTE(G4206,"ٔ",""),"ـ","ء"))))," ",""),ROW(INDIRECT("1:"&amp;LEN(SUBSTITUTE(UPPER(TRIM(CLEAN(SUBSTITUTE(SUBSTITUTE(G4206,"ٔ",""),"ـ","ء"))))," ","")))),1),Gematria!$C$3:$C$40,Gematria!$D$3:$D$40)))</f>
        <v/>
      </c>
    </row>
    <row r="4207" spans="1:10" x14ac:dyDescent="0.25">
      <c r="A4207" s="2">
        <v>4206</v>
      </c>
      <c r="B4207" s="2">
        <v>40</v>
      </c>
      <c r="C4207" s="2">
        <v>37</v>
      </c>
      <c r="D4207" s="11"/>
      <c r="E42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07" s="524" t="str">
        <f t="shared" si="197"/>
        <v/>
      </c>
      <c r="H4207" s="525">
        <f t="shared" si="198"/>
        <v>0</v>
      </c>
      <c r="I4207" s="526">
        <f t="shared" si="199"/>
        <v>1</v>
      </c>
      <c r="J4207" s="526" t="str">
        <f ca="1">IF(G4207="","",SUMPRODUCT(LOOKUP(MID(SUBSTITUTE(UPPER(TRIM(CLEAN(SUBSTITUTE(SUBSTITUTE(G4207,"ٔ",""),"ـ","ء"))))," ",""),ROW(INDIRECT("1:"&amp;LEN(SUBSTITUTE(UPPER(TRIM(CLEAN(SUBSTITUTE(SUBSTITUTE(G4207,"ٔ",""),"ـ","ء"))))," ","")))),1),Gematria!$C$3:$C$40,Gematria!$D$3:$D$40)))</f>
        <v/>
      </c>
    </row>
    <row r="4208" spans="1:10" x14ac:dyDescent="0.25">
      <c r="A4208" s="2">
        <v>4207</v>
      </c>
      <c r="B4208" s="2">
        <v>40</v>
      </c>
      <c r="C4208" s="2">
        <v>38</v>
      </c>
      <c r="D4208" s="11"/>
      <c r="E42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08" s="524" t="str">
        <f t="shared" si="197"/>
        <v/>
      </c>
      <c r="H4208" s="525">
        <f t="shared" si="198"/>
        <v>0</v>
      </c>
      <c r="I4208" s="526">
        <f t="shared" si="199"/>
        <v>1</v>
      </c>
      <c r="J4208" s="526" t="str">
        <f ca="1">IF(G4208="","",SUMPRODUCT(LOOKUP(MID(SUBSTITUTE(UPPER(TRIM(CLEAN(SUBSTITUTE(SUBSTITUTE(G4208,"ٔ",""),"ـ","ء"))))," ",""),ROW(INDIRECT("1:"&amp;LEN(SUBSTITUTE(UPPER(TRIM(CLEAN(SUBSTITUTE(SUBSTITUTE(G4208,"ٔ",""),"ـ","ء"))))," ","")))),1),Gematria!$C$3:$C$40,Gematria!$D$3:$D$40)))</f>
        <v/>
      </c>
    </row>
    <row r="4209" spans="1:10" x14ac:dyDescent="0.25">
      <c r="A4209" s="2">
        <v>4208</v>
      </c>
      <c r="B4209" s="2">
        <v>40</v>
      </c>
      <c r="C4209" s="2">
        <v>39</v>
      </c>
      <c r="D4209" s="11"/>
      <c r="E42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09" s="524" t="str">
        <f t="shared" si="197"/>
        <v/>
      </c>
      <c r="H4209" s="525">
        <f t="shared" si="198"/>
        <v>0</v>
      </c>
      <c r="I4209" s="526">
        <f t="shared" si="199"/>
        <v>1</v>
      </c>
      <c r="J4209" s="526" t="str">
        <f ca="1">IF(G4209="","",SUMPRODUCT(LOOKUP(MID(SUBSTITUTE(UPPER(TRIM(CLEAN(SUBSTITUTE(SUBSTITUTE(G4209,"ٔ",""),"ـ","ء"))))," ",""),ROW(INDIRECT("1:"&amp;LEN(SUBSTITUTE(UPPER(TRIM(CLEAN(SUBSTITUTE(SUBSTITUTE(G4209,"ٔ",""),"ـ","ء"))))," ","")))),1),Gematria!$C$3:$C$40,Gematria!$D$3:$D$40)))</f>
        <v/>
      </c>
    </row>
    <row r="4210" spans="1:10" x14ac:dyDescent="0.25">
      <c r="A4210" s="2">
        <v>4209</v>
      </c>
      <c r="B4210" s="2">
        <v>40</v>
      </c>
      <c r="C4210" s="2">
        <v>40</v>
      </c>
      <c r="D4210" s="11"/>
      <c r="E42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10" s="524" t="str">
        <f t="shared" si="197"/>
        <v/>
      </c>
      <c r="H4210" s="525">
        <f t="shared" si="198"/>
        <v>0</v>
      </c>
      <c r="I4210" s="526">
        <f t="shared" si="199"/>
        <v>1</v>
      </c>
      <c r="J4210" s="526" t="str">
        <f ca="1">IF(G4210="","",SUMPRODUCT(LOOKUP(MID(SUBSTITUTE(UPPER(TRIM(CLEAN(SUBSTITUTE(SUBSTITUTE(G4210,"ٔ",""),"ـ","ء"))))," ",""),ROW(INDIRECT("1:"&amp;LEN(SUBSTITUTE(UPPER(TRIM(CLEAN(SUBSTITUTE(SUBSTITUTE(G4210,"ٔ",""),"ـ","ء"))))," ","")))),1),Gematria!$C$3:$C$40,Gematria!$D$3:$D$40)))</f>
        <v/>
      </c>
    </row>
    <row r="4211" spans="1:10" x14ac:dyDescent="0.25">
      <c r="A4211" s="2">
        <v>4210</v>
      </c>
      <c r="B4211" s="2">
        <v>40</v>
      </c>
      <c r="C4211" s="2">
        <v>41</v>
      </c>
      <c r="D4211" s="11"/>
      <c r="E42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11" s="524" t="str">
        <f t="shared" si="197"/>
        <v/>
      </c>
      <c r="H4211" s="525">
        <f t="shared" si="198"/>
        <v>0</v>
      </c>
      <c r="I4211" s="526">
        <f t="shared" si="199"/>
        <v>1</v>
      </c>
      <c r="J4211" s="526" t="str">
        <f ca="1">IF(G4211="","",SUMPRODUCT(LOOKUP(MID(SUBSTITUTE(UPPER(TRIM(CLEAN(SUBSTITUTE(SUBSTITUTE(G4211,"ٔ",""),"ـ","ء"))))," ",""),ROW(INDIRECT("1:"&amp;LEN(SUBSTITUTE(UPPER(TRIM(CLEAN(SUBSTITUTE(SUBSTITUTE(G4211,"ٔ",""),"ـ","ء"))))," ","")))),1),Gematria!$C$3:$C$40,Gematria!$D$3:$D$40)))</f>
        <v/>
      </c>
    </row>
    <row r="4212" spans="1:10" x14ac:dyDescent="0.25">
      <c r="A4212" s="2">
        <v>4211</v>
      </c>
      <c r="B4212" s="2">
        <v>40</v>
      </c>
      <c r="C4212" s="2">
        <v>42</v>
      </c>
      <c r="D4212" s="11"/>
      <c r="E42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12" s="524" t="str">
        <f t="shared" si="197"/>
        <v/>
      </c>
      <c r="H4212" s="525">
        <f t="shared" si="198"/>
        <v>0</v>
      </c>
      <c r="I4212" s="526">
        <f t="shared" si="199"/>
        <v>1</v>
      </c>
      <c r="J4212" s="526" t="str">
        <f ca="1">IF(G4212="","",SUMPRODUCT(LOOKUP(MID(SUBSTITUTE(UPPER(TRIM(CLEAN(SUBSTITUTE(SUBSTITUTE(G4212,"ٔ",""),"ـ","ء"))))," ",""),ROW(INDIRECT("1:"&amp;LEN(SUBSTITUTE(UPPER(TRIM(CLEAN(SUBSTITUTE(SUBSTITUTE(G4212,"ٔ",""),"ـ","ء"))))," ","")))),1),Gematria!$C$3:$C$40,Gematria!$D$3:$D$40)))</f>
        <v/>
      </c>
    </row>
    <row r="4213" spans="1:10" x14ac:dyDescent="0.25">
      <c r="A4213" s="2">
        <v>4212</v>
      </c>
      <c r="B4213" s="2">
        <v>40</v>
      </c>
      <c r="C4213" s="2">
        <v>43</v>
      </c>
      <c r="D4213" s="11"/>
      <c r="E42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13" s="524" t="str">
        <f t="shared" si="197"/>
        <v/>
      </c>
      <c r="H4213" s="525">
        <f t="shared" si="198"/>
        <v>0</v>
      </c>
      <c r="I4213" s="526">
        <f t="shared" si="199"/>
        <v>1</v>
      </c>
      <c r="J4213" s="526" t="str">
        <f ca="1">IF(G4213="","",SUMPRODUCT(LOOKUP(MID(SUBSTITUTE(UPPER(TRIM(CLEAN(SUBSTITUTE(SUBSTITUTE(G4213,"ٔ",""),"ـ","ء"))))," ",""),ROW(INDIRECT("1:"&amp;LEN(SUBSTITUTE(UPPER(TRIM(CLEAN(SUBSTITUTE(SUBSTITUTE(G4213,"ٔ",""),"ـ","ء"))))," ","")))),1),Gematria!$C$3:$C$40,Gematria!$D$3:$D$40)))</f>
        <v/>
      </c>
    </row>
    <row r="4214" spans="1:10" x14ac:dyDescent="0.25">
      <c r="A4214" s="2">
        <v>4213</v>
      </c>
      <c r="B4214" s="2">
        <v>40</v>
      </c>
      <c r="C4214" s="2">
        <v>44</v>
      </c>
      <c r="D4214" s="11"/>
      <c r="E42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14" s="524" t="str">
        <f t="shared" si="197"/>
        <v/>
      </c>
      <c r="H4214" s="525">
        <f t="shared" si="198"/>
        <v>0</v>
      </c>
      <c r="I4214" s="526">
        <f t="shared" si="199"/>
        <v>1</v>
      </c>
      <c r="J4214" s="526" t="str">
        <f ca="1">IF(G4214="","",SUMPRODUCT(LOOKUP(MID(SUBSTITUTE(UPPER(TRIM(CLEAN(SUBSTITUTE(SUBSTITUTE(G4214,"ٔ",""),"ـ","ء"))))," ",""),ROW(INDIRECT("1:"&amp;LEN(SUBSTITUTE(UPPER(TRIM(CLEAN(SUBSTITUTE(SUBSTITUTE(G4214,"ٔ",""),"ـ","ء"))))," ","")))),1),Gematria!$C$3:$C$40,Gematria!$D$3:$D$40)))</f>
        <v/>
      </c>
    </row>
    <row r="4215" spans="1:10" x14ac:dyDescent="0.25">
      <c r="A4215" s="2">
        <v>4214</v>
      </c>
      <c r="B4215" s="2">
        <v>40</v>
      </c>
      <c r="C4215" s="2">
        <v>45</v>
      </c>
      <c r="D4215" s="11"/>
      <c r="E42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15" s="524" t="str">
        <f t="shared" si="197"/>
        <v/>
      </c>
      <c r="H4215" s="525">
        <f t="shared" si="198"/>
        <v>0</v>
      </c>
      <c r="I4215" s="526">
        <f t="shared" si="199"/>
        <v>1</v>
      </c>
      <c r="J4215" s="526" t="str">
        <f ca="1">IF(G4215="","",SUMPRODUCT(LOOKUP(MID(SUBSTITUTE(UPPER(TRIM(CLEAN(SUBSTITUTE(SUBSTITUTE(G4215,"ٔ",""),"ـ","ء"))))," ",""),ROW(INDIRECT("1:"&amp;LEN(SUBSTITUTE(UPPER(TRIM(CLEAN(SUBSTITUTE(SUBSTITUTE(G4215,"ٔ",""),"ـ","ء"))))," ","")))),1),Gematria!$C$3:$C$40,Gematria!$D$3:$D$40)))</f>
        <v/>
      </c>
    </row>
    <row r="4216" spans="1:10" x14ac:dyDescent="0.25">
      <c r="A4216" s="2">
        <v>4215</v>
      </c>
      <c r="B4216" s="2">
        <v>40</v>
      </c>
      <c r="C4216" s="2">
        <v>46</v>
      </c>
      <c r="D4216" s="11"/>
      <c r="E42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16" s="524" t="str">
        <f t="shared" si="197"/>
        <v/>
      </c>
      <c r="H4216" s="525">
        <f t="shared" si="198"/>
        <v>0</v>
      </c>
      <c r="I4216" s="526">
        <f t="shared" si="199"/>
        <v>1</v>
      </c>
      <c r="J4216" s="526" t="str">
        <f ca="1">IF(G4216="","",SUMPRODUCT(LOOKUP(MID(SUBSTITUTE(UPPER(TRIM(CLEAN(SUBSTITUTE(SUBSTITUTE(G4216,"ٔ",""),"ـ","ء"))))," ",""),ROW(INDIRECT("1:"&amp;LEN(SUBSTITUTE(UPPER(TRIM(CLEAN(SUBSTITUTE(SUBSTITUTE(G4216,"ٔ",""),"ـ","ء"))))," ","")))),1),Gematria!$C$3:$C$40,Gematria!$D$3:$D$40)))</f>
        <v/>
      </c>
    </row>
    <row r="4217" spans="1:10" x14ac:dyDescent="0.25">
      <c r="A4217" s="2">
        <v>4216</v>
      </c>
      <c r="B4217" s="2">
        <v>40</v>
      </c>
      <c r="C4217" s="2">
        <v>47</v>
      </c>
      <c r="D4217" s="11"/>
      <c r="E42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17" s="524" t="str">
        <f t="shared" si="197"/>
        <v/>
      </c>
      <c r="H4217" s="525">
        <f t="shared" si="198"/>
        <v>0</v>
      </c>
      <c r="I4217" s="526">
        <f t="shared" si="199"/>
        <v>1</v>
      </c>
      <c r="J4217" s="526" t="str">
        <f ca="1">IF(G4217="","",SUMPRODUCT(LOOKUP(MID(SUBSTITUTE(UPPER(TRIM(CLEAN(SUBSTITUTE(SUBSTITUTE(G4217,"ٔ",""),"ـ","ء"))))," ",""),ROW(INDIRECT("1:"&amp;LEN(SUBSTITUTE(UPPER(TRIM(CLEAN(SUBSTITUTE(SUBSTITUTE(G4217,"ٔ",""),"ـ","ء"))))," ","")))),1),Gematria!$C$3:$C$40,Gematria!$D$3:$D$40)))</f>
        <v/>
      </c>
    </row>
    <row r="4218" spans="1:10" x14ac:dyDescent="0.25">
      <c r="A4218" s="2">
        <v>4217</v>
      </c>
      <c r="B4218" s="2">
        <v>40</v>
      </c>
      <c r="C4218" s="2">
        <v>48</v>
      </c>
      <c r="D4218" s="11"/>
      <c r="E42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18" s="524" t="str">
        <f t="shared" si="197"/>
        <v/>
      </c>
      <c r="H4218" s="525">
        <f t="shared" si="198"/>
        <v>0</v>
      </c>
      <c r="I4218" s="526">
        <f t="shared" si="199"/>
        <v>1</v>
      </c>
      <c r="J4218" s="526" t="str">
        <f ca="1">IF(G4218="","",SUMPRODUCT(LOOKUP(MID(SUBSTITUTE(UPPER(TRIM(CLEAN(SUBSTITUTE(SUBSTITUTE(G4218,"ٔ",""),"ـ","ء"))))," ",""),ROW(INDIRECT("1:"&amp;LEN(SUBSTITUTE(UPPER(TRIM(CLEAN(SUBSTITUTE(SUBSTITUTE(G4218,"ٔ",""),"ـ","ء"))))," ","")))),1),Gematria!$C$3:$C$40,Gematria!$D$3:$D$40)))</f>
        <v/>
      </c>
    </row>
    <row r="4219" spans="1:10" x14ac:dyDescent="0.25">
      <c r="A4219" s="2">
        <v>4218</v>
      </c>
      <c r="B4219" s="2">
        <v>40</v>
      </c>
      <c r="C4219" s="2">
        <v>49</v>
      </c>
      <c r="D4219" s="11"/>
      <c r="E42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19" s="524" t="str">
        <f t="shared" si="197"/>
        <v/>
      </c>
      <c r="H4219" s="525">
        <f t="shared" si="198"/>
        <v>0</v>
      </c>
      <c r="I4219" s="526">
        <f t="shared" si="199"/>
        <v>1</v>
      </c>
      <c r="J4219" s="526" t="str">
        <f ca="1">IF(G4219="","",SUMPRODUCT(LOOKUP(MID(SUBSTITUTE(UPPER(TRIM(CLEAN(SUBSTITUTE(SUBSTITUTE(G4219,"ٔ",""),"ـ","ء"))))," ",""),ROW(INDIRECT("1:"&amp;LEN(SUBSTITUTE(UPPER(TRIM(CLEAN(SUBSTITUTE(SUBSTITUTE(G4219,"ٔ",""),"ـ","ء"))))," ","")))),1),Gematria!$C$3:$C$40,Gematria!$D$3:$D$40)))</f>
        <v/>
      </c>
    </row>
    <row r="4220" spans="1:10" x14ac:dyDescent="0.25">
      <c r="A4220" s="2">
        <v>4219</v>
      </c>
      <c r="B4220" s="2">
        <v>40</v>
      </c>
      <c r="C4220" s="2">
        <v>50</v>
      </c>
      <c r="D4220" s="11"/>
      <c r="E42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20" s="524" t="str">
        <f t="shared" si="197"/>
        <v/>
      </c>
      <c r="H4220" s="525">
        <f t="shared" si="198"/>
        <v>0</v>
      </c>
      <c r="I4220" s="526">
        <f t="shared" si="199"/>
        <v>1</v>
      </c>
      <c r="J4220" s="526" t="str">
        <f ca="1">IF(G4220="","",SUMPRODUCT(LOOKUP(MID(SUBSTITUTE(UPPER(TRIM(CLEAN(SUBSTITUTE(SUBSTITUTE(G4220,"ٔ",""),"ـ","ء"))))," ",""),ROW(INDIRECT("1:"&amp;LEN(SUBSTITUTE(UPPER(TRIM(CLEAN(SUBSTITUTE(SUBSTITUTE(G4220,"ٔ",""),"ـ","ء"))))," ","")))),1),Gematria!$C$3:$C$40,Gematria!$D$3:$D$40)))</f>
        <v/>
      </c>
    </row>
    <row r="4221" spans="1:10" x14ac:dyDescent="0.25">
      <c r="A4221" s="2">
        <v>4220</v>
      </c>
      <c r="B4221" s="2">
        <v>40</v>
      </c>
      <c r="C4221" s="2">
        <v>51</v>
      </c>
      <c r="D4221" s="11"/>
      <c r="E42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21" s="524" t="str">
        <f t="shared" si="197"/>
        <v/>
      </c>
      <c r="H4221" s="525">
        <f t="shared" si="198"/>
        <v>0</v>
      </c>
      <c r="I4221" s="526">
        <f t="shared" si="199"/>
        <v>1</v>
      </c>
      <c r="J4221" s="526" t="str">
        <f ca="1">IF(G4221="","",SUMPRODUCT(LOOKUP(MID(SUBSTITUTE(UPPER(TRIM(CLEAN(SUBSTITUTE(SUBSTITUTE(G4221,"ٔ",""),"ـ","ء"))))," ",""),ROW(INDIRECT("1:"&amp;LEN(SUBSTITUTE(UPPER(TRIM(CLEAN(SUBSTITUTE(SUBSTITUTE(G4221,"ٔ",""),"ـ","ء"))))," ","")))),1),Gematria!$C$3:$C$40,Gematria!$D$3:$D$40)))</f>
        <v/>
      </c>
    </row>
    <row r="4222" spans="1:10" x14ac:dyDescent="0.25">
      <c r="A4222" s="2">
        <v>4221</v>
      </c>
      <c r="B4222" s="2">
        <v>40</v>
      </c>
      <c r="C4222" s="2">
        <v>52</v>
      </c>
      <c r="D4222" s="11"/>
      <c r="E42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22" s="524" t="str">
        <f t="shared" si="197"/>
        <v/>
      </c>
      <c r="H4222" s="525">
        <f t="shared" si="198"/>
        <v>0</v>
      </c>
      <c r="I4222" s="526">
        <f t="shared" si="199"/>
        <v>1</v>
      </c>
      <c r="J4222" s="526" t="str">
        <f ca="1">IF(G4222="","",SUMPRODUCT(LOOKUP(MID(SUBSTITUTE(UPPER(TRIM(CLEAN(SUBSTITUTE(SUBSTITUTE(G4222,"ٔ",""),"ـ","ء"))))," ",""),ROW(INDIRECT("1:"&amp;LEN(SUBSTITUTE(UPPER(TRIM(CLEAN(SUBSTITUTE(SUBSTITUTE(G4222,"ٔ",""),"ـ","ء"))))," ","")))),1),Gematria!$C$3:$C$40,Gematria!$D$3:$D$40)))</f>
        <v/>
      </c>
    </row>
    <row r="4223" spans="1:10" x14ac:dyDescent="0.25">
      <c r="A4223" s="2">
        <v>4222</v>
      </c>
      <c r="B4223" s="2">
        <v>40</v>
      </c>
      <c r="C4223" s="2">
        <v>53</v>
      </c>
      <c r="D4223" s="11"/>
      <c r="E42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23" s="524" t="str">
        <f t="shared" si="197"/>
        <v/>
      </c>
      <c r="H4223" s="525">
        <f t="shared" si="198"/>
        <v>0</v>
      </c>
      <c r="I4223" s="526">
        <f t="shared" si="199"/>
        <v>1</v>
      </c>
      <c r="J4223" s="526" t="str">
        <f ca="1">IF(G4223="","",SUMPRODUCT(LOOKUP(MID(SUBSTITUTE(UPPER(TRIM(CLEAN(SUBSTITUTE(SUBSTITUTE(G4223,"ٔ",""),"ـ","ء"))))," ",""),ROW(INDIRECT("1:"&amp;LEN(SUBSTITUTE(UPPER(TRIM(CLEAN(SUBSTITUTE(SUBSTITUTE(G4223,"ٔ",""),"ـ","ء"))))," ","")))),1),Gematria!$C$3:$C$40,Gematria!$D$3:$D$40)))</f>
        <v/>
      </c>
    </row>
    <row r="4224" spans="1:10" x14ac:dyDescent="0.25">
      <c r="A4224" s="2">
        <v>4223</v>
      </c>
      <c r="B4224" s="2">
        <v>40</v>
      </c>
      <c r="C4224" s="2">
        <v>54</v>
      </c>
      <c r="D4224" s="11"/>
      <c r="E42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24" s="524" t="str">
        <f t="shared" si="197"/>
        <v/>
      </c>
      <c r="H4224" s="525">
        <f t="shared" si="198"/>
        <v>0</v>
      </c>
      <c r="I4224" s="526">
        <f t="shared" si="199"/>
        <v>1</v>
      </c>
      <c r="J4224" s="526" t="str">
        <f ca="1">IF(G4224="","",SUMPRODUCT(LOOKUP(MID(SUBSTITUTE(UPPER(TRIM(CLEAN(SUBSTITUTE(SUBSTITUTE(G4224,"ٔ",""),"ـ","ء"))))," ",""),ROW(INDIRECT("1:"&amp;LEN(SUBSTITUTE(UPPER(TRIM(CLEAN(SUBSTITUTE(SUBSTITUTE(G4224,"ٔ",""),"ـ","ء"))))," ","")))),1),Gematria!$C$3:$C$40,Gematria!$D$3:$D$40)))</f>
        <v/>
      </c>
    </row>
    <row r="4225" spans="1:10" x14ac:dyDescent="0.25">
      <c r="A4225" s="2">
        <v>4224</v>
      </c>
      <c r="B4225" s="2">
        <v>40</v>
      </c>
      <c r="C4225" s="2">
        <v>55</v>
      </c>
      <c r="D4225" s="11"/>
      <c r="E42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25" s="524" t="str">
        <f t="shared" si="197"/>
        <v/>
      </c>
      <c r="H4225" s="525">
        <f t="shared" si="198"/>
        <v>0</v>
      </c>
      <c r="I4225" s="526">
        <f t="shared" si="199"/>
        <v>1</v>
      </c>
      <c r="J4225" s="526" t="str">
        <f ca="1">IF(G4225="","",SUMPRODUCT(LOOKUP(MID(SUBSTITUTE(UPPER(TRIM(CLEAN(SUBSTITUTE(SUBSTITUTE(G4225,"ٔ",""),"ـ","ء"))))," ",""),ROW(INDIRECT("1:"&amp;LEN(SUBSTITUTE(UPPER(TRIM(CLEAN(SUBSTITUTE(SUBSTITUTE(G4225,"ٔ",""),"ـ","ء"))))," ","")))),1),Gematria!$C$3:$C$40,Gematria!$D$3:$D$40)))</f>
        <v/>
      </c>
    </row>
    <row r="4226" spans="1:10" x14ac:dyDescent="0.25">
      <c r="A4226" s="2">
        <v>4225</v>
      </c>
      <c r="B4226" s="2">
        <v>40</v>
      </c>
      <c r="C4226" s="2">
        <v>56</v>
      </c>
      <c r="D4226" s="11"/>
      <c r="E42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26" s="524" t="str">
        <f t="shared" si="197"/>
        <v/>
      </c>
      <c r="H4226" s="525">
        <f t="shared" si="198"/>
        <v>0</v>
      </c>
      <c r="I4226" s="526">
        <f t="shared" si="199"/>
        <v>1</v>
      </c>
      <c r="J4226" s="526" t="str">
        <f ca="1">IF(G4226="","",SUMPRODUCT(LOOKUP(MID(SUBSTITUTE(UPPER(TRIM(CLEAN(SUBSTITUTE(SUBSTITUTE(G4226,"ٔ",""),"ـ","ء"))))," ",""),ROW(INDIRECT("1:"&amp;LEN(SUBSTITUTE(UPPER(TRIM(CLEAN(SUBSTITUTE(SUBSTITUTE(G4226,"ٔ",""),"ـ","ء"))))," ","")))),1),Gematria!$C$3:$C$40,Gematria!$D$3:$D$40)))</f>
        <v/>
      </c>
    </row>
    <row r="4227" spans="1:10" x14ac:dyDescent="0.25">
      <c r="A4227" s="2">
        <v>4226</v>
      </c>
      <c r="B4227" s="2">
        <v>40</v>
      </c>
      <c r="C4227" s="2">
        <v>57</v>
      </c>
      <c r="D4227" s="11"/>
      <c r="E42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27" s="524" t="str">
        <f t="shared" ref="G4227:G4290" si="200">TRIM(CLEAN(SUBSTITUTE(F4227,"ٔ","")))</f>
        <v/>
      </c>
      <c r="H4227" s="525">
        <f t="shared" ref="H4227:H4290" si="201">LEN(SUBSTITUTE(G4227," ",""))</f>
        <v>0</v>
      </c>
      <c r="I4227" s="526">
        <f t="shared" si="199"/>
        <v>1</v>
      </c>
      <c r="J4227" s="526" t="str">
        <f ca="1">IF(G4227="","",SUMPRODUCT(LOOKUP(MID(SUBSTITUTE(UPPER(TRIM(CLEAN(SUBSTITUTE(SUBSTITUTE(G4227,"ٔ",""),"ـ","ء"))))," ",""),ROW(INDIRECT("1:"&amp;LEN(SUBSTITUTE(UPPER(TRIM(CLEAN(SUBSTITUTE(SUBSTITUTE(G4227,"ٔ",""),"ـ","ء"))))," ","")))),1),Gematria!$C$3:$C$40,Gematria!$D$3:$D$40)))</f>
        <v/>
      </c>
    </row>
    <row r="4228" spans="1:10" x14ac:dyDescent="0.25">
      <c r="A4228" s="2">
        <v>4227</v>
      </c>
      <c r="B4228" s="2">
        <v>40</v>
      </c>
      <c r="C4228" s="2">
        <v>58</v>
      </c>
      <c r="D4228" s="11"/>
      <c r="E42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28" s="524" t="str">
        <f t="shared" si="200"/>
        <v/>
      </c>
      <c r="H4228" s="525">
        <f t="shared" si="201"/>
        <v>0</v>
      </c>
      <c r="I4228" s="526">
        <f t="shared" si="199"/>
        <v>1</v>
      </c>
      <c r="J4228" s="526" t="str">
        <f ca="1">IF(G4228="","",SUMPRODUCT(LOOKUP(MID(SUBSTITUTE(UPPER(TRIM(CLEAN(SUBSTITUTE(SUBSTITUTE(G4228,"ٔ",""),"ـ","ء"))))," ",""),ROW(INDIRECT("1:"&amp;LEN(SUBSTITUTE(UPPER(TRIM(CLEAN(SUBSTITUTE(SUBSTITUTE(G4228,"ٔ",""),"ـ","ء"))))," ","")))),1),Gematria!$C$3:$C$40,Gematria!$D$3:$D$40)))</f>
        <v/>
      </c>
    </row>
    <row r="4229" spans="1:10" x14ac:dyDescent="0.25">
      <c r="A4229" s="2">
        <v>4228</v>
      </c>
      <c r="B4229" s="2">
        <v>40</v>
      </c>
      <c r="C4229" s="2">
        <v>59</v>
      </c>
      <c r="D4229" s="11"/>
      <c r="E42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29" s="524" t="str">
        <f t="shared" si="200"/>
        <v/>
      </c>
      <c r="H4229" s="525">
        <f t="shared" si="201"/>
        <v>0</v>
      </c>
      <c r="I4229" s="526">
        <f t="shared" si="199"/>
        <v>1</v>
      </c>
      <c r="J4229" s="526" t="str">
        <f ca="1">IF(G4229="","",SUMPRODUCT(LOOKUP(MID(SUBSTITUTE(UPPER(TRIM(CLEAN(SUBSTITUTE(SUBSTITUTE(G4229,"ٔ",""),"ـ","ء"))))," ",""),ROW(INDIRECT("1:"&amp;LEN(SUBSTITUTE(UPPER(TRIM(CLEAN(SUBSTITUTE(SUBSTITUTE(G4229,"ٔ",""),"ـ","ء"))))," ","")))),1),Gematria!$C$3:$C$40,Gematria!$D$3:$D$40)))</f>
        <v/>
      </c>
    </row>
    <row r="4230" spans="1:10" x14ac:dyDescent="0.25">
      <c r="A4230" s="2">
        <v>4229</v>
      </c>
      <c r="B4230" s="2">
        <v>40</v>
      </c>
      <c r="C4230" s="2">
        <v>60</v>
      </c>
      <c r="D4230" s="11"/>
      <c r="E42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30" s="524" t="str">
        <f t="shared" si="200"/>
        <v/>
      </c>
      <c r="H4230" s="525">
        <f t="shared" si="201"/>
        <v>0</v>
      </c>
      <c r="I4230" s="526">
        <f t="shared" si="199"/>
        <v>1</v>
      </c>
      <c r="J4230" s="526" t="str">
        <f ca="1">IF(G4230="","",SUMPRODUCT(LOOKUP(MID(SUBSTITUTE(UPPER(TRIM(CLEAN(SUBSTITUTE(SUBSTITUTE(G4230,"ٔ",""),"ـ","ء"))))," ",""),ROW(INDIRECT("1:"&amp;LEN(SUBSTITUTE(UPPER(TRIM(CLEAN(SUBSTITUTE(SUBSTITUTE(G4230,"ٔ",""),"ـ","ء"))))," ","")))),1),Gematria!$C$3:$C$40,Gematria!$D$3:$D$40)))</f>
        <v/>
      </c>
    </row>
    <row r="4231" spans="1:10" x14ac:dyDescent="0.25">
      <c r="A4231" s="2">
        <v>4230</v>
      </c>
      <c r="B4231" s="2">
        <v>40</v>
      </c>
      <c r="C4231" s="2">
        <v>61</v>
      </c>
      <c r="D4231" s="11"/>
      <c r="E42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31" s="524" t="str">
        <f t="shared" si="200"/>
        <v/>
      </c>
      <c r="H4231" s="525">
        <f t="shared" si="201"/>
        <v>0</v>
      </c>
      <c r="I4231" s="526">
        <f t="shared" si="199"/>
        <v>1</v>
      </c>
      <c r="J4231" s="526" t="str">
        <f ca="1">IF(G4231="","",SUMPRODUCT(LOOKUP(MID(SUBSTITUTE(UPPER(TRIM(CLEAN(SUBSTITUTE(SUBSTITUTE(G4231,"ٔ",""),"ـ","ء"))))," ",""),ROW(INDIRECT("1:"&amp;LEN(SUBSTITUTE(UPPER(TRIM(CLEAN(SUBSTITUTE(SUBSTITUTE(G4231,"ٔ",""),"ـ","ء"))))," ","")))),1),Gematria!$C$3:$C$40,Gematria!$D$3:$D$40)))</f>
        <v/>
      </c>
    </row>
    <row r="4232" spans="1:10" x14ac:dyDescent="0.25">
      <c r="A4232" s="2">
        <v>4231</v>
      </c>
      <c r="B4232" s="2">
        <v>40</v>
      </c>
      <c r="C4232" s="2">
        <v>62</v>
      </c>
      <c r="D4232" s="11"/>
      <c r="E42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32" s="524" t="str">
        <f t="shared" si="200"/>
        <v/>
      </c>
      <c r="H4232" s="525">
        <f t="shared" si="201"/>
        <v>0</v>
      </c>
      <c r="I4232" s="526">
        <f t="shared" si="199"/>
        <v>1</v>
      </c>
      <c r="J4232" s="526" t="str">
        <f ca="1">IF(G4232="","",SUMPRODUCT(LOOKUP(MID(SUBSTITUTE(UPPER(TRIM(CLEAN(SUBSTITUTE(SUBSTITUTE(G4232,"ٔ",""),"ـ","ء"))))," ",""),ROW(INDIRECT("1:"&amp;LEN(SUBSTITUTE(UPPER(TRIM(CLEAN(SUBSTITUTE(SUBSTITUTE(G4232,"ٔ",""),"ـ","ء"))))," ","")))),1),Gematria!$C$3:$C$40,Gematria!$D$3:$D$40)))</f>
        <v/>
      </c>
    </row>
    <row r="4233" spans="1:10" x14ac:dyDescent="0.25">
      <c r="A4233" s="2">
        <v>4232</v>
      </c>
      <c r="B4233" s="2">
        <v>40</v>
      </c>
      <c r="C4233" s="2">
        <v>63</v>
      </c>
      <c r="D4233" s="11"/>
      <c r="E42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33" s="524" t="str">
        <f t="shared" si="200"/>
        <v/>
      </c>
      <c r="H4233" s="525">
        <f t="shared" si="201"/>
        <v>0</v>
      </c>
      <c r="I4233" s="526">
        <f t="shared" si="199"/>
        <v>1</v>
      </c>
      <c r="J4233" s="526" t="str">
        <f ca="1">IF(G4233="","",SUMPRODUCT(LOOKUP(MID(SUBSTITUTE(UPPER(TRIM(CLEAN(SUBSTITUTE(SUBSTITUTE(G4233,"ٔ",""),"ـ","ء"))))," ",""),ROW(INDIRECT("1:"&amp;LEN(SUBSTITUTE(UPPER(TRIM(CLEAN(SUBSTITUTE(SUBSTITUTE(G4233,"ٔ",""),"ـ","ء"))))," ","")))),1),Gematria!$C$3:$C$40,Gematria!$D$3:$D$40)))</f>
        <v/>
      </c>
    </row>
    <row r="4234" spans="1:10" x14ac:dyDescent="0.25">
      <c r="A4234" s="2">
        <v>4233</v>
      </c>
      <c r="B4234" s="2">
        <v>40</v>
      </c>
      <c r="C4234" s="2">
        <v>64</v>
      </c>
      <c r="D4234" s="11"/>
      <c r="E42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34" s="524" t="str">
        <f t="shared" si="200"/>
        <v/>
      </c>
      <c r="H4234" s="525">
        <f t="shared" si="201"/>
        <v>0</v>
      </c>
      <c r="I4234" s="526">
        <f t="shared" si="199"/>
        <v>1</v>
      </c>
      <c r="J4234" s="526" t="str">
        <f ca="1">IF(G4234="","",SUMPRODUCT(LOOKUP(MID(SUBSTITUTE(UPPER(TRIM(CLEAN(SUBSTITUTE(SUBSTITUTE(G4234,"ٔ",""),"ـ","ء"))))," ",""),ROW(INDIRECT("1:"&amp;LEN(SUBSTITUTE(UPPER(TRIM(CLEAN(SUBSTITUTE(SUBSTITUTE(G4234,"ٔ",""),"ـ","ء"))))," ","")))),1),Gematria!$C$3:$C$40,Gematria!$D$3:$D$40)))</f>
        <v/>
      </c>
    </row>
    <row r="4235" spans="1:10" x14ac:dyDescent="0.25">
      <c r="A4235" s="2">
        <v>4234</v>
      </c>
      <c r="B4235" s="2">
        <v>40</v>
      </c>
      <c r="C4235" s="2">
        <v>65</v>
      </c>
      <c r="D4235" s="11"/>
      <c r="E42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35" s="524" t="str">
        <f t="shared" si="200"/>
        <v/>
      </c>
      <c r="H4235" s="525">
        <f t="shared" si="201"/>
        <v>0</v>
      </c>
      <c r="I4235" s="526">
        <f t="shared" si="199"/>
        <v>1</v>
      </c>
      <c r="J4235" s="526" t="str">
        <f ca="1">IF(G4235="","",SUMPRODUCT(LOOKUP(MID(SUBSTITUTE(UPPER(TRIM(CLEAN(SUBSTITUTE(SUBSTITUTE(G4235,"ٔ",""),"ـ","ء"))))," ",""),ROW(INDIRECT("1:"&amp;LEN(SUBSTITUTE(UPPER(TRIM(CLEAN(SUBSTITUTE(SUBSTITUTE(G4235,"ٔ",""),"ـ","ء"))))," ","")))),1),Gematria!$C$3:$C$40,Gematria!$D$3:$D$40)))</f>
        <v/>
      </c>
    </row>
    <row r="4236" spans="1:10" x14ac:dyDescent="0.25">
      <c r="A4236" s="2">
        <v>4235</v>
      </c>
      <c r="B4236" s="2">
        <v>40</v>
      </c>
      <c r="C4236" s="2">
        <v>66</v>
      </c>
      <c r="D4236" s="11"/>
      <c r="E42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36" s="524" t="str">
        <f t="shared" si="200"/>
        <v/>
      </c>
      <c r="H4236" s="525">
        <f t="shared" si="201"/>
        <v>0</v>
      </c>
      <c r="I4236" s="526">
        <f t="shared" si="199"/>
        <v>1</v>
      </c>
      <c r="J4236" s="526" t="str">
        <f ca="1">IF(G4236="","",SUMPRODUCT(LOOKUP(MID(SUBSTITUTE(UPPER(TRIM(CLEAN(SUBSTITUTE(SUBSTITUTE(G4236,"ٔ",""),"ـ","ء"))))," ",""),ROW(INDIRECT("1:"&amp;LEN(SUBSTITUTE(UPPER(TRIM(CLEAN(SUBSTITUTE(SUBSTITUTE(G4236,"ٔ",""),"ـ","ء"))))," ","")))),1),Gematria!$C$3:$C$40,Gematria!$D$3:$D$40)))</f>
        <v/>
      </c>
    </row>
    <row r="4237" spans="1:10" x14ac:dyDescent="0.25">
      <c r="A4237" s="2">
        <v>4236</v>
      </c>
      <c r="B4237" s="2">
        <v>40</v>
      </c>
      <c r="C4237" s="2">
        <v>67</v>
      </c>
      <c r="D4237" s="11"/>
      <c r="E42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37" s="524" t="str">
        <f t="shared" si="200"/>
        <v/>
      </c>
      <c r="H4237" s="525">
        <f t="shared" si="201"/>
        <v>0</v>
      </c>
      <c r="I4237" s="526">
        <f t="shared" si="199"/>
        <v>1</v>
      </c>
      <c r="J4237" s="526" t="str">
        <f ca="1">IF(G4237="","",SUMPRODUCT(LOOKUP(MID(SUBSTITUTE(UPPER(TRIM(CLEAN(SUBSTITUTE(SUBSTITUTE(G4237,"ٔ",""),"ـ","ء"))))," ",""),ROW(INDIRECT("1:"&amp;LEN(SUBSTITUTE(UPPER(TRIM(CLEAN(SUBSTITUTE(SUBSTITUTE(G4237,"ٔ",""),"ـ","ء"))))," ","")))),1),Gematria!$C$3:$C$40,Gematria!$D$3:$D$40)))</f>
        <v/>
      </c>
    </row>
    <row r="4238" spans="1:10" x14ac:dyDescent="0.25">
      <c r="A4238" s="2">
        <v>4237</v>
      </c>
      <c r="B4238" s="2">
        <v>40</v>
      </c>
      <c r="C4238" s="2">
        <v>68</v>
      </c>
      <c r="D4238" s="11"/>
      <c r="E42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38" s="524" t="str">
        <f t="shared" si="200"/>
        <v/>
      </c>
      <c r="H4238" s="525">
        <f t="shared" si="201"/>
        <v>0</v>
      </c>
      <c r="I4238" s="526">
        <f t="shared" si="199"/>
        <v>1</v>
      </c>
      <c r="J4238" s="526" t="str">
        <f ca="1">IF(G4238="","",SUMPRODUCT(LOOKUP(MID(SUBSTITUTE(UPPER(TRIM(CLEAN(SUBSTITUTE(SUBSTITUTE(G4238,"ٔ",""),"ـ","ء"))))," ",""),ROW(INDIRECT("1:"&amp;LEN(SUBSTITUTE(UPPER(TRIM(CLEAN(SUBSTITUTE(SUBSTITUTE(G4238,"ٔ",""),"ـ","ء"))))," ","")))),1),Gematria!$C$3:$C$40,Gematria!$D$3:$D$40)))</f>
        <v/>
      </c>
    </row>
    <row r="4239" spans="1:10" x14ac:dyDescent="0.25">
      <c r="A4239" s="2">
        <v>4238</v>
      </c>
      <c r="B4239" s="2">
        <v>40</v>
      </c>
      <c r="C4239" s="2">
        <v>69</v>
      </c>
      <c r="D4239" s="11"/>
      <c r="E42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39" s="524" t="str">
        <f t="shared" si="200"/>
        <v/>
      </c>
      <c r="H4239" s="525">
        <f t="shared" si="201"/>
        <v>0</v>
      </c>
      <c r="I4239" s="526">
        <f t="shared" si="199"/>
        <v>1</v>
      </c>
      <c r="J4239" s="526" t="str">
        <f ca="1">IF(G4239="","",SUMPRODUCT(LOOKUP(MID(SUBSTITUTE(UPPER(TRIM(CLEAN(SUBSTITUTE(SUBSTITUTE(G4239,"ٔ",""),"ـ","ء"))))," ",""),ROW(INDIRECT("1:"&amp;LEN(SUBSTITUTE(UPPER(TRIM(CLEAN(SUBSTITUTE(SUBSTITUTE(G4239,"ٔ",""),"ـ","ء"))))," ","")))),1),Gematria!$C$3:$C$40,Gematria!$D$3:$D$40)))</f>
        <v/>
      </c>
    </row>
    <row r="4240" spans="1:10" x14ac:dyDescent="0.25">
      <c r="A4240" s="2">
        <v>4239</v>
      </c>
      <c r="B4240" s="2">
        <v>40</v>
      </c>
      <c r="C4240" s="2">
        <v>70</v>
      </c>
      <c r="D4240" s="11"/>
      <c r="E42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40" s="524" t="str">
        <f t="shared" si="200"/>
        <v/>
      </c>
      <c r="H4240" s="525">
        <f t="shared" si="201"/>
        <v>0</v>
      </c>
      <c r="I4240" s="526">
        <f t="shared" si="199"/>
        <v>1</v>
      </c>
      <c r="J4240" s="526" t="str">
        <f ca="1">IF(G4240="","",SUMPRODUCT(LOOKUP(MID(SUBSTITUTE(UPPER(TRIM(CLEAN(SUBSTITUTE(SUBSTITUTE(G4240,"ٔ",""),"ـ","ء"))))," ",""),ROW(INDIRECT("1:"&amp;LEN(SUBSTITUTE(UPPER(TRIM(CLEAN(SUBSTITUTE(SUBSTITUTE(G4240,"ٔ",""),"ـ","ء"))))," ","")))),1),Gematria!$C$3:$C$40,Gematria!$D$3:$D$40)))</f>
        <v/>
      </c>
    </row>
    <row r="4241" spans="1:10" x14ac:dyDescent="0.25">
      <c r="A4241" s="2">
        <v>4240</v>
      </c>
      <c r="B4241" s="2">
        <v>40</v>
      </c>
      <c r="C4241" s="2">
        <v>71</v>
      </c>
      <c r="D4241" s="11"/>
      <c r="E42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41" s="524" t="str">
        <f t="shared" si="200"/>
        <v/>
      </c>
      <c r="H4241" s="525">
        <f t="shared" si="201"/>
        <v>0</v>
      </c>
      <c r="I4241" s="526">
        <f t="shared" si="199"/>
        <v>1</v>
      </c>
      <c r="J4241" s="526" t="str">
        <f ca="1">IF(G4241="","",SUMPRODUCT(LOOKUP(MID(SUBSTITUTE(UPPER(TRIM(CLEAN(SUBSTITUTE(SUBSTITUTE(G4241,"ٔ",""),"ـ","ء"))))," ",""),ROW(INDIRECT("1:"&amp;LEN(SUBSTITUTE(UPPER(TRIM(CLEAN(SUBSTITUTE(SUBSTITUTE(G4241,"ٔ",""),"ـ","ء"))))," ","")))),1),Gematria!$C$3:$C$40,Gematria!$D$3:$D$40)))</f>
        <v/>
      </c>
    </row>
    <row r="4242" spans="1:10" x14ac:dyDescent="0.25">
      <c r="A4242" s="2">
        <v>4241</v>
      </c>
      <c r="B4242" s="2">
        <v>40</v>
      </c>
      <c r="C4242" s="2">
        <v>72</v>
      </c>
      <c r="D4242" s="11"/>
      <c r="E42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42" s="524" t="str">
        <f t="shared" si="200"/>
        <v/>
      </c>
      <c r="H4242" s="525">
        <f t="shared" si="201"/>
        <v>0</v>
      </c>
      <c r="I4242" s="526">
        <f t="shared" si="199"/>
        <v>1</v>
      </c>
      <c r="J4242" s="526" t="str">
        <f ca="1">IF(G4242="","",SUMPRODUCT(LOOKUP(MID(SUBSTITUTE(UPPER(TRIM(CLEAN(SUBSTITUTE(SUBSTITUTE(G4242,"ٔ",""),"ـ","ء"))))," ",""),ROW(INDIRECT("1:"&amp;LEN(SUBSTITUTE(UPPER(TRIM(CLEAN(SUBSTITUTE(SUBSTITUTE(G4242,"ٔ",""),"ـ","ء"))))," ","")))),1),Gematria!$C$3:$C$40,Gematria!$D$3:$D$40)))</f>
        <v/>
      </c>
    </row>
    <row r="4243" spans="1:10" x14ac:dyDescent="0.25">
      <c r="A4243" s="2">
        <v>4242</v>
      </c>
      <c r="B4243" s="2">
        <v>40</v>
      </c>
      <c r="C4243" s="2">
        <v>73</v>
      </c>
      <c r="D4243" s="11"/>
      <c r="E42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43" s="524" t="str">
        <f t="shared" si="200"/>
        <v/>
      </c>
      <c r="H4243" s="525">
        <f t="shared" si="201"/>
        <v>0</v>
      </c>
      <c r="I4243" s="526">
        <f t="shared" ref="I4243:I4306" si="202">LEN(TRIM(G4243))-H4243+1</f>
        <v>1</v>
      </c>
      <c r="J4243" s="526" t="str">
        <f ca="1">IF(G4243="","",SUMPRODUCT(LOOKUP(MID(SUBSTITUTE(UPPER(TRIM(CLEAN(SUBSTITUTE(SUBSTITUTE(G4243,"ٔ",""),"ـ","ء"))))," ",""),ROW(INDIRECT("1:"&amp;LEN(SUBSTITUTE(UPPER(TRIM(CLEAN(SUBSTITUTE(SUBSTITUTE(G4243,"ٔ",""),"ـ","ء"))))," ","")))),1),Gematria!$C$3:$C$40,Gematria!$D$3:$D$40)))</f>
        <v/>
      </c>
    </row>
    <row r="4244" spans="1:10" x14ac:dyDescent="0.25">
      <c r="A4244" s="2">
        <v>4243</v>
      </c>
      <c r="B4244" s="2">
        <v>40</v>
      </c>
      <c r="C4244" s="2">
        <v>74</v>
      </c>
      <c r="D4244" s="11"/>
      <c r="E42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44" s="524" t="str">
        <f t="shared" si="200"/>
        <v/>
      </c>
      <c r="H4244" s="525">
        <f t="shared" si="201"/>
        <v>0</v>
      </c>
      <c r="I4244" s="526">
        <f t="shared" si="202"/>
        <v>1</v>
      </c>
      <c r="J4244" s="526" t="str">
        <f ca="1">IF(G4244="","",SUMPRODUCT(LOOKUP(MID(SUBSTITUTE(UPPER(TRIM(CLEAN(SUBSTITUTE(SUBSTITUTE(G4244,"ٔ",""),"ـ","ء"))))," ",""),ROW(INDIRECT("1:"&amp;LEN(SUBSTITUTE(UPPER(TRIM(CLEAN(SUBSTITUTE(SUBSTITUTE(G4244,"ٔ",""),"ـ","ء"))))," ","")))),1),Gematria!$C$3:$C$40,Gematria!$D$3:$D$40)))</f>
        <v/>
      </c>
    </row>
    <row r="4245" spans="1:10" x14ac:dyDescent="0.25">
      <c r="A4245" s="2">
        <v>4244</v>
      </c>
      <c r="B4245" s="2">
        <v>40</v>
      </c>
      <c r="C4245" s="2">
        <v>75</v>
      </c>
      <c r="D4245" s="11"/>
      <c r="E42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45" s="524" t="str">
        <f t="shared" si="200"/>
        <v/>
      </c>
      <c r="H4245" s="525">
        <f t="shared" si="201"/>
        <v>0</v>
      </c>
      <c r="I4245" s="526">
        <f t="shared" si="202"/>
        <v>1</v>
      </c>
      <c r="J4245" s="526" t="str">
        <f ca="1">IF(G4245="","",SUMPRODUCT(LOOKUP(MID(SUBSTITUTE(UPPER(TRIM(CLEAN(SUBSTITUTE(SUBSTITUTE(G4245,"ٔ",""),"ـ","ء"))))," ",""),ROW(INDIRECT("1:"&amp;LEN(SUBSTITUTE(UPPER(TRIM(CLEAN(SUBSTITUTE(SUBSTITUTE(G4245,"ٔ",""),"ـ","ء"))))," ","")))),1),Gematria!$C$3:$C$40,Gematria!$D$3:$D$40)))</f>
        <v/>
      </c>
    </row>
    <row r="4246" spans="1:10" x14ac:dyDescent="0.25">
      <c r="A4246" s="2">
        <v>4245</v>
      </c>
      <c r="B4246" s="2">
        <v>40</v>
      </c>
      <c r="C4246" s="2">
        <v>76</v>
      </c>
      <c r="D4246" s="11"/>
      <c r="E42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46" s="524" t="str">
        <f t="shared" si="200"/>
        <v/>
      </c>
      <c r="H4246" s="525">
        <f t="shared" si="201"/>
        <v>0</v>
      </c>
      <c r="I4246" s="526">
        <f t="shared" si="202"/>
        <v>1</v>
      </c>
      <c r="J4246" s="526" t="str">
        <f ca="1">IF(G4246="","",SUMPRODUCT(LOOKUP(MID(SUBSTITUTE(UPPER(TRIM(CLEAN(SUBSTITUTE(SUBSTITUTE(G4246,"ٔ",""),"ـ","ء"))))," ",""),ROW(INDIRECT("1:"&amp;LEN(SUBSTITUTE(UPPER(TRIM(CLEAN(SUBSTITUTE(SUBSTITUTE(G4246,"ٔ",""),"ـ","ء"))))," ","")))),1),Gematria!$C$3:$C$40,Gematria!$D$3:$D$40)))</f>
        <v/>
      </c>
    </row>
    <row r="4247" spans="1:10" x14ac:dyDescent="0.25">
      <c r="A4247" s="2">
        <v>4246</v>
      </c>
      <c r="B4247" s="2">
        <v>40</v>
      </c>
      <c r="C4247" s="2">
        <v>77</v>
      </c>
      <c r="D4247" s="11"/>
      <c r="E42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47" s="524" t="str">
        <f t="shared" si="200"/>
        <v/>
      </c>
      <c r="H4247" s="525">
        <f t="shared" si="201"/>
        <v>0</v>
      </c>
      <c r="I4247" s="526">
        <f t="shared" si="202"/>
        <v>1</v>
      </c>
      <c r="J4247" s="526" t="str">
        <f ca="1">IF(G4247="","",SUMPRODUCT(LOOKUP(MID(SUBSTITUTE(UPPER(TRIM(CLEAN(SUBSTITUTE(SUBSTITUTE(G4247,"ٔ",""),"ـ","ء"))))," ",""),ROW(INDIRECT("1:"&amp;LEN(SUBSTITUTE(UPPER(TRIM(CLEAN(SUBSTITUTE(SUBSTITUTE(G4247,"ٔ",""),"ـ","ء"))))," ","")))),1),Gematria!$C$3:$C$40,Gematria!$D$3:$D$40)))</f>
        <v/>
      </c>
    </row>
    <row r="4248" spans="1:10" x14ac:dyDescent="0.25">
      <c r="A4248" s="2">
        <v>4247</v>
      </c>
      <c r="B4248" s="2">
        <v>40</v>
      </c>
      <c r="C4248" s="2">
        <v>78</v>
      </c>
      <c r="D4248" s="11"/>
      <c r="E42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48" s="524" t="str">
        <f t="shared" si="200"/>
        <v/>
      </c>
      <c r="H4248" s="525">
        <f t="shared" si="201"/>
        <v>0</v>
      </c>
      <c r="I4248" s="526">
        <f t="shared" si="202"/>
        <v>1</v>
      </c>
      <c r="J4248" s="526" t="str">
        <f ca="1">IF(G4248="","",SUMPRODUCT(LOOKUP(MID(SUBSTITUTE(UPPER(TRIM(CLEAN(SUBSTITUTE(SUBSTITUTE(G4248,"ٔ",""),"ـ","ء"))))," ",""),ROW(INDIRECT("1:"&amp;LEN(SUBSTITUTE(UPPER(TRIM(CLEAN(SUBSTITUTE(SUBSTITUTE(G4248,"ٔ",""),"ـ","ء"))))," ","")))),1),Gematria!$C$3:$C$40,Gematria!$D$3:$D$40)))</f>
        <v/>
      </c>
    </row>
    <row r="4249" spans="1:10" x14ac:dyDescent="0.25">
      <c r="A4249" s="2">
        <v>4248</v>
      </c>
      <c r="B4249" s="2">
        <v>40</v>
      </c>
      <c r="C4249" s="2">
        <v>79</v>
      </c>
      <c r="D4249" s="11"/>
      <c r="E42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49" s="524" t="str">
        <f t="shared" si="200"/>
        <v/>
      </c>
      <c r="H4249" s="525">
        <f t="shared" si="201"/>
        <v>0</v>
      </c>
      <c r="I4249" s="526">
        <f t="shared" si="202"/>
        <v>1</v>
      </c>
      <c r="J4249" s="526" t="str">
        <f ca="1">IF(G4249="","",SUMPRODUCT(LOOKUP(MID(SUBSTITUTE(UPPER(TRIM(CLEAN(SUBSTITUTE(SUBSTITUTE(G4249,"ٔ",""),"ـ","ء"))))," ",""),ROW(INDIRECT("1:"&amp;LEN(SUBSTITUTE(UPPER(TRIM(CLEAN(SUBSTITUTE(SUBSTITUTE(G4249,"ٔ",""),"ـ","ء"))))," ","")))),1),Gematria!$C$3:$C$40,Gematria!$D$3:$D$40)))</f>
        <v/>
      </c>
    </row>
    <row r="4250" spans="1:10" x14ac:dyDescent="0.25">
      <c r="A4250" s="2">
        <v>4249</v>
      </c>
      <c r="B4250" s="2">
        <v>40</v>
      </c>
      <c r="C4250" s="2">
        <v>80</v>
      </c>
      <c r="D4250" s="11"/>
      <c r="E42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50" s="524" t="str">
        <f t="shared" si="200"/>
        <v/>
      </c>
      <c r="H4250" s="525">
        <f t="shared" si="201"/>
        <v>0</v>
      </c>
      <c r="I4250" s="526">
        <f t="shared" si="202"/>
        <v>1</v>
      </c>
      <c r="J4250" s="526" t="str">
        <f ca="1">IF(G4250="","",SUMPRODUCT(LOOKUP(MID(SUBSTITUTE(UPPER(TRIM(CLEAN(SUBSTITUTE(SUBSTITUTE(G4250,"ٔ",""),"ـ","ء"))))," ",""),ROW(INDIRECT("1:"&amp;LEN(SUBSTITUTE(UPPER(TRIM(CLEAN(SUBSTITUTE(SUBSTITUTE(G4250,"ٔ",""),"ـ","ء"))))," ","")))),1),Gematria!$C$3:$C$40,Gematria!$D$3:$D$40)))</f>
        <v/>
      </c>
    </row>
    <row r="4251" spans="1:10" x14ac:dyDescent="0.25">
      <c r="A4251" s="2">
        <v>4250</v>
      </c>
      <c r="B4251" s="2">
        <v>40</v>
      </c>
      <c r="C4251" s="2">
        <v>81</v>
      </c>
      <c r="D4251" s="11"/>
      <c r="E42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51" s="524" t="str">
        <f t="shared" si="200"/>
        <v/>
      </c>
      <c r="H4251" s="525">
        <f t="shared" si="201"/>
        <v>0</v>
      </c>
      <c r="I4251" s="526">
        <f t="shared" si="202"/>
        <v>1</v>
      </c>
      <c r="J4251" s="526" t="str">
        <f ca="1">IF(G4251="","",SUMPRODUCT(LOOKUP(MID(SUBSTITUTE(UPPER(TRIM(CLEAN(SUBSTITUTE(SUBSTITUTE(G4251,"ٔ",""),"ـ","ء"))))," ",""),ROW(INDIRECT("1:"&amp;LEN(SUBSTITUTE(UPPER(TRIM(CLEAN(SUBSTITUTE(SUBSTITUTE(G4251,"ٔ",""),"ـ","ء"))))," ","")))),1),Gematria!$C$3:$C$40,Gematria!$D$3:$D$40)))</f>
        <v/>
      </c>
    </row>
    <row r="4252" spans="1:10" x14ac:dyDescent="0.25">
      <c r="A4252" s="2">
        <v>4251</v>
      </c>
      <c r="B4252" s="2">
        <v>40</v>
      </c>
      <c r="C4252" s="2">
        <v>82</v>
      </c>
      <c r="D4252" s="11"/>
      <c r="E42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52" s="524" t="str">
        <f t="shared" si="200"/>
        <v/>
      </c>
      <c r="H4252" s="525">
        <f t="shared" si="201"/>
        <v>0</v>
      </c>
      <c r="I4252" s="526">
        <f t="shared" si="202"/>
        <v>1</v>
      </c>
      <c r="J4252" s="526" t="str">
        <f ca="1">IF(G4252="","",SUMPRODUCT(LOOKUP(MID(SUBSTITUTE(UPPER(TRIM(CLEAN(SUBSTITUTE(SUBSTITUTE(G4252,"ٔ",""),"ـ","ء"))))," ",""),ROW(INDIRECT("1:"&amp;LEN(SUBSTITUTE(UPPER(TRIM(CLEAN(SUBSTITUTE(SUBSTITUTE(G4252,"ٔ",""),"ـ","ء"))))," ","")))),1),Gematria!$C$3:$C$40,Gematria!$D$3:$D$40)))</f>
        <v/>
      </c>
    </row>
    <row r="4253" spans="1:10" x14ac:dyDescent="0.25">
      <c r="A4253" s="2">
        <v>4252</v>
      </c>
      <c r="B4253" s="2">
        <v>40</v>
      </c>
      <c r="C4253" s="2">
        <v>83</v>
      </c>
      <c r="D4253" s="11"/>
      <c r="E42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53" s="524" t="str">
        <f t="shared" si="200"/>
        <v/>
      </c>
      <c r="H4253" s="525">
        <f t="shared" si="201"/>
        <v>0</v>
      </c>
      <c r="I4253" s="526">
        <f t="shared" si="202"/>
        <v>1</v>
      </c>
      <c r="J4253" s="526" t="str">
        <f ca="1">IF(G4253="","",SUMPRODUCT(LOOKUP(MID(SUBSTITUTE(UPPER(TRIM(CLEAN(SUBSTITUTE(SUBSTITUTE(G4253,"ٔ",""),"ـ","ء"))))," ",""),ROW(INDIRECT("1:"&amp;LEN(SUBSTITUTE(UPPER(TRIM(CLEAN(SUBSTITUTE(SUBSTITUTE(G4253,"ٔ",""),"ـ","ء"))))," ","")))),1),Gematria!$C$3:$C$40,Gematria!$D$3:$D$40)))</f>
        <v/>
      </c>
    </row>
    <row r="4254" spans="1:10" x14ac:dyDescent="0.25">
      <c r="A4254" s="2">
        <v>4253</v>
      </c>
      <c r="B4254" s="2">
        <v>40</v>
      </c>
      <c r="C4254" s="2">
        <v>84</v>
      </c>
      <c r="D4254" s="11"/>
      <c r="E42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54" s="524" t="str">
        <f t="shared" si="200"/>
        <v/>
      </c>
      <c r="H4254" s="525">
        <f t="shared" si="201"/>
        <v>0</v>
      </c>
      <c r="I4254" s="526">
        <f t="shared" si="202"/>
        <v>1</v>
      </c>
      <c r="J4254" s="526" t="str">
        <f ca="1">IF(G4254="","",SUMPRODUCT(LOOKUP(MID(SUBSTITUTE(UPPER(TRIM(CLEAN(SUBSTITUTE(SUBSTITUTE(G4254,"ٔ",""),"ـ","ء"))))," ",""),ROW(INDIRECT("1:"&amp;LEN(SUBSTITUTE(UPPER(TRIM(CLEAN(SUBSTITUTE(SUBSTITUTE(G4254,"ٔ",""),"ـ","ء"))))," ","")))),1),Gematria!$C$3:$C$40,Gematria!$D$3:$D$40)))</f>
        <v/>
      </c>
    </row>
    <row r="4255" spans="1:10" x14ac:dyDescent="0.25">
      <c r="A4255" s="2">
        <v>4254</v>
      </c>
      <c r="B4255" s="2">
        <v>40</v>
      </c>
      <c r="C4255" s="2">
        <v>85</v>
      </c>
      <c r="D4255" s="11"/>
      <c r="E42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55" s="524" t="str">
        <f t="shared" si="200"/>
        <v/>
      </c>
      <c r="H4255" s="525">
        <f t="shared" si="201"/>
        <v>0</v>
      </c>
      <c r="I4255" s="526">
        <f t="shared" si="202"/>
        <v>1</v>
      </c>
      <c r="J4255" s="526" t="str">
        <f ca="1">IF(G4255="","",SUMPRODUCT(LOOKUP(MID(SUBSTITUTE(UPPER(TRIM(CLEAN(SUBSTITUTE(SUBSTITUTE(G4255,"ٔ",""),"ـ","ء"))))," ",""),ROW(INDIRECT("1:"&amp;LEN(SUBSTITUTE(UPPER(TRIM(CLEAN(SUBSTITUTE(SUBSTITUTE(G4255,"ٔ",""),"ـ","ء"))))," ","")))),1),Gematria!$C$3:$C$40,Gematria!$D$3:$D$40)))</f>
        <v/>
      </c>
    </row>
    <row r="4256" spans="1:10" x14ac:dyDescent="0.25">
      <c r="A4256" s="2">
        <v>4255</v>
      </c>
      <c r="B4256" s="2">
        <v>41</v>
      </c>
      <c r="C4256" s="2">
        <v>0</v>
      </c>
      <c r="D4256" s="11"/>
      <c r="E42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56" s="524" t="str">
        <f t="shared" si="200"/>
        <v/>
      </c>
      <c r="H4256" s="525">
        <f t="shared" si="201"/>
        <v>0</v>
      </c>
      <c r="I4256" s="526">
        <f t="shared" si="202"/>
        <v>1</v>
      </c>
      <c r="J4256" s="526" t="str">
        <f ca="1">IF(G4256="","",SUMPRODUCT(LOOKUP(MID(SUBSTITUTE(UPPER(TRIM(CLEAN(SUBSTITUTE(SUBSTITUTE(G4256,"ٔ",""),"ـ","ء"))))," ",""),ROW(INDIRECT("1:"&amp;LEN(SUBSTITUTE(UPPER(TRIM(CLEAN(SUBSTITUTE(SUBSTITUTE(G4256,"ٔ",""),"ـ","ء"))))," ","")))),1),Gematria!$C$3:$C$40,Gematria!$D$3:$D$40)))</f>
        <v/>
      </c>
    </row>
    <row r="4257" spans="1:10" x14ac:dyDescent="0.25">
      <c r="A4257" s="2">
        <v>4256</v>
      </c>
      <c r="B4257" s="2">
        <v>41</v>
      </c>
      <c r="C4257" s="2">
        <v>1</v>
      </c>
      <c r="D4257" s="11"/>
      <c r="E42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57" s="524" t="str">
        <f t="shared" si="200"/>
        <v/>
      </c>
      <c r="H4257" s="525">
        <f t="shared" si="201"/>
        <v>0</v>
      </c>
      <c r="I4257" s="526">
        <f t="shared" si="202"/>
        <v>1</v>
      </c>
      <c r="J4257" s="526" t="str">
        <f ca="1">IF(G4257="","",SUMPRODUCT(LOOKUP(MID(SUBSTITUTE(UPPER(TRIM(CLEAN(SUBSTITUTE(SUBSTITUTE(G4257,"ٔ",""),"ـ","ء"))))," ",""),ROW(INDIRECT("1:"&amp;LEN(SUBSTITUTE(UPPER(TRIM(CLEAN(SUBSTITUTE(SUBSTITUTE(G4257,"ٔ",""),"ـ","ء"))))," ","")))),1),Gematria!$C$3:$C$40,Gematria!$D$3:$D$40)))</f>
        <v/>
      </c>
    </row>
    <row r="4258" spans="1:10" x14ac:dyDescent="0.25">
      <c r="A4258" s="2">
        <v>4257</v>
      </c>
      <c r="B4258" s="2">
        <v>41</v>
      </c>
      <c r="C4258" s="2">
        <v>2</v>
      </c>
      <c r="D4258" s="11"/>
      <c r="E42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58" s="524" t="str">
        <f t="shared" si="200"/>
        <v/>
      </c>
      <c r="H4258" s="525">
        <f t="shared" si="201"/>
        <v>0</v>
      </c>
      <c r="I4258" s="526">
        <f t="shared" si="202"/>
        <v>1</v>
      </c>
      <c r="J4258" s="526" t="str">
        <f ca="1">IF(G4258="","",SUMPRODUCT(LOOKUP(MID(SUBSTITUTE(UPPER(TRIM(CLEAN(SUBSTITUTE(SUBSTITUTE(G4258,"ٔ",""),"ـ","ء"))))," ",""),ROW(INDIRECT("1:"&amp;LEN(SUBSTITUTE(UPPER(TRIM(CLEAN(SUBSTITUTE(SUBSTITUTE(G4258,"ٔ",""),"ـ","ء"))))," ","")))),1),Gematria!$C$3:$C$40,Gematria!$D$3:$D$40)))</f>
        <v/>
      </c>
    </row>
    <row r="4259" spans="1:10" x14ac:dyDescent="0.25">
      <c r="A4259" s="2">
        <v>4258</v>
      </c>
      <c r="B4259" s="2">
        <v>41</v>
      </c>
      <c r="C4259" s="2">
        <v>3</v>
      </c>
      <c r="D4259" s="11"/>
      <c r="E42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59" s="524" t="str">
        <f t="shared" si="200"/>
        <v/>
      </c>
      <c r="H4259" s="525">
        <f t="shared" si="201"/>
        <v>0</v>
      </c>
      <c r="I4259" s="526">
        <f t="shared" si="202"/>
        <v>1</v>
      </c>
      <c r="J4259" s="526" t="str">
        <f ca="1">IF(G4259="","",SUMPRODUCT(LOOKUP(MID(SUBSTITUTE(UPPER(TRIM(CLEAN(SUBSTITUTE(SUBSTITUTE(G4259,"ٔ",""),"ـ","ء"))))," ",""),ROW(INDIRECT("1:"&amp;LEN(SUBSTITUTE(UPPER(TRIM(CLEAN(SUBSTITUTE(SUBSTITUTE(G4259,"ٔ",""),"ـ","ء"))))," ","")))),1),Gematria!$C$3:$C$40,Gematria!$D$3:$D$40)))</f>
        <v/>
      </c>
    </row>
    <row r="4260" spans="1:10" x14ac:dyDescent="0.25">
      <c r="A4260" s="2">
        <v>4259</v>
      </c>
      <c r="B4260" s="2">
        <v>41</v>
      </c>
      <c r="C4260" s="2">
        <v>4</v>
      </c>
      <c r="D4260" s="11"/>
      <c r="E42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60" s="524" t="str">
        <f t="shared" si="200"/>
        <v/>
      </c>
      <c r="H4260" s="525">
        <f t="shared" si="201"/>
        <v>0</v>
      </c>
      <c r="I4260" s="526">
        <f t="shared" si="202"/>
        <v>1</v>
      </c>
      <c r="J4260" s="526" t="str">
        <f ca="1">IF(G4260="","",SUMPRODUCT(LOOKUP(MID(SUBSTITUTE(UPPER(TRIM(CLEAN(SUBSTITUTE(SUBSTITUTE(G4260,"ٔ",""),"ـ","ء"))))," ",""),ROW(INDIRECT("1:"&amp;LEN(SUBSTITUTE(UPPER(TRIM(CLEAN(SUBSTITUTE(SUBSTITUTE(G4260,"ٔ",""),"ـ","ء"))))," ","")))),1),Gematria!$C$3:$C$40,Gematria!$D$3:$D$40)))</f>
        <v/>
      </c>
    </row>
    <row r="4261" spans="1:10" x14ac:dyDescent="0.25">
      <c r="A4261" s="2">
        <v>4260</v>
      </c>
      <c r="B4261" s="2">
        <v>41</v>
      </c>
      <c r="C4261" s="2">
        <v>5</v>
      </c>
      <c r="D4261" s="11"/>
      <c r="E42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61" s="524" t="str">
        <f t="shared" si="200"/>
        <v/>
      </c>
      <c r="H4261" s="525">
        <f t="shared" si="201"/>
        <v>0</v>
      </c>
      <c r="I4261" s="526">
        <f t="shared" si="202"/>
        <v>1</v>
      </c>
      <c r="J4261" s="526" t="str">
        <f ca="1">IF(G4261="","",SUMPRODUCT(LOOKUP(MID(SUBSTITUTE(UPPER(TRIM(CLEAN(SUBSTITUTE(SUBSTITUTE(G4261,"ٔ",""),"ـ","ء"))))," ",""),ROW(INDIRECT("1:"&amp;LEN(SUBSTITUTE(UPPER(TRIM(CLEAN(SUBSTITUTE(SUBSTITUTE(G4261,"ٔ",""),"ـ","ء"))))," ","")))),1),Gematria!$C$3:$C$40,Gematria!$D$3:$D$40)))</f>
        <v/>
      </c>
    </row>
    <row r="4262" spans="1:10" x14ac:dyDescent="0.25">
      <c r="A4262" s="2">
        <v>4261</v>
      </c>
      <c r="B4262" s="2">
        <v>41</v>
      </c>
      <c r="C4262" s="2">
        <v>6</v>
      </c>
      <c r="D4262" s="11"/>
      <c r="E42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62" s="524" t="str">
        <f t="shared" si="200"/>
        <v/>
      </c>
      <c r="H4262" s="525">
        <f t="shared" si="201"/>
        <v>0</v>
      </c>
      <c r="I4262" s="526">
        <f t="shared" si="202"/>
        <v>1</v>
      </c>
      <c r="J4262" s="526" t="str">
        <f ca="1">IF(G4262="","",SUMPRODUCT(LOOKUP(MID(SUBSTITUTE(UPPER(TRIM(CLEAN(SUBSTITUTE(SUBSTITUTE(G4262,"ٔ",""),"ـ","ء"))))," ",""),ROW(INDIRECT("1:"&amp;LEN(SUBSTITUTE(UPPER(TRIM(CLEAN(SUBSTITUTE(SUBSTITUTE(G4262,"ٔ",""),"ـ","ء"))))," ","")))),1),Gematria!$C$3:$C$40,Gematria!$D$3:$D$40)))</f>
        <v/>
      </c>
    </row>
    <row r="4263" spans="1:10" x14ac:dyDescent="0.25">
      <c r="A4263" s="2">
        <v>4262</v>
      </c>
      <c r="B4263" s="2">
        <v>41</v>
      </c>
      <c r="C4263" s="2">
        <v>7</v>
      </c>
      <c r="D4263" s="11"/>
      <c r="E42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63" s="524" t="str">
        <f t="shared" si="200"/>
        <v/>
      </c>
      <c r="H4263" s="525">
        <f t="shared" si="201"/>
        <v>0</v>
      </c>
      <c r="I4263" s="526">
        <f t="shared" si="202"/>
        <v>1</v>
      </c>
      <c r="J4263" s="526" t="str">
        <f ca="1">IF(G4263="","",SUMPRODUCT(LOOKUP(MID(SUBSTITUTE(UPPER(TRIM(CLEAN(SUBSTITUTE(SUBSTITUTE(G4263,"ٔ",""),"ـ","ء"))))," ",""),ROW(INDIRECT("1:"&amp;LEN(SUBSTITUTE(UPPER(TRIM(CLEAN(SUBSTITUTE(SUBSTITUTE(G4263,"ٔ",""),"ـ","ء"))))," ","")))),1),Gematria!$C$3:$C$40,Gematria!$D$3:$D$40)))</f>
        <v/>
      </c>
    </row>
    <row r="4264" spans="1:10" x14ac:dyDescent="0.25">
      <c r="A4264" s="2">
        <v>4263</v>
      </c>
      <c r="B4264" s="2">
        <v>41</v>
      </c>
      <c r="C4264" s="2">
        <v>8</v>
      </c>
      <c r="D4264" s="11"/>
      <c r="E42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64" s="524" t="str">
        <f t="shared" si="200"/>
        <v/>
      </c>
      <c r="H4264" s="525">
        <f t="shared" si="201"/>
        <v>0</v>
      </c>
      <c r="I4264" s="526">
        <f t="shared" si="202"/>
        <v>1</v>
      </c>
      <c r="J4264" s="526" t="str">
        <f ca="1">IF(G4264="","",SUMPRODUCT(LOOKUP(MID(SUBSTITUTE(UPPER(TRIM(CLEAN(SUBSTITUTE(SUBSTITUTE(G4264,"ٔ",""),"ـ","ء"))))," ",""),ROW(INDIRECT("1:"&amp;LEN(SUBSTITUTE(UPPER(TRIM(CLEAN(SUBSTITUTE(SUBSTITUTE(G4264,"ٔ",""),"ـ","ء"))))," ","")))),1),Gematria!$C$3:$C$40,Gematria!$D$3:$D$40)))</f>
        <v/>
      </c>
    </row>
    <row r="4265" spans="1:10" x14ac:dyDescent="0.25">
      <c r="A4265" s="2">
        <v>4264</v>
      </c>
      <c r="B4265" s="2">
        <v>41</v>
      </c>
      <c r="C4265" s="2">
        <v>9</v>
      </c>
      <c r="D4265" s="11"/>
      <c r="E42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65" s="524" t="str">
        <f t="shared" si="200"/>
        <v/>
      </c>
      <c r="H4265" s="525">
        <f t="shared" si="201"/>
        <v>0</v>
      </c>
      <c r="I4265" s="526">
        <f t="shared" si="202"/>
        <v>1</v>
      </c>
      <c r="J4265" s="526" t="str">
        <f ca="1">IF(G4265="","",SUMPRODUCT(LOOKUP(MID(SUBSTITUTE(UPPER(TRIM(CLEAN(SUBSTITUTE(SUBSTITUTE(G4265,"ٔ",""),"ـ","ء"))))," ",""),ROW(INDIRECT("1:"&amp;LEN(SUBSTITUTE(UPPER(TRIM(CLEAN(SUBSTITUTE(SUBSTITUTE(G4265,"ٔ",""),"ـ","ء"))))," ","")))),1),Gematria!$C$3:$C$40,Gematria!$D$3:$D$40)))</f>
        <v/>
      </c>
    </row>
    <row r="4266" spans="1:10" x14ac:dyDescent="0.25">
      <c r="A4266" s="2">
        <v>4265</v>
      </c>
      <c r="B4266" s="2">
        <v>41</v>
      </c>
      <c r="C4266" s="2">
        <v>10</v>
      </c>
      <c r="D4266" s="11"/>
      <c r="E42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66" s="524" t="str">
        <f t="shared" si="200"/>
        <v/>
      </c>
      <c r="H4266" s="525">
        <f t="shared" si="201"/>
        <v>0</v>
      </c>
      <c r="I4266" s="526">
        <f t="shared" si="202"/>
        <v>1</v>
      </c>
      <c r="J4266" s="526" t="str">
        <f ca="1">IF(G4266="","",SUMPRODUCT(LOOKUP(MID(SUBSTITUTE(UPPER(TRIM(CLEAN(SUBSTITUTE(SUBSTITUTE(G4266,"ٔ",""),"ـ","ء"))))," ",""),ROW(INDIRECT("1:"&amp;LEN(SUBSTITUTE(UPPER(TRIM(CLEAN(SUBSTITUTE(SUBSTITUTE(G4266,"ٔ",""),"ـ","ء"))))," ","")))),1),Gematria!$C$3:$C$40,Gematria!$D$3:$D$40)))</f>
        <v/>
      </c>
    </row>
    <row r="4267" spans="1:10" x14ac:dyDescent="0.25">
      <c r="A4267" s="2">
        <v>4266</v>
      </c>
      <c r="B4267" s="2">
        <v>41</v>
      </c>
      <c r="C4267" s="2">
        <v>11</v>
      </c>
      <c r="D4267" s="11"/>
      <c r="E42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67" s="524" t="str">
        <f t="shared" si="200"/>
        <v/>
      </c>
      <c r="H4267" s="525">
        <f t="shared" si="201"/>
        <v>0</v>
      </c>
      <c r="I4267" s="526">
        <f t="shared" si="202"/>
        <v>1</v>
      </c>
      <c r="J4267" s="526" t="str">
        <f ca="1">IF(G4267="","",SUMPRODUCT(LOOKUP(MID(SUBSTITUTE(UPPER(TRIM(CLEAN(SUBSTITUTE(SUBSTITUTE(G4267,"ٔ",""),"ـ","ء"))))," ",""),ROW(INDIRECT("1:"&amp;LEN(SUBSTITUTE(UPPER(TRIM(CLEAN(SUBSTITUTE(SUBSTITUTE(G4267,"ٔ",""),"ـ","ء"))))," ","")))),1),Gematria!$C$3:$C$40,Gematria!$D$3:$D$40)))</f>
        <v/>
      </c>
    </row>
    <row r="4268" spans="1:10" x14ac:dyDescent="0.25">
      <c r="A4268" s="2">
        <v>4267</v>
      </c>
      <c r="B4268" s="2">
        <v>41</v>
      </c>
      <c r="C4268" s="2">
        <v>12</v>
      </c>
      <c r="D4268" s="11"/>
      <c r="E42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68" s="524" t="str">
        <f t="shared" si="200"/>
        <v/>
      </c>
      <c r="H4268" s="525">
        <f t="shared" si="201"/>
        <v>0</v>
      </c>
      <c r="I4268" s="526">
        <f t="shared" si="202"/>
        <v>1</v>
      </c>
      <c r="J4268" s="526" t="str">
        <f ca="1">IF(G4268="","",SUMPRODUCT(LOOKUP(MID(SUBSTITUTE(UPPER(TRIM(CLEAN(SUBSTITUTE(SUBSTITUTE(G4268,"ٔ",""),"ـ","ء"))))," ",""),ROW(INDIRECT("1:"&amp;LEN(SUBSTITUTE(UPPER(TRIM(CLEAN(SUBSTITUTE(SUBSTITUTE(G4268,"ٔ",""),"ـ","ء"))))," ","")))),1),Gematria!$C$3:$C$40,Gematria!$D$3:$D$40)))</f>
        <v/>
      </c>
    </row>
    <row r="4269" spans="1:10" x14ac:dyDescent="0.25">
      <c r="A4269" s="2">
        <v>4268</v>
      </c>
      <c r="B4269" s="2">
        <v>41</v>
      </c>
      <c r="C4269" s="2">
        <v>13</v>
      </c>
      <c r="D4269" s="11"/>
      <c r="E42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69" s="524" t="str">
        <f t="shared" si="200"/>
        <v/>
      </c>
      <c r="H4269" s="525">
        <f t="shared" si="201"/>
        <v>0</v>
      </c>
      <c r="I4269" s="526">
        <f t="shared" si="202"/>
        <v>1</v>
      </c>
      <c r="J4269" s="526" t="str">
        <f ca="1">IF(G4269="","",SUMPRODUCT(LOOKUP(MID(SUBSTITUTE(UPPER(TRIM(CLEAN(SUBSTITUTE(SUBSTITUTE(G4269,"ٔ",""),"ـ","ء"))))," ",""),ROW(INDIRECT("1:"&amp;LEN(SUBSTITUTE(UPPER(TRIM(CLEAN(SUBSTITUTE(SUBSTITUTE(G4269,"ٔ",""),"ـ","ء"))))," ","")))),1),Gematria!$C$3:$C$40,Gematria!$D$3:$D$40)))</f>
        <v/>
      </c>
    </row>
    <row r="4270" spans="1:10" x14ac:dyDescent="0.25">
      <c r="A4270" s="2">
        <v>4269</v>
      </c>
      <c r="B4270" s="2">
        <v>41</v>
      </c>
      <c r="C4270" s="2">
        <v>14</v>
      </c>
      <c r="D4270" s="11"/>
      <c r="E42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70" s="524" t="str">
        <f t="shared" si="200"/>
        <v/>
      </c>
      <c r="H4270" s="525">
        <f t="shared" si="201"/>
        <v>0</v>
      </c>
      <c r="I4270" s="526">
        <f t="shared" si="202"/>
        <v>1</v>
      </c>
      <c r="J4270" s="526" t="str">
        <f ca="1">IF(G4270="","",SUMPRODUCT(LOOKUP(MID(SUBSTITUTE(UPPER(TRIM(CLEAN(SUBSTITUTE(SUBSTITUTE(G4270,"ٔ",""),"ـ","ء"))))," ",""),ROW(INDIRECT("1:"&amp;LEN(SUBSTITUTE(UPPER(TRIM(CLEAN(SUBSTITUTE(SUBSTITUTE(G4270,"ٔ",""),"ـ","ء"))))," ","")))),1),Gematria!$C$3:$C$40,Gematria!$D$3:$D$40)))</f>
        <v/>
      </c>
    </row>
    <row r="4271" spans="1:10" x14ac:dyDescent="0.25">
      <c r="A4271" s="2">
        <v>4270</v>
      </c>
      <c r="B4271" s="2">
        <v>41</v>
      </c>
      <c r="C4271" s="2">
        <v>15</v>
      </c>
      <c r="D4271" s="11"/>
      <c r="E42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71" s="524" t="str">
        <f t="shared" si="200"/>
        <v/>
      </c>
      <c r="H4271" s="525">
        <f t="shared" si="201"/>
        <v>0</v>
      </c>
      <c r="I4271" s="526">
        <f t="shared" si="202"/>
        <v>1</v>
      </c>
      <c r="J4271" s="526" t="str">
        <f ca="1">IF(G4271="","",SUMPRODUCT(LOOKUP(MID(SUBSTITUTE(UPPER(TRIM(CLEAN(SUBSTITUTE(SUBSTITUTE(G4271,"ٔ",""),"ـ","ء"))))," ",""),ROW(INDIRECT("1:"&amp;LEN(SUBSTITUTE(UPPER(TRIM(CLEAN(SUBSTITUTE(SUBSTITUTE(G4271,"ٔ",""),"ـ","ء"))))," ","")))),1),Gematria!$C$3:$C$40,Gematria!$D$3:$D$40)))</f>
        <v/>
      </c>
    </row>
    <row r="4272" spans="1:10" x14ac:dyDescent="0.25">
      <c r="A4272" s="2">
        <v>4271</v>
      </c>
      <c r="B4272" s="2">
        <v>41</v>
      </c>
      <c r="C4272" s="2">
        <v>16</v>
      </c>
      <c r="D4272" s="11"/>
      <c r="E42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72" s="524" t="str">
        <f t="shared" si="200"/>
        <v/>
      </c>
      <c r="H4272" s="525">
        <f t="shared" si="201"/>
        <v>0</v>
      </c>
      <c r="I4272" s="526">
        <f t="shared" si="202"/>
        <v>1</v>
      </c>
      <c r="J4272" s="526" t="str">
        <f ca="1">IF(G4272="","",SUMPRODUCT(LOOKUP(MID(SUBSTITUTE(UPPER(TRIM(CLEAN(SUBSTITUTE(SUBSTITUTE(G4272,"ٔ",""),"ـ","ء"))))," ",""),ROW(INDIRECT("1:"&amp;LEN(SUBSTITUTE(UPPER(TRIM(CLEAN(SUBSTITUTE(SUBSTITUTE(G4272,"ٔ",""),"ـ","ء"))))," ","")))),1),Gematria!$C$3:$C$40,Gematria!$D$3:$D$40)))</f>
        <v/>
      </c>
    </row>
    <row r="4273" spans="1:10" x14ac:dyDescent="0.25">
      <c r="A4273" s="2">
        <v>4272</v>
      </c>
      <c r="B4273" s="2">
        <v>41</v>
      </c>
      <c r="C4273" s="2">
        <v>17</v>
      </c>
      <c r="D4273" s="11"/>
      <c r="E42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73" s="524" t="str">
        <f t="shared" si="200"/>
        <v/>
      </c>
      <c r="H4273" s="525">
        <f t="shared" si="201"/>
        <v>0</v>
      </c>
      <c r="I4273" s="526">
        <f t="shared" si="202"/>
        <v>1</v>
      </c>
      <c r="J4273" s="526" t="str">
        <f ca="1">IF(G4273="","",SUMPRODUCT(LOOKUP(MID(SUBSTITUTE(UPPER(TRIM(CLEAN(SUBSTITUTE(SUBSTITUTE(G4273,"ٔ",""),"ـ","ء"))))," ",""),ROW(INDIRECT("1:"&amp;LEN(SUBSTITUTE(UPPER(TRIM(CLEAN(SUBSTITUTE(SUBSTITUTE(G4273,"ٔ",""),"ـ","ء"))))," ","")))),1),Gematria!$C$3:$C$40,Gematria!$D$3:$D$40)))</f>
        <v/>
      </c>
    </row>
    <row r="4274" spans="1:10" x14ac:dyDescent="0.25">
      <c r="A4274" s="2">
        <v>4273</v>
      </c>
      <c r="B4274" s="2">
        <v>41</v>
      </c>
      <c r="C4274" s="2">
        <v>18</v>
      </c>
      <c r="D4274" s="11"/>
      <c r="E42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74" s="524" t="str">
        <f t="shared" si="200"/>
        <v/>
      </c>
      <c r="H4274" s="525">
        <f t="shared" si="201"/>
        <v>0</v>
      </c>
      <c r="I4274" s="526">
        <f t="shared" si="202"/>
        <v>1</v>
      </c>
      <c r="J4274" s="526" t="str">
        <f ca="1">IF(G4274="","",SUMPRODUCT(LOOKUP(MID(SUBSTITUTE(UPPER(TRIM(CLEAN(SUBSTITUTE(SUBSTITUTE(G4274,"ٔ",""),"ـ","ء"))))," ",""),ROW(INDIRECT("1:"&amp;LEN(SUBSTITUTE(UPPER(TRIM(CLEAN(SUBSTITUTE(SUBSTITUTE(G4274,"ٔ",""),"ـ","ء"))))," ","")))),1),Gematria!$C$3:$C$40,Gematria!$D$3:$D$40)))</f>
        <v/>
      </c>
    </row>
    <row r="4275" spans="1:10" x14ac:dyDescent="0.25">
      <c r="A4275" s="2">
        <v>4274</v>
      </c>
      <c r="B4275" s="2">
        <v>41</v>
      </c>
      <c r="C4275" s="2">
        <v>19</v>
      </c>
      <c r="D4275" s="11"/>
      <c r="E42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75" s="524" t="str">
        <f t="shared" si="200"/>
        <v/>
      </c>
      <c r="H4275" s="525">
        <f t="shared" si="201"/>
        <v>0</v>
      </c>
      <c r="I4275" s="526">
        <f t="shared" si="202"/>
        <v>1</v>
      </c>
      <c r="J4275" s="526" t="str">
        <f ca="1">IF(G4275="","",SUMPRODUCT(LOOKUP(MID(SUBSTITUTE(UPPER(TRIM(CLEAN(SUBSTITUTE(SUBSTITUTE(G4275,"ٔ",""),"ـ","ء"))))," ",""),ROW(INDIRECT("1:"&amp;LEN(SUBSTITUTE(UPPER(TRIM(CLEAN(SUBSTITUTE(SUBSTITUTE(G4275,"ٔ",""),"ـ","ء"))))," ","")))),1),Gematria!$C$3:$C$40,Gematria!$D$3:$D$40)))</f>
        <v/>
      </c>
    </row>
    <row r="4276" spans="1:10" x14ac:dyDescent="0.25">
      <c r="A4276" s="2">
        <v>4275</v>
      </c>
      <c r="B4276" s="2">
        <v>41</v>
      </c>
      <c r="C4276" s="2">
        <v>20</v>
      </c>
      <c r="D4276" s="11"/>
      <c r="E42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76" s="524" t="str">
        <f t="shared" si="200"/>
        <v/>
      </c>
      <c r="H4276" s="525">
        <f t="shared" si="201"/>
        <v>0</v>
      </c>
      <c r="I4276" s="526">
        <f t="shared" si="202"/>
        <v>1</v>
      </c>
      <c r="J4276" s="526" t="str">
        <f ca="1">IF(G4276="","",SUMPRODUCT(LOOKUP(MID(SUBSTITUTE(UPPER(TRIM(CLEAN(SUBSTITUTE(SUBSTITUTE(G4276,"ٔ",""),"ـ","ء"))))," ",""),ROW(INDIRECT("1:"&amp;LEN(SUBSTITUTE(UPPER(TRIM(CLEAN(SUBSTITUTE(SUBSTITUTE(G4276,"ٔ",""),"ـ","ء"))))," ","")))),1),Gematria!$C$3:$C$40,Gematria!$D$3:$D$40)))</f>
        <v/>
      </c>
    </row>
    <row r="4277" spans="1:10" x14ac:dyDescent="0.25">
      <c r="A4277" s="2">
        <v>4276</v>
      </c>
      <c r="B4277" s="2">
        <v>41</v>
      </c>
      <c r="C4277" s="2">
        <v>21</v>
      </c>
      <c r="D4277" s="11"/>
      <c r="E42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77" s="524" t="str">
        <f t="shared" si="200"/>
        <v/>
      </c>
      <c r="H4277" s="525">
        <f t="shared" si="201"/>
        <v>0</v>
      </c>
      <c r="I4277" s="526">
        <f t="shared" si="202"/>
        <v>1</v>
      </c>
      <c r="J4277" s="526" t="str">
        <f ca="1">IF(G4277="","",SUMPRODUCT(LOOKUP(MID(SUBSTITUTE(UPPER(TRIM(CLEAN(SUBSTITUTE(SUBSTITUTE(G4277,"ٔ",""),"ـ","ء"))))," ",""),ROW(INDIRECT("1:"&amp;LEN(SUBSTITUTE(UPPER(TRIM(CLEAN(SUBSTITUTE(SUBSTITUTE(G4277,"ٔ",""),"ـ","ء"))))," ","")))),1),Gematria!$C$3:$C$40,Gematria!$D$3:$D$40)))</f>
        <v/>
      </c>
    </row>
    <row r="4278" spans="1:10" x14ac:dyDescent="0.25">
      <c r="A4278" s="2">
        <v>4277</v>
      </c>
      <c r="B4278" s="2">
        <v>41</v>
      </c>
      <c r="C4278" s="2">
        <v>22</v>
      </c>
      <c r="D4278" s="11"/>
      <c r="E42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78" s="524" t="str">
        <f t="shared" si="200"/>
        <v/>
      </c>
      <c r="H4278" s="525">
        <f t="shared" si="201"/>
        <v>0</v>
      </c>
      <c r="I4278" s="526">
        <f t="shared" si="202"/>
        <v>1</v>
      </c>
      <c r="J4278" s="526" t="str">
        <f ca="1">IF(G4278="","",SUMPRODUCT(LOOKUP(MID(SUBSTITUTE(UPPER(TRIM(CLEAN(SUBSTITUTE(SUBSTITUTE(G4278,"ٔ",""),"ـ","ء"))))," ",""),ROW(INDIRECT("1:"&amp;LEN(SUBSTITUTE(UPPER(TRIM(CLEAN(SUBSTITUTE(SUBSTITUTE(G4278,"ٔ",""),"ـ","ء"))))," ","")))),1),Gematria!$C$3:$C$40,Gematria!$D$3:$D$40)))</f>
        <v/>
      </c>
    </row>
    <row r="4279" spans="1:10" x14ac:dyDescent="0.25">
      <c r="A4279" s="2">
        <v>4278</v>
      </c>
      <c r="B4279" s="2">
        <v>41</v>
      </c>
      <c r="C4279" s="2">
        <v>23</v>
      </c>
      <c r="D4279" s="11"/>
      <c r="E42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79" s="524" t="str">
        <f t="shared" si="200"/>
        <v/>
      </c>
      <c r="H4279" s="525">
        <f t="shared" si="201"/>
        <v>0</v>
      </c>
      <c r="I4279" s="526">
        <f t="shared" si="202"/>
        <v>1</v>
      </c>
      <c r="J4279" s="526" t="str">
        <f ca="1">IF(G4279="","",SUMPRODUCT(LOOKUP(MID(SUBSTITUTE(UPPER(TRIM(CLEAN(SUBSTITUTE(SUBSTITUTE(G4279,"ٔ",""),"ـ","ء"))))," ",""),ROW(INDIRECT("1:"&amp;LEN(SUBSTITUTE(UPPER(TRIM(CLEAN(SUBSTITUTE(SUBSTITUTE(G4279,"ٔ",""),"ـ","ء"))))," ","")))),1),Gematria!$C$3:$C$40,Gematria!$D$3:$D$40)))</f>
        <v/>
      </c>
    </row>
    <row r="4280" spans="1:10" x14ac:dyDescent="0.25">
      <c r="A4280" s="2">
        <v>4279</v>
      </c>
      <c r="B4280" s="2">
        <v>41</v>
      </c>
      <c r="C4280" s="2">
        <v>24</v>
      </c>
      <c r="D4280" s="11"/>
      <c r="E42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80" s="524" t="str">
        <f t="shared" si="200"/>
        <v/>
      </c>
      <c r="H4280" s="525">
        <f t="shared" si="201"/>
        <v>0</v>
      </c>
      <c r="I4280" s="526">
        <f t="shared" si="202"/>
        <v>1</v>
      </c>
      <c r="J4280" s="526" t="str">
        <f ca="1">IF(G4280="","",SUMPRODUCT(LOOKUP(MID(SUBSTITUTE(UPPER(TRIM(CLEAN(SUBSTITUTE(SUBSTITUTE(G4280,"ٔ",""),"ـ","ء"))))," ",""),ROW(INDIRECT("1:"&amp;LEN(SUBSTITUTE(UPPER(TRIM(CLEAN(SUBSTITUTE(SUBSTITUTE(G4280,"ٔ",""),"ـ","ء"))))," ","")))),1),Gematria!$C$3:$C$40,Gematria!$D$3:$D$40)))</f>
        <v/>
      </c>
    </row>
    <row r="4281" spans="1:10" x14ac:dyDescent="0.25">
      <c r="A4281" s="2">
        <v>4280</v>
      </c>
      <c r="B4281" s="2">
        <v>41</v>
      </c>
      <c r="C4281" s="2">
        <v>25</v>
      </c>
      <c r="D4281" s="11"/>
      <c r="E42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81" s="524" t="str">
        <f t="shared" si="200"/>
        <v/>
      </c>
      <c r="H4281" s="525">
        <f t="shared" si="201"/>
        <v>0</v>
      </c>
      <c r="I4281" s="526">
        <f t="shared" si="202"/>
        <v>1</v>
      </c>
      <c r="J4281" s="526" t="str">
        <f ca="1">IF(G4281="","",SUMPRODUCT(LOOKUP(MID(SUBSTITUTE(UPPER(TRIM(CLEAN(SUBSTITUTE(SUBSTITUTE(G4281,"ٔ",""),"ـ","ء"))))," ",""),ROW(INDIRECT("1:"&amp;LEN(SUBSTITUTE(UPPER(TRIM(CLEAN(SUBSTITUTE(SUBSTITUTE(G4281,"ٔ",""),"ـ","ء"))))," ","")))),1),Gematria!$C$3:$C$40,Gematria!$D$3:$D$40)))</f>
        <v/>
      </c>
    </row>
    <row r="4282" spans="1:10" x14ac:dyDescent="0.25">
      <c r="A4282" s="2">
        <v>4281</v>
      </c>
      <c r="B4282" s="2">
        <v>41</v>
      </c>
      <c r="C4282" s="2">
        <v>26</v>
      </c>
      <c r="D4282" s="11"/>
      <c r="E42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82" s="524" t="str">
        <f t="shared" si="200"/>
        <v/>
      </c>
      <c r="H4282" s="525">
        <f t="shared" si="201"/>
        <v>0</v>
      </c>
      <c r="I4282" s="526">
        <f t="shared" si="202"/>
        <v>1</v>
      </c>
      <c r="J4282" s="526" t="str">
        <f ca="1">IF(G4282="","",SUMPRODUCT(LOOKUP(MID(SUBSTITUTE(UPPER(TRIM(CLEAN(SUBSTITUTE(SUBSTITUTE(G4282,"ٔ",""),"ـ","ء"))))," ",""),ROW(INDIRECT("1:"&amp;LEN(SUBSTITUTE(UPPER(TRIM(CLEAN(SUBSTITUTE(SUBSTITUTE(G4282,"ٔ",""),"ـ","ء"))))," ","")))),1),Gematria!$C$3:$C$40,Gematria!$D$3:$D$40)))</f>
        <v/>
      </c>
    </row>
    <row r="4283" spans="1:10" x14ac:dyDescent="0.25">
      <c r="A4283" s="2">
        <v>4282</v>
      </c>
      <c r="B4283" s="2">
        <v>41</v>
      </c>
      <c r="C4283" s="2">
        <v>27</v>
      </c>
      <c r="D4283" s="11"/>
      <c r="E42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83" s="524" t="str">
        <f t="shared" si="200"/>
        <v/>
      </c>
      <c r="H4283" s="525">
        <f t="shared" si="201"/>
        <v>0</v>
      </c>
      <c r="I4283" s="526">
        <f t="shared" si="202"/>
        <v>1</v>
      </c>
      <c r="J4283" s="526" t="str">
        <f ca="1">IF(G4283="","",SUMPRODUCT(LOOKUP(MID(SUBSTITUTE(UPPER(TRIM(CLEAN(SUBSTITUTE(SUBSTITUTE(G4283,"ٔ",""),"ـ","ء"))))," ",""),ROW(INDIRECT("1:"&amp;LEN(SUBSTITUTE(UPPER(TRIM(CLEAN(SUBSTITUTE(SUBSTITUTE(G4283,"ٔ",""),"ـ","ء"))))," ","")))),1),Gematria!$C$3:$C$40,Gematria!$D$3:$D$40)))</f>
        <v/>
      </c>
    </row>
    <row r="4284" spans="1:10" x14ac:dyDescent="0.25">
      <c r="A4284" s="2">
        <v>4283</v>
      </c>
      <c r="B4284" s="2">
        <v>41</v>
      </c>
      <c r="C4284" s="2">
        <v>28</v>
      </c>
      <c r="D4284" s="11"/>
      <c r="E42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84" s="524" t="str">
        <f t="shared" si="200"/>
        <v/>
      </c>
      <c r="H4284" s="525">
        <f t="shared" si="201"/>
        <v>0</v>
      </c>
      <c r="I4284" s="526">
        <f t="shared" si="202"/>
        <v>1</v>
      </c>
      <c r="J4284" s="526" t="str">
        <f ca="1">IF(G4284="","",SUMPRODUCT(LOOKUP(MID(SUBSTITUTE(UPPER(TRIM(CLEAN(SUBSTITUTE(SUBSTITUTE(G4284,"ٔ",""),"ـ","ء"))))," ",""),ROW(INDIRECT("1:"&amp;LEN(SUBSTITUTE(UPPER(TRIM(CLEAN(SUBSTITUTE(SUBSTITUTE(G4284,"ٔ",""),"ـ","ء"))))," ","")))),1),Gematria!$C$3:$C$40,Gematria!$D$3:$D$40)))</f>
        <v/>
      </c>
    </row>
    <row r="4285" spans="1:10" x14ac:dyDescent="0.25">
      <c r="A4285" s="2">
        <v>4284</v>
      </c>
      <c r="B4285" s="2">
        <v>41</v>
      </c>
      <c r="C4285" s="2">
        <v>29</v>
      </c>
      <c r="D4285" s="11"/>
      <c r="E42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85" s="524" t="str">
        <f t="shared" si="200"/>
        <v/>
      </c>
      <c r="H4285" s="525">
        <f t="shared" si="201"/>
        <v>0</v>
      </c>
      <c r="I4285" s="526">
        <f t="shared" si="202"/>
        <v>1</v>
      </c>
      <c r="J4285" s="526" t="str">
        <f ca="1">IF(G4285="","",SUMPRODUCT(LOOKUP(MID(SUBSTITUTE(UPPER(TRIM(CLEAN(SUBSTITUTE(SUBSTITUTE(G4285,"ٔ",""),"ـ","ء"))))," ",""),ROW(INDIRECT("1:"&amp;LEN(SUBSTITUTE(UPPER(TRIM(CLEAN(SUBSTITUTE(SUBSTITUTE(G4285,"ٔ",""),"ـ","ء"))))," ","")))),1),Gematria!$C$3:$C$40,Gematria!$D$3:$D$40)))</f>
        <v/>
      </c>
    </row>
    <row r="4286" spans="1:10" x14ac:dyDescent="0.25">
      <c r="A4286" s="2">
        <v>4285</v>
      </c>
      <c r="B4286" s="2">
        <v>41</v>
      </c>
      <c r="C4286" s="2">
        <v>30</v>
      </c>
      <c r="D4286" s="11"/>
      <c r="E42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86" s="524" t="str">
        <f t="shared" si="200"/>
        <v/>
      </c>
      <c r="H4286" s="525">
        <f t="shared" si="201"/>
        <v>0</v>
      </c>
      <c r="I4286" s="526">
        <f t="shared" si="202"/>
        <v>1</v>
      </c>
      <c r="J4286" s="526" t="str">
        <f ca="1">IF(G4286="","",SUMPRODUCT(LOOKUP(MID(SUBSTITUTE(UPPER(TRIM(CLEAN(SUBSTITUTE(SUBSTITUTE(G4286,"ٔ",""),"ـ","ء"))))," ",""),ROW(INDIRECT("1:"&amp;LEN(SUBSTITUTE(UPPER(TRIM(CLEAN(SUBSTITUTE(SUBSTITUTE(G4286,"ٔ",""),"ـ","ء"))))," ","")))),1),Gematria!$C$3:$C$40,Gematria!$D$3:$D$40)))</f>
        <v/>
      </c>
    </row>
    <row r="4287" spans="1:10" x14ac:dyDescent="0.25">
      <c r="A4287" s="2">
        <v>4286</v>
      </c>
      <c r="B4287" s="2">
        <v>41</v>
      </c>
      <c r="C4287" s="2">
        <v>31</v>
      </c>
      <c r="D4287" s="11"/>
      <c r="E42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87" s="524" t="str">
        <f t="shared" si="200"/>
        <v/>
      </c>
      <c r="H4287" s="525">
        <f t="shared" si="201"/>
        <v>0</v>
      </c>
      <c r="I4287" s="526">
        <f t="shared" si="202"/>
        <v>1</v>
      </c>
      <c r="J4287" s="526" t="str">
        <f ca="1">IF(G4287="","",SUMPRODUCT(LOOKUP(MID(SUBSTITUTE(UPPER(TRIM(CLEAN(SUBSTITUTE(SUBSTITUTE(G4287,"ٔ",""),"ـ","ء"))))," ",""),ROW(INDIRECT("1:"&amp;LEN(SUBSTITUTE(UPPER(TRIM(CLEAN(SUBSTITUTE(SUBSTITUTE(G4287,"ٔ",""),"ـ","ء"))))," ","")))),1),Gematria!$C$3:$C$40,Gematria!$D$3:$D$40)))</f>
        <v/>
      </c>
    </row>
    <row r="4288" spans="1:10" x14ac:dyDescent="0.25">
      <c r="A4288" s="2">
        <v>4287</v>
      </c>
      <c r="B4288" s="2">
        <v>41</v>
      </c>
      <c r="C4288" s="2">
        <v>32</v>
      </c>
      <c r="D4288" s="11"/>
      <c r="E42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88" s="524" t="str">
        <f t="shared" si="200"/>
        <v/>
      </c>
      <c r="H4288" s="525">
        <f t="shared" si="201"/>
        <v>0</v>
      </c>
      <c r="I4288" s="526">
        <f t="shared" si="202"/>
        <v>1</v>
      </c>
      <c r="J4288" s="526" t="str">
        <f ca="1">IF(G4288="","",SUMPRODUCT(LOOKUP(MID(SUBSTITUTE(UPPER(TRIM(CLEAN(SUBSTITUTE(SUBSTITUTE(G4288,"ٔ",""),"ـ","ء"))))," ",""),ROW(INDIRECT("1:"&amp;LEN(SUBSTITUTE(UPPER(TRIM(CLEAN(SUBSTITUTE(SUBSTITUTE(G4288,"ٔ",""),"ـ","ء"))))," ","")))),1),Gematria!$C$3:$C$40,Gematria!$D$3:$D$40)))</f>
        <v/>
      </c>
    </row>
    <row r="4289" spans="1:10" x14ac:dyDescent="0.25">
      <c r="A4289" s="2">
        <v>4288</v>
      </c>
      <c r="B4289" s="2">
        <v>41</v>
      </c>
      <c r="C4289" s="2">
        <v>33</v>
      </c>
      <c r="D4289" s="11"/>
      <c r="E42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89" s="524" t="str">
        <f t="shared" si="200"/>
        <v/>
      </c>
      <c r="H4289" s="525">
        <f t="shared" si="201"/>
        <v>0</v>
      </c>
      <c r="I4289" s="526">
        <f t="shared" si="202"/>
        <v>1</v>
      </c>
      <c r="J4289" s="526" t="str">
        <f ca="1">IF(G4289="","",SUMPRODUCT(LOOKUP(MID(SUBSTITUTE(UPPER(TRIM(CLEAN(SUBSTITUTE(SUBSTITUTE(G4289,"ٔ",""),"ـ","ء"))))," ",""),ROW(INDIRECT("1:"&amp;LEN(SUBSTITUTE(UPPER(TRIM(CLEAN(SUBSTITUTE(SUBSTITUTE(G4289,"ٔ",""),"ـ","ء"))))," ","")))),1),Gematria!$C$3:$C$40,Gematria!$D$3:$D$40)))</f>
        <v/>
      </c>
    </row>
    <row r="4290" spans="1:10" x14ac:dyDescent="0.25">
      <c r="A4290" s="2">
        <v>4289</v>
      </c>
      <c r="B4290" s="2">
        <v>41</v>
      </c>
      <c r="C4290" s="2">
        <v>34</v>
      </c>
      <c r="D4290" s="11"/>
      <c r="E42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90" s="524" t="str">
        <f t="shared" si="200"/>
        <v/>
      </c>
      <c r="H4290" s="525">
        <f t="shared" si="201"/>
        <v>0</v>
      </c>
      <c r="I4290" s="526">
        <f t="shared" si="202"/>
        <v>1</v>
      </c>
      <c r="J4290" s="526" t="str">
        <f ca="1">IF(G4290="","",SUMPRODUCT(LOOKUP(MID(SUBSTITUTE(UPPER(TRIM(CLEAN(SUBSTITUTE(SUBSTITUTE(G4290,"ٔ",""),"ـ","ء"))))," ",""),ROW(INDIRECT("1:"&amp;LEN(SUBSTITUTE(UPPER(TRIM(CLEAN(SUBSTITUTE(SUBSTITUTE(G4290,"ٔ",""),"ـ","ء"))))," ","")))),1),Gematria!$C$3:$C$40,Gematria!$D$3:$D$40)))</f>
        <v/>
      </c>
    </row>
    <row r="4291" spans="1:10" x14ac:dyDescent="0.25">
      <c r="A4291" s="2">
        <v>4290</v>
      </c>
      <c r="B4291" s="2">
        <v>41</v>
      </c>
      <c r="C4291" s="2">
        <v>35</v>
      </c>
      <c r="D4291" s="11"/>
      <c r="E42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91" s="524" t="str">
        <f t="shared" ref="G4291:G4354" si="203">TRIM(CLEAN(SUBSTITUTE(F4291,"ٔ","")))</f>
        <v/>
      </c>
      <c r="H4291" s="525">
        <f t="shared" ref="H4291:H4354" si="204">LEN(SUBSTITUTE(G4291," ",""))</f>
        <v>0</v>
      </c>
      <c r="I4291" s="526">
        <f t="shared" si="202"/>
        <v>1</v>
      </c>
      <c r="J4291" s="526" t="str">
        <f ca="1">IF(G4291="","",SUMPRODUCT(LOOKUP(MID(SUBSTITUTE(UPPER(TRIM(CLEAN(SUBSTITUTE(SUBSTITUTE(G4291,"ٔ",""),"ـ","ء"))))," ",""),ROW(INDIRECT("1:"&amp;LEN(SUBSTITUTE(UPPER(TRIM(CLEAN(SUBSTITUTE(SUBSTITUTE(G4291,"ٔ",""),"ـ","ء"))))," ","")))),1),Gematria!$C$3:$C$40,Gematria!$D$3:$D$40)))</f>
        <v/>
      </c>
    </row>
    <row r="4292" spans="1:10" x14ac:dyDescent="0.25">
      <c r="A4292" s="2">
        <v>4291</v>
      </c>
      <c r="B4292" s="2">
        <v>41</v>
      </c>
      <c r="C4292" s="2">
        <v>36</v>
      </c>
      <c r="D4292" s="11"/>
      <c r="E42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92" s="524" t="str">
        <f t="shared" si="203"/>
        <v/>
      </c>
      <c r="H4292" s="525">
        <f t="shared" si="204"/>
        <v>0</v>
      </c>
      <c r="I4292" s="526">
        <f t="shared" si="202"/>
        <v>1</v>
      </c>
      <c r="J4292" s="526" t="str">
        <f ca="1">IF(G4292="","",SUMPRODUCT(LOOKUP(MID(SUBSTITUTE(UPPER(TRIM(CLEAN(SUBSTITUTE(SUBSTITUTE(G4292,"ٔ",""),"ـ","ء"))))," ",""),ROW(INDIRECT("1:"&amp;LEN(SUBSTITUTE(UPPER(TRIM(CLEAN(SUBSTITUTE(SUBSTITUTE(G4292,"ٔ",""),"ـ","ء"))))," ","")))),1),Gematria!$C$3:$C$40,Gematria!$D$3:$D$40)))</f>
        <v/>
      </c>
    </row>
    <row r="4293" spans="1:10" x14ac:dyDescent="0.25">
      <c r="A4293" s="2">
        <v>4292</v>
      </c>
      <c r="B4293" s="2">
        <v>41</v>
      </c>
      <c r="C4293" s="2">
        <v>37</v>
      </c>
      <c r="D4293" s="11"/>
      <c r="E42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93" s="524" t="str">
        <f t="shared" si="203"/>
        <v/>
      </c>
      <c r="H4293" s="525">
        <f t="shared" si="204"/>
        <v>0</v>
      </c>
      <c r="I4293" s="526">
        <f t="shared" si="202"/>
        <v>1</v>
      </c>
      <c r="J4293" s="526" t="str">
        <f ca="1">IF(G4293="","",SUMPRODUCT(LOOKUP(MID(SUBSTITUTE(UPPER(TRIM(CLEAN(SUBSTITUTE(SUBSTITUTE(G4293,"ٔ",""),"ـ","ء"))))," ",""),ROW(INDIRECT("1:"&amp;LEN(SUBSTITUTE(UPPER(TRIM(CLEAN(SUBSTITUTE(SUBSTITUTE(G4293,"ٔ",""),"ـ","ء"))))," ","")))),1),Gematria!$C$3:$C$40,Gematria!$D$3:$D$40)))</f>
        <v/>
      </c>
    </row>
    <row r="4294" spans="1:10" x14ac:dyDescent="0.25">
      <c r="A4294" s="2">
        <v>4293</v>
      </c>
      <c r="B4294" s="2">
        <v>41</v>
      </c>
      <c r="C4294" s="2">
        <v>38</v>
      </c>
      <c r="D4294" s="11"/>
      <c r="E42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94" s="524" t="str">
        <f t="shared" si="203"/>
        <v/>
      </c>
      <c r="H4294" s="525">
        <f t="shared" si="204"/>
        <v>0</v>
      </c>
      <c r="I4294" s="526">
        <f t="shared" si="202"/>
        <v>1</v>
      </c>
      <c r="J4294" s="526" t="str">
        <f ca="1">IF(G4294="","",SUMPRODUCT(LOOKUP(MID(SUBSTITUTE(UPPER(TRIM(CLEAN(SUBSTITUTE(SUBSTITUTE(G4294,"ٔ",""),"ـ","ء"))))," ",""),ROW(INDIRECT("1:"&amp;LEN(SUBSTITUTE(UPPER(TRIM(CLEAN(SUBSTITUTE(SUBSTITUTE(G4294,"ٔ",""),"ـ","ء"))))," ","")))),1),Gematria!$C$3:$C$40,Gematria!$D$3:$D$40)))</f>
        <v/>
      </c>
    </row>
    <row r="4295" spans="1:10" x14ac:dyDescent="0.25">
      <c r="A4295" s="2">
        <v>4294</v>
      </c>
      <c r="B4295" s="2">
        <v>41</v>
      </c>
      <c r="C4295" s="2">
        <v>39</v>
      </c>
      <c r="D4295" s="11"/>
      <c r="E42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95" s="524" t="str">
        <f t="shared" si="203"/>
        <v/>
      </c>
      <c r="H4295" s="525">
        <f t="shared" si="204"/>
        <v>0</v>
      </c>
      <c r="I4295" s="526">
        <f t="shared" si="202"/>
        <v>1</v>
      </c>
      <c r="J4295" s="526" t="str">
        <f ca="1">IF(G4295="","",SUMPRODUCT(LOOKUP(MID(SUBSTITUTE(UPPER(TRIM(CLEAN(SUBSTITUTE(SUBSTITUTE(G4295,"ٔ",""),"ـ","ء"))))," ",""),ROW(INDIRECT("1:"&amp;LEN(SUBSTITUTE(UPPER(TRIM(CLEAN(SUBSTITUTE(SUBSTITUTE(G4295,"ٔ",""),"ـ","ء"))))," ","")))),1),Gematria!$C$3:$C$40,Gematria!$D$3:$D$40)))</f>
        <v/>
      </c>
    </row>
    <row r="4296" spans="1:10" x14ac:dyDescent="0.25">
      <c r="A4296" s="2">
        <v>4295</v>
      </c>
      <c r="B4296" s="2">
        <v>41</v>
      </c>
      <c r="C4296" s="2">
        <v>40</v>
      </c>
      <c r="D4296" s="11"/>
      <c r="E42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96" s="524" t="str">
        <f t="shared" si="203"/>
        <v/>
      </c>
      <c r="H4296" s="525">
        <f t="shared" si="204"/>
        <v>0</v>
      </c>
      <c r="I4296" s="526">
        <f t="shared" si="202"/>
        <v>1</v>
      </c>
      <c r="J4296" s="526" t="str">
        <f ca="1">IF(G4296="","",SUMPRODUCT(LOOKUP(MID(SUBSTITUTE(UPPER(TRIM(CLEAN(SUBSTITUTE(SUBSTITUTE(G4296,"ٔ",""),"ـ","ء"))))," ",""),ROW(INDIRECT("1:"&amp;LEN(SUBSTITUTE(UPPER(TRIM(CLEAN(SUBSTITUTE(SUBSTITUTE(G4296,"ٔ",""),"ـ","ء"))))," ","")))),1),Gematria!$C$3:$C$40,Gematria!$D$3:$D$40)))</f>
        <v/>
      </c>
    </row>
    <row r="4297" spans="1:10" x14ac:dyDescent="0.25">
      <c r="A4297" s="2">
        <v>4296</v>
      </c>
      <c r="B4297" s="2">
        <v>41</v>
      </c>
      <c r="C4297" s="2">
        <v>41</v>
      </c>
      <c r="D4297" s="11"/>
      <c r="E42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97" s="524" t="str">
        <f t="shared" si="203"/>
        <v/>
      </c>
      <c r="H4297" s="525">
        <f t="shared" si="204"/>
        <v>0</v>
      </c>
      <c r="I4297" s="526">
        <f t="shared" si="202"/>
        <v>1</v>
      </c>
      <c r="J4297" s="526" t="str">
        <f ca="1">IF(G4297="","",SUMPRODUCT(LOOKUP(MID(SUBSTITUTE(UPPER(TRIM(CLEAN(SUBSTITUTE(SUBSTITUTE(G4297,"ٔ",""),"ـ","ء"))))," ",""),ROW(INDIRECT("1:"&amp;LEN(SUBSTITUTE(UPPER(TRIM(CLEAN(SUBSTITUTE(SUBSTITUTE(G4297,"ٔ",""),"ـ","ء"))))," ","")))),1),Gematria!$C$3:$C$40,Gematria!$D$3:$D$40)))</f>
        <v/>
      </c>
    </row>
    <row r="4298" spans="1:10" x14ac:dyDescent="0.25">
      <c r="A4298" s="2">
        <v>4297</v>
      </c>
      <c r="B4298" s="2">
        <v>41</v>
      </c>
      <c r="C4298" s="2">
        <v>42</v>
      </c>
      <c r="D4298" s="11"/>
      <c r="E42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98" s="524" t="str">
        <f t="shared" si="203"/>
        <v/>
      </c>
      <c r="H4298" s="525">
        <f t="shared" si="204"/>
        <v>0</v>
      </c>
      <c r="I4298" s="526">
        <f t="shared" si="202"/>
        <v>1</v>
      </c>
      <c r="J4298" s="526" t="str">
        <f ca="1">IF(G4298="","",SUMPRODUCT(LOOKUP(MID(SUBSTITUTE(UPPER(TRIM(CLEAN(SUBSTITUTE(SUBSTITUTE(G4298,"ٔ",""),"ـ","ء"))))," ",""),ROW(INDIRECT("1:"&amp;LEN(SUBSTITUTE(UPPER(TRIM(CLEAN(SUBSTITUTE(SUBSTITUTE(G4298,"ٔ",""),"ـ","ء"))))," ","")))),1),Gematria!$C$3:$C$40,Gematria!$D$3:$D$40)))</f>
        <v/>
      </c>
    </row>
    <row r="4299" spans="1:10" x14ac:dyDescent="0.25">
      <c r="A4299" s="2">
        <v>4298</v>
      </c>
      <c r="B4299" s="2">
        <v>41</v>
      </c>
      <c r="C4299" s="2">
        <v>43</v>
      </c>
      <c r="D4299" s="11"/>
      <c r="E42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2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4299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299" s="524" t="str">
        <f t="shared" si="203"/>
        <v/>
      </c>
      <c r="H4299" s="525">
        <f t="shared" si="204"/>
        <v>0</v>
      </c>
      <c r="I4299" s="526">
        <f t="shared" si="202"/>
        <v>1</v>
      </c>
      <c r="J4299" s="526" t="str">
        <f ca="1">IF(G4299="","",SUMPRODUCT(LOOKUP(MID(SUBSTITUTE(UPPER(TRIM(CLEAN(SUBSTITUTE(SUBSTITUTE(G4299,"ٔ",""),"ـ","ء"))))," ",""),ROW(INDIRECT("1:"&amp;LEN(SUBSTITUTE(UPPER(TRIM(CLEAN(SUBSTITUTE(SUBSTITUTE(G4299,"ٔ",""),"ـ","ء"))))," ","")))),1),Gematria!$C$3:$C$40,Gematria!$D$3:$D$40)))</f>
        <v/>
      </c>
    </row>
    <row r="4300" spans="1:10" x14ac:dyDescent="0.25">
      <c r="A4300" s="2">
        <v>4299</v>
      </c>
      <c r="B4300" s="2">
        <v>41</v>
      </c>
      <c r="C4300" s="2">
        <v>44</v>
      </c>
      <c r="D4300" s="11"/>
      <c r="E43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00" s="524" t="str">
        <f t="shared" si="203"/>
        <v/>
      </c>
      <c r="H4300" s="525">
        <f t="shared" si="204"/>
        <v>0</v>
      </c>
      <c r="I4300" s="526">
        <f t="shared" si="202"/>
        <v>1</v>
      </c>
      <c r="J4300" s="526" t="str">
        <f ca="1">IF(G4300="","",SUMPRODUCT(LOOKUP(MID(SUBSTITUTE(UPPER(TRIM(CLEAN(SUBSTITUTE(SUBSTITUTE(G4300,"ٔ",""),"ـ","ء"))))," ",""),ROW(INDIRECT("1:"&amp;LEN(SUBSTITUTE(UPPER(TRIM(CLEAN(SUBSTITUTE(SUBSTITUTE(G4300,"ٔ",""),"ـ","ء"))))," ","")))),1),Gematria!$C$3:$C$40,Gematria!$D$3:$D$40)))</f>
        <v/>
      </c>
    </row>
    <row r="4301" spans="1:10" x14ac:dyDescent="0.25">
      <c r="A4301" s="2">
        <v>4300</v>
      </c>
      <c r="B4301" s="2">
        <v>41</v>
      </c>
      <c r="C4301" s="2">
        <v>45</v>
      </c>
      <c r="D4301" s="11"/>
      <c r="E43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01" s="524" t="str">
        <f t="shared" si="203"/>
        <v/>
      </c>
      <c r="H4301" s="525">
        <f t="shared" si="204"/>
        <v>0</v>
      </c>
      <c r="I4301" s="526">
        <f t="shared" si="202"/>
        <v>1</v>
      </c>
      <c r="J4301" s="526" t="str">
        <f ca="1">IF(G4301="","",SUMPRODUCT(LOOKUP(MID(SUBSTITUTE(UPPER(TRIM(CLEAN(SUBSTITUTE(SUBSTITUTE(G4301,"ٔ",""),"ـ","ء"))))," ",""),ROW(INDIRECT("1:"&amp;LEN(SUBSTITUTE(UPPER(TRIM(CLEAN(SUBSTITUTE(SUBSTITUTE(G4301,"ٔ",""),"ـ","ء"))))," ","")))),1),Gematria!$C$3:$C$40,Gematria!$D$3:$D$40)))</f>
        <v/>
      </c>
    </row>
    <row r="4302" spans="1:10" x14ac:dyDescent="0.25">
      <c r="A4302" s="2">
        <v>4301</v>
      </c>
      <c r="B4302" s="2">
        <v>41</v>
      </c>
      <c r="C4302" s="2">
        <v>46</v>
      </c>
      <c r="D4302" s="11"/>
      <c r="E43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02" s="524" t="str">
        <f t="shared" si="203"/>
        <v/>
      </c>
      <c r="H4302" s="525">
        <f t="shared" si="204"/>
        <v>0</v>
      </c>
      <c r="I4302" s="526">
        <f t="shared" si="202"/>
        <v>1</v>
      </c>
      <c r="J4302" s="526" t="str">
        <f ca="1">IF(G4302="","",SUMPRODUCT(LOOKUP(MID(SUBSTITUTE(UPPER(TRIM(CLEAN(SUBSTITUTE(SUBSTITUTE(G4302,"ٔ",""),"ـ","ء"))))," ",""),ROW(INDIRECT("1:"&amp;LEN(SUBSTITUTE(UPPER(TRIM(CLEAN(SUBSTITUTE(SUBSTITUTE(G4302,"ٔ",""),"ـ","ء"))))," ","")))),1),Gematria!$C$3:$C$40,Gematria!$D$3:$D$40)))</f>
        <v/>
      </c>
    </row>
    <row r="4303" spans="1:10" x14ac:dyDescent="0.25">
      <c r="A4303" s="2">
        <v>4302</v>
      </c>
      <c r="B4303" s="2">
        <v>41</v>
      </c>
      <c r="C4303" s="2">
        <v>47</v>
      </c>
      <c r="D4303" s="11"/>
      <c r="E43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03" s="524" t="str">
        <f t="shared" si="203"/>
        <v/>
      </c>
      <c r="H4303" s="525">
        <f t="shared" si="204"/>
        <v>0</v>
      </c>
      <c r="I4303" s="526">
        <f t="shared" si="202"/>
        <v>1</v>
      </c>
      <c r="J4303" s="526" t="str">
        <f ca="1">IF(G4303="","",SUMPRODUCT(LOOKUP(MID(SUBSTITUTE(UPPER(TRIM(CLEAN(SUBSTITUTE(SUBSTITUTE(G4303,"ٔ",""),"ـ","ء"))))," ",""),ROW(INDIRECT("1:"&amp;LEN(SUBSTITUTE(UPPER(TRIM(CLEAN(SUBSTITUTE(SUBSTITUTE(G4303,"ٔ",""),"ـ","ء"))))," ","")))),1),Gematria!$C$3:$C$40,Gematria!$D$3:$D$40)))</f>
        <v/>
      </c>
    </row>
    <row r="4304" spans="1:10" x14ac:dyDescent="0.25">
      <c r="A4304" s="2">
        <v>4303</v>
      </c>
      <c r="B4304" s="2">
        <v>41</v>
      </c>
      <c r="C4304" s="2">
        <v>48</v>
      </c>
      <c r="D4304" s="11"/>
      <c r="E43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04" s="524" t="str">
        <f t="shared" si="203"/>
        <v/>
      </c>
      <c r="H4304" s="525">
        <f t="shared" si="204"/>
        <v>0</v>
      </c>
      <c r="I4304" s="526">
        <f t="shared" si="202"/>
        <v>1</v>
      </c>
      <c r="J4304" s="526" t="str">
        <f ca="1">IF(G4304="","",SUMPRODUCT(LOOKUP(MID(SUBSTITUTE(UPPER(TRIM(CLEAN(SUBSTITUTE(SUBSTITUTE(G4304,"ٔ",""),"ـ","ء"))))," ",""),ROW(INDIRECT("1:"&amp;LEN(SUBSTITUTE(UPPER(TRIM(CLEAN(SUBSTITUTE(SUBSTITUTE(G4304,"ٔ",""),"ـ","ء"))))," ","")))),1),Gematria!$C$3:$C$40,Gematria!$D$3:$D$40)))</f>
        <v/>
      </c>
    </row>
    <row r="4305" spans="1:10" x14ac:dyDescent="0.25">
      <c r="A4305" s="2">
        <v>4304</v>
      </c>
      <c r="B4305" s="2">
        <v>41</v>
      </c>
      <c r="C4305" s="2">
        <v>49</v>
      </c>
      <c r="D4305" s="11"/>
      <c r="E43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05" s="524" t="str">
        <f t="shared" si="203"/>
        <v/>
      </c>
      <c r="H4305" s="525">
        <f t="shared" si="204"/>
        <v>0</v>
      </c>
      <c r="I4305" s="526">
        <f t="shared" si="202"/>
        <v>1</v>
      </c>
      <c r="J4305" s="526" t="str">
        <f ca="1">IF(G4305="","",SUMPRODUCT(LOOKUP(MID(SUBSTITUTE(UPPER(TRIM(CLEAN(SUBSTITUTE(SUBSTITUTE(G4305,"ٔ",""),"ـ","ء"))))," ",""),ROW(INDIRECT("1:"&amp;LEN(SUBSTITUTE(UPPER(TRIM(CLEAN(SUBSTITUTE(SUBSTITUTE(G4305,"ٔ",""),"ـ","ء"))))," ","")))),1),Gematria!$C$3:$C$40,Gematria!$D$3:$D$40)))</f>
        <v/>
      </c>
    </row>
    <row r="4306" spans="1:10" x14ac:dyDescent="0.25">
      <c r="A4306" s="2">
        <v>4305</v>
      </c>
      <c r="B4306" s="2">
        <v>41</v>
      </c>
      <c r="C4306" s="2">
        <v>50</v>
      </c>
      <c r="D4306" s="11"/>
      <c r="E43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06" s="524" t="str">
        <f t="shared" si="203"/>
        <v/>
      </c>
      <c r="H4306" s="525">
        <f t="shared" si="204"/>
        <v>0</v>
      </c>
      <c r="I4306" s="526">
        <f t="shared" si="202"/>
        <v>1</v>
      </c>
      <c r="J4306" s="526" t="str">
        <f ca="1">IF(G4306="","",SUMPRODUCT(LOOKUP(MID(SUBSTITUTE(UPPER(TRIM(CLEAN(SUBSTITUTE(SUBSTITUTE(G4306,"ٔ",""),"ـ","ء"))))," ",""),ROW(INDIRECT("1:"&amp;LEN(SUBSTITUTE(UPPER(TRIM(CLEAN(SUBSTITUTE(SUBSTITUTE(G4306,"ٔ",""),"ـ","ء"))))," ","")))),1),Gematria!$C$3:$C$40,Gematria!$D$3:$D$40)))</f>
        <v/>
      </c>
    </row>
    <row r="4307" spans="1:10" x14ac:dyDescent="0.25">
      <c r="A4307" s="2">
        <v>4306</v>
      </c>
      <c r="B4307" s="2">
        <v>41</v>
      </c>
      <c r="C4307" s="2">
        <v>51</v>
      </c>
      <c r="D4307" s="11"/>
      <c r="E43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07" s="524" t="str">
        <f t="shared" si="203"/>
        <v/>
      </c>
      <c r="H4307" s="525">
        <f t="shared" si="204"/>
        <v>0</v>
      </c>
      <c r="I4307" s="526">
        <f t="shared" ref="I4307:I4370" si="205">LEN(TRIM(G4307))-H4307+1</f>
        <v>1</v>
      </c>
      <c r="J4307" s="526" t="str">
        <f ca="1">IF(G4307="","",SUMPRODUCT(LOOKUP(MID(SUBSTITUTE(UPPER(TRIM(CLEAN(SUBSTITUTE(SUBSTITUTE(G4307,"ٔ",""),"ـ","ء"))))," ",""),ROW(INDIRECT("1:"&amp;LEN(SUBSTITUTE(UPPER(TRIM(CLEAN(SUBSTITUTE(SUBSTITUTE(G4307,"ٔ",""),"ـ","ء"))))," ","")))),1),Gematria!$C$3:$C$40,Gematria!$D$3:$D$40)))</f>
        <v/>
      </c>
    </row>
    <row r="4308" spans="1:10" x14ac:dyDescent="0.25">
      <c r="A4308" s="2">
        <v>4307</v>
      </c>
      <c r="B4308" s="2">
        <v>41</v>
      </c>
      <c r="C4308" s="2">
        <v>52</v>
      </c>
      <c r="D4308" s="11"/>
      <c r="E43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08" s="524" t="str">
        <f t="shared" si="203"/>
        <v/>
      </c>
      <c r="H4308" s="525">
        <f t="shared" si="204"/>
        <v>0</v>
      </c>
      <c r="I4308" s="526">
        <f t="shared" si="205"/>
        <v>1</v>
      </c>
      <c r="J4308" s="526" t="str">
        <f ca="1">IF(G4308="","",SUMPRODUCT(LOOKUP(MID(SUBSTITUTE(UPPER(TRIM(CLEAN(SUBSTITUTE(SUBSTITUTE(G4308,"ٔ",""),"ـ","ء"))))," ",""),ROW(INDIRECT("1:"&amp;LEN(SUBSTITUTE(UPPER(TRIM(CLEAN(SUBSTITUTE(SUBSTITUTE(G4308,"ٔ",""),"ـ","ء"))))," ","")))),1),Gematria!$C$3:$C$40,Gematria!$D$3:$D$40)))</f>
        <v/>
      </c>
    </row>
    <row r="4309" spans="1:10" x14ac:dyDescent="0.25">
      <c r="A4309" s="2">
        <v>4308</v>
      </c>
      <c r="B4309" s="2">
        <v>41</v>
      </c>
      <c r="C4309" s="2">
        <v>53</v>
      </c>
      <c r="D4309" s="11"/>
      <c r="E43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09" s="524" t="str">
        <f t="shared" si="203"/>
        <v/>
      </c>
      <c r="H4309" s="525">
        <f t="shared" si="204"/>
        <v>0</v>
      </c>
      <c r="I4309" s="526">
        <f t="shared" si="205"/>
        <v>1</v>
      </c>
      <c r="J4309" s="526" t="str">
        <f ca="1">IF(G4309="","",SUMPRODUCT(LOOKUP(MID(SUBSTITUTE(UPPER(TRIM(CLEAN(SUBSTITUTE(SUBSTITUTE(G4309,"ٔ",""),"ـ","ء"))))," ",""),ROW(INDIRECT("1:"&amp;LEN(SUBSTITUTE(UPPER(TRIM(CLEAN(SUBSTITUTE(SUBSTITUTE(G4309,"ٔ",""),"ـ","ء"))))," ","")))),1),Gematria!$C$3:$C$40,Gematria!$D$3:$D$40)))</f>
        <v/>
      </c>
    </row>
    <row r="4310" spans="1:10" x14ac:dyDescent="0.25">
      <c r="A4310" s="2">
        <v>4309</v>
      </c>
      <c r="B4310" s="2">
        <v>41</v>
      </c>
      <c r="C4310" s="2">
        <v>54</v>
      </c>
      <c r="D4310" s="11"/>
      <c r="E43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10" s="524" t="str">
        <f t="shared" si="203"/>
        <v/>
      </c>
      <c r="H4310" s="525">
        <f t="shared" si="204"/>
        <v>0</v>
      </c>
      <c r="I4310" s="526">
        <f t="shared" si="205"/>
        <v>1</v>
      </c>
      <c r="J4310" s="526" t="str">
        <f ca="1">IF(G4310="","",SUMPRODUCT(LOOKUP(MID(SUBSTITUTE(UPPER(TRIM(CLEAN(SUBSTITUTE(SUBSTITUTE(G4310,"ٔ",""),"ـ","ء"))))," ",""),ROW(INDIRECT("1:"&amp;LEN(SUBSTITUTE(UPPER(TRIM(CLEAN(SUBSTITUTE(SUBSTITUTE(G4310,"ٔ",""),"ـ","ء"))))," ","")))),1),Gematria!$C$3:$C$40,Gematria!$D$3:$D$40)))</f>
        <v/>
      </c>
    </row>
    <row r="4311" spans="1:10" x14ac:dyDescent="0.25">
      <c r="A4311" s="2">
        <v>4310</v>
      </c>
      <c r="B4311" s="2">
        <v>42</v>
      </c>
      <c r="C4311" s="2">
        <v>0</v>
      </c>
      <c r="D4311" s="11"/>
      <c r="E43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11" s="524" t="str">
        <f t="shared" si="203"/>
        <v/>
      </c>
      <c r="H4311" s="525">
        <f t="shared" si="204"/>
        <v>0</v>
      </c>
      <c r="I4311" s="526">
        <f t="shared" si="205"/>
        <v>1</v>
      </c>
      <c r="J4311" s="526" t="str">
        <f ca="1">IF(G4311="","",SUMPRODUCT(LOOKUP(MID(SUBSTITUTE(UPPER(TRIM(CLEAN(SUBSTITUTE(SUBSTITUTE(G4311,"ٔ",""),"ـ","ء"))))," ",""),ROW(INDIRECT("1:"&amp;LEN(SUBSTITUTE(UPPER(TRIM(CLEAN(SUBSTITUTE(SUBSTITUTE(G4311,"ٔ",""),"ـ","ء"))))," ","")))),1),Gematria!$C$3:$C$40,Gematria!$D$3:$D$40)))</f>
        <v/>
      </c>
    </row>
    <row r="4312" spans="1:10" x14ac:dyDescent="0.25">
      <c r="A4312" s="2">
        <v>4311</v>
      </c>
      <c r="B4312" s="2">
        <v>42</v>
      </c>
      <c r="C4312" s="2">
        <v>1</v>
      </c>
      <c r="D4312" s="11"/>
      <c r="E43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12" s="524" t="str">
        <f t="shared" si="203"/>
        <v/>
      </c>
      <c r="H4312" s="525">
        <f t="shared" si="204"/>
        <v>0</v>
      </c>
      <c r="I4312" s="526">
        <f t="shared" si="205"/>
        <v>1</v>
      </c>
      <c r="J4312" s="526" t="str">
        <f ca="1">IF(G4312="","",SUMPRODUCT(LOOKUP(MID(SUBSTITUTE(UPPER(TRIM(CLEAN(SUBSTITUTE(SUBSTITUTE(G4312,"ٔ",""),"ـ","ء"))))," ",""),ROW(INDIRECT("1:"&amp;LEN(SUBSTITUTE(UPPER(TRIM(CLEAN(SUBSTITUTE(SUBSTITUTE(G4312,"ٔ",""),"ـ","ء"))))," ","")))),1),Gematria!$C$3:$C$40,Gematria!$D$3:$D$40)))</f>
        <v/>
      </c>
    </row>
    <row r="4313" spans="1:10" x14ac:dyDescent="0.25">
      <c r="A4313" s="2">
        <v>4312</v>
      </c>
      <c r="B4313" s="2">
        <v>42</v>
      </c>
      <c r="C4313" s="2">
        <v>2</v>
      </c>
      <c r="D4313" s="11"/>
      <c r="E43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13" s="524" t="str">
        <f t="shared" si="203"/>
        <v/>
      </c>
      <c r="H4313" s="525">
        <f t="shared" si="204"/>
        <v>0</v>
      </c>
      <c r="I4313" s="526">
        <f t="shared" si="205"/>
        <v>1</v>
      </c>
      <c r="J4313" s="526" t="str">
        <f ca="1">IF(G4313="","",SUMPRODUCT(LOOKUP(MID(SUBSTITUTE(UPPER(TRIM(CLEAN(SUBSTITUTE(SUBSTITUTE(G4313,"ٔ",""),"ـ","ء"))))," ",""),ROW(INDIRECT("1:"&amp;LEN(SUBSTITUTE(UPPER(TRIM(CLEAN(SUBSTITUTE(SUBSTITUTE(G4313,"ٔ",""),"ـ","ء"))))," ","")))),1),Gematria!$C$3:$C$40,Gematria!$D$3:$D$40)))</f>
        <v/>
      </c>
    </row>
    <row r="4314" spans="1:10" x14ac:dyDescent="0.25">
      <c r="A4314" s="2">
        <v>4313</v>
      </c>
      <c r="B4314" s="2">
        <v>42</v>
      </c>
      <c r="C4314" s="2">
        <v>3</v>
      </c>
      <c r="D4314" s="11"/>
      <c r="E43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14" s="524" t="str">
        <f t="shared" si="203"/>
        <v/>
      </c>
      <c r="H4314" s="525">
        <f t="shared" si="204"/>
        <v>0</v>
      </c>
      <c r="I4314" s="526">
        <f t="shared" si="205"/>
        <v>1</v>
      </c>
      <c r="J4314" s="526" t="str">
        <f ca="1">IF(G4314="","",SUMPRODUCT(LOOKUP(MID(SUBSTITUTE(UPPER(TRIM(CLEAN(SUBSTITUTE(SUBSTITUTE(G4314,"ٔ",""),"ـ","ء"))))," ",""),ROW(INDIRECT("1:"&amp;LEN(SUBSTITUTE(UPPER(TRIM(CLEAN(SUBSTITUTE(SUBSTITUTE(G4314,"ٔ",""),"ـ","ء"))))," ","")))),1),Gematria!$C$3:$C$40,Gematria!$D$3:$D$40)))</f>
        <v/>
      </c>
    </row>
    <row r="4315" spans="1:10" x14ac:dyDescent="0.25">
      <c r="A4315" s="2">
        <v>4314</v>
      </c>
      <c r="B4315" s="2">
        <v>42</v>
      </c>
      <c r="C4315" s="2">
        <v>4</v>
      </c>
      <c r="D4315" s="11"/>
      <c r="E43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15" s="524" t="str">
        <f t="shared" si="203"/>
        <v/>
      </c>
      <c r="H4315" s="525">
        <f t="shared" si="204"/>
        <v>0</v>
      </c>
      <c r="I4315" s="526">
        <f t="shared" si="205"/>
        <v>1</v>
      </c>
      <c r="J4315" s="526" t="str">
        <f ca="1">IF(G4315="","",SUMPRODUCT(LOOKUP(MID(SUBSTITUTE(UPPER(TRIM(CLEAN(SUBSTITUTE(SUBSTITUTE(G4315,"ٔ",""),"ـ","ء"))))," ",""),ROW(INDIRECT("1:"&amp;LEN(SUBSTITUTE(UPPER(TRIM(CLEAN(SUBSTITUTE(SUBSTITUTE(G4315,"ٔ",""),"ـ","ء"))))," ","")))),1),Gematria!$C$3:$C$40,Gematria!$D$3:$D$40)))</f>
        <v/>
      </c>
    </row>
    <row r="4316" spans="1:10" x14ac:dyDescent="0.25">
      <c r="A4316" s="2">
        <v>4315</v>
      </c>
      <c r="B4316" s="2">
        <v>42</v>
      </c>
      <c r="C4316" s="2">
        <v>5</v>
      </c>
      <c r="D4316" s="11"/>
      <c r="E43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16" s="524" t="str">
        <f t="shared" si="203"/>
        <v/>
      </c>
      <c r="H4316" s="525">
        <f t="shared" si="204"/>
        <v>0</v>
      </c>
      <c r="I4316" s="526">
        <f t="shared" si="205"/>
        <v>1</v>
      </c>
      <c r="J4316" s="526" t="str">
        <f ca="1">IF(G4316="","",SUMPRODUCT(LOOKUP(MID(SUBSTITUTE(UPPER(TRIM(CLEAN(SUBSTITUTE(SUBSTITUTE(G4316,"ٔ",""),"ـ","ء"))))," ",""),ROW(INDIRECT("1:"&amp;LEN(SUBSTITUTE(UPPER(TRIM(CLEAN(SUBSTITUTE(SUBSTITUTE(G4316,"ٔ",""),"ـ","ء"))))," ","")))),1),Gematria!$C$3:$C$40,Gematria!$D$3:$D$40)))</f>
        <v/>
      </c>
    </row>
    <row r="4317" spans="1:10" x14ac:dyDescent="0.25">
      <c r="A4317" s="2">
        <v>4316</v>
      </c>
      <c r="B4317" s="2">
        <v>42</v>
      </c>
      <c r="C4317" s="2">
        <v>6</v>
      </c>
      <c r="D4317" s="11"/>
      <c r="E43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17" s="524" t="str">
        <f t="shared" si="203"/>
        <v/>
      </c>
      <c r="H4317" s="525">
        <f t="shared" si="204"/>
        <v>0</v>
      </c>
      <c r="I4317" s="526">
        <f t="shared" si="205"/>
        <v>1</v>
      </c>
      <c r="J4317" s="526" t="str">
        <f ca="1">IF(G4317="","",SUMPRODUCT(LOOKUP(MID(SUBSTITUTE(UPPER(TRIM(CLEAN(SUBSTITUTE(SUBSTITUTE(G4317,"ٔ",""),"ـ","ء"))))," ",""),ROW(INDIRECT("1:"&amp;LEN(SUBSTITUTE(UPPER(TRIM(CLEAN(SUBSTITUTE(SUBSTITUTE(G4317,"ٔ",""),"ـ","ء"))))," ","")))),1),Gematria!$C$3:$C$40,Gematria!$D$3:$D$40)))</f>
        <v/>
      </c>
    </row>
    <row r="4318" spans="1:10" x14ac:dyDescent="0.25">
      <c r="A4318" s="2">
        <v>4317</v>
      </c>
      <c r="B4318" s="2">
        <v>42</v>
      </c>
      <c r="C4318" s="2">
        <v>7</v>
      </c>
      <c r="D4318" s="11"/>
      <c r="E43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18" s="524" t="str">
        <f t="shared" si="203"/>
        <v/>
      </c>
      <c r="H4318" s="525">
        <f t="shared" si="204"/>
        <v>0</v>
      </c>
      <c r="I4318" s="526">
        <f t="shared" si="205"/>
        <v>1</v>
      </c>
      <c r="J4318" s="526" t="str">
        <f ca="1">IF(G4318="","",SUMPRODUCT(LOOKUP(MID(SUBSTITUTE(UPPER(TRIM(CLEAN(SUBSTITUTE(SUBSTITUTE(G4318,"ٔ",""),"ـ","ء"))))," ",""),ROW(INDIRECT("1:"&amp;LEN(SUBSTITUTE(UPPER(TRIM(CLEAN(SUBSTITUTE(SUBSTITUTE(G4318,"ٔ",""),"ـ","ء"))))," ","")))),1),Gematria!$C$3:$C$40,Gematria!$D$3:$D$40)))</f>
        <v/>
      </c>
    </row>
    <row r="4319" spans="1:10" x14ac:dyDescent="0.25">
      <c r="A4319" s="2">
        <v>4318</v>
      </c>
      <c r="B4319" s="2">
        <v>42</v>
      </c>
      <c r="C4319" s="2">
        <v>8</v>
      </c>
      <c r="D4319" s="11"/>
      <c r="E43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19" s="524" t="str">
        <f t="shared" si="203"/>
        <v/>
      </c>
      <c r="H4319" s="525">
        <f t="shared" si="204"/>
        <v>0</v>
      </c>
      <c r="I4319" s="526">
        <f t="shared" si="205"/>
        <v>1</v>
      </c>
      <c r="J4319" s="526" t="str">
        <f ca="1">IF(G4319="","",SUMPRODUCT(LOOKUP(MID(SUBSTITUTE(UPPER(TRIM(CLEAN(SUBSTITUTE(SUBSTITUTE(G4319,"ٔ",""),"ـ","ء"))))," ",""),ROW(INDIRECT("1:"&amp;LEN(SUBSTITUTE(UPPER(TRIM(CLEAN(SUBSTITUTE(SUBSTITUTE(G4319,"ٔ",""),"ـ","ء"))))," ","")))),1),Gematria!$C$3:$C$40,Gematria!$D$3:$D$40)))</f>
        <v/>
      </c>
    </row>
    <row r="4320" spans="1:10" x14ac:dyDescent="0.25">
      <c r="A4320" s="2">
        <v>4319</v>
      </c>
      <c r="B4320" s="2">
        <v>42</v>
      </c>
      <c r="C4320" s="2">
        <v>9</v>
      </c>
      <c r="D4320" s="11"/>
      <c r="E43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20" s="524" t="str">
        <f t="shared" si="203"/>
        <v/>
      </c>
      <c r="H4320" s="525">
        <f t="shared" si="204"/>
        <v>0</v>
      </c>
      <c r="I4320" s="526">
        <f t="shared" si="205"/>
        <v>1</v>
      </c>
      <c r="J4320" s="526" t="str">
        <f ca="1">IF(G4320="","",SUMPRODUCT(LOOKUP(MID(SUBSTITUTE(UPPER(TRIM(CLEAN(SUBSTITUTE(SUBSTITUTE(G4320,"ٔ",""),"ـ","ء"))))," ",""),ROW(INDIRECT("1:"&amp;LEN(SUBSTITUTE(UPPER(TRIM(CLEAN(SUBSTITUTE(SUBSTITUTE(G4320,"ٔ",""),"ـ","ء"))))," ","")))),1),Gematria!$C$3:$C$40,Gematria!$D$3:$D$40)))</f>
        <v/>
      </c>
    </row>
    <row r="4321" spans="1:10" x14ac:dyDescent="0.25">
      <c r="A4321" s="2">
        <v>4320</v>
      </c>
      <c r="B4321" s="2">
        <v>42</v>
      </c>
      <c r="C4321" s="2">
        <v>10</v>
      </c>
      <c r="D4321" s="11"/>
      <c r="E43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21" s="524" t="str">
        <f t="shared" si="203"/>
        <v/>
      </c>
      <c r="H4321" s="525">
        <f t="shared" si="204"/>
        <v>0</v>
      </c>
      <c r="I4321" s="526">
        <f t="shared" si="205"/>
        <v>1</v>
      </c>
      <c r="J4321" s="526" t="str">
        <f ca="1">IF(G4321="","",SUMPRODUCT(LOOKUP(MID(SUBSTITUTE(UPPER(TRIM(CLEAN(SUBSTITUTE(SUBSTITUTE(G4321,"ٔ",""),"ـ","ء"))))," ",""),ROW(INDIRECT("1:"&amp;LEN(SUBSTITUTE(UPPER(TRIM(CLEAN(SUBSTITUTE(SUBSTITUTE(G4321,"ٔ",""),"ـ","ء"))))," ","")))),1),Gematria!$C$3:$C$40,Gematria!$D$3:$D$40)))</f>
        <v/>
      </c>
    </row>
    <row r="4322" spans="1:10" x14ac:dyDescent="0.25">
      <c r="A4322" s="2">
        <v>4321</v>
      </c>
      <c r="B4322" s="2">
        <v>42</v>
      </c>
      <c r="C4322" s="2">
        <v>11</v>
      </c>
      <c r="D4322" s="11"/>
      <c r="E43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22" s="524" t="str">
        <f t="shared" si="203"/>
        <v/>
      </c>
      <c r="H4322" s="525">
        <f t="shared" si="204"/>
        <v>0</v>
      </c>
      <c r="I4322" s="526">
        <f t="shared" si="205"/>
        <v>1</v>
      </c>
      <c r="J4322" s="526" t="str">
        <f ca="1">IF(G4322="","",SUMPRODUCT(LOOKUP(MID(SUBSTITUTE(UPPER(TRIM(CLEAN(SUBSTITUTE(SUBSTITUTE(G4322,"ٔ",""),"ـ","ء"))))," ",""),ROW(INDIRECT("1:"&amp;LEN(SUBSTITUTE(UPPER(TRIM(CLEAN(SUBSTITUTE(SUBSTITUTE(G4322,"ٔ",""),"ـ","ء"))))," ","")))),1),Gematria!$C$3:$C$40,Gematria!$D$3:$D$40)))</f>
        <v/>
      </c>
    </row>
    <row r="4323" spans="1:10" x14ac:dyDescent="0.25">
      <c r="A4323" s="2">
        <v>4322</v>
      </c>
      <c r="B4323" s="2">
        <v>42</v>
      </c>
      <c r="C4323" s="2">
        <v>12</v>
      </c>
      <c r="D4323" s="11"/>
      <c r="E43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23" s="524" t="str">
        <f t="shared" si="203"/>
        <v/>
      </c>
      <c r="H4323" s="525">
        <f t="shared" si="204"/>
        <v>0</v>
      </c>
      <c r="I4323" s="526">
        <f t="shared" si="205"/>
        <v>1</v>
      </c>
      <c r="J4323" s="526" t="str">
        <f ca="1">IF(G4323="","",SUMPRODUCT(LOOKUP(MID(SUBSTITUTE(UPPER(TRIM(CLEAN(SUBSTITUTE(SUBSTITUTE(G4323,"ٔ",""),"ـ","ء"))))," ",""),ROW(INDIRECT("1:"&amp;LEN(SUBSTITUTE(UPPER(TRIM(CLEAN(SUBSTITUTE(SUBSTITUTE(G4323,"ٔ",""),"ـ","ء"))))," ","")))),1),Gematria!$C$3:$C$40,Gematria!$D$3:$D$40)))</f>
        <v/>
      </c>
    </row>
    <row r="4324" spans="1:10" x14ac:dyDescent="0.25">
      <c r="A4324" s="2">
        <v>4323</v>
      </c>
      <c r="B4324" s="2">
        <v>42</v>
      </c>
      <c r="C4324" s="2">
        <v>13</v>
      </c>
      <c r="D4324" s="11"/>
      <c r="E43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24" s="524" t="str">
        <f t="shared" si="203"/>
        <v/>
      </c>
      <c r="H4324" s="525">
        <f t="shared" si="204"/>
        <v>0</v>
      </c>
      <c r="I4324" s="526">
        <f t="shared" si="205"/>
        <v>1</v>
      </c>
      <c r="J4324" s="526" t="str">
        <f ca="1">IF(G4324="","",SUMPRODUCT(LOOKUP(MID(SUBSTITUTE(UPPER(TRIM(CLEAN(SUBSTITUTE(SUBSTITUTE(G4324,"ٔ",""),"ـ","ء"))))," ",""),ROW(INDIRECT("1:"&amp;LEN(SUBSTITUTE(UPPER(TRIM(CLEAN(SUBSTITUTE(SUBSTITUTE(G4324,"ٔ",""),"ـ","ء"))))," ","")))),1),Gematria!$C$3:$C$40,Gematria!$D$3:$D$40)))</f>
        <v/>
      </c>
    </row>
    <row r="4325" spans="1:10" x14ac:dyDescent="0.25">
      <c r="A4325" s="2">
        <v>4324</v>
      </c>
      <c r="B4325" s="2">
        <v>42</v>
      </c>
      <c r="C4325" s="2">
        <v>14</v>
      </c>
      <c r="D4325" s="11"/>
      <c r="E43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25" s="524" t="str">
        <f t="shared" si="203"/>
        <v/>
      </c>
      <c r="H4325" s="525">
        <f t="shared" si="204"/>
        <v>0</v>
      </c>
      <c r="I4325" s="526">
        <f t="shared" si="205"/>
        <v>1</v>
      </c>
      <c r="J4325" s="526" t="str">
        <f ca="1">IF(G4325="","",SUMPRODUCT(LOOKUP(MID(SUBSTITUTE(UPPER(TRIM(CLEAN(SUBSTITUTE(SUBSTITUTE(G4325,"ٔ",""),"ـ","ء"))))," ",""),ROW(INDIRECT("1:"&amp;LEN(SUBSTITUTE(UPPER(TRIM(CLEAN(SUBSTITUTE(SUBSTITUTE(G4325,"ٔ",""),"ـ","ء"))))," ","")))),1),Gematria!$C$3:$C$40,Gematria!$D$3:$D$40)))</f>
        <v/>
      </c>
    </row>
    <row r="4326" spans="1:10" x14ac:dyDescent="0.25">
      <c r="A4326" s="2">
        <v>4325</v>
      </c>
      <c r="B4326" s="2">
        <v>42</v>
      </c>
      <c r="C4326" s="2">
        <v>15</v>
      </c>
      <c r="D4326" s="11"/>
      <c r="E43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26" s="524" t="str">
        <f t="shared" si="203"/>
        <v/>
      </c>
      <c r="H4326" s="525">
        <f t="shared" si="204"/>
        <v>0</v>
      </c>
      <c r="I4326" s="526">
        <f t="shared" si="205"/>
        <v>1</v>
      </c>
      <c r="J4326" s="526" t="str">
        <f ca="1">IF(G4326="","",SUMPRODUCT(LOOKUP(MID(SUBSTITUTE(UPPER(TRIM(CLEAN(SUBSTITUTE(SUBSTITUTE(G4326,"ٔ",""),"ـ","ء"))))," ",""),ROW(INDIRECT("1:"&amp;LEN(SUBSTITUTE(UPPER(TRIM(CLEAN(SUBSTITUTE(SUBSTITUTE(G4326,"ٔ",""),"ـ","ء"))))," ","")))),1),Gematria!$C$3:$C$40,Gematria!$D$3:$D$40)))</f>
        <v/>
      </c>
    </row>
    <row r="4327" spans="1:10" x14ac:dyDescent="0.25">
      <c r="A4327" s="2">
        <v>4326</v>
      </c>
      <c r="B4327" s="2">
        <v>42</v>
      </c>
      <c r="C4327" s="2">
        <v>16</v>
      </c>
      <c r="D4327" s="11"/>
      <c r="E43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27" s="524" t="str">
        <f t="shared" si="203"/>
        <v/>
      </c>
      <c r="H4327" s="525">
        <f t="shared" si="204"/>
        <v>0</v>
      </c>
      <c r="I4327" s="526">
        <f t="shared" si="205"/>
        <v>1</v>
      </c>
      <c r="J4327" s="526" t="str">
        <f ca="1">IF(G4327="","",SUMPRODUCT(LOOKUP(MID(SUBSTITUTE(UPPER(TRIM(CLEAN(SUBSTITUTE(SUBSTITUTE(G4327,"ٔ",""),"ـ","ء"))))," ",""),ROW(INDIRECT("1:"&amp;LEN(SUBSTITUTE(UPPER(TRIM(CLEAN(SUBSTITUTE(SUBSTITUTE(G4327,"ٔ",""),"ـ","ء"))))," ","")))),1),Gematria!$C$3:$C$40,Gematria!$D$3:$D$40)))</f>
        <v/>
      </c>
    </row>
    <row r="4328" spans="1:10" x14ac:dyDescent="0.25">
      <c r="A4328" s="2">
        <v>4327</v>
      </c>
      <c r="B4328" s="2">
        <v>42</v>
      </c>
      <c r="C4328" s="2">
        <v>17</v>
      </c>
      <c r="D4328" s="11"/>
      <c r="E43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28" s="524" t="str">
        <f t="shared" si="203"/>
        <v/>
      </c>
      <c r="H4328" s="525">
        <f t="shared" si="204"/>
        <v>0</v>
      </c>
      <c r="I4328" s="526">
        <f t="shared" si="205"/>
        <v>1</v>
      </c>
      <c r="J4328" s="526" t="str">
        <f ca="1">IF(G4328="","",SUMPRODUCT(LOOKUP(MID(SUBSTITUTE(UPPER(TRIM(CLEAN(SUBSTITUTE(SUBSTITUTE(G4328,"ٔ",""),"ـ","ء"))))," ",""),ROW(INDIRECT("1:"&amp;LEN(SUBSTITUTE(UPPER(TRIM(CLEAN(SUBSTITUTE(SUBSTITUTE(G4328,"ٔ",""),"ـ","ء"))))," ","")))),1),Gematria!$C$3:$C$40,Gematria!$D$3:$D$40)))</f>
        <v/>
      </c>
    </row>
    <row r="4329" spans="1:10" x14ac:dyDescent="0.25">
      <c r="A4329" s="2">
        <v>4328</v>
      </c>
      <c r="B4329" s="2">
        <v>42</v>
      </c>
      <c r="C4329" s="2">
        <v>18</v>
      </c>
      <c r="D4329" s="11"/>
      <c r="E43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29" s="524" t="str">
        <f t="shared" si="203"/>
        <v/>
      </c>
      <c r="H4329" s="525">
        <f t="shared" si="204"/>
        <v>0</v>
      </c>
      <c r="I4329" s="526">
        <f t="shared" si="205"/>
        <v>1</v>
      </c>
      <c r="J4329" s="526" t="str">
        <f ca="1">IF(G4329="","",SUMPRODUCT(LOOKUP(MID(SUBSTITUTE(UPPER(TRIM(CLEAN(SUBSTITUTE(SUBSTITUTE(G4329,"ٔ",""),"ـ","ء"))))," ",""),ROW(INDIRECT("1:"&amp;LEN(SUBSTITUTE(UPPER(TRIM(CLEAN(SUBSTITUTE(SUBSTITUTE(G4329,"ٔ",""),"ـ","ء"))))," ","")))),1),Gematria!$C$3:$C$40,Gematria!$D$3:$D$40)))</f>
        <v/>
      </c>
    </row>
    <row r="4330" spans="1:10" x14ac:dyDescent="0.25">
      <c r="A4330" s="2">
        <v>4329</v>
      </c>
      <c r="B4330" s="2">
        <v>42</v>
      </c>
      <c r="C4330" s="2">
        <v>19</v>
      </c>
      <c r="D4330" s="11"/>
      <c r="E43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30" s="524" t="str">
        <f t="shared" si="203"/>
        <v/>
      </c>
      <c r="H4330" s="525">
        <f t="shared" si="204"/>
        <v>0</v>
      </c>
      <c r="I4330" s="526">
        <f t="shared" si="205"/>
        <v>1</v>
      </c>
      <c r="J4330" s="526" t="str">
        <f ca="1">IF(G4330="","",SUMPRODUCT(LOOKUP(MID(SUBSTITUTE(UPPER(TRIM(CLEAN(SUBSTITUTE(SUBSTITUTE(G4330,"ٔ",""),"ـ","ء"))))," ",""),ROW(INDIRECT("1:"&amp;LEN(SUBSTITUTE(UPPER(TRIM(CLEAN(SUBSTITUTE(SUBSTITUTE(G4330,"ٔ",""),"ـ","ء"))))," ","")))),1),Gematria!$C$3:$C$40,Gematria!$D$3:$D$40)))</f>
        <v/>
      </c>
    </row>
    <row r="4331" spans="1:10" x14ac:dyDescent="0.25">
      <c r="A4331" s="2">
        <v>4330</v>
      </c>
      <c r="B4331" s="2">
        <v>42</v>
      </c>
      <c r="C4331" s="2">
        <v>20</v>
      </c>
      <c r="D4331" s="11"/>
      <c r="E43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31" s="524" t="str">
        <f t="shared" si="203"/>
        <v/>
      </c>
      <c r="H4331" s="525">
        <f t="shared" si="204"/>
        <v>0</v>
      </c>
      <c r="I4331" s="526">
        <f t="shared" si="205"/>
        <v>1</v>
      </c>
      <c r="J4331" s="526" t="str">
        <f ca="1">IF(G4331="","",SUMPRODUCT(LOOKUP(MID(SUBSTITUTE(UPPER(TRIM(CLEAN(SUBSTITUTE(SUBSTITUTE(G4331,"ٔ",""),"ـ","ء"))))," ",""),ROW(INDIRECT("1:"&amp;LEN(SUBSTITUTE(UPPER(TRIM(CLEAN(SUBSTITUTE(SUBSTITUTE(G4331,"ٔ",""),"ـ","ء"))))," ","")))),1),Gematria!$C$3:$C$40,Gematria!$D$3:$D$40)))</f>
        <v/>
      </c>
    </row>
    <row r="4332" spans="1:10" x14ac:dyDescent="0.25">
      <c r="A4332" s="2">
        <v>4331</v>
      </c>
      <c r="B4332" s="2">
        <v>42</v>
      </c>
      <c r="C4332" s="2">
        <v>21</v>
      </c>
      <c r="D4332" s="11"/>
      <c r="E43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32" s="524" t="str">
        <f t="shared" si="203"/>
        <v/>
      </c>
      <c r="H4332" s="525">
        <f t="shared" si="204"/>
        <v>0</v>
      </c>
      <c r="I4332" s="526">
        <f t="shared" si="205"/>
        <v>1</v>
      </c>
      <c r="J4332" s="526" t="str">
        <f ca="1">IF(G4332="","",SUMPRODUCT(LOOKUP(MID(SUBSTITUTE(UPPER(TRIM(CLEAN(SUBSTITUTE(SUBSTITUTE(G4332,"ٔ",""),"ـ","ء"))))," ",""),ROW(INDIRECT("1:"&amp;LEN(SUBSTITUTE(UPPER(TRIM(CLEAN(SUBSTITUTE(SUBSTITUTE(G4332,"ٔ",""),"ـ","ء"))))," ","")))),1),Gematria!$C$3:$C$40,Gematria!$D$3:$D$40)))</f>
        <v/>
      </c>
    </row>
    <row r="4333" spans="1:10" x14ac:dyDescent="0.25">
      <c r="A4333" s="2">
        <v>4332</v>
      </c>
      <c r="B4333" s="2">
        <v>42</v>
      </c>
      <c r="C4333" s="2">
        <v>22</v>
      </c>
      <c r="D4333" s="11"/>
      <c r="E43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33" s="524" t="str">
        <f t="shared" si="203"/>
        <v/>
      </c>
      <c r="H4333" s="525">
        <f t="shared" si="204"/>
        <v>0</v>
      </c>
      <c r="I4333" s="526">
        <f t="shared" si="205"/>
        <v>1</v>
      </c>
      <c r="J4333" s="526" t="str">
        <f ca="1">IF(G4333="","",SUMPRODUCT(LOOKUP(MID(SUBSTITUTE(UPPER(TRIM(CLEAN(SUBSTITUTE(SUBSTITUTE(G4333,"ٔ",""),"ـ","ء"))))," ",""),ROW(INDIRECT("1:"&amp;LEN(SUBSTITUTE(UPPER(TRIM(CLEAN(SUBSTITUTE(SUBSTITUTE(G4333,"ٔ",""),"ـ","ء"))))," ","")))),1),Gematria!$C$3:$C$40,Gematria!$D$3:$D$40)))</f>
        <v/>
      </c>
    </row>
    <row r="4334" spans="1:10" x14ac:dyDescent="0.25">
      <c r="A4334" s="2">
        <v>4333</v>
      </c>
      <c r="B4334" s="2">
        <v>42</v>
      </c>
      <c r="C4334" s="2">
        <v>23</v>
      </c>
      <c r="D4334" s="11"/>
      <c r="E43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34" s="524" t="str">
        <f t="shared" si="203"/>
        <v/>
      </c>
      <c r="H4334" s="525">
        <f t="shared" si="204"/>
        <v>0</v>
      </c>
      <c r="I4334" s="526">
        <f t="shared" si="205"/>
        <v>1</v>
      </c>
      <c r="J4334" s="526" t="str">
        <f ca="1">IF(G4334="","",SUMPRODUCT(LOOKUP(MID(SUBSTITUTE(UPPER(TRIM(CLEAN(SUBSTITUTE(SUBSTITUTE(G4334,"ٔ",""),"ـ","ء"))))," ",""),ROW(INDIRECT("1:"&amp;LEN(SUBSTITUTE(UPPER(TRIM(CLEAN(SUBSTITUTE(SUBSTITUTE(G4334,"ٔ",""),"ـ","ء"))))," ","")))),1),Gematria!$C$3:$C$40,Gematria!$D$3:$D$40)))</f>
        <v/>
      </c>
    </row>
    <row r="4335" spans="1:10" x14ac:dyDescent="0.25">
      <c r="A4335" s="2">
        <v>4334</v>
      </c>
      <c r="B4335" s="2">
        <v>42</v>
      </c>
      <c r="C4335" s="2">
        <v>24</v>
      </c>
      <c r="D4335" s="11"/>
      <c r="E43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35" s="524" t="str">
        <f t="shared" si="203"/>
        <v/>
      </c>
      <c r="H4335" s="525">
        <f t="shared" si="204"/>
        <v>0</v>
      </c>
      <c r="I4335" s="526">
        <f t="shared" si="205"/>
        <v>1</v>
      </c>
      <c r="J4335" s="526" t="str">
        <f ca="1">IF(G4335="","",SUMPRODUCT(LOOKUP(MID(SUBSTITUTE(UPPER(TRIM(CLEAN(SUBSTITUTE(SUBSTITUTE(G4335,"ٔ",""),"ـ","ء"))))," ",""),ROW(INDIRECT("1:"&amp;LEN(SUBSTITUTE(UPPER(TRIM(CLEAN(SUBSTITUTE(SUBSTITUTE(G4335,"ٔ",""),"ـ","ء"))))," ","")))),1),Gematria!$C$3:$C$40,Gematria!$D$3:$D$40)))</f>
        <v/>
      </c>
    </row>
    <row r="4336" spans="1:10" x14ac:dyDescent="0.25">
      <c r="A4336" s="2">
        <v>4335</v>
      </c>
      <c r="B4336" s="2">
        <v>42</v>
      </c>
      <c r="C4336" s="2">
        <v>25</v>
      </c>
      <c r="D4336" s="11"/>
      <c r="E43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36" s="524" t="str">
        <f t="shared" si="203"/>
        <v/>
      </c>
      <c r="H4336" s="525">
        <f t="shared" si="204"/>
        <v>0</v>
      </c>
      <c r="I4336" s="526">
        <f t="shared" si="205"/>
        <v>1</v>
      </c>
      <c r="J4336" s="526" t="str">
        <f ca="1">IF(G4336="","",SUMPRODUCT(LOOKUP(MID(SUBSTITUTE(UPPER(TRIM(CLEAN(SUBSTITUTE(SUBSTITUTE(G4336,"ٔ",""),"ـ","ء"))))," ",""),ROW(INDIRECT("1:"&amp;LEN(SUBSTITUTE(UPPER(TRIM(CLEAN(SUBSTITUTE(SUBSTITUTE(G4336,"ٔ",""),"ـ","ء"))))," ","")))),1),Gematria!$C$3:$C$40,Gematria!$D$3:$D$40)))</f>
        <v/>
      </c>
    </row>
    <row r="4337" spans="1:10" x14ac:dyDescent="0.25">
      <c r="A4337" s="2">
        <v>4336</v>
      </c>
      <c r="B4337" s="2">
        <v>42</v>
      </c>
      <c r="C4337" s="2">
        <v>26</v>
      </c>
      <c r="D4337" s="11"/>
      <c r="E43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37" s="524" t="str">
        <f t="shared" si="203"/>
        <v/>
      </c>
      <c r="H4337" s="525">
        <f t="shared" si="204"/>
        <v>0</v>
      </c>
      <c r="I4337" s="526">
        <f t="shared" si="205"/>
        <v>1</v>
      </c>
      <c r="J4337" s="526" t="str">
        <f ca="1">IF(G4337="","",SUMPRODUCT(LOOKUP(MID(SUBSTITUTE(UPPER(TRIM(CLEAN(SUBSTITUTE(SUBSTITUTE(G4337,"ٔ",""),"ـ","ء"))))," ",""),ROW(INDIRECT("1:"&amp;LEN(SUBSTITUTE(UPPER(TRIM(CLEAN(SUBSTITUTE(SUBSTITUTE(G4337,"ٔ",""),"ـ","ء"))))," ","")))),1),Gematria!$C$3:$C$40,Gematria!$D$3:$D$40)))</f>
        <v/>
      </c>
    </row>
    <row r="4338" spans="1:10" x14ac:dyDescent="0.25">
      <c r="A4338" s="2">
        <v>4337</v>
      </c>
      <c r="B4338" s="2">
        <v>42</v>
      </c>
      <c r="C4338" s="2">
        <v>27</v>
      </c>
      <c r="D4338" s="11"/>
      <c r="E43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38" s="524" t="str">
        <f t="shared" si="203"/>
        <v/>
      </c>
      <c r="H4338" s="525">
        <f t="shared" si="204"/>
        <v>0</v>
      </c>
      <c r="I4338" s="526">
        <f t="shared" si="205"/>
        <v>1</v>
      </c>
      <c r="J4338" s="526" t="str">
        <f ca="1">IF(G4338="","",SUMPRODUCT(LOOKUP(MID(SUBSTITUTE(UPPER(TRIM(CLEAN(SUBSTITUTE(SUBSTITUTE(G4338,"ٔ",""),"ـ","ء"))))," ",""),ROW(INDIRECT("1:"&amp;LEN(SUBSTITUTE(UPPER(TRIM(CLEAN(SUBSTITUTE(SUBSTITUTE(G4338,"ٔ",""),"ـ","ء"))))," ","")))),1),Gematria!$C$3:$C$40,Gematria!$D$3:$D$40)))</f>
        <v/>
      </c>
    </row>
    <row r="4339" spans="1:10" x14ac:dyDescent="0.25">
      <c r="A4339" s="2">
        <v>4338</v>
      </c>
      <c r="B4339" s="2">
        <v>42</v>
      </c>
      <c r="C4339" s="2">
        <v>28</v>
      </c>
      <c r="D4339" s="11"/>
      <c r="E43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39" s="524" t="str">
        <f t="shared" si="203"/>
        <v/>
      </c>
      <c r="H4339" s="525">
        <f t="shared" si="204"/>
        <v>0</v>
      </c>
      <c r="I4339" s="526">
        <f t="shared" si="205"/>
        <v>1</v>
      </c>
      <c r="J4339" s="526" t="str">
        <f ca="1">IF(G4339="","",SUMPRODUCT(LOOKUP(MID(SUBSTITUTE(UPPER(TRIM(CLEAN(SUBSTITUTE(SUBSTITUTE(G4339,"ٔ",""),"ـ","ء"))))," ",""),ROW(INDIRECT("1:"&amp;LEN(SUBSTITUTE(UPPER(TRIM(CLEAN(SUBSTITUTE(SUBSTITUTE(G4339,"ٔ",""),"ـ","ء"))))," ","")))),1),Gematria!$C$3:$C$40,Gematria!$D$3:$D$40)))</f>
        <v/>
      </c>
    </row>
    <row r="4340" spans="1:10" x14ac:dyDescent="0.25">
      <c r="A4340" s="2">
        <v>4339</v>
      </c>
      <c r="B4340" s="2">
        <v>42</v>
      </c>
      <c r="C4340" s="2">
        <v>29</v>
      </c>
      <c r="D4340" s="11"/>
      <c r="E43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40" s="524" t="str">
        <f t="shared" si="203"/>
        <v/>
      </c>
      <c r="H4340" s="525">
        <f t="shared" si="204"/>
        <v>0</v>
      </c>
      <c r="I4340" s="526">
        <f t="shared" si="205"/>
        <v>1</v>
      </c>
      <c r="J4340" s="526" t="str">
        <f ca="1">IF(G4340="","",SUMPRODUCT(LOOKUP(MID(SUBSTITUTE(UPPER(TRIM(CLEAN(SUBSTITUTE(SUBSTITUTE(G4340,"ٔ",""),"ـ","ء"))))," ",""),ROW(INDIRECT("1:"&amp;LEN(SUBSTITUTE(UPPER(TRIM(CLEAN(SUBSTITUTE(SUBSTITUTE(G4340,"ٔ",""),"ـ","ء"))))," ","")))),1),Gematria!$C$3:$C$40,Gematria!$D$3:$D$40)))</f>
        <v/>
      </c>
    </row>
    <row r="4341" spans="1:10" x14ac:dyDescent="0.25">
      <c r="A4341" s="2">
        <v>4340</v>
      </c>
      <c r="B4341" s="2">
        <v>42</v>
      </c>
      <c r="C4341" s="2">
        <v>30</v>
      </c>
      <c r="D4341" s="11"/>
      <c r="E43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41" s="524" t="str">
        <f t="shared" si="203"/>
        <v/>
      </c>
      <c r="H4341" s="525">
        <f t="shared" si="204"/>
        <v>0</v>
      </c>
      <c r="I4341" s="526">
        <f t="shared" si="205"/>
        <v>1</v>
      </c>
      <c r="J4341" s="526" t="str">
        <f ca="1">IF(G4341="","",SUMPRODUCT(LOOKUP(MID(SUBSTITUTE(UPPER(TRIM(CLEAN(SUBSTITUTE(SUBSTITUTE(G4341,"ٔ",""),"ـ","ء"))))," ",""),ROW(INDIRECT("1:"&amp;LEN(SUBSTITUTE(UPPER(TRIM(CLEAN(SUBSTITUTE(SUBSTITUTE(G4341,"ٔ",""),"ـ","ء"))))," ","")))),1),Gematria!$C$3:$C$40,Gematria!$D$3:$D$40)))</f>
        <v/>
      </c>
    </row>
    <row r="4342" spans="1:10" x14ac:dyDescent="0.25">
      <c r="A4342" s="2">
        <v>4341</v>
      </c>
      <c r="B4342" s="2">
        <v>42</v>
      </c>
      <c r="C4342" s="2">
        <v>31</v>
      </c>
      <c r="D4342" s="11"/>
      <c r="E43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42" s="524" t="str">
        <f t="shared" si="203"/>
        <v/>
      </c>
      <c r="H4342" s="525">
        <f t="shared" si="204"/>
        <v>0</v>
      </c>
      <c r="I4342" s="526">
        <f t="shared" si="205"/>
        <v>1</v>
      </c>
      <c r="J4342" s="526" t="str">
        <f ca="1">IF(G4342="","",SUMPRODUCT(LOOKUP(MID(SUBSTITUTE(UPPER(TRIM(CLEAN(SUBSTITUTE(SUBSTITUTE(G4342,"ٔ",""),"ـ","ء"))))," ",""),ROW(INDIRECT("1:"&amp;LEN(SUBSTITUTE(UPPER(TRIM(CLEAN(SUBSTITUTE(SUBSTITUTE(G4342,"ٔ",""),"ـ","ء"))))," ","")))),1),Gematria!$C$3:$C$40,Gematria!$D$3:$D$40)))</f>
        <v/>
      </c>
    </row>
    <row r="4343" spans="1:10" x14ac:dyDescent="0.25">
      <c r="A4343" s="2">
        <v>4342</v>
      </c>
      <c r="B4343" s="2">
        <v>42</v>
      </c>
      <c r="C4343" s="2">
        <v>32</v>
      </c>
      <c r="D4343" s="11"/>
      <c r="E43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43" s="524" t="str">
        <f t="shared" si="203"/>
        <v/>
      </c>
      <c r="H4343" s="525">
        <f t="shared" si="204"/>
        <v>0</v>
      </c>
      <c r="I4343" s="526">
        <f t="shared" si="205"/>
        <v>1</v>
      </c>
      <c r="J4343" s="526" t="str">
        <f ca="1">IF(G4343="","",SUMPRODUCT(LOOKUP(MID(SUBSTITUTE(UPPER(TRIM(CLEAN(SUBSTITUTE(SUBSTITUTE(G4343,"ٔ",""),"ـ","ء"))))," ",""),ROW(INDIRECT("1:"&amp;LEN(SUBSTITUTE(UPPER(TRIM(CLEAN(SUBSTITUTE(SUBSTITUTE(G4343,"ٔ",""),"ـ","ء"))))," ","")))),1),Gematria!$C$3:$C$40,Gematria!$D$3:$D$40)))</f>
        <v/>
      </c>
    </row>
    <row r="4344" spans="1:10" x14ac:dyDescent="0.25">
      <c r="A4344" s="2">
        <v>4343</v>
      </c>
      <c r="B4344" s="2">
        <v>42</v>
      </c>
      <c r="C4344" s="2">
        <v>33</v>
      </c>
      <c r="D4344" s="11"/>
      <c r="E43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44" s="524" t="str">
        <f t="shared" si="203"/>
        <v/>
      </c>
      <c r="H4344" s="525">
        <f t="shared" si="204"/>
        <v>0</v>
      </c>
      <c r="I4344" s="526">
        <f t="shared" si="205"/>
        <v>1</v>
      </c>
      <c r="J4344" s="526" t="str">
        <f ca="1">IF(G4344="","",SUMPRODUCT(LOOKUP(MID(SUBSTITUTE(UPPER(TRIM(CLEAN(SUBSTITUTE(SUBSTITUTE(G4344,"ٔ",""),"ـ","ء"))))," ",""),ROW(INDIRECT("1:"&amp;LEN(SUBSTITUTE(UPPER(TRIM(CLEAN(SUBSTITUTE(SUBSTITUTE(G4344,"ٔ",""),"ـ","ء"))))," ","")))),1),Gematria!$C$3:$C$40,Gematria!$D$3:$D$40)))</f>
        <v/>
      </c>
    </row>
    <row r="4345" spans="1:10" x14ac:dyDescent="0.25">
      <c r="A4345" s="2">
        <v>4344</v>
      </c>
      <c r="B4345" s="2">
        <v>42</v>
      </c>
      <c r="C4345" s="2">
        <v>34</v>
      </c>
      <c r="D4345" s="11"/>
      <c r="E43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45" s="524" t="str">
        <f t="shared" si="203"/>
        <v/>
      </c>
      <c r="H4345" s="525">
        <f t="shared" si="204"/>
        <v>0</v>
      </c>
      <c r="I4345" s="526">
        <f t="shared" si="205"/>
        <v>1</v>
      </c>
      <c r="J4345" s="526" t="str">
        <f ca="1">IF(G4345="","",SUMPRODUCT(LOOKUP(MID(SUBSTITUTE(UPPER(TRIM(CLEAN(SUBSTITUTE(SUBSTITUTE(G4345,"ٔ",""),"ـ","ء"))))," ",""),ROW(INDIRECT("1:"&amp;LEN(SUBSTITUTE(UPPER(TRIM(CLEAN(SUBSTITUTE(SUBSTITUTE(G4345,"ٔ",""),"ـ","ء"))))," ","")))),1),Gematria!$C$3:$C$40,Gematria!$D$3:$D$40)))</f>
        <v/>
      </c>
    </row>
    <row r="4346" spans="1:10" x14ac:dyDescent="0.25">
      <c r="A4346" s="2">
        <v>4345</v>
      </c>
      <c r="B4346" s="2">
        <v>42</v>
      </c>
      <c r="C4346" s="2">
        <v>35</v>
      </c>
      <c r="D4346" s="11"/>
      <c r="E43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46" s="524" t="str">
        <f t="shared" si="203"/>
        <v/>
      </c>
      <c r="H4346" s="525">
        <f t="shared" si="204"/>
        <v>0</v>
      </c>
      <c r="I4346" s="526">
        <f t="shared" si="205"/>
        <v>1</v>
      </c>
      <c r="J4346" s="526" t="str">
        <f ca="1">IF(G4346="","",SUMPRODUCT(LOOKUP(MID(SUBSTITUTE(UPPER(TRIM(CLEAN(SUBSTITUTE(SUBSTITUTE(G4346,"ٔ",""),"ـ","ء"))))," ",""),ROW(INDIRECT("1:"&amp;LEN(SUBSTITUTE(UPPER(TRIM(CLEAN(SUBSTITUTE(SUBSTITUTE(G4346,"ٔ",""),"ـ","ء"))))," ","")))),1),Gematria!$C$3:$C$40,Gematria!$D$3:$D$40)))</f>
        <v/>
      </c>
    </row>
    <row r="4347" spans="1:10" x14ac:dyDescent="0.25">
      <c r="A4347" s="2">
        <v>4346</v>
      </c>
      <c r="B4347" s="2">
        <v>42</v>
      </c>
      <c r="C4347" s="2">
        <v>36</v>
      </c>
      <c r="D4347" s="11"/>
      <c r="E43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47" s="524" t="str">
        <f t="shared" si="203"/>
        <v/>
      </c>
      <c r="H4347" s="525">
        <f t="shared" si="204"/>
        <v>0</v>
      </c>
      <c r="I4347" s="526">
        <f t="shared" si="205"/>
        <v>1</v>
      </c>
      <c r="J4347" s="526" t="str">
        <f ca="1">IF(G4347="","",SUMPRODUCT(LOOKUP(MID(SUBSTITUTE(UPPER(TRIM(CLEAN(SUBSTITUTE(SUBSTITUTE(G4347,"ٔ",""),"ـ","ء"))))," ",""),ROW(INDIRECT("1:"&amp;LEN(SUBSTITUTE(UPPER(TRIM(CLEAN(SUBSTITUTE(SUBSTITUTE(G4347,"ٔ",""),"ـ","ء"))))," ","")))),1),Gematria!$C$3:$C$40,Gematria!$D$3:$D$40)))</f>
        <v/>
      </c>
    </row>
    <row r="4348" spans="1:10" x14ac:dyDescent="0.25">
      <c r="A4348" s="2">
        <v>4347</v>
      </c>
      <c r="B4348" s="2">
        <v>42</v>
      </c>
      <c r="C4348" s="2">
        <v>37</v>
      </c>
      <c r="D4348" s="11"/>
      <c r="E43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48" s="524" t="str">
        <f t="shared" si="203"/>
        <v/>
      </c>
      <c r="H4348" s="525">
        <f t="shared" si="204"/>
        <v>0</v>
      </c>
      <c r="I4348" s="526">
        <f t="shared" si="205"/>
        <v>1</v>
      </c>
      <c r="J4348" s="526" t="str">
        <f ca="1">IF(G4348="","",SUMPRODUCT(LOOKUP(MID(SUBSTITUTE(UPPER(TRIM(CLEAN(SUBSTITUTE(SUBSTITUTE(G4348,"ٔ",""),"ـ","ء"))))," ",""),ROW(INDIRECT("1:"&amp;LEN(SUBSTITUTE(UPPER(TRIM(CLEAN(SUBSTITUTE(SUBSTITUTE(G4348,"ٔ",""),"ـ","ء"))))," ","")))),1),Gematria!$C$3:$C$40,Gematria!$D$3:$D$40)))</f>
        <v/>
      </c>
    </row>
    <row r="4349" spans="1:10" x14ac:dyDescent="0.25">
      <c r="A4349" s="2">
        <v>4348</v>
      </c>
      <c r="B4349" s="2">
        <v>42</v>
      </c>
      <c r="C4349" s="2">
        <v>38</v>
      </c>
      <c r="D4349" s="11"/>
      <c r="E43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49" s="524" t="str">
        <f t="shared" si="203"/>
        <v/>
      </c>
      <c r="H4349" s="525">
        <f t="shared" si="204"/>
        <v>0</v>
      </c>
      <c r="I4349" s="526">
        <f t="shared" si="205"/>
        <v>1</v>
      </c>
      <c r="J4349" s="526" t="str">
        <f ca="1">IF(G4349="","",SUMPRODUCT(LOOKUP(MID(SUBSTITUTE(UPPER(TRIM(CLEAN(SUBSTITUTE(SUBSTITUTE(G4349,"ٔ",""),"ـ","ء"))))," ",""),ROW(INDIRECT("1:"&amp;LEN(SUBSTITUTE(UPPER(TRIM(CLEAN(SUBSTITUTE(SUBSTITUTE(G4349,"ٔ",""),"ـ","ء"))))," ","")))),1),Gematria!$C$3:$C$40,Gematria!$D$3:$D$40)))</f>
        <v/>
      </c>
    </row>
    <row r="4350" spans="1:10" x14ac:dyDescent="0.25">
      <c r="A4350" s="2">
        <v>4349</v>
      </c>
      <c r="B4350" s="2">
        <v>42</v>
      </c>
      <c r="C4350" s="2">
        <v>39</v>
      </c>
      <c r="D4350" s="11"/>
      <c r="E43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50" s="524" t="str">
        <f t="shared" si="203"/>
        <v/>
      </c>
      <c r="H4350" s="525">
        <f t="shared" si="204"/>
        <v>0</v>
      </c>
      <c r="I4350" s="526">
        <f t="shared" si="205"/>
        <v>1</v>
      </c>
      <c r="J4350" s="526" t="str">
        <f ca="1">IF(G4350="","",SUMPRODUCT(LOOKUP(MID(SUBSTITUTE(UPPER(TRIM(CLEAN(SUBSTITUTE(SUBSTITUTE(G4350,"ٔ",""),"ـ","ء"))))," ",""),ROW(INDIRECT("1:"&amp;LEN(SUBSTITUTE(UPPER(TRIM(CLEAN(SUBSTITUTE(SUBSTITUTE(G4350,"ٔ",""),"ـ","ء"))))," ","")))),1),Gematria!$C$3:$C$40,Gematria!$D$3:$D$40)))</f>
        <v/>
      </c>
    </row>
    <row r="4351" spans="1:10" x14ac:dyDescent="0.25">
      <c r="A4351" s="2">
        <v>4350</v>
      </c>
      <c r="B4351" s="2">
        <v>42</v>
      </c>
      <c r="C4351" s="2">
        <v>40</v>
      </c>
      <c r="D4351" s="11"/>
      <c r="E43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51" s="524" t="str">
        <f t="shared" si="203"/>
        <v/>
      </c>
      <c r="H4351" s="525">
        <f t="shared" si="204"/>
        <v>0</v>
      </c>
      <c r="I4351" s="526">
        <f t="shared" si="205"/>
        <v>1</v>
      </c>
      <c r="J4351" s="526" t="str">
        <f ca="1">IF(G4351="","",SUMPRODUCT(LOOKUP(MID(SUBSTITUTE(UPPER(TRIM(CLEAN(SUBSTITUTE(SUBSTITUTE(G4351,"ٔ",""),"ـ","ء"))))," ",""),ROW(INDIRECT("1:"&amp;LEN(SUBSTITUTE(UPPER(TRIM(CLEAN(SUBSTITUTE(SUBSTITUTE(G4351,"ٔ",""),"ـ","ء"))))," ","")))),1),Gematria!$C$3:$C$40,Gematria!$D$3:$D$40)))</f>
        <v/>
      </c>
    </row>
    <row r="4352" spans="1:10" x14ac:dyDescent="0.25">
      <c r="A4352" s="2">
        <v>4351</v>
      </c>
      <c r="B4352" s="2">
        <v>42</v>
      </c>
      <c r="C4352" s="2">
        <v>41</v>
      </c>
      <c r="D4352" s="11"/>
      <c r="E43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52" s="524" t="str">
        <f t="shared" si="203"/>
        <v/>
      </c>
      <c r="H4352" s="525">
        <f t="shared" si="204"/>
        <v>0</v>
      </c>
      <c r="I4352" s="526">
        <f t="shared" si="205"/>
        <v>1</v>
      </c>
      <c r="J4352" s="526" t="str">
        <f ca="1">IF(G4352="","",SUMPRODUCT(LOOKUP(MID(SUBSTITUTE(UPPER(TRIM(CLEAN(SUBSTITUTE(SUBSTITUTE(G4352,"ٔ",""),"ـ","ء"))))," ",""),ROW(INDIRECT("1:"&amp;LEN(SUBSTITUTE(UPPER(TRIM(CLEAN(SUBSTITUTE(SUBSTITUTE(G4352,"ٔ",""),"ـ","ء"))))," ","")))),1),Gematria!$C$3:$C$40,Gematria!$D$3:$D$40)))</f>
        <v/>
      </c>
    </row>
    <row r="4353" spans="1:10" x14ac:dyDescent="0.25">
      <c r="A4353" s="2">
        <v>4352</v>
      </c>
      <c r="B4353" s="2">
        <v>42</v>
      </c>
      <c r="C4353" s="2">
        <v>42</v>
      </c>
      <c r="D4353" s="11"/>
      <c r="E43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53" s="524" t="str">
        <f t="shared" si="203"/>
        <v/>
      </c>
      <c r="H4353" s="525">
        <f t="shared" si="204"/>
        <v>0</v>
      </c>
      <c r="I4353" s="526">
        <f t="shared" si="205"/>
        <v>1</v>
      </c>
      <c r="J4353" s="526" t="str">
        <f ca="1">IF(G4353="","",SUMPRODUCT(LOOKUP(MID(SUBSTITUTE(UPPER(TRIM(CLEAN(SUBSTITUTE(SUBSTITUTE(G4353,"ٔ",""),"ـ","ء"))))," ",""),ROW(INDIRECT("1:"&amp;LEN(SUBSTITUTE(UPPER(TRIM(CLEAN(SUBSTITUTE(SUBSTITUTE(G4353,"ٔ",""),"ـ","ء"))))," ","")))),1),Gematria!$C$3:$C$40,Gematria!$D$3:$D$40)))</f>
        <v/>
      </c>
    </row>
    <row r="4354" spans="1:10" x14ac:dyDescent="0.25">
      <c r="A4354" s="2">
        <v>4353</v>
      </c>
      <c r="B4354" s="2">
        <v>42</v>
      </c>
      <c r="C4354" s="2">
        <v>43</v>
      </c>
      <c r="D4354" s="11"/>
      <c r="E43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54" s="524" t="str">
        <f t="shared" si="203"/>
        <v/>
      </c>
      <c r="H4354" s="525">
        <f t="shared" si="204"/>
        <v>0</v>
      </c>
      <c r="I4354" s="526">
        <f t="shared" si="205"/>
        <v>1</v>
      </c>
      <c r="J4354" s="526" t="str">
        <f ca="1">IF(G4354="","",SUMPRODUCT(LOOKUP(MID(SUBSTITUTE(UPPER(TRIM(CLEAN(SUBSTITUTE(SUBSTITUTE(G4354,"ٔ",""),"ـ","ء"))))," ",""),ROW(INDIRECT("1:"&amp;LEN(SUBSTITUTE(UPPER(TRIM(CLEAN(SUBSTITUTE(SUBSTITUTE(G4354,"ٔ",""),"ـ","ء"))))," ","")))),1),Gematria!$C$3:$C$40,Gematria!$D$3:$D$40)))</f>
        <v/>
      </c>
    </row>
    <row r="4355" spans="1:10" x14ac:dyDescent="0.25">
      <c r="A4355" s="2">
        <v>4354</v>
      </c>
      <c r="B4355" s="2">
        <v>42</v>
      </c>
      <c r="C4355" s="2">
        <v>44</v>
      </c>
      <c r="D4355" s="11"/>
      <c r="E43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55" s="524" t="str">
        <f t="shared" ref="G4355:G4418" si="206">TRIM(CLEAN(SUBSTITUTE(F4355,"ٔ","")))</f>
        <v/>
      </c>
      <c r="H4355" s="525">
        <f t="shared" ref="H4355:H4418" si="207">LEN(SUBSTITUTE(G4355," ",""))</f>
        <v>0</v>
      </c>
      <c r="I4355" s="526">
        <f t="shared" si="205"/>
        <v>1</v>
      </c>
      <c r="J4355" s="526" t="str">
        <f ca="1">IF(G4355="","",SUMPRODUCT(LOOKUP(MID(SUBSTITUTE(UPPER(TRIM(CLEAN(SUBSTITUTE(SUBSTITUTE(G4355,"ٔ",""),"ـ","ء"))))," ",""),ROW(INDIRECT("1:"&amp;LEN(SUBSTITUTE(UPPER(TRIM(CLEAN(SUBSTITUTE(SUBSTITUTE(G4355,"ٔ",""),"ـ","ء"))))," ","")))),1),Gematria!$C$3:$C$40,Gematria!$D$3:$D$40)))</f>
        <v/>
      </c>
    </row>
    <row r="4356" spans="1:10" x14ac:dyDescent="0.25">
      <c r="A4356" s="2">
        <v>4355</v>
      </c>
      <c r="B4356" s="2">
        <v>42</v>
      </c>
      <c r="C4356" s="2">
        <v>45</v>
      </c>
      <c r="D4356" s="11"/>
      <c r="E43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56" s="524" t="str">
        <f t="shared" si="206"/>
        <v/>
      </c>
      <c r="H4356" s="525">
        <f t="shared" si="207"/>
        <v>0</v>
      </c>
      <c r="I4356" s="526">
        <f t="shared" si="205"/>
        <v>1</v>
      </c>
      <c r="J4356" s="526" t="str">
        <f ca="1">IF(G4356="","",SUMPRODUCT(LOOKUP(MID(SUBSTITUTE(UPPER(TRIM(CLEAN(SUBSTITUTE(SUBSTITUTE(G4356,"ٔ",""),"ـ","ء"))))," ",""),ROW(INDIRECT("1:"&amp;LEN(SUBSTITUTE(UPPER(TRIM(CLEAN(SUBSTITUTE(SUBSTITUTE(G4356,"ٔ",""),"ـ","ء"))))," ","")))),1),Gematria!$C$3:$C$40,Gematria!$D$3:$D$40)))</f>
        <v/>
      </c>
    </row>
    <row r="4357" spans="1:10" x14ac:dyDescent="0.25">
      <c r="A4357" s="2">
        <v>4356</v>
      </c>
      <c r="B4357" s="2">
        <v>42</v>
      </c>
      <c r="C4357" s="2">
        <v>46</v>
      </c>
      <c r="D4357" s="11"/>
      <c r="E43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57" s="524" t="str">
        <f t="shared" si="206"/>
        <v/>
      </c>
      <c r="H4357" s="525">
        <f t="shared" si="207"/>
        <v>0</v>
      </c>
      <c r="I4357" s="526">
        <f t="shared" si="205"/>
        <v>1</v>
      </c>
      <c r="J4357" s="526" t="str">
        <f ca="1">IF(G4357="","",SUMPRODUCT(LOOKUP(MID(SUBSTITUTE(UPPER(TRIM(CLEAN(SUBSTITUTE(SUBSTITUTE(G4357,"ٔ",""),"ـ","ء"))))," ",""),ROW(INDIRECT("1:"&amp;LEN(SUBSTITUTE(UPPER(TRIM(CLEAN(SUBSTITUTE(SUBSTITUTE(G4357,"ٔ",""),"ـ","ء"))))," ","")))),1),Gematria!$C$3:$C$40,Gematria!$D$3:$D$40)))</f>
        <v/>
      </c>
    </row>
    <row r="4358" spans="1:10" x14ac:dyDescent="0.25">
      <c r="A4358" s="2">
        <v>4357</v>
      </c>
      <c r="B4358" s="2">
        <v>42</v>
      </c>
      <c r="C4358" s="2">
        <v>47</v>
      </c>
      <c r="D4358" s="11"/>
      <c r="E43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58" s="524" t="str">
        <f t="shared" si="206"/>
        <v/>
      </c>
      <c r="H4358" s="525">
        <f t="shared" si="207"/>
        <v>0</v>
      </c>
      <c r="I4358" s="526">
        <f t="shared" si="205"/>
        <v>1</v>
      </c>
      <c r="J4358" s="526" t="str">
        <f ca="1">IF(G4358="","",SUMPRODUCT(LOOKUP(MID(SUBSTITUTE(UPPER(TRIM(CLEAN(SUBSTITUTE(SUBSTITUTE(G4358,"ٔ",""),"ـ","ء"))))," ",""),ROW(INDIRECT("1:"&amp;LEN(SUBSTITUTE(UPPER(TRIM(CLEAN(SUBSTITUTE(SUBSTITUTE(G4358,"ٔ",""),"ـ","ء"))))," ","")))),1),Gematria!$C$3:$C$40,Gematria!$D$3:$D$40)))</f>
        <v/>
      </c>
    </row>
    <row r="4359" spans="1:10" x14ac:dyDescent="0.25">
      <c r="A4359" s="2">
        <v>4358</v>
      </c>
      <c r="B4359" s="2">
        <v>42</v>
      </c>
      <c r="C4359" s="2">
        <v>48</v>
      </c>
      <c r="D4359" s="11"/>
      <c r="E43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59" s="524" t="str">
        <f t="shared" si="206"/>
        <v/>
      </c>
      <c r="H4359" s="525">
        <f t="shared" si="207"/>
        <v>0</v>
      </c>
      <c r="I4359" s="526">
        <f t="shared" si="205"/>
        <v>1</v>
      </c>
      <c r="J4359" s="526" t="str">
        <f ca="1">IF(G4359="","",SUMPRODUCT(LOOKUP(MID(SUBSTITUTE(UPPER(TRIM(CLEAN(SUBSTITUTE(SUBSTITUTE(G4359,"ٔ",""),"ـ","ء"))))," ",""),ROW(INDIRECT("1:"&amp;LEN(SUBSTITUTE(UPPER(TRIM(CLEAN(SUBSTITUTE(SUBSTITUTE(G4359,"ٔ",""),"ـ","ء"))))," ","")))),1),Gematria!$C$3:$C$40,Gematria!$D$3:$D$40)))</f>
        <v/>
      </c>
    </row>
    <row r="4360" spans="1:10" x14ac:dyDescent="0.25">
      <c r="A4360" s="2">
        <v>4359</v>
      </c>
      <c r="B4360" s="2">
        <v>42</v>
      </c>
      <c r="C4360" s="2">
        <v>49</v>
      </c>
      <c r="D4360" s="11"/>
      <c r="E43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60" s="524" t="str">
        <f t="shared" si="206"/>
        <v/>
      </c>
      <c r="H4360" s="525">
        <f t="shared" si="207"/>
        <v>0</v>
      </c>
      <c r="I4360" s="526">
        <f t="shared" si="205"/>
        <v>1</v>
      </c>
      <c r="J4360" s="526" t="str">
        <f ca="1">IF(G4360="","",SUMPRODUCT(LOOKUP(MID(SUBSTITUTE(UPPER(TRIM(CLEAN(SUBSTITUTE(SUBSTITUTE(G4360,"ٔ",""),"ـ","ء"))))," ",""),ROW(INDIRECT("1:"&amp;LEN(SUBSTITUTE(UPPER(TRIM(CLEAN(SUBSTITUTE(SUBSTITUTE(G4360,"ٔ",""),"ـ","ء"))))," ","")))),1),Gematria!$C$3:$C$40,Gematria!$D$3:$D$40)))</f>
        <v/>
      </c>
    </row>
    <row r="4361" spans="1:10" x14ac:dyDescent="0.25">
      <c r="A4361" s="2">
        <v>4360</v>
      </c>
      <c r="B4361" s="2">
        <v>42</v>
      </c>
      <c r="C4361" s="2">
        <v>50</v>
      </c>
      <c r="D4361" s="11"/>
      <c r="E43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61" s="524" t="str">
        <f t="shared" si="206"/>
        <v/>
      </c>
      <c r="H4361" s="525">
        <f t="shared" si="207"/>
        <v>0</v>
      </c>
      <c r="I4361" s="526">
        <f t="shared" si="205"/>
        <v>1</v>
      </c>
      <c r="J4361" s="526" t="str">
        <f ca="1">IF(G4361="","",SUMPRODUCT(LOOKUP(MID(SUBSTITUTE(UPPER(TRIM(CLEAN(SUBSTITUTE(SUBSTITUTE(G4361,"ٔ",""),"ـ","ء"))))," ",""),ROW(INDIRECT("1:"&amp;LEN(SUBSTITUTE(UPPER(TRIM(CLEAN(SUBSTITUTE(SUBSTITUTE(G4361,"ٔ",""),"ـ","ء"))))," ","")))),1),Gematria!$C$3:$C$40,Gematria!$D$3:$D$40)))</f>
        <v/>
      </c>
    </row>
    <row r="4362" spans="1:10" x14ac:dyDescent="0.25">
      <c r="A4362" s="2">
        <v>4361</v>
      </c>
      <c r="B4362" s="2">
        <v>42</v>
      </c>
      <c r="C4362" s="2">
        <v>51</v>
      </c>
      <c r="D4362" s="11"/>
      <c r="E43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62" s="524" t="str">
        <f t="shared" si="206"/>
        <v/>
      </c>
      <c r="H4362" s="525">
        <f t="shared" si="207"/>
        <v>0</v>
      </c>
      <c r="I4362" s="526">
        <f t="shared" si="205"/>
        <v>1</v>
      </c>
      <c r="J4362" s="526" t="str">
        <f ca="1">IF(G4362="","",SUMPRODUCT(LOOKUP(MID(SUBSTITUTE(UPPER(TRIM(CLEAN(SUBSTITUTE(SUBSTITUTE(G4362,"ٔ",""),"ـ","ء"))))," ",""),ROW(INDIRECT("1:"&amp;LEN(SUBSTITUTE(UPPER(TRIM(CLEAN(SUBSTITUTE(SUBSTITUTE(G4362,"ٔ",""),"ـ","ء"))))," ","")))),1),Gematria!$C$3:$C$40,Gematria!$D$3:$D$40)))</f>
        <v/>
      </c>
    </row>
    <row r="4363" spans="1:10" x14ac:dyDescent="0.25">
      <c r="A4363" s="2">
        <v>4362</v>
      </c>
      <c r="B4363" s="2">
        <v>42</v>
      </c>
      <c r="C4363" s="2">
        <v>52</v>
      </c>
      <c r="D4363" s="11"/>
      <c r="E43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63" s="524" t="str">
        <f t="shared" si="206"/>
        <v/>
      </c>
      <c r="H4363" s="525">
        <f t="shared" si="207"/>
        <v>0</v>
      </c>
      <c r="I4363" s="526">
        <f t="shared" si="205"/>
        <v>1</v>
      </c>
      <c r="J4363" s="526" t="str">
        <f ca="1">IF(G4363="","",SUMPRODUCT(LOOKUP(MID(SUBSTITUTE(UPPER(TRIM(CLEAN(SUBSTITUTE(SUBSTITUTE(G4363,"ٔ",""),"ـ","ء"))))," ",""),ROW(INDIRECT("1:"&amp;LEN(SUBSTITUTE(UPPER(TRIM(CLEAN(SUBSTITUTE(SUBSTITUTE(G4363,"ٔ",""),"ـ","ء"))))," ","")))),1),Gematria!$C$3:$C$40,Gematria!$D$3:$D$40)))</f>
        <v/>
      </c>
    </row>
    <row r="4364" spans="1:10" x14ac:dyDescent="0.25">
      <c r="A4364" s="2">
        <v>4363</v>
      </c>
      <c r="B4364" s="2">
        <v>42</v>
      </c>
      <c r="C4364" s="2">
        <v>53</v>
      </c>
      <c r="D4364" s="11"/>
      <c r="E43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64" s="524" t="str">
        <f t="shared" si="206"/>
        <v/>
      </c>
      <c r="H4364" s="525">
        <f t="shared" si="207"/>
        <v>0</v>
      </c>
      <c r="I4364" s="526">
        <f t="shared" si="205"/>
        <v>1</v>
      </c>
      <c r="J4364" s="526" t="str">
        <f ca="1">IF(G4364="","",SUMPRODUCT(LOOKUP(MID(SUBSTITUTE(UPPER(TRIM(CLEAN(SUBSTITUTE(SUBSTITUTE(G4364,"ٔ",""),"ـ","ء"))))," ",""),ROW(INDIRECT("1:"&amp;LEN(SUBSTITUTE(UPPER(TRIM(CLEAN(SUBSTITUTE(SUBSTITUTE(G4364,"ٔ",""),"ـ","ء"))))," ","")))),1),Gematria!$C$3:$C$40,Gematria!$D$3:$D$40)))</f>
        <v/>
      </c>
    </row>
    <row r="4365" spans="1:10" x14ac:dyDescent="0.25">
      <c r="A4365" s="2">
        <v>4364</v>
      </c>
      <c r="B4365" s="2">
        <v>43</v>
      </c>
      <c r="C4365" s="2">
        <v>0</v>
      </c>
      <c r="D4365" s="11"/>
      <c r="E43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65" s="524" t="str">
        <f t="shared" si="206"/>
        <v/>
      </c>
      <c r="H4365" s="525">
        <f t="shared" si="207"/>
        <v>0</v>
      </c>
      <c r="I4365" s="526">
        <f t="shared" si="205"/>
        <v>1</v>
      </c>
      <c r="J4365" s="526" t="str">
        <f ca="1">IF(G4365="","",SUMPRODUCT(LOOKUP(MID(SUBSTITUTE(UPPER(TRIM(CLEAN(SUBSTITUTE(SUBSTITUTE(G4365,"ٔ",""),"ـ","ء"))))," ",""),ROW(INDIRECT("1:"&amp;LEN(SUBSTITUTE(UPPER(TRIM(CLEAN(SUBSTITUTE(SUBSTITUTE(G4365,"ٔ",""),"ـ","ء"))))," ","")))),1),Gematria!$C$3:$C$40,Gematria!$D$3:$D$40)))</f>
        <v/>
      </c>
    </row>
    <row r="4366" spans="1:10" x14ac:dyDescent="0.25">
      <c r="A4366" s="2">
        <v>4365</v>
      </c>
      <c r="B4366" s="2">
        <v>43</v>
      </c>
      <c r="C4366" s="2">
        <v>1</v>
      </c>
      <c r="D4366" s="11"/>
      <c r="E43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66" s="524" t="str">
        <f t="shared" si="206"/>
        <v/>
      </c>
      <c r="H4366" s="525">
        <f t="shared" si="207"/>
        <v>0</v>
      </c>
      <c r="I4366" s="526">
        <f t="shared" si="205"/>
        <v>1</v>
      </c>
      <c r="J4366" s="526" t="str">
        <f ca="1">IF(G4366="","",SUMPRODUCT(LOOKUP(MID(SUBSTITUTE(UPPER(TRIM(CLEAN(SUBSTITUTE(SUBSTITUTE(G4366,"ٔ",""),"ـ","ء"))))," ",""),ROW(INDIRECT("1:"&amp;LEN(SUBSTITUTE(UPPER(TRIM(CLEAN(SUBSTITUTE(SUBSTITUTE(G4366,"ٔ",""),"ـ","ء"))))," ","")))),1),Gematria!$C$3:$C$40,Gematria!$D$3:$D$40)))</f>
        <v/>
      </c>
    </row>
    <row r="4367" spans="1:10" x14ac:dyDescent="0.25">
      <c r="A4367" s="2">
        <v>4366</v>
      </c>
      <c r="B4367" s="2">
        <v>43</v>
      </c>
      <c r="C4367" s="2">
        <v>2</v>
      </c>
      <c r="D4367" s="11"/>
      <c r="E43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67" s="524" t="str">
        <f t="shared" si="206"/>
        <v/>
      </c>
      <c r="H4367" s="525">
        <f t="shared" si="207"/>
        <v>0</v>
      </c>
      <c r="I4367" s="526">
        <f t="shared" si="205"/>
        <v>1</v>
      </c>
      <c r="J4367" s="526" t="str">
        <f ca="1">IF(G4367="","",SUMPRODUCT(LOOKUP(MID(SUBSTITUTE(UPPER(TRIM(CLEAN(SUBSTITUTE(SUBSTITUTE(G4367,"ٔ",""),"ـ","ء"))))," ",""),ROW(INDIRECT("1:"&amp;LEN(SUBSTITUTE(UPPER(TRIM(CLEAN(SUBSTITUTE(SUBSTITUTE(G4367,"ٔ",""),"ـ","ء"))))," ","")))),1),Gematria!$C$3:$C$40,Gematria!$D$3:$D$40)))</f>
        <v/>
      </c>
    </row>
    <row r="4368" spans="1:10" x14ac:dyDescent="0.25">
      <c r="A4368" s="2">
        <v>4367</v>
      </c>
      <c r="B4368" s="2">
        <v>43</v>
      </c>
      <c r="C4368" s="2">
        <v>3</v>
      </c>
      <c r="D4368" s="11"/>
      <c r="E43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68" s="524" t="str">
        <f t="shared" si="206"/>
        <v/>
      </c>
      <c r="H4368" s="525">
        <f t="shared" si="207"/>
        <v>0</v>
      </c>
      <c r="I4368" s="526">
        <f t="shared" si="205"/>
        <v>1</v>
      </c>
      <c r="J4368" s="526" t="str">
        <f ca="1">IF(G4368="","",SUMPRODUCT(LOOKUP(MID(SUBSTITUTE(UPPER(TRIM(CLEAN(SUBSTITUTE(SUBSTITUTE(G4368,"ٔ",""),"ـ","ء"))))," ",""),ROW(INDIRECT("1:"&amp;LEN(SUBSTITUTE(UPPER(TRIM(CLEAN(SUBSTITUTE(SUBSTITUTE(G4368,"ٔ",""),"ـ","ء"))))," ","")))),1),Gematria!$C$3:$C$40,Gematria!$D$3:$D$40)))</f>
        <v/>
      </c>
    </row>
    <row r="4369" spans="1:10" x14ac:dyDescent="0.25">
      <c r="A4369" s="2">
        <v>4368</v>
      </c>
      <c r="B4369" s="2">
        <v>43</v>
      </c>
      <c r="C4369" s="2">
        <v>4</v>
      </c>
      <c r="D4369" s="11"/>
      <c r="E43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69" s="524" t="str">
        <f t="shared" si="206"/>
        <v/>
      </c>
      <c r="H4369" s="525">
        <f t="shared" si="207"/>
        <v>0</v>
      </c>
      <c r="I4369" s="526">
        <f t="shared" si="205"/>
        <v>1</v>
      </c>
      <c r="J4369" s="526" t="str">
        <f ca="1">IF(G4369="","",SUMPRODUCT(LOOKUP(MID(SUBSTITUTE(UPPER(TRIM(CLEAN(SUBSTITUTE(SUBSTITUTE(G4369,"ٔ",""),"ـ","ء"))))," ",""),ROW(INDIRECT("1:"&amp;LEN(SUBSTITUTE(UPPER(TRIM(CLEAN(SUBSTITUTE(SUBSTITUTE(G4369,"ٔ",""),"ـ","ء"))))," ","")))),1),Gematria!$C$3:$C$40,Gematria!$D$3:$D$40)))</f>
        <v/>
      </c>
    </row>
    <row r="4370" spans="1:10" x14ac:dyDescent="0.25">
      <c r="A4370" s="2">
        <v>4369</v>
      </c>
      <c r="B4370" s="2">
        <v>43</v>
      </c>
      <c r="C4370" s="2">
        <v>5</v>
      </c>
      <c r="D4370" s="11"/>
      <c r="E43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70" s="524" t="str">
        <f t="shared" si="206"/>
        <v/>
      </c>
      <c r="H4370" s="525">
        <f t="shared" si="207"/>
        <v>0</v>
      </c>
      <c r="I4370" s="526">
        <f t="shared" si="205"/>
        <v>1</v>
      </c>
      <c r="J4370" s="526" t="str">
        <f ca="1">IF(G4370="","",SUMPRODUCT(LOOKUP(MID(SUBSTITUTE(UPPER(TRIM(CLEAN(SUBSTITUTE(SUBSTITUTE(G4370,"ٔ",""),"ـ","ء"))))," ",""),ROW(INDIRECT("1:"&amp;LEN(SUBSTITUTE(UPPER(TRIM(CLEAN(SUBSTITUTE(SUBSTITUTE(G4370,"ٔ",""),"ـ","ء"))))," ","")))),1),Gematria!$C$3:$C$40,Gematria!$D$3:$D$40)))</f>
        <v/>
      </c>
    </row>
    <row r="4371" spans="1:10" x14ac:dyDescent="0.25">
      <c r="A4371" s="2">
        <v>4370</v>
      </c>
      <c r="B4371" s="2">
        <v>43</v>
      </c>
      <c r="C4371" s="2">
        <v>6</v>
      </c>
      <c r="D4371" s="11"/>
      <c r="E43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71" s="524" t="str">
        <f t="shared" si="206"/>
        <v/>
      </c>
      <c r="H4371" s="525">
        <f t="shared" si="207"/>
        <v>0</v>
      </c>
      <c r="I4371" s="526">
        <f t="shared" ref="I4371:I4434" si="208">LEN(TRIM(G4371))-H4371+1</f>
        <v>1</v>
      </c>
      <c r="J4371" s="526" t="str">
        <f ca="1">IF(G4371="","",SUMPRODUCT(LOOKUP(MID(SUBSTITUTE(UPPER(TRIM(CLEAN(SUBSTITUTE(SUBSTITUTE(G4371,"ٔ",""),"ـ","ء"))))," ",""),ROW(INDIRECT("1:"&amp;LEN(SUBSTITUTE(UPPER(TRIM(CLEAN(SUBSTITUTE(SUBSTITUTE(G4371,"ٔ",""),"ـ","ء"))))," ","")))),1),Gematria!$C$3:$C$40,Gematria!$D$3:$D$40)))</f>
        <v/>
      </c>
    </row>
    <row r="4372" spans="1:10" x14ac:dyDescent="0.25">
      <c r="A4372" s="2">
        <v>4371</v>
      </c>
      <c r="B4372" s="2">
        <v>43</v>
      </c>
      <c r="C4372" s="2">
        <v>7</v>
      </c>
      <c r="D4372" s="11"/>
      <c r="E43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72" s="524" t="str">
        <f t="shared" si="206"/>
        <v/>
      </c>
      <c r="H4372" s="525">
        <f t="shared" si="207"/>
        <v>0</v>
      </c>
      <c r="I4372" s="526">
        <f t="shared" si="208"/>
        <v>1</v>
      </c>
      <c r="J4372" s="526" t="str">
        <f ca="1">IF(G4372="","",SUMPRODUCT(LOOKUP(MID(SUBSTITUTE(UPPER(TRIM(CLEAN(SUBSTITUTE(SUBSTITUTE(G4372,"ٔ",""),"ـ","ء"))))," ",""),ROW(INDIRECT("1:"&amp;LEN(SUBSTITUTE(UPPER(TRIM(CLEAN(SUBSTITUTE(SUBSTITUTE(G4372,"ٔ",""),"ـ","ء"))))," ","")))),1),Gematria!$C$3:$C$40,Gematria!$D$3:$D$40)))</f>
        <v/>
      </c>
    </row>
    <row r="4373" spans="1:10" x14ac:dyDescent="0.25">
      <c r="A4373" s="2">
        <v>4372</v>
      </c>
      <c r="B4373" s="2">
        <v>43</v>
      </c>
      <c r="C4373" s="2">
        <v>8</v>
      </c>
      <c r="D4373" s="11"/>
      <c r="E43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73" s="524" t="str">
        <f t="shared" si="206"/>
        <v/>
      </c>
      <c r="H4373" s="525">
        <f t="shared" si="207"/>
        <v>0</v>
      </c>
      <c r="I4373" s="526">
        <f t="shared" si="208"/>
        <v>1</v>
      </c>
      <c r="J4373" s="526" t="str">
        <f ca="1">IF(G4373="","",SUMPRODUCT(LOOKUP(MID(SUBSTITUTE(UPPER(TRIM(CLEAN(SUBSTITUTE(SUBSTITUTE(G4373,"ٔ",""),"ـ","ء"))))," ",""),ROW(INDIRECT("1:"&amp;LEN(SUBSTITUTE(UPPER(TRIM(CLEAN(SUBSTITUTE(SUBSTITUTE(G4373,"ٔ",""),"ـ","ء"))))," ","")))),1),Gematria!$C$3:$C$40,Gematria!$D$3:$D$40)))</f>
        <v/>
      </c>
    </row>
    <row r="4374" spans="1:10" x14ac:dyDescent="0.25">
      <c r="A4374" s="2">
        <v>4373</v>
      </c>
      <c r="B4374" s="2">
        <v>43</v>
      </c>
      <c r="C4374" s="2">
        <v>9</v>
      </c>
      <c r="D4374" s="11"/>
      <c r="E43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74" s="524" t="str">
        <f t="shared" si="206"/>
        <v/>
      </c>
      <c r="H4374" s="525">
        <f t="shared" si="207"/>
        <v>0</v>
      </c>
      <c r="I4374" s="526">
        <f t="shared" si="208"/>
        <v>1</v>
      </c>
      <c r="J4374" s="526" t="str">
        <f ca="1">IF(G4374="","",SUMPRODUCT(LOOKUP(MID(SUBSTITUTE(UPPER(TRIM(CLEAN(SUBSTITUTE(SUBSTITUTE(G4374,"ٔ",""),"ـ","ء"))))," ",""),ROW(INDIRECT("1:"&amp;LEN(SUBSTITUTE(UPPER(TRIM(CLEAN(SUBSTITUTE(SUBSTITUTE(G4374,"ٔ",""),"ـ","ء"))))," ","")))),1),Gematria!$C$3:$C$40,Gematria!$D$3:$D$40)))</f>
        <v/>
      </c>
    </row>
    <row r="4375" spans="1:10" x14ac:dyDescent="0.25">
      <c r="A4375" s="2">
        <v>4374</v>
      </c>
      <c r="B4375" s="2">
        <v>43</v>
      </c>
      <c r="C4375" s="2">
        <v>10</v>
      </c>
      <c r="D4375" s="11"/>
      <c r="E43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75" s="524" t="str">
        <f t="shared" si="206"/>
        <v/>
      </c>
      <c r="H4375" s="525">
        <f t="shared" si="207"/>
        <v>0</v>
      </c>
      <c r="I4375" s="526">
        <f t="shared" si="208"/>
        <v>1</v>
      </c>
      <c r="J4375" s="526" t="str">
        <f ca="1">IF(G4375="","",SUMPRODUCT(LOOKUP(MID(SUBSTITUTE(UPPER(TRIM(CLEAN(SUBSTITUTE(SUBSTITUTE(G4375,"ٔ",""),"ـ","ء"))))," ",""),ROW(INDIRECT("1:"&amp;LEN(SUBSTITUTE(UPPER(TRIM(CLEAN(SUBSTITUTE(SUBSTITUTE(G4375,"ٔ",""),"ـ","ء"))))," ","")))),1),Gematria!$C$3:$C$40,Gematria!$D$3:$D$40)))</f>
        <v/>
      </c>
    </row>
    <row r="4376" spans="1:10" x14ac:dyDescent="0.25">
      <c r="A4376" s="2">
        <v>4375</v>
      </c>
      <c r="B4376" s="2">
        <v>43</v>
      </c>
      <c r="C4376" s="2">
        <v>11</v>
      </c>
      <c r="D4376" s="11"/>
      <c r="E43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76" s="524" t="str">
        <f t="shared" si="206"/>
        <v/>
      </c>
      <c r="H4376" s="525">
        <f t="shared" si="207"/>
        <v>0</v>
      </c>
      <c r="I4376" s="526">
        <f t="shared" si="208"/>
        <v>1</v>
      </c>
      <c r="J4376" s="526" t="str">
        <f ca="1">IF(G4376="","",SUMPRODUCT(LOOKUP(MID(SUBSTITUTE(UPPER(TRIM(CLEAN(SUBSTITUTE(SUBSTITUTE(G4376,"ٔ",""),"ـ","ء"))))," ",""),ROW(INDIRECT("1:"&amp;LEN(SUBSTITUTE(UPPER(TRIM(CLEAN(SUBSTITUTE(SUBSTITUTE(G4376,"ٔ",""),"ـ","ء"))))," ","")))),1),Gematria!$C$3:$C$40,Gematria!$D$3:$D$40)))</f>
        <v/>
      </c>
    </row>
    <row r="4377" spans="1:10" x14ac:dyDescent="0.25">
      <c r="A4377" s="2">
        <v>4376</v>
      </c>
      <c r="B4377" s="2">
        <v>43</v>
      </c>
      <c r="C4377" s="2">
        <v>12</v>
      </c>
      <c r="D4377" s="11"/>
      <c r="E43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77" s="524" t="str">
        <f t="shared" si="206"/>
        <v/>
      </c>
      <c r="H4377" s="525">
        <f t="shared" si="207"/>
        <v>0</v>
      </c>
      <c r="I4377" s="526">
        <f t="shared" si="208"/>
        <v>1</v>
      </c>
      <c r="J4377" s="526" t="str">
        <f ca="1">IF(G4377="","",SUMPRODUCT(LOOKUP(MID(SUBSTITUTE(UPPER(TRIM(CLEAN(SUBSTITUTE(SUBSTITUTE(G4377,"ٔ",""),"ـ","ء"))))," ",""),ROW(INDIRECT("1:"&amp;LEN(SUBSTITUTE(UPPER(TRIM(CLEAN(SUBSTITUTE(SUBSTITUTE(G4377,"ٔ",""),"ـ","ء"))))," ","")))),1),Gematria!$C$3:$C$40,Gematria!$D$3:$D$40)))</f>
        <v/>
      </c>
    </row>
    <row r="4378" spans="1:10" x14ac:dyDescent="0.25">
      <c r="A4378" s="2">
        <v>4377</v>
      </c>
      <c r="B4378" s="2">
        <v>43</v>
      </c>
      <c r="C4378" s="2">
        <v>13</v>
      </c>
      <c r="D4378" s="11"/>
      <c r="E43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78" s="524" t="str">
        <f t="shared" si="206"/>
        <v/>
      </c>
      <c r="H4378" s="525">
        <f t="shared" si="207"/>
        <v>0</v>
      </c>
      <c r="I4378" s="526">
        <f t="shared" si="208"/>
        <v>1</v>
      </c>
      <c r="J4378" s="526" t="str">
        <f ca="1">IF(G4378="","",SUMPRODUCT(LOOKUP(MID(SUBSTITUTE(UPPER(TRIM(CLEAN(SUBSTITUTE(SUBSTITUTE(G4378,"ٔ",""),"ـ","ء"))))," ",""),ROW(INDIRECT("1:"&amp;LEN(SUBSTITUTE(UPPER(TRIM(CLEAN(SUBSTITUTE(SUBSTITUTE(G4378,"ٔ",""),"ـ","ء"))))," ","")))),1),Gematria!$C$3:$C$40,Gematria!$D$3:$D$40)))</f>
        <v/>
      </c>
    </row>
    <row r="4379" spans="1:10" x14ac:dyDescent="0.25">
      <c r="A4379" s="2">
        <v>4378</v>
      </c>
      <c r="B4379" s="2">
        <v>43</v>
      </c>
      <c r="C4379" s="2">
        <v>14</v>
      </c>
      <c r="D4379" s="11"/>
      <c r="E43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79" s="524" t="str">
        <f t="shared" si="206"/>
        <v/>
      </c>
      <c r="H4379" s="525">
        <f t="shared" si="207"/>
        <v>0</v>
      </c>
      <c r="I4379" s="526">
        <f t="shared" si="208"/>
        <v>1</v>
      </c>
      <c r="J4379" s="526" t="str">
        <f ca="1">IF(G4379="","",SUMPRODUCT(LOOKUP(MID(SUBSTITUTE(UPPER(TRIM(CLEAN(SUBSTITUTE(SUBSTITUTE(G4379,"ٔ",""),"ـ","ء"))))," ",""),ROW(INDIRECT("1:"&amp;LEN(SUBSTITUTE(UPPER(TRIM(CLEAN(SUBSTITUTE(SUBSTITUTE(G4379,"ٔ",""),"ـ","ء"))))," ","")))),1),Gematria!$C$3:$C$40,Gematria!$D$3:$D$40)))</f>
        <v/>
      </c>
    </row>
    <row r="4380" spans="1:10" x14ac:dyDescent="0.25">
      <c r="A4380" s="2">
        <v>4379</v>
      </c>
      <c r="B4380" s="2">
        <v>43</v>
      </c>
      <c r="C4380" s="2">
        <v>15</v>
      </c>
      <c r="D4380" s="11"/>
      <c r="E43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80" s="524" t="str">
        <f t="shared" si="206"/>
        <v/>
      </c>
      <c r="H4380" s="525">
        <f t="shared" si="207"/>
        <v>0</v>
      </c>
      <c r="I4380" s="526">
        <f t="shared" si="208"/>
        <v>1</v>
      </c>
      <c r="J4380" s="526" t="str">
        <f ca="1">IF(G4380="","",SUMPRODUCT(LOOKUP(MID(SUBSTITUTE(UPPER(TRIM(CLEAN(SUBSTITUTE(SUBSTITUTE(G4380,"ٔ",""),"ـ","ء"))))," ",""),ROW(INDIRECT("1:"&amp;LEN(SUBSTITUTE(UPPER(TRIM(CLEAN(SUBSTITUTE(SUBSTITUTE(G4380,"ٔ",""),"ـ","ء"))))," ","")))),1),Gematria!$C$3:$C$40,Gematria!$D$3:$D$40)))</f>
        <v/>
      </c>
    </row>
    <row r="4381" spans="1:10" x14ac:dyDescent="0.25">
      <c r="A4381" s="2">
        <v>4380</v>
      </c>
      <c r="B4381" s="2">
        <v>43</v>
      </c>
      <c r="C4381" s="2">
        <v>16</v>
      </c>
      <c r="D4381" s="11"/>
      <c r="E43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81" s="524" t="str">
        <f t="shared" si="206"/>
        <v/>
      </c>
      <c r="H4381" s="525">
        <f t="shared" si="207"/>
        <v>0</v>
      </c>
      <c r="I4381" s="526">
        <f t="shared" si="208"/>
        <v>1</v>
      </c>
      <c r="J4381" s="526" t="str">
        <f ca="1">IF(G4381="","",SUMPRODUCT(LOOKUP(MID(SUBSTITUTE(UPPER(TRIM(CLEAN(SUBSTITUTE(SUBSTITUTE(G4381,"ٔ",""),"ـ","ء"))))," ",""),ROW(INDIRECT("1:"&amp;LEN(SUBSTITUTE(UPPER(TRIM(CLEAN(SUBSTITUTE(SUBSTITUTE(G4381,"ٔ",""),"ـ","ء"))))," ","")))),1),Gematria!$C$3:$C$40,Gematria!$D$3:$D$40)))</f>
        <v/>
      </c>
    </row>
    <row r="4382" spans="1:10" x14ac:dyDescent="0.25">
      <c r="A4382" s="2">
        <v>4381</v>
      </c>
      <c r="B4382" s="2">
        <v>43</v>
      </c>
      <c r="C4382" s="2">
        <v>17</v>
      </c>
      <c r="D4382" s="11"/>
      <c r="E43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82" s="524" t="str">
        <f t="shared" si="206"/>
        <v/>
      </c>
      <c r="H4382" s="525">
        <f t="shared" si="207"/>
        <v>0</v>
      </c>
      <c r="I4382" s="526">
        <f t="shared" si="208"/>
        <v>1</v>
      </c>
      <c r="J4382" s="526" t="str">
        <f ca="1">IF(G4382="","",SUMPRODUCT(LOOKUP(MID(SUBSTITUTE(UPPER(TRIM(CLEAN(SUBSTITUTE(SUBSTITUTE(G4382,"ٔ",""),"ـ","ء"))))," ",""),ROW(INDIRECT("1:"&amp;LEN(SUBSTITUTE(UPPER(TRIM(CLEAN(SUBSTITUTE(SUBSTITUTE(G4382,"ٔ",""),"ـ","ء"))))," ","")))),1),Gematria!$C$3:$C$40,Gematria!$D$3:$D$40)))</f>
        <v/>
      </c>
    </row>
    <row r="4383" spans="1:10" x14ac:dyDescent="0.25">
      <c r="A4383" s="2">
        <v>4382</v>
      </c>
      <c r="B4383" s="2">
        <v>43</v>
      </c>
      <c r="C4383" s="2">
        <v>18</v>
      </c>
      <c r="D4383" s="11"/>
      <c r="E43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83" s="524" t="str">
        <f t="shared" si="206"/>
        <v/>
      </c>
      <c r="H4383" s="525">
        <f t="shared" si="207"/>
        <v>0</v>
      </c>
      <c r="I4383" s="526">
        <f t="shared" si="208"/>
        <v>1</v>
      </c>
      <c r="J4383" s="526" t="str">
        <f ca="1">IF(G4383="","",SUMPRODUCT(LOOKUP(MID(SUBSTITUTE(UPPER(TRIM(CLEAN(SUBSTITUTE(SUBSTITUTE(G4383,"ٔ",""),"ـ","ء"))))," ",""),ROW(INDIRECT("1:"&amp;LEN(SUBSTITUTE(UPPER(TRIM(CLEAN(SUBSTITUTE(SUBSTITUTE(G4383,"ٔ",""),"ـ","ء"))))," ","")))),1),Gematria!$C$3:$C$40,Gematria!$D$3:$D$40)))</f>
        <v/>
      </c>
    </row>
    <row r="4384" spans="1:10" x14ac:dyDescent="0.25">
      <c r="A4384" s="2">
        <v>4383</v>
      </c>
      <c r="B4384" s="2">
        <v>43</v>
      </c>
      <c r="C4384" s="2">
        <v>19</v>
      </c>
      <c r="D4384" s="11"/>
      <c r="E43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84" s="524" t="str">
        <f t="shared" si="206"/>
        <v/>
      </c>
      <c r="H4384" s="525">
        <f t="shared" si="207"/>
        <v>0</v>
      </c>
      <c r="I4384" s="526">
        <f t="shared" si="208"/>
        <v>1</v>
      </c>
      <c r="J4384" s="526" t="str">
        <f ca="1">IF(G4384="","",SUMPRODUCT(LOOKUP(MID(SUBSTITUTE(UPPER(TRIM(CLEAN(SUBSTITUTE(SUBSTITUTE(G4384,"ٔ",""),"ـ","ء"))))," ",""),ROW(INDIRECT("1:"&amp;LEN(SUBSTITUTE(UPPER(TRIM(CLEAN(SUBSTITUTE(SUBSTITUTE(G4384,"ٔ",""),"ـ","ء"))))," ","")))),1),Gematria!$C$3:$C$40,Gematria!$D$3:$D$40)))</f>
        <v/>
      </c>
    </row>
    <row r="4385" spans="1:10" x14ac:dyDescent="0.25">
      <c r="A4385" s="2">
        <v>4384</v>
      </c>
      <c r="B4385" s="2">
        <v>43</v>
      </c>
      <c r="C4385" s="2">
        <v>20</v>
      </c>
      <c r="D4385" s="11"/>
      <c r="E43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85" s="524" t="str">
        <f t="shared" si="206"/>
        <v/>
      </c>
      <c r="H4385" s="525">
        <f t="shared" si="207"/>
        <v>0</v>
      </c>
      <c r="I4385" s="526">
        <f t="shared" si="208"/>
        <v>1</v>
      </c>
      <c r="J4385" s="526" t="str">
        <f ca="1">IF(G4385="","",SUMPRODUCT(LOOKUP(MID(SUBSTITUTE(UPPER(TRIM(CLEAN(SUBSTITUTE(SUBSTITUTE(G4385,"ٔ",""),"ـ","ء"))))," ",""),ROW(INDIRECT("1:"&amp;LEN(SUBSTITUTE(UPPER(TRIM(CLEAN(SUBSTITUTE(SUBSTITUTE(G4385,"ٔ",""),"ـ","ء"))))," ","")))),1),Gematria!$C$3:$C$40,Gematria!$D$3:$D$40)))</f>
        <v/>
      </c>
    </row>
    <row r="4386" spans="1:10" x14ac:dyDescent="0.25">
      <c r="A4386" s="2">
        <v>4385</v>
      </c>
      <c r="B4386" s="2">
        <v>43</v>
      </c>
      <c r="C4386" s="2">
        <v>21</v>
      </c>
      <c r="D4386" s="11"/>
      <c r="E43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86" s="524" t="str">
        <f t="shared" si="206"/>
        <v/>
      </c>
      <c r="H4386" s="525">
        <f t="shared" si="207"/>
        <v>0</v>
      </c>
      <c r="I4386" s="526">
        <f t="shared" si="208"/>
        <v>1</v>
      </c>
      <c r="J4386" s="526" t="str">
        <f ca="1">IF(G4386="","",SUMPRODUCT(LOOKUP(MID(SUBSTITUTE(UPPER(TRIM(CLEAN(SUBSTITUTE(SUBSTITUTE(G4386,"ٔ",""),"ـ","ء"))))," ",""),ROW(INDIRECT("1:"&amp;LEN(SUBSTITUTE(UPPER(TRIM(CLEAN(SUBSTITUTE(SUBSTITUTE(G4386,"ٔ",""),"ـ","ء"))))," ","")))),1),Gematria!$C$3:$C$40,Gematria!$D$3:$D$40)))</f>
        <v/>
      </c>
    </row>
    <row r="4387" spans="1:10" x14ac:dyDescent="0.25">
      <c r="A4387" s="2">
        <v>4386</v>
      </c>
      <c r="B4387" s="2">
        <v>43</v>
      </c>
      <c r="C4387" s="2">
        <v>22</v>
      </c>
      <c r="D4387" s="11"/>
      <c r="E43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87" s="524" t="str">
        <f t="shared" si="206"/>
        <v/>
      </c>
      <c r="H4387" s="525">
        <f t="shared" si="207"/>
        <v>0</v>
      </c>
      <c r="I4387" s="526">
        <f t="shared" si="208"/>
        <v>1</v>
      </c>
      <c r="J4387" s="526" t="str">
        <f ca="1">IF(G4387="","",SUMPRODUCT(LOOKUP(MID(SUBSTITUTE(UPPER(TRIM(CLEAN(SUBSTITUTE(SUBSTITUTE(G4387,"ٔ",""),"ـ","ء"))))," ",""),ROW(INDIRECT("1:"&amp;LEN(SUBSTITUTE(UPPER(TRIM(CLEAN(SUBSTITUTE(SUBSTITUTE(G4387,"ٔ",""),"ـ","ء"))))," ","")))),1),Gematria!$C$3:$C$40,Gematria!$D$3:$D$40)))</f>
        <v/>
      </c>
    </row>
    <row r="4388" spans="1:10" x14ac:dyDescent="0.25">
      <c r="A4388" s="2">
        <v>4387</v>
      </c>
      <c r="B4388" s="2">
        <v>43</v>
      </c>
      <c r="C4388" s="2">
        <v>23</v>
      </c>
      <c r="D4388" s="11"/>
      <c r="E43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88" s="524" t="str">
        <f t="shared" si="206"/>
        <v/>
      </c>
      <c r="H4388" s="525">
        <f t="shared" si="207"/>
        <v>0</v>
      </c>
      <c r="I4388" s="526">
        <f t="shared" si="208"/>
        <v>1</v>
      </c>
      <c r="J4388" s="526" t="str">
        <f ca="1">IF(G4388="","",SUMPRODUCT(LOOKUP(MID(SUBSTITUTE(UPPER(TRIM(CLEAN(SUBSTITUTE(SUBSTITUTE(G4388,"ٔ",""),"ـ","ء"))))," ",""),ROW(INDIRECT("1:"&amp;LEN(SUBSTITUTE(UPPER(TRIM(CLEAN(SUBSTITUTE(SUBSTITUTE(G4388,"ٔ",""),"ـ","ء"))))," ","")))),1),Gematria!$C$3:$C$40,Gematria!$D$3:$D$40)))</f>
        <v/>
      </c>
    </row>
    <row r="4389" spans="1:10" x14ac:dyDescent="0.25">
      <c r="A4389" s="2">
        <v>4388</v>
      </c>
      <c r="B4389" s="2">
        <v>43</v>
      </c>
      <c r="C4389" s="2">
        <v>24</v>
      </c>
      <c r="D4389" s="11"/>
      <c r="E43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89" s="524" t="str">
        <f t="shared" si="206"/>
        <v/>
      </c>
      <c r="H4389" s="525">
        <f t="shared" si="207"/>
        <v>0</v>
      </c>
      <c r="I4389" s="526">
        <f t="shared" si="208"/>
        <v>1</v>
      </c>
      <c r="J4389" s="526" t="str">
        <f ca="1">IF(G4389="","",SUMPRODUCT(LOOKUP(MID(SUBSTITUTE(UPPER(TRIM(CLEAN(SUBSTITUTE(SUBSTITUTE(G4389,"ٔ",""),"ـ","ء"))))," ",""),ROW(INDIRECT("1:"&amp;LEN(SUBSTITUTE(UPPER(TRIM(CLEAN(SUBSTITUTE(SUBSTITUTE(G4389,"ٔ",""),"ـ","ء"))))," ","")))),1),Gematria!$C$3:$C$40,Gematria!$D$3:$D$40)))</f>
        <v/>
      </c>
    </row>
    <row r="4390" spans="1:10" x14ac:dyDescent="0.25">
      <c r="A4390" s="2">
        <v>4389</v>
      </c>
      <c r="B4390" s="2">
        <v>43</v>
      </c>
      <c r="C4390" s="2">
        <v>25</v>
      </c>
      <c r="D4390" s="11"/>
      <c r="E43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90" s="524" t="str">
        <f t="shared" si="206"/>
        <v/>
      </c>
      <c r="H4390" s="525">
        <f t="shared" si="207"/>
        <v>0</v>
      </c>
      <c r="I4390" s="526">
        <f t="shared" si="208"/>
        <v>1</v>
      </c>
      <c r="J4390" s="526" t="str">
        <f ca="1">IF(G4390="","",SUMPRODUCT(LOOKUP(MID(SUBSTITUTE(UPPER(TRIM(CLEAN(SUBSTITUTE(SUBSTITUTE(G4390,"ٔ",""),"ـ","ء"))))," ",""),ROW(INDIRECT("1:"&amp;LEN(SUBSTITUTE(UPPER(TRIM(CLEAN(SUBSTITUTE(SUBSTITUTE(G4390,"ٔ",""),"ـ","ء"))))," ","")))),1),Gematria!$C$3:$C$40,Gematria!$D$3:$D$40)))</f>
        <v/>
      </c>
    </row>
    <row r="4391" spans="1:10" x14ac:dyDescent="0.25">
      <c r="A4391" s="2">
        <v>4390</v>
      </c>
      <c r="B4391" s="2">
        <v>43</v>
      </c>
      <c r="C4391" s="2">
        <v>26</v>
      </c>
      <c r="D4391" s="11"/>
      <c r="E43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91" s="524" t="str">
        <f t="shared" si="206"/>
        <v/>
      </c>
      <c r="H4391" s="525">
        <f t="shared" si="207"/>
        <v>0</v>
      </c>
      <c r="I4391" s="526">
        <f t="shared" si="208"/>
        <v>1</v>
      </c>
      <c r="J4391" s="526" t="str">
        <f ca="1">IF(G4391="","",SUMPRODUCT(LOOKUP(MID(SUBSTITUTE(UPPER(TRIM(CLEAN(SUBSTITUTE(SUBSTITUTE(G4391,"ٔ",""),"ـ","ء"))))," ",""),ROW(INDIRECT("1:"&amp;LEN(SUBSTITUTE(UPPER(TRIM(CLEAN(SUBSTITUTE(SUBSTITUTE(G4391,"ٔ",""),"ـ","ء"))))," ","")))),1),Gematria!$C$3:$C$40,Gematria!$D$3:$D$40)))</f>
        <v/>
      </c>
    </row>
    <row r="4392" spans="1:10" x14ac:dyDescent="0.25">
      <c r="A4392" s="2">
        <v>4391</v>
      </c>
      <c r="B4392" s="2">
        <v>43</v>
      </c>
      <c r="C4392" s="2">
        <v>27</v>
      </c>
      <c r="D4392" s="11"/>
      <c r="E43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92" s="524" t="str">
        <f t="shared" si="206"/>
        <v/>
      </c>
      <c r="H4392" s="525">
        <f t="shared" si="207"/>
        <v>0</v>
      </c>
      <c r="I4392" s="526">
        <f t="shared" si="208"/>
        <v>1</v>
      </c>
      <c r="J4392" s="526" t="str">
        <f ca="1">IF(G4392="","",SUMPRODUCT(LOOKUP(MID(SUBSTITUTE(UPPER(TRIM(CLEAN(SUBSTITUTE(SUBSTITUTE(G4392,"ٔ",""),"ـ","ء"))))," ",""),ROW(INDIRECT("1:"&amp;LEN(SUBSTITUTE(UPPER(TRIM(CLEAN(SUBSTITUTE(SUBSTITUTE(G4392,"ٔ",""),"ـ","ء"))))," ","")))),1),Gematria!$C$3:$C$40,Gematria!$D$3:$D$40)))</f>
        <v/>
      </c>
    </row>
    <row r="4393" spans="1:10" x14ac:dyDescent="0.25">
      <c r="A4393" s="2">
        <v>4392</v>
      </c>
      <c r="B4393" s="2">
        <v>43</v>
      </c>
      <c r="C4393" s="2">
        <v>28</v>
      </c>
      <c r="D4393" s="11"/>
      <c r="E43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93" s="524" t="str">
        <f t="shared" si="206"/>
        <v/>
      </c>
      <c r="H4393" s="525">
        <f t="shared" si="207"/>
        <v>0</v>
      </c>
      <c r="I4393" s="526">
        <f t="shared" si="208"/>
        <v>1</v>
      </c>
      <c r="J4393" s="526" t="str">
        <f ca="1">IF(G4393="","",SUMPRODUCT(LOOKUP(MID(SUBSTITUTE(UPPER(TRIM(CLEAN(SUBSTITUTE(SUBSTITUTE(G4393,"ٔ",""),"ـ","ء"))))," ",""),ROW(INDIRECT("1:"&amp;LEN(SUBSTITUTE(UPPER(TRIM(CLEAN(SUBSTITUTE(SUBSTITUTE(G4393,"ٔ",""),"ـ","ء"))))," ","")))),1),Gematria!$C$3:$C$40,Gematria!$D$3:$D$40)))</f>
        <v/>
      </c>
    </row>
    <row r="4394" spans="1:10" x14ac:dyDescent="0.25">
      <c r="A4394" s="2">
        <v>4393</v>
      </c>
      <c r="B4394" s="2">
        <v>43</v>
      </c>
      <c r="C4394" s="2">
        <v>29</v>
      </c>
      <c r="D4394" s="11"/>
      <c r="E43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94" s="524" t="str">
        <f t="shared" si="206"/>
        <v/>
      </c>
      <c r="H4394" s="525">
        <f t="shared" si="207"/>
        <v>0</v>
      </c>
      <c r="I4394" s="526">
        <f t="shared" si="208"/>
        <v>1</v>
      </c>
      <c r="J4394" s="526" t="str">
        <f ca="1">IF(G4394="","",SUMPRODUCT(LOOKUP(MID(SUBSTITUTE(UPPER(TRIM(CLEAN(SUBSTITUTE(SUBSTITUTE(G4394,"ٔ",""),"ـ","ء"))))," ",""),ROW(INDIRECT("1:"&amp;LEN(SUBSTITUTE(UPPER(TRIM(CLEAN(SUBSTITUTE(SUBSTITUTE(G4394,"ٔ",""),"ـ","ء"))))," ","")))),1),Gematria!$C$3:$C$40,Gematria!$D$3:$D$40)))</f>
        <v/>
      </c>
    </row>
    <row r="4395" spans="1:10" x14ac:dyDescent="0.25">
      <c r="A4395" s="2">
        <v>4394</v>
      </c>
      <c r="B4395" s="2">
        <v>43</v>
      </c>
      <c r="C4395" s="2">
        <v>30</v>
      </c>
      <c r="D4395" s="11"/>
      <c r="E43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95" s="524" t="str">
        <f t="shared" si="206"/>
        <v/>
      </c>
      <c r="H4395" s="525">
        <f t="shared" si="207"/>
        <v>0</v>
      </c>
      <c r="I4395" s="526">
        <f t="shared" si="208"/>
        <v>1</v>
      </c>
      <c r="J4395" s="526" t="str">
        <f ca="1">IF(G4395="","",SUMPRODUCT(LOOKUP(MID(SUBSTITUTE(UPPER(TRIM(CLEAN(SUBSTITUTE(SUBSTITUTE(G4395,"ٔ",""),"ـ","ء"))))," ",""),ROW(INDIRECT("1:"&amp;LEN(SUBSTITUTE(UPPER(TRIM(CLEAN(SUBSTITUTE(SUBSTITUTE(G4395,"ٔ",""),"ـ","ء"))))," ","")))),1),Gematria!$C$3:$C$40,Gematria!$D$3:$D$40)))</f>
        <v/>
      </c>
    </row>
    <row r="4396" spans="1:10" x14ac:dyDescent="0.25">
      <c r="A4396" s="2">
        <v>4395</v>
      </c>
      <c r="B4396" s="2">
        <v>43</v>
      </c>
      <c r="C4396" s="2">
        <v>31</v>
      </c>
      <c r="D4396" s="11"/>
      <c r="E43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96" s="524" t="str">
        <f t="shared" si="206"/>
        <v/>
      </c>
      <c r="H4396" s="525">
        <f t="shared" si="207"/>
        <v>0</v>
      </c>
      <c r="I4396" s="526">
        <f t="shared" si="208"/>
        <v>1</v>
      </c>
      <c r="J4396" s="526" t="str">
        <f ca="1">IF(G4396="","",SUMPRODUCT(LOOKUP(MID(SUBSTITUTE(UPPER(TRIM(CLEAN(SUBSTITUTE(SUBSTITUTE(G4396,"ٔ",""),"ـ","ء"))))," ",""),ROW(INDIRECT("1:"&amp;LEN(SUBSTITUTE(UPPER(TRIM(CLEAN(SUBSTITUTE(SUBSTITUTE(G4396,"ٔ",""),"ـ","ء"))))," ","")))),1),Gematria!$C$3:$C$40,Gematria!$D$3:$D$40)))</f>
        <v/>
      </c>
    </row>
    <row r="4397" spans="1:10" x14ac:dyDescent="0.25">
      <c r="A4397" s="2">
        <v>4396</v>
      </c>
      <c r="B4397" s="2">
        <v>43</v>
      </c>
      <c r="C4397" s="2">
        <v>32</v>
      </c>
      <c r="D4397" s="11"/>
      <c r="E43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97" s="524" t="str">
        <f t="shared" si="206"/>
        <v/>
      </c>
      <c r="H4397" s="525">
        <f t="shared" si="207"/>
        <v>0</v>
      </c>
      <c r="I4397" s="526">
        <f t="shared" si="208"/>
        <v>1</v>
      </c>
      <c r="J4397" s="526" t="str">
        <f ca="1">IF(G4397="","",SUMPRODUCT(LOOKUP(MID(SUBSTITUTE(UPPER(TRIM(CLEAN(SUBSTITUTE(SUBSTITUTE(G4397,"ٔ",""),"ـ","ء"))))," ",""),ROW(INDIRECT("1:"&amp;LEN(SUBSTITUTE(UPPER(TRIM(CLEAN(SUBSTITUTE(SUBSTITUTE(G4397,"ٔ",""),"ـ","ء"))))," ","")))),1),Gematria!$C$3:$C$40,Gematria!$D$3:$D$40)))</f>
        <v/>
      </c>
    </row>
    <row r="4398" spans="1:10" x14ac:dyDescent="0.25">
      <c r="A4398" s="2">
        <v>4397</v>
      </c>
      <c r="B4398" s="2">
        <v>43</v>
      </c>
      <c r="C4398" s="2">
        <v>33</v>
      </c>
      <c r="D4398" s="11"/>
      <c r="E43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98" s="524" t="str">
        <f t="shared" si="206"/>
        <v/>
      </c>
      <c r="H4398" s="525">
        <f t="shared" si="207"/>
        <v>0</v>
      </c>
      <c r="I4398" s="526">
        <f t="shared" si="208"/>
        <v>1</v>
      </c>
      <c r="J4398" s="526" t="str">
        <f ca="1">IF(G4398="","",SUMPRODUCT(LOOKUP(MID(SUBSTITUTE(UPPER(TRIM(CLEAN(SUBSTITUTE(SUBSTITUTE(G4398,"ٔ",""),"ـ","ء"))))," ",""),ROW(INDIRECT("1:"&amp;LEN(SUBSTITUTE(UPPER(TRIM(CLEAN(SUBSTITUTE(SUBSTITUTE(G4398,"ٔ",""),"ـ","ء"))))," ","")))),1),Gematria!$C$3:$C$40,Gematria!$D$3:$D$40)))</f>
        <v/>
      </c>
    </row>
    <row r="4399" spans="1:10" x14ac:dyDescent="0.25">
      <c r="A4399" s="2">
        <v>4398</v>
      </c>
      <c r="B4399" s="2">
        <v>43</v>
      </c>
      <c r="C4399" s="2">
        <v>34</v>
      </c>
      <c r="D4399" s="11"/>
      <c r="E43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3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4399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399" s="524" t="str">
        <f t="shared" si="206"/>
        <v/>
      </c>
      <c r="H4399" s="525">
        <f t="shared" si="207"/>
        <v>0</v>
      </c>
      <c r="I4399" s="526">
        <f t="shared" si="208"/>
        <v>1</v>
      </c>
      <c r="J4399" s="526" t="str">
        <f ca="1">IF(G4399="","",SUMPRODUCT(LOOKUP(MID(SUBSTITUTE(UPPER(TRIM(CLEAN(SUBSTITUTE(SUBSTITUTE(G4399,"ٔ",""),"ـ","ء"))))," ",""),ROW(INDIRECT("1:"&amp;LEN(SUBSTITUTE(UPPER(TRIM(CLEAN(SUBSTITUTE(SUBSTITUTE(G4399,"ٔ",""),"ـ","ء"))))," ","")))),1),Gematria!$C$3:$C$40,Gematria!$D$3:$D$40)))</f>
        <v/>
      </c>
    </row>
    <row r="4400" spans="1:10" x14ac:dyDescent="0.25">
      <c r="A4400" s="2">
        <v>4399</v>
      </c>
      <c r="B4400" s="2">
        <v>43</v>
      </c>
      <c r="C4400" s="2">
        <v>35</v>
      </c>
      <c r="D4400" s="11"/>
      <c r="E44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00" s="524" t="str">
        <f t="shared" si="206"/>
        <v/>
      </c>
      <c r="H4400" s="525">
        <f t="shared" si="207"/>
        <v>0</v>
      </c>
      <c r="I4400" s="526">
        <f t="shared" si="208"/>
        <v>1</v>
      </c>
      <c r="J4400" s="526" t="str">
        <f ca="1">IF(G4400="","",SUMPRODUCT(LOOKUP(MID(SUBSTITUTE(UPPER(TRIM(CLEAN(SUBSTITUTE(SUBSTITUTE(G4400,"ٔ",""),"ـ","ء"))))," ",""),ROW(INDIRECT("1:"&amp;LEN(SUBSTITUTE(UPPER(TRIM(CLEAN(SUBSTITUTE(SUBSTITUTE(G4400,"ٔ",""),"ـ","ء"))))," ","")))),1),Gematria!$C$3:$C$40,Gematria!$D$3:$D$40)))</f>
        <v/>
      </c>
    </row>
    <row r="4401" spans="1:10" x14ac:dyDescent="0.25">
      <c r="A4401" s="2">
        <v>4400</v>
      </c>
      <c r="B4401" s="2">
        <v>43</v>
      </c>
      <c r="C4401" s="2">
        <v>36</v>
      </c>
      <c r="D4401" s="11"/>
      <c r="E44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01" s="524" t="str">
        <f t="shared" si="206"/>
        <v/>
      </c>
      <c r="H4401" s="525">
        <f t="shared" si="207"/>
        <v>0</v>
      </c>
      <c r="I4401" s="526">
        <f t="shared" si="208"/>
        <v>1</v>
      </c>
      <c r="J4401" s="526" t="str">
        <f ca="1">IF(G4401="","",SUMPRODUCT(LOOKUP(MID(SUBSTITUTE(UPPER(TRIM(CLEAN(SUBSTITUTE(SUBSTITUTE(G4401,"ٔ",""),"ـ","ء"))))," ",""),ROW(INDIRECT("1:"&amp;LEN(SUBSTITUTE(UPPER(TRIM(CLEAN(SUBSTITUTE(SUBSTITUTE(G4401,"ٔ",""),"ـ","ء"))))," ","")))),1),Gematria!$C$3:$C$40,Gematria!$D$3:$D$40)))</f>
        <v/>
      </c>
    </row>
    <row r="4402" spans="1:10" x14ac:dyDescent="0.25">
      <c r="A4402" s="2">
        <v>4401</v>
      </c>
      <c r="B4402" s="2">
        <v>43</v>
      </c>
      <c r="C4402" s="2">
        <v>37</v>
      </c>
      <c r="D4402" s="11"/>
      <c r="E44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02" s="524" t="str">
        <f t="shared" si="206"/>
        <v/>
      </c>
      <c r="H4402" s="525">
        <f t="shared" si="207"/>
        <v>0</v>
      </c>
      <c r="I4402" s="526">
        <f t="shared" si="208"/>
        <v>1</v>
      </c>
      <c r="J4402" s="526" t="str">
        <f ca="1">IF(G4402="","",SUMPRODUCT(LOOKUP(MID(SUBSTITUTE(UPPER(TRIM(CLEAN(SUBSTITUTE(SUBSTITUTE(G4402,"ٔ",""),"ـ","ء"))))," ",""),ROW(INDIRECT("1:"&amp;LEN(SUBSTITUTE(UPPER(TRIM(CLEAN(SUBSTITUTE(SUBSTITUTE(G4402,"ٔ",""),"ـ","ء"))))," ","")))),1),Gematria!$C$3:$C$40,Gematria!$D$3:$D$40)))</f>
        <v/>
      </c>
    </row>
    <row r="4403" spans="1:10" x14ac:dyDescent="0.25">
      <c r="A4403" s="2">
        <v>4402</v>
      </c>
      <c r="B4403" s="2">
        <v>43</v>
      </c>
      <c r="C4403" s="2">
        <v>38</v>
      </c>
      <c r="D4403" s="11"/>
      <c r="E44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03" s="524" t="str">
        <f t="shared" si="206"/>
        <v/>
      </c>
      <c r="H4403" s="525">
        <f t="shared" si="207"/>
        <v>0</v>
      </c>
      <c r="I4403" s="526">
        <f t="shared" si="208"/>
        <v>1</v>
      </c>
      <c r="J4403" s="526" t="str">
        <f ca="1">IF(G4403="","",SUMPRODUCT(LOOKUP(MID(SUBSTITUTE(UPPER(TRIM(CLEAN(SUBSTITUTE(SUBSTITUTE(G4403,"ٔ",""),"ـ","ء"))))," ",""),ROW(INDIRECT("1:"&amp;LEN(SUBSTITUTE(UPPER(TRIM(CLEAN(SUBSTITUTE(SUBSTITUTE(G4403,"ٔ",""),"ـ","ء"))))," ","")))),1),Gematria!$C$3:$C$40,Gematria!$D$3:$D$40)))</f>
        <v/>
      </c>
    </row>
    <row r="4404" spans="1:10" x14ac:dyDescent="0.25">
      <c r="A4404" s="2">
        <v>4403</v>
      </c>
      <c r="B4404" s="2">
        <v>43</v>
      </c>
      <c r="C4404" s="2">
        <v>39</v>
      </c>
      <c r="D4404" s="11"/>
      <c r="E44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04" s="524" t="str">
        <f t="shared" si="206"/>
        <v/>
      </c>
      <c r="H4404" s="525">
        <f t="shared" si="207"/>
        <v>0</v>
      </c>
      <c r="I4404" s="526">
        <f t="shared" si="208"/>
        <v>1</v>
      </c>
      <c r="J4404" s="526" t="str">
        <f ca="1">IF(G4404="","",SUMPRODUCT(LOOKUP(MID(SUBSTITUTE(UPPER(TRIM(CLEAN(SUBSTITUTE(SUBSTITUTE(G4404,"ٔ",""),"ـ","ء"))))," ",""),ROW(INDIRECT("1:"&amp;LEN(SUBSTITUTE(UPPER(TRIM(CLEAN(SUBSTITUTE(SUBSTITUTE(G4404,"ٔ",""),"ـ","ء"))))," ","")))),1),Gematria!$C$3:$C$40,Gematria!$D$3:$D$40)))</f>
        <v/>
      </c>
    </row>
    <row r="4405" spans="1:10" x14ac:dyDescent="0.25">
      <c r="A4405" s="2">
        <v>4404</v>
      </c>
      <c r="B4405" s="2">
        <v>43</v>
      </c>
      <c r="C4405" s="2">
        <v>40</v>
      </c>
      <c r="D4405" s="11"/>
      <c r="E44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05" s="524" t="str">
        <f t="shared" si="206"/>
        <v/>
      </c>
      <c r="H4405" s="525">
        <f t="shared" si="207"/>
        <v>0</v>
      </c>
      <c r="I4405" s="526">
        <f t="shared" si="208"/>
        <v>1</v>
      </c>
      <c r="J4405" s="526" t="str">
        <f ca="1">IF(G4405="","",SUMPRODUCT(LOOKUP(MID(SUBSTITUTE(UPPER(TRIM(CLEAN(SUBSTITUTE(SUBSTITUTE(G4405,"ٔ",""),"ـ","ء"))))," ",""),ROW(INDIRECT("1:"&amp;LEN(SUBSTITUTE(UPPER(TRIM(CLEAN(SUBSTITUTE(SUBSTITUTE(G4405,"ٔ",""),"ـ","ء"))))," ","")))),1),Gematria!$C$3:$C$40,Gematria!$D$3:$D$40)))</f>
        <v/>
      </c>
    </row>
    <row r="4406" spans="1:10" x14ac:dyDescent="0.25">
      <c r="A4406" s="2">
        <v>4405</v>
      </c>
      <c r="B4406" s="2">
        <v>43</v>
      </c>
      <c r="C4406" s="2">
        <v>41</v>
      </c>
      <c r="D4406" s="11"/>
      <c r="E44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06" s="524" t="str">
        <f t="shared" si="206"/>
        <v/>
      </c>
      <c r="H4406" s="525">
        <f t="shared" si="207"/>
        <v>0</v>
      </c>
      <c r="I4406" s="526">
        <f t="shared" si="208"/>
        <v>1</v>
      </c>
      <c r="J4406" s="526" t="str">
        <f ca="1">IF(G4406="","",SUMPRODUCT(LOOKUP(MID(SUBSTITUTE(UPPER(TRIM(CLEAN(SUBSTITUTE(SUBSTITUTE(G4406,"ٔ",""),"ـ","ء"))))," ",""),ROW(INDIRECT("1:"&amp;LEN(SUBSTITUTE(UPPER(TRIM(CLEAN(SUBSTITUTE(SUBSTITUTE(G4406,"ٔ",""),"ـ","ء"))))," ","")))),1),Gematria!$C$3:$C$40,Gematria!$D$3:$D$40)))</f>
        <v/>
      </c>
    </row>
    <row r="4407" spans="1:10" x14ac:dyDescent="0.25">
      <c r="A4407" s="2">
        <v>4406</v>
      </c>
      <c r="B4407" s="2">
        <v>43</v>
      </c>
      <c r="C4407" s="2">
        <v>42</v>
      </c>
      <c r="D4407" s="11"/>
      <c r="E44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07" s="524" t="str">
        <f t="shared" si="206"/>
        <v/>
      </c>
      <c r="H4407" s="525">
        <f t="shared" si="207"/>
        <v>0</v>
      </c>
      <c r="I4407" s="526">
        <f t="shared" si="208"/>
        <v>1</v>
      </c>
      <c r="J4407" s="526" t="str">
        <f ca="1">IF(G4407="","",SUMPRODUCT(LOOKUP(MID(SUBSTITUTE(UPPER(TRIM(CLEAN(SUBSTITUTE(SUBSTITUTE(G4407,"ٔ",""),"ـ","ء"))))," ",""),ROW(INDIRECT("1:"&amp;LEN(SUBSTITUTE(UPPER(TRIM(CLEAN(SUBSTITUTE(SUBSTITUTE(G4407,"ٔ",""),"ـ","ء"))))," ","")))),1),Gematria!$C$3:$C$40,Gematria!$D$3:$D$40)))</f>
        <v/>
      </c>
    </row>
    <row r="4408" spans="1:10" x14ac:dyDescent="0.25">
      <c r="A4408" s="2">
        <v>4407</v>
      </c>
      <c r="B4408" s="2">
        <v>43</v>
      </c>
      <c r="C4408" s="2">
        <v>43</v>
      </c>
      <c r="D4408" s="11"/>
      <c r="E44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08" s="524" t="str">
        <f t="shared" si="206"/>
        <v/>
      </c>
      <c r="H4408" s="525">
        <f t="shared" si="207"/>
        <v>0</v>
      </c>
      <c r="I4408" s="526">
        <f t="shared" si="208"/>
        <v>1</v>
      </c>
      <c r="J4408" s="526" t="str">
        <f ca="1">IF(G4408="","",SUMPRODUCT(LOOKUP(MID(SUBSTITUTE(UPPER(TRIM(CLEAN(SUBSTITUTE(SUBSTITUTE(G4408,"ٔ",""),"ـ","ء"))))," ",""),ROW(INDIRECT("1:"&amp;LEN(SUBSTITUTE(UPPER(TRIM(CLEAN(SUBSTITUTE(SUBSTITUTE(G4408,"ٔ",""),"ـ","ء"))))," ","")))),1),Gematria!$C$3:$C$40,Gematria!$D$3:$D$40)))</f>
        <v/>
      </c>
    </row>
    <row r="4409" spans="1:10" x14ac:dyDescent="0.25">
      <c r="A4409" s="2">
        <v>4408</v>
      </c>
      <c r="B4409" s="2">
        <v>43</v>
      </c>
      <c r="C4409" s="2">
        <v>44</v>
      </c>
      <c r="D4409" s="11"/>
      <c r="E44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09" s="524" t="str">
        <f t="shared" si="206"/>
        <v/>
      </c>
      <c r="H4409" s="525">
        <f t="shared" si="207"/>
        <v>0</v>
      </c>
      <c r="I4409" s="526">
        <f t="shared" si="208"/>
        <v>1</v>
      </c>
      <c r="J4409" s="526" t="str">
        <f ca="1">IF(G4409="","",SUMPRODUCT(LOOKUP(MID(SUBSTITUTE(UPPER(TRIM(CLEAN(SUBSTITUTE(SUBSTITUTE(G4409,"ٔ",""),"ـ","ء"))))," ",""),ROW(INDIRECT("1:"&amp;LEN(SUBSTITUTE(UPPER(TRIM(CLEAN(SUBSTITUTE(SUBSTITUTE(G4409,"ٔ",""),"ـ","ء"))))," ","")))),1),Gematria!$C$3:$C$40,Gematria!$D$3:$D$40)))</f>
        <v/>
      </c>
    </row>
    <row r="4410" spans="1:10" x14ac:dyDescent="0.25">
      <c r="A4410" s="2">
        <v>4409</v>
      </c>
      <c r="B4410" s="2">
        <v>43</v>
      </c>
      <c r="C4410" s="2">
        <v>45</v>
      </c>
      <c r="D4410" s="11"/>
      <c r="E44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10" s="524" t="str">
        <f t="shared" si="206"/>
        <v/>
      </c>
      <c r="H4410" s="525">
        <f t="shared" si="207"/>
        <v>0</v>
      </c>
      <c r="I4410" s="526">
        <f t="shared" si="208"/>
        <v>1</v>
      </c>
      <c r="J4410" s="526" t="str">
        <f ca="1">IF(G4410="","",SUMPRODUCT(LOOKUP(MID(SUBSTITUTE(UPPER(TRIM(CLEAN(SUBSTITUTE(SUBSTITUTE(G4410,"ٔ",""),"ـ","ء"))))," ",""),ROW(INDIRECT("1:"&amp;LEN(SUBSTITUTE(UPPER(TRIM(CLEAN(SUBSTITUTE(SUBSTITUTE(G4410,"ٔ",""),"ـ","ء"))))," ","")))),1),Gematria!$C$3:$C$40,Gematria!$D$3:$D$40)))</f>
        <v/>
      </c>
    </row>
    <row r="4411" spans="1:10" x14ac:dyDescent="0.25">
      <c r="A4411" s="2">
        <v>4410</v>
      </c>
      <c r="B4411" s="2">
        <v>43</v>
      </c>
      <c r="C4411" s="2">
        <v>46</v>
      </c>
      <c r="D4411" s="11"/>
      <c r="E44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11" s="524" t="str">
        <f t="shared" si="206"/>
        <v/>
      </c>
      <c r="H4411" s="525">
        <f t="shared" si="207"/>
        <v>0</v>
      </c>
      <c r="I4411" s="526">
        <f t="shared" si="208"/>
        <v>1</v>
      </c>
      <c r="J4411" s="526" t="str">
        <f ca="1">IF(G4411="","",SUMPRODUCT(LOOKUP(MID(SUBSTITUTE(UPPER(TRIM(CLEAN(SUBSTITUTE(SUBSTITUTE(G4411,"ٔ",""),"ـ","ء"))))," ",""),ROW(INDIRECT("1:"&amp;LEN(SUBSTITUTE(UPPER(TRIM(CLEAN(SUBSTITUTE(SUBSTITUTE(G4411,"ٔ",""),"ـ","ء"))))," ","")))),1),Gematria!$C$3:$C$40,Gematria!$D$3:$D$40)))</f>
        <v/>
      </c>
    </row>
    <row r="4412" spans="1:10" x14ac:dyDescent="0.25">
      <c r="A4412" s="2">
        <v>4411</v>
      </c>
      <c r="B4412" s="2">
        <v>43</v>
      </c>
      <c r="C4412" s="2">
        <v>47</v>
      </c>
      <c r="D4412" s="11"/>
      <c r="E44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12" s="524" t="str">
        <f t="shared" si="206"/>
        <v/>
      </c>
      <c r="H4412" s="525">
        <f t="shared" si="207"/>
        <v>0</v>
      </c>
      <c r="I4412" s="526">
        <f t="shared" si="208"/>
        <v>1</v>
      </c>
      <c r="J4412" s="526" t="str">
        <f ca="1">IF(G4412="","",SUMPRODUCT(LOOKUP(MID(SUBSTITUTE(UPPER(TRIM(CLEAN(SUBSTITUTE(SUBSTITUTE(G4412,"ٔ",""),"ـ","ء"))))," ",""),ROW(INDIRECT("1:"&amp;LEN(SUBSTITUTE(UPPER(TRIM(CLEAN(SUBSTITUTE(SUBSTITUTE(G4412,"ٔ",""),"ـ","ء"))))," ","")))),1),Gematria!$C$3:$C$40,Gematria!$D$3:$D$40)))</f>
        <v/>
      </c>
    </row>
    <row r="4413" spans="1:10" x14ac:dyDescent="0.25">
      <c r="A4413" s="2">
        <v>4412</v>
      </c>
      <c r="B4413" s="2">
        <v>43</v>
      </c>
      <c r="C4413" s="2">
        <v>48</v>
      </c>
      <c r="D4413" s="11"/>
      <c r="E44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13" s="524" t="str">
        <f t="shared" si="206"/>
        <v/>
      </c>
      <c r="H4413" s="525">
        <f t="shared" si="207"/>
        <v>0</v>
      </c>
      <c r="I4413" s="526">
        <f t="shared" si="208"/>
        <v>1</v>
      </c>
      <c r="J4413" s="526" t="str">
        <f ca="1">IF(G4413="","",SUMPRODUCT(LOOKUP(MID(SUBSTITUTE(UPPER(TRIM(CLEAN(SUBSTITUTE(SUBSTITUTE(G4413,"ٔ",""),"ـ","ء"))))," ",""),ROW(INDIRECT("1:"&amp;LEN(SUBSTITUTE(UPPER(TRIM(CLEAN(SUBSTITUTE(SUBSTITUTE(G4413,"ٔ",""),"ـ","ء"))))," ","")))),1),Gematria!$C$3:$C$40,Gematria!$D$3:$D$40)))</f>
        <v/>
      </c>
    </row>
    <row r="4414" spans="1:10" x14ac:dyDescent="0.25">
      <c r="A4414" s="2">
        <v>4413</v>
      </c>
      <c r="B4414" s="2">
        <v>43</v>
      </c>
      <c r="C4414" s="2">
        <v>49</v>
      </c>
      <c r="D4414" s="11"/>
      <c r="E44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14" s="524" t="str">
        <f t="shared" si="206"/>
        <v/>
      </c>
      <c r="H4414" s="525">
        <f t="shared" si="207"/>
        <v>0</v>
      </c>
      <c r="I4414" s="526">
        <f t="shared" si="208"/>
        <v>1</v>
      </c>
      <c r="J4414" s="526" t="str">
        <f ca="1">IF(G4414="","",SUMPRODUCT(LOOKUP(MID(SUBSTITUTE(UPPER(TRIM(CLEAN(SUBSTITUTE(SUBSTITUTE(G4414,"ٔ",""),"ـ","ء"))))," ",""),ROW(INDIRECT("1:"&amp;LEN(SUBSTITUTE(UPPER(TRIM(CLEAN(SUBSTITUTE(SUBSTITUTE(G4414,"ٔ",""),"ـ","ء"))))," ","")))),1),Gematria!$C$3:$C$40,Gematria!$D$3:$D$40)))</f>
        <v/>
      </c>
    </row>
    <row r="4415" spans="1:10" x14ac:dyDescent="0.25">
      <c r="A4415" s="2">
        <v>4414</v>
      </c>
      <c r="B4415" s="2">
        <v>43</v>
      </c>
      <c r="C4415" s="2">
        <v>50</v>
      </c>
      <c r="D4415" s="11"/>
      <c r="E44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15" s="524" t="str">
        <f t="shared" si="206"/>
        <v/>
      </c>
      <c r="H4415" s="525">
        <f t="shared" si="207"/>
        <v>0</v>
      </c>
      <c r="I4415" s="526">
        <f t="shared" si="208"/>
        <v>1</v>
      </c>
      <c r="J4415" s="526" t="str">
        <f ca="1">IF(G4415="","",SUMPRODUCT(LOOKUP(MID(SUBSTITUTE(UPPER(TRIM(CLEAN(SUBSTITUTE(SUBSTITUTE(G4415,"ٔ",""),"ـ","ء"))))," ",""),ROW(INDIRECT("1:"&amp;LEN(SUBSTITUTE(UPPER(TRIM(CLEAN(SUBSTITUTE(SUBSTITUTE(G4415,"ٔ",""),"ـ","ء"))))," ","")))),1),Gematria!$C$3:$C$40,Gematria!$D$3:$D$40)))</f>
        <v/>
      </c>
    </row>
    <row r="4416" spans="1:10" x14ac:dyDescent="0.25">
      <c r="A4416" s="2">
        <v>4415</v>
      </c>
      <c r="B4416" s="2">
        <v>43</v>
      </c>
      <c r="C4416" s="2">
        <v>51</v>
      </c>
      <c r="D4416" s="11"/>
      <c r="E44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16" s="524" t="str">
        <f t="shared" si="206"/>
        <v/>
      </c>
      <c r="H4416" s="525">
        <f t="shared" si="207"/>
        <v>0</v>
      </c>
      <c r="I4416" s="526">
        <f t="shared" si="208"/>
        <v>1</v>
      </c>
      <c r="J4416" s="526" t="str">
        <f ca="1">IF(G4416="","",SUMPRODUCT(LOOKUP(MID(SUBSTITUTE(UPPER(TRIM(CLEAN(SUBSTITUTE(SUBSTITUTE(G4416,"ٔ",""),"ـ","ء"))))," ",""),ROW(INDIRECT("1:"&amp;LEN(SUBSTITUTE(UPPER(TRIM(CLEAN(SUBSTITUTE(SUBSTITUTE(G4416,"ٔ",""),"ـ","ء"))))," ","")))),1),Gematria!$C$3:$C$40,Gematria!$D$3:$D$40)))</f>
        <v/>
      </c>
    </row>
    <row r="4417" spans="1:10" x14ac:dyDescent="0.25">
      <c r="A4417" s="2">
        <v>4416</v>
      </c>
      <c r="B4417" s="2">
        <v>43</v>
      </c>
      <c r="C4417" s="2">
        <v>52</v>
      </c>
      <c r="D4417" s="11"/>
      <c r="E44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17" s="524" t="str">
        <f t="shared" si="206"/>
        <v/>
      </c>
      <c r="H4417" s="525">
        <f t="shared" si="207"/>
        <v>0</v>
      </c>
      <c r="I4417" s="526">
        <f t="shared" si="208"/>
        <v>1</v>
      </c>
      <c r="J4417" s="526" t="str">
        <f ca="1">IF(G4417="","",SUMPRODUCT(LOOKUP(MID(SUBSTITUTE(UPPER(TRIM(CLEAN(SUBSTITUTE(SUBSTITUTE(G4417,"ٔ",""),"ـ","ء"))))," ",""),ROW(INDIRECT("1:"&amp;LEN(SUBSTITUTE(UPPER(TRIM(CLEAN(SUBSTITUTE(SUBSTITUTE(G4417,"ٔ",""),"ـ","ء"))))," ","")))),1),Gematria!$C$3:$C$40,Gematria!$D$3:$D$40)))</f>
        <v/>
      </c>
    </row>
    <row r="4418" spans="1:10" x14ac:dyDescent="0.25">
      <c r="A4418" s="2">
        <v>4417</v>
      </c>
      <c r="B4418" s="2">
        <v>43</v>
      </c>
      <c r="C4418" s="2">
        <v>53</v>
      </c>
      <c r="D4418" s="11"/>
      <c r="E44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18" s="524" t="str">
        <f t="shared" si="206"/>
        <v/>
      </c>
      <c r="H4418" s="525">
        <f t="shared" si="207"/>
        <v>0</v>
      </c>
      <c r="I4418" s="526">
        <f t="shared" si="208"/>
        <v>1</v>
      </c>
      <c r="J4418" s="526" t="str">
        <f ca="1">IF(G4418="","",SUMPRODUCT(LOOKUP(MID(SUBSTITUTE(UPPER(TRIM(CLEAN(SUBSTITUTE(SUBSTITUTE(G4418,"ٔ",""),"ـ","ء"))))," ",""),ROW(INDIRECT("1:"&amp;LEN(SUBSTITUTE(UPPER(TRIM(CLEAN(SUBSTITUTE(SUBSTITUTE(G4418,"ٔ",""),"ـ","ء"))))," ","")))),1),Gematria!$C$3:$C$40,Gematria!$D$3:$D$40)))</f>
        <v/>
      </c>
    </row>
    <row r="4419" spans="1:10" x14ac:dyDescent="0.25">
      <c r="A4419" s="2">
        <v>4418</v>
      </c>
      <c r="B4419" s="2">
        <v>43</v>
      </c>
      <c r="C4419" s="2">
        <v>54</v>
      </c>
      <c r="D4419" s="11"/>
      <c r="E44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19" s="524" t="str">
        <f t="shared" ref="G4419:G4482" si="209">TRIM(CLEAN(SUBSTITUTE(F4419,"ٔ","")))</f>
        <v/>
      </c>
      <c r="H4419" s="525">
        <f t="shared" ref="H4419:H4482" si="210">LEN(SUBSTITUTE(G4419," ",""))</f>
        <v>0</v>
      </c>
      <c r="I4419" s="526">
        <f t="shared" si="208"/>
        <v>1</v>
      </c>
      <c r="J4419" s="526" t="str">
        <f ca="1">IF(G4419="","",SUMPRODUCT(LOOKUP(MID(SUBSTITUTE(UPPER(TRIM(CLEAN(SUBSTITUTE(SUBSTITUTE(G4419,"ٔ",""),"ـ","ء"))))," ",""),ROW(INDIRECT("1:"&amp;LEN(SUBSTITUTE(UPPER(TRIM(CLEAN(SUBSTITUTE(SUBSTITUTE(G4419,"ٔ",""),"ـ","ء"))))," ","")))),1),Gematria!$C$3:$C$40,Gematria!$D$3:$D$40)))</f>
        <v/>
      </c>
    </row>
    <row r="4420" spans="1:10" x14ac:dyDescent="0.25">
      <c r="A4420" s="2">
        <v>4419</v>
      </c>
      <c r="B4420" s="2">
        <v>43</v>
      </c>
      <c r="C4420" s="2">
        <v>55</v>
      </c>
      <c r="D4420" s="11"/>
      <c r="E44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20" s="524" t="str">
        <f t="shared" si="209"/>
        <v/>
      </c>
      <c r="H4420" s="525">
        <f t="shared" si="210"/>
        <v>0</v>
      </c>
      <c r="I4420" s="526">
        <f t="shared" si="208"/>
        <v>1</v>
      </c>
      <c r="J4420" s="526" t="str">
        <f ca="1">IF(G4420="","",SUMPRODUCT(LOOKUP(MID(SUBSTITUTE(UPPER(TRIM(CLEAN(SUBSTITUTE(SUBSTITUTE(G4420,"ٔ",""),"ـ","ء"))))," ",""),ROW(INDIRECT("1:"&amp;LEN(SUBSTITUTE(UPPER(TRIM(CLEAN(SUBSTITUTE(SUBSTITUTE(G4420,"ٔ",""),"ـ","ء"))))," ","")))),1),Gematria!$C$3:$C$40,Gematria!$D$3:$D$40)))</f>
        <v/>
      </c>
    </row>
    <row r="4421" spans="1:10" x14ac:dyDescent="0.25">
      <c r="A4421" s="2">
        <v>4420</v>
      </c>
      <c r="B4421" s="2">
        <v>43</v>
      </c>
      <c r="C4421" s="2">
        <v>56</v>
      </c>
      <c r="D4421" s="11"/>
      <c r="E44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21" s="524" t="str">
        <f t="shared" si="209"/>
        <v/>
      </c>
      <c r="H4421" s="525">
        <f t="shared" si="210"/>
        <v>0</v>
      </c>
      <c r="I4421" s="526">
        <f t="shared" si="208"/>
        <v>1</v>
      </c>
      <c r="J4421" s="526" t="str">
        <f ca="1">IF(G4421="","",SUMPRODUCT(LOOKUP(MID(SUBSTITUTE(UPPER(TRIM(CLEAN(SUBSTITUTE(SUBSTITUTE(G4421,"ٔ",""),"ـ","ء"))))," ",""),ROW(INDIRECT("1:"&amp;LEN(SUBSTITUTE(UPPER(TRIM(CLEAN(SUBSTITUTE(SUBSTITUTE(G4421,"ٔ",""),"ـ","ء"))))," ","")))),1),Gematria!$C$3:$C$40,Gematria!$D$3:$D$40)))</f>
        <v/>
      </c>
    </row>
    <row r="4422" spans="1:10" x14ac:dyDescent="0.25">
      <c r="A4422" s="2">
        <v>4421</v>
      </c>
      <c r="B4422" s="2">
        <v>43</v>
      </c>
      <c r="C4422" s="2">
        <v>57</v>
      </c>
      <c r="D4422" s="11"/>
      <c r="E44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22" s="524" t="str">
        <f t="shared" si="209"/>
        <v/>
      </c>
      <c r="H4422" s="525">
        <f t="shared" si="210"/>
        <v>0</v>
      </c>
      <c r="I4422" s="526">
        <f t="shared" si="208"/>
        <v>1</v>
      </c>
      <c r="J4422" s="526" t="str">
        <f ca="1">IF(G4422="","",SUMPRODUCT(LOOKUP(MID(SUBSTITUTE(UPPER(TRIM(CLEAN(SUBSTITUTE(SUBSTITUTE(G4422,"ٔ",""),"ـ","ء"))))," ",""),ROW(INDIRECT("1:"&amp;LEN(SUBSTITUTE(UPPER(TRIM(CLEAN(SUBSTITUTE(SUBSTITUTE(G4422,"ٔ",""),"ـ","ء"))))," ","")))),1),Gematria!$C$3:$C$40,Gematria!$D$3:$D$40)))</f>
        <v/>
      </c>
    </row>
    <row r="4423" spans="1:10" x14ac:dyDescent="0.25">
      <c r="A4423" s="2">
        <v>4422</v>
      </c>
      <c r="B4423" s="2">
        <v>43</v>
      </c>
      <c r="C4423" s="2">
        <v>58</v>
      </c>
      <c r="D4423" s="11"/>
      <c r="E44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23" s="524" t="str">
        <f t="shared" si="209"/>
        <v/>
      </c>
      <c r="H4423" s="525">
        <f t="shared" si="210"/>
        <v>0</v>
      </c>
      <c r="I4423" s="526">
        <f t="shared" si="208"/>
        <v>1</v>
      </c>
      <c r="J4423" s="526" t="str">
        <f ca="1">IF(G4423="","",SUMPRODUCT(LOOKUP(MID(SUBSTITUTE(UPPER(TRIM(CLEAN(SUBSTITUTE(SUBSTITUTE(G4423,"ٔ",""),"ـ","ء"))))," ",""),ROW(INDIRECT("1:"&amp;LEN(SUBSTITUTE(UPPER(TRIM(CLEAN(SUBSTITUTE(SUBSTITUTE(G4423,"ٔ",""),"ـ","ء"))))," ","")))),1),Gematria!$C$3:$C$40,Gematria!$D$3:$D$40)))</f>
        <v/>
      </c>
    </row>
    <row r="4424" spans="1:10" x14ac:dyDescent="0.25">
      <c r="A4424" s="2">
        <v>4423</v>
      </c>
      <c r="B4424" s="2">
        <v>43</v>
      </c>
      <c r="C4424" s="2">
        <v>59</v>
      </c>
      <c r="D4424" s="11"/>
      <c r="E44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24" s="524" t="str">
        <f t="shared" si="209"/>
        <v/>
      </c>
      <c r="H4424" s="525">
        <f t="shared" si="210"/>
        <v>0</v>
      </c>
      <c r="I4424" s="526">
        <f t="shared" si="208"/>
        <v>1</v>
      </c>
      <c r="J4424" s="526" t="str">
        <f ca="1">IF(G4424="","",SUMPRODUCT(LOOKUP(MID(SUBSTITUTE(UPPER(TRIM(CLEAN(SUBSTITUTE(SUBSTITUTE(G4424,"ٔ",""),"ـ","ء"))))," ",""),ROW(INDIRECT("1:"&amp;LEN(SUBSTITUTE(UPPER(TRIM(CLEAN(SUBSTITUTE(SUBSTITUTE(G4424,"ٔ",""),"ـ","ء"))))," ","")))),1),Gematria!$C$3:$C$40,Gematria!$D$3:$D$40)))</f>
        <v/>
      </c>
    </row>
    <row r="4425" spans="1:10" x14ac:dyDescent="0.25">
      <c r="A4425" s="2">
        <v>4424</v>
      </c>
      <c r="B4425" s="2">
        <v>43</v>
      </c>
      <c r="C4425" s="2">
        <v>60</v>
      </c>
      <c r="D4425" s="11"/>
      <c r="E44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25" s="524" t="str">
        <f t="shared" si="209"/>
        <v/>
      </c>
      <c r="H4425" s="525">
        <f t="shared" si="210"/>
        <v>0</v>
      </c>
      <c r="I4425" s="526">
        <f t="shared" si="208"/>
        <v>1</v>
      </c>
      <c r="J4425" s="526" t="str">
        <f ca="1">IF(G4425="","",SUMPRODUCT(LOOKUP(MID(SUBSTITUTE(UPPER(TRIM(CLEAN(SUBSTITUTE(SUBSTITUTE(G4425,"ٔ",""),"ـ","ء"))))," ",""),ROW(INDIRECT("1:"&amp;LEN(SUBSTITUTE(UPPER(TRIM(CLEAN(SUBSTITUTE(SUBSTITUTE(G4425,"ٔ",""),"ـ","ء"))))," ","")))),1),Gematria!$C$3:$C$40,Gematria!$D$3:$D$40)))</f>
        <v/>
      </c>
    </row>
    <row r="4426" spans="1:10" x14ac:dyDescent="0.25">
      <c r="A4426" s="2">
        <v>4425</v>
      </c>
      <c r="B4426" s="2">
        <v>43</v>
      </c>
      <c r="C4426" s="2">
        <v>61</v>
      </c>
      <c r="D4426" s="11"/>
      <c r="E44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26" s="524" t="str">
        <f t="shared" si="209"/>
        <v/>
      </c>
      <c r="H4426" s="525">
        <f t="shared" si="210"/>
        <v>0</v>
      </c>
      <c r="I4426" s="526">
        <f t="shared" si="208"/>
        <v>1</v>
      </c>
      <c r="J4426" s="526" t="str">
        <f ca="1">IF(G4426="","",SUMPRODUCT(LOOKUP(MID(SUBSTITUTE(UPPER(TRIM(CLEAN(SUBSTITUTE(SUBSTITUTE(G4426,"ٔ",""),"ـ","ء"))))," ",""),ROW(INDIRECT("1:"&amp;LEN(SUBSTITUTE(UPPER(TRIM(CLEAN(SUBSTITUTE(SUBSTITUTE(G4426,"ٔ",""),"ـ","ء"))))," ","")))),1),Gematria!$C$3:$C$40,Gematria!$D$3:$D$40)))</f>
        <v/>
      </c>
    </row>
    <row r="4427" spans="1:10" x14ac:dyDescent="0.25">
      <c r="A4427" s="2">
        <v>4426</v>
      </c>
      <c r="B4427" s="2">
        <v>43</v>
      </c>
      <c r="C4427" s="2">
        <v>62</v>
      </c>
      <c r="D4427" s="11"/>
      <c r="E44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27" s="524" t="str">
        <f t="shared" si="209"/>
        <v/>
      </c>
      <c r="H4427" s="525">
        <f t="shared" si="210"/>
        <v>0</v>
      </c>
      <c r="I4427" s="526">
        <f t="shared" si="208"/>
        <v>1</v>
      </c>
      <c r="J4427" s="526" t="str">
        <f ca="1">IF(G4427="","",SUMPRODUCT(LOOKUP(MID(SUBSTITUTE(UPPER(TRIM(CLEAN(SUBSTITUTE(SUBSTITUTE(G4427,"ٔ",""),"ـ","ء"))))," ",""),ROW(INDIRECT("1:"&amp;LEN(SUBSTITUTE(UPPER(TRIM(CLEAN(SUBSTITUTE(SUBSTITUTE(G4427,"ٔ",""),"ـ","ء"))))," ","")))),1),Gematria!$C$3:$C$40,Gematria!$D$3:$D$40)))</f>
        <v/>
      </c>
    </row>
    <row r="4428" spans="1:10" x14ac:dyDescent="0.25">
      <c r="A4428" s="2">
        <v>4427</v>
      </c>
      <c r="B4428" s="2">
        <v>43</v>
      </c>
      <c r="C4428" s="2">
        <v>63</v>
      </c>
      <c r="D4428" s="11"/>
      <c r="E44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28" s="524" t="str">
        <f t="shared" si="209"/>
        <v/>
      </c>
      <c r="H4428" s="525">
        <f t="shared" si="210"/>
        <v>0</v>
      </c>
      <c r="I4428" s="526">
        <f t="shared" si="208"/>
        <v>1</v>
      </c>
      <c r="J4428" s="526" t="str">
        <f ca="1">IF(G4428="","",SUMPRODUCT(LOOKUP(MID(SUBSTITUTE(UPPER(TRIM(CLEAN(SUBSTITUTE(SUBSTITUTE(G4428,"ٔ",""),"ـ","ء"))))," ",""),ROW(INDIRECT("1:"&amp;LEN(SUBSTITUTE(UPPER(TRIM(CLEAN(SUBSTITUTE(SUBSTITUTE(G4428,"ٔ",""),"ـ","ء"))))," ","")))),1),Gematria!$C$3:$C$40,Gematria!$D$3:$D$40)))</f>
        <v/>
      </c>
    </row>
    <row r="4429" spans="1:10" x14ac:dyDescent="0.25">
      <c r="A4429" s="2">
        <v>4428</v>
      </c>
      <c r="B4429" s="2">
        <v>43</v>
      </c>
      <c r="C4429" s="2">
        <v>64</v>
      </c>
      <c r="D4429" s="11"/>
      <c r="E44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29" s="524" t="str">
        <f t="shared" si="209"/>
        <v/>
      </c>
      <c r="H4429" s="525">
        <f t="shared" si="210"/>
        <v>0</v>
      </c>
      <c r="I4429" s="526">
        <f t="shared" si="208"/>
        <v>1</v>
      </c>
      <c r="J4429" s="526" t="str">
        <f ca="1">IF(G4429="","",SUMPRODUCT(LOOKUP(MID(SUBSTITUTE(UPPER(TRIM(CLEAN(SUBSTITUTE(SUBSTITUTE(G4429,"ٔ",""),"ـ","ء"))))," ",""),ROW(INDIRECT("1:"&amp;LEN(SUBSTITUTE(UPPER(TRIM(CLEAN(SUBSTITUTE(SUBSTITUTE(G4429,"ٔ",""),"ـ","ء"))))," ","")))),1),Gematria!$C$3:$C$40,Gematria!$D$3:$D$40)))</f>
        <v/>
      </c>
    </row>
    <row r="4430" spans="1:10" x14ac:dyDescent="0.25">
      <c r="A4430" s="2">
        <v>4429</v>
      </c>
      <c r="B4430" s="2">
        <v>43</v>
      </c>
      <c r="C4430" s="2">
        <v>65</v>
      </c>
      <c r="D4430" s="11"/>
      <c r="E44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30" s="524" t="str">
        <f t="shared" si="209"/>
        <v/>
      </c>
      <c r="H4430" s="525">
        <f t="shared" si="210"/>
        <v>0</v>
      </c>
      <c r="I4430" s="526">
        <f t="shared" si="208"/>
        <v>1</v>
      </c>
      <c r="J4430" s="526" t="str">
        <f ca="1">IF(G4430="","",SUMPRODUCT(LOOKUP(MID(SUBSTITUTE(UPPER(TRIM(CLEAN(SUBSTITUTE(SUBSTITUTE(G4430,"ٔ",""),"ـ","ء"))))," ",""),ROW(INDIRECT("1:"&amp;LEN(SUBSTITUTE(UPPER(TRIM(CLEAN(SUBSTITUTE(SUBSTITUTE(G4430,"ٔ",""),"ـ","ء"))))," ","")))),1),Gematria!$C$3:$C$40,Gematria!$D$3:$D$40)))</f>
        <v/>
      </c>
    </row>
    <row r="4431" spans="1:10" x14ac:dyDescent="0.25">
      <c r="A4431" s="2">
        <v>4430</v>
      </c>
      <c r="B4431" s="2">
        <v>43</v>
      </c>
      <c r="C4431" s="2">
        <v>66</v>
      </c>
      <c r="D4431" s="11"/>
      <c r="E44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31" s="524" t="str">
        <f t="shared" si="209"/>
        <v/>
      </c>
      <c r="H4431" s="525">
        <f t="shared" si="210"/>
        <v>0</v>
      </c>
      <c r="I4431" s="526">
        <f t="shared" si="208"/>
        <v>1</v>
      </c>
      <c r="J4431" s="526" t="str">
        <f ca="1">IF(G4431="","",SUMPRODUCT(LOOKUP(MID(SUBSTITUTE(UPPER(TRIM(CLEAN(SUBSTITUTE(SUBSTITUTE(G4431,"ٔ",""),"ـ","ء"))))," ",""),ROW(INDIRECT("1:"&amp;LEN(SUBSTITUTE(UPPER(TRIM(CLEAN(SUBSTITUTE(SUBSTITUTE(G4431,"ٔ",""),"ـ","ء"))))," ","")))),1),Gematria!$C$3:$C$40,Gematria!$D$3:$D$40)))</f>
        <v/>
      </c>
    </row>
    <row r="4432" spans="1:10" x14ac:dyDescent="0.25">
      <c r="A4432" s="2">
        <v>4431</v>
      </c>
      <c r="B4432" s="2">
        <v>43</v>
      </c>
      <c r="C4432" s="2">
        <v>67</v>
      </c>
      <c r="D4432" s="11"/>
      <c r="E44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32" s="524" t="str">
        <f t="shared" si="209"/>
        <v/>
      </c>
      <c r="H4432" s="525">
        <f t="shared" si="210"/>
        <v>0</v>
      </c>
      <c r="I4432" s="526">
        <f t="shared" si="208"/>
        <v>1</v>
      </c>
      <c r="J4432" s="526" t="str">
        <f ca="1">IF(G4432="","",SUMPRODUCT(LOOKUP(MID(SUBSTITUTE(UPPER(TRIM(CLEAN(SUBSTITUTE(SUBSTITUTE(G4432,"ٔ",""),"ـ","ء"))))," ",""),ROW(INDIRECT("1:"&amp;LEN(SUBSTITUTE(UPPER(TRIM(CLEAN(SUBSTITUTE(SUBSTITUTE(G4432,"ٔ",""),"ـ","ء"))))," ","")))),1),Gematria!$C$3:$C$40,Gematria!$D$3:$D$40)))</f>
        <v/>
      </c>
    </row>
    <row r="4433" spans="1:10" x14ac:dyDescent="0.25">
      <c r="A4433" s="2">
        <v>4432</v>
      </c>
      <c r="B4433" s="2">
        <v>43</v>
      </c>
      <c r="C4433" s="2">
        <v>68</v>
      </c>
      <c r="D4433" s="11"/>
      <c r="E44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33" s="524" t="str">
        <f t="shared" si="209"/>
        <v/>
      </c>
      <c r="H4433" s="525">
        <f t="shared" si="210"/>
        <v>0</v>
      </c>
      <c r="I4433" s="526">
        <f t="shared" si="208"/>
        <v>1</v>
      </c>
      <c r="J4433" s="526" t="str">
        <f ca="1">IF(G4433="","",SUMPRODUCT(LOOKUP(MID(SUBSTITUTE(UPPER(TRIM(CLEAN(SUBSTITUTE(SUBSTITUTE(G4433,"ٔ",""),"ـ","ء"))))," ",""),ROW(INDIRECT("1:"&amp;LEN(SUBSTITUTE(UPPER(TRIM(CLEAN(SUBSTITUTE(SUBSTITUTE(G4433,"ٔ",""),"ـ","ء"))))," ","")))),1),Gematria!$C$3:$C$40,Gematria!$D$3:$D$40)))</f>
        <v/>
      </c>
    </row>
    <row r="4434" spans="1:10" x14ac:dyDescent="0.25">
      <c r="A4434" s="2">
        <v>4433</v>
      </c>
      <c r="B4434" s="2">
        <v>43</v>
      </c>
      <c r="C4434" s="2">
        <v>69</v>
      </c>
      <c r="D4434" s="11"/>
      <c r="E44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34" s="524" t="str">
        <f t="shared" si="209"/>
        <v/>
      </c>
      <c r="H4434" s="525">
        <f t="shared" si="210"/>
        <v>0</v>
      </c>
      <c r="I4434" s="526">
        <f t="shared" si="208"/>
        <v>1</v>
      </c>
      <c r="J4434" s="526" t="str">
        <f ca="1">IF(G4434="","",SUMPRODUCT(LOOKUP(MID(SUBSTITUTE(UPPER(TRIM(CLEAN(SUBSTITUTE(SUBSTITUTE(G4434,"ٔ",""),"ـ","ء"))))," ",""),ROW(INDIRECT("1:"&amp;LEN(SUBSTITUTE(UPPER(TRIM(CLEAN(SUBSTITUTE(SUBSTITUTE(G4434,"ٔ",""),"ـ","ء"))))," ","")))),1),Gematria!$C$3:$C$40,Gematria!$D$3:$D$40)))</f>
        <v/>
      </c>
    </row>
    <row r="4435" spans="1:10" x14ac:dyDescent="0.25">
      <c r="A4435" s="2">
        <v>4434</v>
      </c>
      <c r="B4435" s="2">
        <v>43</v>
      </c>
      <c r="C4435" s="2">
        <v>70</v>
      </c>
      <c r="D4435" s="11"/>
      <c r="E44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35" s="524" t="str">
        <f t="shared" si="209"/>
        <v/>
      </c>
      <c r="H4435" s="525">
        <f t="shared" si="210"/>
        <v>0</v>
      </c>
      <c r="I4435" s="526">
        <f t="shared" ref="I4435:I4498" si="211">LEN(TRIM(G4435))-H4435+1</f>
        <v>1</v>
      </c>
      <c r="J4435" s="526" t="str">
        <f ca="1">IF(G4435="","",SUMPRODUCT(LOOKUP(MID(SUBSTITUTE(UPPER(TRIM(CLEAN(SUBSTITUTE(SUBSTITUTE(G4435,"ٔ",""),"ـ","ء"))))," ",""),ROW(INDIRECT("1:"&amp;LEN(SUBSTITUTE(UPPER(TRIM(CLEAN(SUBSTITUTE(SUBSTITUTE(G4435,"ٔ",""),"ـ","ء"))))," ","")))),1),Gematria!$C$3:$C$40,Gematria!$D$3:$D$40)))</f>
        <v/>
      </c>
    </row>
    <row r="4436" spans="1:10" x14ac:dyDescent="0.25">
      <c r="A4436" s="2">
        <v>4435</v>
      </c>
      <c r="B4436" s="2">
        <v>43</v>
      </c>
      <c r="C4436" s="2">
        <v>71</v>
      </c>
      <c r="D4436" s="11"/>
      <c r="E44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36" s="524" t="str">
        <f t="shared" si="209"/>
        <v/>
      </c>
      <c r="H4436" s="525">
        <f t="shared" si="210"/>
        <v>0</v>
      </c>
      <c r="I4436" s="526">
        <f t="shared" si="211"/>
        <v>1</v>
      </c>
      <c r="J4436" s="526" t="str">
        <f ca="1">IF(G4436="","",SUMPRODUCT(LOOKUP(MID(SUBSTITUTE(UPPER(TRIM(CLEAN(SUBSTITUTE(SUBSTITUTE(G4436,"ٔ",""),"ـ","ء"))))," ",""),ROW(INDIRECT("1:"&amp;LEN(SUBSTITUTE(UPPER(TRIM(CLEAN(SUBSTITUTE(SUBSTITUTE(G4436,"ٔ",""),"ـ","ء"))))," ","")))),1),Gematria!$C$3:$C$40,Gematria!$D$3:$D$40)))</f>
        <v/>
      </c>
    </row>
    <row r="4437" spans="1:10" x14ac:dyDescent="0.25">
      <c r="A4437" s="2">
        <v>4436</v>
      </c>
      <c r="B4437" s="2">
        <v>43</v>
      </c>
      <c r="C4437" s="2">
        <v>72</v>
      </c>
      <c r="D4437" s="11"/>
      <c r="E44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37" s="524" t="str">
        <f t="shared" si="209"/>
        <v/>
      </c>
      <c r="H4437" s="525">
        <f t="shared" si="210"/>
        <v>0</v>
      </c>
      <c r="I4437" s="526">
        <f t="shared" si="211"/>
        <v>1</v>
      </c>
      <c r="J4437" s="526" t="str">
        <f ca="1">IF(G4437="","",SUMPRODUCT(LOOKUP(MID(SUBSTITUTE(UPPER(TRIM(CLEAN(SUBSTITUTE(SUBSTITUTE(G4437,"ٔ",""),"ـ","ء"))))," ",""),ROW(INDIRECT("1:"&amp;LEN(SUBSTITUTE(UPPER(TRIM(CLEAN(SUBSTITUTE(SUBSTITUTE(G4437,"ٔ",""),"ـ","ء"))))," ","")))),1),Gematria!$C$3:$C$40,Gematria!$D$3:$D$40)))</f>
        <v/>
      </c>
    </row>
    <row r="4438" spans="1:10" x14ac:dyDescent="0.25">
      <c r="A4438" s="2">
        <v>4437</v>
      </c>
      <c r="B4438" s="2">
        <v>43</v>
      </c>
      <c r="C4438" s="2">
        <v>73</v>
      </c>
      <c r="D4438" s="11"/>
      <c r="E44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38" s="524" t="str">
        <f t="shared" si="209"/>
        <v/>
      </c>
      <c r="H4438" s="525">
        <f t="shared" si="210"/>
        <v>0</v>
      </c>
      <c r="I4438" s="526">
        <f t="shared" si="211"/>
        <v>1</v>
      </c>
      <c r="J4438" s="526" t="str">
        <f ca="1">IF(G4438="","",SUMPRODUCT(LOOKUP(MID(SUBSTITUTE(UPPER(TRIM(CLEAN(SUBSTITUTE(SUBSTITUTE(G4438,"ٔ",""),"ـ","ء"))))," ",""),ROW(INDIRECT("1:"&amp;LEN(SUBSTITUTE(UPPER(TRIM(CLEAN(SUBSTITUTE(SUBSTITUTE(G4438,"ٔ",""),"ـ","ء"))))," ","")))),1),Gematria!$C$3:$C$40,Gematria!$D$3:$D$40)))</f>
        <v/>
      </c>
    </row>
    <row r="4439" spans="1:10" x14ac:dyDescent="0.25">
      <c r="A4439" s="2">
        <v>4438</v>
      </c>
      <c r="B4439" s="2">
        <v>43</v>
      </c>
      <c r="C4439" s="2">
        <v>74</v>
      </c>
      <c r="D4439" s="11"/>
      <c r="E44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39" s="524" t="str">
        <f t="shared" si="209"/>
        <v/>
      </c>
      <c r="H4439" s="525">
        <f t="shared" si="210"/>
        <v>0</v>
      </c>
      <c r="I4439" s="526">
        <f t="shared" si="211"/>
        <v>1</v>
      </c>
      <c r="J4439" s="526" t="str">
        <f ca="1">IF(G4439="","",SUMPRODUCT(LOOKUP(MID(SUBSTITUTE(UPPER(TRIM(CLEAN(SUBSTITUTE(SUBSTITUTE(G4439,"ٔ",""),"ـ","ء"))))," ",""),ROW(INDIRECT("1:"&amp;LEN(SUBSTITUTE(UPPER(TRIM(CLEAN(SUBSTITUTE(SUBSTITUTE(G4439,"ٔ",""),"ـ","ء"))))," ","")))),1),Gematria!$C$3:$C$40,Gematria!$D$3:$D$40)))</f>
        <v/>
      </c>
    </row>
    <row r="4440" spans="1:10" x14ac:dyDescent="0.25">
      <c r="A4440" s="2">
        <v>4439</v>
      </c>
      <c r="B4440" s="2">
        <v>43</v>
      </c>
      <c r="C4440" s="2">
        <v>75</v>
      </c>
      <c r="D4440" s="11"/>
      <c r="E44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40" s="524" t="str">
        <f t="shared" si="209"/>
        <v/>
      </c>
      <c r="H4440" s="525">
        <f t="shared" si="210"/>
        <v>0</v>
      </c>
      <c r="I4440" s="526">
        <f t="shared" si="211"/>
        <v>1</v>
      </c>
      <c r="J4440" s="526" t="str">
        <f ca="1">IF(G4440="","",SUMPRODUCT(LOOKUP(MID(SUBSTITUTE(UPPER(TRIM(CLEAN(SUBSTITUTE(SUBSTITUTE(G4440,"ٔ",""),"ـ","ء"))))," ",""),ROW(INDIRECT("1:"&amp;LEN(SUBSTITUTE(UPPER(TRIM(CLEAN(SUBSTITUTE(SUBSTITUTE(G4440,"ٔ",""),"ـ","ء"))))," ","")))),1),Gematria!$C$3:$C$40,Gematria!$D$3:$D$40)))</f>
        <v/>
      </c>
    </row>
    <row r="4441" spans="1:10" x14ac:dyDescent="0.25">
      <c r="A4441" s="2">
        <v>4440</v>
      </c>
      <c r="B4441" s="2">
        <v>43</v>
      </c>
      <c r="C4441" s="2">
        <v>76</v>
      </c>
      <c r="D4441" s="11"/>
      <c r="E44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41" s="524" t="str">
        <f t="shared" si="209"/>
        <v/>
      </c>
      <c r="H4441" s="525">
        <f t="shared" si="210"/>
        <v>0</v>
      </c>
      <c r="I4441" s="526">
        <f t="shared" si="211"/>
        <v>1</v>
      </c>
      <c r="J4441" s="526" t="str">
        <f ca="1">IF(G4441="","",SUMPRODUCT(LOOKUP(MID(SUBSTITUTE(UPPER(TRIM(CLEAN(SUBSTITUTE(SUBSTITUTE(G4441,"ٔ",""),"ـ","ء"))))," ",""),ROW(INDIRECT("1:"&amp;LEN(SUBSTITUTE(UPPER(TRIM(CLEAN(SUBSTITUTE(SUBSTITUTE(G4441,"ٔ",""),"ـ","ء"))))," ","")))),1),Gematria!$C$3:$C$40,Gematria!$D$3:$D$40)))</f>
        <v/>
      </c>
    </row>
    <row r="4442" spans="1:10" x14ac:dyDescent="0.25">
      <c r="A4442" s="2">
        <v>4441</v>
      </c>
      <c r="B4442" s="2">
        <v>43</v>
      </c>
      <c r="C4442" s="2">
        <v>77</v>
      </c>
      <c r="D4442" s="11"/>
      <c r="E44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42" s="524" t="str">
        <f t="shared" si="209"/>
        <v/>
      </c>
      <c r="H4442" s="525">
        <f t="shared" si="210"/>
        <v>0</v>
      </c>
      <c r="I4442" s="526">
        <f t="shared" si="211"/>
        <v>1</v>
      </c>
      <c r="J4442" s="526" t="str">
        <f ca="1">IF(G4442="","",SUMPRODUCT(LOOKUP(MID(SUBSTITUTE(UPPER(TRIM(CLEAN(SUBSTITUTE(SUBSTITUTE(G4442,"ٔ",""),"ـ","ء"))))," ",""),ROW(INDIRECT("1:"&amp;LEN(SUBSTITUTE(UPPER(TRIM(CLEAN(SUBSTITUTE(SUBSTITUTE(G4442,"ٔ",""),"ـ","ء"))))," ","")))),1),Gematria!$C$3:$C$40,Gematria!$D$3:$D$40)))</f>
        <v/>
      </c>
    </row>
    <row r="4443" spans="1:10" x14ac:dyDescent="0.25">
      <c r="A4443" s="2">
        <v>4442</v>
      </c>
      <c r="B4443" s="2">
        <v>43</v>
      </c>
      <c r="C4443" s="2">
        <v>78</v>
      </c>
      <c r="D4443" s="11"/>
      <c r="E44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43" s="524" t="str">
        <f t="shared" si="209"/>
        <v/>
      </c>
      <c r="H4443" s="525">
        <f t="shared" si="210"/>
        <v>0</v>
      </c>
      <c r="I4443" s="526">
        <f t="shared" si="211"/>
        <v>1</v>
      </c>
      <c r="J4443" s="526" t="str">
        <f ca="1">IF(G4443="","",SUMPRODUCT(LOOKUP(MID(SUBSTITUTE(UPPER(TRIM(CLEAN(SUBSTITUTE(SUBSTITUTE(G4443,"ٔ",""),"ـ","ء"))))," ",""),ROW(INDIRECT("1:"&amp;LEN(SUBSTITUTE(UPPER(TRIM(CLEAN(SUBSTITUTE(SUBSTITUTE(G4443,"ٔ",""),"ـ","ء"))))," ","")))),1),Gematria!$C$3:$C$40,Gematria!$D$3:$D$40)))</f>
        <v/>
      </c>
    </row>
    <row r="4444" spans="1:10" x14ac:dyDescent="0.25">
      <c r="A4444" s="2">
        <v>4443</v>
      </c>
      <c r="B4444" s="2">
        <v>43</v>
      </c>
      <c r="C4444" s="2">
        <v>79</v>
      </c>
      <c r="D4444" s="11"/>
      <c r="E44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44" s="524" t="str">
        <f t="shared" si="209"/>
        <v/>
      </c>
      <c r="H4444" s="525">
        <f t="shared" si="210"/>
        <v>0</v>
      </c>
      <c r="I4444" s="526">
        <f t="shared" si="211"/>
        <v>1</v>
      </c>
      <c r="J4444" s="526" t="str">
        <f ca="1">IF(G4444="","",SUMPRODUCT(LOOKUP(MID(SUBSTITUTE(UPPER(TRIM(CLEAN(SUBSTITUTE(SUBSTITUTE(G4444,"ٔ",""),"ـ","ء"))))," ",""),ROW(INDIRECT("1:"&amp;LEN(SUBSTITUTE(UPPER(TRIM(CLEAN(SUBSTITUTE(SUBSTITUTE(G4444,"ٔ",""),"ـ","ء"))))," ","")))),1),Gematria!$C$3:$C$40,Gematria!$D$3:$D$40)))</f>
        <v/>
      </c>
    </row>
    <row r="4445" spans="1:10" x14ac:dyDescent="0.25">
      <c r="A4445" s="2">
        <v>4444</v>
      </c>
      <c r="B4445" s="2">
        <v>43</v>
      </c>
      <c r="C4445" s="2">
        <v>80</v>
      </c>
      <c r="D4445" s="11"/>
      <c r="E44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45" s="524" t="str">
        <f t="shared" si="209"/>
        <v/>
      </c>
      <c r="H4445" s="525">
        <f t="shared" si="210"/>
        <v>0</v>
      </c>
      <c r="I4445" s="526">
        <f t="shared" si="211"/>
        <v>1</v>
      </c>
      <c r="J4445" s="526" t="str">
        <f ca="1">IF(G4445="","",SUMPRODUCT(LOOKUP(MID(SUBSTITUTE(UPPER(TRIM(CLEAN(SUBSTITUTE(SUBSTITUTE(G4445,"ٔ",""),"ـ","ء"))))," ",""),ROW(INDIRECT("1:"&amp;LEN(SUBSTITUTE(UPPER(TRIM(CLEAN(SUBSTITUTE(SUBSTITUTE(G4445,"ٔ",""),"ـ","ء"))))," ","")))),1),Gematria!$C$3:$C$40,Gematria!$D$3:$D$40)))</f>
        <v/>
      </c>
    </row>
    <row r="4446" spans="1:10" x14ac:dyDescent="0.25">
      <c r="A4446" s="2">
        <v>4445</v>
      </c>
      <c r="B4446" s="2">
        <v>43</v>
      </c>
      <c r="C4446" s="2">
        <v>81</v>
      </c>
      <c r="D4446" s="11"/>
      <c r="E44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46" s="524" t="str">
        <f t="shared" si="209"/>
        <v/>
      </c>
      <c r="H4446" s="525">
        <f t="shared" si="210"/>
        <v>0</v>
      </c>
      <c r="I4446" s="526">
        <f t="shared" si="211"/>
        <v>1</v>
      </c>
      <c r="J4446" s="526" t="str">
        <f ca="1">IF(G4446="","",SUMPRODUCT(LOOKUP(MID(SUBSTITUTE(UPPER(TRIM(CLEAN(SUBSTITUTE(SUBSTITUTE(G4446,"ٔ",""),"ـ","ء"))))," ",""),ROW(INDIRECT("1:"&amp;LEN(SUBSTITUTE(UPPER(TRIM(CLEAN(SUBSTITUTE(SUBSTITUTE(G4446,"ٔ",""),"ـ","ء"))))," ","")))),1),Gematria!$C$3:$C$40,Gematria!$D$3:$D$40)))</f>
        <v/>
      </c>
    </row>
    <row r="4447" spans="1:10" x14ac:dyDescent="0.25">
      <c r="A4447" s="2">
        <v>4446</v>
      </c>
      <c r="B4447" s="2">
        <v>43</v>
      </c>
      <c r="C4447" s="2">
        <v>82</v>
      </c>
      <c r="D4447" s="11"/>
      <c r="E44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47" s="524" t="str">
        <f t="shared" si="209"/>
        <v/>
      </c>
      <c r="H4447" s="525">
        <f t="shared" si="210"/>
        <v>0</v>
      </c>
      <c r="I4447" s="526">
        <f t="shared" si="211"/>
        <v>1</v>
      </c>
      <c r="J4447" s="526" t="str">
        <f ca="1">IF(G4447="","",SUMPRODUCT(LOOKUP(MID(SUBSTITUTE(UPPER(TRIM(CLEAN(SUBSTITUTE(SUBSTITUTE(G4447,"ٔ",""),"ـ","ء"))))," ",""),ROW(INDIRECT("1:"&amp;LEN(SUBSTITUTE(UPPER(TRIM(CLEAN(SUBSTITUTE(SUBSTITUTE(G4447,"ٔ",""),"ـ","ء"))))," ","")))),1),Gematria!$C$3:$C$40,Gematria!$D$3:$D$40)))</f>
        <v/>
      </c>
    </row>
    <row r="4448" spans="1:10" x14ac:dyDescent="0.25">
      <c r="A4448" s="2">
        <v>4447</v>
      </c>
      <c r="B4448" s="2">
        <v>43</v>
      </c>
      <c r="C4448" s="2">
        <v>83</v>
      </c>
      <c r="D4448" s="11"/>
      <c r="E44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48" s="524" t="str">
        <f t="shared" si="209"/>
        <v/>
      </c>
      <c r="H4448" s="525">
        <f t="shared" si="210"/>
        <v>0</v>
      </c>
      <c r="I4448" s="526">
        <f t="shared" si="211"/>
        <v>1</v>
      </c>
      <c r="J4448" s="526" t="str">
        <f ca="1">IF(G4448="","",SUMPRODUCT(LOOKUP(MID(SUBSTITUTE(UPPER(TRIM(CLEAN(SUBSTITUTE(SUBSTITUTE(G4448,"ٔ",""),"ـ","ء"))))," ",""),ROW(INDIRECT("1:"&amp;LEN(SUBSTITUTE(UPPER(TRIM(CLEAN(SUBSTITUTE(SUBSTITUTE(G4448,"ٔ",""),"ـ","ء"))))," ","")))),1),Gematria!$C$3:$C$40,Gematria!$D$3:$D$40)))</f>
        <v/>
      </c>
    </row>
    <row r="4449" spans="1:10" x14ac:dyDescent="0.25">
      <c r="A4449" s="2">
        <v>4448</v>
      </c>
      <c r="B4449" s="2">
        <v>43</v>
      </c>
      <c r="C4449" s="2">
        <v>84</v>
      </c>
      <c r="D4449" s="11"/>
      <c r="E44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49" s="524" t="str">
        <f t="shared" si="209"/>
        <v/>
      </c>
      <c r="H4449" s="525">
        <f t="shared" si="210"/>
        <v>0</v>
      </c>
      <c r="I4449" s="526">
        <f t="shared" si="211"/>
        <v>1</v>
      </c>
      <c r="J4449" s="526" t="str">
        <f ca="1">IF(G4449="","",SUMPRODUCT(LOOKUP(MID(SUBSTITUTE(UPPER(TRIM(CLEAN(SUBSTITUTE(SUBSTITUTE(G4449,"ٔ",""),"ـ","ء"))))," ",""),ROW(INDIRECT("1:"&amp;LEN(SUBSTITUTE(UPPER(TRIM(CLEAN(SUBSTITUTE(SUBSTITUTE(G4449,"ٔ",""),"ـ","ء"))))," ","")))),1),Gematria!$C$3:$C$40,Gematria!$D$3:$D$40)))</f>
        <v/>
      </c>
    </row>
    <row r="4450" spans="1:10" x14ac:dyDescent="0.25">
      <c r="A4450" s="2">
        <v>4449</v>
      </c>
      <c r="B4450" s="2">
        <v>43</v>
      </c>
      <c r="C4450" s="2">
        <v>85</v>
      </c>
      <c r="D4450" s="11"/>
      <c r="E44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50" s="524" t="str">
        <f t="shared" si="209"/>
        <v/>
      </c>
      <c r="H4450" s="525">
        <f t="shared" si="210"/>
        <v>0</v>
      </c>
      <c r="I4450" s="526">
        <f t="shared" si="211"/>
        <v>1</v>
      </c>
      <c r="J4450" s="526" t="str">
        <f ca="1">IF(G4450="","",SUMPRODUCT(LOOKUP(MID(SUBSTITUTE(UPPER(TRIM(CLEAN(SUBSTITUTE(SUBSTITUTE(G4450,"ٔ",""),"ـ","ء"))))," ",""),ROW(INDIRECT("1:"&amp;LEN(SUBSTITUTE(UPPER(TRIM(CLEAN(SUBSTITUTE(SUBSTITUTE(G4450,"ٔ",""),"ـ","ء"))))," ","")))),1),Gematria!$C$3:$C$40,Gematria!$D$3:$D$40)))</f>
        <v/>
      </c>
    </row>
    <row r="4451" spans="1:10" x14ac:dyDescent="0.25">
      <c r="A4451" s="2">
        <v>4450</v>
      </c>
      <c r="B4451" s="2">
        <v>43</v>
      </c>
      <c r="C4451" s="2">
        <v>86</v>
      </c>
      <c r="D4451" s="11"/>
      <c r="E44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51" s="524" t="str">
        <f t="shared" si="209"/>
        <v/>
      </c>
      <c r="H4451" s="525">
        <f t="shared" si="210"/>
        <v>0</v>
      </c>
      <c r="I4451" s="526">
        <f t="shared" si="211"/>
        <v>1</v>
      </c>
      <c r="J4451" s="526" t="str">
        <f ca="1">IF(G4451="","",SUMPRODUCT(LOOKUP(MID(SUBSTITUTE(UPPER(TRIM(CLEAN(SUBSTITUTE(SUBSTITUTE(G4451,"ٔ",""),"ـ","ء"))))," ",""),ROW(INDIRECT("1:"&amp;LEN(SUBSTITUTE(UPPER(TRIM(CLEAN(SUBSTITUTE(SUBSTITUTE(G4451,"ٔ",""),"ـ","ء"))))," ","")))),1),Gematria!$C$3:$C$40,Gematria!$D$3:$D$40)))</f>
        <v/>
      </c>
    </row>
    <row r="4452" spans="1:10" x14ac:dyDescent="0.25">
      <c r="A4452" s="2">
        <v>4451</v>
      </c>
      <c r="B4452" s="2">
        <v>43</v>
      </c>
      <c r="C4452" s="2">
        <v>87</v>
      </c>
      <c r="D4452" s="11"/>
      <c r="E44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52" s="524" t="str">
        <f t="shared" si="209"/>
        <v/>
      </c>
      <c r="H4452" s="525">
        <f t="shared" si="210"/>
        <v>0</v>
      </c>
      <c r="I4452" s="526">
        <f t="shared" si="211"/>
        <v>1</v>
      </c>
      <c r="J4452" s="526" t="str">
        <f ca="1">IF(G4452="","",SUMPRODUCT(LOOKUP(MID(SUBSTITUTE(UPPER(TRIM(CLEAN(SUBSTITUTE(SUBSTITUTE(G4452,"ٔ",""),"ـ","ء"))))," ",""),ROW(INDIRECT("1:"&amp;LEN(SUBSTITUTE(UPPER(TRIM(CLEAN(SUBSTITUTE(SUBSTITUTE(G4452,"ٔ",""),"ـ","ء"))))," ","")))),1),Gematria!$C$3:$C$40,Gematria!$D$3:$D$40)))</f>
        <v/>
      </c>
    </row>
    <row r="4453" spans="1:10" x14ac:dyDescent="0.25">
      <c r="A4453" s="2">
        <v>4452</v>
      </c>
      <c r="B4453" s="2">
        <v>43</v>
      </c>
      <c r="C4453" s="2">
        <v>88</v>
      </c>
      <c r="D4453" s="11"/>
      <c r="E44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53" s="524" t="str">
        <f t="shared" si="209"/>
        <v/>
      </c>
      <c r="H4453" s="525">
        <f t="shared" si="210"/>
        <v>0</v>
      </c>
      <c r="I4453" s="526">
        <f t="shared" si="211"/>
        <v>1</v>
      </c>
      <c r="J4453" s="526" t="str">
        <f ca="1">IF(G4453="","",SUMPRODUCT(LOOKUP(MID(SUBSTITUTE(UPPER(TRIM(CLEAN(SUBSTITUTE(SUBSTITUTE(G4453,"ٔ",""),"ـ","ء"))))," ",""),ROW(INDIRECT("1:"&amp;LEN(SUBSTITUTE(UPPER(TRIM(CLEAN(SUBSTITUTE(SUBSTITUTE(G4453,"ٔ",""),"ـ","ء"))))," ","")))),1),Gematria!$C$3:$C$40,Gematria!$D$3:$D$40)))</f>
        <v/>
      </c>
    </row>
    <row r="4454" spans="1:10" x14ac:dyDescent="0.25">
      <c r="A4454" s="2">
        <v>4453</v>
      </c>
      <c r="B4454" s="2">
        <v>43</v>
      </c>
      <c r="C4454" s="2">
        <v>89</v>
      </c>
      <c r="D4454" s="11"/>
      <c r="E44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54" s="524" t="str">
        <f t="shared" si="209"/>
        <v/>
      </c>
      <c r="H4454" s="525">
        <f t="shared" si="210"/>
        <v>0</v>
      </c>
      <c r="I4454" s="526">
        <f t="shared" si="211"/>
        <v>1</v>
      </c>
      <c r="J4454" s="526" t="str">
        <f ca="1">IF(G4454="","",SUMPRODUCT(LOOKUP(MID(SUBSTITUTE(UPPER(TRIM(CLEAN(SUBSTITUTE(SUBSTITUTE(G4454,"ٔ",""),"ـ","ء"))))," ",""),ROW(INDIRECT("1:"&amp;LEN(SUBSTITUTE(UPPER(TRIM(CLEAN(SUBSTITUTE(SUBSTITUTE(G4454,"ٔ",""),"ـ","ء"))))," ","")))),1),Gematria!$C$3:$C$40,Gematria!$D$3:$D$40)))</f>
        <v/>
      </c>
    </row>
    <row r="4455" spans="1:10" x14ac:dyDescent="0.25">
      <c r="A4455" s="2">
        <v>4454</v>
      </c>
      <c r="B4455" s="2">
        <v>44</v>
      </c>
      <c r="C4455" s="2">
        <v>0</v>
      </c>
      <c r="D4455" s="11"/>
      <c r="E44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55" s="524" t="str">
        <f t="shared" si="209"/>
        <v/>
      </c>
      <c r="H4455" s="525">
        <f t="shared" si="210"/>
        <v>0</v>
      </c>
      <c r="I4455" s="526">
        <f t="shared" si="211"/>
        <v>1</v>
      </c>
      <c r="J4455" s="526" t="str">
        <f ca="1">IF(G4455="","",SUMPRODUCT(LOOKUP(MID(SUBSTITUTE(UPPER(TRIM(CLEAN(SUBSTITUTE(SUBSTITUTE(G4455,"ٔ",""),"ـ","ء"))))," ",""),ROW(INDIRECT("1:"&amp;LEN(SUBSTITUTE(UPPER(TRIM(CLEAN(SUBSTITUTE(SUBSTITUTE(G4455,"ٔ",""),"ـ","ء"))))," ","")))),1),Gematria!$C$3:$C$40,Gematria!$D$3:$D$40)))</f>
        <v/>
      </c>
    </row>
    <row r="4456" spans="1:10" x14ac:dyDescent="0.25">
      <c r="A4456" s="2">
        <v>4455</v>
      </c>
      <c r="B4456" s="2">
        <v>44</v>
      </c>
      <c r="C4456" s="2">
        <v>1</v>
      </c>
      <c r="D4456" s="11"/>
      <c r="E44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56" s="524" t="str">
        <f t="shared" si="209"/>
        <v/>
      </c>
      <c r="H4456" s="525">
        <f t="shared" si="210"/>
        <v>0</v>
      </c>
      <c r="I4456" s="526">
        <f t="shared" si="211"/>
        <v>1</v>
      </c>
      <c r="J4456" s="526" t="str">
        <f ca="1">IF(G4456="","",SUMPRODUCT(LOOKUP(MID(SUBSTITUTE(UPPER(TRIM(CLEAN(SUBSTITUTE(SUBSTITUTE(G4456,"ٔ",""),"ـ","ء"))))," ",""),ROW(INDIRECT("1:"&amp;LEN(SUBSTITUTE(UPPER(TRIM(CLEAN(SUBSTITUTE(SUBSTITUTE(G4456,"ٔ",""),"ـ","ء"))))," ","")))),1),Gematria!$C$3:$C$40,Gematria!$D$3:$D$40)))</f>
        <v/>
      </c>
    </row>
    <row r="4457" spans="1:10" x14ac:dyDescent="0.25">
      <c r="A4457" s="2">
        <v>4456</v>
      </c>
      <c r="B4457" s="2">
        <v>44</v>
      </c>
      <c r="C4457" s="2">
        <v>2</v>
      </c>
      <c r="D4457" s="11"/>
      <c r="E44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57" s="524" t="str">
        <f t="shared" si="209"/>
        <v/>
      </c>
      <c r="H4457" s="525">
        <f t="shared" si="210"/>
        <v>0</v>
      </c>
      <c r="I4457" s="526">
        <f t="shared" si="211"/>
        <v>1</v>
      </c>
      <c r="J4457" s="526" t="str">
        <f ca="1">IF(G4457="","",SUMPRODUCT(LOOKUP(MID(SUBSTITUTE(UPPER(TRIM(CLEAN(SUBSTITUTE(SUBSTITUTE(G4457,"ٔ",""),"ـ","ء"))))," ",""),ROW(INDIRECT("1:"&amp;LEN(SUBSTITUTE(UPPER(TRIM(CLEAN(SUBSTITUTE(SUBSTITUTE(G4457,"ٔ",""),"ـ","ء"))))," ","")))),1),Gematria!$C$3:$C$40,Gematria!$D$3:$D$40)))</f>
        <v/>
      </c>
    </row>
    <row r="4458" spans="1:10" x14ac:dyDescent="0.25">
      <c r="A4458" s="2">
        <v>4457</v>
      </c>
      <c r="B4458" s="2">
        <v>44</v>
      </c>
      <c r="C4458" s="2">
        <v>3</v>
      </c>
      <c r="D4458" s="11"/>
      <c r="E44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58" s="524" t="str">
        <f t="shared" si="209"/>
        <v/>
      </c>
      <c r="H4458" s="525">
        <f t="shared" si="210"/>
        <v>0</v>
      </c>
      <c r="I4458" s="526">
        <f t="shared" si="211"/>
        <v>1</v>
      </c>
      <c r="J4458" s="526" t="str">
        <f ca="1">IF(G4458="","",SUMPRODUCT(LOOKUP(MID(SUBSTITUTE(UPPER(TRIM(CLEAN(SUBSTITUTE(SUBSTITUTE(G4458,"ٔ",""),"ـ","ء"))))," ",""),ROW(INDIRECT("1:"&amp;LEN(SUBSTITUTE(UPPER(TRIM(CLEAN(SUBSTITUTE(SUBSTITUTE(G4458,"ٔ",""),"ـ","ء"))))," ","")))),1),Gematria!$C$3:$C$40,Gematria!$D$3:$D$40)))</f>
        <v/>
      </c>
    </row>
    <row r="4459" spans="1:10" x14ac:dyDescent="0.25">
      <c r="A4459" s="2">
        <v>4458</v>
      </c>
      <c r="B4459" s="2">
        <v>44</v>
      </c>
      <c r="C4459" s="2">
        <v>4</v>
      </c>
      <c r="D4459" s="11"/>
      <c r="E44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59" s="524" t="str">
        <f t="shared" si="209"/>
        <v/>
      </c>
      <c r="H4459" s="525">
        <f t="shared" si="210"/>
        <v>0</v>
      </c>
      <c r="I4459" s="526">
        <f t="shared" si="211"/>
        <v>1</v>
      </c>
      <c r="J4459" s="526" t="str">
        <f ca="1">IF(G4459="","",SUMPRODUCT(LOOKUP(MID(SUBSTITUTE(UPPER(TRIM(CLEAN(SUBSTITUTE(SUBSTITUTE(G4459,"ٔ",""),"ـ","ء"))))," ",""),ROW(INDIRECT("1:"&amp;LEN(SUBSTITUTE(UPPER(TRIM(CLEAN(SUBSTITUTE(SUBSTITUTE(G4459,"ٔ",""),"ـ","ء"))))," ","")))),1),Gematria!$C$3:$C$40,Gematria!$D$3:$D$40)))</f>
        <v/>
      </c>
    </row>
    <row r="4460" spans="1:10" x14ac:dyDescent="0.25">
      <c r="A4460" s="2">
        <v>4459</v>
      </c>
      <c r="B4460" s="2">
        <v>44</v>
      </c>
      <c r="C4460" s="2">
        <v>5</v>
      </c>
      <c r="D4460" s="11"/>
      <c r="E44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60" s="524" t="str">
        <f t="shared" si="209"/>
        <v/>
      </c>
      <c r="H4460" s="525">
        <f t="shared" si="210"/>
        <v>0</v>
      </c>
      <c r="I4460" s="526">
        <f t="shared" si="211"/>
        <v>1</v>
      </c>
      <c r="J4460" s="526" t="str">
        <f ca="1">IF(G4460="","",SUMPRODUCT(LOOKUP(MID(SUBSTITUTE(UPPER(TRIM(CLEAN(SUBSTITUTE(SUBSTITUTE(G4460,"ٔ",""),"ـ","ء"))))," ",""),ROW(INDIRECT("1:"&amp;LEN(SUBSTITUTE(UPPER(TRIM(CLEAN(SUBSTITUTE(SUBSTITUTE(G4460,"ٔ",""),"ـ","ء"))))," ","")))),1),Gematria!$C$3:$C$40,Gematria!$D$3:$D$40)))</f>
        <v/>
      </c>
    </row>
    <row r="4461" spans="1:10" x14ac:dyDescent="0.25">
      <c r="A4461" s="2">
        <v>4460</v>
      </c>
      <c r="B4461" s="2">
        <v>44</v>
      </c>
      <c r="C4461" s="2">
        <v>6</v>
      </c>
      <c r="D4461" s="11"/>
      <c r="E44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61" s="524" t="str">
        <f t="shared" si="209"/>
        <v/>
      </c>
      <c r="H4461" s="525">
        <f t="shared" si="210"/>
        <v>0</v>
      </c>
      <c r="I4461" s="526">
        <f t="shared" si="211"/>
        <v>1</v>
      </c>
      <c r="J4461" s="526" t="str">
        <f ca="1">IF(G4461="","",SUMPRODUCT(LOOKUP(MID(SUBSTITUTE(UPPER(TRIM(CLEAN(SUBSTITUTE(SUBSTITUTE(G4461,"ٔ",""),"ـ","ء"))))," ",""),ROW(INDIRECT("1:"&amp;LEN(SUBSTITUTE(UPPER(TRIM(CLEAN(SUBSTITUTE(SUBSTITUTE(G4461,"ٔ",""),"ـ","ء"))))," ","")))),1),Gematria!$C$3:$C$40,Gematria!$D$3:$D$40)))</f>
        <v/>
      </c>
    </row>
    <row r="4462" spans="1:10" x14ac:dyDescent="0.25">
      <c r="A4462" s="2">
        <v>4461</v>
      </c>
      <c r="B4462" s="2">
        <v>44</v>
      </c>
      <c r="C4462" s="2">
        <v>7</v>
      </c>
      <c r="D4462" s="11"/>
      <c r="E44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62" s="524" t="str">
        <f t="shared" si="209"/>
        <v/>
      </c>
      <c r="H4462" s="525">
        <f t="shared" si="210"/>
        <v>0</v>
      </c>
      <c r="I4462" s="526">
        <f t="shared" si="211"/>
        <v>1</v>
      </c>
      <c r="J4462" s="526" t="str">
        <f ca="1">IF(G4462="","",SUMPRODUCT(LOOKUP(MID(SUBSTITUTE(UPPER(TRIM(CLEAN(SUBSTITUTE(SUBSTITUTE(G4462,"ٔ",""),"ـ","ء"))))," ",""),ROW(INDIRECT("1:"&amp;LEN(SUBSTITUTE(UPPER(TRIM(CLEAN(SUBSTITUTE(SUBSTITUTE(G4462,"ٔ",""),"ـ","ء"))))," ","")))),1),Gematria!$C$3:$C$40,Gematria!$D$3:$D$40)))</f>
        <v/>
      </c>
    </row>
    <row r="4463" spans="1:10" x14ac:dyDescent="0.25">
      <c r="A4463" s="2">
        <v>4462</v>
      </c>
      <c r="B4463" s="2">
        <v>44</v>
      </c>
      <c r="C4463" s="2">
        <v>8</v>
      </c>
      <c r="D4463" s="11"/>
      <c r="E44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63" s="524" t="str">
        <f t="shared" si="209"/>
        <v/>
      </c>
      <c r="H4463" s="525">
        <f t="shared" si="210"/>
        <v>0</v>
      </c>
      <c r="I4463" s="526">
        <f t="shared" si="211"/>
        <v>1</v>
      </c>
      <c r="J4463" s="526" t="str">
        <f ca="1">IF(G4463="","",SUMPRODUCT(LOOKUP(MID(SUBSTITUTE(UPPER(TRIM(CLEAN(SUBSTITUTE(SUBSTITUTE(G4463,"ٔ",""),"ـ","ء"))))," ",""),ROW(INDIRECT("1:"&amp;LEN(SUBSTITUTE(UPPER(TRIM(CLEAN(SUBSTITUTE(SUBSTITUTE(G4463,"ٔ",""),"ـ","ء"))))," ","")))),1),Gematria!$C$3:$C$40,Gematria!$D$3:$D$40)))</f>
        <v/>
      </c>
    </row>
    <row r="4464" spans="1:10" x14ac:dyDescent="0.25">
      <c r="A4464" s="2">
        <v>4463</v>
      </c>
      <c r="B4464" s="2">
        <v>44</v>
      </c>
      <c r="C4464" s="2">
        <v>9</v>
      </c>
      <c r="D4464" s="11"/>
      <c r="E44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64" s="524" t="str">
        <f t="shared" si="209"/>
        <v/>
      </c>
      <c r="H4464" s="525">
        <f t="shared" si="210"/>
        <v>0</v>
      </c>
      <c r="I4464" s="526">
        <f t="shared" si="211"/>
        <v>1</v>
      </c>
      <c r="J4464" s="526" t="str">
        <f ca="1">IF(G4464="","",SUMPRODUCT(LOOKUP(MID(SUBSTITUTE(UPPER(TRIM(CLEAN(SUBSTITUTE(SUBSTITUTE(G4464,"ٔ",""),"ـ","ء"))))," ",""),ROW(INDIRECT("1:"&amp;LEN(SUBSTITUTE(UPPER(TRIM(CLEAN(SUBSTITUTE(SUBSTITUTE(G4464,"ٔ",""),"ـ","ء"))))," ","")))),1),Gematria!$C$3:$C$40,Gematria!$D$3:$D$40)))</f>
        <v/>
      </c>
    </row>
    <row r="4465" spans="1:10" x14ac:dyDescent="0.25">
      <c r="A4465" s="2">
        <v>4464</v>
      </c>
      <c r="B4465" s="2">
        <v>44</v>
      </c>
      <c r="C4465" s="2">
        <v>10</v>
      </c>
      <c r="D4465" s="11"/>
      <c r="E44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65" s="524" t="str">
        <f t="shared" si="209"/>
        <v/>
      </c>
      <c r="H4465" s="525">
        <f t="shared" si="210"/>
        <v>0</v>
      </c>
      <c r="I4465" s="526">
        <f t="shared" si="211"/>
        <v>1</v>
      </c>
      <c r="J4465" s="526" t="str">
        <f ca="1">IF(G4465="","",SUMPRODUCT(LOOKUP(MID(SUBSTITUTE(UPPER(TRIM(CLEAN(SUBSTITUTE(SUBSTITUTE(G4465,"ٔ",""),"ـ","ء"))))," ",""),ROW(INDIRECT("1:"&amp;LEN(SUBSTITUTE(UPPER(TRIM(CLEAN(SUBSTITUTE(SUBSTITUTE(G4465,"ٔ",""),"ـ","ء"))))," ","")))),1),Gematria!$C$3:$C$40,Gematria!$D$3:$D$40)))</f>
        <v/>
      </c>
    </row>
    <row r="4466" spans="1:10" x14ac:dyDescent="0.25">
      <c r="A4466" s="2">
        <v>4465</v>
      </c>
      <c r="B4466" s="2">
        <v>44</v>
      </c>
      <c r="C4466" s="2">
        <v>11</v>
      </c>
      <c r="D4466" s="11"/>
      <c r="E44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66" s="524" t="str">
        <f t="shared" si="209"/>
        <v/>
      </c>
      <c r="H4466" s="525">
        <f t="shared" si="210"/>
        <v>0</v>
      </c>
      <c r="I4466" s="526">
        <f t="shared" si="211"/>
        <v>1</v>
      </c>
      <c r="J4466" s="526" t="str">
        <f ca="1">IF(G4466="","",SUMPRODUCT(LOOKUP(MID(SUBSTITUTE(UPPER(TRIM(CLEAN(SUBSTITUTE(SUBSTITUTE(G4466,"ٔ",""),"ـ","ء"))))," ",""),ROW(INDIRECT("1:"&amp;LEN(SUBSTITUTE(UPPER(TRIM(CLEAN(SUBSTITUTE(SUBSTITUTE(G4466,"ٔ",""),"ـ","ء"))))," ","")))),1),Gematria!$C$3:$C$40,Gematria!$D$3:$D$40)))</f>
        <v/>
      </c>
    </row>
    <row r="4467" spans="1:10" x14ac:dyDescent="0.25">
      <c r="A4467" s="2">
        <v>4466</v>
      </c>
      <c r="B4467" s="2">
        <v>44</v>
      </c>
      <c r="C4467" s="2">
        <v>12</v>
      </c>
      <c r="D4467" s="11"/>
      <c r="E44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67" s="524" t="str">
        <f t="shared" si="209"/>
        <v/>
      </c>
      <c r="H4467" s="525">
        <f t="shared" si="210"/>
        <v>0</v>
      </c>
      <c r="I4467" s="526">
        <f t="shared" si="211"/>
        <v>1</v>
      </c>
      <c r="J4467" s="526" t="str">
        <f ca="1">IF(G4467="","",SUMPRODUCT(LOOKUP(MID(SUBSTITUTE(UPPER(TRIM(CLEAN(SUBSTITUTE(SUBSTITUTE(G4467,"ٔ",""),"ـ","ء"))))," ",""),ROW(INDIRECT("1:"&amp;LEN(SUBSTITUTE(UPPER(TRIM(CLEAN(SUBSTITUTE(SUBSTITUTE(G4467,"ٔ",""),"ـ","ء"))))," ","")))),1),Gematria!$C$3:$C$40,Gematria!$D$3:$D$40)))</f>
        <v/>
      </c>
    </row>
    <row r="4468" spans="1:10" x14ac:dyDescent="0.25">
      <c r="A4468" s="2">
        <v>4467</v>
      </c>
      <c r="B4468" s="2">
        <v>44</v>
      </c>
      <c r="C4468" s="2">
        <v>13</v>
      </c>
      <c r="D4468" s="11"/>
      <c r="E44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68" s="524" t="str">
        <f t="shared" si="209"/>
        <v/>
      </c>
      <c r="H4468" s="525">
        <f t="shared" si="210"/>
        <v>0</v>
      </c>
      <c r="I4468" s="526">
        <f t="shared" si="211"/>
        <v>1</v>
      </c>
      <c r="J4468" s="526" t="str">
        <f ca="1">IF(G4468="","",SUMPRODUCT(LOOKUP(MID(SUBSTITUTE(UPPER(TRIM(CLEAN(SUBSTITUTE(SUBSTITUTE(G4468,"ٔ",""),"ـ","ء"))))," ",""),ROW(INDIRECT("1:"&amp;LEN(SUBSTITUTE(UPPER(TRIM(CLEAN(SUBSTITUTE(SUBSTITUTE(G4468,"ٔ",""),"ـ","ء"))))," ","")))),1),Gematria!$C$3:$C$40,Gematria!$D$3:$D$40)))</f>
        <v/>
      </c>
    </row>
    <row r="4469" spans="1:10" x14ac:dyDescent="0.25">
      <c r="A4469" s="2">
        <v>4468</v>
      </c>
      <c r="B4469" s="2">
        <v>44</v>
      </c>
      <c r="C4469" s="2">
        <v>14</v>
      </c>
      <c r="D4469" s="11"/>
      <c r="E44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69" s="524" t="str">
        <f t="shared" si="209"/>
        <v/>
      </c>
      <c r="H4469" s="525">
        <f t="shared" si="210"/>
        <v>0</v>
      </c>
      <c r="I4469" s="526">
        <f t="shared" si="211"/>
        <v>1</v>
      </c>
      <c r="J4469" s="526" t="str">
        <f ca="1">IF(G4469="","",SUMPRODUCT(LOOKUP(MID(SUBSTITUTE(UPPER(TRIM(CLEAN(SUBSTITUTE(SUBSTITUTE(G4469,"ٔ",""),"ـ","ء"))))," ",""),ROW(INDIRECT("1:"&amp;LEN(SUBSTITUTE(UPPER(TRIM(CLEAN(SUBSTITUTE(SUBSTITUTE(G4469,"ٔ",""),"ـ","ء"))))," ","")))),1),Gematria!$C$3:$C$40,Gematria!$D$3:$D$40)))</f>
        <v/>
      </c>
    </row>
    <row r="4470" spans="1:10" x14ac:dyDescent="0.25">
      <c r="A4470" s="2">
        <v>4469</v>
      </c>
      <c r="B4470" s="2">
        <v>44</v>
      </c>
      <c r="C4470" s="2">
        <v>15</v>
      </c>
      <c r="D4470" s="11"/>
      <c r="E44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70" s="524" t="str">
        <f t="shared" si="209"/>
        <v/>
      </c>
      <c r="H4470" s="525">
        <f t="shared" si="210"/>
        <v>0</v>
      </c>
      <c r="I4470" s="526">
        <f t="shared" si="211"/>
        <v>1</v>
      </c>
      <c r="J4470" s="526" t="str">
        <f ca="1">IF(G4470="","",SUMPRODUCT(LOOKUP(MID(SUBSTITUTE(UPPER(TRIM(CLEAN(SUBSTITUTE(SUBSTITUTE(G4470,"ٔ",""),"ـ","ء"))))," ",""),ROW(INDIRECT("1:"&amp;LEN(SUBSTITUTE(UPPER(TRIM(CLEAN(SUBSTITUTE(SUBSTITUTE(G4470,"ٔ",""),"ـ","ء"))))," ","")))),1),Gematria!$C$3:$C$40,Gematria!$D$3:$D$40)))</f>
        <v/>
      </c>
    </row>
    <row r="4471" spans="1:10" x14ac:dyDescent="0.25">
      <c r="A4471" s="2">
        <v>4470</v>
      </c>
      <c r="B4471" s="2">
        <v>44</v>
      </c>
      <c r="C4471" s="2">
        <v>16</v>
      </c>
      <c r="D4471" s="11"/>
      <c r="E44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71" s="524" t="str">
        <f t="shared" si="209"/>
        <v/>
      </c>
      <c r="H4471" s="525">
        <f t="shared" si="210"/>
        <v>0</v>
      </c>
      <c r="I4471" s="526">
        <f t="shared" si="211"/>
        <v>1</v>
      </c>
      <c r="J4471" s="526" t="str">
        <f ca="1">IF(G4471="","",SUMPRODUCT(LOOKUP(MID(SUBSTITUTE(UPPER(TRIM(CLEAN(SUBSTITUTE(SUBSTITUTE(G4471,"ٔ",""),"ـ","ء"))))," ",""),ROW(INDIRECT("1:"&amp;LEN(SUBSTITUTE(UPPER(TRIM(CLEAN(SUBSTITUTE(SUBSTITUTE(G4471,"ٔ",""),"ـ","ء"))))," ","")))),1),Gematria!$C$3:$C$40,Gematria!$D$3:$D$40)))</f>
        <v/>
      </c>
    </row>
    <row r="4472" spans="1:10" x14ac:dyDescent="0.25">
      <c r="A4472" s="2">
        <v>4471</v>
      </c>
      <c r="B4472" s="2">
        <v>44</v>
      </c>
      <c r="C4472" s="2">
        <v>17</v>
      </c>
      <c r="D4472" s="11"/>
      <c r="E44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72" s="524" t="str">
        <f t="shared" si="209"/>
        <v/>
      </c>
      <c r="H4472" s="525">
        <f t="shared" si="210"/>
        <v>0</v>
      </c>
      <c r="I4472" s="526">
        <f t="shared" si="211"/>
        <v>1</v>
      </c>
      <c r="J4472" s="526" t="str">
        <f ca="1">IF(G4472="","",SUMPRODUCT(LOOKUP(MID(SUBSTITUTE(UPPER(TRIM(CLEAN(SUBSTITUTE(SUBSTITUTE(G4472,"ٔ",""),"ـ","ء"))))," ",""),ROW(INDIRECT("1:"&amp;LEN(SUBSTITUTE(UPPER(TRIM(CLEAN(SUBSTITUTE(SUBSTITUTE(G4472,"ٔ",""),"ـ","ء"))))," ","")))),1),Gematria!$C$3:$C$40,Gematria!$D$3:$D$40)))</f>
        <v/>
      </c>
    </row>
    <row r="4473" spans="1:10" x14ac:dyDescent="0.25">
      <c r="A4473" s="2">
        <v>4472</v>
      </c>
      <c r="B4473" s="2">
        <v>44</v>
      </c>
      <c r="C4473" s="2">
        <v>18</v>
      </c>
      <c r="D4473" s="11"/>
      <c r="E44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73" s="524" t="str">
        <f t="shared" si="209"/>
        <v/>
      </c>
      <c r="H4473" s="525">
        <f t="shared" si="210"/>
        <v>0</v>
      </c>
      <c r="I4473" s="526">
        <f t="shared" si="211"/>
        <v>1</v>
      </c>
      <c r="J4473" s="526" t="str">
        <f ca="1">IF(G4473="","",SUMPRODUCT(LOOKUP(MID(SUBSTITUTE(UPPER(TRIM(CLEAN(SUBSTITUTE(SUBSTITUTE(G4473,"ٔ",""),"ـ","ء"))))," ",""),ROW(INDIRECT("1:"&amp;LEN(SUBSTITUTE(UPPER(TRIM(CLEAN(SUBSTITUTE(SUBSTITUTE(G4473,"ٔ",""),"ـ","ء"))))," ","")))),1),Gematria!$C$3:$C$40,Gematria!$D$3:$D$40)))</f>
        <v/>
      </c>
    </row>
    <row r="4474" spans="1:10" x14ac:dyDescent="0.25">
      <c r="A4474" s="2">
        <v>4473</v>
      </c>
      <c r="B4474" s="2">
        <v>44</v>
      </c>
      <c r="C4474" s="2">
        <v>19</v>
      </c>
      <c r="D4474" s="11"/>
      <c r="E44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74" s="524" t="str">
        <f t="shared" si="209"/>
        <v/>
      </c>
      <c r="H4474" s="525">
        <f t="shared" si="210"/>
        <v>0</v>
      </c>
      <c r="I4474" s="526">
        <f t="shared" si="211"/>
        <v>1</v>
      </c>
      <c r="J4474" s="526" t="str">
        <f ca="1">IF(G4474="","",SUMPRODUCT(LOOKUP(MID(SUBSTITUTE(UPPER(TRIM(CLEAN(SUBSTITUTE(SUBSTITUTE(G4474,"ٔ",""),"ـ","ء"))))," ",""),ROW(INDIRECT("1:"&amp;LEN(SUBSTITUTE(UPPER(TRIM(CLEAN(SUBSTITUTE(SUBSTITUTE(G4474,"ٔ",""),"ـ","ء"))))," ","")))),1),Gematria!$C$3:$C$40,Gematria!$D$3:$D$40)))</f>
        <v/>
      </c>
    </row>
    <row r="4475" spans="1:10" x14ac:dyDescent="0.25">
      <c r="A4475" s="2">
        <v>4474</v>
      </c>
      <c r="B4475" s="2">
        <v>44</v>
      </c>
      <c r="C4475" s="2">
        <v>20</v>
      </c>
      <c r="D4475" s="11"/>
      <c r="E44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75" s="524" t="str">
        <f t="shared" si="209"/>
        <v/>
      </c>
      <c r="H4475" s="525">
        <f t="shared" si="210"/>
        <v>0</v>
      </c>
      <c r="I4475" s="526">
        <f t="shared" si="211"/>
        <v>1</v>
      </c>
      <c r="J4475" s="526" t="str">
        <f ca="1">IF(G4475="","",SUMPRODUCT(LOOKUP(MID(SUBSTITUTE(UPPER(TRIM(CLEAN(SUBSTITUTE(SUBSTITUTE(G4475,"ٔ",""),"ـ","ء"))))," ",""),ROW(INDIRECT("1:"&amp;LEN(SUBSTITUTE(UPPER(TRIM(CLEAN(SUBSTITUTE(SUBSTITUTE(G4475,"ٔ",""),"ـ","ء"))))," ","")))),1),Gematria!$C$3:$C$40,Gematria!$D$3:$D$40)))</f>
        <v/>
      </c>
    </row>
    <row r="4476" spans="1:10" x14ac:dyDescent="0.25">
      <c r="A4476" s="2">
        <v>4475</v>
      </c>
      <c r="B4476" s="2">
        <v>44</v>
      </c>
      <c r="C4476" s="2">
        <v>21</v>
      </c>
      <c r="D4476" s="11"/>
      <c r="E44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76" s="524" t="str">
        <f t="shared" si="209"/>
        <v/>
      </c>
      <c r="H4476" s="525">
        <f t="shared" si="210"/>
        <v>0</v>
      </c>
      <c r="I4476" s="526">
        <f t="shared" si="211"/>
        <v>1</v>
      </c>
      <c r="J4476" s="526" t="str">
        <f ca="1">IF(G4476="","",SUMPRODUCT(LOOKUP(MID(SUBSTITUTE(UPPER(TRIM(CLEAN(SUBSTITUTE(SUBSTITUTE(G4476,"ٔ",""),"ـ","ء"))))," ",""),ROW(INDIRECT("1:"&amp;LEN(SUBSTITUTE(UPPER(TRIM(CLEAN(SUBSTITUTE(SUBSTITUTE(G4476,"ٔ",""),"ـ","ء"))))," ","")))),1),Gematria!$C$3:$C$40,Gematria!$D$3:$D$40)))</f>
        <v/>
      </c>
    </row>
    <row r="4477" spans="1:10" x14ac:dyDescent="0.25">
      <c r="A4477" s="2">
        <v>4476</v>
      </c>
      <c r="B4477" s="2">
        <v>44</v>
      </c>
      <c r="C4477" s="2">
        <v>22</v>
      </c>
      <c r="D4477" s="11"/>
      <c r="E44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77" s="524" t="str">
        <f t="shared" si="209"/>
        <v/>
      </c>
      <c r="H4477" s="525">
        <f t="shared" si="210"/>
        <v>0</v>
      </c>
      <c r="I4477" s="526">
        <f t="shared" si="211"/>
        <v>1</v>
      </c>
      <c r="J4477" s="526" t="str">
        <f ca="1">IF(G4477="","",SUMPRODUCT(LOOKUP(MID(SUBSTITUTE(UPPER(TRIM(CLEAN(SUBSTITUTE(SUBSTITUTE(G4477,"ٔ",""),"ـ","ء"))))," ",""),ROW(INDIRECT("1:"&amp;LEN(SUBSTITUTE(UPPER(TRIM(CLEAN(SUBSTITUTE(SUBSTITUTE(G4477,"ٔ",""),"ـ","ء"))))," ","")))),1),Gematria!$C$3:$C$40,Gematria!$D$3:$D$40)))</f>
        <v/>
      </c>
    </row>
    <row r="4478" spans="1:10" x14ac:dyDescent="0.25">
      <c r="A4478" s="2">
        <v>4477</v>
      </c>
      <c r="B4478" s="2">
        <v>44</v>
      </c>
      <c r="C4478" s="2">
        <v>23</v>
      </c>
      <c r="D4478" s="11"/>
      <c r="E44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78" s="524" t="str">
        <f t="shared" si="209"/>
        <v/>
      </c>
      <c r="H4478" s="525">
        <f t="shared" si="210"/>
        <v>0</v>
      </c>
      <c r="I4478" s="526">
        <f t="shared" si="211"/>
        <v>1</v>
      </c>
      <c r="J4478" s="526" t="str">
        <f ca="1">IF(G4478="","",SUMPRODUCT(LOOKUP(MID(SUBSTITUTE(UPPER(TRIM(CLEAN(SUBSTITUTE(SUBSTITUTE(G4478,"ٔ",""),"ـ","ء"))))," ",""),ROW(INDIRECT("1:"&amp;LEN(SUBSTITUTE(UPPER(TRIM(CLEAN(SUBSTITUTE(SUBSTITUTE(G4478,"ٔ",""),"ـ","ء"))))," ","")))),1),Gematria!$C$3:$C$40,Gematria!$D$3:$D$40)))</f>
        <v/>
      </c>
    </row>
    <row r="4479" spans="1:10" x14ac:dyDescent="0.25">
      <c r="A4479" s="2">
        <v>4478</v>
      </c>
      <c r="B4479" s="2">
        <v>44</v>
      </c>
      <c r="C4479" s="2">
        <v>24</v>
      </c>
      <c r="D4479" s="11"/>
      <c r="E44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79" s="524" t="str">
        <f t="shared" si="209"/>
        <v/>
      </c>
      <c r="H4479" s="525">
        <f t="shared" si="210"/>
        <v>0</v>
      </c>
      <c r="I4479" s="526">
        <f t="shared" si="211"/>
        <v>1</v>
      </c>
      <c r="J4479" s="526" t="str">
        <f ca="1">IF(G4479="","",SUMPRODUCT(LOOKUP(MID(SUBSTITUTE(UPPER(TRIM(CLEAN(SUBSTITUTE(SUBSTITUTE(G4479,"ٔ",""),"ـ","ء"))))," ",""),ROW(INDIRECT("1:"&amp;LEN(SUBSTITUTE(UPPER(TRIM(CLEAN(SUBSTITUTE(SUBSTITUTE(G4479,"ٔ",""),"ـ","ء"))))," ","")))),1),Gematria!$C$3:$C$40,Gematria!$D$3:$D$40)))</f>
        <v/>
      </c>
    </row>
    <row r="4480" spans="1:10" x14ac:dyDescent="0.25">
      <c r="A4480" s="2">
        <v>4479</v>
      </c>
      <c r="B4480" s="2">
        <v>44</v>
      </c>
      <c r="C4480" s="2">
        <v>25</v>
      </c>
      <c r="D4480" s="11"/>
      <c r="E44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80" s="524" t="str">
        <f t="shared" si="209"/>
        <v/>
      </c>
      <c r="H4480" s="525">
        <f t="shared" si="210"/>
        <v>0</v>
      </c>
      <c r="I4480" s="526">
        <f t="shared" si="211"/>
        <v>1</v>
      </c>
      <c r="J4480" s="526" t="str">
        <f ca="1">IF(G4480="","",SUMPRODUCT(LOOKUP(MID(SUBSTITUTE(UPPER(TRIM(CLEAN(SUBSTITUTE(SUBSTITUTE(G4480,"ٔ",""),"ـ","ء"))))," ",""),ROW(INDIRECT("1:"&amp;LEN(SUBSTITUTE(UPPER(TRIM(CLEAN(SUBSTITUTE(SUBSTITUTE(G4480,"ٔ",""),"ـ","ء"))))," ","")))),1),Gematria!$C$3:$C$40,Gematria!$D$3:$D$40)))</f>
        <v/>
      </c>
    </row>
    <row r="4481" spans="1:10" x14ac:dyDescent="0.25">
      <c r="A4481" s="2">
        <v>4480</v>
      </c>
      <c r="B4481" s="2">
        <v>44</v>
      </c>
      <c r="C4481" s="2">
        <v>26</v>
      </c>
      <c r="D4481" s="11"/>
      <c r="E44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81" s="524" t="str">
        <f t="shared" si="209"/>
        <v/>
      </c>
      <c r="H4481" s="525">
        <f t="shared" si="210"/>
        <v>0</v>
      </c>
      <c r="I4481" s="526">
        <f t="shared" si="211"/>
        <v>1</v>
      </c>
      <c r="J4481" s="526" t="str">
        <f ca="1">IF(G4481="","",SUMPRODUCT(LOOKUP(MID(SUBSTITUTE(UPPER(TRIM(CLEAN(SUBSTITUTE(SUBSTITUTE(G4481,"ٔ",""),"ـ","ء"))))," ",""),ROW(INDIRECT("1:"&amp;LEN(SUBSTITUTE(UPPER(TRIM(CLEAN(SUBSTITUTE(SUBSTITUTE(G4481,"ٔ",""),"ـ","ء"))))," ","")))),1),Gematria!$C$3:$C$40,Gematria!$D$3:$D$40)))</f>
        <v/>
      </c>
    </row>
    <row r="4482" spans="1:10" x14ac:dyDescent="0.25">
      <c r="A4482" s="2">
        <v>4481</v>
      </c>
      <c r="B4482" s="2">
        <v>44</v>
      </c>
      <c r="C4482" s="2">
        <v>27</v>
      </c>
      <c r="D4482" s="11"/>
      <c r="E44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82" s="524" t="str">
        <f t="shared" si="209"/>
        <v/>
      </c>
      <c r="H4482" s="525">
        <f t="shared" si="210"/>
        <v>0</v>
      </c>
      <c r="I4482" s="526">
        <f t="shared" si="211"/>
        <v>1</v>
      </c>
      <c r="J4482" s="526" t="str">
        <f ca="1">IF(G4482="","",SUMPRODUCT(LOOKUP(MID(SUBSTITUTE(UPPER(TRIM(CLEAN(SUBSTITUTE(SUBSTITUTE(G4482,"ٔ",""),"ـ","ء"))))," ",""),ROW(INDIRECT("1:"&amp;LEN(SUBSTITUTE(UPPER(TRIM(CLEAN(SUBSTITUTE(SUBSTITUTE(G4482,"ٔ",""),"ـ","ء"))))," ","")))),1),Gematria!$C$3:$C$40,Gematria!$D$3:$D$40)))</f>
        <v/>
      </c>
    </row>
    <row r="4483" spans="1:10" x14ac:dyDescent="0.25">
      <c r="A4483" s="2">
        <v>4482</v>
      </c>
      <c r="B4483" s="2">
        <v>44</v>
      </c>
      <c r="C4483" s="2">
        <v>28</v>
      </c>
      <c r="D4483" s="11"/>
      <c r="E44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83" s="524" t="str">
        <f t="shared" ref="G4483:G4546" si="212">TRIM(CLEAN(SUBSTITUTE(F4483,"ٔ","")))</f>
        <v/>
      </c>
      <c r="H4483" s="525">
        <f t="shared" ref="H4483:H4546" si="213">LEN(SUBSTITUTE(G4483," ",""))</f>
        <v>0</v>
      </c>
      <c r="I4483" s="526">
        <f t="shared" si="211"/>
        <v>1</v>
      </c>
      <c r="J4483" s="526" t="str">
        <f ca="1">IF(G4483="","",SUMPRODUCT(LOOKUP(MID(SUBSTITUTE(UPPER(TRIM(CLEAN(SUBSTITUTE(SUBSTITUTE(G4483,"ٔ",""),"ـ","ء"))))," ",""),ROW(INDIRECT("1:"&amp;LEN(SUBSTITUTE(UPPER(TRIM(CLEAN(SUBSTITUTE(SUBSTITUTE(G4483,"ٔ",""),"ـ","ء"))))," ","")))),1),Gematria!$C$3:$C$40,Gematria!$D$3:$D$40)))</f>
        <v/>
      </c>
    </row>
    <row r="4484" spans="1:10" x14ac:dyDescent="0.25">
      <c r="A4484" s="2">
        <v>4483</v>
      </c>
      <c r="B4484" s="2">
        <v>44</v>
      </c>
      <c r="C4484" s="2">
        <v>29</v>
      </c>
      <c r="D4484" s="11"/>
      <c r="E44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84" s="524" t="str">
        <f t="shared" si="212"/>
        <v/>
      </c>
      <c r="H4484" s="525">
        <f t="shared" si="213"/>
        <v>0</v>
      </c>
      <c r="I4484" s="526">
        <f t="shared" si="211"/>
        <v>1</v>
      </c>
      <c r="J4484" s="526" t="str">
        <f ca="1">IF(G4484="","",SUMPRODUCT(LOOKUP(MID(SUBSTITUTE(UPPER(TRIM(CLEAN(SUBSTITUTE(SUBSTITUTE(G4484,"ٔ",""),"ـ","ء"))))," ",""),ROW(INDIRECT("1:"&amp;LEN(SUBSTITUTE(UPPER(TRIM(CLEAN(SUBSTITUTE(SUBSTITUTE(G4484,"ٔ",""),"ـ","ء"))))," ","")))),1),Gematria!$C$3:$C$40,Gematria!$D$3:$D$40)))</f>
        <v/>
      </c>
    </row>
    <row r="4485" spans="1:10" x14ac:dyDescent="0.25">
      <c r="A4485" s="2">
        <v>4484</v>
      </c>
      <c r="B4485" s="2">
        <v>44</v>
      </c>
      <c r="C4485" s="2">
        <v>30</v>
      </c>
      <c r="D4485" s="11"/>
      <c r="E44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85" s="524" t="str">
        <f t="shared" si="212"/>
        <v/>
      </c>
      <c r="H4485" s="525">
        <f t="shared" si="213"/>
        <v>0</v>
      </c>
      <c r="I4485" s="526">
        <f t="shared" si="211"/>
        <v>1</v>
      </c>
      <c r="J4485" s="526" t="str">
        <f ca="1">IF(G4485="","",SUMPRODUCT(LOOKUP(MID(SUBSTITUTE(UPPER(TRIM(CLEAN(SUBSTITUTE(SUBSTITUTE(G4485,"ٔ",""),"ـ","ء"))))," ",""),ROW(INDIRECT("1:"&amp;LEN(SUBSTITUTE(UPPER(TRIM(CLEAN(SUBSTITUTE(SUBSTITUTE(G4485,"ٔ",""),"ـ","ء"))))," ","")))),1),Gematria!$C$3:$C$40,Gematria!$D$3:$D$40)))</f>
        <v/>
      </c>
    </row>
    <row r="4486" spans="1:10" x14ac:dyDescent="0.25">
      <c r="A4486" s="2">
        <v>4485</v>
      </c>
      <c r="B4486" s="2">
        <v>44</v>
      </c>
      <c r="C4486" s="2">
        <v>31</v>
      </c>
      <c r="D4486" s="11"/>
      <c r="E44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86" s="524" t="str">
        <f t="shared" si="212"/>
        <v/>
      </c>
      <c r="H4486" s="525">
        <f t="shared" si="213"/>
        <v>0</v>
      </c>
      <c r="I4486" s="526">
        <f t="shared" si="211"/>
        <v>1</v>
      </c>
      <c r="J4486" s="526" t="str">
        <f ca="1">IF(G4486="","",SUMPRODUCT(LOOKUP(MID(SUBSTITUTE(UPPER(TRIM(CLEAN(SUBSTITUTE(SUBSTITUTE(G4486,"ٔ",""),"ـ","ء"))))," ",""),ROW(INDIRECT("1:"&amp;LEN(SUBSTITUTE(UPPER(TRIM(CLEAN(SUBSTITUTE(SUBSTITUTE(G4486,"ٔ",""),"ـ","ء"))))," ","")))),1),Gematria!$C$3:$C$40,Gematria!$D$3:$D$40)))</f>
        <v/>
      </c>
    </row>
    <row r="4487" spans="1:10" x14ac:dyDescent="0.25">
      <c r="A4487" s="2">
        <v>4486</v>
      </c>
      <c r="B4487" s="2">
        <v>44</v>
      </c>
      <c r="C4487" s="2">
        <v>32</v>
      </c>
      <c r="D4487" s="11"/>
      <c r="E44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87" s="524" t="str">
        <f t="shared" si="212"/>
        <v/>
      </c>
      <c r="H4487" s="525">
        <f t="shared" si="213"/>
        <v>0</v>
      </c>
      <c r="I4487" s="526">
        <f t="shared" si="211"/>
        <v>1</v>
      </c>
      <c r="J4487" s="526" t="str">
        <f ca="1">IF(G4487="","",SUMPRODUCT(LOOKUP(MID(SUBSTITUTE(UPPER(TRIM(CLEAN(SUBSTITUTE(SUBSTITUTE(G4487,"ٔ",""),"ـ","ء"))))," ",""),ROW(INDIRECT("1:"&amp;LEN(SUBSTITUTE(UPPER(TRIM(CLEAN(SUBSTITUTE(SUBSTITUTE(G4487,"ٔ",""),"ـ","ء"))))," ","")))),1),Gematria!$C$3:$C$40,Gematria!$D$3:$D$40)))</f>
        <v/>
      </c>
    </row>
    <row r="4488" spans="1:10" x14ac:dyDescent="0.25">
      <c r="A4488" s="2">
        <v>4487</v>
      </c>
      <c r="B4488" s="2">
        <v>44</v>
      </c>
      <c r="C4488" s="2">
        <v>33</v>
      </c>
      <c r="D4488" s="11"/>
      <c r="E44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88" s="524" t="str">
        <f t="shared" si="212"/>
        <v/>
      </c>
      <c r="H4488" s="525">
        <f t="shared" si="213"/>
        <v>0</v>
      </c>
      <c r="I4488" s="526">
        <f t="shared" si="211"/>
        <v>1</v>
      </c>
      <c r="J4488" s="526" t="str">
        <f ca="1">IF(G4488="","",SUMPRODUCT(LOOKUP(MID(SUBSTITUTE(UPPER(TRIM(CLEAN(SUBSTITUTE(SUBSTITUTE(G4488,"ٔ",""),"ـ","ء"))))," ",""),ROW(INDIRECT("1:"&amp;LEN(SUBSTITUTE(UPPER(TRIM(CLEAN(SUBSTITUTE(SUBSTITUTE(G4488,"ٔ",""),"ـ","ء"))))," ","")))),1),Gematria!$C$3:$C$40,Gematria!$D$3:$D$40)))</f>
        <v/>
      </c>
    </row>
    <row r="4489" spans="1:10" x14ac:dyDescent="0.25">
      <c r="A4489" s="2">
        <v>4488</v>
      </c>
      <c r="B4489" s="2">
        <v>44</v>
      </c>
      <c r="C4489" s="2">
        <v>34</v>
      </c>
      <c r="D4489" s="11"/>
      <c r="E44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89" s="524" t="str">
        <f t="shared" si="212"/>
        <v/>
      </c>
      <c r="H4489" s="525">
        <f t="shared" si="213"/>
        <v>0</v>
      </c>
      <c r="I4489" s="526">
        <f t="shared" si="211"/>
        <v>1</v>
      </c>
      <c r="J4489" s="526" t="str">
        <f ca="1">IF(G4489="","",SUMPRODUCT(LOOKUP(MID(SUBSTITUTE(UPPER(TRIM(CLEAN(SUBSTITUTE(SUBSTITUTE(G4489,"ٔ",""),"ـ","ء"))))," ",""),ROW(INDIRECT("1:"&amp;LEN(SUBSTITUTE(UPPER(TRIM(CLEAN(SUBSTITUTE(SUBSTITUTE(G4489,"ٔ",""),"ـ","ء"))))," ","")))),1),Gematria!$C$3:$C$40,Gematria!$D$3:$D$40)))</f>
        <v/>
      </c>
    </row>
    <row r="4490" spans="1:10" x14ac:dyDescent="0.25">
      <c r="A4490" s="2">
        <v>4489</v>
      </c>
      <c r="B4490" s="2">
        <v>44</v>
      </c>
      <c r="C4490" s="2">
        <v>35</v>
      </c>
      <c r="D4490" s="11"/>
      <c r="E44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90" s="524" t="str">
        <f t="shared" si="212"/>
        <v/>
      </c>
      <c r="H4490" s="525">
        <f t="shared" si="213"/>
        <v>0</v>
      </c>
      <c r="I4490" s="526">
        <f t="shared" si="211"/>
        <v>1</v>
      </c>
      <c r="J4490" s="526" t="str">
        <f ca="1">IF(G4490="","",SUMPRODUCT(LOOKUP(MID(SUBSTITUTE(UPPER(TRIM(CLEAN(SUBSTITUTE(SUBSTITUTE(G4490,"ٔ",""),"ـ","ء"))))," ",""),ROW(INDIRECT("1:"&amp;LEN(SUBSTITUTE(UPPER(TRIM(CLEAN(SUBSTITUTE(SUBSTITUTE(G4490,"ٔ",""),"ـ","ء"))))," ","")))),1),Gematria!$C$3:$C$40,Gematria!$D$3:$D$40)))</f>
        <v/>
      </c>
    </row>
    <row r="4491" spans="1:10" x14ac:dyDescent="0.25">
      <c r="A4491" s="2">
        <v>4490</v>
      </c>
      <c r="B4491" s="2">
        <v>44</v>
      </c>
      <c r="C4491" s="2">
        <v>36</v>
      </c>
      <c r="D4491" s="11"/>
      <c r="E44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91" s="524" t="str">
        <f t="shared" si="212"/>
        <v/>
      </c>
      <c r="H4491" s="525">
        <f t="shared" si="213"/>
        <v>0</v>
      </c>
      <c r="I4491" s="526">
        <f t="shared" si="211"/>
        <v>1</v>
      </c>
      <c r="J4491" s="526" t="str">
        <f ca="1">IF(G4491="","",SUMPRODUCT(LOOKUP(MID(SUBSTITUTE(UPPER(TRIM(CLEAN(SUBSTITUTE(SUBSTITUTE(G4491,"ٔ",""),"ـ","ء"))))," ",""),ROW(INDIRECT("1:"&amp;LEN(SUBSTITUTE(UPPER(TRIM(CLEAN(SUBSTITUTE(SUBSTITUTE(G4491,"ٔ",""),"ـ","ء"))))," ","")))),1),Gematria!$C$3:$C$40,Gematria!$D$3:$D$40)))</f>
        <v/>
      </c>
    </row>
    <row r="4492" spans="1:10" x14ac:dyDescent="0.25">
      <c r="A4492" s="2">
        <v>4491</v>
      </c>
      <c r="B4492" s="2">
        <v>44</v>
      </c>
      <c r="C4492" s="2">
        <v>37</v>
      </c>
      <c r="D4492" s="11"/>
      <c r="E44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92" s="524" t="str">
        <f t="shared" si="212"/>
        <v/>
      </c>
      <c r="H4492" s="525">
        <f t="shared" si="213"/>
        <v>0</v>
      </c>
      <c r="I4492" s="526">
        <f t="shared" si="211"/>
        <v>1</v>
      </c>
      <c r="J4492" s="526" t="str">
        <f ca="1">IF(G4492="","",SUMPRODUCT(LOOKUP(MID(SUBSTITUTE(UPPER(TRIM(CLEAN(SUBSTITUTE(SUBSTITUTE(G4492,"ٔ",""),"ـ","ء"))))," ",""),ROW(INDIRECT("1:"&amp;LEN(SUBSTITUTE(UPPER(TRIM(CLEAN(SUBSTITUTE(SUBSTITUTE(G4492,"ٔ",""),"ـ","ء"))))," ","")))),1),Gematria!$C$3:$C$40,Gematria!$D$3:$D$40)))</f>
        <v/>
      </c>
    </row>
    <row r="4493" spans="1:10" x14ac:dyDescent="0.25">
      <c r="A4493" s="2">
        <v>4492</v>
      </c>
      <c r="B4493" s="2">
        <v>44</v>
      </c>
      <c r="C4493" s="2">
        <v>38</v>
      </c>
      <c r="D4493" s="11"/>
      <c r="E44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93" s="524" t="str">
        <f t="shared" si="212"/>
        <v/>
      </c>
      <c r="H4493" s="525">
        <f t="shared" si="213"/>
        <v>0</v>
      </c>
      <c r="I4493" s="526">
        <f t="shared" si="211"/>
        <v>1</v>
      </c>
      <c r="J4493" s="526" t="str">
        <f ca="1">IF(G4493="","",SUMPRODUCT(LOOKUP(MID(SUBSTITUTE(UPPER(TRIM(CLEAN(SUBSTITUTE(SUBSTITUTE(G4493,"ٔ",""),"ـ","ء"))))," ",""),ROW(INDIRECT("1:"&amp;LEN(SUBSTITUTE(UPPER(TRIM(CLEAN(SUBSTITUTE(SUBSTITUTE(G4493,"ٔ",""),"ـ","ء"))))," ","")))),1),Gematria!$C$3:$C$40,Gematria!$D$3:$D$40)))</f>
        <v/>
      </c>
    </row>
    <row r="4494" spans="1:10" x14ac:dyDescent="0.25">
      <c r="A4494" s="2">
        <v>4493</v>
      </c>
      <c r="B4494" s="2">
        <v>44</v>
      </c>
      <c r="C4494" s="2">
        <v>39</v>
      </c>
      <c r="D4494" s="11"/>
      <c r="E44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94" s="524" t="str">
        <f t="shared" si="212"/>
        <v/>
      </c>
      <c r="H4494" s="525">
        <f t="shared" si="213"/>
        <v>0</v>
      </c>
      <c r="I4494" s="526">
        <f t="shared" si="211"/>
        <v>1</v>
      </c>
      <c r="J4494" s="526" t="str">
        <f ca="1">IF(G4494="","",SUMPRODUCT(LOOKUP(MID(SUBSTITUTE(UPPER(TRIM(CLEAN(SUBSTITUTE(SUBSTITUTE(G4494,"ٔ",""),"ـ","ء"))))," ",""),ROW(INDIRECT("1:"&amp;LEN(SUBSTITUTE(UPPER(TRIM(CLEAN(SUBSTITUTE(SUBSTITUTE(G4494,"ٔ",""),"ـ","ء"))))," ","")))),1),Gematria!$C$3:$C$40,Gematria!$D$3:$D$40)))</f>
        <v/>
      </c>
    </row>
    <row r="4495" spans="1:10" x14ac:dyDescent="0.25">
      <c r="A4495" s="2">
        <v>4494</v>
      </c>
      <c r="B4495" s="2">
        <v>44</v>
      </c>
      <c r="C4495" s="2">
        <v>40</v>
      </c>
      <c r="D4495" s="11"/>
      <c r="E44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95" s="524" t="str">
        <f t="shared" si="212"/>
        <v/>
      </c>
      <c r="H4495" s="525">
        <f t="shared" si="213"/>
        <v>0</v>
      </c>
      <c r="I4495" s="526">
        <f t="shared" si="211"/>
        <v>1</v>
      </c>
      <c r="J4495" s="526" t="str">
        <f ca="1">IF(G4495="","",SUMPRODUCT(LOOKUP(MID(SUBSTITUTE(UPPER(TRIM(CLEAN(SUBSTITUTE(SUBSTITUTE(G4495,"ٔ",""),"ـ","ء"))))," ",""),ROW(INDIRECT("1:"&amp;LEN(SUBSTITUTE(UPPER(TRIM(CLEAN(SUBSTITUTE(SUBSTITUTE(G4495,"ٔ",""),"ـ","ء"))))," ","")))),1),Gematria!$C$3:$C$40,Gematria!$D$3:$D$40)))</f>
        <v/>
      </c>
    </row>
    <row r="4496" spans="1:10" x14ac:dyDescent="0.25">
      <c r="A4496" s="2">
        <v>4495</v>
      </c>
      <c r="B4496" s="2">
        <v>44</v>
      </c>
      <c r="C4496" s="2">
        <v>41</v>
      </c>
      <c r="D4496" s="11"/>
      <c r="E44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96" s="524" t="str">
        <f t="shared" si="212"/>
        <v/>
      </c>
      <c r="H4496" s="525">
        <f t="shared" si="213"/>
        <v>0</v>
      </c>
      <c r="I4496" s="526">
        <f t="shared" si="211"/>
        <v>1</v>
      </c>
      <c r="J4496" s="526" t="str">
        <f ca="1">IF(G4496="","",SUMPRODUCT(LOOKUP(MID(SUBSTITUTE(UPPER(TRIM(CLEAN(SUBSTITUTE(SUBSTITUTE(G4496,"ٔ",""),"ـ","ء"))))," ",""),ROW(INDIRECT("1:"&amp;LEN(SUBSTITUTE(UPPER(TRIM(CLEAN(SUBSTITUTE(SUBSTITUTE(G4496,"ٔ",""),"ـ","ء"))))," ","")))),1),Gematria!$C$3:$C$40,Gematria!$D$3:$D$40)))</f>
        <v/>
      </c>
    </row>
    <row r="4497" spans="1:10" x14ac:dyDescent="0.25">
      <c r="A4497" s="2">
        <v>4496</v>
      </c>
      <c r="B4497" s="2">
        <v>44</v>
      </c>
      <c r="C4497" s="2">
        <v>42</v>
      </c>
      <c r="D4497" s="11"/>
      <c r="E44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97" s="524" t="str">
        <f t="shared" si="212"/>
        <v/>
      </c>
      <c r="H4497" s="525">
        <f t="shared" si="213"/>
        <v>0</v>
      </c>
      <c r="I4497" s="526">
        <f t="shared" si="211"/>
        <v>1</v>
      </c>
      <c r="J4497" s="526" t="str">
        <f ca="1">IF(G4497="","",SUMPRODUCT(LOOKUP(MID(SUBSTITUTE(UPPER(TRIM(CLEAN(SUBSTITUTE(SUBSTITUTE(G4497,"ٔ",""),"ـ","ء"))))," ",""),ROW(INDIRECT("1:"&amp;LEN(SUBSTITUTE(UPPER(TRIM(CLEAN(SUBSTITUTE(SUBSTITUTE(G4497,"ٔ",""),"ـ","ء"))))," ","")))),1),Gematria!$C$3:$C$40,Gematria!$D$3:$D$40)))</f>
        <v/>
      </c>
    </row>
    <row r="4498" spans="1:10" x14ac:dyDescent="0.25">
      <c r="A4498" s="2">
        <v>4497</v>
      </c>
      <c r="B4498" s="2">
        <v>44</v>
      </c>
      <c r="C4498" s="2">
        <v>43</v>
      </c>
      <c r="D4498" s="11"/>
      <c r="E44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98" s="524" t="str">
        <f t="shared" si="212"/>
        <v/>
      </c>
      <c r="H4498" s="525">
        <f t="shared" si="213"/>
        <v>0</v>
      </c>
      <c r="I4498" s="526">
        <f t="shared" si="211"/>
        <v>1</v>
      </c>
      <c r="J4498" s="526" t="str">
        <f ca="1">IF(G4498="","",SUMPRODUCT(LOOKUP(MID(SUBSTITUTE(UPPER(TRIM(CLEAN(SUBSTITUTE(SUBSTITUTE(G4498,"ٔ",""),"ـ","ء"))))," ",""),ROW(INDIRECT("1:"&amp;LEN(SUBSTITUTE(UPPER(TRIM(CLEAN(SUBSTITUTE(SUBSTITUTE(G4498,"ٔ",""),"ـ","ء"))))," ","")))),1),Gematria!$C$3:$C$40,Gematria!$D$3:$D$40)))</f>
        <v/>
      </c>
    </row>
    <row r="4499" spans="1:10" x14ac:dyDescent="0.25">
      <c r="A4499" s="2">
        <v>4498</v>
      </c>
      <c r="B4499" s="2">
        <v>44</v>
      </c>
      <c r="C4499" s="2">
        <v>44</v>
      </c>
      <c r="D4499" s="11"/>
      <c r="E44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4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499" s="524" t="str">
        <f t="shared" si="212"/>
        <v/>
      </c>
      <c r="H4499" s="525">
        <f t="shared" si="213"/>
        <v>0</v>
      </c>
      <c r="I4499" s="526">
        <f t="shared" ref="I4499:I4562" si="214">LEN(TRIM(G4499))-H4499+1</f>
        <v>1</v>
      </c>
      <c r="J4499" s="526" t="str">
        <f ca="1">IF(G4499="","",SUMPRODUCT(LOOKUP(MID(SUBSTITUTE(UPPER(TRIM(CLEAN(SUBSTITUTE(SUBSTITUTE(G4499,"ٔ",""),"ـ","ء"))))," ",""),ROW(INDIRECT("1:"&amp;LEN(SUBSTITUTE(UPPER(TRIM(CLEAN(SUBSTITUTE(SUBSTITUTE(G4499,"ٔ",""),"ـ","ء"))))," ","")))),1),Gematria!$C$3:$C$40,Gematria!$D$3:$D$40)))</f>
        <v/>
      </c>
    </row>
    <row r="4500" spans="1:10" x14ac:dyDescent="0.25">
      <c r="A4500" s="2">
        <v>4499</v>
      </c>
      <c r="B4500" s="2">
        <v>44</v>
      </c>
      <c r="C4500" s="2">
        <v>45</v>
      </c>
      <c r="D4500" s="11"/>
      <c r="E45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00" s="524" t="str">
        <f t="shared" si="212"/>
        <v/>
      </c>
      <c r="H4500" s="525">
        <f t="shared" si="213"/>
        <v>0</v>
      </c>
      <c r="I4500" s="526">
        <f t="shared" si="214"/>
        <v>1</v>
      </c>
      <c r="J4500" s="526" t="str">
        <f ca="1">IF(G4500="","",SUMPRODUCT(LOOKUP(MID(SUBSTITUTE(UPPER(TRIM(CLEAN(SUBSTITUTE(SUBSTITUTE(G4500,"ٔ",""),"ـ","ء"))))," ",""),ROW(INDIRECT("1:"&amp;LEN(SUBSTITUTE(UPPER(TRIM(CLEAN(SUBSTITUTE(SUBSTITUTE(G4500,"ٔ",""),"ـ","ء"))))," ","")))),1),Gematria!$C$3:$C$40,Gematria!$D$3:$D$40)))</f>
        <v/>
      </c>
    </row>
    <row r="4501" spans="1:10" x14ac:dyDescent="0.25">
      <c r="A4501" s="2">
        <v>4500</v>
      </c>
      <c r="B4501" s="2">
        <v>44</v>
      </c>
      <c r="C4501" s="2">
        <v>46</v>
      </c>
      <c r="D4501" s="11"/>
      <c r="E45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01" s="524" t="str">
        <f t="shared" si="212"/>
        <v/>
      </c>
      <c r="H4501" s="525">
        <f t="shared" si="213"/>
        <v>0</v>
      </c>
      <c r="I4501" s="526">
        <f t="shared" si="214"/>
        <v>1</v>
      </c>
      <c r="J4501" s="526" t="str">
        <f ca="1">IF(G4501="","",SUMPRODUCT(LOOKUP(MID(SUBSTITUTE(UPPER(TRIM(CLEAN(SUBSTITUTE(SUBSTITUTE(G4501,"ٔ",""),"ـ","ء"))))," ",""),ROW(INDIRECT("1:"&amp;LEN(SUBSTITUTE(UPPER(TRIM(CLEAN(SUBSTITUTE(SUBSTITUTE(G4501,"ٔ",""),"ـ","ء"))))," ","")))),1),Gematria!$C$3:$C$40,Gematria!$D$3:$D$40)))</f>
        <v/>
      </c>
    </row>
    <row r="4502" spans="1:10" x14ac:dyDescent="0.25">
      <c r="A4502" s="2">
        <v>4501</v>
      </c>
      <c r="B4502" s="2">
        <v>44</v>
      </c>
      <c r="C4502" s="2">
        <v>47</v>
      </c>
      <c r="D4502" s="11"/>
      <c r="E45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02" s="524" t="str">
        <f t="shared" si="212"/>
        <v/>
      </c>
      <c r="H4502" s="525">
        <f t="shared" si="213"/>
        <v>0</v>
      </c>
      <c r="I4502" s="526">
        <f t="shared" si="214"/>
        <v>1</v>
      </c>
      <c r="J4502" s="526" t="str">
        <f ca="1">IF(G4502="","",SUMPRODUCT(LOOKUP(MID(SUBSTITUTE(UPPER(TRIM(CLEAN(SUBSTITUTE(SUBSTITUTE(G4502,"ٔ",""),"ـ","ء"))))," ",""),ROW(INDIRECT("1:"&amp;LEN(SUBSTITUTE(UPPER(TRIM(CLEAN(SUBSTITUTE(SUBSTITUTE(G4502,"ٔ",""),"ـ","ء"))))," ","")))),1),Gematria!$C$3:$C$40,Gematria!$D$3:$D$40)))</f>
        <v/>
      </c>
    </row>
    <row r="4503" spans="1:10" x14ac:dyDescent="0.25">
      <c r="A4503" s="2">
        <v>4502</v>
      </c>
      <c r="B4503" s="2">
        <v>44</v>
      </c>
      <c r="C4503" s="2">
        <v>48</v>
      </c>
      <c r="D4503" s="11"/>
      <c r="E45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03" s="524" t="str">
        <f t="shared" si="212"/>
        <v/>
      </c>
      <c r="H4503" s="525">
        <f t="shared" si="213"/>
        <v>0</v>
      </c>
      <c r="I4503" s="526">
        <f t="shared" si="214"/>
        <v>1</v>
      </c>
      <c r="J4503" s="526" t="str">
        <f ca="1">IF(G4503="","",SUMPRODUCT(LOOKUP(MID(SUBSTITUTE(UPPER(TRIM(CLEAN(SUBSTITUTE(SUBSTITUTE(G4503,"ٔ",""),"ـ","ء"))))," ",""),ROW(INDIRECT("1:"&amp;LEN(SUBSTITUTE(UPPER(TRIM(CLEAN(SUBSTITUTE(SUBSTITUTE(G4503,"ٔ",""),"ـ","ء"))))," ","")))),1),Gematria!$C$3:$C$40,Gematria!$D$3:$D$40)))</f>
        <v/>
      </c>
    </row>
    <row r="4504" spans="1:10" x14ac:dyDescent="0.25">
      <c r="A4504" s="2">
        <v>4503</v>
      </c>
      <c r="B4504" s="2">
        <v>44</v>
      </c>
      <c r="C4504" s="2">
        <v>49</v>
      </c>
      <c r="D4504" s="11"/>
      <c r="E45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04" s="524" t="str">
        <f t="shared" si="212"/>
        <v/>
      </c>
      <c r="H4504" s="525">
        <f t="shared" si="213"/>
        <v>0</v>
      </c>
      <c r="I4504" s="526">
        <f t="shared" si="214"/>
        <v>1</v>
      </c>
      <c r="J4504" s="526" t="str">
        <f ca="1">IF(G4504="","",SUMPRODUCT(LOOKUP(MID(SUBSTITUTE(UPPER(TRIM(CLEAN(SUBSTITUTE(SUBSTITUTE(G4504,"ٔ",""),"ـ","ء"))))," ",""),ROW(INDIRECT("1:"&amp;LEN(SUBSTITUTE(UPPER(TRIM(CLEAN(SUBSTITUTE(SUBSTITUTE(G4504,"ٔ",""),"ـ","ء"))))," ","")))),1),Gematria!$C$3:$C$40,Gematria!$D$3:$D$40)))</f>
        <v/>
      </c>
    </row>
    <row r="4505" spans="1:10" x14ac:dyDescent="0.25">
      <c r="A4505" s="2">
        <v>4504</v>
      </c>
      <c r="B4505" s="2">
        <v>44</v>
      </c>
      <c r="C4505" s="2">
        <v>50</v>
      </c>
      <c r="D4505" s="11"/>
      <c r="E45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05" s="524" t="str">
        <f t="shared" si="212"/>
        <v/>
      </c>
      <c r="H4505" s="525">
        <f t="shared" si="213"/>
        <v>0</v>
      </c>
      <c r="I4505" s="526">
        <f t="shared" si="214"/>
        <v>1</v>
      </c>
      <c r="J4505" s="526" t="str">
        <f ca="1">IF(G4505="","",SUMPRODUCT(LOOKUP(MID(SUBSTITUTE(UPPER(TRIM(CLEAN(SUBSTITUTE(SUBSTITUTE(G4505,"ٔ",""),"ـ","ء"))))," ",""),ROW(INDIRECT("1:"&amp;LEN(SUBSTITUTE(UPPER(TRIM(CLEAN(SUBSTITUTE(SUBSTITUTE(G4505,"ٔ",""),"ـ","ء"))))," ","")))),1),Gematria!$C$3:$C$40,Gematria!$D$3:$D$40)))</f>
        <v/>
      </c>
    </row>
    <row r="4506" spans="1:10" x14ac:dyDescent="0.25">
      <c r="A4506" s="2">
        <v>4505</v>
      </c>
      <c r="B4506" s="2">
        <v>44</v>
      </c>
      <c r="C4506" s="2">
        <v>51</v>
      </c>
      <c r="D4506" s="11"/>
      <c r="E45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06" s="524" t="str">
        <f t="shared" si="212"/>
        <v/>
      </c>
      <c r="H4506" s="525">
        <f t="shared" si="213"/>
        <v>0</v>
      </c>
      <c r="I4506" s="526">
        <f t="shared" si="214"/>
        <v>1</v>
      </c>
      <c r="J4506" s="526" t="str">
        <f ca="1">IF(G4506="","",SUMPRODUCT(LOOKUP(MID(SUBSTITUTE(UPPER(TRIM(CLEAN(SUBSTITUTE(SUBSTITUTE(G4506,"ٔ",""),"ـ","ء"))))," ",""),ROW(INDIRECT("1:"&amp;LEN(SUBSTITUTE(UPPER(TRIM(CLEAN(SUBSTITUTE(SUBSTITUTE(G4506,"ٔ",""),"ـ","ء"))))," ","")))),1),Gematria!$C$3:$C$40,Gematria!$D$3:$D$40)))</f>
        <v/>
      </c>
    </row>
    <row r="4507" spans="1:10" x14ac:dyDescent="0.25">
      <c r="A4507" s="2">
        <v>4506</v>
      </c>
      <c r="B4507" s="2">
        <v>44</v>
      </c>
      <c r="C4507" s="2">
        <v>52</v>
      </c>
      <c r="D4507" s="11"/>
      <c r="E45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07" s="524" t="str">
        <f t="shared" si="212"/>
        <v/>
      </c>
      <c r="H4507" s="525">
        <f t="shared" si="213"/>
        <v>0</v>
      </c>
      <c r="I4507" s="526">
        <f t="shared" si="214"/>
        <v>1</v>
      </c>
      <c r="J4507" s="526" t="str">
        <f ca="1">IF(G4507="","",SUMPRODUCT(LOOKUP(MID(SUBSTITUTE(UPPER(TRIM(CLEAN(SUBSTITUTE(SUBSTITUTE(G4507,"ٔ",""),"ـ","ء"))))," ",""),ROW(INDIRECT("1:"&amp;LEN(SUBSTITUTE(UPPER(TRIM(CLEAN(SUBSTITUTE(SUBSTITUTE(G4507,"ٔ",""),"ـ","ء"))))," ","")))),1),Gematria!$C$3:$C$40,Gematria!$D$3:$D$40)))</f>
        <v/>
      </c>
    </row>
    <row r="4508" spans="1:10" x14ac:dyDescent="0.25">
      <c r="A4508" s="2">
        <v>4507</v>
      </c>
      <c r="B4508" s="2">
        <v>44</v>
      </c>
      <c r="C4508" s="2">
        <v>53</v>
      </c>
      <c r="D4508" s="11"/>
      <c r="E45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08" s="524" t="str">
        <f t="shared" si="212"/>
        <v/>
      </c>
      <c r="H4508" s="525">
        <f t="shared" si="213"/>
        <v>0</v>
      </c>
      <c r="I4508" s="526">
        <f t="shared" si="214"/>
        <v>1</v>
      </c>
      <c r="J4508" s="526" t="str">
        <f ca="1">IF(G4508="","",SUMPRODUCT(LOOKUP(MID(SUBSTITUTE(UPPER(TRIM(CLEAN(SUBSTITUTE(SUBSTITUTE(G4508,"ٔ",""),"ـ","ء"))))," ",""),ROW(INDIRECT("1:"&amp;LEN(SUBSTITUTE(UPPER(TRIM(CLEAN(SUBSTITUTE(SUBSTITUTE(G4508,"ٔ",""),"ـ","ء"))))," ","")))),1),Gematria!$C$3:$C$40,Gematria!$D$3:$D$40)))</f>
        <v/>
      </c>
    </row>
    <row r="4509" spans="1:10" x14ac:dyDescent="0.25">
      <c r="A4509" s="2">
        <v>4508</v>
      </c>
      <c r="B4509" s="2">
        <v>44</v>
      </c>
      <c r="C4509" s="2">
        <v>54</v>
      </c>
      <c r="D4509" s="11"/>
      <c r="E45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09" s="524" t="str">
        <f t="shared" si="212"/>
        <v/>
      </c>
      <c r="H4509" s="525">
        <f t="shared" si="213"/>
        <v>0</v>
      </c>
      <c r="I4509" s="526">
        <f t="shared" si="214"/>
        <v>1</v>
      </c>
      <c r="J4509" s="526" t="str">
        <f ca="1">IF(G4509="","",SUMPRODUCT(LOOKUP(MID(SUBSTITUTE(UPPER(TRIM(CLEAN(SUBSTITUTE(SUBSTITUTE(G4509,"ٔ",""),"ـ","ء"))))," ",""),ROW(INDIRECT("1:"&amp;LEN(SUBSTITUTE(UPPER(TRIM(CLEAN(SUBSTITUTE(SUBSTITUTE(G4509,"ٔ",""),"ـ","ء"))))," ","")))),1),Gematria!$C$3:$C$40,Gematria!$D$3:$D$40)))</f>
        <v/>
      </c>
    </row>
    <row r="4510" spans="1:10" x14ac:dyDescent="0.25">
      <c r="A4510" s="2">
        <v>4509</v>
      </c>
      <c r="B4510" s="2">
        <v>44</v>
      </c>
      <c r="C4510" s="2">
        <v>55</v>
      </c>
      <c r="D4510" s="11"/>
      <c r="E45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10" s="524" t="str">
        <f t="shared" si="212"/>
        <v/>
      </c>
      <c r="H4510" s="525">
        <f t="shared" si="213"/>
        <v>0</v>
      </c>
      <c r="I4510" s="526">
        <f t="shared" si="214"/>
        <v>1</v>
      </c>
      <c r="J4510" s="526" t="str">
        <f ca="1">IF(G4510="","",SUMPRODUCT(LOOKUP(MID(SUBSTITUTE(UPPER(TRIM(CLEAN(SUBSTITUTE(SUBSTITUTE(G4510,"ٔ",""),"ـ","ء"))))," ",""),ROW(INDIRECT("1:"&amp;LEN(SUBSTITUTE(UPPER(TRIM(CLEAN(SUBSTITUTE(SUBSTITUTE(G4510,"ٔ",""),"ـ","ء"))))," ","")))),1),Gematria!$C$3:$C$40,Gematria!$D$3:$D$40)))</f>
        <v/>
      </c>
    </row>
    <row r="4511" spans="1:10" x14ac:dyDescent="0.25">
      <c r="A4511" s="2">
        <v>4510</v>
      </c>
      <c r="B4511" s="2">
        <v>44</v>
      </c>
      <c r="C4511" s="2">
        <v>56</v>
      </c>
      <c r="D4511" s="11"/>
      <c r="E45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11" s="524" t="str">
        <f t="shared" si="212"/>
        <v/>
      </c>
      <c r="H4511" s="525">
        <f t="shared" si="213"/>
        <v>0</v>
      </c>
      <c r="I4511" s="526">
        <f t="shared" si="214"/>
        <v>1</v>
      </c>
      <c r="J4511" s="526" t="str">
        <f ca="1">IF(G4511="","",SUMPRODUCT(LOOKUP(MID(SUBSTITUTE(UPPER(TRIM(CLEAN(SUBSTITUTE(SUBSTITUTE(G4511,"ٔ",""),"ـ","ء"))))," ",""),ROW(INDIRECT("1:"&amp;LEN(SUBSTITUTE(UPPER(TRIM(CLEAN(SUBSTITUTE(SUBSTITUTE(G4511,"ٔ",""),"ـ","ء"))))," ","")))),1),Gematria!$C$3:$C$40,Gematria!$D$3:$D$40)))</f>
        <v/>
      </c>
    </row>
    <row r="4512" spans="1:10" x14ac:dyDescent="0.25">
      <c r="A4512" s="2">
        <v>4511</v>
      </c>
      <c r="B4512" s="2">
        <v>44</v>
      </c>
      <c r="C4512" s="2">
        <v>57</v>
      </c>
      <c r="D4512" s="11"/>
      <c r="E45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12" s="524" t="str">
        <f t="shared" si="212"/>
        <v/>
      </c>
      <c r="H4512" s="525">
        <f t="shared" si="213"/>
        <v>0</v>
      </c>
      <c r="I4512" s="526">
        <f t="shared" si="214"/>
        <v>1</v>
      </c>
      <c r="J4512" s="526" t="str">
        <f ca="1">IF(G4512="","",SUMPRODUCT(LOOKUP(MID(SUBSTITUTE(UPPER(TRIM(CLEAN(SUBSTITUTE(SUBSTITUTE(G4512,"ٔ",""),"ـ","ء"))))," ",""),ROW(INDIRECT("1:"&amp;LEN(SUBSTITUTE(UPPER(TRIM(CLEAN(SUBSTITUTE(SUBSTITUTE(G4512,"ٔ",""),"ـ","ء"))))," ","")))),1),Gematria!$C$3:$C$40,Gematria!$D$3:$D$40)))</f>
        <v/>
      </c>
    </row>
    <row r="4513" spans="1:10" x14ac:dyDescent="0.25">
      <c r="A4513" s="2">
        <v>4512</v>
      </c>
      <c r="B4513" s="2">
        <v>44</v>
      </c>
      <c r="C4513" s="2">
        <v>58</v>
      </c>
      <c r="D4513" s="11"/>
      <c r="E45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13" s="524" t="str">
        <f t="shared" si="212"/>
        <v/>
      </c>
      <c r="H4513" s="525">
        <f t="shared" si="213"/>
        <v>0</v>
      </c>
      <c r="I4513" s="526">
        <f t="shared" si="214"/>
        <v>1</v>
      </c>
      <c r="J4513" s="526" t="str">
        <f ca="1">IF(G4513="","",SUMPRODUCT(LOOKUP(MID(SUBSTITUTE(UPPER(TRIM(CLEAN(SUBSTITUTE(SUBSTITUTE(G4513,"ٔ",""),"ـ","ء"))))," ",""),ROW(INDIRECT("1:"&amp;LEN(SUBSTITUTE(UPPER(TRIM(CLEAN(SUBSTITUTE(SUBSTITUTE(G4513,"ٔ",""),"ـ","ء"))))," ","")))),1),Gematria!$C$3:$C$40,Gematria!$D$3:$D$40)))</f>
        <v/>
      </c>
    </row>
    <row r="4514" spans="1:10" x14ac:dyDescent="0.25">
      <c r="A4514" s="2">
        <v>4513</v>
      </c>
      <c r="B4514" s="2">
        <v>44</v>
      </c>
      <c r="C4514" s="2">
        <v>59</v>
      </c>
      <c r="D4514" s="11"/>
      <c r="E45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14" s="524" t="str">
        <f t="shared" si="212"/>
        <v/>
      </c>
      <c r="H4514" s="525">
        <f t="shared" si="213"/>
        <v>0</v>
      </c>
      <c r="I4514" s="526">
        <f t="shared" si="214"/>
        <v>1</v>
      </c>
      <c r="J4514" s="526" t="str">
        <f ca="1">IF(G4514="","",SUMPRODUCT(LOOKUP(MID(SUBSTITUTE(UPPER(TRIM(CLEAN(SUBSTITUTE(SUBSTITUTE(G4514,"ٔ",""),"ـ","ء"))))," ",""),ROW(INDIRECT("1:"&amp;LEN(SUBSTITUTE(UPPER(TRIM(CLEAN(SUBSTITUTE(SUBSTITUTE(G4514,"ٔ",""),"ـ","ء"))))," ","")))),1),Gematria!$C$3:$C$40,Gematria!$D$3:$D$40)))</f>
        <v/>
      </c>
    </row>
    <row r="4515" spans="1:10" x14ac:dyDescent="0.25">
      <c r="A4515" s="2">
        <v>4514</v>
      </c>
      <c r="B4515" s="2">
        <v>45</v>
      </c>
      <c r="C4515" s="2">
        <v>0</v>
      </c>
      <c r="D4515" s="11"/>
      <c r="E45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15" s="524" t="str">
        <f t="shared" si="212"/>
        <v/>
      </c>
      <c r="H4515" s="525">
        <f t="shared" si="213"/>
        <v>0</v>
      </c>
      <c r="I4515" s="526">
        <f t="shared" si="214"/>
        <v>1</v>
      </c>
      <c r="J4515" s="526" t="str">
        <f ca="1">IF(G4515="","",SUMPRODUCT(LOOKUP(MID(SUBSTITUTE(UPPER(TRIM(CLEAN(SUBSTITUTE(SUBSTITUTE(G4515,"ٔ",""),"ـ","ء"))))," ",""),ROW(INDIRECT("1:"&amp;LEN(SUBSTITUTE(UPPER(TRIM(CLEAN(SUBSTITUTE(SUBSTITUTE(G4515,"ٔ",""),"ـ","ء"))))," ","")))),1),Gematria!$C$3:$C$40,Gematria!$D$3:$D$40)))</f>
        <v/>
      </c>
    </row>
    <row r="4516" spans="1:10" x14ac:dyDescent="0.25">
      <c r="A4516" s="2">
        <v>4515</v>
      </c>
      <c r="B4516" s="2">
        <v>45</v>
      </c>
      <c r="C4516" s="2">
        <v>1</v>
      </c>
      <c r="D4516" s="11"/>
      <c r="E45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16" s="524" t="str">
        <f t="shared" si="212"/>
        <v/>
      </c>
      <c r="H4516" s="525">
        <f t="shared" si="213"/>
        <v>0</v>
      </c>
      <c r="I4516" s="526">
        <f t="shared" si="214"/>
        <v>1</v>
      </c>
      <c r="J4516" s="526" t="str">
        <f ca="1">IF(G4516="","",SUMPRODUCT(LOOKUP(MID(SUBSTITUTE(UPPER(TRIM(CLEAN(SUBSTITUTE(SUBSTITUTE(G4516,"ٔ",""),"ـ","ء"))))," ",""),ROW(INDIRECT("1:"&amp;LEN(SUBSTITUTE(UPPER(TRIM(CLEAN(SUBSTITUTE(SUBSTITUTE(G4516,"ٔ",""),"ـ","ء"))))," ","")))),1),Gematria!$C$3:$C$40,Gematria!$D$3:$D$40)))</f>
        <v/>
      </c>
    </row>
    <row r="4517" spans="1:10" x14ac:dyDescent="0.25">
      <c r="A4517" s="2">
        <v>4516</v>
      </c>
      <c r="B4517" s="2">
        <v>45</v>
      </c>
      <c r="C4517" s="2">
        <v>2</v>
      </c>
      <c r="D4517" s="11"/>
      <c r="E45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17" s="524" t="str">
        <f t="shared" si="212"/>
        <v/>
      </c>
      <c r="H4517" s="525">
        <f t="shared" si="213"/>
        <v>0</v>
      </c>
      <c r="I4517" s="526">
        <f t="shared" si="214"/>
        <v>1</v>
      </c>
      <c r="J4517" s="526" t="str">
        <f ca="1">IF(G4517="","",SUMPRODUCT(LOOKUP(MID(SUBSTITUTE(UPPER(TRIM(CLEAN(SUBSTITUTE(SUBSTITUTE(G4517,"ٔ",""),"ـ","ء"))))," ",""),ROW(INDIRECT("1:"&amp;LEN(SUBSTITUTE(UPPER(TRIM(CLEAN(SUBSTITUTE(SUBSTITUTE(G4517,"ٔ",""),"ـ","ء"))))," ","")))),1),Gematria!$C$3:$C$40,Gematria!$D$3:$D$40)))</f>
        <v/>
      </c>
    </row>
    <row r="4518" spans="1:10" x14ac:dyDescent="0.25">
      <c r="A4518" s="2">
        <v>4517</v>
      </c>
      <c r="B4518" s="2">
        <v>45</v>
      </c>
      <c r="C4518" s="2">
        <v>3</v>
      </c>
      <c r="D4518" s="11"/>
      <c r="E45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18" s="524" t="str">
        <f t="shared" si="212"/>
        <v/>
      </c>
      <c r="H4518" s="525">
        <f t="shared" si="213"/>
        <v>0</v>
      </c>
      <c r="I4518" s="526">
        <f t="shared" si="214"/>
        <v>1</v>
      </c>
      <c r="J4518" s="526" t="str">
        <f ca="1">IF(G4518="","",SUMPRODUCT(LOOKUP(MID(SUBSTITUTE(UPPER(TRIM(CLEAN(SUBSTITUTE(SUBSTITUTE(G4518,"ٔ",""),"ـ","ء"))))," ",""),ROW(INDIRECT("1:"&amp;LEN(SUBSTITUTE(UPPER(TRIM(CLEAN(SUBSTITUTE(SUBSTITUTE(G4518,"ٔ",""),"ـ","ء"))))," ","")))),1),Gematria!$C$3:$C$40,Gematria!$D$3:$D$40)))</f>
        <v/>
      </c>
    </row>
    <row r="4519" spans="1:10" x14ac:dyDescent="0.25">
      <c r="A4519" s="2">
        <v>4518</v>
      </c>
      <c r="B4519" s="2">
        <v>45</v>
      </c>
      <c r="C4519" s="2">
        <v>4</v>
      </c>
      <c r="D4519" s="11"/>
      <c r="E45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19" s="524" t="str">
        <f t="shared" si="212"/>
        <v/>
      </c>
      <c r="H4519" s="525">
        <f t="shared" si="213"/>
        <v>0</v>
      </c>
      <c r="I4519" s="526">
        <f t="shared" si="214"/>
        <v>1</v>
      </c>
      <c r="J4519" s="526" t="str">
        <f ca="1">IF(G4519="","",SUMPRODUCT(LOOKUP(MID(SUBSTITUTE(UPPER(TRIM(CLEAN(SUBSTITUTE(SUBSTITUTE(G4519,"ٔ",""),"ـ","ء"))))," ",""),ROW(INDIRECT("1:"&amp;LEN(SUBSTITUTE(UPPER(TRIM(CLEAN(SUBSTITUTE(SUBSTITUTE(G4519,"ٔ",""),"ـ","ء"))))," ","")))),1),Gematria!$C$3:$C$40,Gematria!$D$3:$D$40)))</f>
        <v/>
      </c>
    </row>
    <row r="4520" spans="1:10" x14ac:dyDescent="0.25">
      <c r="A4520" s="2">
        <v>4519</v>
      </c>
      <c r="B4520" s="2">
        <v>45</v>
      </c>
      <c r="C4520" s="2">
        <v>5</v>
      </c>
      <c r="D4520" s="11"/>
      <c r="E45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20" s="524" t="str">
        <f t="shared" si="212"/>
        <v/>
      </c>
      <c r="H4520" s="525">
        <f t="shared" si="213"/>
        <v>0</v>
      </c>
      <c r="I4520" s="526">
        <f t="shared" si="214"/>
        <v>1</v>
      </c>
      <c r="J4520" s="526" t="str">
        <f ca="1">IF(G4520="","",SUMPRODUCT(LOOKUP(MID(SUBSTITUTE(UPPER(TRIM(CLEAN(SUBSTITUTE(SUBSTITUTE(G4520,"ٔ",""),"ـ","ء"))))," ",""),ROW(INDIRECT("1:"&amp;LEN(SUBSTITUTE(UPPER(TRIM(CLEAN(SUBSTITUTE(SUBSTITUTE(G4520,"ٔ",""),"ـ","ء"))))," ","")))),1),Gematria!$C$3:$C$40,Gematria!$D$3:$D$40)))</f>
        <v/>
      </c>
    </row>
    <row r="4521" spans="1:10" x14ac:dyDescent="0.25">
      <c r="A4521" s="2">
        <v>4520</v>
      </c>
      <c r="B4521" s="2">
        <v>45</v>
      </c>
      <c r="C4521" s="2">
        <v>6</v>
      </c>
      <c r="D4521" s="11"/>
      <c r="E45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21" s="524" t="str">
        <f t="shared" si="212"/>
        <v/>
      </c>
      <c r="H4521" s="525">
        <f t="shared" si="213"/>
        <v>0</v>
      </c>
      <c r="I4521" s="526">
        <f t="shared" si="214"/>
        <v>1</v>
      </c>
      <c r="J4521" s="526" t="str">
        <f ca="1">IF(G4521="","",SUMPRODUCT(LOOKUP(MID(SUBSTITUTE(UPPER(TRIM(CLEAN(SUBSTITUTE(SUBSTITUTE(G4521,"ٔ",""),"ـ","ء"))))," ",""),ROW(INDIRECT("1:"&amp;LEN(SUBSTITUTE(UPPER(TRIM(CLEAN(SUBSTITUTE(SUBSTITUTE(G4521,"ٔ",""),"ـ","ء"))))," ","")))),1),Gematria!$C$3:$C$40,Gematria!$D$3:$D$40)))</f>
        <v/>
      </c>
    </row>
    <row r="4522" spans="1:10" x14ac:dyDescent="0.25">
      <c r="A4522" s="2">
        <v>4521</v>
      </c>
      <c r="B4522" s="2">
        <v>45</v>
      </c>
      <c r="C4522" s="2">
        <v>7</v>
      </c>
      <c r="D4522" s="11"/>
      <c r="E45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22" s="524" t="str">
        <f t="shared" si="212"/>
        <v/>
      </c>
      <c r="H4522" s="525">
        <f t="shared" si="213"/>
        <v>0</v>
      </c>
      <c r="I4522" s="526">
        <f t="shared" si="214"/>
        <v>1</v>
      </c>
      <c r="J4522" s="526" t="str">
        <f ca="1">IF(G4522="","",SUMPRODUCT(LOOKUP(MID(SUBSTITUTE(UPPER(TRIM(CLEAN(SUBSTITUTE(SUBSTITUTE(G4522,"ٔ",""),"ـ","ء"))))," ",""),ROW(INDIRECT("1:"&amp;LEN(SUBSTITUTE(UPPER(TRIM(CLEAN(SUBSTITUTE(SUBSTITUTE(G4522,"ٔ",""),"ـ","ء"))))," ","")))),1),Gematria!$C$3:$C$40,Gematria!$D$3:$D$40)))</f>
        <v/>
      </c>
    </row>
    <row r="4523" spans="1:10" x14ac:dyDescent="0.25">
      <c r="A4523" s="2">
        <v>4522</v>
      </c>
      <c r="B4523" s="2">
        <v>45</v>
      </c>
      <c r="C4523" s="2">
        <v>8</v>
      </c>
      <c r="D4523" s="11"/>
      <c r="E45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23" s="524" t="str">
        <f t="shared" si="212"/>
        <v/>
      </c>
      <c r="H4523" s="525">
        <f t="shared" si="213"/>
        <v>0</v>
      </c>
      <c r="I4523" s="526">
        <f t="shared" si="214"/>
        <v>1</v>
      </c>
      <c r="J4523" s="526" t="str">
        <f ca="1">IF(G4523="","",SUMPRODUCT(LOOKUP(MID(SUBSTITUTE(UPPER(TRIM(CLEAN(SUBSTITUTE(SUBSTITUTE(G4523,"ٔ",""),"ـ","ء"))))," ",""),ROW(INDIRECT("1:"&amp;LEN(SUBSTITUTE(UPPER(TRIM(CLEAN(SUBSTITUTE(SUBSTITUTE(G4523,"ٔ",""),"ـ","ء"))))," ","")))),1),Gematria!$C$3:$C$40,Gematria!$D$3:$D$40)))</f>
        <v/>
      </c>
    </row>
    <row r="4524" spans="1:10" x14ac:dyDescent="0.25">
      <c r="A4524" s="2">
        <v>4523</v>
      </c>
      <c r="B4524" s="2">
        <v>45</v>
      </c>
      <c r="C4524" s="2">
        <v>9</v>
      </c>
      <c r="D4524" s="11"/>
      <c r="E45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24" s="524" t="str">
        <f t="shared" si="212"/>
        <v/>
      </c>
      <c r="H4524" s="525">
        <f t="shared" si="213"/>
        <v>0</v>
      </c>
      <c r="I4524" s="526">
        <f t="shared" si="214"/>
        <v>1</v>
      </c>
      <c r="J4524" s="526" t="str">
        <f ca="1">IF(G4524="","",SUMPRODUCT(LOOKUP(MID(SUBSTITUTE(UPPER(TRIM(CLEAN(SUBSTITUTE(SUBSTITUTE(G4524,"ٔ",""),"ـ","ء"))))," ",""),ROW(INDIRECT("1:"&amp;LEN(SUBSTITUTE(UPPER(TRIM(CLEAN(SUBSTITUTE(SUBSTITUTE(G4524,"ٔ",""),"ـ","ء"))))," ","")))),1),Gematria!$C$3:$C$40,Gematria!$D$3:$D$40)))</f>
        <v/>
      </c>
    </row>
    <row r="4525" spans="1:10" x14ac:dyDescent="0.25">
      <c r="A4525" s="2">
        <v>4524</v>
      </c>
      <c r="B4525" s="2">
        <v>45</v>
      </c>
      <c r="C4525" s="2">
        <v>10</v>
      </c>
      <c r="D4525" s="11"/>
      <c r="E45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25" s="524" t="str">
        <f t="shared" si="212"/>
        <v/>
      </c>
      <c r="H4525" s="525">
        <f t="shared" si="213"/>
        <v>0</v>
      </c>
      <c r="I4525" s="526">
        <f t="shared" si="214"/>
        <v>1</v>
      </c>
      <c r="J4525" s="526" t="str">
        <f ca="1">IF(G4525="","",SUMPRODUCT(LOOKUP(MID(SUBSTITUTE(UPPER(TRIM(CLEAN(SUBSTITUTE(SUBSTITUTE(G4525,"ٔ",""),"ـ","ء"))))," ",""),ROW(INDIRECT("1:"&amp;LEN(SUBSTITUTE(UPPER(TRIM(CLEAN(SUBSTITUTE(SUBSTITUTE(G4525,"ٔ",""),"ـ","ء"))))," ","")))),1),Gematria!$C$3:$C$40,Gematria!$D$3:$D$40)))</f>
        <v/>
      </c>
    </row>
    <row r="4526" spans="1:10" x14ac:dyDescent="0.25">
      <c r="A4526" s="2">
        <v>4525</v>
      </c>
      <c r="B4526" s="2">
        <v>45</v>
      </c>
      <c r="C4526" s="2">
        <v>11</v>
      </c>
      <c r="D4526" s="11"/>
      <c r="E45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26" s="524" t="str">
        <f t="shared" si="212"/>
        <v/>
      </c>
      <c r="H4526" s="525">
        <f t="shared" si="213"/>
        <v>0</v>
      </c>
      <c r="I4526" s="526">
        <f t="shared" si="214"/>
        <v>1</v>
      </c>
      <c r="J4526" s="526" t="str">
        <f ca="1">IF(G4526="","",SUMPRODUCT(LOOKUP(MID(SUBSTITUTE(UPPER(TRIM(CLEAN(SUBSTITUTE(SUBSTITUTE(G4526,"ٔ",""),"ـ","ء"))))," ",""),ROW(INDIRECT("1:"&amp;LEN(SUBSTITUTE(UPPER(TRIM(CLEAN(SUBSTITUTE(SUBSTITUTE(G4526,"ٔ",""),"ـ","ء"))))," ","")))),1),Gematria!$C$3:$C$40,Gematria!$D$3:$D$40)))</f>
        <v/>
      </c>
    </row>
    <row r="4527" spans="1:10" x14ac:dyDescent="0.25">
      <c r="A4527" s="2">
        <v>4526</v>
      </c>
      <c r="B4527" s="2">
        <v>45</v>
      </c>
      <c r="C4527" s="2">
        <v>12</v>
      </c>
      <c r="D4527" s="11"/>
      <c r="E45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27" s="524" t="str">
        <f t="shared" si="212"/>
        <v/>
      </c>
      <c r="H4527" s="525">
        <f t="shared" si="213"/>
        <v>0</v>
      </c>
      <c r="I4527" s="526">
        <f t="shared" si="214"/>
        <v>1</v>
      </c>
      <c r="J4527" s="526" t="str">
        <f ca="1">IF(G4527="","",SUMPRODUCT(LOOKUP(MID(SUBSTITUTE(UPPER(TRIM(CLEAN(SUBSTITUTE(SUBSTITUTE(G4527,"ٔ",""),"ـ","ء"))))," ",""),ROW(INDIRECT("1:"&amp;LEN(SUBSTITUTE(UPPER(TRIM(CLEAN(SUBSTITUTE(SUBSTITUTE(G4527,"ٔ",""),"ـ","ء"))))," ","")))),1),Gematria!$C$3:$C$40,Gematria!$D$3:$D$40)))</f>
        <v/>
      </c>
    </row>
    <row r="4528" spans="1:10" x14ac:dyDescent="0.25">
      <c r="A4528" s="2">
        <v>4527</v>
      </c>
      <c r="B4528" s="2">
        <v>45</v>
      </c>
      <c r="C4528" s="2">
        <v>13</v>
      </c>
      <c r="D4528" s="11"/>
      <c r="E45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28" s="524" t="str">
        <f t="shared" si="212"/>
        <v/>
      </c>
      <c r="H4528" s="525">
        <f t="shared" si="213"/>
        <v>0</v>
      </c>
      <c r="I4528" s="526">
        <f t="shared" si="214"/>
        <v>1</v>
      </c>
      <c r="J4528" s="526" t="str">
        <f ca="1">IF(G4528="","",SUMPRODUCT(LOOKUP(MID(SUBSTITUTE(UPPER(TRIM(CLEAN(SUBSTITUTE(SUBSTITUTE(G4528,"ٔ",""),"ـ","ء"))))," ",""),ROW(INDIRECT("1:"&amp;LEN(SUBSTITUTE(UPPER(TRIM(CLEAN(SUBSTITUTE(SUBSTITUTE(G4528,"ٔ",""),"ـ","ء"))))," ","")))),1),Gematria!$C$3:$C$40,Gematria!$D$3:$D$40)))</f>
        <v/>
      </c>
    </row>
    <row r="4529" spans="1:10" x14ac:dyDescent="0.25">
      <c r="A4529" s="2">
        <v>4528</v>
      </c>
      <c r="B4529" s="2">
        <v>45</v>
      </c>
      <c r="C4529" s="2">
        <v>14</v>
      </c>
      <c r="D4529" s="11"/>
      <c r="E45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29" s="524" t="str">
        <f t="shared" si="212"/>
        <v/>
      </c>
      <c r="H4529" s="525">
        <f t="shared" si="213"/>
        <v>0</v>
      </c>
      <c r="I4529" s="526">
        <f t="shared" si="214"/>
        <v>1</v>
      </c>
      <c r="J4529" s="526" t="str">
        <f ca="1">IF(G4529="","",SUMPRODUCT(LOOKUP(MID(SUBSTITUTE(UPPER(TRIM(CLEAN(SUBSTITUTE(SUBSTITUTE(G4529,"ٔ",""),"ـ","ء"))))," ",""),ROW(INDIRECT("1:"&amp;LEN(SUBSTITUTE(UPPER(TRIM(CLEAN(SUBSTITUTE(SUBSTITUTE(G4529,"ٔ",""),"ـ","ء"))))," ","")))),1),Gematria!$C$3:$C$40,Gematria!$D$3:$D$40)))</f>
        <v/>
      </c>
    </row>
    <row r="4530" spans="1:10" x14ac:dyDescent="0.25">
      <c r="A4530" s="2">
        <v>4529</v>
      </c>
      <c r="B4530" s="2">
        <v>45</v>
      </c>
      <c r="C4530" s="2">
        <v>15</v>
      </c>
      <c r="D4530" s="11"/>
      <c r="E45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30" s="524" t="str">
        <f t="shared" si="212"/>
        <v/>
      </c>
      <c r="H4530" s="525">
        <f t="shared" si="213"/>
        <v>0</v>
      </c>
      <c r="I4530" s="526">
        <f t="shared" si="214"/>
        <v>1</v>
      </c>
      <c r="J4530" s="526" t="str">
        <f ca="1">IF(G4530="","",SUMPRODUCT(LOOKUP(MID(SUBSTITUTE(UPPER(TRIM(CLEAN(SUBSTITUTE(SUBSTITUTE(G4530,"ٔ",""),"ـ","ء"))))," ",""),ROW(INDIRECT("1:"&amp;LEN(SUBSTITUTE(UPPER(TRIM(CLEAN(SUBSTITUTE(SUBSTITUTE(G4530,"ٔ",""),"ـ","ء"))))," ","")))),1),Gematria!$C$3:$C$40,Gematria!$D$3:$D$40)))</f>
        <v/>
      </c>
    </row>
    <row r="4531" spans="1:10" x14ac:dyDescent="0.25">
      <c r="A4531" s="2">
        <v>4530</v>
      </c>
      <c r="B4531" s="2">
        <v>45</v>
      </c>
      <c r="C4531" s="2">
        <v>16</v>
      </c>
      <c r="D4531" s="11"/>
      <c r="E45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31" s="524" t="str">
        <f t="shared" si="212"/>
        <v/>
      </c>
      <c r="H4531" s="525">
        <f t="shared" si="213"/>
        <v>0</v>
      </c>
      <c r="I4531" s="526">
        <f t="shared" si="214"/>
        <v>1</v>
      </c>
      <c r="J4531" s="526" t="str">
        <f ca="1">IF(G4531="","",SUMPRODUCT(LOOKUP(MID(SUBSTITUTE(UPPER(TRIM(CLEAN(SUBSTITUTE(SUBSTITUTE(G4531,"ٔ",""),"ـ","ء"))))," ",""),ROW(INDIRECT("1:"&amp;LEN(SUBSTITUTE(UPPER(TRIM(CLEAN(SUBSTITUTE(SUBSTITUTE(G4531,"ٔ",""),"ـ","ء"))))," ","")))),1),Gematria!$C$3:$C$40,Gematria!$D$3:$D$40)))</f>
        <v/>
      </c>
    </row>
    <row r="4532" spans="1:10" x14ac:dyDescent="0.25">
      <c r="A4532" s="2">
        <v>4531</v>
      </c>
      <c r="B4532" s="2">
        <v>45</v>
      </c>
      <c r="C4532" s="2">
        <v>17</v>
      </c>
      <c r="D4532" s="11"/>
      <c r="E45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32" s="524" t="str">
        <f t="shared" si="212"/>
        <v/>
      </c>
      <c r="H4532" s="525">
        <f t="shared" si="213"/>
        <v>0</v>
      </c>
      <c r="I4532" s="526">
        <f t="shared" si="214"/>
        <v>1</v>
      </c>
      <c r="J4532" s="526" t="str">
        <f ca="1">IF(G4532="","",SUMPRODUCT(LOOKUP(MID(SUBSTITUTE(UPPER(TRIM(CLEAN(SUBSTITUTE(SUBSTITUTE(G4532,"ٔ",""),"ـ","ء"))))," ",""),ROW(INDIRECT("1:"&amp;LEN(SUBSTITUTE(UPPER(TRIM(CLEAN(SUBSTITUTE(SUBSTITUTE(G4532,"ٔ",""),"ـ","ء"))))," ","")))),1),Gematria!$C$3:$C$40,Gematria!$D$3:$D$40)))</f>
        <v/>
      </c>
    </row>
    <row r="4533" spans="1:10" x14ac:dyDescent="0.25">
      <c r="A4533" s="2">
        <v>4532</v>
      </c>
      <c r="B4533" s="2">
        <v>45</v>
      </c>
      <c r="C4533" s="2">
        <v>18</v>
      </c>
      <c r="D4533" s="11"/>
      <c r="E45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33" s="524" t="str">
        <f t="shared" si="212"/>
        <v/>
      </c>
      <c r="H4533" s="525">
        <f t="shared" si="213"/>
        <v>0</v>
      </c>
      <c r="I4533" s="526">
        <f t="shared" si="214"/>
        <v>1</v>
      </c>
      <c r="J4533" s="526" t="str">
        <f ca="1">IF(G4533="","",SUMPRODUCT(LOOKUP(MID(SUBSTITUTE(UPPER(TRIM(CLEAN(SUBSTITUTE(SUBSTITUTE(G4533,"ٔ",""),"ـ","ء"))))," ",""),ROW(INDIRECT("1:"&amp;LEN(SUBSTITUTE(UPPER(TRIM(CLEAN(SUBSTITUTE(SUBSTITUTE(G4533,"ٔ",""),"ـ","ء"))))," ","")))),1),Gematria!$C$3:$C$40,Gematria!$D$3:$D$40)))</f>
        <v/>
      </c>
    </row>
    <row r="4534" spans="1:10" x14ac:dyDescent="0.25">
      <c r="A4534" s="2">
        <v>4533</v>
      </c>
      <c r="B4534" s="2">
        <v>45</v>
      </c>
      <c r="C4534" s="2">
        <v>19</v>
      </c>
      <c r="D4534" s="11"/>
      <c r="E45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34" s="524" t="str">
        <f t="shared" si="212"/>
        <v/>
      </c>
      <c r="H4534" s="525">
        <f t="shared" si="213"/>
        <v>0</v>
      </c>
      <c r="I4534" s="526">
        <f t="shared" si="214"/>
        <v>1</v>
      </c>
      <c r="J4534" s="526" t="str">
        <f ca="1">IF(G4534="","",SUMPRODUCT(LOOKUP(MID(SUBSTITUTE(UPPER(TRIM(CLEAN(SUBSTITUTE(SUBSTITUTE(G4534,"ٔ",""),"ـ","ء"))))," ",""),ROW(INDIRECT("1:"&amp;LEN(SUBSTITUTE(UPPER(TRIM(CLEAN(SUBSTITUTE(SUBSTITUTE(G4534,"ٔ",""),"ـ","ء"))))," ","")))),1),Gematria!$C$3:$C$40,Gematria!$D$3:$D$40)))</f>
        <v/>
      </c>
    </row>
    <row r="4535" spans="1:10" x14ac:dyDescent="0.25">
      <c r="A4535" s="2">
        <v>4534</v>
      </c>
      <c r="B4535" s="2">
        <v>45</v>
      </c>
      <c r="C4535" s="2">
        <v>20</v>
      </c>
      <c r="D4535" s="11"/>
      <c r="E45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35" s="524" t="str">
        <f t="shared" si="212"/>
        <v/>
      </c>
      <c r="H4535" s="525">
        <f t="shared" si="213"/>
        <v>0</v>
      </c>
      <c r="I4535" s="526">
        <f t="shared" si="214"/>
        <v>1</v>
      </c>
      <c r="J4535" s="526" t="str">
        <f ca="1">IF(G4535="","",SUMPRODUCT(LOOKUP(MID(SUBSTITUTE(UPPER(TRIM(CLEAN(SUBSTITUTE(SUBSTITUTE(G4535,"ٔ",""),"ـ","ء"))))," ",""),ROW(INDIRECT("1:"&amp;LEN(SUBSTITUTE(UPPER(TRIM(CLEAN(SUBSTITUTE(SUBSTITUTE(G4535,"ٔ",""),"ـ","ء"))))," ","")))),1),Gematria!$C$3:$C$40,Gematria!$D$3:$D$40)))</f>
        <v/>
      </c>
    </row>
    <row r="4536" spans="1:10" x14ac:dyDescent="0.25">
      <c r="A4536" s="2">
        <v>4535</v>
      </c>
      <c r="B4536" s="2">
        <v>45</v>
      </c>
      <c r="C4536" s="2">
        <v>21</v>
      </c>
      <c r="D4536" s="11"/>
      <c r="E45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36" s="524" t="str">
        <f t="shared" si="212"/>
        <v/>
      </c>
      <c r="H4536" s="525">
        <f t="shared" si="213"/>
        <v>0</v>
      </c>
      <c r="I4536" s="526">
        <f t="shared" si="214"/>
        <v>1</v>
      </c>
      <c r="J4536" s="526" t="str">
        <f ca="1">IF(G4536="","",SUMPRODUCT(LOOKUP(MID(SUBSTITUTE(UPPER(TRIM(CLEAN(SUBSTITUTE(SUBSTITUTE(G4536,"ٔ",""),"ـ","ء"))))," ",""),ROW(INDIRECT("1:"&amp;LEN(SUBSTITUTE(UPPER(TRIM(CLEAN(SUBSTITUTE(SUBSTITUTE(G4536,"ٔ",""),"ـ","ء"))))," ","")))),1),Gematria!$C$3:$C$40,Gematria!$D$3:$D$40)))</f>
        <v/>
      </c>
    </row>
    <row r="4537" spans="1:10" x14ac:dyDescent="0.25">
      <c r="A4537" s="2">
        <v>4536</v>
      </c>
      <c r="B4537" s="2">
        <v>45</v>
      </c>
      <c r="C4537" s="2">
        <v>22</v>
      </c>
      <c r="D4537" s="11"/>
      <c r="E45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37" s="524" t="str">
        <f t="shared" si="212"/>
        <v/>
      </c>
      <c r="H4537" s="525">
        <f t="shared" si="213"/>
        <v>0</v>
      </c>
      <c r="I4537" s="526">
        <f t="shared" si="214"/>
        <v>1</v>
      </c>
      <c r="J4537" s="526" t="str">
        <f ca="1">IF(G4537="","",SUMPRODUCT(LOOKUP(MID(SUBSTITUTE(UPPER(TRIM(CLEAN(SUBSTITUTE(SUBSTITUTE(G4537,"ٔ",""),"ـ","ء"))))," ",""),ROW(INDIRECT("1:"&amp;LEN(SUBSTITUTE(UPPER(TRIM(CLEAN(SUBSTITUTE(SUBSTITUTE(G4537,"ٔ",""),"ـ","ء"))))," ","")))),1),Gematria!$C$3:$C$40,Gematria!$D$3:$D$40)))</f>
        <v/>
      </c>
    </row>
    <row r="4538" spans="1:10" x14ac:dyDescent="0.25">
      <c r="A4538" s="2">
        <v>4537</v>
      </c>
      <c r="B4538" s="2">
        <v>45</v>
      </c>
      <c r="C4538" s="2">
        <v>23</v>
      </c>
      <c r="D4538" s="11"/>
      <c r="E45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38" s="524" t="str">
        <f t="shared" si="212"/>
        <v/>
      </c>
      <c r="H4538" s="525">
        <f t="shared" si="213"/>
        <v>0</v>
      </c>
      <c r="I4538" s="526">
        <f t="shared" si="214"/>
        <v>1</v>
      </c>
      <c r="J4538" s="526" t="str">
        <f ca="1">IF(G4538="","",SUMPRODUCT(LOOKUP(MID(SUBSTITUTE(UPPER(TRIM(CLEAN(SUBSTITUTE(SUBSTITUTE(G4538,"ٔ",""),"ـ","ء"))))," ",""),ROW(INDIRECT("1:"&amp;LEN(SUBSTITUTE(UPPER(TRIM(CLEAN(SUBSTITUTE(SUBSTITUTE(G4538,"ٔ",""),"ـ","ء"))))," ","")))),1),Gematria!$C$3:$C$40,Gematria!$D$3:$D$40)))</f>
        <v/>
      </c>
    </row>
    <row r="4539" spans="1:10" x14ac:dyDescent="0.25">
      <c r="A4539" s="2">
        <v>4538</v>
      </c>
      <c r="B4539" s="2">
        <v>45</v>
      </c>
      <c r="C4539" s="2">
        <v>24</v>
      </c>
      <c r="D4539" s="11"/>
      <c r="E45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39" s="524" t="str">
        <f t="shared" si="212"/>
        <v/>
      </c>
      <c r="H4539" s="525">
        <f t="shared" si="213"/>
        <v>0</v>
      </c>
      <c r="I4539" s="526">
        <f t="shared" si="214"/>
        <v>1</v>
      </c>
      <c r="J4539" s="526" t="str">
        <f ca="1">IF(G4539="","",SUMPRODUCT(LOOKUP(MID(SUBSTITUTE(UPPER(TRIM(CLEAN(SUBSTITUTE(SUBSTITUTE(G4539,"ٔ",""),"ـ","ء"))))," ",""),ROW(INDIRECT("1:"&amp;LEN(SUBSTITUTE(UPPER(TRIM(CLEAN(SUBSTITUTE(SUBSTITUTE(G4539,"ٔ",""),"ـ","ء"))))," ","")))),1),Gematria!$C$3:$C$40,Gematria!$D$3:$D$40)))</f>
        <v/>
      </c>
    </row>
    <row r="4540" spans="1:10" x14ac:dyDescent="0.25">
      <c r="A4540" s="2">
        <v>4539</v>
      </c>
      <c r="B4540" s="2">
        <v>45</v>
      </c>
      <c r="C4540" s="2">
        <v>25</v>
      </c>
      <c r="D4540" s="11"/>
      <c r="E45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40" s="524" t="str">
        <f t="shared" si="212"/>
        <v/>
      </c>
      <c r="H4540" s="525">
        <f t="shared" si="213"/>
        <v>0</v>
      </c>
      <c r="I4540" s="526">
        <f t="shared" si="214"/>
        <v>1</v>
      </c>
      <c r="J4540" s="526" t="str">
        <f ca="1">IF(G4540="","",SUMPRODUCT(LOOKUP(MID(SUBSTITUTE(UPPER(TRIM(CLEAN(SUBSTITUTE(SUBSTITUTE(G4540,"ٔ",""),"ـ","ء"))))," ",""),ROW(INDIRECT("1:"&amp;LEN(SUBSTITUTE(UPPER(TRIM(CLEAN(SUBSTITUTE(SUBSTITUTE(G4540,"ٔ",""),"ـ","ء"))))," ","")))),1),Gematria!$C$3:$C$40,Gematria!$D$3:$D$40)))</f>
        <v/>
      </c>
    </row>
    <row r="4541" spans="1:10" x14ac:dyDescent="0.25">
      <c r="A4541" s="2">
        <v>4540</v>
      </c>
      <c r="B4541" s="2">
        <v>45</v>
      </c>
      <c r="C4541" s="2">
        <v>26</v>
      </c>
      <c r="D4541" s="11"/>
      <c r="E45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41" s="524" t="str">
        <f t="shared" si="212"/>
        <v/>
      </c>
      <c r="H4541" s="525">
        <f t="shared" si="213"/>
        <v>0</v>
      </c>
      <c r="I4541" s="526">
        <f t="shared" si="214"/>
        <v>1</v>
      </c>
      <c r="J4541" s="526" t="str">
        <f ca="1">IF(G4541="","",SUMPRODUCT(LOOKUP(MID(SUBSTITUTE(UPPER(TRIM(CLEAN(SUBSTITUTE(SUBSTITUTE(G4541,"ٔ",""),"ـ","ء"))))," ",""),ROW(INDIRECT("1:"&amp;LEN(SUBSTITUTE(UPPER(TRIM(CLEAN(SUBSTITUTE(SUBSTITUTE(G4541,"ٔ",""),"ـ","ء"))))," ","")))),1),Gematria!$C$3:$C$40,Gematria!$D$3:$D$40)))</f>
        <v/>
      </c>
    </row>
    <row r="4542" spans="1:10" x14ac:dyDescent="0.25">
      <c r="A4542" s="2">
        <v>4541</v>
      </c>
      <c r="B4542" s="2">
        <v>45</v>
      </c>
      <c r="C4542" s="2">
        <v>27</v>
      </c>
      <c r="D4542" s="11"/>
      <c r="E45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42" s="524" t="str">
        <f t="shared" si="212"/>
        <v/>
      </c>
      <c r="H4542" s="525">
        <f t="shared" si="213"/>
        <v>0</v>
      </c>
      <c r="I4542" s="526">
        <f t="shared" si="214"/>
        <v>1</v>
      </c>
      <c r="J4542" s="526" t="str">
        <f ca="1">IF(G4542="","",SUMPRODUCT(LOOKUP(MID(SUBSTITUTE(UPPER(TRIM(CLEAN(SUBSTITUTE(SUBSTITUTE(G4542,"ٔ",""),"ـ","ء"))))," ",""),ROW(INDIRECT("1:"&amp;LEN(SUBSTITUTE(UPPER(TRIM(CLEAN(SUBSTITUTE(SUBSTITUTE(G4542,"ٔ",""),"ـ","ء"))))," ","")))),1),Gematria!$C$3:$C$40,Gematria!$D$3:$D$40)))</f>
        <v/>
      </c>
    </row>
    <row r="4543" spans="1:10" x14ac:dyDescent="0.25">
      <c r="A4543" s="2">
        <v>4542</v>
      </c>
      <c r="B4543" s="2">
        <v>45</v>
      </c>
      <c r="C4543" s="2">
        <v>28</v>
      </c>
      <c r="D4543" s="11"/>
      <c r="E45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43" s="524" t="str">
        <f t="shared" si="212"/>
        <v/>
      </c>
      <c r="H4543" s="525">
        <f t="shared" si="213"/>
        <v>0</v>
      </c>
      <c r="I4543" s="526">
        <f t="shared" si="214"/>
        <v>1</v>
      </c>
      <c r="J4543" s="526" t="str">
        <f ca="1">IF(G4543="","",SUMPRODUCT(LOOKUP(MID(SUBSTITUTE(UPPER(TRIM(CLEAN(SUBSTITUTE(SUBSTITUTE(G4543,"ٔ",""),"ـ","ء"))))," ",""),ROW(INDIRECT("1:"&amp;LEN(SUBSTITUTE(UPPER(TRIM(CLEAN(SUBSTITUTE(SUBSTITUTE(G4543,"ٔ",""),"ـ","ء"))))," ","")))),1),Gematria!$C$3:$C$40,Gematria!$D$3:$D$40)))</f>
        <v/>
      </c>
    </row>
    <row r="4544" spans="1:10" x14ac:dyDescent="0.25">
      <c r="A4544" s="2">
        <v>4543</v>
      </c>
      <c r="B4544" s="2">
        <v>45</v>
      </c>
      <c r="C4544" s="2">
        <v>29</v>
      </c>
      <c r="D4544" s="11"/>
      <c r="E45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44" s="524" t="str">
        <f t="shared" si="212"/>
        <v/>
      </c>
      <c r="H4544" s="525">
        <f t="shared" si="213"/>
        <v>0</v>
      </c>
      <c r="I4544" s="526">
        <f t="shared" si="214"/>
        <v>1</v>
      </c>
      <c r="J4544" s="526" t="str">
        <f ca="1">IF(G4544="","",SUMPRODUCT(LOOKUP(MID(SUBSTITUTE(UPPER(TRIM(CLEAN(SUBSTITUTE(SUBSTITUTE(G4544,"ٔ",""),"ـ","ء"))))," ",""),ROW(INDIRECT("1:"&amp;LEN(SUBSTITUTE(UPPER(TRIM(CLEAN(SUBSTITUTE(SUBSTITUTE(G4544,"ٔ",""),"ـ","ء"))))," ","")))),1),Gematria!$C$3:$C$40,Gematria!$D$3:$D$40)))</f>
        <v/>
      </c>
    </row>
    <row r="4545" spans="1:10" x14ac:dyDescent="0.25">
      <c r="A4545" s="2">
        <v>4544</v>
      </c>
      <c r="B4545" s="2">
        <v>45</v>
      </c>
      <c r="C4545" s="2">
        <v>30</v>
      </c>
      <c r="D4545" s="11"/>
      <c r="E45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45" s="524" t="str">
        <f t="shared" si="212"/>
        <v/>
      </c>
      <c r="H4545" s="525">
        <f t="shared" si="213"/>
        <v>0</v>
      </c>
      <c r="I4545" s="526">
        <f t="shared" si="214"/>
        <v>1</v>
      </c>
      <c r="J4545" s="526" t="str">
        <f ca="1">IF(G4545="","",SUMPRODUCT(LOOKUP(MID(SUBSTITUTE(UPPER(TRIM(CLEAN(SUBSTITUTE(SUBSTITUTE(G4545,"ٔ",""),"ـ","ء"))))," ",""),ROW(INDIRECT("1:"&amp;LEN(SUBSTITUTE(UPPER(TRIM(CLEAN(SUBSTITUTE(SUBSTITUTE(G4545,"ٔ",""),"ـ","ء"))))," ","")))),1),Gematria!$C$3:$C$40,Gematria!$D$3:$D$40)))</f>
        <v/>
      </c>
    </row>
    <row r="4546" spans="1:10" x14ac:dyDescent="0.25">
      <c r="A4546" s="2">
        <v>4545</v>
      </c>
      <c r="B4546" s="2">
        <v>45</v>
      </c>
      <c r="C4546" s="2">
        <v>31</v>
      </c>
      <c r="D4546" s="11"/>
      <c r="E45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46" s="524" t="str">
        <f t="shared" si="212"/>
        <v/>
      </c>
      <c r="H4546" s="525">
        <f t="shared" si="213"/>
        <v>0</v>
      </c>
      <c r="I4546" s="526">
        <f t="shared" si="214"/>
        <v>1</v>
      </c>
      <c r="J4546" s="526" t="str">
        <f ca="1">IF(G4546="","",SUMPRODUCT(LOOKUP(MID(SUBSTITUTE(UPPER(TRIM(CLEAN(SUBSTITUTE(SUBSTITUTE(G4546,"ٔ",""),"ـ","ء"))))," ",""),ROW(INDIRECT("1:"&amp;LEN(SUBSTITUTE(UPPER(TRIM(CLEAN(SUBSTITUTE(SUBSTITUTE(G4546,"ٔ",""),"ـ","ء"))))," ","")))),1),Gematria!$C$3:$C$40,Gematria!$D$3:$D$40)))</f>
        <v/>
      </c>
    </row>
    <row r="4547" spans="1:10" x14ac:dyDescent="0.25">
      <c r="A4547" s="2">
        <v>4546</v>
      </c>
      <c r="B4547" s="2">
        <v>45</v>
      </c>
      <c r="C4547" s="2">
        <v>32</v>
      </c>
      <c r="D4547" s="11"/>
      <c r="E45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47" s="524" t="str">
        <f t="shared" ref="G4547:G4610" si="215">TRIM(CLEAN(SUBSTITUTE(F4547,"ٔ","")))</f>
        <v/>
      </c>
      <c r="H4547" s="525">
        <f t="shared" ref="H4547:H4610" si="216">LEN(SUBSTITUTE(G4547," ",""))</f>
        <v>0</v>
      </c>
      <c r="I4547" s="526">
        <f t="shared" si="214"/>
        <v>1</v>
      </c>
      <c r="J4547" s="526" t="str">
        <f ca="1">IF(G4547="","",SUMPRODUCT(LOOKUP(MID(SUBSTITUTE(UPPER(TRIM(CLEAN(SUBSTITUTE(SUBSTITUTE(G4547,"ٔ",""),"ـ","ء"))))," ",""),ROW(INDIRECT("1:"&amp;LEN(SUBSTITUTE(UPPER(TRIM(CLEAN(SUBSTITUTE(SUBSTITUTE(G4547,"ٔ",""),"ـ","ء"))))," ","")))),1),Gematria!$C$3:$C$40,Gematria!$D$3:$D$40)))</f>
        <v/>
      </c>
    </row>
    <row r="4548" spans="1:10" x14ac:dyDescent="0.25">
      <c r="A4548" s="2">
        <v>4547</v>
      </c>
      <c r="B4548" s="2">
        <v>45</v>
      </c>
      <c r="C4548" s="2">
        <v>33</v>
      </c>
      <c r="D4548" s="11"/>
      <c r="E45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48" s="524" t="str">
        <f t="shared" si="215"/>
        <v/>
      </c>
      <c r="H4548" s="525">
        <f t="shared" si="216"/>
        <v>0</v>
      </c>
      <c r="I4548" s="526">
        <f t="shared" si="214"/>
        <v>1</v>
      </c>
      <c r="J4548" s="526" t="str">
        <f ca="1">IF(G4548="","",SUMPRODUCT(LOOKUP(MID(SUBSTITUTE(UPPER(TRIM(CLEAN(SUBSTITUTE(SUBSTITUTE(G4548,"ٔ",""),"ـ","ء"))))," ",""),ROW(INDIRECT("1:"&amp;LEN(SUBSTITUTE(UPPER(TRIM(CLEAN(SUBSTITUTE(SUBSTITUTE(G4548,"ٔ",""),"ـ","ء"))))," ","")))),1),Gematria!$C$3:$C$40,Gematria!$D$3:$D$40)))</f>
        <v/>
      </c>
    </row>
    <row r="4549" spans="1:10" x14ac:dyDescent="0.25">
      <c r="A4549" s="2">
        <v>4548</v>
      </c>
      <c r="B4549" s="2">
        <v>45</v>
      </c>
      <c r="C4549" s="2">
        <v>34</v>
      </c>
      <c r="D4549" s="11"/>
      <c r="E45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49" s="524" t="str">
        <f t="shared" si="215"/>
        <v/>
      </c>
      <c r="H4549" s="525">
        <f t="shared" si="216"/>
        <v>0</v>
      </c>
      <c r="I4549" s="526">
        <f t="shared" si="214"/>
        <v>1</v>
      </c>
      <c r="J4549" s="526" t="str">
        <f ca="1">IF(G4549="","",SUMPRODUCT(LOOKUP(MID(SUBSTITUTE(UPPER(TRIM(CLEAN(SUBSTITUTE(SUBSTITUTE(G4549,"ٔ",""),"ـ","ء"))))," ",""),ROW(INDIRECT("1:"&amp;LEN(SUBSTITUTE(UPPER(TRIM(CLEAN(SUBSTITUTE(SUBSTITUTE(G4549,"ٔ",""),"ـ","ء"))))," ","")))),1),Gematria!$C$3:$C$40,Gematria!$D$3:$D$40)))</f>
        <v/>
      </c>
    </row>
    <row r="4550" spans="1:10" x14ac:dyDescent="0.25">
      <c r="A4550" s="2">
        <v>4549</v>
      </c>
      <c r="B4550" s="2">
        <v>45</v>
      </c>
      <c r="C4550" s="2">
        <v>35</v>
      </c>
      <c r="D4550" s="11"/>
      <c r="E45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50" s="524" t="str">
        <f t="shared" si="215"/>
        <v/>
      </c>
      <c r="H4550" s="525">
        <f t="shared" si="216"/>
        <v>0</v>
      </c>
      <c r="I4550" s="526">
        <f t="shared" si="214"/>
        <v>1</v>
      </c>
      <c r="J4550" s="526" t="str">
        <f ca="1">IF(G4550="","",SUMPRODUCT(LOOKUP(MID(SUBSTITUTE(UPPER(TRIM(CLEAN(SUBSTITUTE(SUBSTITUTE(G4550,"ٔ",""),"ـ","ء"))))," ",""),ROW(INDIRECT("1:"&amp;LEN(SUBSTITUTE(UPPER(TRIM(CLEAN(SUBSTITUTE(SUBSTITUTE(G4550,"ٔ",""),"ـ","ء"))))," ","")))),1),Gematria!$C$3:$C$40,Gematria!$D$3:$D$40)))</f>
        <v/>
      </c>
    </row>
    <row r="4551" spans="1:10" x14ac:dyDescent="0.25">
      <c r="A4551" s="2">
        <v>4550</v>
      </c>
      <c r="B4551" s="2">
        <v>45</v>
      </c>
      <c r="C4551" s="2">
        <v>36</v>
      </c>
      <c r="D4551" s="11"/>
      <c r="E45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51" s="524" t="str">
        <f t="shared" si="215"/>
        <v/>
      </c>
      <c r="H4551" s="525">
        <f t="shared" si="216"/>
        <v>0</v>
      </c>
      <c r="I4551" s="526">
        <f t="shared" si="214"/>
        <v>1</v>
      </c>
      <c r="J4551" s="526" t="str">
        <f ca="1">IF(G4551="","",SUMPRODUCT(LOOKUP(MID(SUBSTITUTE(UPPER(TRIM(CLEAN(SUBSTITUTE(SUBSTITUTE(G4551,"ٔ",""),"ـ","ء"))))," ",""),ROW(INDIRECT("1:"&amp;LEN(SUBSTITUTE(UPPER(TRIM(CLEAN(SUBSTITUTE(SUBSTITUTE(G4551,"ٔ",""),"ـ","ء"))))," ","")))),1),Gematria!$C$3:$C$40,Gematria!$D$3:$D$40)))</f>
        <v/>
      </c>
    </row>
    <row r="4552" spans="1:10" x14ac:dyDescent="0.25">
      <c r="A4552" s="2">
        <v>4551</v>
      </c>
      <c r="B4552" s="2">
        <v>45</v>
      </c>
      <c r="C4552" s="2">
        <v>37</v>
      </c>
      <c r="D4552" s="11"/>
      <c r="E45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52" s="524" t="str">
        <f t="shared" si="215"/>
        <v/>
      </c>
      <c r="H4552" s="525">
        <f t="shared" si="216"/>
        <v>0</v>
      </c>
      <c r="I4552" s="526">
        <f t="shared" si="214"/>
        <v>1</v>
      </c>
      <c r="J4552" s="526" t="str">
        <f ca="1">IF(G4552="","",SUMPRODUCT(LOOKUP(MID(SUBSTITUTE(UPPER(TRIM(CLEAN(SUBSTITUTE(SUBSTITUTE(G4552,"ٔ",""),"ـ","ء"))))," ",""),ROW(INDIRECT("1:"&amp;LEN(SUBSTITUTE(UPPER(TRIM(CLEAN(SUBSTITUTE(SUBSTITUTE(G4552,"ٔ",""),"ـ","ء"))))," ","")))),1),Gematria!$C$3:$C$40,Gematria!$D$3:$D$40)))</f>
        <v/>
      </c>
    </row>
    <row r="4553" spans="1:10" x14ac:dyDescent="0.25">
      <c r="A4553" s="2">
        <v>4552</v>
      </c>
      <c r="B4553" s="2">
        <v>46</v>
      </c>
      <c r="C4553" s="2">
        <v>0</v>
      </c>
      <c r="D4553" s="11"/>
      <c r="E45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53" s="524" t="str">
        <f t="shared" si="215"/>
        <v/>
      </c>
      <c r="H4553" s="525">
        <f t="shared" si="216"/>
        <v>0</v>
      </c>
      <c r="I4553" s="526">
        <f t="shared" si="214"/>
        <v>1</v>
      </c>
      <c r="J4553" s="526" t="str">
        <f ca="1">IF(G4553="","",SUMPRODUCT(LOOKUP(MID(SUBSTITUTE(UPPER(TRIM(CLEAN(SUBSTITUTE(SUBSTITUTE(G4553,"ٔ",""),"ـ","ء"))))," ",""),ROW(INDIRECT("1:"&amp;LEN(SUBSTITUTE(UPPER(TRIM(CLEAN(SUBSTITUTE(SUBSTITUTE(G4553,"ٔ",""),"ـ","ء"))))," ","")))),1),Gematria!$C$3:$C$40,Gematria!$D$3:$D$40)))</f>
        <v/>
      </c>
    </row>
    <row r="4554" spans="1:10" x14ac:dyDescent="0.25">
      <c r="A4554" s="2">
        <v>4553</v>
      </c>
      <c r="B4554" s="2">
        <v>46</v>
      </c>
      <c r="C4554" s="2">
        <v>1</v>
      </c>
      <c r="D4554" s="11"/>
      <c r="E45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54" s="524" t="str">
        <f t="shared" si="215"/>
        <v/>
      </c>
      <c r="H4554" s="525">
        <f t="shared" si="216"/>
        <v>0</v>
      </c>
      <c r="I4554" s="526">
        <f t="shared" si="214"/>
        <v>1</v>
      </c>
      <c r="J4554" s="526" t="str">
        <f ca="1">IF(G4554="","",SUMPRODUCT(LOOKUP(MID(SUBSTITUTE(UPPER(TRIM(CLEAN(SUBSTITUTE(SUBSTITUTE(G4554,"ٔ",""),"ـ","ء"))))," ",""),ROW(INDIRECT("1:"&amp;LEN(SUBSTITUTE(UPPER(TRIM(CLEAN(SUBSTITUTE(SUBSTITUTE(G4554,"ٔ",""),"ـ","ء"))))," ","")))),1),Gematria!$C$3:$C$40,Gematria!$D$3:$D$40)))</f>
        <v/>
      </c>
    </row>
    <row r="4555" spans="1:10" x14ac:dyDescent="0.25">
      <c r="A4555" s="2">
        <v>4554</v>
      </c>
      <c r="B4555" s="2">
        <v>46</v>
      </c>
      <c r="C4555" s="2">
        <v>2</v>
      </c>
      <c r="D4555" s="11"/>
      <c r="E45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55" s="524" t="str">
        <f t="shared" si="215"/>
        <v/>
      </c>
      <c r="H4555" s="525">
        <f t="shared" si="216"/>
        <v>0</v>
      </c>
      <c r="I4555" s="526">
        <f t="shared" si="214"/>
        <v>1</v>
      </c>
      <c r="J4555" s="526" t="str">
        <f ca="1">IF(G4555="","",SUMPRODUCT(LOOKUP(MID(SUBSTITUTE(UPPER(TRIM(CLEAN(SUBSTITUTE(SUBSTITUTE(G4555,"ٔ",""),"ـ","ء"))))," ",""),ROW(INDIRECT("1:"&amp;LEN(SUBSTITUTE(UPPER(TRIM(CLEAN(SUBSTITUTE(SUBSTITUTE(G4555,"ٔ",""),"ـ","ء"))))," ","")))),1),Gematria!$C$3:$C$40,Gematria!$D$3:$D$40)))</f>
        <v/>
      </c>
    </row>
    <row r="4556" spans="1:10" x14ac:dyDescent="0.25">
      <c r="A4556" s="2">
        <v>4555</v>
      </c>
      <c r="B4556" s="2">
        <v>46</v>
      </c>
      <c r="C4556" s="2">
        <v>3</v>
      </c>
      <c r="D4556" s="11"/>
      <c r="E45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56" s="524" t="str">
        <f t="shared" si="215"/>
        <v/>
      </c>
      <c r="H4556" s="525">
        <f t="shared" si="216"/>
        <v>0</v>
      </c>
      <c r="I4556" s="526">
        <f t="shared" si="214"/>
        <v>1</v>
      </c>
      <c r="J4556" s="526" t="str">
        <f ca="1">IF(G4556="","",SUMPRODUCT(LOOKUP(MID(SUBSTITUTE(UPPER(TRIM(CLEAN(SUBSTITUTE(SUBSTITUTE(G4556,"ٔ",""),"ـ","ء"))))," ",""),ROW(INDIRECT("1:"&amp;LEN(SUBSTITUTE(UPPER(TRIM(CLEAN(SUBSTITUTE(SUBSTITUTE(G4556,"ٔ",""),"ـ","ء"))))," ","")))),1),Gematria!$C$3:$C$40,Gematria!$D$3:$D$40)))</f>
        <v/>
      </c>
    </row>
    <row r="4557" spans="1:10" x14ac:dyDescent="0.25">
      <c r="A4557" s="2">
        <v>4556</v>
      </c>
      <c r="B4557" s="2">
        <v>46</v>
      </c>
      <c r="C4557" s="2">
        <v>4</v>
      </c>
      <c r="D4557" s="11"/>
      <c r="E45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57" s="524" t="str">
        <f t="shared" si="215"/>
        <v/>
      </c>
      <c r="H4557" s="525">
        <f t="shared" si="216"/>
        <v>0</v>
      </c>
      <c r="I4557" s="526">
        <f t="shared" si="214"/>
        <v>1</v>
      </c>
      <c r="J4557" s="526" t="str">
        <f ca="1">IF(G4557="","",SUMPRODUCT(LOOKUP(MID(SUBSTITUTE(UPPER(TRIM(CLEAN(SUBSTITUTE(SUBSTITUTE(G4557,"ٔ",""),"ـ","ء"))))," ",""),ROW(INDIRECT("1:"&amp;LEN(SUBSTITUTE(UPPER(TRIM(CLEAN(SUBSTITUTE(SUBSTITUTE(G4557,"ٔ",""),"ـ","ء"))))," ","")))),1),Gematria!$C$3:$C$40,Gematria!$D$3:$D$40)))</f>
        <v/>
      </c>
    </row>
    <row r="4558" spans="1:10" x14ac:dyDescent="0.25">
      <c r="A4558" s="2">
        <v>4557</v>
      </c>
      <c r="B4558" s="2">
        <v>46</v>
      </c>
      <c r="C4558" s="2">
        <v>5</v>
      </c>
      <c r="D4558" s="11"/>
      <c r="E45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58" s="524" t="str">
        <f t="shared" si="215"/>
        <v/>
      </c>
      <c r="H4558" s="525">
        <f t="shared" si="216"/>
        <v>0</v>
      </c>
      <c r="I4558" s="526">
        <f t="shared" si="214"/>
        <v>1</v>
      </c>
      <c r="J4558" s="526" t="str">
        <f ca="1">IF(G4558="","",SUMPRODUCT(LOOKUP(MID(SUBSTITUTE(UPPER(TRIM(CLEAN(SUBSTITUTE(SUBSTITUTE(G4558,"ٔ",""),"ـ","ء"))))," ",""),ROW(INDIRECT("1:"&amp;LEN(SUBSTITUTE(UPPER(TRIM(CLEAN(SUBSTITUTE(SUBSTITUTE(G4558,"ٔ",""),"ـ","ء"))))," ","")))),1),Gematria!$C$3:$C$40,Gematria!$D$3:$D$40)))</f>
        <v/>
      </c>
    </row>
    <row r="4559" spans="1:10" x14ac:dyDescent="0.25">
      <c r="A4559" s="2">
        <v>4558</v>
      </c>
      <c r="B4559" s="2">
        <v>46</v>
      </c>
      <c r="C4559" s="2">
        <v>6</v>
      </c>
      <c r="D4559" s="11"/>
      <c r="E45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59" s="524" t="str">
        <f t="shared" si="215"/>
        <v/>
      </c>
      <c r="H4559" s="525">
        <f t="shared" si="216"/>
        <v>0</v>
      </c>
      <c r="I4559" s="526">
        <f t="shared" si="214"/>
        <v>1</v>
      </c>
      <c r="J4559" s="526" t="str">
        <f ca="1">IF(G4559="","",SUMPRODUCT(LOOKUP(MID(SUBSTITUTE(UPPER(TRIM(CLEAN(SUBSTITUTE(SUBSTITUTE(G4559,"ٔ",""),"ـ","ء"))))," ",""),ROW(INDIRECT("1:"&amp;LEN(SUBSTITUTE(UPPER(TRIM(CLEAN(SUBSTITUTE(SUBSTITUTE(G4559,"ٔ",""),"ـ","ء"))))," ","")))),1),Gematria!$C$3:$C$40,Gematria!$D$3:$D$40)))</f>
        <v/>
      </c>
    </row>
    <row r="4560" spans="1:10" x14ac:dyDescent="0.25">
      <c r="A4560" s="2">
        <v>4559</v>
      </c>
      <c r="B4560" s="2">
        <v>46</v>
      </c>
      <c r="C4560" s="2">
        <v>7</v>
      </c>
      <c r="D4560" s="11"/>
      <c r="E45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60" s="524" t="str">
        <f t="shared" si="215"/>
        <v/>
      </c>
      <c r="H4560" s="525">
        <f t="shared" si="216"/>
        <v>0</v>
      </c>
      <c r="I4560" s="526">
        <f t="shared" si="214"/>
        <v>1</v>
      </c>
      <c r="J4560" s="526" t="str">
        <f ca="1">IF(G4560="","",SUMPRODUCT(LOOKUP(MID(SUBSTITUTE(UPPER(TRIM(CLEAN(SUBSTITUTE(SUBSTITUTE(G4560,"ٔ",""),"ـ","ء"))))," ",""),ROW(INDIRECT("1:"&amp;LEN(SUBSTITUTE(UPPER(TRIM(CLEAN(SUBSTITUTE(SUBSTITUTE(G4560,"ٔ",""),"ـ","ء"))))," ","")))),1),Gematria!$C$3:$C$40,Gematria!$D$3:$D$40)))</f>
        <v/>
      </c>
    </row>
    <row r="4561" spans="1:10" x14ac:dyDescent="0.25">
      <c r="A4561" s="2">
        <v>4560</v>
      </c>
      <c r="B4561" s="2">
        <v>46</v>
      </c>
      <c r="C4561" s="2">
        <v>8</v>
      </c>
      <c r="D4561" s="11"/>
      <c r="E45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61" s="524" t="str">
        <f t="shared" si="215"/>
        <v/>
      </c>
      <c r="H4561" s="525">
        <f t="shared" si="216"/>
        <v>0</v>
      </c>
      <c r="I4561" s="526">
        <f t="shared" si="214"/>
        <v>1</v>
      </c>
      <c r="J4561" s="526" t="str">
        <f ca="1">IF(G4561="","",SUMPRODUCT(LOOKUP(MID(SUBSTITUTE(UPPER(TRIM(CLEAN(SUBSTITUTE(SUBSTITUTE(G4561,"ٔ",""),"ـ","ء"))))," ",""),ROW(INDIRECT("1:"&amp;LEN(SUBSTITUTE(UPPER(TRIM(CLEAN(SUBSTITUTE(SUBSTITUTE(G4561,"ٔ",""),"ـ","ء"))))," ","")))),1),Gematria!$C$3:$C$40,Gematria!$D$3:$D$40)))</f>
        <v/>
      </c>
    </row>
    <row r="4562" spans="1:10" x14ac:dyDescent="0.25">
      <c r="A4562" s="2">
        <v>4561</v>
      </c>
      <c r="B4562" s="2">
        <v>46</v>
      </c>
      <c r="C4562" s="2">
        <v>9</v>
      </c>
      <c r="D4562" s="11"/>
      <c r="E45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62" s="524" t="str">
        <f t="shared" si="215"/>
        <v/>
      </c>
      <c r="H4562" s="525">
        <f t="shared" si="216"/>
        <v>0</v>
      </c>
      <c r="I4562" s="526">
        <f t="shared" si="214"/>
        <v>1</v>
      </c>
      <c r="J4562" s="526" t="str">
        <f ca="1">IF(G4562="","",SUMPRODUCT(LOOKUP(MID(SUBSTITUTE(UPPER(TRIM(CLEAN(SUBSTITUTE(SUBSTITUTE(G4562,"ٔ",""),"ـ","ء"))))," ",""),ROW(INDIRECT("1:"&amp;LEN(SUBSTITUTE(UPPER(TRIM(CLEAN(SUBSTITUTE(SUBSTITUTE(G4562,"ٔ",""),"ـ","ء"))))," ","")))),1),Gematria!$C$3:$C$40,Gematria!$D$3:$D$40)))</f>
        <v/>
      </c>
    </row>
    <row r="4563" spans="1:10" x14ac:dyDescent="0.25">
      <c r="A4563" s="2">
        <v>4562</v>
      </c>
      <c r="B4563" s="2">
        <v>46</v>
      </c>
      <c r="C4563" s="2">
        <v>10</v>
      </c>
      <c r="D4563" s="11"/>
      <c r="E45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63" s="524" t="str">
        <f t="shared" si="215"/>
        <v/>
      </c>
      <c r="H4563" s="525">
        <f t="shared" si="216"/>
        <v>0</v>
      </c>
      <c r="I4563" s="526">
        <f t="shared" ref="I4563:I4626" si="217">LEN(TRIM(G4563))-H4563+1</f>
        <v>1</v>
      </c>
      <c r="J4563" s="526" t="str">
        <f ca="1">IF(G4563="","",SUMPRODUCT(LOOKUP(MID(SUBSTITUTE(UPPER(TRIM(CLEAN(SUBSTITUTE(SUBSTITUTE(G4563,"ٔ",""),"ـ","ء"))))," ",""),ROW(INDIRECT("1:"&amp;LEN(SUBSTITUTE(UPPER(TRIM(CLEAN(SUBSTITUTE(SUBSTITUTE(G4563,"ٔ",""),"ـ","ء"))))," ","")))),1),Gematria!$C$3:$C$40,Gematria!$D$3:$D$40)))</f>
        <v/>
      </c>
    </row>
    <row r="4564" spans="1:10" x14ac:dyDescent="0.25">
      <c r="A4564" s="2">
        <v>4563</v>
      </c>
      <c r="B4564" s="2">
        <v>46</v>
      </c>
      <c r="C4564" s="2">
        <v>11</v>
      </c>
      <c r="D4564" s="11"/>
      <c r="E45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64" s="524" t="str">
        <f t="shared" si="215"/>
        <v/>
      </c>
      <c r="H4564" s="525">
        <f t="shared" si="216"/>
        <v>0</v>
      </c>
      <c r="I4564" s="526">
        <f t="shared" si="217"/>
        <v>1</v>
      </c>
      <c r="J4564" s="526" t="str">
        <f ca="1">IF(G4564="","",SUMPRODUCT(LOOKUP(MID(SUBSTITUTE(UPPER(TRIM(CLEAN(SUBSTITUTE(SUBSTITUTE(G4564,"ٔ",""),"ـ","ء"))))," ",""),ROW(INDIRECT("1:"&amp;LEN(SUBSTITUTE(UPPER(TRIM(CLEAN(SUBSTITUTE(SUBSTITUTE(G4564,"ٔ",""),"ـ","ء"))))," ","")))),1),Gematria!$C$3:$C$40,Gematria!$D$3:$D$40)))</f>
        <v/>
      </c>
    </row>
    <row r="4565" spans="1:10" x14ac:dyDescent="0.25">
      <c r="A4565" s="2">
        <v>4564</v>
      </c>
      <c r="B4565" s="2">
        <v>46</v>
      </c>
      <c r="C4565" s="2">
        <v>12</v>
      </c>
      <c r="D4565" s="11"/>
      <c r="E45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65" s="524" t="str">
        <f t="shared" si="215"/>
        <v/>
      </c>
      <c r="H4565" s="525">
        <f t="shared" si="216"/>
        <v>0</v>
      </c>
      <c r="I4565" s="526">
        <f t="shared" si="217"/>
        <v>1</v>
      </c>
      <c r="J4565" s="526" t="str">
        <f ca="1">IF(G4565="","",SUMPRODUCT(LOOKUP(MID(SUBSTITUTE(UPPER(TRIM(CLEAN(SUBSTITUTE(SUBSTITUTE(G4565,"ٔ",""),"ـ","ء"))))," ",""),ROW(INDIRECT("1:"&amp;LEN(SUBSTITUTE(UPPER(TRIM(CLEAN(SUBSTITUTE(SUBSTITUTE(G4565,"ٔ",""),"ـ","ء"))))," ","")))),1),Gematria!$C$3:$C$40,Gematria!$D$3:$D$40)))</f>
        <v/>
      </c>
    </row>
    <row r="4566" spans="1:10" x14ac:dyDescent="0.25">
      <c r="A4566" s="2">
        <v>4565</v>
      </c>
      <c r="B4566" s="2">
        <v>46</v>
      </c>
      <c r="C4566" s="2">
        <v>13</v>
      </c>
      <c r="D4566" s="11"/>
      <c r="E45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66" s="524" t="str">
        <f t="shared" si="215"/>
        <v/>
      </c>
      <c r="H4566" s="525">
        <f t="shared" si="216"/>
        <v>0</v>
      </c>
      <c r="I4566" s="526">
        <f t="shared" si="217"/>
        <v>1</v>
      </c>
      <c r="J4566" s="526" t="str">
        <f ca="1">IF(G4566="","",SUMPRODUCT(LOOKUP(MID(SUBSTITUTE(UPPER(TRIM(CLEAN(SUBSTITUTE(SUBSTITUTE(G4566,"ٔ",""),"ـ","ء"))))," ",""),ROW(INDIRECT("1:"&amp;LEN(SUBSTITUTE(UPPER(TRIM(CLEAN(SUBSTITUTE(SUBSTITUTE(G4566,"ٔ",""),"ـ","ء"))))," ","")))),1),Gematria!$C$3:$C$40,Gematria!$D$3:$D$40)))</f>
        <v/>
      </c>
    </row>
    <row r="4567" spans="1:10" x14ac:dyDescent="0.25">
      <c r="A4567" s="2">
        <v>4566</v>
      </c>
      <c r="B4567" s="2">
        <v>46</v>
      </c>
      <c r="C4567" s="2">
        <v>14</v>
      </c>
      <c r="D4567" s="11"/>
      <c r="E45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67" s="524" t="str">
        <f t="shared" si="215"/>
        <v/>
      </c>
      <c r="H4567" s="525">
        <f t="shared" si="216"/>
        <v>0</v>
      </c>
      <c r="I4567" s="526">
        <f t="shared" si="217"/>
        <v>1</v>
      </c>
      <c r="J4567" s="526" t="str">
        <f ca="1">IF(G4567="","",SUMPRODUCT(LOOKUP(MID(SUBSTITUTE(UPPER(TRIM(CLEAN(SUBSTITUTE(SUBSTITUTE(G4567,"ٔ",""),"ـ","ء"))))," ",""),ROW(INDIRECT("1:"&amp;LEN(SUBSTITUTE(UPPER(TRIM(CLEAN(SUBSTITUTE(SUBSTITUTE(G4567,"ٔ",""),"ـ","ء"))))," ","")))),1),Gematria!$C$3:$C$40,Gematria!$D$3:$D$40)))</f>
        <v/>
      </c>
    </row>
    <row r="4568" spans="1:10" x14ac:dyDescent="0.25">
      <c r="A4568" s="2">
        <v>4567</v>
      </c>
      <c r="B4568" s="2">
        <v>46</v>
      </c>
      <c r="C4568" s="2">
        <v>15</v>
      </c>
      <c r="D4568" s="11"/>
      <c r="E45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68" s="524" t="str">
        <f t="shared" si="215"/>
        <v/>
      </c>
      <c r="H4568" s="525">
        <f t="shared" si="216"/>
        <v>0</v>
      </c>
      <c r="I4568" s="526">
        <f t="shared" si="217"/>
        <v>1</v>
      </c>
      <c r="J4568" s="526" t="str">
        <f ca="1">IF(G4568="","",SUMPRODUCT(LOOKUP(MID(SUBSTITUTE(UPPER(TRIM(CLEAN(SUBSTITUTE(SUBSTITUTE(G4568,"ٔ",""),"ـ","ء"))))," ",""),ROW(INDIRECT("1:"&amp;LEN(SUBSTITUTE(UPPER(TRIM(CLEAN(SUBSTITUTE(SUBSTITUTE(G4568,"ٔ",""),"ـ","ء"))))," ","")))),1),Gematria!$C$3:$C$40,Gematria!$D$3:$D$40)))</f>
        <v/>
      </c>
    </row>
    <row r="4569" spans="1:10" x14ac:dyDescent="0.25">
      <c r="A4569" s="2">
        <v>4568</v>
      </c>
      <c r="B4569" s="2">
        <v>46</v>
      </c>
      <c r="C4569" s="2">
        <v>16</v>
      </c>
      <c r="D4569" s="11"/>
      <c r="E45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69" s="524" t="str">
        <f t="shared" si="215"/>
        <v/>
      </c>
      <c r="H4569" s="525">
        <f t="shared" si="216"/>
        <v>0</v>
      </c>
      <c r="I4569" s="526">
        <f t="shared" si="217"/>
        <v>1</v>
      </c>
      <c r="J4569" s="526" t="str">
        <f ca="1">IF(G4569="","",SUMPRODUCT(LOOKUP(MID(SUBSTITUTE(UPPER(TRIM(CLEAN(SUBSTITUTE(SUBSTITUTE(G4569,"ٔ",""),"ـ","ء"))))," ",""),ROW(INDIRECT("1:"&amp;LEN(SUBSTITUTE(UPPER(TRIM(CLEAN(SUBSTITUTE(SUBSTITUTE(G4569,"ٔ",""),"ـ","ء"))))," ","")))),1),Gematria!$C$3:$C$40,Gematria!$D$3:$D$40)))</f>
        <v/>
      </c>
    </row>
    <row r="4570" spans="1:10" x14ac:dyDescent="0.25">
      <c r="A4570" s="2">
        <v>4569</v>
      </c>
      <c r="B4570" s="2">
        <v>46</v>
      </c>
      <c r="C4570" s="2">
        <v>17</v>
      </c>
      <c r="D4570" s="11"/>
      <c r="E45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70" s="524" t="str">
        <f t="shared" si="215"/>
        <v/>
      </c>
      <c r="H4570" s="525">
        <f t="shared" si="216"/>
        <v>0</v>
      </c>
      <c r="I4570" s="526">
        <f t="shared" si="217"/>
        <v>1</v>
      </c>
      <c r="J4570" s="526" t="str">
        <f ca="1">IF(G4570="","",SUMPRODUCT(LOOKUP(MID(SUBSTITUTE(UPPER(TRIM(CLEAN(SUBSTITUTE(SUBSTITUTE(G4570,"ٔ",""),"ـ","ء"))))," ",""),ROW(INDIRECT("1:"&amp;LEN(SUBSTITUTE(UPPER(TRIM(CLEAN(SUBSTITUTE(SUBSTITUTE(G4570,"ٔ",""),"ـ","ء"))))," ","")))),1),Gematria!$C$3:$C$40,Gematria!$D$3:$D$40)))</f>
        <v/>
      </c>
    </row>
    <row r="4571" spans="1:10" x14ac:dyDescent="0.25">
      <c r="A4571" s="2">
        <v>4570</v>
      </c>
      <c r="B4571" s="2">
        <v>46</v>
      </c>
      <c r="C4571" s="2">
        <v>18</v>
      </c>
      <c r="D4571" s="11"/>
      <c r="E45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71" s="524" t="str">
        <f t="shared" si="215"/>
        <v/>
      </c>
      <c r="H4571" s="525">
        <f t="shared" si="216"/>
        <v>0</v>
      </c>
      <c r="I4571" s="526">
        <f t="shared" si="217"/>
        <v>1</v>
      </c>
      <c r="J4571" s="526" t="str">
        <f ca="1">IF(G4571="","",SUMPRODUCT(LOOKUP(MID(SUBSTITUTE(UPPER(TRIM(CLEAN(SUBSTITUTE(SUBSTITUTE(G4571,"ٔ",""),"ـ","ء"))))," ",""),ROW(INDIRECT("1:"&amp;LEN(SUBSTITUTE(UPPER(TRIM(CLEAN(SUBSTITUTE(SUBSTITUTE(G4571,"ٔ",""),"ـ","ء"))))," ","")))),1),Gematria!$C$3:$C$40,Gematria!$D$3:$D$40)))</f>
        <v/>
      </c>
    </row>
    <row r="4572" spans="1:10" x14ac:dyDescent="0.25">
      <c r="A4572" s="2">
        <v>4571</v>
      </c>
      <c r="B4572" s="2">
        <v>46</v>
      </c>
      <c r="C4572" s="2">
        <v>19</v>
      </c>
      <c r="D4572" s="11"/>
      <c r="E45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72" s="524" t="str">
        <f t="shared" si="215"/>
        <v/>
      </c>
      <c r="H4572" s="525">
        <f t="shared" si="216"/>
        <v>0</v>
      </c>
      <c r="I4572" s="526">
        <f t="shared" si="217"/>
        <v>1</v>
      </c>
      <c r="J4572" s="526" t="str">
        <f ca="1">IF(G4572="","",SUMPRODUCT(LOOKUP(MID(SUBSTITUTE(UPPER(TRIM(CLEAN(SUBSTITUTE(SUBSTITUTE(G4572,"ٔ",""),"ـ","ء"))))," ",""),ROW(INDIRECT("1:"&amp;LEN(SUBSTITUTE(UPPER(TRIM(CLEAN(SUBSTITUTE(SUBSTITUTE(G4572,"ٔ",""),"ـ","ء"))))," ","")))),1),Gematria!$C$3:$C$40,Gematria!$D$3:$D$40)))</f>
        <v/>
      </c>
    </row>
    <row r="4573" spans="1:10" x14ac:dyDescent="0.25">
      <c r="A4573" s="2">
        <v>4572</v>
      </c>
      <c r="B4573" s="2">
        <v>46</v>
      </c>
      <c r="C4573" s="2">
        <v>20</v>
      </c>
      <c r="D4573" s="11"/>
      <c r="E45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73" s="524" t="str">
        <f t="shared" si="215"/>
        <v/>
      </c>
      <c r="H4573" s="525">
        <f t="shared" si="216"/>
        <v>0</v>
      </c>
      <c r="I4573" s="526">
        <f t="shared" si="217"/>
        <v>1</v>
      </c>
      <c r="J4573" s="526" t="str">
        <f ca="1">IF(G4573="","",SUMPRODUCT(LOOKUP(MID(SUBSTITUTE(UPPER(TRIM(CLEAN(SUBSTITUTE(SUBSTITUTE(G4573,"ٔ",""),"ـ","ء"))))," ",""),ROW(INDIRECT("1:"&amp;LEN(SUBSTITUTE(UPPER(TRIM(CLEAN(SUBSTITUTE(SUBSTITUTE(G4573,"ٔ",""),"ـ","ء"))))," ","")))),1),Gematria!$C$3:$C$40,Gematria!$D$3:$D$40)))</f>
        <v/>
      </c>
    </row>
    <row r="4574" spans="1:10" x14ac:dyDescent="0.25">
      <c r="A4574" s="2">
        <v>4573</v>
      </c>
      <c r="B4574" s="2">
        <v>46</v>
      </c>
      <c r="C4574" s="2">
        <v>21</v>
      </c>
      <c r="D4574" s="11"/>
      <c r="E45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74" s="524" t="str">
        <f t="shared" si="215"/>
        <v/>
      </c>
      <c r="H4574" s="525">
        <f t="shared" si="216"/>
        <v>0</v>
      </c>
      <c r="I4574" s="526">
        <f t="shared" si="217"/>
        <v>1</v>
      </c>
      <c r="J4574" s="526" t="str">
        <f ca="1">IF(G4574="","",SUMPRODUCT(LOOKUP(MID(SUBSTITUTE(UPPER(TRIM(CLEAN(SUBSTITUTE(SUBSTITUTE(G4574,"ٔ",""),"ـ","ء"))))," ",""),ROW(INDIRECT("1:"&amp;LEN(SUBSTITUTE(UPPER(TRIM(CLEAN(SUBSTITUTE(SUBSTITUTE(G4574,"ٔ",""),"ـ","ء"))))," ","")))),1),Gematria!$C$3:$C$40,Gematria!$D$3:$D$40)))</f>
        <v/>
      </c>
    </row>
    <row r="4575" spans="1:10" x14ac:dyDescent="0.25">
      <c r="A4575" s="2">
        <v>4574</v>
      </c>
      <c r="B4575" s="2">
        <v>46</v>
      </c>
      <c r="C4575" s="2">
        <v>22</v>
      </c>
      <c r="D4575" s="11"/>
      <c r="E45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75" s="524" t="str">
        <f t="shared" si="215"/>
        <v/>
      </c>
      <c r="H4575" s="525">
        <f t="shared" si="216"/>
        <v>0</v>
      </c>
      <c r="I4575" s="526">
        <f t="shared" si="217"/>
        <v>1</v>
      </c>
      <c r="J4575" s="526" t="str">
        <f ca="1">IF(G4575="","",SUMPRODUCT(LOOKUP(MID(SUBSTITUTE(UPPER(TRIM(CLEAN(SUBSTITUTE(SUBSTITUTE(G4575,"ٔ",""),"ـ","ء"))))," ",""),ROW(INDIRECT("1:"&amp;LEN(SUBSTITUTE(UPPER(TRIM(CLEAN(SUBSTITUTE(SUBSTITUTE(G4575,"ٔ",""),"ـ","ء"))))," ","")))),1),Gematria!$C$3:$C$40,Gematria!$D$3:$D$40)))</f>
        <v/>
      </c>
    </row>
    <row r="4576" spans="1:10" x14ac:dyDescent="0.25">
      <c r="A4576" s="2">
        <v>4575</v>
      </c>
      <c r="B4576" s="2">
        <v>46</v>
      </c>
      <c r="C4576" s="2">
        <v>23</v>
      </c>
      <c r="D4576" s="11"/>
      <c r="E45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76" s="524" t="str">
        <f t="shared" si="215"/>
        <v/>
      </c>
      <c r="H4576" s="525">
        <f t="shared" si="216"/>
        <v>0</v>
      </c>
      <c r="I4576" s="526">
        <f t="shared" si="217"/>
        <v>1</v>
      </c>
      <c r="J4576" s="526" t="str">
        <f ca="1">IF(G4576="","",SUMPRODUCT(LOOKUP(MID(SUBSTITUTE(UPPER(TRIM(CLEAN(SUBSTITUTE(SUBSTITUTE(G4576,"ٔ",""),"ـ","ء"))))," ",""),ROW(INDIRECT("1:"&amp;LEN(SUBSTITUTE(UPPER(TRIM(CLEAN(SUBSTITUTE(SUBSTITUTE(G4576,"ٔ",""),"ـ","ء"))))," ","")))),1),Gematria!$C$3:$C$40,Gematria!$D$3:$D$40)))</f>
        <v/>
      </c>
    </row>
    <row r="4577" spans="1:10" x14ac:dyDescent="0.25">
      <c r="A4577" s="2">
        <v>4576</v>
      </c>
      <c r="B4577" s="2">
        <v>46</v>
      </c>
      <c r="C4577" s="2">
        <v>24</v>
      </c>
      <c r="D4577" s="11"/>
      <c r="E45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77" s="524" t="str">
        <f t="shared" si="215"/>
        <v/>
      </c>
      <c r="H4577" s="525">
        <f t="shared" si="216"/>
        <v>0</v>
      </c>
      <c r="I4577" s="526">
        <f t="shared" si="217"/>
        <v>1</v>
      </c>
      <c r="J4577" s="526" t="str">
        <f ca="1">IF(G4577="","",SUMPRODUCT(LOOKUP(MID(SUBSTITUTE(UPPER(TRIM(CLEAN(SUBSTITUTE(SUBSTITUTE(G4577,"ٔ",""),"ـ","ء"))))," ",""),ROW(INDIRECT("1:"&amp;LEN(SUBSTITUTE(UPPER(TRIM(CLEAN(SUBSTITUTE(SUBSTITUTE(G4577,"ٔ",""),"ـ","ء"))))," ","")))),1),Gematria!$C$3:$C$40,Gematria!$D$3:$D$40)))</f>
        <v/>
      </c>
    </row>
    <row r="4578" spans="1:10" x14ac:dyDescent="0.25">
      <c r="A4578" s="2">
        <v>4577</v>
      </c>
      <c r="B4578" s="2">
        <v>46</v>
      </c>
      <c r="C4578" s="2">
        <v>25</v>
      </c>
      <c r="D4578" s="11"/>
      <c r="E45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78" s="524" t="str">
        <f t="shared" si="215"/>
        <v/>
      </c>
      <c r="H4578" s="525">
        <f t="shared" si="216"/>
        <v>0</v>
      </c>
      <c r="I4578" s="526">
        <f t="shared" si="217"/>
        <v>1</v>
      </c>
      <c r="J4578" s="526" t="str">
        <f ca="1">IF(G4578="","",SUMPRODUCT(LOOKUP(MID(SUBSTITUTE(UPPER(TRIM(CLEAN(SUBSTITUTE(SUBSTITUTE(G4578,"ٔ",""),"ـ","ء"))))," ",""),ROW(INDIRECT("1:"&amp;LEN(SUBSTITUTE(UPPER(TRIM(CLEAN(SUBSTITUTE(SUBSTITUTE(G4578,"ٔ",""),"ـ","ء"))))," ","")))),1),Gematria!$C$3:$C$40,Gematria!$D$3:$D$40)))</f>
        <v/>
      </c>
    </row>
    <row r="4579" spans="1:10" x14ac:dyDescent="0.25">
      <c r="A4579" s="2">
        <v>4578</v>
      </c>
      <c r="B4579" s="2">
        <v>46</v>
      </c>
      <c r="C4579" s="2">
        <v>26</v>
      </c>
      <c r="D4579" s="11"/>
      <c r="E45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79" s="524" t="str">
        <f t="shared" si="215"/>
        <v/>
      </c>
      <c r="H4579" s="525">
        <f t="shared" si="216"/>
        <v>0</v>
      </c>
      <c r="I4579" s="526">
        <f t="shared" si="217"/>
        <v>1</v>
      </c>
      <c r="J4579" s="526" t="str">
        <f ca="1">IF(G4579="","",SUMPRODUCT(LOOKUP(MID(SUBSTITUTE(UPPER(TRIM(CLEAN(SUBSTITUTE(SUBSTITUTE(G4579,"ٔ",""),"ـ","ء"))))," ",""),ROW(INDIRECT("1:"&amp;LEN(SUBSTITUTE(UPPER(TRIM(CLEAN(SUBSTITUTE(SUBSTITUTE(G4579,"ٔ",""),"ـ","ء"))))," ","")))),1),Gematria!$C$3:$C$40,Gematria!$D$3:$D$40)))</f>
        <v/>
      </c>
    </row>
    <row r="4580" spans="1:10" x14ac:dyDescent="0.25">
      <c r="A4580" s="2">
        <v>4579</v>
      </c>
      <c r="B4580" s="2">
        <v>46</v>
      </c>
      <c r="C4580" s="2">
        <v>27</v>
      </c>
      <c r="D4580" s="11"/>
      <c r="E45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80" s="524" t="str">
        <f t="shared" si="215"/>
        <v/>
      </c>
      <c r="H4580" s="525">
        <f t="shared" si="216"/>
        <v>0</v>
      </c>
      <c r="I4580" s="526">
        <f t="shared" si="217"/>
        <v>1</v>
      </c>
      <c r="J4580" s="526" t="str">
        <f ca="1">IF(G4580="","",SUMPRODUCT(LOOKUP(MID(SUBSTITUTE(UPPER(TRIM(CLEAN(SUBSTITUTE(SUBSTITUTE(G4580,"ٔ",""),"ـ","ء"))))," ",""),ROW(INDIRECT("1:"&amp;LEN(SUBSTITUTE(UPPER(TRIM(CLEAN(SUBSTITUTE(SUBSTITUTE(G4580,"ٔ",""),"ـ","ء"))))," ","")))),1),Gematria!$C$3:$C$40,Gematria!$D$3:$D$40)))</f>
        <v/>
      </c>
    </row>
    <row r="4581" spans="1:10" x14ac:dyDescent="0.25">
      <c r="A4581" s="2">
        <v>4580</v>
      </c>
      <c r="B4581" s="2">
        <v>46</v>
      </c>
      <c r="C4581" s="2">
        <v>28</v>
      </c>
      <c r="D4581" s="11"/>
      <c r="E45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81" s="524" t="str">
        <f t="shared" si="215"/>
        <v/>
      </c>
      <c r="H4581" s="525">
        <f t="shared" si="216"/>
        <v>0</v>
      </c>
      <c r="I4581" s="526">
        <f t="shared" si="217"/>
        <v>1</v>
      </c>
      <c r="J4581" s="526" t="str">
        <f ca="1">IF(G4581="","",SUMPRODUCT(LOOKUP(MID(SUBSTITUTE(UPPER(TRIM(CLEAN(SUBSTITUTE(SUBSTITUTE(G4581,"ٔ",""),"ـ","ء"))))," ",""),ROW(INDIRECT("1:"&amp;LEN(SUBSTITUTE(UPPER(TRIM(CLEAN(SUBSTITUTE(SUBSTITUTE(G4581,"ٔ",""),"ـ","ء"))))," ","")))),1),Gematria!$C$3:$C$40,Gematria!$D$3:$D$40)))</f>
        <v/>
      </c>
    </row>
    <row r="4582" spans="1:10" x14ac:dyDescent="0.25">
      <c r="A4582" s="2">
        <v>4581</v>
      </c>
      <c r="B4582" s="2">
        <v>46</v>
      </c>
      <c r="C4582" s="2">
        <v>29</v>
      </c>
      <c r="D4582" s="11"/>
      <c r="E45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82" s="524" t="str">
        <f t="shared" si="215"/>
        <v/>
      </c>
      <c r="H4582" s="525">
        <f t="shared" si="216"/>
        <v>0</v>
      </c>
      <c r="I4582" s="526">
        <f t="shared" si="217"/>
        <v>1</v>
      </c>
      <c r="J4582" s="526" t="str">
        <f ca="1">IF(G4582="","",SUMPRODUCT(LOOKUP(MID(SUBSTITUTE(UPPER(TRIM(CLEAN(SUBSTITUTE(SUBSTITUTE(G4582,"ٔ",""),"ـ","ء"))))," ",""),ROW(INDIRECT("1:"&amp;LEN(SUBSTITUTE(UPPER(TRIM(CLEAN(SUBSTITUTE(SUBSTITUTE(G4582,"ٔ",""),"ـ","ء"))))," ","")))),1),Gematria!$C$3:$C$40,Gematria!$D$3:$D$40)))</f>
        <v/>
      </c>
    </row>
    <row r="4583" spans="1:10" x14ac:dyDescent="0.25">
      <c r="A4583" s="2">
        <v>4582</v>
      </c>
      <c r="B4583" s="2">
        <v>46</v>
      </c>
      <c r="C4583" s="2">
        <v>30</v>
      </c>
      <c r="D4583" s="11"/>
      <c r="E45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83" s="524" t="str">
        <f t="shared" si="215"/>
        <v/>
      </c>
      <c r="H4583" s="525">
        <f t="shared" si="216"/>
        <v>0</v>
      </c>
      <c r="I4583" s="526">
        <f t="shared" si="217"/>
        <v>1</v>
      </c>
      <c r="J4583" s="526" t="str">
        <f ca="1">IF(G4583="","",SUMPRODUCT(LOOKUP(MID(SUBSTITUTE(UPPER(TRIM(CLEAN(SUBSTITUTE(SUBSTITUTE(G4583,"ٔ",""),"ـ","ء"))))," ",""),ROW(INDIRECT("1:"&amp;LEN(SUBSTITUTE(UPPER(TRIM(CLEAN(SUBSTITUTE(SUBSTITUTE(G4583,"ٔ",""),"ـ","ء"))))," ","")))),1),Gematria!$C$3:$C$40,Gematria!$D$3:$D$40)))</f>
        <v/>
      </c>
    </row>
    <row r="4584" spans="1:10" x14ac:dyDescent="0.25">
      <c r="A4584" s="2">
        <v>4583</v>
      </c>
      <c r="B4584" s="2">
        <v>46</v>
      </c>
      <c r="C4584" s="2">
        <v>31</v>
      </c>
      <c r="D4584" s="11"/>
      <c r="E45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84" s="524" t="str">
        <f t="shared" si="215"/>
        <v/>
      </c>
      <c r="H4584" s="525">
        <f t="shared" si="216"/>
        <v>0</v>
      </c>
      <c r="I4584" s="526">
        <f t="shared" si="217"/>
        <v>1</v>
      </c>
      <c r="J4584" s="526" t="str">
        <f ca="1">IF(G4584="","",SUMPRODUCT(LOOKUP(MID(SUBSTITUTE(UPPER(TRIM(CLEAN(SUBSTITUTE(SUBSTITUTE(G4584,"ٔ",""),"ـ","ء"))))," ",""),ROW(INDIRECT("1:"&amp;LEN(SUBSTITUTE(UPPER(TRIM(CLEAN(SUBSTITUTE(SUBSTITUTE(G4584,"ٔ",""),"ـ","ء"))))," ","")))),1),Gematria!$C$3:$C$40,Gematria!$D$3:$D$40)))</f>
        <v/>
      </c>
    </row>
    <row r="4585" spans="1:10" x14ac:dyDescent="0.25">
      <c r="A4585" s="2">
        <v>4584</v>
      </c>
      <c r="B4585" s="2">
        <v>46</v>
      </c>
      <c r="C4585" s="2">
        <v>32</v>
      </c>
      <c r="D4585" s="11"/>
      <c r="E45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85" s="524" t="str">
        <f t="shared" si="215"/>
        <v/>
      </c>
      <c r="H4585" s="525">
        <f t="shared" si="216"/>
        <v>0</v>
      </c>
      <c r="I4585" s="526">
        <f t="shared" si="217"/>
        <v>1</v>
      </c>
      <c r="J4585" s="526" t="str">
        <f ca="1">IF(G4585="","",SUMPRODUCT(LOOKUP(MID(SUBSTITUTE(UPPER(TRIM(CLEAN(SUBSTITUTE(SUBSTITUTE(G4585,"ٔ",""),"ـ","ء"))))," ",""),ROW(INDIRECT("1:"&amp;LEN(SUBSTITUTE(UPPER(TRIM(CLEAN(SUBSTITUTE(SUBSTITUTE(G4585,"ٔ",""),"ـ","ء"))))," ","")))),1),Gematria!$C$3:$C$40,Gematria!$D$3:$D$40)))</f>
        <v/>
      </c>
    </row>
    <row r="4586" spans="1:10" x14ac:dyDescent="0.25">
      <c r="A4586" s="2">
        <v>4585</v>
      </c>
      <c r="B4586" s="2">
        <v>46</v>
      </c>
      <c r="C4586" s="2">
        <v>33</v>
      </c>
      <c r="D4586" s="11"/>
      <c r="E45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86" s="524" t="str">
        <f t="shared" si="215"/>
        <v/>
      </c>
      <c r="H4586" s="525">
        <f t="shared" si="216"/>
        <v>0</v>
      </c>
      <c r="I4586" s="526">
        <f t="shared" si="217"/>
        <v>1</v>
      </c>
      <c r="J4586" s="526" t="str">
        <f ca="1">IF(G4586="","",SUMPRODUCT(LOOKUP(MID(SUBSTITUTE(UPPER(TRIM(CLEAN(SUBSTITUTE(SUBSTITUTE(G4586,"ٔ",""),"ـ","ء"))))," ",""),ROW(INDIRECT("1:"&amp;LEN(SUBSTITUTE(UPPER(TRIM(CLEAN(SUBSTITUTE(SUBSTITUTE(G4586,"ٔ",""),"ـ","ء"))))," ","")))),1),Gematria!$C$3:$C$40,Gematria!$D$3:$D$40)))</f>
        <v/>
      </c>
    </row>
    <row r="4587" spans="1:10" x14ac:dyDescent="0.25">
      <c r="A4587" s="2">
        <v>4586</v>
      </c>
      <c r="B4587" s="2">
        <v>46</v>
      </c>
      <c r="C4587" s="2">
        <v>34</v>
      </c>
      <c r="D4587" s="11"/>
      <c r="E45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87" s="524" t="str">
        <f t="shared" si="215"/>
        <v/>
      </c>
      <c r="H4587" s="525">
        <f t="shared" si="216"/>
        <v>0</v>
      </c>
      <c r="I4587" s="526">
        <f t="shared" si="217"/>
        <v>1</v>
      </c>
      <c r="J4587" s="526" t="str">
        <f ca="1">IF(G4587="","",SUMPRODUCT(LOOKUP(MID(SUBSTITUTE(UPPER(TRIM(CLEAN(SUBSTITUTE(SUBSTITUTE(G4587,"ٔ",""),"ـ","ء"))))," ",""),ROW(INDIRECT("1:"&amp;LEN(SUBSTITUTE(UPPER(TRIM(CLEAN(SUBSTITUTE(SUBSTITUTE(G4587,"ٔ",""),"ـ","ء"))))," ","")))),1),Gematria!$C$3:$C$40,Gematria!$D$3:$D$40)))</f>
        <v/>
      </c>
    </row>
    <row r="4588" spans="1:10" x14ac:dyDescent="0.25">
      <c r="A4588" s="2">
        <v>4587</v>
      </c>
      <c r="B4588" s="2">
        <v>46</v>
      </c>
      <c r="C4588" s="2">
        <v>35</v>
      </c>
      <c r="D4588" s="11"/>
      <c r="E45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88" s="524" t="str">
        <f t="shared" si="215"/>
        <v/>
      </c>
      <c r="H4588" s="525">
        <f t="shared" si="216"/>
        <v>0</v>
      </c>
      <c r="I4588" s="526">
        <f t="shared" si="217"/>
        <v>1</v>
      </c>
      <c r="J4588" s="526" t="str">
        <f ca="1">IF(G4588="","",SUMPRODUCT(LOOKUP(MID(SUBSTITUTE(UPPER(TRIM(CLEAN(SUBSTITUTE(SUBSTITUTE(G4588,"ٔ",""),"ـ","ء"))))," ",""),ROW(INDIRECT("1:"&amp;LEN(SUBSTITUTE(UPPER(TRIM(CLEAN(SUBSTITUTE(SUBSTITUTE(G4588,"ٔ",""),"ـ","ء"))))," ","")))),1),Gematria!$C$3:$C$40,Gematria!$D$3:$D$40)))</f>
        <v/>
      </c>
    </row>
    <row r="4589" spans="1:10" x14ac:dyDescent="0.25">
      <c r="A4589" s="2">
        <v>4588</v>
      </c>
      <c r="B4589" s="2">
        <v>47</v>
      </c>
      <c r="C4589" s="2">
        <v>0</v>
      </c>
      <c r="D4589" s="11"/>
      <c r="E45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89" s="524" t="str">
        <f t="shared" si="215"/>
        <v/>
      </c>
      <c r="H4589" s="525">
        <f t="shared" si="216"/>
        <v>0</v>
      </c>
      <c r="I4589" s="526">
        <f t="shared" si="217"/>
        <v>1</v>
      </c>
      <c r="J4589" s="526" t="str">
        <f ca="1">IF(G4589="","",SUMPRODUCT(LOOKUP(MID(SUBSTITUTE(UPPER(TRIM(CLEAN(SUBSTITUTE(SUBSTITUTE(G4589,"ٔ",""),"ـ","ء"))))," ",""),ROW(INDIRECT("1:"&amp;LEN(SUBSTITUTE(UPPER(TRIM(CLEAN(SUBSTITUTE(SUBSTITUTE(G4589,"ٔ",""),"ـ","ء"))))," ","")))),1),Gematria!$C$3:$C$40,Gematria!$D$3:$D$40)))</f>
        <v/>
      </c>
    </row>
    <row r="4590" spans="1:10" x14ac:dyDescent="0.25">
      <c r="A4590" s="2">
        <v>4589</v>
      </c>
      <c r="B4590" s="2">
        <v>47</v>
      </c>
      <c r="C4590" s="2">
        <v>1</v>
      </c>
      <c r="D4590" s="11"/>
      <c r="E45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90" s="524" t="str">
        <f t="shared" si="215"/>
        <v/>
      </c>
      <c r="H4590" s="525">
        <f t="shared" si="216"/>
        <v>0</v>
      </c>
      <c r="I4590" s="526">
        <f t="shared" si="217"/>
        <v>1</v>
      </c>
      <c r="J4590" s="526" t="str">
        <f ca="1">IF(G4590="","",SUMPRODUCT(LOOKUP(MID(SUBSTITUTE(UPPER(TRIM(CLEAN(SUBSTITUTE(SUBSTITUTE(G4590,"ٔ",""),"ـ","ء"))))," ",""),ROW(INDIRECT("1:"&amp;LEN(SUBSTITUTE(UPPER(TRIM(CLEAN(SUBSTITUTE(SUBSTITUTE(G4590,"ٔ",""),"ـ","ء"))))," ","")))),1),Gematria!$C$3:$C$40,Gematria!$D$3:$D$40)))</f>
        <v/>
      </c>
    </row>
    <row r="4591" spans="1:10" x14ac:dyDescent="0.25">
      <c r="A4591" s="2">
        <v>4590</v>
      </c>
      <c r="B4591" s="2">
        <v>47</v>
      </c>
      <c r="C4591" s="2">
        <v>2</v>
      </c>
      <c r="D4591" s="11"/>
      <c r="E45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91" s="524" t="str">
        <f t="shared" si="215"/>
        <v/>
      </c>
      <c r="H4591" s="525">
        <f t="shared" si="216"/>
        <v>0</v>
      </c>
      <c r="I4591" s="526">
        <f t="shared" si="217"/>
        <v>1</v>
      </c>
      <c r="J4591" s="526" t="str">
        <f ca="1">IF(G4591="","",SUMPRODUCT(LOOKUP(MID(SUBSTITUTE(UPPER(TRIM(CLEAN(SUBSTITUTE(SUBSTITUTE(G4591,"ٔ",""),"ـ","ء"))))," ",""),ROW(INDIRECT("1:"&amp;LEN(SUBSTITUTE(UPPER(TRIM(CLEAN(SUBSTITUTE(SUBSTITUTE(G4591,"ٔ",""),"ـ","ء"))))," ","")))),1),Gematria!$C$3:$C$40,Gematria!$D$3:$D$40)))</f>
        <v/>
      </c>
    </row>
    <row r="4592" spans="1:10" x14ac:dyDescent="0.25">
      <c r="A4592" s="2">
        <v>4591</v>
      </c>
      <c r="B4592" s="2">
        <v>47</v>
      </c>
      <c r="C4592" s="2">
        <v>3</v>
      </c>
      <c r="D4592" s="11"/>
      <c r="E45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92" s="524" t="str">
        <f t="shared" si="215"/>
        <v/>
      </c>
      <c r="H4592" s="525">
        <f t="shared" si="216"/>
        <v>0</v>
      </c>
      <c r="I4592" s="526">
        <f t="shared" si="217"/>
        <v>1</v>
      </c>
      <c r="J4592" s="526" t="str">
        <f ca="1">IF(G4592="","",SUMPRODUCT(LOOKUP(MID(SUBSTITUTE(UPPER(TRIM(CLEAN(SUBSTITUTE(SUBSTITUTE(G4592,"ٔ",""),"ـ","ء"))))," ",""),ROW(INDIRECT("1:"&amp;LEN(SUBSTITUTE(UPPER(TRIM(CLEAN(SUBSTITUTE(SUBSTITUTE(G4592,"ٔ",""),"ـ","ء"))))," ","")))),1),Gematria!$C$3:$C$40,Gematria!$D$3:$D$40)))</f>
        <v/>
      </c>
    </row>
    <row r="4593" spans="1:10" x14ac:dyDescent="0.25">
      <c r="A4593" s="2">
        <v>4592</v>
      </c>
      <c r="B4593" s="2">
        <v>47</v>
      </c>
      <c r="C4593" s="2">
        <v>4</v>
      </c>
      <c r="D4593" s="11"/>
      <c r="E45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93" s="524" t="str">
        <f t="shared" si="215"/>
        <v/>
      </c>
      <c r="H4593" s="525">
        <f t="shared" si="216"/>
        <v>0</v>
      </c>
      <c r="I4593" s="526">
        <f t="shared" si="217"/>
        <v>1</v>
      </c>
      <c r="J4593" s="526" t="str">
        <f ca="1">IF(G4593="","",SUMPRODUCT(LOOKUP(MID(SUBSTITUTE(UPPER(TRIM(CLEAN(SUBSTITUTE(SUBSTITUTE(G4593,"ٔ",""),"ـ","ء"))))," ",""),ROW(INDIRECT("1:"&amp;LEN(SUBSTITUTE(UPPER(TRIM(CLEAN(SUBSTITUTE(SUBSTITUTE(G4593,"ٔ",""),"ـ","ء"))))," ","")))),1),Gematria!$C$3:$C$40,Gematria!$D$3:$D$40)))</f>
        <v/>
      </c>
    </row>
    <row r="4594" spans="1:10" x14ac:dyDescent="0.25">
      <c r="A4594" s="2">
        <v>4593</v>
      </c>
      <c r="B4594" s="2">
        <v>47</v>
      </c>
      <c r="C4594" s="2">
        <v>5</v>
      </c>
      <c r="D4594" s="11"/>
      <c r="E45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94" s="524" t="str">
        <f t="shared" si="215"/>
        <v/>
      </c>
      <c r="H4594" s="525">
        <f t="shared" si="216"/>
        <v>0</v>
      </c>
      <c r="I4594" s="526">
        <f t="shared" si="217"/>
        <v>1</v>
      </c>
      <c r="J4594" s="526" t="str">
        <f ca="1">IF(G4594="","",SUMPRODUCT(LOOKUP(MID(SUBSTITUTE(UPPER(TRIM(CLEAN(SUBSTITUTE(SUBSTITUTE(G4594,"ٔ",""),"ـ","ء"))))," ",""),ROW(INDIRECT("1:"&amp;LEN(SUBSTITUTE(UPPER(TRIM(CLEAN(SUBSTITUTE(SUBSTITUTE(G4594,"ٔ",""),"ـ","ء"))))," ","")))),1),Gematria!$C$3:$C$40,Gematria!$D$3:$D$40)))</f>
        <v/>
      </c>
    </row>
    <row r="4595" spans="1:10" x14ac:dyDescent="0.25">
      <c r="A4595" s="2">
        <v>4594</v>
      </c>
      <c r="B4595" s="2">
        <v>47</v>
      </c>
      <c r="C4595" s="2">
        <v>6</v>
      </c>
      <c r="D4595" s="11"/>
      <c r="E45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95" s="524" t="str">
        <f t="shared" si="215"/>
        <v/>
      </c>
      <c r="H4595" s="525">
        <f t="shared" si="216"/>
        <v>0</v>
      </c>
      <c r="I4595" s="526">
        <f t="shared" si="217"/>
        <v>1</v>
      </c>
      <c r="J4595" s="526" t="str">
        <f ca="1">IF(G4595="","",SUMPRODUCT(LOOKUP(MID(SUBSTITUTE(UPPER(TRIM(CLEAN(SUBSTITUTE(SUBSTITUTE(G4595,"ٔ",""),"ـ","ء"))))," ",""),ROW(INDIRECT("1:"&amp;LEN(SUBSTITUTE(UPPER(TRIM(CLEAN(SUBSTITUTE(SUBSTITUTE(G4595,"ٔ",""),"ـ","ء"))))," ","")))),1),Gematria!$C$3:$C$40,Gematria!$D$3:$D$40)))</f>
        <v/>
      </c>
    </row>
    <row r="4596" spans="1:10" x14ac:dyDescent="0.25">
      <c r="A4596" s="2">
        <v>4595</v>
      </c>
      <c r="B4596" s="2">
        <v>47</v>
      </c>
      <c r="C4596" s="2">
        <v>7</v>
      </c>
      <c r="D4596" s="11"/>
      <c r="E45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96" s="524" t="str">
        <f t="shared" si="215"/>
        <v/>
      </c>
      <c r="H4596" s="525">
        <f t="shared" si="216"/>
        <v>0</v>
      </c>
      <c r="I4596" s="526">
        <f t="shared" si="217"/>
        <v>1</v>
      </c>
      <c r="J4596" s="526" t="str">
        <f ca="1">IF(G4596="","",SUMPRODUCT(LOOKUP(MID(SUBSTITUTE(UPPER(TRIM(CLEAN(SUBSTITUTE(SUBSTITUTE(G4596,"ٔ",""),"ـ","ء"))))," ",""),ROW(INDIRECT("1:"&amp;LEN(SUBSTITUTE(UPPER(TRIM(CLEAN(SUBSTITUTE(SUBSTITUTE(G4596,"ٔ",""),"ـ","ء"))))," ","")))),1),Gematria!$C$3:$C$40,Gematria!$D$3:$D$40)))</f>
        <v/>
      </c>
    </row>
    <row r="4597" spans="1:10" x14ac:dyDescent="0.25">
      <c r="A4597" s="2">
        <v>4596</v>
      </c>
      <c r="B4597" s="2">
        <v>47</v>
      </c>
      <c r="C4597" s="2">
        <v>8</v>
      </c>
      <c r="D4597" s="11"/>
      <c r="E45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97" s="524" t="str">
        <f t="shared" si="215"/>
        <v/>
      </c>
      <c r="H4597" s="525">
        <f t="shared" si="216"/>
        <v>0</v>
      </c>
      <c r="I4597" s="526">
        <f t="shared" si="217"/>
        <v>1</v>
      </c>
      <c r="J4597" s="526" t="str">
        <f ca="1">IF(G4597="","",SUMPRODUCT(LOOKUP(MID(SUBSTITUTE(UPPER(TRIM(CLEAN(SUBSTITUTE(SUBSTITUTE(G4597,"ٔ",""),"ـ","ء"))))," ",""),ROW(INDIRECT("1:"&amp;LEN(SUBSTITUTE(UPPER(TRIM(CLEAN(SUBSTITUTE(SUBSTITUTE(G4597,"ٔ",""),"ـ","ء"))))," ","")))),1),Gematria!$C$3:$C$40,Gematria!$D$3:$D$40)))</f>
        <v/>
      </c>
    </row>
    <row r="4598" spans="1:10" x14ac:dyDescent="0.25">
      <c r="A4598" s="2">
        <v>4597</v>
      </c>
      <c r="B4598" s="2">
        <v>47</v>
      </c>
      <c r="C4598" s="2">
        <v>9</v>
      </c>
      <c r="D4598" s="11"/>
      <c r="E45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98" s="524" t="str">
        <f t="shared" si="215"/>
        <v/>
      </c>
      <c r="H4598" s="525">
        <f t="shared" si="216"/>
        <v>0</v>
      </c>
      <c r="I4598" s="526">
        <f t="shared" si="217"/>
        <v>1</v>
      </c>
      <c r="J4598" s="526" t="str">
        <f ca="1">IF(G4598="","",SUMPRODUCT(LOOKUP(MID(SUBSTITUTE(UPPER(TRIM(CLEAN(SUBSTITUTE(SUBSTITUTE(G4598,"ٔ",""),"ـ","ء"))))," ",""),ROW(INDIRECT("1:"&amp;LEN(SUBSTITUTE(UPPER(TRIM(CLEAN(SUBSTITUTE(SUBSTITUTE(G4598,"ٔ",""),"ـ","ء"))))," ","")))),1),Gematria!$C$3:$C$40,Gematria!$D$3:$D$40)))</f>
        <v/>
      </c>
    </row>
    <row r="4599" spans="1:10" x14ac:dyDescent="0.25">
      <c r="A4599" s="2">
        <v>4598</v>
      </c>
      <c r="B4599" s="2">
        <v>47</v>
      </c>
      <c r="C4599" s="2">
        <v>10</v>
      </c>
      <c r="D4599" s="11"/>
      <c r="E45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5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599" s="524" t="str">
        <f t="shared" si="215"/>
        <v/>
      </c>
      <c r="H4599" s="525">
        <f t="shared" si="216"/>
        <v>0</v>
      </c>
      <c r="I4599" s="526">
        <f t="shared" si="217"/>
        <v>1</v>
      </c>
      <c r="J4599" s="526" t="str">
        <f ca="1">IF(G4599="","",SUMPRODUCT(LOOKUP(MID(SUBSTITUTE(UPPER(TRIM(CLEAN(SUBSTITUTE(SUBSTITUTE(G4599,"ٔ",""),"ـ","ء"))))," ",""),ROW(INDIRECT("1:"&amp;LEN(SUBSTITUTE(UPPER(TRIM(CLEAN(SUBSTITUTE(SUBSTITUTE(G4599,"ٔ",""),"ـ","ء"))))," ","")))),1),Gematria!$C$3:$C$40,Gematria!$D$3:$D$40)))</f>
        <v/>
      </c>
    </row>
    <row r="4600" spans="1:10" x14ac:dyDescent="0.25">
      <c r="A4600" s="2">
        <v>4599</v>
      </c>
      <c r="B4600" s="2">
        <v>47</v>
      </c>
      <c r="C4600" s="2">
        <v>11</v>
      </c>
      <c r="D4600" s="11"/>
      <c r="E46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00" s="524" t="str">
        <f t="shared" si="215"/>
        <v/>
      </c>
      <c r="H4600" s="525">
        <f t="shared" si="216"/>
        <v>0</v>
      </c>
      <c r="I4600" s="526">
        <f t="shared" si="217"/>
        <v>1</v>
      </c>
      <c r="J4600" s="526" t="str">
        <f ca="1">IF(G4600="","",SUMPRODUCT(LOOKUP(MID(SUBSTITUTE(UPPER(TRIM(CLEAN(SUBSTITUTE(SUBSTITUTE(G4600,"ٔ",""),"ـ","ء"))))," ",""),ROW(INDIRECT("1:"&amp;LEN(SUBSTITUTE(UPPER(TRIM(CLEAN(SUBSTITUTE(SUBSTITUTE(G4600,"ٔ",""),"ـ","ء"))))," ","")))),1),Gematria!$C$3:$C$40,Gematria!$D$3:$D$40)))</f>
        <v/>
      </c>
    </row>
    <row r="4601" spans="1:10" x14ac:dyDescent="0.25">
      <c r="A4601" s="2">
        <v>4600</v>
      </c>
      <c r="B4601" s="2">
        <v>47</v>
      </c>
      <c r="C4601" s="2">
        <v>12</v>
      </c>
      <c r="D4601" s="11"/>
      <c r="E46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01" s="524" t="str">
        <f t="shared" si="215"/>
        <v/>
      </c>
      <c r="H4601" s="525">
        <f t="shared" si="216"/>
        <v>0</v>
      </c>
      <c r="I4601" s="526">
        <f t="shared" si="217"/>
        <v>1</v>
      </c>
      <c r="J4601" s="526" t="str">
        <f ca="1">IF(G4601="","",SUMPRODUCT(LOOKUP(MID(SUBSTITUTE(UPPER(TRIM(CLEAN(SUBSTITUTE(SUBSTITUTE(G4601,"ٔ",""),"ـ","ء"))))," ",""),ROW(INDIRECT("1:"&amp;LEN(SUBSTITUTE(UPPER(TRIM(CLEAN(SUBSTITUTE(SUBSTITUTE(G4601,"ٔ",""),"ـ","ء"))))," ","")))),1),Gematria!$C$3:$C$40,Gematria!$D$3:$D$40)))</f>
        <v/>
      </c>
    </row>
    <row r="4602" spans="1:10" x14ac:dyDescent="0.25">
      <c r="A4602" s="2">
        <v>4601</v>
      </c>
      <c r="B4602" s="2">
        <v>47</v>
      </c>
      <c r="C4602" s="2">
        <v>13</v>
      </c>
      <c r="D4602" s="11"/>
      <c r="E46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02" s="524" t="str">
        <f t="shared" si="215"/>
        <v/>
      </c>
      <c r="H4602" s="525">
        <f t="shared" si="216"/>
        <v>0</v>
      </c>
      <c r="I4602" s="526">
        <f t="shared" si="217"/>
        <v>1</v>
      </c>
      <c r="J4602" s="526" t="str">
        <f ca="1">IF(G4602="","",SUMPRODUCT(LOOKUP(MID(SUBSTITUTE(UPPER(TRIM(CLEAN(SUBSTITUTE(SUBSTITUTE(G4602,"ٔ",""),"ـ","ء"))))," ",""),ROW(INDIRECT("1:"&amp;LEN(SUBSTITUTE(UPPER(TRIM(CLEAN(SUBSTITUTE(SUBSTITUTE(G4602,"ٔ",""),"ـ","ء"))))," ","")))),1),Gematria!$C$3:$C$40,Gematria!$D$3:$D$40)))</f>
        <v/>
      </c>
    </row>
    <row r="4603" spans="1:10" x14ac:dyDescent="0.25">
      <c r="A4603" s="2">
        <v>4602</v>
      </c>
      <c r="B4603" s="2">
        <v>47</v>
      </c>
      <c r="C4603" s="2">
        <v>14</v>
      </c>
      <c r="D4603" s="11"/>
      <c r="E46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03" s="524" t="str">
        <f t="shared" si="215"/>
        <v/>
      </c>
      <c r="H4603" s="525">
        <f t="shared" si="216"/>
        <v>0</v>
      </c>
      <c r="I4603" s="526">
        <f t="shared" si="217"/>
        <v>1</v>
      </c>
      <c r="J4603" s="526" t="str">
        <f ca="1">IF(G4603="","",SUMPRODUCT(LOOKUP(MID(SUBSTITUTE(UPPER(TRIM(CLEAN(SUBSTITUTE(SUBSTITUTE(G4603,"ٔ",""),"ـ","ء"))))," ",""),ROW(INDIRECT("1:"&amp;LEN(SUBSTITUTE(UPPER(TRIM(CLEAN(SUBSTITUTE(SUBSTITUTE(G4603,"ٔ",""),"ـ","ء"))))," ","")))),1),Gematria!$C$3:$C$40,Gematria!$D$3:$D$40)))</f>
        <v/>
      </c>
    </row>
    <row r="4604" spans="1:10" x14ac:dyDescent="0.25">
      <c r="A4604" s="2">
        <v>4603</v>
      </c>
      <c r="B4604" s="2">
        <v>47</v>
      </c>
      <c r="C4604" s="2">
        <v>15</v>
      </c>
      <c r="D4604" s="11"/>
      <c r="E46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04" s="524" t="str">
        <f t="shared" si="215"/>
        <v/>
      </c>
      <c r="H4604" s="525">
        <f t="shared" si="216"/>
        <v>0</v>
      </c>
      <c r="I4604" s="526">
        <f t="shared" si="217"/>
        <v>1</v>
      </c>
      <c r="J4604" s="526" t="str">
        <f ca="1">IF(G4604="","",SUMPRODUCT(LOOKUP(MID(SUBSTITUTE(UPPER(TRIM(CLEAN(SUBSTITUTE(SUBSTITUTE(G4604,"ٔ",""),"ـ","ء"))))," ",""),ROW(INDIRECT("1:"&amp;LEN(SUBSTITUTE(UPPER(TRIM(CLEAN(SUBSTITUTE(SUBSTITUTE(G4604,"ٔ",""),"ـ","ء"))))," ","")))),1),Gematria!$C$3:$C$40,Gematria!$D$3:$D$40)))</f>
        <v/>
      </c>
    </row>
    <row r="4605" spans="1:10" x14ac:dyDescent="0.25">
      <c r="A4605" s="2">
        <v>4604</v>
      </c>
      <c r="B4605" s="2">
        <v>47</v>
      </c>
      <c r="C4605" s="2">
        <v>16</v>
      </c>
      <c r="D4605" s="11"/>
      <c r="E46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05" s="524" t="str">
        <f t="shared" si="215"/>
        <v/>
      </c>
      <c r="H4605" s="525">
        <f t="shared" si="216"/>
        <v>0</v>
      </c>
      <c r="I4605" s="526">
        <f t="shared" si="217"/>
        <v>1</v>
      </c>
      <c r="J4605" s="526" t="str">
        <f ca="1">IF(G4605="","",SUMPRODUCT(LOOKUP(MID(SUBSTITUTE(UPPER(TRIM(CLEAN(SUBSTITUTE(SUBSTITUTE(G4605,"ٔ",""),"ـ","ء"))))," ",""),ROW(INDIRECT("1:"&amp;LEN(SUBSTITUTE(UPPER(TRIM(CLEAN(SUBSTITUTE(SUBSTITUTE(G4605,"ٔ",""),"ـ","ء"))))," ","")))),1),Gematria!$C$3:$C$40,Gematria!$D$3:$D$40)))</f>
        <v/>
      </c>
    </row>
    <row r="4606" spans="1:10" x14ac:dyDescent="0.25">
      <c r="A4606" s="2">
        <v>4605</v>
      </c>
      <c r="B4606" s="2">
        <v>47</v>
      </c>
      <c r="C4606" s="2">
        <v>17</v>
      </c>
      <c r="D4606" s="11"/>
      <c r="E46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06" s="524" t="str">
        <f t="shared" si="215"/>
        <v/>
      </c>
      <c r="H4606" s="525">
        <f t="shared" si="216"/>
        <v>0</v>
      </c>
      <c r="I4606" s="526">
        <f t="shared" si="217"/>
        <v>1</v>
      </c>
      <c r="J4606" s="526" t="str">
        <f ca="1">IF(G4606="","",SUMPRODUCT(LOOKUP(MID(SUBSTITUTE(UPPER(TRIM(CLEAN(SUBSTITUTE(SUBSTITUTE(G4606,"ٔ",""),"ـ","ء"))))," ",""),ROW(INDIRECT("1:"&amp;LEN(SUBSTITUTE(UPPER(TRIM(CLEAN(SUBSTITUTE(SUBSTITUTE(G4606,"ٔ",""),"ـ","ء"))))," ","")))),1),Gematria!$C$3:$C$40,Gematria!$D$3:$D$40)))</f>
        <v/>
      </c>
    </row>
    <row r="4607" spans="1:10" x14ac:dyDescent="0.25">
      <c r="A4607" s="2">
        <v>4606</v>
      </c>
      <c r="B4607" s="2">
        <v>47</v>
      </c>
      <c r="C4607" s="2">
        <v>18</v>
      </c>
      <c r="D4607" s="11"/>
      <c r="E46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07" s="524" t="str">
        <f t="shared" si="215"/>
        <v/>
      </c>
      <c r="H4607" s="525">
        <f t="shared" si="216"/>
        <v>0</v>
      </c>
      <c r="I4607" s="526">
        <f t="shared" si="217"/>
        <v>1</v>
      </c>
      <c r="J4607" s="526" t="str">
        <f ca="1">IF(G4607="","",SUMPRODUCT(LOOKUP(MID(SUBSTITUTE(UPPER(TRIM(CLEAN(SUBSTITUTE(SUBSTITUTE(G4607,"ٔ",""),"ـ","ء"))))," ",""),ROW(INDIRECT("1:"&amp;LEN(SUBSTITUTE(UPPER(TRIM(CLEAN(SUBSTITUTE(SUBSTITUTE(G4607,"ٔ",""),"ـ","ء"))))," ","")))),1),Gematria!$C$3:$C$40,Gematria!$D$3:$D$40)))</f>
        <v/>
      </c>
    </row>
    <row r="4608" spans="1:10" x14ac:dyDescent="0.25">
      <c r="A4608" s="2">
        <v>4607</v>
      </c>
      <c r="B4608" s="2">
        <v>47</v>
      </c>
      <c r="C4608" s="2">
        <v>19</v>
      </c>
      <c r="D4608" s="11"/>
      <c r="E46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08" s="524" t="str">
        <f t="shared" si="215"/>
        <v/>
      </c>
      <c r="H4608" s="525">
        <f t="shared" si="216"/>
        <v>0</v>
      </c>
      <c r="I4608" s="526">
        <f t="shared" si="217"/>
        <v>1</v>
      </c>
      <c r="J4608" s="526" t="str">
        <f ca="1">IF(G4608="","",SUMPRODUCT(LOOKUP(MID(SUBSTITUTE(UPPER(TRIM(CLEAN(SUBSTITUTE(SUBSTITUTE(G4608,"ٔ",""),"ـ","ء"))))," ",""),ROW(INDIRECT("1:"&amp;LEN(SUBSTITUTE(UPPER(TRIM(CLEAN(SUBSTITUTE(SUBSTITUTE(G4608,"ٔ",""),"ـ","ء"))))," ","")))),1),Gematria!$C$3:$C$40,Gematria!$D$3:$D$40)))</f>
        <v/>
      </c>
    </row>
    <row r="4609" spans="1:10" x14ac:dyDescent="0.25">
      <c r="A4609" s="2">
        <v>4608</v>
      </c>
      <c r="B4609" s="2">
        <v>47</v>
      </c>
      <c r="C4609" s="2">
        <v>20</v>
      </c>
      <c r="D4609" s="11"/>
      <c r="E46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09" s="524" t="str">
        <f t="shared" si="215"/>
        <v/>
      </c>
      <c r="H4609" s="525">
        <f t="shared" si="216"/>
        <v>0</v>
      </c>
      <c r="I4609" s="526">
        <f t="shared" si="217"/>
        <v>1</v>
      </c>
      <c r="J4609" s="526" t="str">
        <f ca="1">IF(G4609="","",SUMPRODUCT(LOOKUP(MID(SUBSTITUTE(UPPER(TRIM(CLEAN(SUBSTITUTE(SUBSTITUTE(G4609,"ٔ",""),"ـ","ء"))))," ",""),ROW(INDIRECT("1:"&amp;LEN(SUBSTITUTE(UPPER(TRIM(CLEAN(SUBSTITUTE(SUBSTITUTE(G4609,"ٔ",""),"ـ","ء"))))," ","")))),1),Gematria!$C$3:$C$40,Gematria!$D$3:$D$40)))</f>
        <v/>
      </c>
    </row>
    <row r="4610" spans="1:10" x14ac:dyDescent="0.25">
      <c r="A4610" s="2">
        <v>4609</v>
      </c>
      <c r="B4610" s="2">
        <v>47</v>
      </c>
      <c r="C4610" s="2">
        <v>21</v>
      </c>
      <c r="D4610" s="11"/>
      <c r="E46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10" s="524" t="str">
        <f t="shared" si="215"/>
        <v/>
      </c>
      <c r="H4610" s="525">
        <f t="shared" si="216"/>
        <v>0</v>
      </c>
      <c r="I4610" s="526">
        <f t="shared" si="217"/>
        <v>1</v>
      </c>
      <c r="J4610" s="526" t="str">
        <f ca="1">IF(G4610="","",SUMPRODUCT(LOOKUP(MID(SUBSTITUTE(UPPER(TRIM(CLEAN(SUBSTITUTE(SUBSTITUTE(G4610,"ٔ",""),"ـ","ء"))))," ",""),ROW(INDIRECT("1:"&amp;LEN(SUBSTITUTE(UPPER(TRIM(CLEAN(SUBSTITUTE(SUBSTITUTE(G4610,"ٔ",""),"ـ","ء"))))," ","")))),1),Gematria!$C$3:$C$40,Gematria!$D$3:$D$40)))</f>
        <v/>
      </c>
    </row>
    <row r="4611" spans="1:10" x14ac:dyDescent="0.25">
      <c r="A4611" s="2">
        <v>4610</v>
      </c>
      <c r="B4611" s="2">
        <v>47</v>
      </c>
      <c r="C4611" s="2">
        <v>22</v>
      </c>
      <c r="D4611" s="11"/>
      <c r="E46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11" s="524" t="str">
        <f t="shared" ref="G4611:G4674" si="218">TRIM(CLEAN(SUBSTITUTE(F4611,"ٔ","")))</f>
        <v/>
      </c>
      <c r="H4611" s="525">
        <f t="shared" ref="H4611:H4674" si="219">LEN(SUBSTITUTE(G4611," ",""))</f>
        <v>0</v>
      </c>
      <c r="I4611" s="526">
        <f t="shared" si="217"/>
        <v>1</v>
      </c>
      <c r="J4611" s="526" t="str">
        <f ca="1">IF(G4611="","",SUMPRODUCT(LOOKUP(MID(SUBSTITUTE(UPPER(TRIM(CLEAN(SUBSTITUTE(SUBSTITUTE(G4611,"ٔ",""),"ـ","ء"))))," ",""),ROW(INDIRECT("1:"&amp;LEN(SUBSTITUTE(UPPER(TRIM(CLEAN(SUBSTITUTE(SUBSTITUTE(G4611,"ٔ",""),"ـ","ء"))))," ","")))),1),Gematria!$C$3:$C$40,Gematria!$D$3:$D$40)))</f>
        <v/>
      </c>
    </row>
    <row r="4612" spans="1:10" x14ac:dyDescent="0.25">
      <c r="A4612" s="2">
        <v>4611</v>
      </c>
      <c r="B4612" s="2">
        <v>47</v>
      </c>
      <c r="C4612" s="2">
        <v>23</v>
      </c>
      <c r="D4612" s="11"/>
      <c r="E46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12" s="524" t="str">
        <f t="shared" si="218"/>
        <v/>
      </c>
      <c r="H4612" s="525">
        <f t="shared" si="219"/>
        <v>0</v>
      </c>
      <c r="I4612" s="526">
        <f t="shared" si="217"/>
        <v>1</v>
      </c>
      <c r="J4612" s="526" t="str">
        <f ca="1">IF(G4612="","",SUMPRODUCT(LOOKUP(MID(SUBSTITUTE(UPPER(TRIM(CLEAN(SUBSTITUTE(SUBSTITUTE(G4612,"ٔ",""),"ـ","ء"))))," ",""),ROW(INDIRECT("1:"&amp;LEN(SUBSTITUTE(UPPER(TRIM(CLEAN(SUBSTITUTE(SUBSTITUTE(G4612,"ٔ",""),"ـ","ء"))))," ","")))),1),Gematria!$C$3:$C$40,Gematria!$D$3:$D$40)))</f>
        <v/>
      </c>
    </row>
    <row r="4613" spans="1:10" x14ac:dyDescent="0.25">
      <c r="A4613" s="2">
        <v>4612</v>
      </c>
      <c r="B4613" s="2">
        <v>47</v>
      </c>
      <c r="C4613" s="2">
        <v>24</v>
      </c>
      <c r="D4613" s="11"/>
      <c r="E46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13" s="524" t="str">
        <f t="shared" si="218"/>
        <v/>
      </c>
      <c r="H4613" s="525">
        <f t="shared" si="219"/>
        <v>0</v>
      </c>
      <c r="I4613" s="526">
        <f t="shared" si="217"/>
        <v>1</v>
      </c>
      <c r="J4613" s="526" t="str">
        <f ca="1">IF(G4613="","",SUMPRODUCT(LOOKUP(MID(SUBSTITUTE(UPPER(TRIM(CLEAN(SUBSTITUTE(SUBSTITUTE(G4613,"ٔ",""),"ـ","ء"))))," ",""),ROW(INDIRECT("1:"&amp;LEN(SUBSTITUTE(UPPER(TRIM(CLEAN(SUBSTITUTE(SUBSTITUTE(G4613,"ٔ",""),"ـ","ء"))))," ","")))),1),Gematria!$C$3:$C$40,Gematria!$D$3:$D$40)))</f>
        <v/>
      </c>
    </row>
    <row r="4614" spans="1:10" x14ac:dyDescent="0.25">
      <c r="A4614" s="2">
        <v>4613</v>
      </c>
      <c r="B4614" s="2">
        <v>47</v>
      </c>
      <c r="C4614" s="2">
        <v>25</v>
      </c>
      <c r="D4614" s="11"/>
      <c r="E46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14" s="524" t="str">
        <f t="shared" si="218"/>
        <v/>
      </c>
      <c r="H4614" s="525">
        <f t="shared" si="219"/>
        <v>0</v>
      </c>
      <c r="I4614" s="526">
        <f t="shared" si="217"/>
        <v>1</v>
      </c>
      <c r="J4614" s="526" t="str">
        <f ca="1">IF(G4614="","",SUMPRODUCT(LOOKUP(MID(SUBSTITUTE(UPPER(TRIM(CLEAN(SUBSTITUTE(SUBSTITUTE(G4614,"ٔ",""),"ـ","ء"))))," ",""),ROW(INDIRECT("1:"&amp;LEN(SUBSTITUTE(UPPER(TRIM(CLEAN(SUBSTITUTE(SUBSTITUTE(G4614,"ٔ",""),"ـ","ء"))))," ","")))),1),Gematria!$C$3:$C$40,Gematria!$D$3:$D$40)))</f>
        <v/>
      </c>
    </row>
    <row r="4615" spans="1:10" x14ac:dyDescent="0.25">
      <c r="A4615" s="2">
        <v>4614</v>
      </c>
      <c r="B4615" s="2">
        <v>47</v>
      </c>
      <c r="C4615" s="2">
        <v>26</v>
      </c>
      <c r="D4615" s="11"/>
      <c r="E46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15" s="524" t="str">
        <f t="shared" si="218"/>
        <v/>
      </c>
      <c r="H4615" s="525">
        <f t="shared" si="219"/>
        <v>0</v>
      </c>
      <c r="I4615" s="526">
        <f t="shared" si="217"/>
        <v>1</v>
      </c>
      <c r="J4615" s="526" t="str">
        <f ca="1">IF(G4615="","",SUMPRODUCT(LOOKUP(MID(SUBSTITUTE(UPPER(TRIM(CLEAN(SUBSTITUTE(SUBSTITUTE(G4615,"ٔ",""),"ـ","ء"))))," ",""),ROW(INDIRECT("1:"&amp;LEN(SUBSTITUTE(UPPER(TRIM(CLEAN(SUBSTITUTE(SUBSTITUTE(G4615,"ٔ",""),"ـ","ء"))))," ","")))),1),Gematria!$C$3:$C$40,Gematria!$D$3:$D$40)))</f>
        <v/>
      </c>
    </row>
    <row r="4616" spans="1:10" x14ac:dyDescent="0.25">
      <c r="A4616" s="2">
        <v>4615</v>
      </c>
      <c r="B4616" s="2">
        <v>47</v>
      </c>
      <c r="C4616" s="2">
        <v>27</v>
      </c>
      <c r="D4616" s="11"/>
      <c r="E46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16" s="524" t="str">
        <f t="shared" si="218"/>
        <v/>
      </c>
      <c r="H4616" s="525">
        <f t="shared" si="219"/>
        <v>0</v>
      </c>
      <c r="I4616" s="526">
        <f t="shared" si="217"/>
        <v>1</v>
      </c>
      <c r="J4616" s="526" t="str">
        <f ca="1">IF(G4616="","",SUMPRODUCT(LOOKUP(MID(SUBSTITUTE(UPPER(TRIM(CLEAN(SUBSTITUTE(SUBSTITUTE(G4616,"ٔ",""),"ـ","ء"))))," ",""),ROW(INDIRECT("1:"&amp;LEN(SUBSTITUTE(UPPER(TRIM(CLEAN(SUBSTITUTE(SUBSTITUTE(G4616,"ٔ",""),"ـ","ء"))))," ","")))),1),Gematria!$C$3:$C$40,Gematria!$D$3:$D$40)))</f>
        <v/>
      </c>
    </row>
    <row r="4617" spans="1:10" x14ac:dyDescent="0.25">
      <c r="A4617" s="2">
        <v>4616</v>
      </c>
      <c r="B4617" s="2">
        <v>47</v>
      </c>
      <c r="C4617" s="2">
        <v>28</v>
      </c>
      <c r="D4617" s="11"/>
      <c r="E46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17" s="524" t="str">
        <f t="shared" si="218"/>
        <v/>
      </c>
      <c r="H4617" s="525">
        <f t="shared" si="219"/>
        <v>0</v>
      </c>
      <c r="I4617" s="526">
        <f t="shared" si="217"/>
        <v>1</v>
      </c>
      <c r="J4617" s="526" t="str">
        <f ca="1">IF(G4617="","",SUMPRODUCT(LOOKUP(MID(SUBSTITUTE(UPPER(TRIM(CLEAN(SUBSTITUTE(SUBSTITUTE(G4617,"ٔ",""),"ـ","ء"))))," ",""),ROW(INDIRECT("1:"&amp;LEN(SUBSTITUTE(UPPER(TRIM(CLEAN(SUBSTITUTE(SUBSTITUTE(G4617,"ٔ",""),"ـ","ء"))))," ","")))),1),Gematria!$C$3:$C$40,Gematria!$D$3:$D$40)))</f>
        <v/>
      </c>
    </row>
    <row r="4618" spans="1:10" x14ac:dyDescent="0.25">
      <c r="A4618" s="2">
        <v>4617</v>
      </c>
      <c r="B4618" s="2">
        <v>47</v>
      </c>
      <c r="C4618" s="2">
        <v>29</v>
      </c>
      <c r="D4618" s="11"/>
      <c r="E46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18" s="524" t="str">
        <f t="shared" si="218"/>
        <v/>
      </c>
      <c r="H4618" s="525">
        <f t="shared" si="219"/>
        <v>0</v>
      </c>
      <c r="I4618" s="526">
        <f t="shared" si="217"/>
        <v>1</v>
      </c>
      <c r="J4618" s="526" t="str">
        <f ca="1">IF(G4618="","",SUMPRODUCT(LOOKUP(MID(SUBSTITUTE(UPPER(TRIM(CLEAN(SUBSTITUTE(SUBSTITUTE(G4618,"ٔ",""),"ـ","ء"))))," ",""),ROW(INDIRECT("1:"&amp;LEN(SUBSTITUTE(UPPER(TRIM(CLEAN(SUBSTITUTE(SUBSTITUTE(G4618,"ٔ",""),"ـ","ء"))))," ","")))),1),Gematria!$C$3:$C$40,Gematria!$D$3:$D$40)))</f>
        <v/>
      </c>
    </row>
    <row r="4619" spans="1:10" x14ac:dyDescent="0.25">
      <c r="A4619" s="2">
        <v>4618</v>
      </c>
      <c r="B4619" s="2">
        <v>47</v>
      </c>
      <c r="C4619" s="2">
        <v>30</v>
      </c>
      <c r="D4619" s="11"/>
      <c r="E46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19" s="524" t="str">
        <f t="shared" si="218"/>
        <v/>
      </c>
      <c r="H4619" s="525">
        <f t="shared" si="219"/>
        <v>0</v>
      </c>
      <c r="I4619" s="526">
        <f t="shared" si="217"/>
        <v>1</v>
      </c>
      <c r="J4619" s="526" t="str">
        <f ca="1">IF(G4619="","",SUMPRODUCT(LOOKUP(MID(SUBSTITUTE(UPPER(TRIM(CLEAN(SUBSTITUTE(SUBSTITUTE(G4619,"ٔ",""),"ـ","ء"))))," ",""),ROW(INDIRECT("1:"&amp;LEN(SUBSTITUTE(UPPER(TRIM(CLEAN(SUBSTITUTE(SUBSTITUTE(G4619,"ٔ",""),"ـ","ء"))))," ","")))),1),Gematria!$C$3:$C$40,Gematria!$D$3:$D$40)))</f>
        <v/>
      </c>
    </row>
    <row r="4620" spans="1:10" x14ac:dyDescent="0.25">
      <c r="A4620" s="2">
        <v>4619</v>
      </c>
      <c r="B4620" s="2">
        <v>47</v>
      </c>
      <c r="C4620" s="2">
        <v>31</v>
      </c>
      <c r="D4620" s="11"/>
      <c r="E46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20" s="524" t="str">
        <f t="shared" si="218"/>
        <v/>
      </c>
      <c r="H4620" s="525">
        <f t="shared" si="219"/>
        <v>0</v>
      </c>
      <c r="I4620" s="526">
        <f t="shared" si="217"/>
        <v>1</v>
      </c>
      <c r="J4620" s="526" t="str">
        <f ca="1">IF(G4620="","",SUMPRODUCT(LOOKUP(MID(SUBSTITUTE(UPPER(TRIM(CLEAN(SUBSTITUTE(SUBSTITUTE(G4620,"ٔ",""),"ـ","ء"))))," ",""),ROW(INDIRECT("1:"&amp;LEN(SUBSTITUTE(UPPER(TRIM(CLEAN(SUBSTITUTE(SUBSTITUTE(G4620,"ٔ",""),"ـ","ء"))))," ","")))),1),Gematria!$C$3:$C$40,Gematria!$D$3:$D$40)))</f>
        <v/>
      </c>
    </row>
    <row r="4621" spans="1:10" x14ac:dyDescent="0.25">
      <c r="A4621" s="2">
        <v>4620</v>
      </c>
      <c r="B4621" s="2">
        <v>47</v>
      </c>
      <c r="C4621" s="2">
        <v>32</v>
      </c>
      <c r="D4621" s="11"/>
      <c r="E46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21" s="524" t="str">
        <f t="shared" si="218"/>
        <v/>
      </c>
      <c r="H4621" s="525">
        <f t="shared" si="219"/>
        <v>0</v>
      </c>
      <c r="I4621" s="526">
        <f t="shared" si="217"/>
        <v>1</v>
      </c>
      <c r="J4621" s="526" t="str">
        <f ca="1">IF(G4621="","",SUMPRODUCT(LOOKUP(MID(SUBSTITUTE(UPPER(TRIM(CLEAN(SUBSTITUTE(SUBSTITUTE(G4621,"ٔ",""),"ـ","ء"))))," ",""),ROW(INDIRECT("1:"&amp;LEN(SUBSTITUTE(UPPER(TRIM(CLEAN(SUBSTITUTE(SUBSTITUTE(G4621,"ٔ",""),"ـ","ء"))))," ","")))),1),Gematria!$C$3:$C$40,Gematria!$D$3:$D$40)))</f>
        <v/>
      </c>
    </row>
    <row r="4622" spans="1:10" x14ac:dyDescent="0.25">
      <c r="A4622" s="2">
        <v>4621</v>
      </c>
      <c r="B4622" s="2">
        <v>47</v>
      </c>
      <c r="C4622" s="2">
        <v>33</v>
      </c>
      <c r="D4622" s="11"/>
      <c r="E46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22" s="524" t="str">
        <f t="shared" si="218"/>
        <v/>
      </c>
      <c r="H4622" s="525">
        <f t="shared" si="219"/>
        <v>0</v>
      </c>
      <c r="I4622" s="526">
        <f t="shared" si="217"/>
        <v>1</v>
      </c>
      <c r="J4622" s="526" t="str">
        <f ca="1">IF(G4622="","",SUMPRODUCT(LOOKUP(MID(SUBSTITUTE(UPPER(TRIM(CLEAN(SUBSTITUTE(SUBSTITUTE(G4622,"ٔ",""),"ـ","ء"))))," ",""),ROW(INDIRECT("1:"&amp;LEN(SUBSTITUTE(UPPER(TRIM(CLEAN(SUBSTITUTE(SUBSTITUTE(G4622,"ٔ",""),"ـ","ء"))))," ","")))),1),Gematria!$C$3:$C$40,Gematria!$D$3:$D$40)))</f>
        <v/>
      </c>
    </row>
    <row r="4623" spans="1:10" x14ac:dyDescent="0.25">
      <c r="A4623" s="2">
        <v>4622</v>
      </c>
      <c r="B4623" s="2">
        <v>47</v>
      </c>
      <c r="C4623" s="2">
        <v>34</v>
      </c>
      <c r="D4623" s="11"/>
      <c r="E46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23" s="524" t="str">
        <f t="shared" si="218"/>
        <v/>
      </c>
      <c r="H4623" s="525">
        <f t="shared" si="219"/>
        <v>0</v>
      </c>
      <c r="I4623" s="526">
        <f t="shared" si="217"/>
        <v>1</v>
      </c>
      <c r="J4623" s="526" t="str">
        <f ca="1">IF(G4623="","",SUMPRODUCT(LOOKUP(MID(SUBSTITUTE(UPPER(TRIM(CLEAN(SUBSTITUTE(SUBSTITUTE(G4623,"ٔ",""),"ـ","ء"))))," ",""),ROW(INDIRECT("1:"&amp;LEN(SUBSTITUTE(UPPER(TRIM(CLEAN(SUBSTITUTE(SUBSTITUTE(G4623,"ٔ",""),"ـ","ء"))))," ","")))),1),Gematria!$C$3:$C$40,Gematria!$D$3:$D$40)))</f>
        <v/>
      </c>
    </row>
    <row r="4624" spans="1:10" x14ac:dyDescent="0.25">
      <c r="A4624" s="2">
        <v>4623</v>
      </c>
      <c r="B4624" s="2">
        <v>47</v>
      </c>
      <c r="C4624" s="2">
        <v>35</v>
      </c>
      <c r="D4624" s="11"/>
      <c r="E46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24" s="524" t="str">
        <f t="shared" si="218"/>
        <v/>
      </c>
      <c r="H4624" s="525">
        <f t="shared" si="219"/>
        <v>0</v>
      </c>
      <c r="I4624" s="526">
        <f t="shared" si="217"/>
        <v>1</v>
      </c>
      <c r="J4624" s="526" t="str">
        <f ca="1">IF(G4624="","",SUMPRODUCT(LOOKUP(MID(SUBSTITUTE(UPPER(TRIM(CLEAN(SUBSTITUTE(SUBSTITUTE(G4624,"ٔ",""),"ـ","ء"))))," ",""),ROW(INDIRECT("1:"&amp;LEN(SUBSTITUTE(UPPER(TRIM(CLEAN(SUBSTITUTE(SUBSTITUTE(G4624,"ٔ",""),"ـ","ء"))))," ","")))),1),Gematria!$C$3:$C$40,Gematria!$D$3:$D$40)))</f>
        <v/>
      </c>
    </row>
    <row r="4625" spans="1:10" x14ac:dyDescent="0.25">
      <c r="A4625" s="2">
        <v>4624</v>
      </c>
      <c r="B4625" s="2">
        <v>47</v>
      </c>
      <c r="C4625" s="2">
        <v>36</v>
      </c>
      <c r="D4625" s="11"/>
      <c r="E46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25" s="524" t="str">
        <f t="shared" si="218"/>
        <v/>
      </c>
      <c r="H4625" s="525">
        <f t="shared" si="219"/>
        <v>0</v>
      </c>
      <c r="I4625" s="526">
        <f t="shared" si="217"/>
        <v>1</v>
      </c>
      <c r="J4625" s="526" t="str">
        <f ca="1">IF(G4625="","",SUMPRODUCT(LOOKUP(MID(SUBSTITUTE(UPPER(TRIM(CLEAN(SUBSTITUTE(SUBSTITUTE(G4625,"ٔ",""),"ـ","ء"))))," ",""),ROW(INDIRECT("1:"&amp;LEN(SUBSTITUTE(UPPER(TRIM(CLEAN(SUBSTITUTE(SUBSTITUTE(G4625,"ٔ",""),"ـ","ء"))))," ","")))),1),Gematria!$C$3:$C$40,Gematria!$D$3:$D$40)))</f>
        <v/>
      </c>
    </row>
    <row r="4626" spans="1:10" x14ac:dyDescent="0.25">
      <c r="A4626" s="2">
        <v>4625</v>
      </c>
      <c r="B4626" s="2">
        <v>47</v>
      </c>
      <c r="C4626" s="2">
        <v>37</v>
      </c>
      <c r="D4626" s="11"/>
      <c r="E46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26" s="524" t="str">
        <f t="shared" si="218"/>
        <v/>
      </c>
      <c r="H4626" s="525">
        <f t="shared" si="219"/>
        <v>0</v>
      </c>
      <c r="I4626" s="526">
        <f t="shared" si="217"/>
        <v>1</v>
      </c>
      <c r="J4626" s="526" t="str">
        <f ca="1">IF(G4626="","",SUMPRODUCT(LOOKUP(MID(SUBSTITUTE(UPPER(TRIM(CLEAN(SUBSTITUTE(SUBSTITUTE(G4626,"ٔ",""),"ـ","ء"))))," ",""),ROW(INDIRECT("1:"&amp;LEN(SUBSTITUTE(UPPER(TRIM(CLEAN(SUBSTITUTE(SUBSTITUTE(G4626,"ٔ",""),"ـ","ء"))))," ","")))),1),Gematria!$C$3:$C$40,Gematria!$D$3:$D$40)))</f>
        <v/>
      </c>
    </row>
    <row r="4627" spans="1:10" x14ac:dyDescent="0.25">
      <c r="A4627" s="2">
        <v>4626</v>
      </c>
      <c r="B4627" s="2">
        <v>47</v>
      </c>
      <c r="C4627" s="2">
        <v>38</v>
      </c>
      <c r="D4627" s="11"/>
      <c r="E46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27" s="524" t="str">
        <f t="shared" si="218"/>
        <v/>
      </c>
      <c r="H4627" s="525">
        <f t="shared" si="219"/>
        <v>0</v>
      </c>
      <c r="I4627" s="526">
        <f t="shared" ref="I4627:I4690" si="220">LEN(TRIM(G4627))-H4627+1</f>
        <v>1</v>
      </c>
      <c r="J4627" s="526" t="str">
        <f ca="1">IF(G4627="","",SUMPRODUCT(LOOKUP(MID(SUBSTITUTE(UPPER(TRIM(CLEAN(SUBSTITUTE(SUBSTITUTE(G4627,"ٔ",""),"ـ","ء"))))," ",""),ROW(INDIRECT("1:"&amp;LEN(SUBSTITUTE(UPPER(TRIM(CLEAN(SUBSTITUTE(SUBSTITUTE(G4627,"ٔ",""),"ـ","ء"))))," ","")))),1),Gematria!$C$3:$C$40,Gematria!$D$3:$D$40)))</f>
        <v/>
      </c>
    </row>
    <row r="4628" spans="1:10" x14ac:dyDescent="0.25">
      <c r="A4628" s="2">
        <v>4627</v>
      </c>
      <c r="B4628" s="2">
        <v>48</v>
      </c>
      <c r="C4628" s="2">
        <v>0</v>
      </c>
      <c r="D4628" s="11"/>
      <c r="E46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28" s="524" t="str">
        <f t="shared" si="218"/>
        <v/>
      </c>
      <c r="H4628" s="525">
        <f t="shared" si="219"/>
        <v>0</v>
      </c>
      <c r="I4628" s="526">
        <f t="shared" si="220"/>
        <v>1</v>
      </c>
      <c r="J4628" s="526" t="str">
        <f ca="1">IF(G4628="","",SUMPRODUCT(LOOKUP(MID(SUBSTITUTE(UPPER(TRIM(CLEAN(SUBSTITUTE(SUBSTITUTE(G4628,"ٔ",""),"ـ","ء"))))," ",""),ROW(INDIRECT("1:"&amp;LEN(SUBSTITUTE(UPPER(TRIM(CLEAN(SUBSTITUTE(SUBSTITUTE(G4628,"ٔ",""),"ـ","ء"))))," ","")))),1),Gematria!$C$3:$C$40,Gematria!$D$3:$D$40)))</f>
        <v/>
      </c>
    </row>
    <row r="4629" spans="1:10" x14ac:dyDescent="0.25">
      <c r="A4629" s="2">
        <v>4628</v>
      </c>
      <c r="B4629" s="2">
        <v>48</v>
      </c>
      <c r="C4629" s="2">
        <v>1</v>
      </c>
      <c r="D4629" s="11"/>
      <c r="E46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29" s="524" t="str">
        <f t="shared" si="218"/>
        <v/>
      </c>
      <c r="H4629" s="525">
        <f t="shared" si="219"/>
        <v>0</v>
      </c>
      <c r="I4629" s="526">
        <f t="shared" si="220"/>
        <v>1</v>
      </c>
      <c r="J4629" s="526" t="str">
        <f ca="1">IF(G4629="","",SUMPRODUCT(LOOKUP(MID(SUBSTITUTE(UPPER(TRIM(CLEAN(SUBSTITUTE(SUBSTITUTE(G4629,"ٔ",""),"ـ","ء"))))," ",""),ROW(INDIRECT("1:"&amp;LEN(SUBSTITUTE(UPPER(TRIM(CLEAN(SUBSTITUTE(SUBSTITUTE(G4629,"ٔ",""),"ـ","ء"))))," ","")))),1),Gematria!$C$3:$C$40,Gematria!$D$3:$D$40)))</f>
        <v/>
      </c>
    </row>
    <row r="4630" spans="1:10" x14ac:dyDescent="0.25">
      <c r="A4630" s="2">
        <v>4629</v>
      </c>
      <c r="B4630" s="2">
        <v>48</v>
      </c>
      <c r="C4630" s="2">
        <v>2</v>
      </c>
      <c r="D4630" s="11"/>
      <c r="E46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30" s="524" t="str">
        <f t="shared" si="218"/>
        <v/>
      </c>
      <c r="H4630" s="525">
        <f t="shared" si="219"/>
        <v>0</v>
      </c>
      <c r="I4630" s="526">
        <f t="shared" si="220"/>
        <v>1</v>
      </c>
      <c r="J4630" s="526" t="str">
        <f ca="1">IF(G4630="","",SUMPRODUCT(LOOKUP(MID(SUBSTITUTE(UPPER(TRIM(CLEAN(SUBSTITUTE(SUBSTITUTE(G4630,"ٔ",""),"ـ","ء"))))," ",""),ROW(INDIRECT("1:"&amp;LEN(SUBSTITUTE(UPPER(TRIM(CLEAN(SUBSTITUTE(SUBSTITUTE(G4630,"ٔ",""),"ـ","ء"))))," ","")))),1),Gematria!$C$3:$C$40,Gematria!$D$3:$D$40)))</f>
        <v/>
      </c>
    </row>
    <row r="4631" spans="1:10" x14ac:dyDescent="0.25">
      <c r="A4631" s="2">
        <v>4630</v>
      </c>
      <c r="B4631" s="2">
        <v>48</v>
      </c>
      <c r="C4631" s="2">
        <v>3</v>
      </c>
      <c r="D4631" s="11"/>
      <c r="E46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31" s="524" t="str">
        <f t="shared" si="218"/>
        <v/>
      </c>
      <c r="H4631" s="525">
        <f t="shared" si="219"/>
        <v>0</v>
      </c>
      <c r="I4631" s="526">
        <f t="shared" si="220"/>
        <v>1</v>
      </c>
      <c r="J4631" s="526" t="str">
        <f ca="1">IF(G4631="","",SUMPRODUCT(LOOKUP(MID(SUBSTITUTE(UPPER(TRIM(CLEAN(SUBSTITUTE(SUBSTITUTE(G4631,"ٔ",""),"ـ","ء"))))," ",""),ROW(INDIRECT("1:"&amp;LEN(SUBSTITUTE(UPPER(TRIM(CLEAN(SUBSTITUTE(SUBSTITUTE(G4631,"ٔ",""),"ـ","ء"))))," ","")))),1),Gematria!$C$3:$C$40,Gematria!$D$3:$D$40)))</f>
        <v/>
      </c>
    </row>
    <row r="4632" spans="1:10" x14ac:dyDescent="0.25">
      <c r="A4632" s="2">
        <v>4631</v>
      </c>
      <c r="B4632" s="2">
        <v>48</v>
      </c>
      <c r="C4632" s="2">
        <v>4</v>
      </c>
      <c r="D4632" s="11"/>
      <c r="E46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32" s="524" t="str">
        <f t="shared" si="218"/>
        <v/>
      </c>
      <c r="H4632" s="525">
        <f t="shared" si="219"/>
        <v>0</v>
      </c>
      <c r="I4632" s="526">
        <f t="shared" si="220"/>
        <v>1</v>
      </c>
      <c r="J4632" s="526" t="str">
        <f ca="1">IF(G4632="","",SUMPRODUCT(LOOKUP(MID(SUBSTITUTE(UPPER(TRIM(CLEAN(SUBSTITUTE(SUBSTITUTE(G4632,"ٔ",""),"ـ","ء"))))," ",""),ROW(INDIRECT("1:"&amp;LEN(SUBSTITUTE(UPPER(TRIM(CLEAN(SUBSTITUTE(SUBSTITUTE(G4632,"ٔ",""),"ـ","ء"))))," ","")))),1),Gematria!$C$3:$C$40,Gematria!$D$3:$D$40)))</f>
        <v/>
      </c>
    </row>
    <row r="4633" spans="1:10" x14ac:dyDescent="0.25">
      <c r="A4633" s="2">
        <v>4632</v>
      </c>
      <c r="B4633" s="2">
        <v>48</v>
      </c>
      <c r="C4633" s="2">
        <v>5</v>
      </c>
      <c r="D4633" s="11"/>
      <c r="E46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33" s="524" t="str">
        <f t="shared" si="218"/>
        <v/>
      </c>
      <c r="H4633" s="525">
        <f t="shared" si="219"/>
        <v>0</v>
      </c>
      <c r="I4633" s="526">
        <f t="shared" si="220"/>
        <v>1</v>
      </c>
      <c r="J4633" s="526" t="str">
        <f ca="1">IF(G4633="","",SUMPRODUCT(LOOKUP(MID(SUBSTITUTE(UPPER(TRIM(CLEAN(SUBSTITUTE(SUBSTITUTE(G4633,"ٔ",""),"ـ","ء"))))," ",""),ROW(INDIRECT("1:"&amp;LEN(SUBSTITUTE(UPPER(TRIM(CLEAN(SUBSTITUTE(SUBSTITUTE(G4633,"ٔ",""),"ـ","ء"))))," ","")))),1),Gematria!$C$3:$C$40,Gematria!$D$3:$D$40)))</f>
        <v/>
      </c>
    </row>
    <row r="4634" spans="1:10" x14ac:dyDescent="0.25">
      <c r="A4634" s="2">
        <v>4633</v>
      </c>
      <c r="B4634" s="2">
        <v>48</v>
      </c>
      <c r="C4634" s="2">
        <v>6</v>
      </c>
      <c r="D4634" s="11"/>
      <c r="E46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34" s="524" t="str">
        <f t="shared" si="218"/>
        <v/>
      </c>
      <c r="H4634" s="525">
        <f t="shared" si="219"/>
        <v>0</v>
      </c>
      <c r="I4634" s="526">
        <f t="shared" si="220"/>
        <v>1</v>
      </c>
      <c r="J4634" s="526" t="str">
        <f ca="1">IF(G4634="","",SUMPRODUCT(LOOKUP(MID(SUBSTITUTE(UPPER(TRIM(CLEAN(SUBSTITUTE(SUBSTITUTE(G4634,"ٔ",""),"ـ","ء"))))," ",""),ROW(INDIRECT("1:"&amp;LEN(SUBSTITUTE(UPPER(TRIM(CLEAN(SUBSTITUTE(SUBSTITUTE(G4634,"ٔ",""),"ـ","ء"))))," ","")))),1),Gematria!$C$3:$C$40,Gematria!$D$3:$D$40)))</f>
        <v/>
      </c>
    </row>
    <row r="4635" spans="1:10" x14ac:dyDescent="0.25">
      <c r="A4635" s="2">
        <v>4634</v>
      </c>
      <c r="B4635" s="2">
        <v>48</v>
      </c>
      <c r="C4635" s="2">
        <v>7</v>
      </c>
      <c r="D4635" s="11"/>
      <c r="E46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35" s="524" t="str">
        <f t="shared" si="218"/>
        <v/>
      </c>
      <c r="H4635" s="525">
        <f t="shared" si="219"/>
        <v>0</v>
      </c>
      <c r="I4635" s="526">
        <f t="shared" si="220"/>
        <v>1</v>
      </c>
      <c r="J4635" s="526" t="str">
        <f ca="1">IF(G4635="","",SUMPRODUCT(LOOKUP(MID(SUBSTITUTE(UPPER(TRIM(CLEAN(SUBSTITUTE(SUBSTITUTE(G4635,"ٔ",""),"ـ","ء"))))," ",""),ROW(INDIRECT("1:"&amp;LEN(SUBSTITUTE(UPPER(TRIM(CLEAN(SUBSTITUTE(SUBSTITUTE(G4635,"ٔ",""),"ـ","ء"))))," ","")))),1),Gematria!$C$3:$C$40,Gematria!$D$3:$D$40)))</f>
        <v/>
      </c>
    </row>
    <row r="4636" spans="1:10" x14ac:dyDescent="0.25">
      <c r="A4636" s="2">
        <v>4635</v>
      </c>
      <c r="B4636" s="2">
        <v>48</v>
      </c>
      <c r="C4636" s="2">
        <v>8</v>
      </c>
      <c r="D4636" s="11"/>
      <c r="E46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36" s="524" t="str">
        <f t="shared" si="218"/>
        <v/>
      </c>
      <c r="H4636" s="525">
        <f t="shared" si="219"/>
        <v>0</v>
      </c>
      <c r="I4636" s="526">
        <f t="shared" si="220"/>
        <v>1</v>
      </c>
      <c r="J4636" s="526" t="str">
        <f ca="1">IF(G4636="","",SUMPRODUCT(LOOKUP(MID(SUBSTITUTE(UPPER(TRIM(CLEAN(SUBSTITUTE(SUBSTITUTE(G4636,"ٔ",""),"ـ","ء"))))," ",""),ROW(INDIRECT("1:"&amp;LEN(SUBSTITUTE(UPPER(TRIM(CLEAN(SUBSTITUTE(SUBSTITUTE(G4636,"ٔ",""),"ـ","ء"))))," ","")))),1),Gematria!$C$3:$C$40,Gematria!$D$3:$D$40)))</f>
        <v/>
      </c>
    </row>
    <row r="4637" spans="1:10" x14ac:dyDescent="0.25">
      <c r="A4637" s="2">
        <v>4636</v>
      </c>
      <c r="B4637" s="2">
        <v>48</v>
      </c>
      <c r="C4637" s="2">
        <v>9</v>
      </c>
      <c r="D4637" s="11"/>
      <c r="E46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37" s="524" t="str">
        <f t="shared" si="218"/>
        <v/>
      </c>
      <c r="H4637" s="525">
        <f t="shared" si="219"/>
        <v>0</v>
      </c>
      <c r="I4637" s="526">
        <f t="shared" si="220"/>
        <v>1</v>
      </c>
      <c r="J4637" s="526" t="str">
        <f ca="1">IF(G4637="","",SUMPRODUCT(LOOKUP(MID(SUBSTITUTE(UPPER(TRIM(CLEAN(SUBSTITUTE(SUBSTITUTE(G4637,"ٔ",""),"ـ","ء"))))," ",""),ROW(INDIRECT("1:"&amp;LEN(SUBSTITUTE(UPPER(TRIM(CLEAN(SUBSTITUTE(SUBSTITUTE(G4637,"ٔ",""),"ـ","ء"))))," ","")))),1),Gematria!$C$3:$C$40,Gematria!$D$3:$D$40)))</f>
        <v/>
      </c>
    </row>
    <row r="4638" spans="1:10" x14ac:dyDescent="0.25">
      <c r="A4638" s="2">
        <v>4637</v>
      </c>
      <c r="B4638" s="2">
        <v>48</v>
      </c>
      <c r="C4638" s="2">
        <v>10</v>
      </c>
      <c r="D4638" s="11"/>
      <c r="E46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38" s="524" t="str">
        <f t="shared" si="218"/>
        <v/>
      </c>
      <c r="H4638" s="525">
        <f t="shared" si="219"/>
        <v>0</v>
      </c>
      <c r="I4638" s="526">
        <f t="shared" si="220"/>
        <v>1</v>
      </c>
      <c r="J4638" s="526" t="str">
        <f ca="1">IF(G4638="","",SUMPRODUCT(LOOKUP(MID(SUBSTITUTE(UPPER(TRIM(CLEAN(SUBSTITUTE(SUBSTITUTE(G4638,"ٔ",""),"ـ","ء"))))," ",""),ROW(INDIRECT("1:"&amp;LEN(SUBSTITUTE(UPPER(TRIM(CLEAN(SUBSTITUTE(SUBSTITUTE(G4638,"ٔ",""),"ـ","ء"))))," ","")))),1),Gematria!$C$3:$C$40,Gematria!$D$3:$D$40)))</f>
        <v/>
      </c>
    </row>
    <row r="4639" spans="1:10" x14ac:dyDescent="0.25">
      <c r="A4639" s="2">
        <v>4638</v>
      </c>
      <c r="B4639" s="2">
        <v>48</v>
      </c>
      <c r="C4639" s="2">
        <v>11</v>
      </c>
      <c r="D4639" s="11"/>
      <c r="E46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39" s="524" t="str">
        <f t="shared" si="218"/>
        <v/>
      </c>
      <c r="H4639" s="525">
        <f t="shared" si="219"/>
        <v>0</v>
      </c>
      <c r="I4639" s="526">
        <f t="shared" si="220"/>
        <v>1</v>
      </c>
      <c r="J4639" s="526" t="str">
        <f ca="1">IF(G4639="","",SUMPRODUCT(LOOKUP(MID(SUBSTITUTE(UPPER(TRIM(CLEAN(SUBSTITUTE(SUBSTITUTE(G4639,"ٔ",""),"ـ","ء"))))," ",""),ROW(INDIRECT("1:"&amp;LEN(SUBSTITUTE(UPPER(TRIM(CLEAN(SUBSTITUTE(SUBSTITUTE(G4639,"ٔ",""),"ـ","ء"))))," ","")))),1),Gematria!$C$3:$C$40,Gematria!$D$3:$D$40)))</f>
        <v/>
      </c>
    </row>
    <row r="4640" spans="1:10" x14ac:dyDescent="0.25">
      <c r="A4640" s="2">
        <v>4639</v>
      </c>
      <c r="B4640" s="2">
        <v>48</v>
      </c>
      <c r="C4640" s="2">
        <v>12</v>
      </c>
      <c r="D4640" s="11"/>
      <c r="E46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40" s="524" t="str">
        <f t="shared" si="218"/>
        <v/>
      </c>
      <c r="H4640" s="525">
        <f t="shared" si="219"/>
        <v>0</v>
      </c>
      <c r="I4640" s="526">
        <f t="shared" si="220"/>
        <v>1</v>
      </c>
      <c r="J4640" s="526" t="str">
        <f ca="1">IF(G4640="","",SUMPRODUCT(LOOKUP(MID(SUBSTITUTE(UPPER(TRIM(CLEAN(SUBSTITUTE(SUBSTITUTE(G4640,"ٔ",""),"ـ","ء"))))," ",""),ROW(INDIRECT("1:"&amp;LEN(SUBSTITUTE(UPPER(TRIM(CLEAN(SUBSTITUTE(SUBSTITUTE(G4640,"ٔ",""),"ـ","ء"))))," ","")))),1),Gematria!$C$3:$C$40,Gematria!$D$3:$D$40)))</f>
        <v/>
      </c>
    </row>
    <row r="4641" spans="1:10" x14ac:dyDescent="0.25">
      <c r="A4641" s="2">
        <v>4640</v>
      </c>
      <c r="B4641" s="2">
        <v>48</v>
      </c>
      <c r="C4641" s="2">
        <v>13</v>
      </c>
      <c r="D4641" s="11"/>
      <c r="E46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41" s="524" t="str">
        <f t="shared" si="218"/>
        <v/>
      </c>
      <c r="H4641" s="525">
        <f t="shared" si="219"/>
        <v>0</v>
      </c>
      <c r="I4641" s="526">
        <f t="shared" si="220"/>
        <v>1</v>
      </c>
      <c r="J4641" s="526" t="str">
        <f ca="1">IF(G4641="","",SUMPRODUCT(LOOKUP(MID(SUBSTITUTE(UPPER(TRIM(CLEAN(SUBSTITUTE(SUBSTITUTE(G4641,"ٔ",""),"ـ","ء"))))," ",""),ROW(INDIRECT("1:"&amp;LEN(SUBSTITUTE(UPPER(TRIM(CLEAN(SUBSTITUTE(SUBSTITUTE(G4641,"ٔ",""),"ـ","ء"))))," ","")))),1),Gematria!$C$3:$C$40,Gematria!$D$3:$D$40)))</f>
        <v/>
      </c>
    </row>
    <row r="4642" spans="1:10" x14ac:dyDescent="0.25">
      <c r="A4642" s="2">
        <v>4641</v>
      </c>
      <c r="B4642" s="2">
        <v>48</v>
      </c>
      <c r="C4642" s="2">
        <v>14</v>
      </c>
      <c r="D4642" s="11"/>
      <c r="E46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42" s="524" t="str">
        <f t="shared" si="218"/>
        <v/>
      </c>
      <c r="H4642" s="525">
        <f t="shared" si="219"/>
        <v>0</v>
      </c>
      <c r="I4642" s="526">
        <f t="shared" si="220"/>
        <v>1</v>
      </c>
      <c r="J4642" s="526" t="str">
        <f ca="1">IF(G4642="","",SUMPRODUCT(LOOKUP(MID(SUBSTITUTE(UPPER(TRIM(CLEAN(SUBSTITUTE(SUBSTITUTE(G4642,"ٔ",""),"ـ","ء"))))," ",""),ROW(INDIRECT("1:"&amp;LEN(SUBSTITUTE(UPPER(TRIM(CLEAN(SUBSTITUTE(SUBSTITUTE(G4642,"ٔ",""),"ـ","ء"))))," ","")))),1),Gematria!$C$3:$C$40,Gematria!$D$3:$D$40)))</f>
        <v/>
      </c>
    </row>
    <row r="4643" spans="1:10" x14ac:dyDescent="0.25">
      <c r="A4643" s="2">
        <v>4642</v>
      </c>
      <c r="B4643" s="2">
        <v>48</v>
      </c>
      <c r="C4643" s="2">
        <v>15</v>
      </c>
      <c r="D4643" s="11"/>
      <c r="E46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43" s="524" t="str">
        <f t="shared" si="218"/>
        <v/>
      </c>
      <c r="H4643" s="525">
        <f t="shared" si="219"/>
        <v>0</v>
      </c>
      <c r="I4643" s="526">
        <f t="shared" si="220"/>
        <v>1</v>
      </c>
      <c r="J4643" s="526" t="str">
        <f ca="1">IF(G4643="","",SUMPRODUCT(LOOKUP(MID(SUBSTITUTE(UPPER(TRIM(CLEAN(SUBSTITUTE(SUBSTITUTE(G4643,"ٔ",""),"ـ","ء"))))," ",""),ROW(INDIRECT("1:"&amp;LEN(SUBSTITUTE(UPPER(TRIM(CLEAN(SUBSTITUTE(SUBSTITUTE(G4643,"ٔ",""),"ـ","ء"))))," ","")))),1),Gematria!$C$3:$C$40,Gematria!$D$3:$D$40)))</f>
        <v/>
      </c>
    </row>
    <row r="4644" spans="1:10" x14ac:dyDescent="0.25">
      <c r="A4644" s="2">
        <v>4643</v>
      </c>
      <c r="B4644" s="2">
        <v>48</v>
      </c>
      <c r="C4644" s="2">
        <v>16</v>
      </c>
      <c r="D4644" s="11"/>
      <c r="E46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44" s="524" t="str">
        <f t="shared" si="218"/>
        <v/>
      </c>
      <c r="H4644" s="525">
        <f t="shared" si="219"/>
        <v>0</v>
      </c>
      <c r="I4644" s="526">
        <f t="shared" si="220"/>
        <v>1</v>
      </c>
      <c r="J4644" s="526" t="str">
        <f ca="1">IF(G4644="","",SUMPRODUCT(LOOKUP(MID(SUBSTITUTE(UPPER(TRIM(CLEAN(SUBSTITUTE(SUBSTITUTE(G4644,"ٔ",""),"ـ","ء"))))," ",""),ROW(INDIRECT("1:"&amp;LEN(SUBSTITUTE(UPPER(TRIM(CLEAN(SUBSTITUTE(SUBSTITUTE(G4644,"ٔ",""),"ـ","ء"))))," ","")))),1),Gematria!$C$3:$C$40,Gematria!$D$3:$D$40)))</f>
        <v/>
      </c>
    </row>
    <row r="4645" spans="1:10" x14ac:dyDescent="0.25">
      <c r="A4645" s="2">
        <v>4644</v>
      </c>
      <c r="B4645" s="2">
        <v>48</v>
      </c>
      <c r="C4645" s="2">
        <v>17</v>
      </c>
      <c r="D4645" s="11"/>
      <c r="E46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45" s="524" t="str">
        <f t="shared" si="218"/>
        <v/>
      </c>
      <c r="H4645" s="525">
        <f t="shared" si="219"/>
        <v>0</v>
      </c>
      <c r="I4645" s="526">
        <f t="shared" si="220"/>
        <v>1</v>
      </c>
      <c r="J4645" s="526" t="str">
        <f ca="1">IF(G4645="","",SUMPRODUCT(LOOKUP(MID(SUBSTITUTE(UPPER(TRIM(CLEAN(SUBSTITUTE(SUBSTITUTE(G4645,"ٔ",""),"ـ","ء"))))," ",""),ROW(INDIRECT("1:"&amp;LEN(SUBSTITUTE(UPPER(TRIM(CLEAN(SUBSTITUTE(SUBSTITUTE(G4645,"ٔ",""),"ـ","ء"))))," ","")))),1),Gematria!$C$3:$C$40,Gematria!$D$3:$D$40)))</f>
        <v/>
      </c>
    </row>
    <row r="4646" spans="1:10" x14ac:dyDescent="0.25">
      <c r="A4646" s="2">
        <v>4645</v>
      </c>
      <c r="B4646" s="2">
        <v>48</v>
      </c>
      <c r="C4646" s="2">
        <v>18</v>
      </c>
      <c r="D4646" s="11"/>
      <c r="E46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46" s="524" t="str">
        <f t="shared" si="218"/>
        <v/>
      </c>
      <c r="H4646" s="525">
        <f t="shared" si="219"/>
        <v>0</v>
      </c>
      <c r="I4646" s="526">
        <f t="shared" si="220"/>
        <v>1</v>
      </c>
      <c r="J4646" s="526" t="str">
        <f ca="1">IF(G4646="","",SUMPRODUCT(LOOKUP(MID(SUBSTITUTE(UPPER(TRIM(CLEAN(SUBSTITUTE(SUBSTITUTE(G4646,"ٔ",""),"ـ","ء"))))," ",""),ROW(INDIRECT("1:"&amp;LEN(SUBSTITUTE(UPPER(TRIM(CLEAN(SUBSTITUTE(SUBSTITUTE(G4646,"ٔ",""),"ـ","ء"))))," ","")))),1),Gematria!$C$3:$C$40,Gematria!$D$3:$D$40)))</f>
        <v/>
      </c>
    </row>
    <row r="4647" spans="1:10" x14ac:dyDescent="0.25">
      <c r="A4647" s="2">
        <v>4646</v>
      </c>
      <c r="B4647" s="2">
        <v>48</v>
      </c>
      <c r="C4647" s="2">
        <v>19</v>
      </c>
      <c r="D4647" s="11"/>
      <c r="E46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47" s="524" t="str">
        <f t="shared" si="218"/>
        <v/>
      </c>
      <c r="H4647" s="525">
        <f t="shared" si="219"/>
        <v>0</v>
      </c>
      <c r="I4647" s="526">
        <f t="shared" si="220"/>
        <v>1</v>
      </c>
      <c r="J4647" s="526" t="str">
        <f ca="1">IF(G4647="","",SUMPRODUCT(LOOKUP(MID(SUBSTITUTE(UPPER(TRIM(CLEAN(SUBSTITUTE(SUBSTITUTE(G4647,"ٔ",""),"ـ","ء"))))," ",""),ROW(INDIRECT("1:"&amp;LEN(SUBSTITUTE(UPPER(TRIM(CLEAN(SUBSTITUTE(SUBSTITUTE(G4647,"ٔ",""),"ـ","ء"))))," ","")))),1),Gematria!$C$3:$C$40,Gematria!$D$3:$D$40)))</f>
        <v/>
      </c>
    </row>
    <row r="4648" spans="1:10" x14ac:dyDescent="0.25">
      <c r="A4648" s="2">
        <v>4647</v>
      </c>
      <c r="B4648" s="2">
        <v>48</v>
      </c>
      <c r="C4648" s="2">
        <v>20</v>
      </c>
      <c r="D4648" s="11"/>
      <c r="E46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48" s="524" t="str">
        <f t="shared" si="218"/>
        <v/>
      </c>
      <c r="H4648" s="525">
        <f t="shared" si="219"/>
        <v>0</v>
      </c>
      <c r="I4648" s="526">
        <f t="shared" si="220"/>
        <v>1</v>
      </c>
      <c r="J4648" s="526" t="str">
        <f ca="1">IF(G4648="","",SUMPRODUCT(LOOKUP(MID(SUBSTITUTE(UPPER(TRIM(CLEAN(SUBSTITUTE(SUBSTITUTE(G4648,"ٔ",""),"ـ","ء"))))," ",""),ROW(INDIRECT("1:"&amp;LEN(SUBSTITUTE(UPPER(TRIM(CLEAN(SUBSTITUTE(SUBSTITUTE(G4648,"ٔ",""),"ـ","ء"))))," ","")))),1),Gematria!$C$3:$C$40,Gematria!$D$3:$D$40)))</f>
        <v/>
      </c>
    </row>
    <row r="4649" spans="1:10" x14ac:dyDescent="0.25">
      <c r="A4649" s="2">
        <v>4648</v>
      </c>
      <c r="B4649" s="2">
        <v>48</v>
      </c>
      <c r="C4649" s="2">
        <v>21</v>
      </c>
      <c r="D4649" s="11"/>
      <c r="E46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49" s="524" t="str">
        <f t="shared" si="218"/>
        <v/>
      </c>
      <c r="H4649" s="525">
        <f t="shared" si="219"/>
        <v>0</v>
      </c>
      <c r="I4649" s="526">
        <f t="shared" si="220"/>
        <v>1</v>
      </c>
      <c r="J4649" s="526" t="str">
        <f ca="1">IF(G4649="","",SUMPRODUCT(LOOKUP(MID(SUBSTITUTE(UPPER(TRIM(CLEAN(SUBSTITUTE(SUBSTITUTE(G4649,"ٔ",""),"ـ","ء"))))," ",""),ROW(INDIRECT("1:"&amp;LEN(SUBSTITUTE(UPPER(TRIM(CLEAN(SUBSTITUTE(SUBSTITUTE(G4649,"ٔ",""),"ـ","ء"))))," ","")))),1),Gematria!$C$3:$C$40,Gematria!$D$3:$D$40)))</f>
        <v/>
      </c>
    </row>
    <row r="4650" spans="1:10" x14ac:dyDescent="0.25">
      <c r="A4650" s="2">
        <v>4649</v>
      </c>
      <c r="B4650" s="2">
        <v>48</v>
      </c>
      <c r="C4650" s="2">
        <v>22</v>
      </c>
      <c r="D4650" s="11"/>
      <c r="E46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50" s="524" t="str">
        <f t="shared" si="218"/>
        <v/>
      </c>
      <c r="H4650" s="525">
        <f t="shared" si="219"/>
        <v>0</v>
      </c>
      <c r="I4650" s="526">
        <f t="shared" si="220"/>
        <v>1</v>
      </c>
      <c r="J4650" s="526" t="str">
        <f ca="1">IF(G4650="","",SUMPRODUCT(LOOKUP(MID(SUBSTITUTE(UPPER(TRIM(CLEAN(SUBSTITUTE(SUBSTITUTE(G4650,"ٔ",""),"ـ","ء"))))," ",""),ROW(INDIRECT("1:"&amp;LEN(SUBSTITUTE(UPPER(TRIM(CLEAN(SUBSTITUTE(SUBSTITUTE(G4650,"ٔ",""),"ـ","ء"))))," ","")))),1),Gematria!$C$3:$C$40,Gematria!$D$3:$D$40)))</f>
        <v/>
      </c>
    </row>
    <row r="4651" spans="1:10" x14ac:dyDescent="0.25">
      <c r="A4651" s="2">
        <v>4650</v>
      </c>
      <c r="B4651" s="2">
        <v>48</v>
      </c>
      <c r="C4651" s="2">
        <v>23</v>
      </c>
      <c r="D4651" s="11"/>
      <c r="E46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51" s="524" t="str">
        <f t="shared" si="218"/>
        <v/>
      </c>
      <c r="H4651" s="525">
        <f t="shared" si="219"/>
        <v>0</v>
      </c>
      <c r="I4651" s="526">
        <f t="shared" si="220"/>
        <v>1</v>
      </c>
      <c r="J4651" s="526" t="str">
        <f ca="1">IF(G4651="","",SUMPRODUCT(LOOKUP(MID(SUBSTITUTE(UPPER(TRIM(CLEAN(SUBSTITUTE(SUBSTITUTE(G4651,"ٔ",""),"ـ","ء"))))," ",""),ROW(INDIRECT("1:"&amp;LEN(SUBSTITUTE(UPPER(TRIM(CLEAN(SUBSTITUTE(SUBSTITUTE(G4651,"ٔ",""),"ـ","ء"))))," ","")))),1),Gematria!$C$3:$C$40,Gematria!$D$3:$D$40)))</f>
        <v/>
      </c>
    </row>
    <row r="4652" spans="1:10" x14ac:dyDescent="0.25">
      <c r="A4652" s="2">
        <v>4651</v>
      </c>
      <c r="B4652" s="2">
        <v>48</v>
      </c>
      <c r="C4652" s="2">
        <v>24</v>
      </c>
      <c r="D4652" s="11"/>
      <c r="E46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52" s="524" t="str">
        <f t="shared" si="218"/>
        <v/>
      </c>
      <c r="H4652" s="525">
        <f t="shared" si="219"/>
        <v>0</v>
      </c>
      <c r="I4652" s="526">
        <f t="shared" si="220"/>
        <v>1</v>
      </c>
      <c r="J4652" s="526" t="str">
        <f ca="1">IF(G4652="","",SUMPRODUCT(LOOKUP(MID(SUBSTITUTE(UPPER(TRIM(CLEAN(SUBSTITUTE(SUBSTITUTE(G4652,"ٔ",""),"ـ","ء"))))," ",""),ROW(INDIRECT("1:"&amp;LEN(SUBSTITUTE(UPPER(TRIM(CLEAN(SUBSTITUTE(SUBSTITUTE(G4652,"ٔ",""),"ـ","ء"))))," ","")))),1),Gematria!$C$3:$C$40,Gematria!$D$3:$D$40)))</f>
        <v/>
      </c>
    </row>
    <row r="4653" spans="1:10" x14ac:dyDescent="0.25">
      <c r="A4653" s="2">
        <v>4652</v>
      </c>
      <c r="B4653" s="2">
        <v>48</v>
      </c>
      <c r="C4653" s="2">
        <v>25</v>
      </c>
      <c r="D4653" s="11"/>
      <c r="E46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53" s="524" t="str">
        <f t="shared" si="218"/>
        <v/>
      </c>
      <c r="H4653" s="525">
        <f t="shared" si="219"/>
        <v>0</v>
      </c>
      <c r="I4653" s="526">
        <f t="shared" si="220"/>
        <v>1</v>
      </c>
      <c r="J4653" s="526" t="str">
        <f ca="1">IF(G4653="","",SUMPRODUCT(LOOKUP(MID(SUBSTITUTE(UPPER(TRIM(CLEAN(SUBSTITUTE(SUBSTITUTE(G4653,"ٔ",""),"ـ","ء"))))," ",""),ROW(INDIRECT("1:"&amp;LEN(SUBSTITUTE(UPPER(TRIM(CLEAN(SUBSTITUTE(SUBSTITUTE(G4653,"ٔ",""),"ـ","ء"))))," ","")))),1),Gematria!$C$3:$C$40,Gematria!$D$3:$D$40)))</f>
        <v/>
      </c>
    </row>
    <row r="4654" spans="1:10" x14ac:dyDescent="0.25">
      <c r="A4654" s="2">
        <v>4653</v>
      </c>
      <c r="B4654" s="2">
        <v>48</v>
      </c>
      <c r="C4654" s="2">
        <v>26</v>
      </c>
      <c r="D4654" s="11"/>
      <c r="E46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54" s="524" t="str">
        <f t="shared" si="218"/>
        <v/>
      </c>
      <c r="H4654" s="525">
        <f t="shared" si="219"/>
        <v>0</v>
      </c>
      <c r="I4654" s="526">
        <f t="shared" si="220"/>
        <v>1</v>
      </c>
      <c r="J4654" s="526" t="str">
        <f ca="1">IF(G4654="","",SUMPRODUCT(LOOKUP(MID(SUBSTITUTE(UPPER(TRIM(CLEAN(SUBSTITUTE(SUBSTITUTE(G4654,"ٔ",""),"ـ","ء"))))," ",""),ROW(INDIRECT("1:"&amp;LEN(SUBSTITUTE(UPPER(TRIM(CLEAN(SUBSTITUTE(SUBSTITUTE(G4654,"ٔ",""),"ـ","ء"))))," ","")))),1),Gematria!$C$3:$C$40,Gematria!$D$3:$D$40)))</f>
        <v/>
      </c>
    </row>
    <row r="4655" spans="1:10" x14ac:dyDescent="0.25">
      <c r="A4655" s="2">
        <v>4654</v>
      </c>
      <c r="B4655" s="2">
        <v>48</v>
      </c>
      <c r="C4655" s="2">
        <v>27</v>
      </c>
      <c r="D4655" s="11"/>
      <c r="E46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55" s="524" t="str">
        <f t="shared" si="218"/>
        <v/>
      </c>
      <c r="H4655" s="525">
        <f t="shared" si="219"/>
        <v>0</v>
      </c>
      <c r="I4655" s="526">
        <f t="shared" si="220"/>
        <v>1</v>
      </c>
      <c r="J4655" s="526" t="str">
        <f ca="1">IF(G4655="","",SUMPRODUCT(LOOKUP(MID(SUBSTITUTE(UPPER(TRIM(CLEAN(SUBSTITUTE(SUBSTITUTE(G4655,"ٔ",""),"ـ","ء"))))," ",""),ROW(INDIRECT("1:"&amp;LEN(SUBSTITUTE(UPPER(TRIM(CLEAN(SUBSTITUTE(SUBSTITUTE(G4655,"ٔ",""),"ـ","ء"))))," ","")))),1),Gematria!$C$3:$C$40,Gematria!$D$3:$D$40)))</f>
        <v/>
      </c>
    </row>
    <row r="4656" spans="1:10" x14ac:dyDescent="0.25">
      <c r="A4656" s="2">
        <v>4655</v>
      </c>
      <c r="B4656" s="2">
        <v>48</v>
      </c>
      <c r="C4656" s="2">
        <v>28</v>
      </c>
      <c r="D4656" s="11"/>
      <c r="E46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56" s="524" t="str">
        <f t="shared" si="218"/>
        <v/>
      </c>
      <c r="H4656" s="525">
        <f t="shared" si="219"/>
        <v>0</v>
      </c>
      <c r="I4656" s="526">
        <f t="shared" si="220"/>
        <v>1</v>
      </c>
      <c r="J4656" s="526" t="str">
        <f ca="1">IF(G4656="","",SUMPRODUCT(LOOKUP(MID(SUBSTITUTE(UPPER(TRIM(CLEAN(SUBSTITUTE(SUBSTITUTE(G4656,"ٔ",""),"ـ","ء"))))," ",""),ROW(INDIRECT("1:"&amp;LEN(SUBSTITUTE(UPPER(TRIM(CLEAN(SUBSTITUTE(SUBSTITUTE(G4656,"ٔ",""),"ـ","ء"))))," ","")))),1),Gematria!$C$3:$C$40,Gematria!$D$3:$D$40)))</f>
        <v/>
      </c>
    </row>
    <row r="4657" spans="1:10" x14ac:dyDescent="0.25">
      <c r="A4657" s="2">
        <v>4656</v>
      </c>
      <c r="B4657" s="2">
        <v>48</v>
      </c>
      <c r="C4657" s="2">
        <v>29</v>
      </c>
      <c r="D4657" s="11"/>
      <c r="E46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57" s="524" t="str">
        <f t="shared" si="218"/>
        <v/>
      </c>
      <c r="H4657" s="525">
        <f t="shared" si="219"/>
        <v>0</v>
      </c>
      <c r="I4657" s="526">
        <f t="shared" si="220"/>
        <v>1</v>
      </c>
      <c r="J4657" s="526" t="str">
        <f ca="1">IF(G4657="","",SUMPRODUCT(LOOKUP(MID(SUBSTITUTE(UPPER(TRIM(CLEAN(SUBSTITUTE(SUBSTITUTE(G4657,"ٔ",""),"ـ","ء"))))," ",""),ROW(INDIRECT("1:"&amp;LEN(SUBSTITUTE(UPPER(TRIM(CLEAN(SUBSTITUTE(SUBSTITUTE(G4657,"ٔ",""),"ـ","ء"))))," ","")))),1),Gematria!$C$3:$C$40,Gematria!$D$3:$D$40)))</f>
        <v/>
      </c>
    </row>
    <row r="4658" spans="1:10" x14ac:dyDescent="0.25">
      <c r="A4658" s="2">
        <v>4657</v>
      </c>
      <c r="B4658" s="2">
        <v>49</v>
      </c>
      <c r="C4658" s="2">
        <v>0</v>
      </c>
      <c r="D4658" s="11"/>
      <c r="E46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58" s="524" t="str">
        <f t="shared" si="218"/>
        <v/>
      </c>
      <c r="H4658" s="525">
        <f t="shared" si="219"/>
        <v>0</v>
      </c>
      <c r="I4658" s="526">
        <f t="shared" si="220"/>
        <v>1</v>
      </c>
      <c r="J4658" s="526" t="str">
        <f ca="1">IF(G4658="","",SUMPRODUCT(LOOKUP(MID(SUBSTITUTE(UPPER(TRIM(CLEAN(SUBSTITUTE(SUBSTITUTE(G4658,"ٔ",""),"ـ","ء"))))," ",""),ROW(INDIRECT("1:"&amp;LEN(SUBSTITUTE(UPPER(TRIM(CLEAN(SUBSTITUTE(SUBSTITUTE(G4658,"ٔ",""),"ـ","ء"))))," ","")))),1),Gematria!$C$3:$C$40,Gematria!$D$3:$D$40)))</f>
        <v/>
      </c>
    </row>
    <row r="4659" spans="1:10" x14ac:dyDescent="0.25">
      <c r="A4659" s="2">
        <v>4658</v>
      </c>
      <c r="B4659" s="2">
        <v>49</v>
      </c>
      <c r="C4659" s="2">
        <v>1</v>
      </c>
      <c r="D4659" s="11"/>
      <c r="E46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59" s="524" t="str">
        <f t="shared" si="218"/>
        <v/>
      </c>
      <c r="H4659" s="525">
        <f t="shared" si="219"/>
        <v>0</v>
      </c>
      <c r="I4659" s="526">
        <f t="shared" si="220"/>
        <v>1</v>
      </c>
      <c r="J4659" s="526" t="str">
        <f ca="1">IF(G4659="","",SUMPRODUCT(LOOKUP(MID(SUBSTITUTE(UPPER(TRIM(CLEAN(SUBSTITUTE(SUBSTITUTE(G4659,"ٔ",""),"ـ","ء"))))," ",""),ROW(INDIRECT("1:"&amp;LEN(SUBSTITUTE(UPPER(TRIM(CLEAN(SUBSTITUTE(SUBSTITUTE(G4659,"ٔ",""),"ـ","ء"))))," ","")))),1),Gematria!$C$3:$C$40,Gematria!$D$3:$D$40)))</f>
        <v/>
      </c>
    </row>
    <row r="4660" spans="1:10" x14ac:dyDescent="0.25">
      <c r="A4660" s="2">
        <v>4659</v>
      </c>
      <c r="B4660" s="2">
        <v>49</v>
      </c>
      <c r="C4660" s="2">
        <v>2</v>
      </c>
      <c r="D4660" s="11"/>
      <c r="E46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60" s="524" t="str">
        <f t="shared" si="218"/>
        <v/>
      </c>
      <c r="H4660" s="525">
        <f t="shared" si="219"/>
        <v>0</v>
      </c>
      <c r="I4660" s="526">
        <f t="shared" si="220"/>
        <v>1</v>
      </c>
      <c r="J4660" s="526" t="str">
        <f ca="1">IF(G4660="","",SUMPRODUCT(LOOKUP(MID(SUBSTITUTE(UPPER(TRIM(CLEAN(SUBSTITUTE(SUBSTITUTE(G4660,"ٔ",""),"ـ","ء"))))," ",""),ROW(INDIRECT("1:"&amp;LEN(SUBSTITUTE(UPPER(TRIM(CLEAN(SUBSTITUTE(SUBSTITUTE(G4660,"ٔ",""),"ـ","ء"))))," ","")))),1),Gematria!$C$3:$C$40,Gematria!$D$3:$D$40)))</f>
        <v/>
      </c>
    </row>
    <row r="4661" spans="1:10" x14ac:dyDescent="0.25">
      <c r="A4661" s="2">
        <v>4660</v>
      </c>
      <c r="B4661" s="2">
        <v>49</v>
      </c>
      <c r="C4661" s="2">
        <v>3</v>
      </c>
      <c r="D4661" s="11"/>
      <c r="E46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61" s="524" t="str">
        <f t="shared" si="218"/>
        <v/>
      </c>
      <c r="H4661" s="525">
        <f t="shared" si="219"/>
        <v>0</v>
      </c>
      <c r="I4661" s="526">
        <f t="shared" si="220"/>
        <v>1</v>
      </c>
      <c r="J4661" s="526" t="str">
        <f ca="1">IF(G4661="","",SUMPRODUCT(LOOKUP(MID(SUBSTITUTE(UPPER(TRIM(CLEAN(SUBSTITUTE(SUBSTITUTE(G4661,"ٔ",""),"ـ","ء"))))," ",""),ROW(INDIRECT("1:"&amp;LEN(SUBSTITUTE(UPPER(TRIM(CLEAN(SUBSTITUTE(SUBSTITUTE(G4661,"ٔ",""),"ـ","ء"))))," ","")))),1),Gematria!$C$3:$C$40,Gematria!$D$3:$D$40)))</f>
        <v/>
      </c>
    </row>
    <row r="4662" spans="1:10" x14ac:dyDescent="0.25">
      <c r="A4662" s="2">
        <v>4661</v>
      </c>
      <c r="B4662" s="2">
        <v>49</v>
      </c>
      <c r="C4662" s="2">
        <v>4</v>
      </c>
      <c r="D4662" s="11"/>
      <c r="E46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62" s="524" t="str">
        <f t="shared" si="218"/>
        <v/>
      </c>
      <c r="H4662" s="525">
        <f t="shared" si="219"/>
        <v>0</v>
      </c>
      <c r="I4662" s="526">
        <f t="shared" si="220"/>
        <v>1</v>
      </c>
      <c r="J4662" s="526" t="str">
        <f ca="1">IF(G4662="","",SUMPRODUCT(LOOKUP(MID(SUBSTITUTE(UPPER(TRIM(CLEAN(SUBSTITUTE(SUBSTITUTE(G4662,"ٔ",""),"ـ","ء"))))," ",""),ROW(INDIRECT("1:"&amp;LEN(SUBSTITUTE(UPPER(TRIM(CLEAN(SUBSTITUTE(SUBSTITUTE(G4662,"ٔ",""),"ـ","ء"))))," ","")))),1),Gematria!$C$3:$C$40,Gematria!$D$3:$D$40)))</f>
        <v/>
      </c>
    </row>
    <row r="4663" spans="1:10" x14ac:dyDescent="0.25">
      <c r="A4663" s="2">
        <v>4662</v>
      </c>
      <c r="B4663" s="2">
        <v>49</v>
      </c>
      <c r="C4663" s="2">
        <v>5</v>
      </c>
      <c r="D4663" s="11"/>
      <c r="E46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63" s="524" t="str">
        <f t="shared" si="218"/>
        <v/>
      </c>
      <c r="H4663" s="525">
        <f t="shared" si="219"/>
        <v>0</v>
      </c>
      <c r="I4663" s="526">
        <f t="shared" si="220"/>
        <v>1</v>
      </c>
      <c r="J4663" s="526" t="str">
        <f ca="1">IF(G4663="","",SUMPRODUCT(LOOKUP(MID(SUBSTITUTE(UPPER(TRIM(CLEAN(SUBSTITUTE(SUBSTITUTE(G4663,"ٔ",""),"ـ","ء"))))," ",""),ROW(INDIRECT("1:"&amp;LEN(SUBSTITUTE(UPPER(TRIM(CLEAN(SUBSTITUTE(SUBSTITUTE(G4663,"ٔ",""),"ـ","ء"))))," ","")))),1),Gematria!$C$3:$C$40,Gematria!$D$3:$D$40)))</f>
        <v/>
      </c>
    </row>
    <row r="4664" spans="1:10" x14ac:dyDescent="0.25">
      <c r="A4664" s="2">
        <v>4663</v>
      </c>
      <c r="B4664" s="2">
        <v>49</v>
      </c>
      <c r="C4664" s="2">
        <v>6</v>
      </c>
      <c r="D4664" s="11"/>
      <c r="E46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64" s="524" t="str">
        <f t="shared" si="218"/>
        <v/>
      </c>
      <c r="H4664" s="525">
        <f t="shared" si="219"/>
        <v>0</v>
      </c>
      <c r="I4664" s="526">
        <f t="shared" si="220"/>
        <v>1</v>
      </c>
      <c r="J4664" s="526" t="str">
        <f ca="1">IF(G4664="","",SUMPRODUCT(LOOKUP(MID(SUBSTITUTE(UPPER(TRIM(CLEAN(SUBSTITUTE(SUBSTITUTE(G4664,"ٔ",""),"ـ","ء"))))," ",""),ROW(INDIRECT("1:"&amp;LEN(SUBSTITUTE(UPPER(TRIM(CLEAN(SUBSTITUTE(SUBSTITUTE(G4664,"ٔ",""),"ـ","ء"))))," ","")))),1),Gematria!$C$3:$C$40,Gematria!$D$3:$D$40)))</f>
        <v/>
      </c>
    </row>
    <row r="4665" spans="1:10" x14ac:dyDescent="0.25">
      <c r="A4665" s="2">
        <v>4664</v>
      </c>
      <c r="B4665" s="2">
        <v>49</v>
      </c>
      <c r="C4665" s="2">
        <v>7</v>
      </c>
      <c r="D4665" s="11"/>
      <c r="E46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65" s="524" t="str">
        <f t="shared" si="218"/>
        <v/>
      </c>
      <c r="H4665" s="525">
        <f t="shared" si="219"/>
        <v>0</v>
      </c>
      <c r="I4665" s="526">
        <f t="shared" si="220"/>
        <v>1</v>
      </c>
      <c r="J4665" s="526" t="str">
        <f ca="1">IF(G4665="","",SUMPRODUCT(LOOKUP(MID(SUBSTITUTE(UPPER(TRIM(CLEAN(SUBSTITUTE(SUBSTITUTE(G4665,"ٔ",""),"ـ","ء"))))," ",""),ROW(INDIRECT("1:"&amp;LEN(SUBSTITUTE(UPPER(TRIM(CLEAN(SUBSTITUTE(SUBSTITUTE(G4665,"ٔ",""),"ـ","ء"))))," ","")))),1),Gematria!$C$3:$C$40,Gematria!$D$3:$D$40)))</f>
        <v/>
      </c>
    </row>
    <row r="4666" spans="1:10" x14ac:dyDescent="0.25">
      <c r="A4666" s="2">
        <v>4665</v>
      </c>
      <c r="B4666" s="2">
        <v>49</v>
      </c>
      <c r="C4666" s="2">
        <v>8</v>
      </c>
      <c r="D4666" s="11"/>
      <c r="E46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66" s="524" t="str">
        <f t="shared" si="218"/>
        <v/>
      </c>
      <c r="H4666" s="525">
        <f t="shared" si="219"/>
        <v>0</v>
      </c>
      <c r="I4666" s="526">
        <f t="shared" si="220"/>
        <v>1</v>
      </c>
      <c r="J4666" s="526" t="str">
        <f ca="1">IF(G4666="","",SUMPRODUCT(LOOKUP(MID(SUBSTITUTE(UPPER(TRIM(CLEAN(SUBSTITUTE(SUBSTITUTE(G4666,"ٔ",""),"ـ","ء"))))," ",""),ROW(INDIRECT("1:"&amp;LEN(SUBSTITUTE(UPPER(TRIM(CLEAN(SUBSTITUTE(SUBSTITUTE(G4666,"ٔ",""),"ـ","ء"))))," ","")))),1),Gematria!$C$3:$C$40,Gematria!$D$3:$D$40)))</f>
        <v/>
      </c>
    </row>
    <row r="4667" spans="1:10" x14ac:dyDescent="0.25">
      <c r="A4667" s="2">
        <v>4666</v>
      </c>
      <c r="B4667" s="2">
        <v>49</v>
      </c>
      <c r="C4667" s="2">
        <v>9</v>
      </c>
      <c r="D4667" s="11"/>
      <c r="E46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67" s="524" t="str">
        <f t="shared" si="218"/>
        <v/>
      </c>
      <c r="H4667" s="525">
        <f t="shared" si="219"/>
        <v>0</v>
      </c>
      <c r="I4667" s="526">
        <f t="shared" si="220"/>
        <v>1</v>
      </c>
      <c r="J4667" s="526" t="str">
        <f ca="1">IF(G4667="","",SUMPRODUCT(LOOKUP(MID(SUBSTITUTE(UPPER(TRIM(CLEAN(SUBSTITUTE(SUBSTITUTE(G4667,"ٔ",""),"ـ","ء"))))," ",""),ROW(INDIRECT("1:"&amp;LEN(SUBSTITUTE(UPPER(TRIM(CLEAN(SUBSTITUTE(SUBSTITUTE(G4667,"ٔ",""),"ـ","ء"))))," ","")))),1),Gematria!$C$3:$C$40,Gematria!$D$3:$D$40)))</f>
        <v/>
      </c>
    </row>
    <row r="4668" spans="1:10" x14ac:dyDescent="0.25">
      <c r="A4668" s="2">
        <v>4667</v>
      </c>
      <c r="B4668" s="2">
        <v>49</v>
      </c>
      <c r="C4668" s="2">
        <v>10</v>
      </c>
      <c r="D4668" s="11"/>
      <c r="E46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68" s="524" t="str">
        <f t="shared" si="218"/>
        <v/>
      </c>
      <c r="H4668" s="525">
        <f t="shared" si="219"/>
        <v>0</v>
      </c>
      <c r="I4668" s="526">
        <f t="shared" si="220"/>
        <v>1</v>
      </c>
      <c r="J4668" s="526" t="str">
        <f ca="1">IF(G4668="","",SUMPRODUCT(LOOKUP(MID(SUBSTITUTE(UPPER(TRIM(CLEAN(SUBSTITUTE(SUBSTITUTE(G4668,"ٔ",""),"ـ","ء"))))," ",""),ROW(INDIRECT("1:"&amp;LEN(SUBSTITUTE(UPPER(TRIM(CLEAN(SUBSTITUTE(SUBSTITUTE(G4668,"ٔ",""),"ـ","ء"))))," ","")))),1),Gematria!$C$3:$C$40,Gematria!$D$3:$D$40)))</f>
        <v/>
      </c>
    </row>
    <row r="4669" spans="1:10" x14ac:dyDescent="0.25">
      <c r="A4669" s="2">
        <v>4668</v>
      </c>
      <c r="B4669" s="2">
        <v>49</v>
      </c>
      <c r="C4669" s="2">
        <v>11</v>
      </c>
      <c r="D4669" s="11"/>
      <c r="E46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69" s="524" t="str">
        <f t="shared" si="218"/>
        <v/>
      </c>
      <c r="H4669" s="525">
        <f t="shared" si="219"/>
        <v>0</v>
      </c>
      <c r="I4669" s="526">
        <f t="shared" si="220"/>
        <v>1</v>
      </c>
      <c r="J4669" s="526" t="str">
        <f ca="1">IF(G4669="","",SUMPRODUCT(LOOKUP(MID(SUBSTITUTE(UPPER(TRIM(CLEAN(SUBSTITUTE(SUBSTITUTE(G4669,"ٔ",""),"ـ","ء"))))," ",""),ROW(INDIRECT("1:"&amp;LEN(SUBSTITUTE(UPPER(TRIM(CLEAN(SUBSTITUTE(SUBSTITUTE(G4669,"ٔ",""),"ـ","ء"))))," ","")))),1),Gematria!$C$3:$C$40,Gematria!$D$3:$D$40)))</f>
        <v/>
      </c>
    </row>
    <row r="4670" spans="1:10" x14ac:dyDescent="0.25">
      <c r="A4670" s="2">
        <v>4669</v>
      </c>
      <c r="B4670" s="2">
        <v>49</v>
      </c>
      <c r="C4670" s="2">
        <v>12</v>
      </c>
      <c r="D4670" s="11"/>
      <c r="E46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70" s="524" t="str">
        <f t="shared" si="218"/>
        <v/>
      </c>
      <c r="H4670" s="525">
        <f t="shared" si="219"/>
        <v>0</v>
      </c>
      <c r="I4670" s="526">
        <f t="shared" si="220"/>
        <v>1</v>
      </c>
      <c r="J4670" s="526" t="str">
        <f ca="1">IF(G4670="","",SUMPRODUCT(LOOKUP(MID(SUBSTITUTE(UPPER(TRIM(CLEAN(SUBSTITUTE(SUBSTITUTE(G4670,"ٔ",""),"ـ","ء"))))," ",""),ROW(INDIRECT("1:"&amp;LEN(SUBSTITUTE(UPPER(TRIM(CLEAN(SUBSTITUTE(SUBSTITUTE(G4670,"ٔ",""),"ـ","ء"))))," ","")))),1),Gematria!$C$3:$C$40,Gematria!$D$3:$D$40)))</f>
        <v/>
      </c>
    </row>
    <row r="4671" spans="1:10" x14ac:dyDescent="0.25">
      <c r="A4671" s="2">
        <v>4670</v>
      </c>
      <c r="B4671" s="2">
        <v>49</v>
      </c>
      <c r="C4671" s="2">
        <v>13</v>
      </c>
      <c r="D4671" s="11"/>
      <c r="E46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71" s="524" t="str">
        <f t="shared" si="218"/>
        <v/>
      </c>
      <c r="H4671" s="525">
        <f t="shared" si="219"/>
        <v>0</v>
      </c>
      <c r="I4671" s="526">
        <f t="shared" si="220"/>
        <v>1</v>
      </c>
      <c r="J4671" s="526" t="str">
        <f ca="1">IF(G4671="","",SUMPRODUCT(LOOKUP(MID(SUBSTITUTE(UPPER(TRIM(CLEAN(SUBSTITUTE(SUBSTITUTE(G4671,"ٔ",""),"ـ","ء"))))," ",""),ROW(INDIRECT("1:"&amp;LEN(SUBSTITUTE(UPPER(TRIM(CLEAN(SUBSTITUTE(SUBSTITUTE(G4671,"ٔ",""),"ـ","ء"))))," ","")))),1),Gematria!$C$3:$C$40,Gematria!$D$3:$D$40)))</f>
        <v/>
      </c>
    </row>
    <row r="4672" spans="1:10" x14ac:dyDescent="0.25">
      <c r="A4672" s="2">
        <v>4671</v>
      </c>
      <c r="B4672" s="2">
        <v>49</v>
      </c>
      <c r="C4672" s="2">
        <v>14</v>
      </c>
      <c r="D4672" s="11"/>
      <c r="E46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72" s="524" t="str">
        <f t="shared" si="218"/>
        <v/>
      </c>
      <c r="H4672" s="525">
        <f t="shared" si="219"/>
        <v>0</v>
      </c>
      <c r="I4672" s="526">
        <f t="shared" si="220"/>
        <v>1</v>
      </c>
      <c r="J4672" s="526" t="str">
        <f ca="1">IF(G4672="","",SUMPRODUCT(LOOKUP(MID(SUBSTITUTE(UPPER(TRIM(CLEAN(SUBSTITUTE(SUBSTITUTE(G4672,"ٔ",""),"ـ","ء"))))," ",""),ROW(INDIRECT("1:"&amp;LEN(SUBSTITUTE(UPPER(TRIM(CLEAN(SUBSTITUTE(SUBSTITUTE(G4672,"ٔ",""),"ـ","ء"))))," ","")))),1),Gematria!$C$3:$C$40,Gematria!$D$3:$D$40)))</f>
        <v/>
      </c>
    </row>
    <row r="4673" spans="1:10" x14ac:dyDescent="0.25">
      <c r="A4673" s="2">
        <v>4672</v>
      </c>
      <c r="B4673" s="2">
        <v>49</v>
      </c>
      <c r="C4673" s="2">
        <v>15</v>
      </c>
      <c r="D4673" s="11"/>
      <c r="E46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73" s="524" t="str">
        <f t="shared" si="218"/>
        <v/>
      </c>
      <c r="H4673" s="525">
        <f t="shared" si="219"/>
        <v>0</v>
      </c>
      <c r="I4673" s="526">
        <f t="shared" si="220"/>
        <v>1</v>
      </c>
      <c r="J4673" s="526" t="str">
        <f ca="1">IF(G4673="","",SUMPRODUCT(LOOKUP(MID(SUBSTITUTE(UPPER(TRIM(CLEAN(SUBSTITUTE(SUBSTITUTE(G4673,"ٔ",""),"ـ","ء"))))," ",""),ROW(INDIRECT("1:"&amp;LEN(SUBSTITUTE(UPPER(TRIM(CLEAN(SUBSTITUTE(SUBSTITUTE(G4673,"ٔ",""),"ـ","ء"))))," ","")))),1),Gematria!$C$3:$C$40,Gematria!$D$3:$D$40)))</f>
        <v/>
      </c>
    </row>
    <row r="4674" spans="1:10" x14ac:dyDescent="0.25">
      <c r="A4674" s="2">
        <v>4673</v>
      </c>
      <c r="B4674" s="2">
        <v>49</v>
      </c>
      <c r="C4674" s="2">
        <v>16</v>
      </c>
      <c r="D4674" s="11"/>
      <c r="E46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74" s="524" t="str">
        <f t="shared" si="218"/>
        <v/>
      </c>
      <c r="H4674" s="525">
        <f t="shared" si="219"/>
        <v>0</v>
      </c>
      <c r="I4674" s="526">
        <f t="shared" si="220"/>
        <v>1</v>
      </c>
      <c r="J4674" s="526" t="str">
        <f ca="1">IF(G4674="","",SUMPRODUCT(LOOKUP(MID(SUBSTITUTE(UPPER(TRIM(CLEAN(SUBSTITUTE(SUBSTITUTE(G4674,"ٔ",""),"ـ","ء"))))," ",""),ROW(INDIRECT("1:"&amp;LEN(SUBSTITUTE(UPPER(TRIM(CLEAN(SUBSTITUTE(SUBSTITUTE(G4674,"ٔ",""),"ـ","ء"))))," ","")))),1),Gematria!$C$3:$C$40,Gematria!$D$3:$D$40)))</f>
        <v/>
      </c>
    </row>
    <row r="4675" spans="1:10" x14ac:dyDescent="0.25">
      <c r="A4675" s="2">
        <v>4674</v>
      </c>
      <c r="B4675" s="2">
        <v>49</v>
      </c>
      <c r="C4675" s="2">
        <v>17</v>
      </c>
      <c r="D4675" s="11"/>
      <c r="E46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75" s="524" t="str">
        <f t="shared" ref="G4675:G4738" si="221">TRIM(CLEAN(SUBSTITUTE(F4675,"ٔ","")))</f>
        <v/>
      </c>
      <c r="H4675" s="525">
        <f t="shared" ref="H4675:H4738" si="222">LEN(SUBSTITUTE(G4675," ",""))</f>
        <v>0</v>
      </c>
      <c r="I4675" s="526">
        <f t="shared" si="220"/>
        <v>1</v>
      </c>
      <c r="J4675" s="526" t="str">
        <f ca="1">IF(G4675="","",SUMPRODUCT(LOOKUP(MID(SUBSTITUTE(UPPER(TRIM(CLEAN(SUBSTITUTE(SUBSTITUTE(G4675,"ٔ",""),"ـ","ء"))))," ",""),ROW(INDIRECT("1:"&amp;LEN(SUBSTITUTE(UPPER(TRIM(CLEAN(SUBSTITUTE(SUBSTITUTE(G4675,"ٔ",""),"ـ","ء"))))," ","")))),1),Gematria!$C$3:$C$40,Gematria!$D$3:$D$40)))</f>
        <v/>
      </c>
    </row>
    <row r="4676" spans="1:10" x14ac:dyDescent="0.25">
      <c r="A4676" s="2">
        <v>4675</v>
      </c>
      <c r="B4676" s="2">
        <v>49</v>
      </c>
      <c r="C4676" s="2">
        <v>18</v>
      </c>
      <c r="D4676" s="11"/>
      <c r="E46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76" s="524" t="str">
        <f t="shared" si="221"/>
        <v/>
      </c>
      <c r="H4676" s="525">
        <f t="shared" si="222"/>
        <v>0</v>
      </c>
      <c r="I4676" s="526">
        <f t="shared" si="220"/>
        <v>1</v>
      </c>
      <c r="J4676" s="526" t="str">
        <f ca="1">IF(G4676="","",SUMPRODUCT(LOOKUP(MID(SUBSTITUTE(UPPER(TRIM(CLEAN(SUBSTITUTE(SUBSTITUTE(G4676,"ٔ",""),"ـ","ء"))))," ",""),ROW(INDIRECT("1:"&amp;LEN(SUBSTITUTE(UPPER(TRIM(CLEAN(SUBSTITUTE(SUBSTITUTE(G4676,"ٔ",""),"ـ","ء"))))," ","")))),1),Gematria!$C$3:$C$40,Gematria!$D$3:$D$40)))</f>
        <v/>
      </c>
    </row>
    <row r="4677" spans="1:10" x14ac:dyDescent="0.25">
      <c r="A4677" s="2">
        <v>4676</v>
      </c>
      <c r="B4677" s="2">
        <v>50</v>
      </c>
      <c r="C4677" s="2">
        <v>0</v>
      </c>
      <c r="D4677" s="11"/>
      <c r="E46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77" s="524" t="str">
        <f t="shared" si="221"/>
        <v/>
      </c>
      <c r="H4677" s="525">
        <f t="shared" si="222"/>
        <v>0</v>
      </c>
      <c r="I4677" s="526">
        <f t="shared" si="220"/>
        <v>1</v>
      </c>
      <c r="J4677" s="526" t="str">
        <f ca="1">IF(G4677="","",SUMPRODUCT(LOOKUP(MID(SUBSTITUTE(UPPER(TRIM(CLEAN(SUBSTITUTE(SUBSTITUTE(G4677,"ٔ",""),"ـ","ء"))))," ",""),ROW(INDIRECT("1:"&amp;LEN(SUBSTITUTE(UPPER(TRIM(CLEAN(SUBSTITUTE(SUBSTITUTE(G4677,"ٔ",""),"ـ","ء"))))," ","")))),1),Gematria!$C$3:$C$40,Gematria!$D$3:$D$40)))</f>
        <v/>
      </c>
    </row>
    <row r="4678" spans="1:10" x14ac:dyDescent="0.25">
      <c r="A4678" s="2">
        <v>4677</v>
      </c>
      <c r="B4678" s="2">
        <v>50</v>
      </c>
      <c r="C4678" s="2">
        <v>1</v>
      </c>
      <c r="D4678" s="11"/>
      <c r="E46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78" s="524" t="str">
        <f t="shared" si="221"/>
        <v/>
      </c>
      <c r="H4678" s="525">
        <f t="shared" si="222"/>
        <v>0</v>
      </c>
      <c r="I4678" s="526">
        <f t="shared" si="220"/>
        <v>1</v>
      </c>
      <c r="J4678" s="526" t="str">
        <f ca="1">IF(G4678="","",SUMPRODUCT(LOOKUP(MID(SUBSTITUTE(UPPER(TRIM(CLEAN(SUBSTITUTE(SUBSTITUTE(G4678,"ٔ",""),"ـ","ء"))))," ",""),ROW(INDIRECT("1:"&amp;LEN(SUBSTITUTE(UPPER(TRIM(CLEAN(SUBSTITUTE(SUBSTITUTE(G4678,"ٔ",""),"ـ","ء"))))," ","")))),1),Gematria!$C$3:$C$40,Gematria!$D$3:$D$40)))</f>
        <v/>
      </c>
    </row>
    <row r="4679" spans="1:10" x14ac:dyDescent="0.25">
      <c r="A4679" s="2">
        <v>4678</v>
      </c>
      <c r="B4679" s="2">
        <v>50</v>
      </c>
      <c r="C4679" s="2">
        <v>2</v>
      </c>
      <c r="D4679" s="11"/>
      <c r="E46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79" s="524" t="str">
        <f t="shared" si="221"/>
        <v/>
      </c>
      <c r="H4679" s="525">
        <f t="shared" si="222"/>
        <v>0</v>
      </c>
      <c r="I4679" s="526">
        <f t="shared" si="220"/>
        <v>1</v>
      </c>
      <c r="J4679" s="526" t="str">
        <f ca="1">IF(G4679="","",SUMPRODUCT(LOOKUP(MID(SUBSTITUTE(UPPER(TRIM(CLEAN(SUBSTITUTE(SUBSTITUTE(G4679,"ٔ",""),"ـ","ء"))))," ",""),ROW(INDIRECT("1:"&amp;LEN(SUBSTITUTE(UPPER(TRIM(CLEAN(SUBSTITUTE(SUBSTITUTE(G4679,"ٔ",""),"ـ","ء"))))," ","")))),1),Gematria!$C$3:$C$40,Gematria!$D$3:$D$40)))</f>
        <v/>
      </c>
    </row>
    <row r="4680" spans="1:10" x14ac:dyDescent="0.25">
      <c r="A4680" s="2">
        <v>4679</v>
      </c>
      <c r="B4680" s="2">
        <v>50</v>
      </c>
      <c r="C4680" s="2">
        <v>3</v>
      </c>
      <c r="D4680" s="11"/>
      <c r="E46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80" s="524" t="str">
        <f t="shared" si="221"/>
        <v/>
      </c>
      <c r="H4680" s="525">
        <f t="shared" si="222"/>
        <v>0</v>
      </c>
      <c r="I4680" s="526">
        <f t="shared" si="220"/>
        <v>1</v>
      </c>
      <c r="J4680" s="526" t="str">
        <f ca="1">IF(G4680="","",SUMPRODUCT(LOOKUP(MID(SUBSTITUTE(UPPER(TRIM(CLEAN(SUBSTITUTE(SUBSTITUTE(G4680,"ٔ",""),"ـ","ء"))))," ",""),ROW(INDIRECT("1:"&amp;LEN(SUBSTITUTE(UPPER(TRIM(CLEAN(SUBSTITUTE(SUBSTITUTE(G4680,"ٔ",""),"ـ","ء"))))," ","")))),1),Gematria!$C$3:$C$40,Gematria!$D$3:$D$40)))</f>
        <v/>
      </c>
    </row>
    <row r="4681" spans="1:10" x14ac:dyDescent="0.25">
      <c r="A4681" s="2">
        <v>4680</v>
      </c>
      <c r="B4681" s="2">
        <v>50</v>
      </c>
      <c r="C4681" s="2">
        <v>4</v>
      </c>
      <c r="D4681" s="11"/>
      <c r="E46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81" s="524" t="str">
        <f t="shared" si="221"/>
        <v/>
      </c>
      <c r="H4681" s="525">
        <f t="shared" si="222"/>
        <v>0</v>
      </c>
      <c r="I4681" s="526">
        <f t="shared" si="220"/>
        <v>1</v>
      </c>
      <c r="J4681" s="526" t="str">
        <f ca="1">IF(G4681="","",SUMPRODUCT(LOOKUP(MID(SUBSTITUTE(UPPER(TRIM(CLEAN(SUBSTITUTE(SUBSTITUTE(G4681,"ٔ",""),"ـ","ء"))))," ",""),ROW(INDIRECT("1:"&amp;LEN(SUBSTITUTE(UPPER(TRIM(CLEAN(SUBSTITUTE(SUBSTITUTE(G4681,"ٔ",""),"ـ","ء"))))," ","")))),1),Gematria!$C$3:$C$40,Gematria!$D$3:$D$40)))</f>
        <v/>
      </c>
    </row>
    <row r="4682" spans="1:10" x14ac:dyDescent="0.25">
      <c r="A4682" s="2">
        <v>4681</v>
      </c>
      <c r="B4682" s="2">
        <v>50</v>
      </c>
      <c r="C4682" s="2">
        <v>5</v>
      </c>
      <c r="D4682" s="11"/>
      <c r="E46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82" s="524" t="str">
        <f t="shared" si="221"/>
        <v/>
      </c>
      <c r="H4682" s="525">
        <f t="shared" si="222"/>
        <v>0</v>
      </c>
      <c r="I4682" s="526">
        <f t="shared" si="220"/>
        <v>1</v>
      </c>
      <c r="J4682" s="526" t="str">
        <f ca="1">IF(G4682="","",SUMPRODUCT(LOOKUP(MID(SUBSTITUTE(UPPER(TRIM(CLEAN(SUBSTITUTE(SUBSTITUTE(G4682,"ٔ",""),"ـ","ء"))))," ",""),ROW(INDIRECT("1:"&amp;LEN(SUBSTITUTE(UPPER(TRIM(CLEAN(SUBSTITUTE(SUBSTITUTE(G4682,"ٔ",""),"ـ","ء"))))," ","")))),1),Gematria!$C$3:$C$40,Gematria!$D$3:$D$40)))</f>
        <v/>
      </c>
    </row>
    <row r="4683" spans="1:10" x14ac:dyDescent="0.25">
      <c r="A4683" s="2">
        <v>4682</v>
      </c>
      <c r="B4683" s="2">
        <v>50</v>
      </c>
      <c r="C4683" s="2">
        <v>6</v>
      </c>
      <c r="D4683" s="11"/>
      <c r="E46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83" s="524" t="str">
        <f t="shared" si="221"/>
        <v/>
      </c>
      <c r="H4683" s="525">
        <f t="shared" si="222"/>
        <v>0</v>
      </c>
      <c r="I4683" s="526">
        <f t="shared" si="220"/>
        <v>1</v>
      </c>
      <c r="J4683" s="526" t="str">
        <f ca="1">IF(G4683="","",SUMPRODUCT(LOOKUP(MID(SUBSTITUTE(UPPER(TRIM(CLEAN(SUBSTITUTE(SUBSTITUTE(G4683,"ٔ",""),"ـ","ء"))))," ",""),ROW(INDIRECT("1:"&amp;LEN(SUBSTITUTE(UPPER(TRIM(CLEAN(SUBSTITUTE(SUBSTITUTE(G4683,"ٔ",""),"ـ","ء"))))," ","")))),1),Gematria!$C$3:$C$40,Gematria!$D$3:$D$40)))</f>
        <v/>
      </c>
    </row>
    <row r="4684" spans="1:10" x14ac:dyDescent="0.25">
      <c r="A4684" s="2">
        <v>4683</v>
      </c>
      <c r="B4684" s="2">
        <v>50</v>
      </c>
      <c r="C4684" s="2">
        <v>7</v>
      </c>
      <c r="D4684" s="11"/>
      <c r="E46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84" s="524" t="str">
        <f t="shared" si="221"/>
        <v/>
      </c>
      <c r="H4684" s="525">
        <f t="shared" si="222"/>
        <v>0</v>
      </c>
      <c r="I4684" s="526">
        <f t="shared" si="220"/>
        <v>1</v>
      </c>
      <c r="J4684" s="526" t="str">
        <f ca="1">IF(G4684="","",SUMPRODUCT(LOOKUP(MID(SUBSTITUTE(UPPER(TRIM(CLEAN(SUBSTITUTE(SUBSTITUTE(G4684,"ٔ",""),"ـ","ء"))))," ",""),ROW(INDIRECT("1:"&amp;LEN(SUBSTITUTE(UPPER(TRIM(CLEAN(SUBSTITUTE(SUBSTITUTE(G4684,"ٔ",""),"ـ","ء"))))," ","")))),1),Gematria!$C$3:$C$40,Gematria!$D$3:$D$40)))</f>
        <v/>
      </c>
    </row>
    <row r="4685" spans="1:10" x14ac:dyDescent="0.25">
      <c r="A4685" s="2">
        <v>4684</v>
      </c>
      <c r="B4685" s="2">
        <v>50</v>
      </c>
      <c r="C4685" s="2">
        <v>8</v>
      </c>
      <c r="D4685" s="11"/>
      <c r="E46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85" s="524" t="str">
        <f t="shared" si="221"/>
        <v/>
      </c>
      <c r="H4685" s="525">
        <f t="shared" si="222"/>
        <v>0</v>
      </c>
      <c r="I4685" s="526">
        <f t="shared" si="220"/>
        <v>1</v>
      </c>
      <c r="J4685" s="526" t="str">
        <f ca="1">IF(G4685="","",SUMPRODUCT(LOOKUP(MID(SUBSTITUTE(UPPER(TRIM(CLEAN(SUBSTITUTE(SUBSTITUTE(G4685,"ٔ",""),"ـ","ء"))))," ",""),ROW(INDIRECT("1:"&amp;LEN(SUBSTITUTE(UPPER(TRIM(CLEAN(SUBSTITUTE(SUBSTITUTE(G4685,"ٔ",""),"ـ","ء"))))," ","")))),1),Gematria!$C$3:$C$40,Gematria!$D$3:$D$40)))</f>
        <v/>
      </c>
    </row>
    <row r="4686" spans="1:10" x14ac:dyDescent="0.25">
      <c r="A4686" s="2">
        <v>4685</v>
      </c>
      <c r="B4686" s="2">
        <v>50</v>
      </c>
      <c r="C4686" s="2">
        <v>9</v>
      </c>
      <c r="D4686" s="11"/>
      <c r="E46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86" s="524" t="str">
        <f t="shared" si="221"/>
        <v/>
      </c>
      <c r="H4686" s="525">
        <f t="shared" si="222"/>
        <v>0</v>
      </c>
      <c r="I4686" s="526">
        <f t="shared" si="220"/>
        <v>1</v>
      </c>
      <c r="J4686" s="526" t="str">
        <f ca="1">IF(G4686="","",SUMPRODUCT(LOOKUP(MID(SUBSTITUTE(UPPER(TRIM(CLEAN(SUBSTITUTE(SUBSTITUTE(G4686,"ٔ",""),"ـ","ء"))))," ",""),ROW(INDIRECT("1:"&amp;LEN(SUBSTITUTE(UPPER(TRIM(CLEAN(SUBSTITUTE(SUBSTITUTE(G4686,"ٔ",""),"ـ","ء"))))," ","")))),1),Gematria!$C$3:$C$40,Gematria!$D$3:$D$40)))</f>
        <v/>
      </c>
    </row>
    <row r="4687" spans="1:10" x14ac:dyDescent="0.25">
      <c r="A4687" s="2">
        <v>4686</v>
      </c>
      <c r="B4687" s="2">
        <v>50</v>
      </c>
      <c r="C4687" s="2">
        <v>10</v>
      </c>
      <c r="D4687" s="11"/>
      <c r="E46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87" s="524" t="str">
        <f t="shared" si="221"/>
        <v/>
      </c>
      <c r="H4687" s="525">
        <f t="shared" si="222"/>
        <v>0</v>
      </c>
      <c r="I4687" s="526">
        <f t="shared" si="220"/>
        <v>1</v>
      </c>
      <c r="J4687" s="526" t="str">
        <f ca="1">IF(G4687="","",SUMPRODUCT(LOOKUP(MID(SUBSTITUTE(UPPER(TRIM(CLEAN(SUBSTITUTE(SUBSTITUTE(G4687,"ٔ",""),"ـ","ء"))))," ",""),ROW(INDIRECT("1:"&amp;LEN(SUBSTITUTE(UPPER(TRIM(CLEAN(SUBSTITUTE(SUBSTITUTE(G4687,"ٔ",""),"ـ","ء"))))," ","")))),1),Gematria!$C$3:$C$40,Gematria!$D$3:$D$40)))</f>
        <v/>
      </c>
    </row>
    <row r="4688" spans="1:10" x14ac:dyDescent="0.25">
      <c r="A4688" s="2">
        <v>4687</v>
      </c>
      <c r="B4688" s="2">
        <v>50</v>
      </c>
      <c r="C4688" s="2">
        <v>11</v>
      </c>
      <c r="D4688" s="11"/>
      <c r="E46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88" s="524" t="str">
        <f t="shared" si="221"/>
        <v/>
      </c>
      <c r="H4688" s="525">
        <f t="shared" si="222"/>
        <v>0</v>
      </c>
      <c r="I4688" s="526">
        <f t="shared" si="220"/>
        <v>1</v>
      </c>
      <c r="J4688" s="526" t="str">
        <f ca="1">IF(G4688="","",SUMPRODUCT(LOOKUP(MID(SUBSTITUTE(UPPER(TRIM(CLEAN(SUBSTITUTE(SUBSTITUTE(G4688,"ٔ",""),"ـ","ء"))))," ",""),ROW(INDIRECT("1:"&amp;LEN(SUBSTITUTE(UPPER(TRIM(CLEAN(SUBSTITUTE(SUBSTITUTE(G4688,"ٔ",""),"ـ","ء"))))," ","")))),1),Gematria!$C$3:$C$40,Gematria!$D$3:$D$40)))</f>
        <v/>
      </c>
    </row>
    <row r="4689" spans="1:10" x14ac:dyDescent="0.25">
      <c r="A4689" s="2">
        <v>4688</v>
      </c>
      <c r="B4689" s="2">
        <v>50</v>
      </c>
      <c r="C4689" s="2">
        <v>12</v>
      </c>
      <c r="D4689" s="11"/>
      <c r="E46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89" s="524" t="str">
        <f t="shared" si="221"/>
        <v/>
      </c>
      <c r="H4689" s="525">
        <f t="shared" si="222"/>
        <v>0</v>
      </c>
      <c r="I4689" s="526">
        <f t="shared" si="220"/>
        <v>1</v>
      </c>
      <c r="J4689" s="526" t="str">
        <f ca="1">IF(G4689="","",SUMPRODUCT(LOOKUP(MID(SUBSTITUTE(UPPER(TRIM(CLEAN(SUBSTITUTE(SUBSTITUTE(G4689,"ٔ",""),"ـ","ء"))))," ",""),ROW(INDIRECT("1:"&amp;LEN(SUBSTITUTE(UPPER(TRIM(CLEAN(SUBSTITUTE(SUBSTITUTE(G4689,"ٔ",""),"ـ","ء"))))," ","")))),1),Gematria!$C$3:$C$40,Gematria!$D$3:$D$40)))</f>
        <v/>
      </c>
    </row>
    <row r="4690" spans="1:10" x14ac:dyDescent="0.25">
      <c r="A4690" s="2">
        <v>4689</v>
      </c>
      <c r="B4690" s="2">
        <v>50</v>
      </c>
      <c r="C4690" s="2">
        <v>13</v>
      </c>
      <c r="D4690" s="11"/>
      <c r="E46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90" s="524" t="str">
        <f t="shared" si="221"/>
        <v/>
      </c>
      <c r="H4690" s="525">
        <f t="shared" si="222"/>
        <v>0</v>
      </c>
      <c r="I4690" s="526">
        <f t="shared" si="220"/>
        <v>1</v>
      </c>
      <c r="J4690" s="526" t="str">
        <f ca="1">IF(G4690="","",SUMPRODUCT(LOOKUP(MID(SUBSTITUTE(UPPER(TRIM(CLEAN(SUBSTITUTE(SUBSTITUTE(G4690,"ٔ",""),"ـ","ء"))))," ",""),ROW(INDIRECT("1:"&amp;LEN(SUBSTITUTE(UPPER(TRIM(CLEAN(SUBSTITUTE(SUBSTITUTE(G4690,"ٔ",""),"ـ","ء"))))," ","")))),1),Gematria!$C$3:$C$40,Gematria!$D$3:$D$40)))</f>
        <v/>
      </c>
    </row>
    <row r="4691" spans="1:10" x14ac:dyDescent="0.25">
      <c r="A4691" s="2">
        <v>4690</v>
      </c>
      <c r="B4691" s="2">
        <v>50</v>
      </c>
      <c r="C4691" s="2">
        <v>14</v>
      </c>
      <c r="D4691" s="11"/>
      <c r="E46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91" s="524" t="str">
        <f t="shared" si="221"/>
        <v/>
      </c>
      <c r="H4691" s="525">
        <f t="shared" si="222"/>
        <v>0</v>
      </c>
      <c r="I4691" s="526">
        <f t="shared" ref="I4691:I4754" si="223">LEN(TRIM(G4691))-H4691+1</f>
        <v>1</v>
      </c>
      <c r="J4691" s="526" t="str">
        <f ca="1">IF(G4691="","",SUMPRODUCT(LOOKUP(MID(SUBSTITUTE(UPPER(TRIM(CLEAN(SUBSTITUTE(SUBSTITUTE(G4691,"ٔ",""),"ـ","ء"))))," ",""),ROW(INDIRECT("1:"&amp;LEN(SUBSTITUTE(UPPER(TRIM(CLEAN(SUBSTITUTE(SUBSTITUTE(G4691,"ٔ",""),"ـ","ء"))))," ","")))),1),Gematria!$C$3:$C$40,Gematria!$D$3:$D$40)))</f>
        <v/>
      </c>
    </row>
    <row r="4692" spans="1:10" x14ac:dyDescent="0.25">
      <c r="A4692" s="2">
        <v>4691</v>
      </c>
      <c r="B4692" s="2">
        <v>50</v>
      </c>
      <c r="C4692" s="2">
        <v>15</v>
      </c>
      <c r="D4692" s="11"/>
      <c r="E46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92" s="524" t="str">
        <f t="shared" si="221"/>
        <v/>
      </c>
      <c r="H4692" s="525">
        <f t="shared" si="222"/>
        <v>0</v>
      </c>
      <c r="I4692" s="526">
        <f t="shared" si="223"/>
        <v>1</v>
      </c>
      <c r="J4692" s="526" t="str">
        <f ca="1">IF(G4692="","",SUMPRODUCT(LOOKUP(MID(SUBSTITUTE(UPPER(TRIM(CLEAN(SUBSTITUTE(SUBSTITUTE(G4692,"ٔ",""),"ـ","ء"))))," ",""),ROW(INDIRECT("1:"&amp;LEN(SUBSTITUTE(UPPER(TRIM(CLEAN(SUBSTITUTE(SUBSTITUTE(G4692,"ٔ",""),"ـ","ء"))))," ","")))),1),Gematria!$C$3:$C$40,Gematria!$D$3:$D$40)))</f>
        <v/>
      </c>
    </row>
    <row r="4693" spans="1:10" x14ac:dyDescent="0.25">
      <c r="A4693" s="2">
        <v>4692</v>
      </c>
      <c r="B4693" s="2">
        <v>50</v>
      </c>
      <c r="C4693" s="2">
        <v>16</v>
      </c>
      <c r="D4693" s="11"/>
      <c r="E46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93" s="524" t="str">
        <f t="shared" si="221"/>
        <v/>
      </c>
      <c r="H4693" s="525">
        <f t="shared" si="222"/>
        <v>0</v>
      </c>
      <c r="I4693" s="526">
        <f t="shared" si="223"/>
        <v>1</v>
      </c>
      <c r="J4693" s="526" t="str">
        <f ca="1">IF(G4693="","",SUMPRODUCT(LOOKUP(MID(SUBSTITUTE(UPPER(TRIM(CLEAN(SUBSTITUTE(SUBSTITUTE(G4693,"ٔ",""),"ـ","ء"))))," ",""),ROW(INDIRECT("1:"&amp;LEN(SUBSTITUTE(UPPER(TRIM(CLEAN(SUBSTITUTE(SUBSTITUTE(G4693,"ٔ",""),"ـ","ء"))))," ","")))),1),Gematria!$C$3:$C$40,Gematria!$D$3:$D$40)))</f>
        <v/>
      </c>
    </row>
    <row r="4694" spans="1:10" x14ac:dyDescent="0.25">
      <c r="A4694" s="2">
        <v>4693</v>
      </c>
      <c r="B4694" s="2">
        <v>50</v>
      </c>
      <c r="C4694" s="2">
        <v>17</v>
      </c>
      <c r="D4694" s="11"/>
      <c r="E46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94" s="524" t="str">
        <f t="shared" si="221"/>
        <v/>
      </c>
      <c r="H4694" s="525">
        <f t="shared" si="222"/>
        <v>0</v>
      </c>
      <c r="I4694" s="526">
        <f t="shared" si="223"/>
        <v>1</v>
      </c>
      <c r="J4694" s="526" t="str">
        <f ca="1">IF(G4694="","",SUMPRODUCT(LOOKUP(MID(SUBSTITUTE(UPPER(TRIM(CLEAN(SUBSTITUTE(SUBSTITUTE(G4694,"ٔ",""),"ـ","ء"))))," ",""),ROW(INDIRECT("1:"&amp;LEN(SUBSTITUTE(UPPER(TRIM(CLEAN(SUBSTITUTE(SUBSTITUTE(G4694,"ٔ",""),"ـ","ء"))))," ","")))),1),Gematria!$C$3:$C$40,Gematria!$D$3:$D$40)))</f>
        <v/>
      </c>
    </row>
    <row r="4695" spans="1:10" x14ac:dyDescent="0.25">
      <c r="A4695" s="2">
        <v>4694</v>
      </c>
      <c r="B4695" s="2">
        <v>50</v>
      </c>
      <c r="C4695" s="2">
        <v>18</v>
      </c>
      <c r="D4695" s="11"/>
      <c r="E46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95" s="524" t="str">
        <f t="shared" si="221"/>
        <v/>
      </c>
      <c r="H4695" s="525">
        <f t="shared" si="222"/>
        <v>0</v>
      </c>
      <c r="I4695" s="526">
        <f t="shared" si="223"/>
        <v>1</v>
      </c>
      <c r="J4695" s="526" t="str">
        <f ca="1">IF(G4695="","",SUMPRODUCT(LOOKUP(MID(SUBSTITUTE(UPPER(TRIM(CLEAN(SUBSTITUTE(SUBSTITUTE(G4695,"ٔ",""),"ـ","ء"))))," ",""),ROW(INDIRECT("1:"&amp;LEN(SUBSTITUTE(UPPER(TRIM(CLEAN(SUBSTITUTE(SUBSTITUTE(G4695,"ٔ",""),"ـ","ء"))))," ","")))),1),Gematria!$C$3:$C$40,Gematria!$D$3:$D$40)))</f>
        <v/>
      </c>
    </row>
    <row r="4696" spans="1:10" x14ac:dyDescent="0.25">
      <c r="A4696" s="2">
        <v>4695</v>
      </c>
      <c r="B4696" s="2">
        <v>50</v>
      </c>
      <c r="C4696" s="2">
        <v>19</v>
      </c>
      <c r="D4696" s="11"/>
      <c r="E46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96" s="524" t="str">
        <f t="shared" si="221"/>
        <v/>
      </c>
      <c r="H4696" s="525">
        <f t="shared" si="222"/>
        <v>0</v>
      </c>
      <c r="I4696" s="526">
        <f t="shared" si="223"/>
        <v>1</v>
      </c>
      <c r="J4696" s="526" t="str">
        <f ca="1">IF(G4696="","",SUMPRODUCT(LOOKUP(MID(SUBSTITUTE(UPPER(TRIM(CLEAN(SUBSTITUTE(SUBSTITUTE(G4696,"ٔ",""),"ـ","ء"))))," ",""),ROW(INDIRECT("1:"&amp;LEN(SUBSTITUTE(UPPER(TRIM(CLEAN(SUBSTITUTE(SUBSTITUTE(G4696,"ٔ",""),"ـ","ء"))))," ","")))),1),Gematria!$C$3:$C$40,Gematria!$D$3:$D$40)))</f>
        <v/>
      </c>
    </row>
    <row r="4697" spans="1:10" x14ac:dyDescent="0.25">
      <c r="A4697" s="2">
        <v>4696</v>
      </c>
      <c r="B4697" s="2">
        <v>50</v>
      </c>
      <c r="C4697" s="2">
        <v>20</v>
      </c>
      <c r="D4697" s="11"/>
      <c r="E46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97" s="524" t="str">
        <f t="shared" si="221"/>
        <v/>
      </c>
      <c r="H4697" s="525">
        <f t="shared" si="222"/>
        <v>0</v>
      </c>
      <c r="I4697" s="526">
        <f t="shared" si="223"/>
        <v>1</v>
      </c>
      <c r="J4697" s="526" t="str">
        <f ca="1">IF(G4697="","",SUMPRODUCT(LOOKUP(MID(SUBSTITUTE(UPPER(TRIM(CLEAN(SUBSTITUTE(SUBSTITUTE(G4697,"ٔ",""),"ـ","ء"))))," ",""),ROW(INDIRECT("1:"&amp;LEN(SUBSTITUTE(UPPER(TRIM(CLEAN(SUBSTITUTE(SUBSTITUTE(G4697,"ٔ",""),"ـ","ء"))))," ","")))),1),Gematria!$C$3:$C$40,Gematria!$D$3:$D$40)))</f>
        <v/>
      </c>
    </row>
    <row r="4698" spans="1:10" x14ac:dyDescent="0.25">
      <c r="A4698" s="2">
        <v>4697</v>
      </c>
      <c r="B4698" s="2">
        <v>50</v>
      </c>
      <c r="C4698" s="2">
        <v>21</v>
      </c>
      <c r="D4698" s="11"/>
      <c r="E46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98" s="524" t="str">
        <f t="shared" si="221"/>
        <v/>
      </c>
      <c r="H4698" s="525">
        <f t="shared" si="222"/>
        <v>0</v>
      </c>
      <c r="I4698" s="526">
        <f t="shared" si="223"/>
        <v>1</v>
      </c>
      <c r="J4698" s="526" t="str">
        <f ca="1">IF(G4698="","",SUMPRODUCT(LOOKUP(MID(SUBSTITUTE(UPPER(TRIM(CLEAN(SUBSTITUTE(SUBSTITUTE(G4698,"ٔ",""),"ـ","ء"))))," ",""),ROW(INDIRECT("1:"&amp;LEN(SUBSTITUTE(UPPER(TRIM(CLEAN(SUBSTITUTE(SUBSTITUTE(G4698,"ٔ",""),"ـ","ء"))))," ","")))),1),Gematria!$C$3:$C$40,Gematria!$D$3:$D$40)))</f>
        <v/>
      </c>
    </row>
    <row r="4699" spans="1:10" x14ac:dyDescent="0.25">
      <c r="A4699" s="2">
        <v>4698</v>
      </c>
      <c r="B4699" s="2">
        <v>50</v>
      </c>
      <c r="C4699" s="2">
        <v>22</v>
      </c>
      <c r="D4699" s="11"/>
      <c r="E46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6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4699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699" s="524" t="str">
        <f t="shared" si="221"/>
        <v/>
      </c>
      <c r="H4699" s="525">
        <f t="shared" si="222"/>
        <v>0</v>
      </c>
      <c r="I4699" s="526">
        <f t="shared" si="223"/>
        <v>1</v>
      </c>
      <c r="J4699" s="526" t="str">
        <f ca="1">IF(G4699="","",SUMPRODUCT(LOOKUP(MID(SUBSTITUTE(UPPER(TRIM(CLEAN(SUBSTITUTE(SUBSTITUTE(G4699,"ٔ",""),"ـ","ء"))))," ",""),ROW(INDIRECT("1:"&amp;LEN(SUBSTITUTE(UPPER(TRIM(CLEAN(SUBSTITUTE(SUBSTITUTE(G4699,"ٔ",""),"ـ","ء"))))," ","")))),1),Gematria!$C$3:$C$40,Gematria!$D$3:$D$40)))</f>
        <v/>
      </c>
    </row>
    <row r="4700" spans="1:10" x14ac:dyDescent="0.25">
      <c r="A4700" s="2">
        <v>4699</v>
      </c>
      <c r="B4700" s="2">
        <v>50</v>
      </c>
      <c r="C4700" s="2">
        <v>23</v>
      </c>
      <c r="D4700" s="11"/>
      <c r="E47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00" s="524" t="str">
        <f t="shared" si="221"/>
        <v/>
      </c>
      <c r="H4700" s="525">
        <f t="shared" si="222"/>
        <v>0</v>
      </c>
      <c r="I4700" s="526">
        <f t="shared" si="223"/>
        <v>1</v>
      </c>
      <c r="J4700" s="526" t="str">
        <f ca="1">IF(G4700="","",SUMPRODUCT(LOOKUP(MID(SUBSTITUTE(UPPER(TRIM(CLEAN(SUBSTITUTE(SUBSTITUTE(G4700,"ٔ",""),"ـ","ء"))))," ",""),ROW(INDIRECT("1:"&amp;LEN(SUBSTITUTE(UPPER(TRIM(CLEAN(SUBSTITUTE(SUBSTITUTE(G4700,"ٔ",""),"ـ","ء"))))," ","")))),1),Gematria!$C$3:$C$40,Gematria!$D$3:$D$40)))</f>
        <v/>
      </c>
    </row>
    <row r="4701" spans="1:10" x14ac:dyDescent="0.25">
      <c r="A4701" s="2">
        <v>4700</v>
      </c>
      <c r="B4701" s="2">
        <v>50</v>
      </c>
      <c r="C4701" s="2">
        <v>24</v>
      </c>
      <c r="D4701" s="11"/>
      <c r="E47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01" s="524" t="str">
        <f t="shared" si="221"/>
        <v/>
      </c>
      <c r="H4701" s="525">
        <f t="shared" si="222"/>
        <v>0</v>
      </c>
      <c r="I4701" s="526">
        <f t="shared" si="223"/>
        <v>1</v>
      </c>
      <c r="J4701" s="526" t="str">
        <f ca="1">IF(G4701="","",SUMPRODUCT(LOOKUP(MID(SUBSTITUTE(UPPER(TRIM(CLEAN(SUBSTITUTE(SUBSTITUTE(G4701,"ٔ",""),"ـ","ء"))))," ",""),ROW(INDIRECT("1:"&amp;LEN(SUBSTITUTE(UPPER(TRIM(CLEAN(SUBSTITUTE(SUBSTITUTE(G4701,"ٔ",""),"ـ","ء"))))," ","")))),1),Gematria!$C$3:$C$40,Gematria!$D$3:$D$40)))</f>
        <v/>
      </c>
    </row>
    <row r="4702" spans="1:10" x14ac:dyDescent="0.25">
      <c r="A4702" s="2">
        <v>4701</v>
      </c>
      <c r="B4702" s="2">
        <v>50</v>
      </c>
      <c r="C4702" s="2">
        <v>25</v>
      </c>
      <c r="D4702" s="11"/>
      <c r="E47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02" s="524" t="str">
        <f t="shared" si="221"/>
        <v/>
      </c>
      <c r="H4702" s="525">
        <f t="shared" si="222"/>
        <v>0</v>
      </c>
      <c r="I4702" s="526">
        <f t="shared" si="223"/>
        <v>1</v>
      </c>
      <c r="J4702" s="526" t="str">
        <f ca="1">IF(G4702="","",SUMPRODUCT(LOOKUP(MID(SUBSTITUTE(UPPER(TRIM(CLEAN(SUBSTITUTE(SUBSTITUTE(G4702,"ٔ",""),"ـ","ء"))))," ",""),ROW(INDIRECT("1:"&amp;LEN(SUBSTITUTE(UPPER(TRIM(CLEAN(SUBSTITUTE(SUBSTITUTE(G4702,"ٔ",""),"ـ","ء"))))," ","")))),1),Gematria!$C$3:$C$40,Gematria!$D$3:$D$40)))</f>
        <v/>
      </c>
    </row>
    <row r="4703" spans="1:10" x14ac:dyDescent="0.25">
      <c r="A4703" s="2">
        <v>4702</v>
      </c>
      <c r="B4703" s="2">
        <v>50</v>
      </c>
      <c r="C4703" s="2">
        <v>26</v>
      </c>
      <c r="D4703" s="11"/>
      <c r="E47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03" s="524" t="str">
        <f t="shared" si="221"/>
        <v/>
      </c>
      <c r="H4703" s="525">
        <f t="shared" si="222"/>
        <v>0</v>
      </c>
      <c r="I4703" s="526">
        <f t="shared" si="223"/>
        <v>1</v>
      </c>
      <c r="J4703" s="526" t="str">
        <f ca="1">IF(G4703="","",SUMPRODUCT(LOOKUP(MID(SUBSTITUTE(UPPER(TRIM(CLEAN(SUBSTITUTE(SUBSTITUTE(G4703,"ٔ",""),"ـ","ء"))))," ",""),ROW(INDIRECT("1:"&amp;LEN(SUBSTITUTE(UPPER(TRIM(CLEAN(SUBSTITUTE(SUBSTITUTE(G4703,"ٔ",""),"ـ","ء"))))," ","")))),1),Gematria!$C$3:$C$40,Gematria!$D$3:$D$40)))</f>
        <v/>
      </c>
    </row>
    <row r="4704" spans="1:10" x14ac:dyDescent="0.25">
      <c r="A4704" s="2">
        <v>4703</v>
      </c>
      <c r="B4704" s="2">
        <v>50</v>
      </c>
      <c r="C4704" s="2">
        <v>27</v>
      </c>
      <c r="D4704" s="11"/>
      <c r="E47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04" s="524" t="str">
        <f t="shared" si="221"/>
        <v/>
      </c>
      <c r="H4704" s="525">
        <f t="shared" si="222"/>
        <v>0</v>
      </c>
      <c r="I4704" s="526">
        <f t="shared" si="223"/>
        <v>1</v>
      </c>
      <c r="J4704" s="526" t="str">
        <f ca="1">IF(G4704="","",SUMPRODUCT(LOOKUP(MID(SUBSTITUTE(UPPER(TRIM(CLEAN(SUBSTITUTE(SUBSTITUTE(G4704,"ٔ",""),"ـ","ء"))))," ",""),ROW(INDIRECT("1:"&amp;LEN(SUBSTITUTE(UPPER(TRIM(CLEAN(SUBSTITUTE(SUBSTITUTE(G4704,"ٔ",""),"ـ","ء"))))," ","")))),1),Gematria!$C$3:$C$40,Gematria!$D$3:$D$40)))</f>
        <v/>
      </c>
    </row>
    <row r="4705" spans="1:10" x14ac:dyDescent="0.25">
      <c r="A4705" s="2">
        <v>4704</v>
      </c>
      <c r="B4705" s="2">
        <v>50</v>
      </c>
      <c r="C4705" s="2">
        <v>28</v>
      </c>
      <c r="D4705" s="11"/>
      <c r="E47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05" s="524" t="str">
        <f t="shared" si="221"/>
        <v/>
      </c>
      <c r="H4705" s="525">
        <f t="shared" si="222"/>
        <v>0</v>
      </c>
      <c r="I4705" s="526">
        <f t="shared" si="223"/>
        <v>1</v>
      </c>
      <c r="J4705" s="526" t="str">
        <f ca="1">IF(G4705="","",SUMPRODUCT(LOOKUP(MID(SUBSTITUTE(UPPER(TRIM(CLEAN(SUBSTITUTE(SUBSTITUTE(G4705,"ٔ",""),"ـ","ء"))))," ",""),ROW(INDIRECT("1:"&amp;LEN(SUBSTITUTE(UPPER(TRIM(CLEAN(SUBSTITUTE(SUBSTITUTE(G4705,"ٔ",""),"ـ","ء"))))," ","")))),1),Gematria!$C$3:$C$40,Gematria!$D$3:$D$40)))</f>
        <v/>
      </c>
    </row>
    <row r="4706" spans="1:10" x14ac:dyDescent="0.25">
      <c r="A4706" s="2">
        <v>4705</v>
      </c>
      <c r="B4706" s="2">
        <v>50</v>
      </c>
      <c r="C4706" s="2">
        <v>29</v>
      </c>
      <c r="D4706" s="11"/>
      <c r="E47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06" s="524" t="str">
        <f t="shared" si="221"/>
        <v/>
      </c>
      <c r="H4706" s="525">
        <f t="shared" si="222"/>
        <v>0</v>
      </c>
      <c r="I4706" s="526">
        <f t="shared" si="223"/>
        <v>1</v>
      </c>
      <c r="J4706" s="526" t="str">
        <f ca="1">IF(G4706="","",SUMPRODUCT(LOOKUP(MID(SUBSTITUTE(UPPER(TRIM(CLEAN(SUBSTITUTE(SUBSTITUTE(G4706,"ٔ",""),"ـ","ء"))))," ",""),ROW(INDIRECT("1:"&amp;LEN(SUBSTITUTE(UPPER(TRIM(CLEAN(SUBSTITUTE(SUBSTITUTE(G4706,"ٔ",""),"ـ","ء"))))," ","")))),1),Gematria!$C$3:$C$40,Gematria!$D$3:$D$40)))</f>
        <v/>
      </c>
    </row>
    <row r="4707" spans="1:10" x14ac:dyDescent="0.25">
      <c r="A4707" s="2">
        <v>4706</v>
      </c>
      <c r="B4707" s="2">
        <v>50</v>
      </c>
      <c r="C4707" s="2">
        <v>30</v>
      </c>
      <c r="D4707" s="11"/>
      <c r="E47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07" s="524" t="str">
        <f t="shared" si="221"/>
        <v/>
      </c>
      <c r="H4707" s="525">
        <f t="shared" si="222"/>
        <v>0</v>
      </c>
      <c r="I4707" s="526">
        <f t="shared" si="223"/>
        <v>1</v>
      </c>
      <c r="J4707" s="526" t="str">
        <f ca="1">IF(G4707="","",SUMPRODUCT(LOOKUP(MID(SUBSTITUTE(UPPER(TRIM(CLEAN(SUBSTITUTE(SUBSTITUTE(G4707,"ٔ",""),"ـ","ء"))))," ",""),ROW(INDIRECT("1:"&amp;LEN(SUBSTITUTE(UPPER(TRIM(CLEAN(SUBSTITUTE(SUBSTITUTE(G4707,"ٔ",""),"ـ","ء"))))," ","")))),1),Gematria!$C$3:$C$40,Gematria!$D$3:$D$40)))</f>
        <v/>
      </c>
    </row>
    <row r="4708" spans="1:10" x14ac:dyDescent="0.25">
      <c r="A4708" s="2">
        <v>4707</v>
      </c>
      <c r="B4708" s="2">
        <v>50</v>
      </c>
      <c r="C4708" s="2">
        <v>31</v>
      </c>
      <c r="D4708" s="11"/>
      <c r="E47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08" s="524" t="str">
        <f t="shared" si="221"/>
        <v/>
      </c>
      <c r="H4708" s="525">
        <f t="shared" si="222"/>
        <v>0</v>
      </c>
      <c r="I4708" s="526">
        <f t="shared" si="223"/>
        <v>1</v>
      </c>
      <c r="J4708" s="526" t="str">
        <f ca="1">IF(G4708="","",SUMPRODUCT(LOOKUP(MID(SUBSTITUTE(UPPER(TRIM(CLEAN(SUBSTITUTE(SUBSTITUTE(G4708,"ٔ",""),"ـ","ء"))))," ",""),ROW(INDIRECT("1:"&amp;LEN(SUBSTITUTE(UPPER(TRIM(CLEAN(SUBSTITUTE(SUBSTITUTE(G4708,"ٔ",""),"ـ","ء"))))," ","")))),1),Gematria!$C$3:$C$40,Gematria!$D$3:$D$40)))</f>
        <v/>
      </c>
    </row>
    <row r="4709" spans="1:10" x14ac:dyDescent="0.25">
      <c r="A4709" s="2">
        <v>4708</v>
      </c>
      <c r="B4709" s="2">
        <v>50</v>
      </c>
      <c r="C4709" s="2">
        <v>32</v>
      </c>
      <c r="D4709" s="11"/>
      <c r="E47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09" s="524" t="str">
        <f t="shared" si="221"/>
        <v/>
      </c>
      <c r="H4709" s="525">
        <f t="shared" si="222"/>
        <v>0</v>
      </c>
      <c r="I4709" s="526">
        <f t="shared" si="223"/>
        <v>1</v>
      </c>
      <c r="J4709" s="526" t="str">
        <f ca="1">IF(G4709="","",SUMPRODUCT(LOOKUP(MID(SUBSTITUTE(UPPER(TRIM(CLEAN(SUBSTITUTE(SUBSTITUTE(G4709,"ٔ",""),"ـ","ء"))))," ",""),ROW(INDIRECT("1:"&amp;LEN(SUBSTITUTE(UPPER(TRIM(CLEAN(SUBSTITUTE(SUBSTITUTE(G4709,"ٔ",""),"ـ","ء"))))," ","")))),1),Gematria!$C$3:$C$40,Gematria!$D$3:$D$40)))</f>
        <v/>
      </c>
    </row>
    <row r="4710" spans="1:10" x14ac:dyDescent="0.25">
      <c r="A4710" s="2">
        <v>4709</v>
      </c>
      <c r="B4710" s="2">
        <v>50</v>
      </c>
      <c r="C4710" s="2">
        <v>33</v>
      </c>
      <c r="D4710" s="11"/>
      <c r="E47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10" s="524" t="str">
        <f t="shared" si="221"/>
        <v/>
      </c>
      <c r="H4710" s="525">
        <f t="shared" si="222"/>
        <v>0</v>
      </c>
      <c r="I4710" s="526">
        <f t="shared" si="223"/>
        <v>1</v>
      </c>
      <c r="J4710" s="526" t="str">
        <f ca="1">IF(G4710="","",SUMPRODUCT(LOOKUP(MID(SUBSTITUTE(UPPER(TRIM(CLEAN(SUBSTITUTE(SUBSTITUTE(G4710,"ٔ",""),"ـ","ء"))))," ",""),ROW(INDIRECT("1:"&amp;LEN(SUBSTITUTE(UPPER(TRIM(CLEAN(SUBSTITUTE(SUBSTITUTE(G4710,"ٔ",""),"ـ","ء"))))," ","")))),1),Gematria!$C$3:$C$40,Gematria!$D$3:$D$40)))</f>
        <v/>
      </c>
    </row>
    <row r="4711" spans="1:10" x14ac:dyDescent="0.25">
      <c r="A4711" s="2">
        <v>4710</v>
      </c>
      <c r="B4711" s="2">
        <v>50</v>
      </c>
      <c r="C4711" s="2">
        <v>34</v>
      </c>
      <c r="D4711" s="11"/>
      <c r="E47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11" s="524" t="str">
        <f t="shared" si="221"/>
        <v/>
      </c>
      <c r="H4711" s="525">
        <f t="shared" si="222"/>
        <v>0</v>
      </c>
      <c r="I4711" s="526">
        <f t="shared" si="223"/>
        <v>1</v>
      </c>
      <c r="J4711" s="526" t="str">
        <f ca="1">IF(G4711="","",SUMPRODUCT(LOOKUP(MID(SUBSTITUTE(UPPER(TRIM(CLEAN(SUBSTITUTE(SUBSTITUTE(G4711,"ٔ",""),"ـ","ء"))))," ",""),ROW(INDIRECT("1:"&amp;LEN(SUBSTITUTE(UPPER(TRIM(CLEAN(SUBSTITUTE(SUBSTITUTE(G4711,"ٔ",""),"ـ","ء"))))," ","")))),1),Gematria!$C$3:$C$40,Gematria!$D$3:$D$40)))</f>
        <v/>
      </c>
    </row>
    <row r="4712" spans="1:10" x14ac:dyDescent="0.25">
      <c r="A4712" s="2">
        <v>4711</v>
      </c>
      <c r="B4712" s="2">
        <v>50</v>
      </c>
      <c r="C4712" s="2">
        <v>35</v>
      </c>
      <c r="D4712" s="11"/>
      <c r="E47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12" s="524" t="str">
        <f t="shared" si="221"/>
        <v/>
      </c>
      <c r="H4712" s="525">
        <f t="shared" si="222"/>
        <v>0</v>
      </c>
      <c r="I4712" s="526">
        <f t="shared" si="223"/>
        <v>1</v>
      </c>
      <c r="J4712" s="526" t="str">
        <f ca="1">IF(G4712="","",SUMPRODUCT(LOOKUP(MID(SUBSTITUTE(UPPER(TRIM(CLEAN(SUBSTITUTE(SUBSTITUTE(G4712,"ٔ",""),"ـ","ء"))))," ",""),ROW(INDIRECT("1:"&amp;LEN(SUBSTITUTE(UPPER(TRIM(CLEAN(SUBSTITUTE(SUBSTITUTE(G4712,"ٔ",""),"ـ","ء"))))," ","")))),1),Gematria!$C$3:$C$40,Gematria!$D$3:$D$40)))</f>
        <v/>
      </c>
    </row>
    <row r="4713" spans="1:10" x14ac:dyDescent="0.25">
      <c r="A4713" s="2">
        <v>4712</v>
      </c>
      <c r="B4713" s="2">
        <v>50</v>
      </c>
      <c r="C4713" s="2">
        <v>36</v>
      </c>
      <c r="D4713" s="11"/>
      <c r="E47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13" s="524" t="str">
        <f t="shared" si="221"/>
        <v/>
      </c>
      <c r="H4713" s="525">
        <f t="shared" si="222"/>
        <v>0</v>
      </c>
      <c r="I4713" s="526">
        <f t="shared" si="223"/>
        <v>1</v>
      </c>
      <c r="J4713" s="526" t="str">
        <f ca="1">IF(G4713="","",SUMPRODUCT(LOOKUP(MID(SUBSTITUTE(UPPER(TRIM(CLEAN(SUBSTITUTE(SUBSTITUTE(G4713,"ٔ",""),"ـ","ء"))))," ",""),ROW(INDIRECT("1:"&amp;LEN(SUBSTITUTE(UPPER(TRIM(CLEAN(SUBSTITUTE(SUBSTITUTE(G4713,"ٔ",""),"ـ","ء"))))," ","")))),1),Gematria!$C$3:$C$40,Gematria!$D$3:$D$40)))</f>
        <v/>
      </c>
    </row>
    <row r="4714" spans="1:10" x14ac:dyDescent="0.25">
      <c r="A4714" s="2">
        <v>4713</v>
      </c>
      <c r="B4714" s="2">
        <v>50</v>
      </c>
      <c r="C4714" s="2">
        <v>37</v>
      </c>
      <c r="D4714" s="11"/>
      <c r="E47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14" s="524" t="str">
        <f t="shared" si="221"/>
        <v/>
      </c>
      <c r="H4714" s="525">
        <f t="shared" si="222"/>
        <v>0</v>
      </c>
      <c r="I4714" s="526">
        <f t="shared" si="223"/>
        <v>1</v>
      </c>
      <c r="J4714" s="526" t="str">
        <f ca="1">IF(G4714="","",SUMPRODUCT(LOOKUP(MID(SUBSTITUTE(UPPER(TRIM(CLEAN(SUBSTITUTE(SUBSTITUTE(G4714,"ٔ",""),"ـ","ء"))))," ",""),ROW(INDIRECT("1:"&amp;LEN(SUBSTITUTE(UPPER(TRIM(CLEAN(SUBSTITUTE(SUBSTITUTE(G4714,"ٔ",""),"ـ","ء"))))," ","")))),1),Gematria!$C$3:$C$40,Gematria!$D$3:$D$40)))</f>
        <v/>
      </c>
    </row>
    <row r="4715" spans="1:10" x14ac:dyDescent="0.25">
      <c r="A4715" s="2">
        <v>4714</v>
      </c>
      <c r="B4715" s="2">
        <v>50</v>
      </c>
      <c r="C4715" s="2">
        <v>38</v>
      </c>
      <c r="D4715" s="11"/>
      <c r="E47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15" s="524" t="str">
        <f t="shared" si="221"/>
        <v/>
      </c>
      <c r="H4715" s="525">
        <f t="shared" si="222"/>
        <v>0</v>
      </c>
      <c r="I4715" s="526">
        <f t="shared" si="223"/>
        <v>1</v>
      </c>
      <c r="J4715" s="526" t="str">
        <f ca="1">IF(G4715="","",SUMPRODUCT(LOOKUP(MID(SUBSTITUTE(UPPER(TRIM(CLEAN(SUBSTITUTE(SUBSTITUTE(G4715,"ٔ",""),"ـ","ء"))))," ",""),ROW(INDIRECT("1:"&amp;LEN(SUBSTITUTE(UPPER(TRIM(CLEAN(SUBSTITUTE(SUBSTITUTE(G4715,"ٔ",""),"ـ","ء"))))," ","")))),1),Gematria!$C$3:$C$40,Gematria!$D$3:$D$40)))</f>
        <v/>
      </c>
    </row>
    <row r="4716" spans="1:10" x14ac:dyDescent="0.25">
      <c r="A4716" s="2">
        <v>4715</v>
      </c>
      <c r="B4716" s="2">
        <v>50</v>
      </c>
      <c r="C4716" s="2">
        <v>39</v>
      </c>
      <c r="D4716" s="11"/>
      <c r="E47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16" s="524" t="str">
        <f t="shared" si="221"/>
        <v/>
      </c>
      <c r="H4716" s="525">
        <f t="shared" si="222"/>
        <v>0</v>
      </c>
      <c r="I4716" s="526">
        <f t="shared" si="223"/>
        <v>1</v>
      </c>
      <c r="J4716" s="526" t="str">
        <f ca="1">IF(G4716="","",SUMPRODUCT(LOOKUP(MID(SUBSTITUTE(UPPER(TRIM(CLEAN(SUBSTITUTE(SUBSTITUTE(G4716,"ٔ",""),"ـ","ء"))))," ",""),ROW(INDIRECT("1:"&amp;LEN(SUBSTITUTE(UPPER(TRIM(CLEAN(SUBSTITUTE(SUBSTITUTE(G4716,"ٔ",""),"ـ","ء"))))," ","")))),1),Gematria!$C$3:$C$40,Gematria!$D$3:$D$40)))</f>
        <v/>
      </c>
    </row>
    <row r="4717" spans="1:10" x14ac:dyDescent="0.25">
      <c r="A4717" s="2">
        <v>4716</v>
      </c>
      <c r="B4717" s="2">
        <v>50</v>
      </c>
      <c r="C4717" s="2">
        <v>40</v>
      </c>
      <c r="D4717" s="11"/>
      <c r="E47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17" s="524" t="str">
        <f t="shared" si="221"/>
        <v/>
      </c>
      <c r="H4717" s="525">
        <f t="shared" si="222"/>
        <v>0</v>
      </c>
      <c r="I4717" s="526">
        <f t="shared" si="223"/>
        <v>1</v>
      </c>
      <c r="J4717" s="526" t="str">
        <f ca="1">IF(G4717="","",SUMPRODUCT(LOOKUP(MID(SUBSTITUTE(UPPER(TRIM(CLEAN(SUBSTITUTE(SUBSTITUTE(G4717,"ٔ",""),"ـ","ء"))))," ",""),ROW(INDIRECT("1:"&amp;LEN(SUBSTITUTE(UPPER(TRIM(CLEAN(SUBSTITUTE(SUBSTITUTE(G4717,"ٔ",""),"ـ","ء"))))," ","")))),1),Gematria!$C$3:$C$40,Gematria!$D$3:$D$40)))</f>
        <v/>
      </c>
    </row>
    <row r="4718" spans="1:10" x14ac:dyDescent="0.25">
      <c r="A4718" s="2">
        <v>4717</v>
      </c>
      <c r="B4718" s="2">
        <v>50</v>
      </c>
      <c r="C4718" s="2">
        <v>41</v>
      </c>
      <c r="D4718" s="11"/>
      <c r="E47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18" s="524" t="str">
        <f t="shared" si="221"/>
        <v/>
      </c>
      <c r="H4718" s="525">
        <f t="shared" si="222"/>
        <v>0</v>
      </c>
      <c r="I4718" s="526">
        <f t="shared" si="223"/>
        <v>1</v>
      </c>
      <c r="J4718" s="526" t="str">
        <f ca="1">IF(G4718="","",SUMPRODUCT(LOOKUP(MID(SUBSTITUTE(UPPER(TRIM(CLEAN(SUBSTITUTE(SUBSTITUTE(G4718,"ٔ",""),"ـ","ء"))))," ",""),ROW(INDIRECT("1:"&amp;LEN(SUBSTITUTE(UPPER(TRIM(CLEAN(SUBSTITUTE(SUBSTITUTE(G4718,"ٔ",""),"ـ","ء"))))," ","")))),1),Gematria!$C$3:$C$40,Gematria!$D$3:$D$40)))</f>
        <v/>
      </c>
    </row>
    <row r="4719" spans="1:10" x14ac:dyDescent="0.25">
      <c r="A4719" s="2">
        <v>4718</v>
      </c>
      <c r="B4719" s="2">
        <v>50</v>
      </c>
      <c r="C4719" s="2">
        <v>42</v>
      </c>
      <c r="D4719" s="11"/>
      <c r="E47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19" s="524" t="str">
        <f t="shared" si="221"/>
        <v/>
      </c>
      <c r="H4719" s="525">
        <f t="shared" si="222"/>
        <v>0</v>
      </c>
      <c r="I4719" s="526">
        <f t="shared" si="223"/>
        <v>1</v>
      </c>
      <c r="J4719" s="526" t="str">
        <f ca="1">IF(G4719="","",SUMPRODUCT(LOOKUP(MID(SUBSTITUTE(UPPER(TRIM(CLEAN(SUBSTITUTE(SUBSTITUTE(G4719,"ٔ",""),"ـ","ء"))))," ",""),ROW(INDIRECT("1:"&amp;LEN(SUBSTITUTE(UPPER(TRIM(CLEAN(SUBSTITUTE(SUBSTITUTE(G4719,"ٔ",""),"ـ","ء"))))," ","")))),1),Gematria!$C$3:$C$40,Gematria!$D$3:$D$40)))</f>
        <v/>
      </c>
    </row>
    <row r="4720" spans="1:10" x14ac:dyDescent="0.25">
      <c r="A4720" s="2">
        <v>4719</v>
      </c>
      <c r="B4720" s="2">
        <v>50</v>
      </c>
      <c r="C4720" s="2">
        <v>43</v>
      </c>
      <c r="D4720" s="11"/>
      <c r="E47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20" s="524" t="str">
        <f t="shared" si="221"/>
        <v/>
      </c>
      <c r="H4720" s="525">
        <f t="shared" si="222"/>
        <v>0</v>
      </c>
      <c r="I4720" s="526">
        <f t="shared" si="223"/>
        <v>1</v>
      </c>
      <c r="J4720" s="526" t="str">
        <f ca="1">IF(G4720="","",SUMPRODUCT(LOOKUP(MID(SUBSTITUTE(UPPER(TRIM(CLEAN(SUBSTITUTE(SUBSTITUTE(G4720,"ٔ",""),"ـ","ء"))))," ",""),ROW(INDIRECT("1:"&amp;LEN(SUBSTITUTE(UPPER(TRIM(CLEAN(SUBSTITUTE(SUBSTITUTE(G4720,"ٔ",""),"ـ","ء"))))," ","")))),1),Gematria!$C$3:$C$40,Gematria!$D$3:$D$40)))</f>
        <v/>
      </c>
    </row>
    <row r="4721" spans="1:10" x14ac:dyDescent="0.25">
      <c r="A4721" s="2">
        <v>4720</v>
      </c>
      <c r="B4721" s="2">
        <v>50</v>
      </c>
      <c r="C4721" s="2">
        <v>44</v>
      </c>
      <c r="D4721" s="11"/>
      <c r="E47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21" s="524" t="str">
        <f t="shared" si="221"/>
        <v/>
      </c>
      <c r="H4721" s="525">
        <f t="shared" si="222"/>
        <v>0</v>
      </c>
      <c r="I4721" s="526">
        <f t="shared" si="223"/>
        <v>1</v>
      </c>
      <c r="J4721" s="526" t="str">
        <f ca="1">IF(G4721="","",SUMPRODUCT(LOOKUP(MID(SUBSTITUTE(UPPER(TRIM(CLEAN(SUBSTITUTE(SUBSTITUTE(G4721,"ٔ",""),"ـ","ء"))))," ",""),ROW(INDIRECT("1:"&amp;LEN(SUBSTITUTE(UPPER(TRIM(CLEAN(SUBSTITUTE(SUBSTITUTE(G4721,"ٔ",""),"ـ","ء"))))," ","")))),1),Gematria!$C$3:$C$40,Gematria!$D$3:$D$40)))</f>
        <v/>
      </c>
    </row>
    <row r="4722" spans="1:10" x14ac:dyDescent="0.25">
      <c r="A4722" s="2">
        <v>4721</v>
      </c>
      <c r="B4722" s="2">
        <v>50</v>
      </c>
      <c r="C4722" s="2">
        <v>45</v>
      </c>
      <c r="D4722" s="11"/>
      <c r="E47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22" s="524" t="str">
        <f t="shared" si="221"/>
        <v/>
      </c>
      <c r="H4722" s="525">
        <f t="shared" si="222"/>
        <v>0</v>
      </c>
      <c r="I4722" s="526">
        <f t="shared" si="223"/>
        <v>1</v>
      </c>
      <c r="J4722" s="526" t="str">
        <f ca="1">IF(G4722="","",SUMPRODUCT(LOOKUP(MID(SUBSTITUTE(UPPER(TRIM(CLEAN(SUBSTITUTE(SUBSTITUTE(G4722,"ٔ",""),"ـ","ء"))))," ",""),ROW(INDIRECT("1:"&amp;LEN(SUBSTITUTE(UPPER(TRIM(CLEAN(SUBSTITUTE(SUBSTITUTE(G4722,"ٔ",""),"ـ","ء"))))," ","")))),1),Gematria!$C$3:$C$40,Gematria!$D$3:$D$40)))</f>
        <v/>
      </c>
    </row>
    <row r="4723" spans="1:10" x14ac:dyDescent="0.25">
      <c r="A4723" s="2">
        <v>4722</v>
      </c>
      <c r="B4723" s="2">
        <v>51</v>
      </c>
      <c r="C4723" s="2">
        <v>0</v>
      </c>
      <c r="D4723" s="11"/>
      <c r="E47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23" s="524" t="str">
        <f t="shared" si="221"/>
        <v/>
      </c>
      <c r="H4723" s="525">
        <f t="shared" si="222"/>
        <v>0</v>
      </c>
      <c r="I4723" s="526">
        <f t="shared" si="223"/>
        <v>1</v>
      </c>
      <c r="J4723" s="526" t="str">
        <f ca="1">IF(G4723="","",SUMPRODUCT(LOOKUP(MID(SUBSTITUTE(UPPER(TRIM(CLEAN(SUBSTITUTE(SUBSTITUTE(G4723,"ٔ",""),"ـ","ء"))))," ",""),ROW(INDIRECT("1:"&amp;LEN(SUBSTITUTE(UPPER(TRIM(CLEAN(SUBSTITUTE(SUBSTITUTE(G4723,"ٔ",""),"ـ","ء"))))," ","")))),1),Gematria!$C$3:$C$40,Gematria!$D$3:$D$40)))</f>
        <v/>
      </c>
    </row>
    <row r="4724" spans="1:10" x14ac:dyDescent="0.25">
      <c r="A4724" s="2">
        <v>4723</v>
      </c>
      <c r="B4724" s="2">
        <v>51</v>
      </c>
      <c r="C4724" s="2">
        <v>1</v>
      </c>
      <c r="D4724" s="11"/>
      <c r="E47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24" s="524" t="str">
        <f t="shared" si="221"/>
        <v/>
      </c>
      <c r="H4724" s="525">
        <f t="shared" si="222"/>
        <v>0</v>
      </c>
      <c r="I4724" s="526">
        <f t="shared" si="223"/>
        <v>1</v>
      </c>
      <c r="J4724" s="526" t="str">
        <f ca="1">IF(G4724="","",SUMPRODUCT(LOOKUP(MID(SUBSTITUTE(UPPER(TRIM(CLEAN(SUBSTITUTE(SUBSTITUTE(G4724,"ٔ",""),"ـ","ء"))))," ",""),ROW(INDIRECT("1:"&amp;LEN(SUBSTITUTE(UPPER(TRIM(CLEAN(SUBSTITUTE(SUBSTITUTE(G4724,"ٔ",""),"ـ","ء"))))," ","")))),1),Gematria!$C$3:$C$40,Gematria!$D$3:$D$40)))</f>
        <v/>
      </c>
    </row>
    <row r="4725" spans="1:10" x14ac:dyDescent="0.25">
      <c r="A4725" s="2">
        <v>4724</v>
      </c>
      <c r="B4725" s="2">
        <v>51</v>
      </c>
      <c r="C4725" s="2">
        <v>2</v>
      </c>
      <c r="D4725" s="11"/>
      <c r="E47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25" s="524" t="str">
        <f t="shared" si="221"/>
        <v/>
      </c>
      <c r="H4725" s="525">
        <f t="shared" si="222"/>
        <v>0</v>
      </c>
      <c r="I4725" s="526">
        <f t="shared" si="223"/>
        <v>1</v>
      </c>
      <c r="J4725" s="526" t="str">
        <f ca="1">IF(G4725="","",SUMPRODUCT(LOOKUP(MID(SUBSTITUTE(UPPER(TRIM(CLEAN(SUBSTITUTE(SUBSTITUTE(G4725,"ٔ",""),"ـ","ء"))))," ",""),ROW(INDIRECT("1:"&amp;LEN(SUBSTITUTE(UPPER(TRIM(CLEAN(SUBSTITUTE(SUBSTITUTE(G4725,"ٔ",""),"ـ","ء"))))," ","")))),1),Gematria!$C$3:$C$40,Gematria!$D$3:$D$40)))</f>
        <v/>
      </c>
    </row>
    <row r="4726" spans="1:10" x14ac:dyDescent="0.25">
      <c r="A4726" s="2">
        <v>4725</v>
      </c>
      <c r="B4726" s="2">
        <v>51</v>
      </c>
      <c r="C4726" s="2">
        <v>3</v>
      </c>
      <c r="D4726" s="11"/>
      <c r="E47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26" s="524" t="str">
        <f t="shared" si="221"/>
        <v/>
      </c>
      <c r="H4726" s="525">
        <f t="shared" si="222"/>
        <v>0</v>
      </c>
      <c r="I4726" s="526">
        <f t="shared" si="223"/>
        <v>1</v>
      </c>
      <c r="J4726" s="526" t="str">
        <f ca="1">IF(G4726="","",SUMPRODUCT(LOOKUP(MID(SUBSTITUTE(UPPER(TRIM(CLEAN(SUBSTITUTE(SUBSTITUTE(G4726,"ٔ",""),"ـ","ء"))))," ",""),ROW(INDIRECT("1:"&amp;LEN(SUBSTITUTE(UPPER(TRIM(CLEAN(SUBSTITUTE(SUBSTITUTE(G4726,"ٔ",""),"ـ","ء"))))," ","")))),1),Gematria!$C$3:$C$40,Gematria!$D$3:$D$40)))</f>
        <v/>
      </c>
    </row>
    <row r="4727" spans="1:10" x14ac:dyDescent="0.25">
      <c r="A4727" s="2">
        <v>4726</v>
      </c>
      <c r="B4727" s="2">
        <v>51</v>
      </c>
      <c r="C4727" s="2">
        <v>4</v>
      </c>
      <c r="D4727" s="11"/>
      <c r="E47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27" s="524" t="str">
        <f t="shared" si="221"/>
        <v/>
      </c>
      <c r="H4727" s="525">
        <f t="shared" si="222"/>
        <v>0</v>
      </c>
      <c r="I4727" s="526">
        <f t="shared" si="223"/>
        <v>1</v>
      </c>
      <c r="J4727" s="526" t="str">
        <f ca="1">IF(G4727="","",SUMPRODUCT(LOOKUP(MID(SUBSTITUTE(UPPER(TRIM(CLEAN(SUBSTITUTE(SUBSTITUTE(G4727,"ٔ",""),"ـ","ء"))))," ",""),ROW(INDIRECT("1:"&amp;LEN(SUBSTITUTE(UPPER(TRIM(CLEAN(SUBSTITUTE(SUBSTITUTE(G4727,"ٔ",""),"ـ","ء"))))," ","")))),1),Gematria!$C$3:$C$40,Gematria!$D$3:$D$40)))</f>
        <v/>
      </c>
    </row>
    <row r="4728" spans="1:10" x14ac:dyDescent="0.25">
      <c r="A4728" s="2">
        <v>4727</v>
      </c>
      <c r="B4728" s="2">
        <v>51</v>
      </c>
      <c r="C4728" s="2">
        <v>5</v>
      </c>
      <c r="D4728" s="11"/>
      <c r="E47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28" s="524" t="str">
        <f t="shared" si="221"/>
        <v/>
      </c>
      <c r="H4728" s="525">
        <f t="shared" si="222"/>
        <v>0</v>
      </c>
      <c r="I4728" s="526">
        <f t="shared" si="223"/>
        <v>1</v>
      </c>
      <c r="J4728" s="526" t="str">
        <f ca="1">IF(G4728="","",SUMPRODUCT(LOOKUP(MID(SUBSTITUTE(UPPER(TRIM(CLEAN(SUBSTITUTE(SUBSTITUTE(G4728,"ٔ",""),"ـ","ء"))))," ",""),ROW(INDIRECT("1:"&amp;LEN(SUBSTITUTE(UPPER(TRIM(CLEAN(SUBSTITUTE(SUBSTITUTE(G4728,"ٔ",""),"ـ","ء"))))," ","")))),1),Gematria!$C$3:$C$40,Gematria!$D$3:$D$40)))</f>
        <v/>
      </c>
    </row>
    <row r="4729" spans="1:10" x14ac:dyDescent="0.25">
      <c r="A4729" s="2">
        <v>4728</v>
      </c>
      <c r="B4729" s="2">
        <v>51</v>
      </c>
      <c r="C4729" s="2">
        <v>6</v>
      </c>
      <c r="D4729" s="11"/>
      <c r="E47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29" s="524" t="str">
        <f t="shared" si="221"/>
        <v/>
      </c>
      <c r="H4729" s="525">
        <f t="shared" si="222"/>
        <v>0</v>
      </c>
      <c r="I4729" s="526">
        <f t="shared" si="223"/>
        <v>1</v>
      </c>
      <c r="J4729" s="526" t="str">
        <f ca="1">IF(G4729="","",SUMPRODUCT(LOOKUP(MID(SUBSTITUTE(UPPER(TRIM(CLEAN(SUBSTITUTE(SUBSTITUTE(G4729,"ٔ",""),"ـ","ء"))))," ",""),ROW(INDIRECT("1:"&amp;LEN(SUBSTITUTE(UPPER(TRIM(CLEAN(SUBSTITUTE(SUBSTITUTE(G4729,"ٔ",""),"ـ","ء"))))," ","")))),1),Gematria!$C$3:$C$40,Gematria!$D$3:$D$40)))</f>
        <v/>
      </c>
    </row>
    <row r="4730" spans="1:10" x14ac:dyDescent="0.25">
      <c r="A4730" s="2">
        <v>4729</v>
      </c>
      <c r="B4730" s="2">
        <v>51</v>
      </c>
      <c r="C4730" s="2">
        <v>7</v>
      </c>
      <c r="D4730" s="11"/>
      <c r="E47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30" s="524" t="str">
        <f t="shared" si="221"/>
        <v/>
      </c>
      <c r="H4730" s="525">
        <f t="shared" si="222"/>
        <v>0</v>
      </c>
      <c r="I4730" s="526">
        <f t="shared" si="223"/>
        <v>1</v>
      </c>
      <c r="J4730" s="526" t="str">
        <f ca="1">IF(G4730="","",SUMPRODUCT(LOOKUP(MID(SUBSTITUTE(UPPER(TRIM(CLEAN(SUBSTITUTE(SUBSTITUTE(G4730,"ٔ",""),"ـ","ء"))))," ",""),ROW(INDIRECT("1:"&amp;LEN(SUBSTITUTE(UPPER(TRIM(CLEAN(SUBSTITUTE(SUBSTITUTE(G4730,"ٔ",""),"ـ","ء"))))," ","")))),1),Gematria!$C$3:$C$40,Gematria!$D$3:$D$40)))</f>
        <v/>
      </c>
    </row>
    <row r="4731" spans="1:10" x14ac:dyDescent="0.25">
      <c r="A4731" s="2">
        <v>4730</v>
      </c>
      <c r="B4731" s="2">
        <v>51</v>
      </c>
      <c r="C4731" s="2">
        <v>8</v>
      </c>
      <c r="D4731" s="11"/>
      <c r="E47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31" s="524" t="str">
        <f t="shared" si="221"/>
        <v/>
      </c>
      <c r="H4731" s="525">
        <f t="shared" si="222"/>
        <v>0</v>
      </c>
      <c r="I4731" s="526">
        <f t="shared" si="223"/>
        <v>1</v>
      </c>
      <c r="J4731" s="526" t="str">
        <f ca="1">IF(G4731="","",SUMPRODUCT(LOOKUP(MID(SUBSTITUTE(UPPER(TRIM(CLEAN(SUBSTITUTE(SUBSTITUTE(G4731,"ٔ",""),"ـ","ء"))))," ",""),ROW(INDIRECT("1:"&amp;LEN(SUBSTITUTE(UPPER(TRIM(CLEAN(SUBSTITUTE(SUBSTITUTE(G4731,"ٔ",""),"ـ","ء"))))," ","")))),1),Gematria!$C$3:$C$40,Gematria!$D$3:$D$40)))</f>
        <v/>
      </c>
    </row>
    <row r="4732" spans="1:10" x14ac:dyDescent="0.25">
      <c r="A4732" s="2">
        <v>4731</v>
      </c>
      <c r="B4732" s="2">
        <v>51</v>
      </c>
      <c r="C4732" s="2">
        <v>9</v>
      </c>
      <c r="D4732" s="11"/>
      <c r="E47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32" s="524" t="str">
        <f t="shared" si="221"/>
        <v/>
      </c>
      <c r="H4732" s="525">
        <f t="shared" si="222"/>
        <v>0</v>
      </c>
      <c r="I4732" s="526">
        <f t="shared" si="223"/>
        <v>1</v>
      </c>
      <c r="J4732" s="526" t="str">
        <f ca="1">IF(G4732="","",SUMPRODUCT(LOOKUP(MID(SUBSTITUTE(UPPER(TRIM(CLEAN(SUBSTITUTE(SUBSTITUTE(G4732,"ٔ",""),"ـ","ء"))))," ",""),ROW(INDIRECT("1:"&amp;LEN(SUBSTITUTE(UPPER(TRIM(CLEAN(SUBSTITUTE(SUBSTITUTE(G4732,"ٔ",""),"ـ","ء"))))," ","")))),1),Gematria!$C$3:$C$40,Gematria!$D$3:$D$40)))</f>
        <v/>
      </c>
    </row>
    <row r="4733" spans="1:10" x14ac:dyDescent="0.25">
      <c r="A4733" s="2">
        <v>4732</v>
      </c>
      <c r="B4733" s="2">
        <v>51</v>
      </c>
      <c r="C4733" s="2">
        <v>10</v>
      </c>
      <c r="D4733" s="11"/>
      <c r="E47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33" s="524" t="str">
        <f t="shared" si="221"/>
        <v/>
      </c>
      <c r="H4733" s="525">
        <f t="shared" si="222"/>
        <v>0</v>
      </c>
      <c r="I4733" s="526">
        <f t="shared" si="223"/>
        <v>1</v>
      </c>
      <c r="J4733" s="526" t="str">
        <f ca="1">IF(G4733="","",SUMPRODUCT(LOOKUP(MID(SUBSTITUTE(UPPER(TRIM(CLEAN(SUBSTITUTE(SUBSTITUTE(G4733,"ٔ",""),"ـ","ء"))))," ",""),ROW(INDIRECT("1:"&amp;LEN(SUBSTITUTE(UPPER(TRIM(CLEAN(SUBSTITUTE(SUBSTITUTE(G4733,"ٔ",""),"ـ","ء"))))," ","")))),1),Gematria!$C$3:$C$40,Gematria!$D$3:$D$40)))</f>
        <v/>
      </c>
    </row>
    <row r="4734" spans="1:10" x14ac:dyDescent="0.25">
      <c r="A4734" s="2">
        <v>4733</v>
      </c>
      <c r="B4734" s="2">
        <v>51</v>
      </c>
      <c r="C4734" s="2">
        <v>11</v>
      </c>
      <c r="D4734" s="11"/>
      <c r="E47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34" s="524" t="str">
        <f t="shared" si="221"/>
        <v/>
      </c>
      <c r="H4734" s="525">
        <f t="shared" si="222"/>
        <v>0</v>
      </c>
      <c r="I4734" s="526">
        <f t="shared" si="223"/>
        <v>1</v>
      </c>
      <c r="J4734" s="526" t="str">
        <f ca="1">IF(G4734="","",SUMPRODUCT(LOOKUP(MID(SUBSTITUTE(UPPER(TRIM(CLEAN(SUBSTITUTE(SUBSTITUTE(G4734,"ٔ",""),"ـ","ء"))))," ",""),ROW(INDIRECT("1:"&amp;LEN(SUBSTITUTE(UPPER(TRIM(CLEAN(SUBSTITUTE(SUBSTITUTE(G4734,"ٔ",""),"ـ","ء"))))," ","")))),1),Gematria!$C$3:$C$40,Gematria!$D$3:$D$40)))</f>
        <v/>
      </c>
    </row>
    <row r="4735" spans="1:10" x14ac:dyDescent="0.25">
      <c r="A4735" s="2">
        <v>4734</v>
      </c>
      <c r="B4735" s="2">
        <v>51</v>
      </c>
      <c r="C4735" s="2">
        <v>12</v>
      </c>
      <c r="D4735" s="11"/>
      <c r="E47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35" s="524" t="str">
        <f t="shared" si="221"/>
        <v/>
      </c>
      <c r="H4735" s="525">
        <f t="shared" si="222"/>
        <v>0</v>
      </c>
      <c r="I4735" s="526">
        <f t="shared" si="223"/>
        <v>1</v>
      </c>
      <c r="J4735" s="526" t="str">
        <f ca="1">IF(G4735="","",SUMPRODUCT(LOOKUP(MID(SUBSTITUTE(UPPER(TRIM(CLEAN(SUBSTITUTE(SUBSTITUTE(G4735,"ٔ",""),"ـ","ء"))))," ",""),ROW(INDIRECT("1:"&amp;LEN(SUBSTITUTE(UPPER(TRIM(CLEAN(SUBSTITUTE(SUBSTITUTE(G4735,"ٔ",""),"ـ","ء"))))," ","")))),1),Gematria!$C$3:$C$40,Gematria!$D$3:$D$40)))</f>
        <v/>
      </c>
    </row>
    <row r="4736" spans="1:10" x14ac:dyDescent="0.25">
      <c r="A4736" s="2">
        <v>4735</v>
      </c>
      <c r="B4736" s="2">
        <v>51</v>
      </c>
      <c r="C4736" s="2">
        <v>13</v>
      </c>
      <c r="D4736" s="11"/>
      <c r="E47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36" s="524" t="str">
        <f t="shared" si="221"/>
        <v/>
      </c>
      <c r="H4736" s="525">
        <f t="shared" si="222"/>
        <v>0</v>
      </c>
      <c r="I4736" s="526">
        <f t="shared" si="223"/>
        <v>1</v>
      </c>
      <c r="J4736" s="526" t="str">
        <f ca="1">IF(G4736="","",SUMPRODUCT(LOOKUP(MID(SUBSTITUTE(UPPER(TRIM(CLEAN(SUBSTITUTE(SUBSTITUTE(G4736,"ٔ",""),"ـ","ء"))))," ",""),ROW(INDIRECT("1:"&amp;LEN(SUBSTITUTE(UPPER(TRIM(CLEAN(SUBSTITUTE(SUBSTITUTE(G4736,"ٔ",""),"ـ","ء"))))," ","")))),1),Gematria!$C$3:$C$40,Gematria!$D$3:$D$40)))</f>
        <v/>
      </c>
    </row>
    <row r="4737" spans="1:10" x14ac:dyDescent="0.25">
      <c r="A4737" s="2">
        <v>4736</v>
      </c>
      <c r="B4737" s="2">
        <v>51</v>
      </c>
      <c r="C4737" s="2">
        <v>14</v>
      </c>
      <c r="D4737" s="11"/>
      <c r="E47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37" s="524" t="str">
        <f t="shared" si="221"/>
        <v/>
      </c>
      <c r="H4737" s="525">
        <f t="shared" si="222"/>
        <v>0</v>
      </c>
      <c r="I4737" s="526">
        <f t="shared" si="223"/>
        <v>1</v>
      </c>
      <c r="J4737" s="526" t="str">
        <f ca="1">IF(G4737="","",SUMPRODUCT(LOOKUP(MID(SUBSTITUTE(UPPER(TRIM(CLEAN(SUBSTITUTE(SUBSTITUTE(G4737,"ٔ",""),"ـ","ء"))))," ",""),ROW(INDIRECT("1:"&amp;LEN(SUBSTITUTE(UPPER(TRIM(CLEAN(SUBSTITUTE(SUBSTITUTE(G4737,"ٔ",""),"ـ","ء"))))," ","")))),1),Gematria!$C$3:$C$40,Gematria!$D$3:$D$40)))</f>
        <v/>
      </c>
    </row>
    <row r="4738" spans="1:10" x14ac:dyDescent="0.25">
      <c r="A4738" s="2">
        <v>4737</v>
      </c>
      <c r="B4738" s="2">
        <v>51</v>
      </c>
      <c r="C4738" s="2">
        <v>15</v>
      </c>
      <c r="D4738" s="11"/>
      <c r="E47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38" s="524" t="str">
        <f t="shared" si="221"/>
        <v/>
      </c>
      <c r="H4738" s="525">
        <f t="shared" si="222"/>
        <v>0</v>
      </c>
      <c r="I4738" s="526">
        <f t="shared" si="223"/>
        <v>1</v>
      </c>
      <c r="J4738" s="526" t="str">
        <f ca="1">IF(G4738="","",SUMPRODUCT(LOOKUP(MID(SUBSTITUTE(UPPER(TRIM(CLEAN(SUBSTITUTE(SUBSTITUTE(G4738,"ٔ",""),"ـ","ء"))))," ",""),ROW(INDIRECT("1:"&amp;LEN(SUBSTITUTE(UPPER(TRIM(CLEAN(SUBSTITUTE(SUBSTITUTE(G4738,"ٔ",""),"ـ","ء"))))," ","")))),1),Gematria!$C$3:$C$40,Gematria!$D$3:$D$40)))</f>
        <v/>
      </c>
    </row>
    <row r="4739" spans="1:10" x14ac:dyDescent="0.25">
      <c r="A4739" s="2">
        <v>4738</v>
      </c>
      <c r="B4739" s="2">
        <v>51</v>
      </c>
      <c r="C4739" s="2">
        <v>16</v>
      </c>
      <c r="D4739" s="11"/>
      <c r="E47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39" s="524" t="str">
        <f t="shared" ref="G4739:G4802" si="224">TRIM(CLEAN(SUBSTITUTE(F4739,"ٔ","")))</f>
        <v/>
      </c>
      <c r="H4739" s="525">
        <f t="shared" ref="H4739:H4802" si="225">LEN(SUBSTITUTE(G4739," ",""))</f>
        <v>0</v>
      </c>
      <c r="I4739" s="526">
        <f t="shared" si="223"/>
        <v>1</v>
      </c>
      <c r="J4739" s="526" t="str">
        <f ca="1">IF(G4739="","",SUMPRODUCT(LOOKUP(MID(SUBSTITUTE(UPPER(TRIM(CLEAN(SUBSTITUTE(SUBSTITUTE(G4739,"ٔ",""),"ـ","ء"))))," ",""),ROW(INDIRECT("1:"&amp;LEN(SUBSTITUTE(UPPER(TRIM(CLEAN(SUBSTITUTE(SUBSTITUTE(G4739,"ٔ",""),"ـ","ء"))))," ","")))),1),Gematria!$C$3:$C$40,Gematria!$D$3:$D$40)))</f>
        <v/>
      </c>
    </row>
    <row r="4740" spans="1:10" x14ac:dyDescent="0.25">
      <c r="A4740" s="2">
        <v>4739</v>
      </c>
      <c r="B4740" s="2">
        <v>51</v>
      </c>
      <c r="C4740" s="2">
        <v>17</v>
      </c>
      <c r="D4740" s="11"/>
      <c r="E47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40" s="524" t="str">
        <f t="shared" si="224"/>
        <v/>
      </c>
      <c r="H4740" s="525">
        <f t="shared" si="225"/>
        <v>0</v>
      </c>
      <c r="I4740" s="526">
        <f t="shared" si="223"/>
        <v>1</v>
      </c>
      <c r="J4740" s="526" t="str">
        <f ca="1">IF(G4740="","",SUMPRODUCT(LOOKUP(MID(SUBSTITUTE(UPPER(TRIM(CLEAN(SUBSTITUTE(SUBSTITUTE(G4740,"ٔ",""),"ـ","ء"))))," ",""),ROW(INDIRECT("1:"&amp;LEN(SUBSTITUTE(UPPER(TRIM(CLEAN(SUBSTITUTE(SUBSTITUTE(G4740,"ٔ",""),"ـ","ء"))))," ","")))),1),Gematria!$C$3:$C$40,Gematria!$D$3:$D$40)))</f>
        <v/>
      </c>
    </row>
    <row r="4741" spans="1:10" x14ac:dyDescent="0.25">
      <c r="A4741" s="2">
        <v>4740</v>
      </c>
      <c r="B4741" s="2">
        <v>51</v>
      </c>
      <c r="C4741" s="2">
        <v>18</v>
      </c>
      <c r="D4741" s="11"/>
      <c r="E47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41" s="524" t="str">
        <f t="shared" si="224"/>
        <v/>
      </c>
      <c r="H4741" s="525">
        <f t="shared" si="225"/>
        <v>0</v>
      </c>
      <c r="I4741" s="526">
        <f t="shared" si="223"/>
        <v>1</v>
      </c>
      <c r="J4741" s="526" t="str">
        <f ca="1">IF(G4741="","",SUMPRODUCT(LOOKUP(MID(SUBSTITUTE(UPPER(TRIM(CLEAN(SUBSTITUTE(SUBSTITUTE(G4741,"ٔ",""),"ـ","ء"))))," ",""),ROW(INDIRECT("1:"&amp;LEN(SUBSTITUTE(UPPER(TRIM(CLEAN(SUBSTITUTE(SUBSTITUTE(G4741,"ٔ",""),"ـ","ء"))))," ","")))),1),Gematria!$C$3:$C$40,Gematria!$D$3:$D$40)))</f>
        <v/>
      </c>
    </row>
    <row r="4742" spans="1:10" x14ac:dyDescent="0.25">
      <c r="A4742" s="2">
        <v>4741</v>
      </c>
      <c r="B4742" s="2">
        <v>51</v>
      </c>
      <c r="C4742" s="2">
        <v>19</v>
      </c>
      <c r="D4742" s="11"/>
      <c r="E47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42" s="524" t="str">
        <f t="shared" si="224"/>
        <v/>
      </c>
      <c r="H4742" s="525">
        <f t="shared" si="225"/>
        <v>0</v>
      </c>
      <c r="I4742" s="526">
        <f t="shared" si="223"/>
        <v>1</v>
      </c>
      <c r="J4742" s="526" t="str">
        <f ca="1">IF(G4742="","",SUMPRODUCT(LOOKUP(MID(SUBSTITUTE(UPPER(TRIM(CLEAN(SUBSTITUTE(SUBSTITUTE(G4742,"ٔ",""),"ـ","ء"))))," ",""),ROW(INDIRECT("1:"&amp;LEN(SUBSTITUTE(UPPER(TRIM(CLEAN(SUBSTITUTE(SUBSTITUTE(G4742,"ٔ",""),"ـ","ء"))))," ","")))),1),Gematria!$C$3:$C$40,Gematria!$D$3:$D$40)))</f>
        <v/>
      </c>
    </row>
    <row r="4743" spans="1:10" x14ac:dyDescent="0.25">
      <c r="A4743" s="2">
        <v>4742</v>
      </c>
      <c r="B4743" s="2">
        <v>51</v>
      </c>
      <c r="C4743" s="2">
        <v>20</v>
      </c>
      <c r="D4743" s="11"/>
      <c r="E47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43" s="524" t="str">
        <f t="shared" si="224"/>
        <v/>
      </c>
      <c r="H4743" s="525">
        <f t="shared" si="225"/>
        <v>0</v>
      </c>
      <c r="I4743" s="526">
        <f t="shared" si="223"/>
        <v>1</v>
      </c>
      <c r="J4743" s="526" t="str">
        <f ca="1">IF(G4743="","",SUMPRODUCT(LOOKUP(MID(SUBSTITUTE(UPPER(TRIM(CLEAN(SUBSTITUTE(SUBSTITUTE(G4743,"ٔ",""),"ـ","ء"))))," ",""),ROW(INDIRECT("1:"&amp;LEN(SUBSTITUTE(UPPER(TRIM(CLEAN(SUBSTITUTE(SUBSTITUTE(G4743,"ٔ",""),"ـ","ء"))))," ","")))),1),Gematria!$C$3:$C$40,Gematria!$D$3:$D$40)))</f>
        <v/>
      </c>
    </row>
    <row r="4744" spans="1:10" x14ac:dyDescent="0.25">
      <c r="A4744" s="2">
        <v>4743</v>
      </c>
      <c r="B4744" s="2">
        <v>51</v>
      </c>
      <c r="C4744" s="2">
        <v>21</v>
      </c>
      <c r="D4744" s="11"/>
      <c r="E47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44" s="524" t="str">
        <f t="shared" si="224"/>
        <v/>
      </c>
      <c r="H4744" s="525">
        <f t="shared" si="225"/>
        <v>0</v>
      </c>
      <c r="I4744" s="526">
        <f t="shared" si="223"/>
        <v>1</v>
      </c>
      <c r="J4744" s="526" t="str">
        <f ca="1">IF(G4744="","",SUMPRODUCT(LOOKUP(MID(SUBSTITUTE(UPPER(TRIM(CLEAN(SUBSTITUTE(SUBSTITUTE(G4744,"ٔ",""),"ـ","ء"))))," ",""),ROW(INDIRECT("1:"&amp;LEN(SUBSTITUTE(UPPER(TRIM(CLEAN(SUBSTITUTE(SUBSTITUTE(G4744,"ٔ",""),"ـ","ء"))))," ","")))),1),Gematria!$C$3:$C$40,Gematria!$D$3:$D$40)))</f>
        <v/>
      </c>
    </row>
    <row r="4745" spans="1:10" x14ac:dyDescent="0.25">
      <c r="A4745" s="2">
        <v>4744</v>
      </c>
      <c r="B4745" s="2">
        <v>51</v>
      </c>
      <c r="C4745" s="2">
        <v>22</v>
      </c>
      <c r="D4745" s="11"/>
      <c r="E47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45" s="524" t="str">
        <f t="shared" si="224"/>
        <v/>
      </c>
      <c r="H4745" s="525">
        <f t="shared" si="225"/>
        <v>0</v>
      </c>
      <c r="I4745" s="526">
        <f t="shared" si="223"/>
        <v>1</v>
      </c>
      <c r="J4745" s="526" t="str">
        <f ca="1">IF(G4745="","",SUMPRODUCT(LOOKUP(MID(SUBSTITUTE(UPPER(TRIM(CLEAN(SUBSTITUTE(SUBSTITUTE(G4745,"ٔ",""),"ـ","ء"))))," ",""),ROW(INDIRECT("1:"&amp;LEN(SUBSTITUTE(UPPER(TRIM(CLEAN(SUBSTITUTE(SUBSTITUTE(G4745,"ٔ",""),"ـ","ء"))))," ","")))),1),Gematria!$C$3:$C$40,Gematria!$D$3:$D$40)))</f>
        <v/>
      </c>
    </row>
    <row r="4746" spans="1:10" x14ac:dyDescent="0.25">
      <c r="A4746" s="2">
        <v>4745</v>
      </c>
      <c r="B4746" s="2">
        <v>51</v>
      </c>
      <c r="C4746" s="2">
        <v>23</v>
      </c>
      <c r="D4746" s="11"/>
      <c r="E47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46" s="524" t="str">
        <f t="shared" si="224"/>
        <v/>
      </c>
      <c r="H4746" s="525">
        <f t="shared" si="225"/>
        <v>0</v>
      </c>
      <c r="I4746" s="526">
        <f t="shared" si="223"/>
        <v>1</v>
      </c>
      <c r="J4746" s="526" t="str">
        <f ca="1">IF(G4746="","",SUMPRODUCT(LOOKUP(MID(SUBSTITUTE(UPPER(TRIM(CLEAN(SUBSTITUTE(SUBSTITUTE(G4746,"ٔ",""),"ـ","ء"))))," ",""),ROW(INDIRECT("1:"&amp;LEN(SUBSTITUTE(UPPER(TRIM(CLEAN(SUBSTITUTE(SUBSTITUTE(G4746,"ٔ",""),"ـ","ء"))))," ","")))),1),Gematria!$C$3:$C$40,Gematria!$D$3:$D$40)))</f>
        <v/>
      </c>
    </row>
    <row r="4747" spans="1:10" x14ac:dyDescent="0.25">
      <c r="A4747" s="2">
        <v>4746</v>
      </c>
      <c r="B4747" s="2">
        <v>51</v>
      </c>
      <c r="C4747" s="2">
        <v>24</v>
      </c>
      <c r="D4747" s="11"/>
      <c r="E47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47" s="524" t="str">
        <f t="shared" si="224"/>
        <v/>
      </c>
      <c r="H4747" s="525">
        <f t="shared" si="225"/>
        <v>0</v>
      </c>
      <c r="I4747" s="526">
        <f t="shared" si="223"/>
        <v>1</v>
      </c>
      <c r="J4747" s="526" t="str">
        <f ca="1">IF(G4747="","",SUMPRODUCT(LOOKUP(MID(SUBSTITUTE(UPPER(TRIM(CLEAN(SUBSTITUTE(SUBSTITUTE(G4747,"ٔ",""),"ـ","ء"))))," ",""),ROW(INDIRECT("1:"&amp;LEN(SUBSTITUTE(UPPER(TRIM(CLEAN(SUBSTITUTE(SUBSTITUTE(G4747,"ٔ",""),"ـ","ء"))))," ","")))),1),Gematria!$C$3:$C$40,Gematria!$D$3:$D$40)))</f>
        <v/>
      </c>
    </row>
    <row r="4748" spans="1:10" x14ac:dyDescent="0.25">
      <c r="A4748" s="2">
        <v>4747</v>
      </c>
      <c r="B4748" s="2">
        <v>51</v>
      </c>
      <c r="C4748" s="2">
        <v>25</v>
      </c>
      <c r="D4748" s="11"/>
      <c r="E47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48" s="524" t="str">
        <f t="shared" si="224"/>
        <v/>
      </c>
      <c r="H4748" s="525">
        <f t="shared" si="225"/>
        <v>0</v>
      </c>
      <c r="I4748" s="526">
        <f t="shared" si="223"/>
        <v>1</v>
      </c>
      <c r="J4748" s="526" t="str">
        <f ca="1">IF(G4748="","",SUMPRODUCT(LOOKUP(MID(SUBSTITUTE(UPPER(TRIM(CLEAN(SUBSTITUTE(SUBSTITUTE(G4748,"ٔ",""),"ـ","ء"))))," ",""),ROW(INDIRECT("1:"&amp;LEN(SUBSTITUTE(UPPER(TRIM(CLEAN(SUBSTITUTE(SUBSTITUTE(G4748,"ٔ",""),"ـ","ء"))))," ","")))),1),Gematria!$C$3:$C$40,Gematria!$D$3:$D$40)))</f>
        <v/>
      </c>
    </row>
    <row r="4749" spans="1:10" x14ac:dyDescent="0.25">
      <c r="A4749" s="2">
        <v>4748</v>
      </c>
      <c r="B4749" s="2">
        <v>51</v>
      </c>
      <c r="C4749" s="2">
        <v>26</v>
      </c>
      <c r="D4749" s="11"/>
      <c r="E47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49" s="524" t="str">
        <f t="shared" si="224"/>
        <v/>
      </c>
      <c r="H4749" s="525">
        <f t="shared" si="225"/>
        <v>0</v>
      </c>
      <c r="I4749" s="526">
        <f t="shared" si="223"/>
        <v>1</v>
      </c>
      <c r="J4749" s="526" t="str">
        <f ca="1">IF(G4749="","",SUMPRODUCT(LOOKUP(MID(SUBSTITUTE(UPPER(TRIM(CLEAN(SUBSTITUTE(SUBSTITUTE(G4749,"ٔ",""),"ـ","ء"))))," ",""),ROW(INDIRECT("1:"&amp;LEN(SUBSTITUTE(UPPER(TRIM(CLEAN(SUBSTITUTE(SUBSTITUTE(G4749,"ٔ",""),"ـ","ء"))))," ","")))),1),Gematria!$C$3:$C$40,Gematria!$D$3:$D$40)))</f>
        <v/>
      </c>
    </row>
    <row r="4750" spans="1:10" x14ac:dyDescent="0.25">
      <c r="A4750" s="2">
        <v>4749</v>
      </c>
      <c r="B4750" s="2">
        <v>51</v>
      </c>
      <c r="C4750" s="2">
        <v>27</v>
      </c>
      <c r="D4750" s="11"/>
      <c r="E47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50" s="524" t="str">
        <f t="shared" si="224"/>
        <v/>
      </c>
      <c r="H4750" s="525">
        <f t="shared" si="225"/>
        <v>0</v>
      </c>
      <c r="I4750" s="526">
        <f t="shared" si="223"/>
        <v>1</v>
      </c>
      <c r="J4750" s="526" t="str">
        <f ca="1">IF(G4750="","",SUMPRODUCT(LOOKUP(MID(SUBSTITUTE(UPPER(TRIM(CLEAN(SUBSTITUTE(SUBSTITUTE(G4750,"ٔ",""),"ـ","ء"))))," ",""),ROW(INDIRECT("1:"&amp;LEN(SUBSTITUTE(UPPER(TRIM(CLEAN(SUBSTITUTE(SUBSTITUTE(G4750,"ٔ",""),"ـ","ء"))))," ","")))),1),Gematria!$C$3:$C$40,Gematria!$D$3:$D$40)))</f>
        <v/>
      </c>
    </row>
    <row r="4751" spans="1:10" x14ac:dyDescent="0.25">
      <c r="A4751" s="2">
        <v>4750</v>
      </c>
      <c r="B4751" s="2">
        <v>51</v>
      </c>
      <c r="C4751" s="2">
        <v>28</v>
      </c>
      <c r="D4751" s="11"/>
      <c r="E47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51" s="524" t="str">
        <f t="shared" si="224"/>
        <v/>
      </c>
      <c r="H4751" s="525">
        <f t="shared" si="225"/>
        <v>0</v>
      </c>
      <c r="I4751" s="526">
        <f t="shared" si="223"/>
        <v>1</v>
      </c>
      <c r="J4751" s="526" t="str">
        <f ca="1">IF(G4751="","",SUMPRODUCT(LOOKUP(MID(SUBSTITUTE(UPPER(TRIM(CLEAN(SUBSTITUTE(SUBSTITUTE(G4751,"ٔ",""),"ـ","ء"))))," ",""),ROW(INDIRECT("1:"&amp;LEN(SUBSTITUTE(UPPER(TRIM(CLEAN(SUBSTITUTE(SUBSTITUTE(G4751,"ٔ",""),"ـ","ء"))))," ","")))),1),Gematria!$C$3:$C$40,Gematria!$D$3:$D$40)))</f>
        <v/>
      </c>
    </row>
    <row r="4752" spans="1:10" x14ac:dyDescent="0.25">
      <c r="A4752" s="2">
        <v>4751</v>
      </c>
      <c r="B4752" s="2">
        <v>51</v>
      </c>
      <c r="C4752" s="2">
        <v>29</v>
      </c>
      <c r="D4752" s="11"/>
      <c r="E47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52" s="524" t="str">
        <f t="shared" si="224"/>
        <v/>
      </c>
      <c r="H4752" s="525">
        <f t="shared" si="225"/>
        <v>0</v>
      </c>
      <c r="I4752" s="526">
        <f t="shared" si="223"/>
        <v>1</v>
      </c>
      <c r="J4752" s="526" t="str">
        <f ca="1">IF(G4752="","",SUMPRODUCT(LOOKUP(MID(SUBSTITUTE(UPPER(TRIM(CLEAN(SUBSTITUTE(SUBSTITUTE(G4752,"ٔ",""),"ـ","ء"))))," ",""),ROW(INDIRECT("1:"&amp;LEN(SUBSTITUTE(UPPER(TRIM(CLEAN(SUBSTITUTE(SUBSTITUTE(G4752,"ٔ",""),"ـ","ء"))))," ","")))),1),Gematria!$C$3:$C$40,Gematria!$D$3:$D$40)))</f>
        <v/>
      </c>
    </row>
    <row r="4753" spans="1:10" x14ac:dyDescent="0.25">
      <c r="A4753" s="2">
        <v>4752</v>
      </c>
      <c r="B4753" s="2">
        <v>51</v>
      </c>
      <c r="C4753" s="2">
        <v>30</v>
      </c>
      <c r="D4753" s="11"/>
      <c r="E47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53" s="524" t="str">
        <f t="shared" si="224"/>
        <v/>
      </c>
      <c r="H4753" s="525">
        <f t="shared" si="225"/>
        <v>0</v>
      </c>
      <c r="I4753" s="526">
        <f t="shared" si="223"/>
        <v>1</v>
      </c>
      <c r="J4753" s="526" t="str">
        <f ca="1">IF(G4753="","",SUMPRODUCT(LOOKUP(MID(SUBSTITUTE(UPPER(TRIM(CLEAN(SUBSTITUTE(SUBSTITUTE(G4753,"ٔ",""),"ـ","ء"))))," ",""),ROW(INDIRECT("1:"&amp;LEN(SUBSTITUTE(UPPER(TRIM(CLEAN(SUBSTITUTE(SUBSTITUTE(G4753,"ٔ",""),"ـ","ء"))))," ","")))),1),Gematria!$C$3:$C$40,Gematria!$D$3:$D$40)))</f>
        <v/>
      </c>
    </row>
    <row r="4754" spans="1:10" x14ac:dyDescent="0.25">
      <c r="A4754" s="2">
        <v>4753</v>
      </c>
      <c r="B4754" s="2">
        <v>51</v>
      </c>
      <c r="C4754" s="2">
        <v>31</v>
      </c>
      <c r="D4754" s="11"/>
      <c r="E47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54" s="524" t="str">
        <f t="shared" si="224"/>
        <v/>
      </c>
      <c r="H4754" s="525">
        <f t="shared" si="225"/>
        <v>0</v>
      </c>
      <c r="I4754" s="526">
        <f t="shared" si="223"/>
        <v>1</v>
      </c>
      <c r="J4754" s="526" t="str">
        <f ca="1">IF(G4754="","",SUMPRODUCT(LOOKUP(MID(SUBSTITUTE(UPPER(TRIM(CLEAN(SUBSTITUTE(SUBSTITUTE(G4754,"ٔ",""),"ـ","ء"))))," ",""),ROW(INDIRECT("1:"&amp;LEN(SUBSTITUTE(UPPER(TRIM(CLEAN(SUBSTITUTE(SUBSTITUTE(G4754,"ٔ",""),"ـ","ء"))))," ","")))),1),Gematria!$C$3:$C$40,Gematria!$D$3:$D$40)))</f>
        <v/>
      </c>
    </row>
    <row r="4755" spans="1:10" x14ac:dyDescent="0.25">
      <c r="A4755" s="2">
        <v>4754</v>
      </c>
      <c r="B4755" s="2">
        <v>51</v>
      </c>
      <c r="C4755" s="2">
        <v>32</v>
      </c>
      <c r="D4755" s="11"/>
      <c r="E47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55" s="524" t="str">
        <f t="shared" si="224"/>
        <v/>
      </c>
      <c r="H4755" s="525">
        <f t="shared" si="225"/>
        <v>0</v>
      </c>
      <c r="I4755" s="526">
        <f t="shared" ref="I4755:I4818" si="226">LEN(TRIM(G4755))-H4755+1</f>
        <v>1</v>
      </c>
      <c r="J4755" s="526" t="str">
        <f ca="1">IF(G4755="","",SUMPRODUCT(LOOKUP(MID(SUBSTITUTE(UPPER(TRIM(CLEAN(SUBSTITUTE(SUBSTITUTE(G4755,"ٔ",""),"ـ","ء"))))," ",""),ROW(INDIRECT("1:"&amp;LEN(SUBSTITUTE(UPPER(TRIM(CLEAN(SUBSTITUTE(SUBSTITUTE(G4755,"ٔ",""),"ـ","ء"))))," ","")))),1),Gematria!$C$3:$C$40,Gematria!$D$3:$D$40)))</f>
        <v/>
      </c>
    </row>
    <row r="4756" spans="1:10" x14ac:dyDescent="0.25">
      <c r="A4756" s="2">
        <v>4755</v>
      </c>
      <c r="B4756" s="2">
        <v>51</v>
      </c>
      <c r="C4756" s="2">
        <v>33</v>
      </c>
      <c r="D4756" s="11"/>
      <c r="E47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56" s="524" t="str">
        <f t="shared" si="224"/>
        <v/>
      </c>
      <c r="H4756" s="525">
        <f t="shared" si="225"/>
        <v>0</v>
      </c>
      <c r="I4756" s="526">
        <f t="shared" si="226"/>
        <v>1</v>
      </c>
      <c r="J4756" s="526" t="str">
        <f ca="1">IF(G4756="","",SUMPRODUCT(LOOKUP(MID(SUBSTITUTE(UPPER(TRIM(CLEAN(SUBSTITUTE(SUBSTITUTE(G4756,"ٔ",""),"ـ","ء"))))," ",""),ROW(INDIRECT("1:"&amp;LEN(SUBSTITUTE(UPPER(TRIM(CLEAN(SUBSTITUTE(SUBSTITUTE(G4756,"ٔ",""),"ـ","ء"))))," ","")))),1),Gematria!$C$3:$C$40,Gematria!$D$3:$D$40)))</f>
        <v/>
      </c>
    </row>
    <row r="4757" spans="1:10" x14ac:dyDescent="0.25">
      <c r="A4757" s="2">
        <v>4756</v>
      </c>
      <c r="B4757" s="2">
        <v>51</v>
      </c>
      <c r="C4757" s="2">
        <v>34</v>
      </c>
      <c r="D4757" s="11"/>
      <c r="E47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57" s="524" t="str">
        <f t="shared" si="224"/>
        <v/>
      </c>
      <c r="H4757" s="525">
        <f t="shared" si="225"/>
        <v>0</v>
      </c>
      <c r="I4757" s="526">
        <f t="shared" si="226"/>
        <v>1</v>
      </c>
      <c r="J4757" s="526" t="str">
        <f ca="1">IF(G4757="","",SUMPRODUCT(LOOKUP(MID(SUBSTITUTE(UPPER(TRIM(CLEAN(SUBSTITUTE(SUBSTITUTE(G4757,"ٔ",""),"ـ","ء"))))," ",""),ROW(INDIRECT("1:"&amp;LEN(SUBSTITUTE(UPPER(TRIM(CLEAN(SUBSTITUTE(SUBSTITUTE(G4757,"ٔ",""),"ـ","ء"))))," ","")))),1),Gematria!$C$3:$C$40,Gematria!$D$3:$D$40)))</f>
        <v/>
      </c>
    </row>
    <row r="4758" spans="1:10" x14ac:dyDescent="0.25">
      <c r="A4758" s="2">
        <v>4757</v>
      </c>
      <c r="B4758" s="2">
        <v>51</v>
      </c>
      <c r="C4758" s="2">
        <v>35</v>
      </c>
      <c r="D4758" s="11"/>
      <c r="E47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58" s="524" t="str">
        <f t="shared" si="224"/>
        <v/>
      </c>
      <c r="H4758" s="525">
        <f t="shared" si="225"/>
        <v>0</v>
      </c>
      <c r="I4758" s="526">
        <f t="shared" si="226"/>
        <v>1</v>
      </c>
      <c r="J4758" s="526" t="str">
        <f ca="1">IF(G4758="","",SUMPRODUCT(LOOKUP(MID(SUBSTITUTE(UPPER(TRIM(CLEAN(SUBSTITUTE(SUBSTITUTE(G4758,"ٔ",""),"ـ","ء"))))," ",""),ROW(INDIRECT("1:"&amp;LEN(SUBSTITUTE(UPPER(TRIM(CLEAN(SUBSTITUTE(SUBSTITUTE(G4758,"ٔ",""),"ـ","ء"))))," ","")))),1),Gematria!$C$3:$C$40,Gematria!$D$3:$D$40)))</f>
        <v/>
      </c>
    </row>
    <row r="4759" spans="1:10" x14ac:dyDescent="0.25">
      <c r="A4759" s="2">
        <v>4758</v>
      </c>
      <c r="B4759" s="2">
        <v>51</v>
      </c>
      <c r="C4759" s="2">
        <v>36</v>
      </c>
      <c r="D4759" s="11"/>
      <c r="E47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59" s="524" t="str">
        <f t="shared" si="224"/>
        <v/>
      </c>
      <c r="H4759" s="525">
        <f t="shared" si="225"/>
        <v>0</v>
      </c>
      <c r="I4759" s="526">
        <f t="shared" si="226"/>
        <v>1</v>
      </c>
      <c r="J4759" s="526" t="str">
        <f ca="1">IF(G4759="","",SUMPRODUCT(LOOKUP(MID(SUBSTITUTE(UPPER(TRIM(CLEAN(SUBSTITUTE(SUBSTITUTE(G4759,"ٔ",""),"ـ","ء"))))," ",""),ROW(INDIRECT("1:"&amp;LEN(SUBSTITUTE(UPPER(TRIM(CLEAN(SUBSTITUTE(SUBSTITUTE(G4759,"ٔ",""),"ـ","ء"))))," ","")))),1),Gematria!$C$3:$C$40,Gematria!$D$3:$D$40)))</f>
        <v/>
      </c>
    </row>
    <row r="4760" spans="1:10" x14ac:dyDescent="0.25">
      <c r="A4760" s="2">
        <v>4759</v>
      </c>
      <c r="B4760" s="2">
        <v>51</v>
      </c>
      <c r="C4760" s="2">
        <v>37</v>
      </c>
      <c r="D4760" s="11"/>
      <c r="E47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60" s="524" t="str">
        <f t="shared" si="224"/>
        <v/>
      </c>
      <c r="H4760" s="525">
        <f t="shared" si="225"/>
        <v>0</v>
      </c>
      <c r="I4760" s="526">
        <f t="shared" si="226"/>
        <v>1</v>
      </c>
      <c r="J4760" s="526" t="str">
        <f ca="1">IF(G4760="","",SUMPRODUCT(LOOKUP(MID(SUBSTITUTE(UPPER(TRIM(CLEAN(SUBSTITUTE(SUBSTITUTE(G4760,"ٔ",""),"ـ","ء"))))," ",""),ROW(INDIRECT("1:"&amp;LEN(SUBSTITUTE(UPPER(TRIM(CLEAN(SUBSTITUTE(SUBSTITUTE(G4760,"ٔ",""),"ـ","ء"))))," ","")))),1),Gematria!$C$3:$C$40,Gematria!$D$3:$D$40)))</f>
        <v/>
      </c>
    </row>
    <row r="4761" spans="1:10" x14ac:dyDescent="0.25">
      <c r="A4761" s="2">
        <v>4760</v>
      </c>
      <c r="B4761" s="2">
        <v>51</v>
      </c>
      <c r="C4761" s="2">
        <v>38</v>
      </c>
      <c r="D4761" s="11"/>
      <c r="E47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61" s="524" t="str">
        <f t="shared" si="224"/>
        <v/>
      </c>
      <c r="H4761" s="525">
        <f t="shared" si="225"/>
        <v>0</v>
      </c>
      <c r="I4761" s="526">
        <f t="shared" si="226"/>
        <v>1</v>
      </c>
      <c r="J4761" s="526" t="str">
        <f ca="1">IF(G4761="","",SUMPRODUCT(LOOKUP(MID(SUBSTITUTE(UPPER(TRIM(CLEAN(SUBSTITUTE(SUBSTITUTE(G4761,"ٔ",""),"ـ","ء"))))," ",""),ROW(INDIRECT("1:"&amp;LEN(SUBSTITUTE(UPPER(TRIM(CLEAN(SUBSTITUTE(SUBSTITUTE(G4761,"ٔ",""),"ـ","ء"))))," ","")))),1),Gematria!$C$3:$C$40,Gematria!$D$3:$D$40)))</f>
        <v/>
      </c>
    </row>
    <row r="4762" spans="1:10" x14ac:dyDescent="0.25">
      <c r="A4762" s="2">
        <v>4761</v>
      </c>
      <c r="B4762" s="2">
        <v>51</v>
      </c>
      <c r="C4762" s="2">
        <v>39</v>
      </c>
      <c r="D4762" s="11"/>
      <c r="E47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62" s="524" t="str">
        <f t="shared" si="224"/>
        <v/>
      </c>
      <c r="H4762" s="525">
        <f t="shared" si="225"/>
        <v>0</v>
      </c>
      <c r="I4762" s="526">
        <f t="shared" si="226"/>
        <v>1</v>
      </c>
      <c r="J4762" s="526" t="str">
        <f ca="1">IF(G4762="","",SUMPRODUCT(LOOKUP(MID(SUBSTITUTE(UPPER(TRIM(CLEAN(SUBSTITUTE(SUBSTITUTE(G4762,"ٔ",""),"ـ","ء"))))," ",""),ROW(INDIRECT("1:"&amp;LEN(SUBSTITUTE(UPPER(TRIM(CLEAN(SUBSTITUTE(SUBSTITUTE(G4762,"ٔ",""),"ـ","ء"))))," ","")))),1),Gematria!$C$3:$C$40,Gematria!$D$3:$D$40)))</f>
        <v/>
      </c>
    </row>
    <row r="4763" spans="1:10" x14ac:dyDescent="0.25">
      <c r="A4763" s="2">
        <v>4762</v>
      </c>
      <c r="B4763" s="2">
        <v>51</v>
      </c>
      <c r="C4763" s="2">
        <v>40</v>
      </c>
      <c r="D4763" s="11"/>
      <c r="E47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63" s="524" t="str">
        <f t="shared" si="224"/>
        <v/>
      </c>
      <c r="H4763" s="525">
        <f t="shared" si="225"/>
        <v>0</v>
      </c>
      <c r="I4763" s="526">
        <f t="shared" si="226"/>
        <v>1</v>
      </c>
      <c r="J4763" s="526" t="str">
        <f ca="1">IF(G4763="","",SUMPRODUCT(LOOKUP(MID(SUBSTITUTE(UPPER(TRIM(CLEAN(SUBSTITUTE(SUBSTITUTE(G4763,"ٔ",""),"ـ","ء"))))," ",""),ROW(INDIRECT("1:"&amp;LEN(SUBSTITUTE(UPPER(TRIM(CLEAN(SUBSTITUTE(SUBSTITUTE(G4763,"ٔ",""),"ـ","ء"))))," ","")))),1),Gematria!$C$3:$C$40,Gematria!$D$3:$D$40)))</f>
        <v/>
      </c>
    </row>
    <row r="4764" spans="1:10" x14ac:dyDescent="0.25">
      <c r="A4764" s="2">
        <v>4763</v>
      </c>
      <c r="B4764" s="2">
        <v>51</v>
      </c>
      <c r="C4764" s="2">
        <v>41</v>
      </c>
      <c r="D4764" s="11"/>
      <c r="E47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64" s="524" t="str">
        <f t="shared" si="224"/>
        <v/>
      </c>
      <c r="H4764" s="525">
        <f t="shared" si="225"/>
        <v>0</v>
      </c>
      <c r="I4764" s="526">
        <f t="shared" si="226"/>
        <v>1</v>
      </c>
      <c r="J4764" s="526" t="str">
        <f ca="1">IF(G4764="","",SUMPRODUCT(LOOKUP(MID(SUBSTITUTE(UPPER(TRIM(CLEAN(SUBSTITUTE(SUBSTITUTE(G4764,"ٔ",""),"ـ","ء"))))," ",""),ROW(INDIRECT("1:"&amp;LEN(SUBSTITUTE(UPPER(TRIM(CLEAN(SUBSTITUTE(SUBSTITUTE(G4764,"ٔ",""),"ـ","ء"))))," ","")))),1),Gematria!$C$3:$C$40,Gematria!$D$3:$D$40)))</f>
        <v/>
      </c>
    </row>
    <row r="4765" spans="1:10" x14ac:dyDescent="0.25">
      <c r="A4765" s="2">
        <v>4764</v>
      </c>
      <c r="B4765" s="2">
        <v>51</v>
      </c>
      <c r="C4765" s="2">
        <v>42</v>
      </c>
      <c r="D4765" s="11"/>
      <c r="E47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65" s="524" t="str">
        <f t="shared" si="224"/>
        <v/>
      </c>
      <c r="H4765" s="525">
        <f t="shared" si="225"/>
        <v>0</v>
      </c>
      <c r="I4765" s="526">
        <f t="shared" si="226"/>
        <v>1</v>
      </c>
      <c r="J4765" s="526" t="str">
        <f ca="1">IF(G4765="","",SUMPRODUCT(LOOKUP(MID(SUBSTITUTE(UPPER(TRIM(CLEAN(SUBSTITUTE(SUBSTITUTE(G4765,"ٔ",""),"ـ","ء"))))," ",""),ROW(INDIRECT("1:"&amp;LEN(SUBSTITUTE(UPPER(TRIM(CLEAN(SUBSTITUTE(SUBSTITUTE(G4765,"ٔ",""),"ـ","ء"))))," ","")))),1),Gematria!$C$3:$C$40,Gematria!$D$3:$D$40)))</f>
        <v/>
      </c>
    </row>
    <row r="4766" spans="1:10" x14ac:dyDescent="0.25">
      <c r="A4766" s="2">
        <v>4765</v>
      </c>
      <c r="B4766" s="2">
        <v>51</v>
      </c>
      <c r="C4766" s="2">
        <v>43</v>
      </c>
      <c r="D4766" s="11"/>
      <c r="E47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66" s="524" t="str">
        <f t="shared" si="224"/>
        <v/>
      </c>
      <c r="H4766" s="525">
        <f t="shared" si="225"/>
        <v>0</v>
      </c>
      <c r="I4766" s="526">
        <f t="shared" si="226"/>
        <v>1</v>
      </c>
      <c r="J4766" s="526" t="str">
        <f ca="1">IF(G4766="","",SUMPRODUCT(LOOKUP(MID(SUBSTITUTE(UPPER(TRIM(CLEAN(SUBSTITUTE(SUBSTITUTE(G4766,"ٔ",""),"ـ","ء"))))," ",""),ROW(INDIRECT("1:"&amp;LEN(SUBSTITUTE(UPPER(TRIM(CLEAN(SUBSTITUTE(SUBSTITUTE(G4766,"ٔ",""),"ـ","ء"))))," ","")))),1),Gematria!$C$3:$C$40,Gematria!$D$3:$D$40)))</f>
        <v/>
      </c>
    </row>
    <row r="4767" spans="1:10" x14ac:dyDescent="0.25">
      <c r="A4767" s="2">
        <v>4766</v>
      </c>
      <c r="B4767" s="2">
        <v>51</v>
      </c>
      <c r="C4767" s="2">
        <v>44</v>
      </c>
      <c r="D4767" s="11"/>
      <c r="E47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67" s="524" t="str">
        <f t="shared" si="224"/>
        <v/>
      </c>
      <c r="H4767" s="525">
        <f t="shared" si="225"/>
        <v>0</v>
      </c>
      <c r="I4767" s="526">
        <f t="shared" si="226"/>
        <v>1</v>
      </c>
      <c r="J4767" s="526" t="str">
        <f ca="1">IF(G4767="","",SUMPRODUCT(LOOKUP(MID(SUBSTITUTE(UPPER(TRIM(CLEAN(SUBSTITUTE(SUBSTITUTE(G4767,"ٔ",""),"ـ","ء"))))," ",""),ROW(INDIRECT("1:"&amp;LEN(SUBSTITUTE(UPPER(TRIM(CLEAN(SUBSTITUTE(SUBSTITUTE(G4767,"ٔ",""),"ـ","ء"))))," ","")))),1),Gematria!$C$3:$C$40,Gematria!$D$3:$D$40)))</f>
        <v/>
      </c>
    </row>
    <row r="4768" spans="1:10" x14ac:dyDescent="0.25">
      <c r="A4768" s="2">
        <v>4767</v>
      </c>
      <c r="B4768" s="2">
        <v>51</v>
      </c>
      <c r="C4768" s="2">
        <v>45</v>
      </c>
      <c r="D4768" s="11"/>
      <c r="E47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68" s="524" t="str">
        <f t="shared" si="224"/>
        <v/>
      </c>
      <c r="H4768" s="525">
        <f t="shared" si="225"/>
        <v>0</v>
      </c>
      <c r="I4768" s="526">
        <f t="shared" si="226"/>
        <v>1</v>
      </c>
      <c r="J4768" s="526" t="str">
        <f ca="1">IF(G4768="","",SUMPRODUCT(LOOKUP(MID(SUBSTITUTE(UPPER(TRIM(CLEAN(SUBSTITUTE(SUBSTITUTE(G4768,"ٔ",""),"ـ","ء"))))," ",""),ROW(INDIRECT("1:"&amp;LEN(SUBSTITUTE(UPPER(TRIM(CLEAN(SUBSTITUTE(SUBSTITUTE(G4768,"ٔ",""),"ـ","ء"))))," ","")))),1),Gematria!$C$3:$C$40,Gematria!$D$3:$D$40)))</f>
        <v/>
      </c>
    </row>
    <row r="4769" spans="1:10" x14ac:dyDescent="0.25">
      <c r="A4769" s="2">
        <v>4768</v>
      </c>
      <c r="B4769" s="2">
        <v>51</v>
      </c>
      <c r="C4769" s="2">
        <v>46</v>
      </c>
      <c r="D4769" s="11"/>
      <c r="E47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69" s="524" t="str">
        <f t="shared" si="224"/>
        <v/>
      </c>
      <c r="H4769" s="525">
        <f t="shared" si="225"/>
        <v>0</v>
      </c>
      <c r="I4769" s="526">
        <f t="shared" si="226"/>
        <v>1</v>
      </c>
      <c r="J4769" s="526" t="str">
        <f ca="1">IF(G4769="","",SUMPRODUCT(LOOKUP(MID(SUBSTITUTE(UPPER(TRIM(CLEAN(SUBSTITUTE(SUBSTITUTE(G4769,"ٔ",""),"ـ","ء"))))," ",""),ROW(INDIRECT("1:"&amp;LEN(SUBSTITUTE(UPPER(TRIM(CLEAN(SUBSTITUTE(SUBSTITUTE(G4769,"ٔ",""),"ـ","ء"))))," ","")))),1),Gematria!$C$3:$C$40,Gematria!$D$3:$D$40)))</f>
        <v/>
      </c>
    </row>
    <row r="4770" spans="1:10" x14ac:dyDescent="0.25">
      <c r="A4770" s="2">
        <v>4769</v>
      </c>
      <c r="B4770" s="2">
        <v>51</v>
      </c>
      <c r="C4770" s="2">
        <v>47</v>
      </c>
      <c r="D4770" s="11"/>
      <c r="E47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70" s="524" t="str">
        <f t="shared" si="224"/>
        <v/>
      </c>
      <c r="H4770" s="525">
        <f t="shared" si="225"/>
        <v>0</v>
      </c>
      <c r="I4770" s="526">
        <f t="shared" si="226"/>
        <v>1</v>
      </c>
      <c r="J4770" s="526" t="str">
        <f ca="1">IF(G4770="","",SUMPRODUCT(LOOKUP(MID(SUBSTITUTE(UPPER(TRIM(CLEAN(SUBSTITUTE(SUBSTITUTE(G4770,"ٔ",""),"ـ","ء"))))," ",""),ROW(INDIRECT("1:"&amp;LEN(SUBSTITUTE(UPPER(TRIM(CLEAN(SUBSTITUTE(SUBSTITUTE(G4770,"ٔ",""),"ـ","ء"))))," ","")))),1),Gematria!$C$3:$C$40,Gematria!$D$3:$D$40)))</f>
        <v/>
      </c>
    </row>
    <row r="4771" spans="1:10" x14ac:dyDescent="0.25">
      <c r="A4771" s="2">
        <v>4770</v>
      </c>
      <c r="B4771" s="2">
        <v>51</v>
      </c>
      <c r="C4771" s="2">
        <v>48</v>
      </c>
      <c r="D4771" s="11"/>
      <c r="E47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71" s="524" t="str">
        <f t="shared" si="224"/>
        <v/>
      </c>
      <c r="H4771" s="525">
        <f t="shared" si="225"/>
        <v>0</v>
      </c>
      <c r="I4771" s="526">
        <f t="shared" si="226"/>
        <v>1</v>
      </c>
      <c r="J4771" s="526" t="str">
        <f ca="1">IF(G4771="","",SUMPRODUCT(LOOKUP(MID(SUBSTITUTE(UPPER(TRIM(CLEAN(SUBSTITUTE(SUBSTITUTE(G4771,"ٔ",""),"ـ","ء"))))," ",""),ROW(INDIRECT("1:"&amp;LEN(SUBSTITUTE(UPPER(TRIM(CLEAN(SUBSTITUTE(SUBSTITUTE(G4771,"ٔ",""),"ـ","ء"))))," ","")))),1),Gematria!$C$3:$C$40,Gematria!$D$3:$D$40)))</f>
        <v/>
      </c>
    </row>
    <row r="4772" spans="1:10" x14ac:dyDescent="0.25">
      <c r="A4772" s="2">
        <v>4771</v>
      </c>
      <c r="B4772" s="2">
        <v>51</v>
      </c>
      <c r="C4772" s="2">
        <v>49</v>
      </c>
      <c r="D4772" s="11"/>
      <c r="E47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72" s="524" t="str">
        <f t="shared" si="224"/>
        <v/>
      </c>
      <c r="H4772" s="525">
        <f t="shared" si="225"/>
        <v>0</v>
      </c>
      <c r="I4772" s="526">
        <f t="shared" si="226"/>
        <v>1</v>
      </c>
      <c r="J4772" s="526" t="str">
        <f ca="1">IF(G4772="","",SUMPRODUCT(LOOKUP(MID(SUBSTITUTE(UPPER(TRIM(CLEAN(SUBSTITUTE(SUBSTITUTE(G4772,"ٔ",""),"ـ","ء"))))," ",""),ROW(INDIRECT("1:"&amp;LEN(SUBSTITUTE(UPPER(TRIM(CLEAN(SUBSTITUTE(SUBSTITUTE(G4772,"ٔ",""),"ـ","ء"))))," ","")))),1),Gematria!$C$3:$C$40,Gematria!$D$3:$D$40)))</f>
        <v/>
      </c>
    </row>
    <row r="4773" spans="1:10" x14ac:dyDescent="0.25">
      <c r="A4773" s="2">
        <v>4772</v>
      </c>
      <c r="B4773" s="2">
        <v>51</v>
      </c>
      <c r="C4773" s="2">
        <v>50</v>
      </c>
      <c r="D4773" s="11"/>
      <c r="E47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73" s="524" t="str">
        <f t="shared" si="224"/>
        <v/>
      </c>
      <c r="H4773" s="525">
        <f t="shared" si="225"/>
        <v>0</v>
      </c>
      <c r="I4773" s="526">
        <f t="shared" si="226"/>
        <v>1</v>
      </c>
      <c r="J4773" s="526" t="str">
        <f ca="1">IF(G4773="","",SUMPRODUCT(LOOKUP(MID(SUBSTITUTE(UPPER(TRIM(CLEAN(SUBSTITUTE(SUBSTITUTE(G4773,"ٔ",""),"ـ","ء"))))," ",""),ROW(INDIRECT("1:"&amp;LEN(SUBSTITUTE(UPPER(TRIM(CLEAN(SUBSTITUTE(SUBSTITUTE(G4773,"ٔ",""),"ـ","ء"))))," ","")))),1),Gematria!$C$3:$C$40,Gematria!$D$3:$D$40)))</f>
        <v/>
      </c>
    </row>
    <row r="4774" spans="1:10" x14ac:dyDescent="0.25">
      <c r="A4774" s="2">
        <v>4773</v>
      </c>
      <c r="B4774" s="2">
        <v>51</v>
      </c>
      <c r="C4774" s="2">
        <v>51</v>
      </c>
      <c r="D4774" s="11"/>
      <c r="E47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74" s="524" t="str">
        <f t="shared" si="224"/>
        <v/>
      </c>
      <c r="H4774" s="525">
        <f t="shared" si="225"/>
        <v>0</v>
      </c>
      <c r="I4774" s="526">
        <f t="shared" si="226"/>
        <v>1</v>
      </c>
      <c r="J4774" s="526" t="str">
        <f ca="1">IF(G4774="","",SUMPRODUCT(LOOKUP(MID(SUBSTITUTE(UPPER(TRIM(CLEAN(SUBSTITUTE(SUBSTITUTE(G4774,"ٔ",""),"ـ","ء"))))," ",""),ROW(INDIRECT("1:"&amp;LEN(SUBSTITUTE(UPPER(TRIM(CLEAN(SUBSTITUTE(SUBSTITUTE(G4774,"ٔ",""),"ـ","ء"))))," ","")))),1),Gematria!$C$3:$C$40,Gematria!$D$3:$D$40)))</f>
        <v/>
      </c>
    </row>
    <row r="4775" spans="1:10" x14ac:dyDescent="0.25">
      <c r="A4775" s="2">
        <v>4774</v>
      </c>
      <c r="B4775" s="2">
        <v>51</v>
      </c>
      <c r="C4775" s="2">
        <v>52</v>
      </c>
      <c r="D4775" s="11"/>
      <c r="E47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75" s="524" t="str">
        <f t="shared" si="224"/>
        <v/>
      </c>
      <c r="H4775" s="525">
        <f t="shared" si="225"/>
        <v>0</v>
      </c>
      <c r="I4775" s="526">
        <f t="shared" si="226"/>
        <v>1</v>
      </c>
      <c r="J4775" s="526" t="str">
        <f ca="1">IF(G4775="","",SUMPRODUCT(LOOKUP(MID(SUBSTITUTE(UPPER(TRIM(CLEAN(SUBSTITUTE(SUBSTITUTE(G4775,"ٔ",""),"ـ","ء"))))," ",""),ROW(INDIRECT("1:"&amp;LEN(SUBSTITUTE(UPPER(TRIM(CLEAN(SUBSTITUTE(SUBSTITUTE(G4775,"ٔ",""),"ـ","ء"))))," ","")))),1),Gematria!$C$3:$C$40,Gematria!$D$3:$D$40)))</f>
        <v/>
      </c>
    </row>
    <row r="4776" spans="1:10" x14ac:dyDescent="0.25">
      <c r="A4776" s="2">
        <v>4775</v>
      </c>
      <c r="B4776" s="2">
        <v>51</v>
      </c>
      <c r="C4776" s="2">
        <v>53</v>
      </c>
      <c r="D4776" s="11"/>
      <c r="E47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76" s="524" t="str">
        <f t="shared" si="224"/>
        <v/>
      </c>
      <c r="H4776" s="525">
        <f t="shared" si="225"/>
        <v>0</v>
      </c>
      <c r="I4776" s="526">
        <f t="shared" si="226"/>
        <v>1</v>
      </c>
      <c r="J4776" s="526" t="str">
        <f ca="1">IF(G4776="","",SUMPRODUCT(LOOKUP(MID(SUBSTITUTE(UPPER(TRIM(CLEAN(SUBSTITUTE(SUBSTITUTE(G4776,"ٔ",""),"ـ","ء"))))," ",""),ROW(INDIRECT("1:"&amp;LEN(SUBSTITUTE(UPPER(TRIM(CLEAN(SUBSTITUTE(SUBSTITUTE(G4776,"ٔ",""),"ـ","ء"))))," ","")))),1),Gematria!$C$3:$C$40,Gematria!$D$3:$D$40)))</f>
        <v/>
      </c>
    </row>
    <row r="4777" spans="1:10" x14ac:dyDescent="0.25">
      <c r="A4777" s="2">
        <v>4776</v>
      </c>
      <c r="B4777" s="2">
        <v>51</v>
      </c>
      <c r="C4777" s="2">
        <v>54</v>
      </c>
      <c r="D4777" s="11"/>
      <c r="E47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77" s="524" t="str">
        <f t="shared" si="224"/>
        <v/>
      </c>
      <c r="H4777" s="525">
        <f t="shared" si="225"/>
        <v>0</v>
      </c>
      <c r="I4777" s="526">
        <f t="shared" si="226"/>
        <v>1</v>
      </c>
      <c r="J4777" s="526" t="str">
        <f ca="1">IF(G4777="","",SUMPRODUCT(LOOKUP(MID(SUBSTITUTE(UPPER(TRIM(CLEAN(SUBSTITUTE(SUBSTITUTE(G4777,"ٔ",""),"ـ","ء"))))," ",""),ROW(INDIRECT("1:"&amp;LEN(SUBSTITUTE(UPPER(TRIM(CLEAN(SUBSTITUTE(SUBSTITUTE(G4777,"ٔ",""),"ـ","ء"))))," ","")))),1),Gematria!$C$3:$C$40,Gematria!$D$3:$D$40)))</f>
        <v/>
      </c>
    </row>
    <row r="4778" spans="1:10" x14ac:dyDescent="0.25">
      <c r="A4778" s="2">
        <v>4777</v>
      </c>
      <c r="B4778" s="2">
        <v>51</v>
      </c>
      <c r="C4778" s="2">
        <v>55</v>
      </c>
      <c r="D4778" s="11"/>
      <c r="E47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78" s="524" t="str">
        <f t="shared" si="224"/>
        <v/>
      </c>
      <c r="H4778" s="525">
        <f t="shared" si="225"/>
        <v>0</v>
      </c>
      <c r="I4778" s="526">
        <f t="shared" si="226"/>
        <v>1</v>
      </c>
      <c r="J4778" s="526" t="str">
        <f ca="1">IF(G4778="","",SUMPRODUCT(LOOKUP(MID(SUBSTITUTE(UPPER(TRIM(CLEAN(SUBSTITUTE(SUBSTITUTE(G4778,"ٔ",""),"ـ","ء"))))," ",""),ROW(INDIRECT("1:"&amp;LEN(SUBSTITUTE(UPPER(TRIM(CLEAN(SUBSTITUTE(SUBSTITUTE(G4778,"ٔ",""),"ـ","ء"))))," ","")))),1),Gematria!$C$3:$C$40,Gematria!$D$3:$D$40)))</f>
        <v/>
      </c>
    </row>
    <row r="4779" spans="1:10" x14ac:dyDescent="0.25">
      <c r="A4779" s="2">
        <v>4778</v>
      </c>
      <c r="B4779" s="2">
        <v>51</v>
      </c>
      <c r="C4779" s="2">
        <v>56</v>
      </c>
      <c r="D4779" s="11"/>
      <c r="E47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79" s="524" t="str">
        <f t="shared" si="224"/>
        <v/>
      </c>
      <c r="H4779" s="525">
        <f t="shared" si="225"/>
        <v>0</v>
      </c>
      <c r="I4779" s="526">
        <f t="shared" si="226"/>
        <v>1</v>
      </c>
      <c r="J4779" s="526" t="str">
        <f ca="1">IF(G4779="","",SUMPRODUCT(LOOKUP(MID(SUBSTITUTE(UPPER(TRIM(CLEAN(SUBSTITUTE(SUBSTITUTE(G4779,"ٔ",""),"ـ","ء"))))," ",""),ROW(INDIRECT("1:"&amp;LEN(SUBSTITUTE(UPPER(TRIM(CLEAN(SUBSTITUTE(SUBSTITUTE(G4779,"ٔ",""),"ـ","ء"))))," ","")))),1),Gematria!$C$3:$C$40,Gematria!$D$3:$D$40)))</f>
        <v/>
      </c>
    </row>
    <row r="4780" spans="1:10" x14ac:dyDescent="0.25">
      <c r="A4780" s="2">
        <v>4779</v>
      </c>
      <c r="B4780" s="2">
        <v>51</v>
      </c>
      <c r="C4780" s="2">
        <v>57</v>
      </c>
      <c r="D4780" s="11"/>
      <c r="E47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80" s="524" t="str">
        <f t="shared" si="224"/>
        <v/>
      </c>
      <c r="H4780" s="525">
        <f t="shared" si="225"/>
        <v>0</v>
      </c>
      <c r="I4780" s="526">
        <f t="shared" si="226"/>
        <v>1</v>
      </c>
      <c r="J4780" s="526" t="str">
        <f ca="1">IF(G4780="","",SUMPRODUCT(LOOKUP(MID(SUBSTITUTE(UPPER(TRIM(CLEAN(SUBSTITUTE(SUBSTITUTE(G4780,"ٔ",""),"ـ","ء"))))," ",""),ROW(INDIRECT("1:"&amp;LEN(SUBSTITUTE(UPPER(TRIM(CLEAN(SUBSTITUTE(SUBSTITUTE(G4780,"ٔ",""),"ـ","ء"))))," ","")))),1),Gematria!$C$3:$C$40,Gematria!$D$3:$D$40)))</f>
        <v/>
      </c>
    </row>
    <row r="4781" spans="1:10" x14ac:dyDescent="0.25">
      <c r="A4781" s="2">
        <v>4780</v>
      </c>
      <c r="B4781" s="2">
        <v>51</v>
      </c>
      <c r="C4781" s="2">
        <v>58</v>
      </c>
      <c r="D4781" s="11"/>
      <c r="E47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81" s="524" t="str">
        <f t="shared" si="224"/>
        <v/>
      </c>
      <c r="H4781" s="525">
        <f t="shared" si="225"/>
        <v>0</v>
      </c>
      <c r="I4781" s="526">
        <f t="shared" si="226"/>
        <v>1</v>
      </c>
      <c r="J4781" s="526" t="str">
        <f ca="1">IF(G4781="","",SUMPRODUCT(LOOKUP(MID(SUBSTITUTE(UPPER(TRIM(CLEAN(SUBSTITUTE(SUBSTITUTE(G4781,"ٔ",""),"ـ","ء"))))," ",""),ROW(INDIRECT("1:"&amp;LEN(SUBSTITUTE(UPPER(TRIM(CLEAN(SUBSTITUTE(SUBSTITUTE(G4781,"ٔ",""),"ـ","ء"))))," ","")))),1),Gematria!$C$3:$C$40,Gematria!$D$3:$D$40)))</f>
        <v/>
      </c>
    </row>
    <row r="4782" spans="1:10" x14ac:dyDescent="0.25">
      <c r="A4782" s="2">
        <v>4781</v>
      </c>
      <c r="B4782" s="2">
        <v>51</v>
      </c>
      <c r="C4782" s="2">
        <v>59</v>
      </c>
      <c r="D4782" s="11"/>
      <c r="E47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82" s="524" t="str">
        <f t="shared" si="224"/>
        <v/>
      </c>
      <c r="H4782" s="525">
        <f t="shared" si="225"/>
        <v>0</v>
      </c>
      <c r="I4782" s="526">
        <f t="shared" si="226"/>
        <v>1</v>
      </c>
      <c r="J4782" s="526" t="str">
        <f ca="1">IF(G4782="","",SUMPRODUCT(LOOKUP(MID(SUBSTITUTE(UPPER(TRIM(CLEAN(SUBSTITUTE(SUBSTITUTE(G4782,"ٔ",""),"ـ","ء"))))," ",""),ROW(INDIRECT("1:"&amp;LEN(SUBSTITUTE(UPPER(TRIM(CLEAN(SUBSTITUTE(SUBSTITUTE(G4782,"ٔ",""),"ـ","ء"))))," ","")))),1),Gematria!$C$3:$C$40,Gematria!$D$3:$D$40)))</f>
        <v/>
      </c>
    </row>
    <row r="4783" spans="1:10" x14ac:dyDescent="0.25">
      <c r="A4783" s="2">
        <v>4782</v>
      </c>
      <c r="B4783" s="2">
        <v>51</v>
      </c>
      <c r="C4783" s="2">
        <v>60</v>
      </c>
      <c r="D4783" s="11"/>
      <c r="E47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83" s="524" t="str">
        <f t="shared" si="224"/>
        <v/>
      </c>
      <c r="H4783" s="525">
        <f t="shared" si="225"/>
        <v>0</v>
      </c>
      <c r="I4783" s="526">
        <f t="shared" si="226"/>
        <v>1</v>
      </c>
      <c r="J4783" s="526" t="str">
        <f ca="1">IF(G4783="","",SUMPRODUCT(LOOKUP(MID(SUBSTITUTE(UPPER(TRIM(CLEAN(SUBSTITUTE(SUBSTITUTE(G4783,"ٔ",""),"ـ","ء"))))," ",""),ROW(INDIRECT("1:"&amp;LEN(SUBSTITUTE(UPPER(TRIM(CLEAN(SUBSTITUTE(SUBSTITUTE(G4783,"ٔ",""),"ـ","ء"))))," ","")))),1),Gematria!$C$3:$C$40,Gematria!$D$3:$D$40)))</f>
        <v/>
      </c>
    </row>
    <row r="4784" spans="1:10" x14ac:dyDescent="0.25">
      <c r="A4784" s="2">
        <v>4783</v>
      </c>
      <c r="B4784" s="2">
        <v>52</v>
      </c>
      <c r="C4784" s="2">
        <v>0</v>
      </c>
      <c r="D4784" s="11"/>
      <c r="E47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84" s="524" t="str">
        <f t="shared" si="224"/>
        <v/>
      </c>
      <c r="H4784" s="525">
        <f t="shared" si="225"/>
        <v>0</v>
      </c>
      <c r="I4784" s="526">
        <f t="shared" si="226"/>
        <v>1</v>
      </c>
      <c r="J4784" s="526" t="str">
        <f ca="1">IF(G4784="","",SUMPRODUCT(LOOKUP(MID(SUBSTITUTE(UPPER(TRIM(CLEAN(SUBSTITUTE(SUBSTITUTE(G4784,"ٔ",""),"ـ","ء"))))," ",""),ROW(INDIRECT("1:"&amp;LEN(SUBSTITUTE(UPPER(TRIM(CLEAN(SUBSTITUTE(SUBSTITUTE(G4784,"ٔ",""),"ـ","ء"))))," ","")))),1),Gematria!$C$3:$C$40,Gematria!$D$3:$D$40)))</f>
        <v/>
      </c>
    </row>
    <row r="4785" spans="1:10" x14ac:dyDescent="0.25">
      <c r="A4785" s="2">
        <v>4784</v>
      </c>
      <c r="B4785" s="2">
        <v>52</v>
      </c>
      <c r="C4785" s="2">
        <v>1</v>
      </c>
      <c r="D4785" s="11"/>
      <c r="E47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85" s="524" t="str">
        <f t="shared" si="224"/>
        <v/>
      </c>
      <c r="H4785" s="525">
        <f t="shared" si="225"/>
        <v>0</v>
      </c>
      <c r="I4785" s="526">
        <f t="shared" si="226"/>
        <v>1</v>
      </c>
      <c r="J4785" s="526" t="str">
        <f ca="1">IF(G4785="","",SUMPRODUCT(LOOKUP(MID(SUBSTITUTE(UPPER(TRIM(CLEAN(SUBSTITUTE(SUBSTITUTE(G4785,"ٔ",""),"ـ","ء"))))," ",""),ROW(INDIRECT("1:"&amp;LEN(SUBSTITUTE(UPPER(TRIM(CLEAN(SUBSTITUTE(SUBSTITUTE(G4785,"ٔ",""),"ـ","ء"))))," ","")))),1),Gematria!$C$3:$C$40,Gematria!$D$3:$D$40)))</f>
        <v/>
      </c>
    </row>
    <row r="4786" spans="1:10" x14ac:dyDescent="0.25">
      <c r="A4786" s="2">
        <v>4785</v>
      </c>
      <c r="B4786" s="2">
        <v>52</v>
      </c>
      <c r="C4786" s="2">
        <v>2</v>
      </c>
      <c r="D4786" s="11"/>
      <c r="E47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86" s="524" t="str">
        <f t="shared" si="224"/>
        <v/>
      </c>
      <c r="H4786" s="525">
        <f t="shared" si="225"/>
        <v>0</v>
      </c>
      <c r="I4786" s="526">
        <f t="shared" si="226"/>
        <v>1</v>
      </c>
      <c r="J4786" s="526" t="str">
        <f ca="1">IF(G4786="","",SUMPRODUCT(LOOKUP(MID(SUBSTITUTE(UPPER(TRIM(CLEAN(SUBSTITUTE(SUBSTITUTE(G4786,"ٔ",""),"ـ","ء"))))," ",""),ROW(INDIRECT("1:"&amp;LEN(SUBSTITUTE(UPPER(TRIM(CLEAN(SUBSTITUTE(SUBSTITUTE(G4786,"ٔ",""),"ـ","ء"))))," ","")))),1),Gematria!$C$3:$C$40,Gematria!$D$3:$D$40)))</f>
        <v/>
      </c>
    </row>
    <row r="4787" spans="1:10" x14ac:dyDescent="0.25">
      <c r="A4787" s="2">
        <v>4786</v>
      </c>
      <c r="B4787" s="2">
        <v>52</v>
      </c>
      <c r="C4787" s="2">
        <v>3</v>
      </c>
      <c r="D4787" s="11"/>
      <c r="E47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87" s="524" t="str">
        <f t="shared" si="224"/>
        <v/>
      </c>
      <c r="H4787" s="525">
        <f t="shared" si="225"/>
        <v>0</v>
      </c>
      <c r="I4787" s="526">
        <f t="shared" si="226"/>
        <v>1</v>
      </c>
      <c r="J4787" s="526" t="str">
        <f ca="1">IF(G4787="","",SUMPRODUCT(LOOKUP(MID(SUBSTITUTE(UPPER(TRIM(CLEAN(SUBSTITUTE(SUBSTITUTE(G4787,"ٔ",""),"ـ","ء"))))," ",""),ROW(INDIRECT("1:"&amp;LEN(SUBSTITUTE(UPPER(TRIM(CLEAN(SUBSTITUTE(SUBSTITUTE(G4787,"ٔ",""),"ـ","ء"))))," ","")))),1),Gematria!$C$3:$C$40,Gematria!$D$3:$D$40)))</f>
        <v/>
      </c>
    </row>
    <row r="4788" spans="1:10" x14ac:dyDescent="0.25">
      <c r="A4788" s="2">
        <v>4787</v>
      </c>
      <c r="B4788" s="2">
        <v>52</v>
      </c>
      <c r="C4788" s="2">
        <v>4</v>
      </c>
      <c r="D4788" s="11"/>
      <c r="E47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88" s="524" t="str">
        <f t="shared" si="224"/>
        <v/>
      </c>
      <c r="H4788" s="525">
        <f t="shared" si="225"/>
        <v>0</v>
      </c>
      <c r="I4788" s="526">
        <f t="shared" si="226"/>
        <v>1</v>
      </c>
      <c r="J4788" s="526" t="str">
        <f ca="1">IF(G4788="","",SUMPRODUCT(LOOKUP(MID(SUBSTITUTE(UPPER(TRIM(CLEAN(SUBSTITUTE(SUBSTITUTE(G4788,"ٔ",""),"ـ","ء"))))," ",""),ROW(INDIRECT("1:"&amp;LEN(SUBSTITUTE(UPPER(TRIM(CLEAN(SUBSTITUTE(SUBSTITUTE(G4788,"ٔ",""),"ـ","ء"))))," ","")))),1),Gematria!$C$3:$C$40,Gematria!$D$3:$D$40)))</f>
        <v/>
      </c>
    </row>
    <row r="4789" spans="1:10" x14ac:dyDescent="0.25">
      <c r="A4789" s="2">
        <v>4788</v>
      </c>
      <c r="B4789" s="2">
        <v>52</v>
      </c>
      <c r="C4789" s="2">
        <v>5</v>
      </c>
      <c r="D4789" s="11"/>
      <c r="E47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89" s="524" t="str">
        <f t="shared" si="224"/>
        <v/>
      </c>
      <c r="H4789" s="525">
        <f t="shared" si="225"/>
        <v>0</v>
      </c>
      <c r="I4789" s="526">
        <f t="shared" si="226"/>
        <v>1</v>
      </c>
      <c r="J4789" s="526" t="str">
        <f ca="1">IF(G4789="","",SUMPRODUCT(LOOKUP(MID(SUBSTITUTE(UPPER(TRIM(CLEAN(SUBSTITUTE(SUBSTITUTE(G4789,"ٔ",""),"ـ","ء"))))," ",""),ROW(INDIRECT("1:"&amp;LEN(SUBSTITUTE(UPPER(TRIM(CLEAN(SUBSTITUTE(SUBSTITUTE(G4789,"ٔ",""),"ـ","ء"))))," ","")))),1),Gematria!$C$3:$C$40,Gematria!$D$3:$D$40)))</f>
        <v/>
      </c>
    </row>
    <row r="4790" spans="1:10" x14ac:dyDescent="0.25">
      <c r="A4790" s="2">
        <v>4789</v>
      </c>
      <c r="B4790" s="2">
        <v>52</v>
      </c>
      <c r="C4790" s="2">
        <v>6</v>
      </c>
      <c r="D4790" s="11"/>
      <c r="E47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90" s="524" t="str">
        <f t="shared" si="224"/>
        <v/>
      </c>
      <c r="H4790" s="525">
        <f t="shared" si="225"/>
        <v>0</v>
      </c>
      <c r="I4790" s="526">
        <f t="shared" si="226"/>
        <v>1</v>
      </c>
      <c r="J4790" s="526" t="str">
        <f ca="1">IF(G4790="","",SUMPRODUCT(LOOKUP(MID(SUBSTITUTE(UPPER(TRIM(CLEAN(SUBSTITUTE(SUBSTITUTE(G4790,"ٔ",""),"ـ","ء"))))," ",""),ROW(INDIRECT("1:"&amp;LEN(SUBSTITUTE(UPPER(TRIM(CLEAN(SUBSTITUTE(SUBSTITUTE(G4790,"ٔ",""),"ـ","ء"))))," ","")))),1),Gematria!$C$3:$C$40,Gematria!$D$3:$D$40)))</f>
        <v/>
      </c>
    </row>
    <row r="4791" spans="1:10" x14ac:dyDescent="0.25">
      <c r="A4791" s="2">
        <v>4790</v>
      </c>
      <c r="B4791" s="2">
        <v>52</v>
      </c>
      <c r="C4791" s="2">
        <v>7</v>
      </c>
      <c r="D4791" s="11"/>
      <c r="E47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91" s="524" t="str">
        <f t="shared" si="224"/>
        <v/>
      </c>
      <c r="H4791" s="525">
        <f t="shared" si="225"/>
        <v>0</v>
      </c>
      <c r="I4791" s="526">
        <f t="shared" si="226"/>
        <v>1</v>
      </c>
      <c r="J4791" s="526" t="str">
        <f ca="1">IF(G4791="","",SUMPRODUCT(LOOKUP(MID(SUBSTITUTE(UPPER(TRIM(CLEAN(SUBSTITUTE(SUBSTITUTE(G4791,"ٔ",""),"ـ","ء"))))," ",""),ROW(INDIRECT("1:"&amp;LEN(SUBSTITUTE(UPPER(TRIM(CLEAN(SUBSTITUTE(SUBSTITUTE(G4791,"ٔ",""),"ـ","ء"))))," ","")))),1),Gematria!$C$3:$C$40,Gematria!$D$3:$D$40)))</f>
        <v/>
      </c>
    </row>
    <row r="4792" spans="1:10" x14ac:dyDescent="0.25">
      <c r="A4792" s="2">
        <v>4791</v>
      </c>
      <c r="B4792" s="2">
        <v>52</v>
      </c>
      <c r="C4792" s="2">
        <v>8</v>
      </c>
      <c r="D4792" s="11"/>
      <c r="E47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92" s="524" t="str">
        <f t="shared" si="224"/>
        <v/>
      </c>
      <c r="H4792" s="525">
        <f t="shared" si="225"/>
        <v>0</v>
      </c>
      <c r="I4792" s="526">
        <f t="shared" si="226"/>
        <v>1</v>
      </c>
      <c r="J4792" s="526" t="str">
        <f ca="1">IF(G4792="","",SUMPRODUCT(LOOKUP(MID(SUBSTITUTE(UPPER(TRIM(CLEAN(SUBSTITUTE(SUBSTITUTE(G4792,"ٔ",""),"ـ","ء"))))," ",""),ROW(INDIRECT("1:"&amp;LEN(SUBSTITUTE(UPPER(TRIM(CLEAN(SUBSTITUTE(SUBSTITUTE(G4792,"ٔ",""),"ـ","ء"))))," ","")))),1),Gematria!$C$3:$C$40,Gematria!$D$3:$D$40)))</f>
        <v/>
      </c>
    </row>
    <row r="4793" spans="1:10" x14ac:dyDescent="0.25">
      <c r="A4793" s="2">
        <v>4792</v>
      </c>
      <c r="B4793" s="2">
        <v>52</v>
      </c>
      <c r="C4793" s="2">
        <v>9</v>
      </c>
      <c r="D4793" s="11"/>
      <c r="E47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93" s="524" t="str">
        <f t="shared" si="224"/>
        <v/>
      </c>
      <c r="H4793" s="525">
        <f t="shared" si="225"/>
        <v>0</v>
      </c>
      <c r="I4793" s="526">
        <f t="shared" si="226"/>
        <v>1</v>
      </c>
      <c r="J4793" s="526" t="str">
        <f ca="1">IF(G4793="","",SUMPRODUCT(LOOKUP(MID(SUBSTITUTE(UPPER(TRIM(CLEAN(SUBSTITUTE(SUBSTITUTE(G4793,"ٔ",""),"ـ","ء"))))," ",""),ROW(INDIRECT("1:"&amp;LEN(SUBSTITUTE(UPPER(TRIM(CLEAN(SUBSTITUTE(SUBSTITUTE(G4793,"ٔ",""),"ـ","ء"))))," ","")))),1),Gematria!$C$3:$C$40,Gematria!$D$3:$D$40)))</f>
        <v/>
      </c>
    </row>
    <row r="4794" spans="1:10" x14ac:dyDescent="0.25">
      <c r="A4794" s="2">
        <v>4793</v>
      </c>
      <c r="B4794" s="2">
        <v>52</v>
      </c>
      <c r="C4794" s="2">
        <v>10</v>
      </c>
      <c r="D4794" s="11"/>
      <c r="E47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94" s="524" t="str">
        <f t="shared" si="224"/>
        <v/>
      </c>
      <c r="H4794" s="525">
        <f t="shared" si="225"/>
        <v>0</v>
      </c>
      <c r="I4794" s="526">
        <f t="shared" si="226"/>
        <v>1</v>
      </c>
      <c r="J4794" s="526" t="str">
        <f ca="1">IF(G4794="","",SUMPRODUCT(LOOKUP(MID(SUBSTITUTE(UPPER(TRIM(CLEAN(SUBSTITUTE(SUBSTITUTE(G4794,"ٔ",""),"ـ","ء"))))," ",""),ROW(INDIRECT("1:"&amp;LEN(SUBSTITUTE(UPPER(TRIM(CLEAN(SUBSTITUTE(SUBSTITUTE(G4794,"ٔ",""),"ـ","ء"))))," ","")))),1),Gematria!$C$3:$C$40,Gematria!$D$3:$D$40)))</f>
        <v/>
      </c>
    </row>
    <row r="4795" spans="1:10" x14ac:dyDescent="0.25">
      <c r="A4795" s="2">
        <v>4794</v>
      </c>
      <c r="B4795" s="2">
        <v>52</v>
      </c>
      <c r="C4795" s="2">
        <v>11</v>
      </c>
      <c r="D4795" s="11"/>
      <c r="E47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95" s="524" t="str">
        <f t="shared" si="224"/>
        <v/>
      </c>
      <c r="H4795" s="525">
        <f t="shared" si="225"/>
        <v>0</v>
      </c>
      <c r="I4795" s="526">
        <f t="shared" si="226"/>
        <v>1</v>
      </c>
      <c r="J4795" s="526" t="str">
        <f ca="1">IF(G4795="","",SUMPRODUCT(LOOKUP(MID(SUBSTITUTE(UPPER(TRIM(CLEAN(SUBSTITUTE(SUBSTITUTE(G4795,"ٔ",""),"ـ","ء"))))," ",""),ROW(INDIRECT("1:"&amp;LEN(SUBSTITUTE(UPPER(TRIM(CLEAN(SUBSTITUTE(SUBSTITUTE(G4795,"ٔ",""),"ـ","ء"))))," ","")))),1),Gematria!$C$3:$C$40,Gematria!$D$3:$D$40)))</f>
        <v/>
      </c>
    </row>
    <row r="4796" spans="1:10" x14ac:dyDescent="0.25">
      <c r="A4796" s="2">
        <v>4795</v>
      </c>
      <c r="B4796" s="2">
        <v>52</v>
      </c>
      <c r="C4796" s="2">
        <v>12</v>
      </c>
      <c r="D4796" s="11"/>
      <c r="E47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96" s="524" t="str">
        <f t="shared" si="224"/>
        <v/>
      </c>
      <c r="H4796" s="525">
        <f t="shared" si="225"/>
        <v>0</v>
      </c>
      <c r="I4796" s="526">
        <f t="shared" si="226"/>
        <v>1</v>
      </c>
      <c r="J4796" s="526" t="str">
        <f ca="1">IF(G4796="","",SUMPRODUCT(LOOKUP(MID(SUBSTITUTE(UPPER(TRIM(CLEAN(SUBSTITUTE(SUBSTITUTE(G4796,"ٔ",""),"ـ","ء"))))," ",""),ROW(INDIRECT("1:"&amp;LEN(SUBSTITUTE(UPPER(TRIM(CLEAN(SUBSTITUTE(SUBSTITUTE(G4796,"ٔ",""),"ـ","ء"))))," ","")))),1),Gematria!$C$3:$C$40,Gematria!$D$3:$D$40)))</f>
        <v/>
      </c>
    </row>
    <row r="4797" spans="1:10" x14ac:dyDescent="0.25">
      <c r="A4797" s="2">
        <v>4796</v>
      </c>
      <c r="B4797" s="2">
        <v>52</v>
      </c>
      <c r="C4797" s="2">
        <v>13</v>
      </c>
      <c r="D4797" s="11"/>
      <c r="E47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97" s="524" t="str">
        <f t="shared" si="224"/>
        <v/>
      </c>
      <c r="H4797" s="525">
        <f t="shared" si="225"/>
        <v>0</v>
      </c>
      <c r="I4797" s="526">
        <f t="shared" si="226"/>
        <v>1</v>
      </c>
      <c r="J4797" s="526" t="str">
        <f ca="1">IF(G4797="","",SUMPRODUCT(LOOKUP(MID(SUBSTITUTE(UPPER(TRIM(CLEAN(SUBSTITUTE(SUBSTITUTE(G4797,"ٔ",""),"ـ","ء"))))," ",""),ROW(INDIRECT("1:"&amp;LEN(SUBSTITUTE(UPPER(TRIM(CLEAN(SUBSTITUTE(SUBSTITUTE(G4797,"ٔ",""),"ـ","ء"))))," ","")))),1),Gematria!$C$3:$C$40,Gematria!$D$3:$D$40)))</f>
        <v/>
      </c>
    </row>
    <row r="4798" spans="1:10" x14ac:dyDescent="0.25">
      <c r="A4798" s="2">
        <v>4797</v>
      </c>
      <c r="B4798" s="2">
        <v>52</v>
      </c>
      <c r="C4798" s="2">
        <v>14</v>
      </c>
      <c r="D4798" s="11"/>
      <c r="E47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98" s="524" t="str">
        <f t="shared" si="224"/>
        <v/>
      </c>
      <c r="H4798" s="525">
        <f t="shared" si="225"/>
        <v>0</v>
      </c>
      <c r="I4798" s="526">
        <f t="shared" si="226"/>
        <v>1</v>
      </c>
      <c r="J4798" s="526" t="str">
        <f ca="1">IF(G4798="","",SUMPRODUCT(LOOKUP(MID(SUBSTITUTE(UPPER(TRIM(CLEAN(SUBSTITUTE(SUBSTITUTE(G4798,"ٔ",""),"ـ","ء"))))," ",""),ROW(INDIRECT("1:"&amp;LEN(SUBSTITUTE(UPPER(TRIM(CLEAN(SUBSTITUTE(SUBSTITUTE(G4798,"ٔ",""),"ـ","ء"))))," ","")))),1),Gematria!$C$3:$C$40,Gematria!$D$3:$D$40)))</f>
        <v/>
      </c>
    </row>
    <row r="4799" spans="1:10" x14ac:dyDescent="0.25">
      <c r="A4799" s="2">
        <v>4798</v>
      </c>
      <c r="B4799" s="2">
        <v>52</v>
      </c>
      <c r="C4799" s="2">
        <v>15</v>
      </c>
      <c r="D4799" s="11"/>
      <c r="E47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7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4799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799" s="524" t="str">
        <f t="shared" si="224"/>
        <v/>
      </c>
      <c r="H4799" s="525">
        <f t="shared" si="225"/>
        <v>0</v>
      </c>
      <c r="I4799" s="526">
        <f t="shared" si="226"/>
        <v>1</v>
      </c>
      <c r="J4799" s="526" t="str">
        <f ca="1">IF(G4799="","",SUMPRODUCT(LOOKUP(MID(SUBSTITUTE(UPPER(TRIM(CLEAN(SUBSTITUTE(SUBSTITUTE(G4799,"ٔ",""),"ـ","ء"))))," ",""),ROW(INDIRECT("1:"&amp;LEN(SUBSTITUTE(UPPER(TRIM(CLEAN(SUBSTITUTE(SUBSTITUTE(G4799,"ٔ",""),"ـ","ء"))))," ","")))),1),Gematria!$C$3:$C$40,Gematria!$D$3:$D$40)))</f>
        <v/>
      </c>
    </row>
    <row r="4800" spans="1:10" x14ac:dyDescent="0.25">
      <c r="A4800" s="2">
        <v>4799</v>
      </c>
      <c r="B4800" s="2">
        <v>52</v>
      </c>
      <c r="C4800" s="2">
        <v>16</v>
      </c>
      <c r="D4800" s="11"/>
      <c r="E48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00" s="524" t="str">
        <f t="shared" si="224"/>
        <v/>
      </c>
      <c r="H4800" s="525">
        <f t="shared" si="225"/>
        <v>0</v>
      </c>
      <c r="I4800" s="526">
        <f t="shared" si="226"/>
        <v>1</v>
      </c>
      <c r="J4800" s="526" t="str">
        <f ca="1">IF(G4800="","",SUMPRODUCT(LOOKUP(MID(SUBSTITUTE(UPPER(TRIM(CLEAN(SUBSTITUTE(SUBSTITUTE(G4800,"ٔ",""),"ـ","ء"))))," ",""),ROW(INDIRECT("1:"&amp;LEN(SUBSTITUTE(UPPER(TRIM(CLEAN(SUBSTITUTE(SUBSTITUTE(G4800,"ٔ",""),"ـ","ء"))))," ","")))),1),Gematria!$C$3:$C$40,Gematria!$D$3:$D$40)))</f>
        <v/>
      </c>
    </row>
    <row r="4801" spans="1:10" x14ac:dyDescent="0.25">
      <c r="A4801" s="2">
        <v>4800</v>
      </c>
      <c r="B4801" s="2">
        <v>52</v>
      </c>
      <c r="C4801" s="2">
        <v>17</v>
      </c>
      <c r="D4801" s="11"/>
      <c r="E48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01" s="524" t="str">
        <f t="shared" si="224"/>
        <v/>
      </c>
      <c r="H4801" s="525">
        <f t="shared" si="225"/>
        <v>0</v>
      </c>
      <c r="I4801" s="526">
        <f t="shared" si="226"/>
        <v>1</v>
      </c>
      <c r="J4801" s="526" t="str">
        <f ca="1">IF(G4801="","",SUMPRODUCT(LOOKUP(MID(SUBSTITUTE(UPPER(TRIM(CLEAN(SUBSTITUTE(SUBSTITUTE(G4801,"ٔ",""),"ـ","ء"))))," ",""),ROW(INDIRECT("1:"&amp;LEN(SUBSTITUTE(UPPER(TRIM(CLEAN(SUBSTITUTE(SUBSTITUTE(G4801,"ٔ",""),"ـ","ء"))))," ","")))),1),Gematria!$C$3:$C$40,Gematria!$D$3:$D$40)))</f>
        <v/>
      </c>
    </row>
    <row r="4802" spans="1:10" x14ac:dyDescent="0.25">
      <c r="A4802" s="2">
        <v>4801</v>
      </c>
      <c r="B4802" s="2">
        <v>52</v>
      </c>
      <c r="C4802" s="2">
        <v>18</v>
      </c>
      <c r="D4802" s="11"/>
      <c r="E48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02" s="524" t="str">
        <f t="shared" si="224"/>
        <v/>
      </c>
      <c r="H4802" s="525">
        <f t="shared" si="225"/>
        <v>0</v>
      </c>
      <c r="I4802" s="526">
        <f t="shared" si="226"/>
        <v>1</v>
      </c>
      <c r="J4802" s="526" t="str">
        <f ca="1">IF(G4802="","",SUMPRODUCT(LOOKUP(MID(SUBSTITUTE(UPPER(TRIM(CLEAN(SUBSTITUTE(SUBSTITUTE(G4802,"ٔ",""),"ـ","ء"))))," ",""),ROW(INDIRECT("1:"&amp;LEN(SUBSTITUTE(UPPER(TRIM(CLEAN(SUBSTITUTE(SUBSTITUTE(G4802,"ٔ",""),"ـ","ء"))))," ","")))),1),Gematria!$C$3:$C$40,Gematria!$D$3:$D$40)))</f>
        <v/>
      </c>
    </row>
    <row r="4803" spans="1:10" x14ac:dyDescent="0.25">
      <c r="A4803" s="2">
        <v>4802</v>
      </c>
      <c r="B4803" s="2">
        <v>52</v>
      </c>
      <c r="C4803" s="2">
        <v>19</v>
      </c>
      <c r="D4803" s="11"/>
      <c r="E48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03" s="524" t="str">
        <f t="shared" ref="G4803:G4866" si="227">TRIM(CLEAN(SUBSTITUTE(F4803,"ٔ","")))</f>
        <v/>
      </c>
      <c r="H4803" s="525">
        <f t="shared" ref="H4803:H4866" si="228">LEN(SUBSTITUTE(G4803," ",""))</f>
        <v>0</v>
      </c>
      <c r="I4803" s="526">
        <f t="shared" si="226"/>
        <v>1</v>
      </c>
      <c r="J4803" s="526" t="str">
        <f ca="1">IF(G4803="","",SUMPRODUCT(LOOKUP(MID(SUBSTITUTE(UPPER(TRIM(CLEAN(SUBSTITUTE(SUBSTITUTE(G4803,"ٔ",""),"ـ","ء"))))," ",""),ROW(INDIRECT("1:"&amp;LEN(SUBSTITUTE(UPPER(TRIM(CLEAN(SUBSTITUTE(SUBSTITUTE(G4803,"ٔ",""),"ـ","ء"))))," ","")))),1),Gematria!$C$3:$C$40,Gematria!$D$3:$D$40)))</f>
        <v/>
      </c>
    </row>
    <row r="4804" spans="1:10" x14ac:dyDescent="0.25">
      <c r="A4804" s="2">
        <v>4803</v>
      </c>
      <c r="B4804" s="2">
        <v>52</v>
      </c>
      <c r="C4804" s="2">
        <v>20</v>
      </c>
      <c r="D4804" s="11"/>
      <c r="E48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04" s="524" t="str">
        <f t="shared" si="227"/>
        <v/>
      </c>
      <c r="H4804" s="525">
        <f t="shared" si="228"/>
        <v>0</v>
      </c>
      <c r="I4804" s="526">
        <f t="shared" si="226"/>
        <v>1</v>
      </c>
      <c r="J4804" s="526" t="str">
        <f ca="1">IF(G4804="","",SUMPRODUCT(LOOKUP(MID(SUBSTITUTE(UPPER(TRIM(CLEAN(SUBSTITUTE(SUBSTITUTE(G4804,"ٔ",""),"ـ","ء"))))," ",""),ROW(INDIRECT("1:"&amp;LEN(SUBSTITUTE(UPPER(TRIM(CLEAN(SUBSTITUTE(SUBSTITUTE(G4804,"ٔ",""),"ـ","ء"))))," ","")))),1),Gematria!$C$3:$C$40,Gematria!$D$3:$D$40)))</f>
        <v/>
      </c>
    </row>
    <row r="4805" spans="1:10" x14ac:dyDescent="0.25">
      <c r="A4805" s="2">
        <v>4804</v>
      </c>
      <c r="B4805" s="2">
        <v>52</v>
      </c>
      <c r="C4805" s="2">
        <v>21</v>
      </c>
      <c r="D4805" s="11"/>
      <c r="E48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05" s="524" t="str">
        <f t="shared" si="227"/>
        <v/>
      </c>
      <c r="H4805" s="525">
        <f t="shared" si="228"/>
        <v>0</v>
      </c>
      <c r="I4805" s="526">
        <f t="shared" si="226"/>
        <v>1</v>
      </c>
      <c r="J4805" s="526" t="str">
        <f ca="1">IF(G4805="","",SUMPRODUCT(LOOKUP(MID(SUBSTITUTE(UPPER(TRIM(CLEAN(SUBSTITUTE(SUBSTITUTE(G4805,"ٔ",""),"ـ","ء"))))," ",""),ROW(INDIRECT("1:"&amp;LEN(SUBSTITUTE(UPPER(TRIM(CLEAN(SUBSTITUTE(SUBSTITUTE(G4805,"ٔ",""),"ـ","ء"))))," ","")))),1),Gematria!$C$3:$C$40,Gematria!$D$3:$D$40)))</f>
        <v/>
      </c>
    </row>
    <row r="4806" spans="1:10" x14ac:dyDescent="0.25">
      <c r="A4806" s="2">
        <v>4805</v>
      </c>
      <c r="B4806" s="2">
        <v>52</v>
      </c>
      <c r="C4806" s="2">
        <v>22</v>
      </c>
      <c r="D4806" s="11"/>
      <c r="E48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06" s="524" t="str">
        <f t="shared" si="227"/>
        <v/>
      </c>
      <c r="H4806" s="525">
        <f t="shared" si="228"/>
        <v>0</v>
      </c>
      <c r="I4806" s="526">
        <f t="shared" si="226"/>
        <v>1</v>
      </c>
      <c r="J4806" s="526" t="str">
        <f ca="1">IF(G4806="","",SUMPRODUCT(LOOKUP(MID(SUBSTITUTE(UPPER(TRIM(CLEAN(SUBSTITUTE(SUBSTITUTE(G4806,"ٔ",""),"ـ","ء"))))," ",""),ROW(INDIRECT("1:"&amp;LEN(SUBSTITUTE(UPPER(TRIM(CLEAN(SUBSTITUTE(SUBSTITUTE(G4806,"ٔ",""),"ـ","ء"))))," ","")))),1),Gematria!$C$3:$C$40,Gematria!$D$3:$D$40)))</f>
        <v/>
      </c>
    </row>
    <row r="4807" spans="1:10" x14ac:dyDescent="0.25">
      <c r="A4807" s="2">
        <v>4806</v>
      </c>
      <c r="B4807" s="2">
        <v>52</v>
      </c>
      <c r="C4807" s="2">
        <v>23</v>
      </c>
      <c r="D4807" s="11"/>
      <c r="E48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07" s="524" t="str">
        <f t="shared" si="227"/>
        <v/>
      </c>
      <c r="H4807" s="525">
        <f t="shared" si="228"/>
        <v>0</v>
      </c>
      <c r="I4807" s="526">
        <f t="shared" si="226"/>
        <v>1</v>
      </c>
      <c r="J4807" s="526" t="str">
        <f ca="1">IF(G4807="","",SUMPRODUCT(LOOKUP(MID(SUBSTITUTE(UPPER(TRIM(CLEAN(SUBSTITUTE(SUBSTITUTE(G4807,"ٔ",""),"ـ","ء"))))," ",""),ROW(INDIRECT("1:"&amp;LEN(SUBSTITUTE(UPPER(TRIM(CLEAN(SUBSTITUTE(SUBSTITUTE(G4807,"ٔ",""),"ـ","ء"))))," ","")))),1),Gematria!$C$3:$C$40,Gematria!$D$3:$D$40)))</f>
        <v/>
      </c>
    </row>
    <row r="4808" spans="1:10" x14ac:dyDescent="0.25">
      <c r="A4808" s="2">
        <v>4807</v>
      </c>
      <c r="B4808" s="2">
        <v>52</v>
      </c>
      <c r="C4808" s="2">
        <v>24</v>
      </c>
      <c r="D4808" s="11"/>
      <c r="E48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08" s="524" t="str">
        <f t="shared" si="227"/>
        <v/>
      </c>
      <c r="H4808" s="525">
        <f t="shared" si="228"/>
        <v>0</v>
      </c>
      <c r="I4808" s="526">
        <f t="shared" si="226"/>
        <v>1</v>
      </c>
      <c r="J4808" s="526" t="str">
        <f ca="1">IF(G4808="","",SUMPRODUCT(LOOKUP(MID(SUBSTITUTE(UPPER(TRIM(CLEAN(SUBSTITUTE(SUBSTITUTE(G4808,"ٔ",""),"ـ","ء"))))," ",""),ROW(INDIRECT("1:"&amp;LEN(SUBSTITUTE(UPPER(TRIM(CLEAN(SUBSTITUTE(SUBSTITUTE(G4808,"ٔ",""),"ـ","ء"))))," ","")))),1),Gematria!$C$3:$C$40,Gematria!$D$3:$D$40)))</f>
        <v/>
      </c>
    </row>
    <row r="4809" spans="1:10" x14ac:dyDescent="0.25">
      <c r="A4809" s="2">
        <v>4808</v>
      </c>
      <c r="B4809" s="2">
        <v>52</v>
      </c>
      <c r="C4809" s="2">
        <v>25</v>
      </c>
      <c r="D4809" s="11"/>
      <c r="E48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09" s="524" t="str">
        <f t="shared" si="227"/>
        <v/>
      </c>
      <c r="H4809" s="525">
        <f t="shared" si="228"/>
        <v>0</v>
      </c>
      <c r="I4809" s="526">
        <f t="shared" si="226"/>
        <v>1</v>
      </c>
      <c r="J4809" s="526" t="str">
        <f ca="1">IF(G4809="","",SUMPRODUCT(LOOKUP(MID(SUBSTITUTE(UPPER(TRIM(CLEAN(SUBSTITUTE(SUBSTITUTE(G4809,"ٔ",""),"ـ","ء"))))," ",""),ROW(INDIRECT("1:"&amp;LEN(SUBSTITUTE(UPPER(TRIM(CLEAN(SUBSTITUTE(SUBSTITUTE(G4809,"ٔ",""),"ـ","ء"))))," ","")))),1),Gematria!$C$3:$C$40,Gematria!$D$3:$D$40)))</f>
        <v/>
      </c>
    </row>
    <row r="4810" spans="1:10" x14ac:dyDescent="0.25">
      <c r="A4810" s="2">
        <v>4809</v>
      </c>
      <c r="B4810" s="2">
        <v>52</v>
      </c>
      <c r="C4810" s="2">
        <v>26</v>
      </c>
      <c r="D4810" s="11"/>
      <c r="E48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10" s="524" t="str">
        <f t="shared" si="227"/>
        <v/>
      </c>
      <c r="H4810" s="525">
        <f t="shared" si="228"/>
        <v>0</v>
      </c>
      <c r="I4810" s="526">
        <f t="shared" si="226"/>
        <v>1</v>
      </c>
      <c r="J4810" s="526" t="str">
        <f ca="1">IF(G4810="","",SUMPRODUCT(LOOKUP(MID(SUBSTITUTE(UPPER(TRIM(CLEAN(SUBSTITUTE(SUBSTITUTE(G4810,"ٔ",""),"ـ","ء"))))," ",""),ROW(INDIRECT("1:"&amp;LEN(SUBSTITUTE(UPPER(TRIM(CLEAN(SUBSTITUTE(SUBSTITUTE(G4810,"ٔ",""),"ـ","ء"))))," ","")))),1),Gematria!$C$3:$C$40,Gematria!$D$3:$D$40)))</f>
        <v/>
      </c>
    </row>
    <row r="4811" spans="1:10" x14ac:dyDescent="0.25">
      <c r="A4811" s="2">
        <v>4810</v>
      </c>
      <c r="B4811" s="2">
        <v>52</v>
      </c>
      <c r="C4811" s="2">
        <v>27</v>
      </c>
      <c r="D4811" s="11"/>
      <c r="E48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11" s="524" t="str">
        <f t="shared" si="227"/>
        <v/>
      </c>
      <c r="H4811" s="525">
        <f t="shared" si="228"/>
        <v>0</v>
      </c>
      <c r="I4811" s="526">
        <f t="shared" si="226"/>
        <v>1</v>
      </c>
      <c r="J4811" s="526" t="str">
        <f ca="1">IF(G4811="","",SUMPRODUCT(LOOKUP(MID(SUBSTITUTE(UPPER(TRIM(CLEAN(SUBSTITUTE(SUBSTITUTE(G4811,"ٔ",""),"ـ","ء"))))," ",""),ROW(INDIRECT("1:"&amp;LEN(SUBSTITUTE(UPPER(TRIM(CLEAN(SUBSTITUTE(SUBSTITUTE(G4811,"ٔ",""),"ـ","ء"))))," ","")))),1),Gematria!$C$3:$C$40,Gematria!$D$3:$D$40)))</f>
        <v/>
      </c>
    </row>
    <row r="4812" spans="1:10" x14ac:dyDescent="0.25">
      <c r="A4812" s="2">
        <v>4811</v>
      </c>
      <c r="B4812" s="2">
        <v>52</v>
      </c>
      <c r="C4812" s="2">
        <v>28</v>
      </c>
      <c r="D4812" s="11"/>
      <c r="E48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12" s="524" t="str">
        <f t="shared" si="227"/>
        <v/>
      </c>
      <c r="H4812" s="525">
        <f t="shared" si="228"/>
        <v>0</v>
      </c>
      <c r="I4812" s="526">
        <f t="shared" si="226"/>
        <v>1</v>
      </c>
      <c r="J4812" s="526" t="str">
        <f ca="1">IF(G4812="","",SUMPRODUCT(LOOKUP(MID(SUBSTITUTE(UPPER(TRIM(CLEAN(SUBSTITUTE(SUBSTITUTE(G4812,"ٔ",""),"ـ","ء"))))," ",""),ROW(INDIRECT("1:"&amp;LEN(SUBSTITUTE(UPPER(TRIM(CLEAN(SUBSTITUTE(SUBSTITUTE(G4812,"ٔ",""),"ـ","ء"))))," ","")))),1),Gematria!$C$3:$C$40,Gematria!$D$3:$D$40)))</f>
        <v/>
      </c>
    </row>
    <row r="4813" spans="1:10" x14ac:dyDescent="0.25">
      <c r="A4813" s="2">
        <v>4812</v>
      </c>
      <c r="B4813" s="2">
        <v>52</v>
      </c>
      <c r="C4813" s="2">
        <v>29</v>
      </c>
      <c r="D4813" s="11"/>
      <c r="E48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13" s="524" t="str">
        <f t="shared" si="227"/>
        <v/>
      </c>
      <c r="H4813" s="525">
        <f t="shared" si="228"/>
        <v>0</v>
      </c>
      <c r="I4813" s="526">
        <f t="shared" si="226"/>
        <v>1</v>
      </c>
      <c r="J4813" s="526" t="str">
        <f ca="1">IF(G4813="","",SUMPRODUCT(LOOKUP(MID(SUBSTITUTE(UPPER(TRIM(CLEAN(SUBSTITUTE(SUBSTITUTE(G4813,"ٔ",""),"ـ","ء"))))," ",""),ROW(INDIRECT("1:"&amp;LEN(SUBSTITUTE(UPPER(TRIM(CLEAN(SUBSTITUTE(SUBSTITUTE(G4813,"ٔ",""),"ـ","ء"))))," ","")))),1),Gematria!$C$3:$C$40,Gematria!$D$3:$D$40)))</f>
        <v/>
      </c>
    </row>
    <row r="4814" spans="1:10" x14ac:dyDescent="0.25">
      <c r="A4814" s="2">
        <v>4813</v>
      </c>
      <c r="B4814" s="2">
        <v>52</v>
      </c>
      <c r="C4814" s="2">
        <v>30</v>
      </c>
      <c r="D4814" s="11"/>
      <c r="E48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14" s="524" t="str">
        <f t="shared" si="227"/>
        <v/>
      </c>
      <c r="H4814" s="525">
        <f t="shared" si="228"/>
        <v>0</v>
      </c>
      <c r="I4814" s="526">
        <f t="shared" si="226"/>
        <v>1</v>
      </c>
      <c r="J4814" s="526" t="str">
        <f ca="1">IF(G4814="","",SUMPRODUCT(LOOKUP(MID(SUBSTITUTE(UPPER(TRIM(CLEAN(SUBSTITUTE(SUBSTITUTE(G4814,"ٔ",""),"ـ","ء"))))," ",""),ROW(INDIRECT("1:"&amp;LEN(SUBSTITUTE(UPPER(TRIM(CLEAN(SUBSTITUTE(SUBSTITUTE(G4814,"ٔ",""),"ـ","ء"))))," ","")))),1),Gematria!$C$3:$C$40,Gematria!$D$3:$D$40)))</f>
        <v/>
      </c>
    </row>
    <row r="4815" spans="1:10" x14ac:dyDescent="0.25">
      <c r="A4815" s="2">
        <v>4814</v>
      </c>
      <c r="B4815" s="2">
        <v>52</v>
      </c>
      <c r="C4815" s="2">
        <v>31</v>
      </c>
      <c r="D4815" s="11"/>
      <c r="E48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15" s="524" t="str">
        <f t="shared" si="227"/>
        <v/>
      </c>
      <c r="H4815" s="525">
        <f t="shared" si="228"/>
        <v>0</v>
      </c>
      <c r="I4815" s="526">
        <f t="shared" si="226"/>
        <v>1</v>
      </c>
      <c r="J4815" s="526" t="str">
        <f ca="1">IF(G4815="","",SUMPRODUCT(LOOKUP(MID(SUBSTITUTE(UPPER(TRIM(CLEAN(SUBSTITUTE(SUBSTITUTE(G4815,"ٔ",""),"ـ","ء"))))," ",""),ROW(INDIRECT("1:"&amp;LEN(SUBSTITUTE(UPPER(TRIM(CLEAN(SUBSTITUTE(SUBSTITUTE(G4815,"ٔ",""),"ـ","ء"))))," ","")))),1),Gematria!$C$3:$C$40,Gematria!$D$3:$D$40)))</f>
        <v/>
      </c>
    </row>
    <row r="4816" spans="1:10" x14ac:dyDescent="0.25">
      <c r="A4816" s="2">
        <v>4815</v>
      </c>
      <c r="B4816" s="2">
        <v>52</v>
      </c>
      <c r="C4816" s="2">
        <v>32</v>
      </c>
      <c r="D4816" s="11"/>
      <c r="E48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16" s="524" t="str">
        <f t="shared" si="227"/>
        <v/>
      </c>
      <c r="H4816" s="525">
        <f t="shared" si="228"/>
        <v>0</v>
      </c>
      <c r="I4816" s="526">
        <f t="shared" si="226"/>
        <v>1</v>
      </c>
      <c r="J4816" s="526" t="str">
        <f ca="1">IF(G4816="","",SUMPRODUCT(LOOKUP(MID(SUBSTITUTE(UPPER(TRIM(CLEAN(SUBSTITUTE(SUBSTITUTE(G4816,"ٔ",""),"ـ","ء"))))," ",""),ROW(INDIRECT("1:"&amp;LEN(SUBSTITUTE(UPPER(TRIM(CLEAN(SUBSTITUTE(SUBSTITUTE(G4816,"ٔ",""),"ـ","ء"))))," ","")))),1),Gematria!$C$3:$C$40,Gematria!$D$3:$D$40)))</f>
        <v/>
      </c>
    </row>
    <row r="4817" spans="1:10" x14ac:dyDescent="0.25">
      <c r="A4817" s="2">
        <v>4816</v>
      </c>
      <c r="B4817" s="2">
        <v>52</v>
      </c>
      <c r="C4817" s="2">
        <v>33</v>
      </c>
      <c r="D4817" s="11"/>
      <c r="E48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17" s="524" t="str">
        <f t="shared" si="227"/>
        <v/>
      </c>
      <c r="H4817" s="525">
        <f t="shared" si="228"/>
        <v>0</v>
      </c>
      <c r="I4817" s="526">
        <f t="shared" si="226"/>
        <v>1</v>
      </c>
      <c r="J4817" s="526" t="str">
        <f ca="1">IF(G4817="","",SUMPRODUCT(LOOKUP(MID(SUBSTITUTE(UPPER(TRIM(CLEAN(SUBSTITUTE(SUBSTITUTE(G4817,"ٔ",""),"ـ","ء"))))," ",""),ROW(INDIRECT("1:"&amp;LEN(SUBSTITUTE(UPPER(TRIM(CLEAN(SUBSTITUTE(SUBSTITUTE(G4817,"ٔ",""),"ـ","ء"))))," ","")))),1),Gematria!$C$3:$C$40,Gematria!$D$3:$D$40)))</f>
        <v/>
      </c>
    </row>
    <row r="4818" spans="1:10" x14ac:dyDescent="0.25">
      <c r="A4818" s="2">
        <v>4817</v>
      </c>
      <c r="B4818" s="2">
        <v>52</v>
      </c>
      <c r="C4818" s="2">
        <v>34</v>
      </c>
      <c r="D4818" s="11"/>
      <c r="E48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18" s="524" t="str">
        <f t="shared" si="227"/>
        <v/>
      </c>
      <c r="H4818" s="525">
        <f t="shared" si="228"/>
        <v>0</v>
      </c>
      <c r="I4818" s="526">
        <f t="shared" si="226"/>
        <v>1</v>
      </c>
      <c r="J4818" s="526" t="str">
        <f ca="1">IF(G4818="","",SUMPRODUCT(LOOKUP(MID(SUBSTITUTE(UPPER(TRIM(CLEAN(SUBSTITUTE(SUBSTITUTE(G4818,"ٔ",""),"ـ","ء"))))," ",""),ROW(INDIRECT("1:"&amp;LEN(SUBSTITUTE(UPPER(TRIM(CLEAN(SUBSTITUTE(SUBSTITUTE(G4818,"ٔ",""),"ـ","ء"))))," ","")))),1),Gematria!$C$3:$C$40,Gematria!$D$3:$D$40)))</f>
        <v/>
      </c>
    </row>
    <row r="4819" spans="1:10" x14ac:dyDescent="0.25">
      <c r="A4819" s="2">
        <v>4818</v>
      </c>
      <c r="B4819" s="2">
        <v>52</v>
      </c>
      <c r="C4819" s="2">
        <v>35</v>
      </c>
      <c r="D4819" s="11"/>
      <c r="E48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19" s="524" t="str">
        <f t="shared" si="227"/>
        <v/>
      </c>
      <c r="H4819" s="525">
        <f t="shared" si="228"/>
        <v>0</v>
      </c>
      <c r="I4819" s="526">
        <f t="shared" ref="I4819:I4882" si="229">LEN(TRIM(G4819))-H4819+1</f>
        <v>1</v>
      </c>
      <c r="J4819" s="526" t="str">
        <f ca="1">IF(G4819="","",SUMPRODUCT(LOOKUP(MID(SUBSTITUTE(UPPER(TRIM(CLEAN(SUBSTITUTE(SUBSTITUTE(G4819,"ٔ",""),"ـ","ء"))))," ",""),ROW(INDIRECT("1:"&amp;LEN(SUBSTITUTE(UPPER(TRIM(CLEAN(SUBSTITUTE(SUBSTITUTE(G4819,"ٔ",""),"ـ","ء"))))," ","")))),1),Gematria!$C$3:$C$40,Gematria!$D$3:$D$40)))</f>
        <v/>
      </c>
    </row>
    <row r="4820" spans="1:10" x14ac:dyDescent="0.25">
      <c r="A4820" s="2">
        <v>4819</v>
      </c>
      <c r="B4820" s="2">
        <v>52</v>
      </c>
      <c r="C4820" s="2">
        <v>36</v>
      </c>
      <c r="D4820" s="11"/>
      <c r="E48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20" s="524" t="str">
        <f t="shared" si="227"/>
        <v/>
      </c>
      <c r="H4820" s="525">
        <f t="shared" si="228"/>
        <v>0</v>
      </c>
      <c r="I4820" s="526">
        <f t="shared" si="229"/>
        <v>1</v>
      </c>
      <c r="J4820" s="526" t="str">
        <f ca="1">IF(G4820="","",SUMPRODUCT(LOOKUP(MID(SUBSTITUTE(UPPER(TRIM(CLEAN(SUBSTITUTE(SUBSTITUTE(G4820,"ٔ",""),"ـ","ء"))))," ",""),ROW(INDIRECT("1:"&amp;LEN(SUBSTITUTE(UPPER(TRIM(CLEAN(SUBSTITUTE(SUBSTITUTE(G4820,"ٔ",""),"ـ","ء"))))," ","")))),1),Gematria!$C$3:$C$40,Gematria!$D$3:$D$40)))</f>
        <v/>
      </c>
    </row>
    <row r="4821" spans="1:10" x14ac:dyDescent="0.25">
      <c r="A4821" s="2">
        <v>4820</v>
      </c>
      <c r="B4821" s="2">
        <v>52</v>
      </c>
      <c r="C4821" s="2">
        <v>37</v>
      </c>
      <c r="D4821" s="11"/>
      <c r="E48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21" s="524" t="str">
        <f t="shared" si="227"/>
        <v/>
      </c>
      <c r="H4821" s="525">
        <f t="shared" si="228"/>
        <v>0</v>
      </c>
      <c r="I4821" s="526">
        <f t="shared" si="229"/>
        <v>1</v>
      </c>
      <c r="J4821" s="526" t="str">
        <f ca="1">IF(G4821="","",SUMPRODUCT(LOOKUP(MID(SUBSTITUTE(UPPER(TRIM(CLEAN(SUBSTITUTE(SUBSTITUTE(G4821,"ٔ",""),"ـ","ء"))))," ",""),ROW(INDIRECT("1:"&amp;LEN(SUBSTITUTE(UPPER(TRIM(CLEAN(SUBSTITUTE(SUBSTITUTE(G4821,"ٔ",""),"ـ","ء"))))," ","")))),1),Gematria!$C$3:$C$40,Gematria!$D$3:$D$40)))</f>
        <v/>
      </c>
    </row>
    <row r="4822" spans="1:10" x14ac:dyDescent="0.25">
      <c r="A4822" s="2">
        <v>4821</v>
      </c>
      <c r="B4822" s="2">
        <v>52</v>
      </c>
      <c r="C4822" s="2">
        <v>38</v>
      </c>
      <c r="D4822" s="11"/>
      <c r="E48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22" s="524" t="str">
        <f t="shared" si="227"/>
        <v/>
      </c>
      <c r="H4822" s="525">
        <f t="shared" si="228"/>
        <v>0</v>
      </c>
      <c r="I4822" s="526">
        <f t="shared" si="229"/>
        <v>1</v>
      </c>
      <c r="J4822" s="526" t="str">
        <f ca="1">IF(G4822="","",SUMPRODUCT(LOOKUP(MID(SUBSTITUTE(UPPER(TRIM(CLEAN(SUBSTITUTE(SUBSTITUTE(G4822,"ٔ",""),"ـ","ء"))))," ",""),ROW(INDIRECT("1:"&amp;LEN(SUBSTITUTE(UPPER(TRIM(CLEAN(SUBSTITUTE(SUBSTITUTE(G4822,"ٔ",""),"ـ","ء"))))," ","")))),1),Gematria!$C$3:$C$40,Gematria!$D$3:$D$40)))</f>
        <v/>
      </c>
    </row>
    <row r="4823" spans="1:10" x14ac:dyDescent="0.25">
      <c r="A4823" s="2">
        <v>4822</v>
      </c>
      <c r="B4823" s="2">
        <v>52</v>
      </c>
      <c r="C4823" s="2">
        <v>39</v>
      </c>
      <c r="D4823" s="11"/>
      <c r="E48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23" s="524" t="str">
        <f t="shared" si="227"/>
        <v/>
      </c>
      <c r="H4823" s="525">
        <f t="shared" si="228"/>
        <v>0</v>
      </c>
      <c r="I4823" s="526">
        <f t="shared" si="229"/>
        <v>1</v>
      </c>
      <c r="J4823" s="526" t="str">
        <f ca="1">IF(G4823="","",SUMPRODUCT(LOOKUP(MID(SUBSTITUTE(UPPER(TRIM(CLEAN(SUBSTITUTE(SUBSTITUTE(G4823,"ٔ",""),"ـ","ء"))))," ",""),ROW(INDIRECT("1:"&amp;LEN(SUBSTITUTE(UPPER(TRIM(CLEAN(SUBSTITUTE(SUBSTITUTE(G4823,"ٔ",""),"ـ","ء"))))," ","")))),1),Gematria!$C$3:$C$40,Gematria!$D$3:$D$40)))</f>
        <v/>
      </c>
    </row>
    <row r="4824" spans="1:10" x14ac:dyDescent="0.25">
      <c r="A4824" s="2">
        <v>4823</v>
      </c>
      <c r="B4824" s="2">
        <v>52</v>
      </c>
      <c r="C4824" s="2">
        <v>40</v>
      </c>
      <c r="D4824" s="11"/>
      <c r="E48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24" s="524" t="str">
        <f t="shared" si="227"/>
        <v/>
      </c>
      <c r="H4824" s="525">
        <f t="shared" si="228"/>
        <v>0</v>
      </c>
      <c r="I4824" s="526">
        <f t="shared" si="229"/>
        <v>1</v>
      </c>
      <c r="J4824" s="526" t="str">
        <f ca="1">IF(G4824="","",SUMPRODUCT(LOOKUP(MID(SUBSTITUTE(UPPER(TRIM(CLEAN(SUBSTITUTE(SUBSTITUTE(G4824,"ٔ",""),"ـ","ء"))))," ",""),ROW(INDIRECT("1:"&amp;LEN(SUBSTITUTE(UPPER(TRIM(CLEAN(SUBSTITUTE(SUBSTITUTE(G4824,"ٔ",""),"ـ","ء"))))," ","")))),1),Gematria!$C$3:$C$40,Gematria!$D$3:$D$40)))</f>
        <v/>
      </c>
    </row>
    <row r="4825" spans="1:10" x14ac:dyDescent="0.25">
      <c r="A4825" s="2">
        <v>4824</v>
      </c>
      <c r="B4825" s="2">
        <v>52</v>
      </c>
      <c r="C4825" s="2">
        <v>41</v>
      </c>
      <c r="D4825" s="11"/>
      <c r="E48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25" s="524" t="str">
        <f t="shared" si="227"/>
        <v/>
      </c>
      <c r="H4825" s="525">
        <f t="shared" si="228"/>
        <v>0</v>
      </c>
      <c r="I4825" s="526">
        <f t="shared" si="229"/>
        <v>1</v>
      </c>
      <c r="J4825" s="526" t="str">
        <f ca="1">IF(G4825="","",SUMPRODUCT(LOOKUP(MID(SUBSTITUTE(UPPER(TRIM(CLEAN(SUBSTITUTE(SUBSTITUTE(G4825,"ٔ",""),"ـ","ء"))))," ",""),ROW(INDIRECT("1:"&amp;LEN(SUBSTITUTE(UPPER(TRIM(CLEAN(SUBSTITUTE(SUBSTITUTE(G4825,"ٔ",""),"ـ","ء"))))," ","")))),1),Gematria!$C$3:$C$40,Gematria!$D$3:$D$40)))</f>
        <v/>
      </c>
    </row>
    <row r="4826" spans="1:10" x14ac:dyDescent="0.25">
      <c r="A4826" s="2">
        <v>4825</v>
      </c>
      <c r="B4826" s="2">
        <v>52</v>
      </c>
      <c r="C4826" s="2">
        <v>42</v>
      </c>
      <c r="D4826" s="11"/>
      <c r="E48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26" s="524" t="str">
        <f t="shared" si="227"/>
        <v/>
      </c>
      <c r="H4826" s="525">
        <f t="shared" si="228"/>
        <v>0</v>
      </c>
      <c r="I4826" s="526">
        <f t="shared" si="229"/>
        <v>1</v>
      </c>
      <c r="J4826" s="526" t="str">
        <f ca="1">IF(G4826="","",SUMPRODUCT(LOOKUP(MID(SUBSTITUTE(UPPER(TRIM(CLEAN(SUBSTITUTE(SUBSTITUTE(G4826,"ٔ",""),"ـ","ء"))))," ",""),ROW(INDIRECT("1:"&amp;LEN(SUBSTITUTE(UPPER(TRIM(CLEAN(SUBSTITUTE(SUBSTITUTE(G4826,"ٔ",""),"ـ","ء"))))," ","")))),1),Gematria!$C$3:$C$40,Gematria!$D$3:$D$40)))</f>
        <v/>
      </c>
    </row>
    <row r="4827" spans="1:10" x14ac:dyDescent="0.25">
      <c r="A4827" s="2">
        <v>4826</v>
      </c>
      <c r="B4827" s="2">
        <v>52</v>
      </c>
      <c r="C4827" s="2">
        <v>43</v>
      </c>
      <c r="D4827" s="11"/>
      <c r="E48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27" s="524" t="str">
        <f t="shared" si="227"/>
        <v/>
      </c>
      <c r="H4827" s="525">
        <f t="shared" si="228"/>
        <v>0</v>
      </c>
      <c r="I4827" s="526">
        <f t="shared" si="229"/>
        <v>1</v>
      </c>
      <c r="J4827" s="526" t="str">
        <f ca="1">IF(G4827="","",SUMPRODUCT(LOOKUP(MID(SUBSTITUTE(UPPER(TRIM(CLEAN(SUBSTITUTE(SUBSTITUTE(G4827,"ٔ",""),"ـ","ء"))))," ",""),ROW(INDIRECT("1:"&amp;LEN(SUBSTITUTE(UPPER(TRIM(CLEAN(SUBSTITUTE(SUBSTITUTE(G4827,"ٔ",""),"ـ","ء"))))," ","")))),1),Gematria!$C$3:$C$40,Gematria!$D$3:$D$40)))</f>
        <v/>
      </c>
    </row>
    <row r="4828" spans="1:10" x14ac:dyDescent="0.25">
      <c r="A4828" s="2">
        <v>4827</v>
      </c>
      <c r="B4828" s="2">
        <v>52</v>
      </c>
      <c r="C4828" s="2">
        <v>44</v>
      </c>
      <c r="D4828" s="11"/>
      <c r="E48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28" s="524" t="str">
        <f t="shared" si="227"/>
        <v/>
      </c>
      <c r="H4828" s="525">
        <f t="shared" si="228"/>
        <v>0</v>
      </c>
      <c r="I4828" s="526">
        <f t="shared" si="229"/>
        <v>1</v>
      </c>
      <c r="J4828" s="526" t="str">
        <f ca="1">IF(G4828="","",SUMPRODUCT(LOOKUP(MID(SUBSTITUTE(UPPER(TRIM(CLEAN(SUBSTITUTE(SUBSTITUTE(G4828,"ٔ",""),"ـ","ء"))))," ",""),ROW(INDIRECT("1:"&amp;LEN(SUBSTITUTE(UPPER(TRIM(CLEAN(SUBSTITUTE(SUBSTITUTE(G4828,"ٔ",""),"ـ","ء"))))," ","")))),1),Gematria!$C$3:$C$40,Gematria!$D$3:$D$40)))</f>
        <v/>
      </c>
    </row>
    <row r="4829" spans="1:10" x14ac:dyDescent="0.25">
      <c r="A4829" s="2">
        <v>4828</v>
      </c>
      <c r="B4829" s="2">
        <v>52</v>
      </c>
      <c r="C4829" s="2">
        <v>45</v>
      </c>
      <c r="D4829" s="11"/>
      <c r="E48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29" s="524" t="str">
        <f t="shared" si="227"/>
        <v/>
      </c>
      <c r="H4829" s="525">
        <f t="shared" si="228"/>
        <v>0</v>
      </c>
      <c r="I4829" s="526">
        <f t="shared" si="229"/>
        <v>1</v>
      </c>
      <c r="J4829" s="526" t="str">
        <f ca="1">IF(G4829="","",SUMPRODUCT(LOOKUP(MID(SUBSTITUTE(UPPER(TRIM(CLEAN(SUBSTITUTE(SUBSTITUTE(G4829,"ٔ",""),"ـ","ء"))))," ",""),ROW(INDIRECT("1:"&amp;LEN(SUBSTITUTE(UPPER(TRIM(CLEAN(SUBSTITUTE(SUBSTITUTE(G4829,"ٔ",""),"ـ","ء"))))," ","")))),1),Gematria!$C$3:$C$40,Gematria!$D$3:$D$40)))</f>
        <v/>
      </c>
    </row>
    <row r="4830" spans="1:10" x14ac:dyDescent="0.25">
      <c r="A4830" s="2">
        <v>4829</v>
      </c>
      <c r="B4830" s="2">
        <v>52</v>
      </c>
      <c r="C4830" s="2">
        <v>46</v>
      </c>
      <c r="D4830" s="11"/>
      <c r="E48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30" s="524" t="str">
        <f t="shared" si="227"/>
        <v/>
      </c>
      <c r="H4830" s="525">
        <f t="shared" si="228"/>
        <v>0</v>
      </c>
      <c r="I4830" s="526">
        <f t="shared" si="229"/>
        <v>1</v>
      </c>
      <c r="J4830" s="526" t="str">
        <f ca="1">IF(G4830="","",SUMPRODUCT(LOOKUP(MID(SUBSTITUTE(UPPER(TRIM(CLEAN(SUBSTITUTE(SUBSTITUTE(G4830,"ٔ",""),"ـ","ء"))))," ",""),ROW(INDIRECT("1:"&amp;LEN(SUBSTITUTE(UPPER(TRIM(CLEAN(SUBSTITUTE(SUBSTITUTE(G4830,"ٔ",""),"ـ","ء"))))," ","")))),1),Gematria!$C$3:$C$40,Gematria!$D$3:$D$40)))</f>
        <v/>
      </c>
    </row>
    <row r="4831" spans="1:10" x14ac:dyDescent="0.25">
      <c r="A4831" s="2">
        <v>4830</v>
      </c>
      <c r="B4831" s="2">
        <v>52</v>
      </c>
      <c r="C4831" s="2">
        <v>47</v>
      </c>
      <c r="D4831" s="11"/>
      <c r="E48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31" s="524" t="str">
        <f t="shared" si="227"/>
        <v/>
      </c>
      <c r="H4831" s="525">
        <f t="shared" si="228"/>
        <v>0</v>
      </c>
      <c r="I4831" s="526">
        <f t="shared" si="229"/>
        <v>1</v>
      </c>
      <c r="J4831" s="526" t="str">
        <f ca="1">IF(G4831="","",SUMPRODUCT(LOOKUP(MID(SUBSTITUTE(UPPER(TRIM(CLEAN(SUBSTITUTE(SUBSTITUTE(G4831,"ٔ",""),"ـ","ء"))))," ",""),ROW(INDIRECT("1:"&amp;LEN(SUBSTITUTE(UPPER(TRIM(CLEAN(SUBSTITUTE(SUBSTITUTE(G4831,"ٔ",""),"ـ","ء"))))," ","")))),1),Gematria!$C$3:$C$40,Gematria!$D$3:$D$40)))</f>
        <v/>
      </c>
    </row>
    <row r="4832" spans="1:10" x14ac:dyDescent="0.25">
      <c r="A4832" s="2">
        <v>4831</v>
      </c>
      <c r="B4832" s="2">
        <v>52</v>
      </c>
      <c r="C4832" s="2">
        <v>48</v>
      </c>
      <c r="D4832" s="11"/>
      <c r="E48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32" s="524" t="str">
        <f t="shared" si="227"/>
        <v/>
      </c>
      <c r="H4832" s="525">
        <f t="shared" si="228"/>
        <v>0</v>
      </c>
      <c r="I4832" s="526">
        <f t="shared" si="229"/>
        <v>1</v>
      </c>
      <c r="J4832" s="526" t="str">
        <f ca="1">IF(G4832="","",SUMPRODUCT(LOOKUP(MID(SUBSTITUTE(UPPER(TRIM(CLEAN(SUBSTITUTE(SUBSTITUTE(G4832,"ٔ",""),"ـ","ء"))))," ",""),ROW(INDIRECT("1:"&amp;LEN(SUBSTITUTE(UPPER(TRIM(CLEAN(SUBSTITUTE(SUBSTITUTE(G4832,"ٔ",""),"ـ","ء"))))," ","")))),1),Gematria!$C$3:$C$40,Gematria!$D$3:$D$40)))</f>
        <v/>
      </c>
    </row>
    <row r="4833" spans="1:10" x14ac:dyDescent="0.25">
      <c r="A4833" s="2">
        <v>4832</v>
      </c>
      <c r="B4833" s="2">
        <v>52</v>
      </c>
      <c r="C4833" s="2">
        <v>49</v>
      </c>
      <c r="D4833" s="11"/>
      <c r="E48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33" s="524" t="str">
        <f t="shared" si="227"/>
        <v/>
      </c>
      <c r="H4833" s="525">
        <f t="shared" si="228"/>
        <v>0</v>
      </c>
      <c r="I4833" s="526">
        <f t="shared" si="229"/>
        <v>1</v>
      </c>
      <c r="J4833" s="526" t="str">
        <f ca="1">IF(G4833="","",SUMPRODUCT(LOOKUP(MID(SUBSTITUTE(UPPER(TRIM(CLEAN(SUBSTITUTE(SUBSTITUTE(G4833,"ٔ",""),"ـ","ء"))))," ",""),ROW(INDIRECT("1:"&amp;LEN(SUBSTITUTE(UPPER(TRIM(CLEAN(SUBSTITUTE(SUBSTITUTE(G4833,"ٔ",""),"ـ","ء"))))," ","")))),1),Gematria!$C$3:$C$40,Gematria!$D$3:$D$40)))</f>
        <v/>
      </c>
    </row>
    <row r="4834" spans="1:10" x14ac:dyDescent="0.25">
      <c r="A4834" s="2">
        <v>4833</v>
      </c>
      <c r="B4834" s="2">
        <v>53</v>
      </c>
      <c r="C4834" s="2">
        <v>0</v>
      </c>
      <c r="D4834" s="11"/>
      <c r="E48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34" s="524" t="str">
        <f t="shared" si="227"/>
        <v/>
      </c>
      <c r="H4834" s="525">
        <f t="shared" si="228"/>
        <v>0</v>
      </c>
      <c r="I4834" s="526">
        <f t="shared" si="229"/>
        <v>1</v>
      </c>
      <c r="J4834" s="526" t="str">
        <f ca="1">IF(G4834="","",SUMPRODUCT(LOOKUP(MID(SUBSTITUTE(UPPER(TRIM(CLEAN(SUBSTITUTE(SUBSTITUTE(G4834,"ٔ",""),"ـ","ء"))))," ",""),ROW(INDIRECT("1:"&amp;LEN(SUBSTITUTE(UPPER(TRIM(CLEAN(SUBSTITUTE(SUBSTITUTE(G4834,"ٔ",""),"ـ","ء"))))," ","")))),1),Gematria!$C$3:$C$40,Gematria!$D$3:$D$40)))</f>
        <v/>
      </c>
    </row>
    <row r="4835" spans="1:10" x14ac:dyDescent="0.25">
      <c r="A4835" s="2">
        <v>4834</v>
      </c>
      <c r="B4835" s="2">
        <v>53</v>
      </c>
      <c r="C4835" s="2">
        <v>1</v>
      </c>
      <c r="D4835" s="11"/>
      <c r="E48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35" s="524" t="str">
        <f t="shared" si="227"/>
        <v/>
      </c>
      <c r="H4835" s="525">
        <f t="shared" si="228"/>
        <v>0</v>
      </c>
      <c r="I4835" s="526">
        <f t="shared" si="229"/>
        <v>1</v>
      </c>
      <c r="J4835" s="526" t="str">
        <f ca="1">IF(G4835="","",SUMPRODUCT(LOOKUP(MID(SUBSTITUTE(UPPER(TRIM(CLEAN(SUBSTITUTE(SUBSTITUTE(G4835,"ٔ",""),"ـ","ء"))))," ",""),ROW(INDIRECT("1:"&amp;LEN(SUBSTITUTE(UPPER(TRIM(CLEAN(SUBSTITUTE(SUBSTITUTE(G4835,"ٔ",""),"ـ","ء"))))," ","")))),1),Gematria!$C$3:$C$40,Gematria!$D$3:$D$40)))</f>
        <v/>
      </c>
    </row>
    <row r="4836" spans="1:10" x14ac:dyDescent="0.25">
      <c r="A4836" s="2">
        <v>4835</v>
      </c>
      <c r="B4836" s="2">
        <v>53</v>
      </c>
      <c r="C4836" s="2">
        <v>2</v>
      </c>
      <c r="D4836" s="11"/>
      <c r="E48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36" s="524" t="str">
        <f t="shared" si="227"/>
        <v/>
      </c>
      <c r="H4836" s="525">
        <f t="shared" si="228"/>
        <v>0</v>
      </c>
      <c r="I4836" s="526">
        <f t="shared" si="229"/>
        <v>1</v>
      </c>
      <c r="J4836" s="526" t="str">
        <f ca="1">IF(G4836="","",SUMPRODUCT(LOOKUP(MID(SUBSTITUTE(UPPER(TRIM(CLEAN(SUBSTITUTE(SUBSTITUTE(G4836,"ٔ",""),"ـ","ء"))))," ",""),ROW(INDIRECT("1:"&amp;LEN(SUBSTITUTE(UPPER(TRIM(CLEAN(SUBSTITUTE(SUBSTITUTE(G4836,"ٔ",""),"ـ","ء"))))," ","")))),1),Gematria!$C$3:$C$40,Gematria!$D$3:$D$40)))</f>
        <v/>
      </c>
    </row>
    <row r="4837" spans="1:10" x14ac:dyDescent="0.25">
      <c r="A4837" s="2">
        <v>4836</v>
      </c>
      <c r="B4837" s="2">
        <v>53</v>
      </c>
      <c r="C4837" s="2">
        <v>3</v>
      </c>
      <c r="D4837" s="11"/>
      <c r="E48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37" s="524" t="str">
        <f t="shared" si="227"/>
        <v/>
      </c>
      <c r="H4837" s="525">
        <f t="shared" si="228"/>
        <v>0</v>
      </c>
      <c r="I4837" s="526">
        <f t="shared" si="229"/>
        <v>1</v>
      </c>
      <c r="J4837" s="526" t="str">
        <f ca="1">IF(G4837="","",SUMPRODUCT(LOOKUP(MID(SUBSTITUTE(UPPER(TRIM(CLEAN(SUBSTITUTE(SUBSTITUTE(G4837,"ٔ",""),"ـ","ء"))))," ",""),ROW(INDIRECT("1:"&amp;LEN(SUBSTITUTE(UPPER(TRIM(CLEAN(SUBSTITUTE(SUBSTITUTE(G4837,"ٔ",""),"ـ","ء"))))," ","")))),1),Gematria!$C$3:$C$40,Gematria!$D$3:$D$40)))</f>
        <v/>
      </c>
    </row>
    <row r="4838" spans="1:10" x14ac:dyDescent="0.25">
      <c r="A4838" s="2">
        <v>4837</v>
      </c>
      <c r="B4838" s="2">
        <v>53</v>
      </c>
      <c r="C4838" s="2">
        <v>4</v>
      </c>
      <c r="D4838" s="11"/>
      <c r="E48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38" s="524" t="str">
        <f t="shared" si="227"/>
        <v/>
      </c>
      <c r="H4838" s="525">
        <f t="shared" si="228"/>
        <v>0</v>
      </c>
      <c r="I4838" s="526">
        <f t="shared" si="229"/>
        <v>1</v>
      </c>
      <c r="J4838" s="526" t="str">
        <f ca="1">IF(G4838="","",SUMPRODUCT(LOOKUP(MID(SUBSTITUTE(UPPER(TRIM(CLEAN(SUBSTITUTE(SUBSTITUTE(G4838,"ٔ",""),"ـ","ء"))))," ",""),ROW(INDIRECT("1:"&amp;LEN(SUBSTITUTE(UPPER(TRIM(CLEAN(SUBSTITUTE(SUBSTITUTE(G4838,"ٔ",""),"ـ","ء"))))," ","")))),1),Gematria!$C$3:$C$40,Gematria!$D$3:$D$40)))</f>
        <v/>
      </c>
    </row>
    <row r="4839" spans="1:10" x14ac:dyDescent="0.25">
      <c r="A4839" s="2">
        <v>4838</v>
      </c>
      <c r="B4839" s="2">
        <v>53</v>
      </c>
      <c r="C4839" s="2">
        <v>5</v>
      </c>
      <c r="D4839" s="11"/>
      <c r="E48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39" s="524" t="str">
        <f t="shared" si="227"/>
        <v/>
      </c>
      <c r="H4839" s="525">
        <f t="shared" si="228"/>
        <v>0</v>
      </c>
      <c r="I4839" s="526">
        <f t="shared" si="229"/>
        <v>1</v>
      </c>
      <c r="J4839" s="526" t="str">
        <f ca="1">IF(G4839="","",SUMPRODUCT(LOOKUP(MID(SUBSTITUTE(UPPER(TRIM(CLEAN(SUBSTITUTE(SUBSTITUTE(G4839,"ٔ",""),"ـ","ء"))))," ",""),ROW(INDIRECT("1:"&amp;LEN(SUBSTITUTE(UPPER(TRIM(CLEAN(SUBSTITUTE(SUBSTITUTE(G4839,"ٔ",""),"ـ","ء"))))," ","")))),1),Gematria!$C$3:$C$40,Gematria!$D$3:$D$40)))</f>
        <v/>
      </c>
    </row>
    <row r="4840" spans="1:10" x14ac:dyDescent="0.25">
      <c r="A4840" s="2">
        <v>4839</v>
      </c>
      <c r="B4840" s="2">
        <v>53</v>
      </c>
      <c r="C4840" s="2">
        <v>6</v>
      </c>
      <c r="D4840" s="11"/>
      <c r="E48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40" s="524" t="str">
        <f t="shared" si="227"/>
        <v/>
      </c>
      <c r="H4840" s="525">
        <f t="shared" si="228"/>
        <v>0</v>
      </c>
      <c r="I4840" s="526">
        <f t="shared" si="229"/>
        <v>1</v>
      </c>
      <c r="J4840" s="526" t="str">
        <f ca="1">IF(G4840="","",SUMPRODUCT(LOOKUP(MID(SUBSTITUTE(UPPER(TRIM(CLEAN(SUBSTITUTE(SUBSTITUTE(G4840,"ٔ",""),"ـ","ء"))))," ",""),ROW(INDIRECT("1:"&amp;LEN(SUBSTITUTE(UPPER(TRIM(CLEAN(SUBSTITUTE(SUBSTITUTE(G4840,"ٔ",""),"ـ","ء"))))," ","")))),1),Gematria!$C$3:$C$40,Gematria!$D$3:$D$40)))</f>
        <v/>
      </c>
    </row>
    <row r="4841" spans="1:10" x14ac:dyDescent="0.25">
      <c r="A4841" s="2">
        <v>4840</v>
      </c>
      <c r="B4841" s="2">
        <v>53</v>
      </c>
      <c r="C4841" s="2">
        <v>7</v>
      </c>
      <c r="D4841" s="11"/>
      <c r="E48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41" s="524" t="str">
        <f t="shared" si="227"/>
        <v/>
      </c>
      <c r="H4841" s="525">
        <f t="shared" si="228"/>
        <v>0</v>
      </c>
      <c r="I4841" s="526">
        <f t="shared" si="229"/>
        <v>1</v>
      </c>
      <c r="J4841" s="526" t="str">
        <f ca="1">IF(G4841="","",SUMPRODUCT(LOOKUP(MID(SUBSTITUTE(UPPER(TRIM(CLEAN(SUBSTITUTE(SUBSTITUTE(G4841,"ٔ",""),"ـ","ء"))))," ",""),ROW(INDIRECT("1:"&amp;LEN(SUBSTITUTE(UPPER(TRIM(CLEAN(SUBSTITUTE(SUBSTITUTE(G4841,"ٔ",""),"ـ","ء"))))," ","")))),1),Gematria!$C$3:$C$40,Gematria!$D$3:$D$40)))</f>
        <v/>
      </c>
    </row>
    <row r="4842" spans="1:10" x14ac:dyDescent="0.25">
      <c r="A4842" s="2">
        <v>4841</v>
      </c>
      <c r="B4842" s="2">
        <v>53</v>
      </c>
      <c r="C4842" s="2">
        <v>8</v>
      </c>
      <c r="D4842" s="11"/>
      <c r="E48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42" s="524" t="str">
        <f t="shared" si="227"/>
        <v/>
      </c>
      <c r="H4842" s="525">
        <f t="shared" si="228"/>
        <v>0</v>
      </c>
      <c r="I4842" s="526">
        <f t="shared" si="229"/>
        <v>1</v>
      </c>
      <c r="J4842" s="526" t="str">
        <f ca="1">IF(G4842="","",SUMPRODUCT(LOOKUP(MID(SUBSTITUTE(UPPER(TRIM(CLEAN(SUBSTITUTE(SUBSTITUTE(G4842,"ٔ",""),"ـ","ء"))))," ",""),ROW(INDIRECT("1:"&amp;LEN(SUBSTITUTE(UPPER(TRIM(CLEAN(SUBSTITUTE(SUBSTITUTE(G4842,"ٔ",""),"ـ","ء"))))," ","")))),1),Gematria!$C$3:$C$40,Gematria!$D$3:$D$40)))</f>
        <v/>
      </c>
    </row>
    <row r="4843" spans="1:10" x14ac:dyDescent="0.25">
      <c r="A4843" s="2">
        <v>4842</v>
      </c>
      <c r="B4843" s="2">
        <v>53</v>
      </c>
      <c r="C4843" s="2">
        <v>9</v>
      </c>
      <c r="D4843" s="11"/>
      <c r="E48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43" s="524" t="str">
        <f t="shared" si="227"/>
        <v/>
      </c>
      <c r="H4843" s="525">
        <f t="shared" si="228"/>
        <v>0</v>
      </c>
      <c r="I4843" s="526">
        <f t="shared" si="229"/>
        <v>1</v>
      </c>
      <c r="J4843" s="526" t="str">
        <f ca="1">IF(G4843="","",SUMPRODUCT(LOOKUP(MID(SUBSTITUTE(UPPER(TRIM(CLEAN(SUBSTITUTE(SUBSTITUTE(G4843,"ٔ",""),"ـ","ء"))))," ",""),ROW(INDIRECT("1:"&amp;LEN(SUBSTITUTE(UPPER(TRIM(CLEAN(SUBSTITUTE(SUBSTITUTE(G4843,"ٔ",""),"ـ","ء"))))," ","")))),1),Gematria!$C$3:$C$40,Gematria!$D$3:$D$40)))</f>
        <v/>
      </c>
    </row>
    <row r="4844" spans="1:10" x14ac:dyDescent="0.25">
      <c r="A4844" s="2">
        <v>4843</v>
      </c>
      <c r="B4844" s="2">
        <v>53</v>
      </c>
      <c r="C4844" s="2">
        <v>10</v>
      </c>
      <c r="D4844" s="11"/>
      <c r="E48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44" s="524" t="str">
        <f t="shared" si="227"/>
        <v/>
      </c>
      <c r="H4844" s="525">
        <f t="shared" si="228"/>
        <v>0</v>
      </c>
      <c r="I4844" s="526">
        <f t="shared" si="229"/>
        <v>1</v>
      </c>
      <c r="J4844" s="526" t="str">
        <f ca="1">IF(G4844="","",SUMPRODUCT(LOOKUP(MID(SUBSTITUTE(UPPER(TRIM(CLEAN(SUBSTITUTE(SUBSTITUTE(G4844,"ٔ",""),"ـ","ء"))))," ",""),ROW(INDIRECT("1:"&amp;LEN(SUBSTITUTE(UPPER(TRIM(CLEAN(SUBSTITUTE(SUBSTITUTE(G4844,"ٔ",""),"ـ","ء"))))," ","")))),1),Gematria!$C$3:$C$40,Gematria!$D$3:$D$40)))</f>
        <v/>
      </c>
    </row>
    <row r="4845" spans="1:10" x14ac:dyDescent="0.25">
      <c r="A4845" s="2">
        <v>4844</v>
      </c>
      <c r="B4845" s="2">
        <v>53</v>
      </c>
      <c r="C4845" s="2">
        <v>11</v>
      </c>
      <c r="D4845" s="11"/>
      <c r="E48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45" s="524" t="str">
        <f t="shared" si="227"/>
        <v/>
      </c>
      <c r="H4845" s="525">
        <f t="shared" si="228"/>
        <v>0</v>
      </c>
      <c r="I4845" s="526">
        <f t="shared" si="229"/>
        <v>1</v>
      </c>
      <c r="J4845" s="526" t="str">
        <f ca="1">IF(G4845="","",SUMPRODUCT(LOOKUP(MID(SUBSTITUTE(UPPER(TRIM(CLEAN(SUBSTITUTE(SUBSTITUTE(G4845,"ٔ",""),"ـ","ء"))))," ",""),ROW(INDIRECT("1:"&amp;LEN(SUBSTITUTE(UPPER(TRIM(CLEAN(SUBSTITUTE(SUBSTITUTE(G4845,"ٔ",""),"ـ","ء"))))," ","")))),1),Gematria!$C$3:$C$40,Gematria!$D$3:$D$40)))</f>
        <v/>
      </c>
    </row>
    <row r="4846" spans="1:10" x14ac:dyDescent="0.25">
      <c r="A4846" s="2">
        <v>4845</v>
      </c>
      <c r="B4846" s="2">
        <v>53</v>
      </c>
      <c r="C4846" s="2">
        <v>12</v>
      </c>
      <c r="D4846" s="11"/>
      <c r="E48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46" s="524" t="str">
        <f t="shared" si="227"/>
        <v/>
      </c>
      <c r="H4846" s="525">
        <f t="shared" si="228"/>
        <v>0</v>
      </c>
      <c r="I4846" s="526">
        <f t="shared" si="229"/>
        <v>1</v>
      </c>
      <c r="J4846" s="526" t="str">
        <f ca="1">IF(G4846="","",SUMPRODUCT(LOOKUP(MID(SUBSTITUTE(UPPER(TRIM(CLEAN(SUBSTITUTE(SUBSTITUTE(G4846,"ٔ",""),"ـ","ء"))))," ",""),ROW(INDIRECT("1:"&amp;LEN(SUBSTITUTE(UPPER(TRIM(CLEAN(SUBSTITUTE(SUBSTITUTE(G4846,"ٔ",""),"ـ","ء"))))," ","")))),1),Gematria!$C$3:$C$40,Gematria!$D$3:$D$40)))</f>
        <v/>
      </c>
    </row>
    <row r="4847" spans="1:10" x14ac:dyDescent="0.25">
      <c r="A4847" s="2">
        <v>4846</v>
      </c>
      <c r="B4847" s="2">
        <v>53</v>
      </c>
      <c r="C4847" s="2">
        <v>13</v>
      </c>
      <c r="D4847" s="11"/>
      <c r="E48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47" s="524" t="str">
        <f t="shared" si="227"/>
        <v/>
      </c>
      <c r="H4847" s="525">
        <f t="shared" si="228"/>
        <v>0</v>
      </c>
      <c r="I4847" s="526">
        <f t="shared" si="229"/>
        <v>1</v>
      </c>
      <c r="J4847" s="526" t="str">
        <f ca="1">IF(G4847="","",SUMPRODUCT(LOOKUP(MID(SUBSTITUTE(UPPER(TRIM(CLEAN(SUBSTITUTE(SUBSTITUTE(G4847,"ٔ",""),"ـ","ء"))))," ",""),ROW(INDIRECT("1:"&amp;LEN(SUBSTITUTE(UPPER(TRIM(CLEAN(SUBSTITUTE(SUBSTITUTE(G4847,"ٔ",""),"ـ","ء"))))," ","")))),1),Gematria!$C$3:$C$40,Gematria!$D$3:$D$40)))</f>
        <v/>
      </c>
    </row>
    <row r="4848" spans="1:10" x14ac:dyDescent="0.25">
      <c r="A4848" s="2">
        <v>4847</v>
      </c>
      <c r="B4848" s="2">
        <v>53</v>
      </c>
      <c r="C4848" s="2">
        <v>14</v>
      </c>
      <c r="D4848" s="11"/>
      <c r="E48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48" s="524" t="str">
        <f t="shared" si="227"/>
        <v/>
      </c>
      <c r="H4848" s="525">
        <f t="shared" si="228"/>
        <v>0</v>
      </c>
      <c r="I4848" s="526">
        <f t="shared" si="229"/>
        <v>1</v>
      </c>
      <c r="J4848" s="526" t="str">
        <f ca="1">IF(G4848="","",SUMPRODUCT(LOOKUP(MID(SUBSTITUTE(UPPER(TRIM(CLEAN(SUBSTITUTE(SUBSTITUTE(G4848,"ٔ",""),"ـ","ء"))))," ",""),ROW(INDIRECT("1:"&amp;LEN(SUBSTITUTE(UPPER(TRIM(CLEAN(SUBSTITUTE(SUBSTITUTE(G4848,"ٔ",""),"ـ","ء"))))," ","")))),1),Gematria!$C$3:$C$40,Gematria!$D$3:$D$40)))</f>
        <v/>
      </c>
    </row>
    <row r="4849" spans="1:10" x14ac:dyDescent="0.25">
      <c r="A4849" s="2">
        <v>4848</v>
      </c>
      <c r="B4849" s="2">
        <v>53</v>
      </c>
      <c r="C4849" s="2">
        <v>15</v>
      </c>
      <c r="D4849" s="11"/>
      <c r="E48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49" s="524" t="str">
        <f t="shared" si="227"/>
        <v/>
      </c>
      <c r="H4849" s="525">
        <f t="shared" si="228"/>
        <v>0</v>
      </c>
      <c r="I4849" s="526">
        <f t="shared" si="229"/>
        <v>1</v>
      </c>
      <c r="J4849" s="526" t="str">
        <f ca="1">IF(G4849="","",SUMPRODUCT(LOOKUP(MID(SUBSTITUTE(UPPER(TRIM(CLEAN(SUBSTITUTE(SUBSTITUTE(G4849,"ٔ",""),"ـ","ء"))))," ",""),ROW(INDIRECT("1:"&amp;LEN(SUBSTITUTE(UPPER(TRIM(CLEAN(SUBSTITUTE(SUBSTITUTE(G4849,"ٔ",""),"ـ","ء"))))," ","")))),1),Gematria!$C$3:$C$40,Gematria!$D$3:$D$40)))</f>
        <v/>
      </c>
    </row>
    <row r="4850" spans="1:10" x14ac:dyDescent="0.25">
      <c r="A4850" s="2">
        <v>4849</v>
      </c>
      <c r="B4850" s="2">
        <v>53</v>
      </c>
      <c r="C4850" s="2">
        <v>16</v>
      </c>
      <c r="D4850" s="11"/>
      <c r="E48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50" s="524" t="str">
        <f t="shared" si="227"/>
        <v/>
      </c>
      <c r="H4850" s="525">
        <f t="shared" si="228"/>
        <v>0</v>
      </c>
      <c r="I4850" s="526">
        <f t="shared" si="229"/>
        <v>1</v>
      </c>
      <c r="J4850" s="526" t="str">
        <f ca="1">IF(G4850="","",SUMPRODUCT(LOOKUP(MID(SUBSTITUTE(UPPER(TRIM(CLEAN(SUBSTITUTE(SUBSTITUTE(G4850,"ٔ",""),"ـ","ء"))))," ",""),ROW(INDIRECT("1:"&amp;LEN(SUBSTITUTE(UPPER(TRIM(CLEAN(SUBSTITUTE(SUBSTITUTE(G4850,"ٔ",""),"ـ","ء"))))," ","")))),1),Gematria!$C$3:$C$40,Gematria!$D$3:$D$40)))</f>
        <v/>
      </c>
    </row>
    <row r="4851" spans="1:10" x14ac:dyDescent="0.25">
      <c r="A4851" s="2">
        <v>4850</v>
      </c>
      <c r="B4851" s="2">
        <v>53</v>
      </c>
      <c r="C4851" s="2">
        <v>17</v>
      </c>
      <c r="D4851" s="11"/>
      <c r="E48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51" s="524" t="str">
        <f t="shared" si="227"/>
        <v/>
      </c>
      <c r="H4851" s="525">
        <f t="shared" si="228"/>
        <v>0</v>
      </c>
      <c r="I4851" s="526">
        <f t="shared" si="229"/>
        <v>1</v>
      </c>
      <c r="J4851" s="526" t="str">
        <f ca="1">IF(G4851="","",SUMPRODUCT(LOOKUP(MID(SUBSTITUTE(UPPER(TRIM(CLEAN(SUBSTITUTE(SUBSTITUTE(G4851,"ٔ",""),"ـ","ء"))))," ",""),ROW(INDIRECT("1:"&amp;LEN(SUBSTITUTE(UPPER(TRIM(CLEAN(SUBSTITUTE(SUBSTITUTE(G4851,"ٔ",""),"ـ","ء"))))," ","")))),1),Gematria!$C$3:$C$40,Gematria!$D$3:$D$40)))</f>
        <v/>
      </c>
    </row>
    <row r="4852" spans="1:10" x14ac:dyDescent="0.25">
      <c r="A4852" s="2">
        <v>4851</v>
      </c>
      <c r="B4852" s="2">
        <v>53</v>
      </c>
      <c r="C4852" s="2">
        <v>18</v>
      </c>
      <c r="D4852" s="11"/>
      <c r="E48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52" s="524" t="str">
        <f t="shared" si="227"/>
        <v/>
      </c>
      <c r="H4852" s="525">
        <f t="shared" si="228"/>
        <v>0</v>
      </c>
      <c r="I4852" s="526">
        <f t="shared" si="229"/>
        <v>1</v>
      </c>
      <c r="J4852" s="526" t="str">
        <f ca="1">IF(G4852="","",SUMPRODUCT(LOOKUP(MID(SUBSTITUTE(UPPER(TRIM(CLEAN(SUBSTITUTE(SUBSTITUTE(G4852,"ٔ",""),"ـ","ء"))))," ",""),ROW(INDIRECT("1:"&amp;LEN(SUBSTITUTE(UPPER(TRIM(CLEAN(SUBSTITUTE(SUBSTITUTE(G4852,"ٔ",""),"ـ","ء"))))," ","")))),1),Gematria!$C$3:$C$40,Gematria!$D$3:$D$40)))</f>
        <v/>
      </c>
    </row>
    <row r="4853" spans="1:10" x14ac:dyDescent="0.25">
      <c r="A4853" s="2">
        <v>4852</v>
      </c>
      <c r="B4853" s="2">
        <v>53</v>
      </c>
      <c r="C4853" s="2">
        <v>19</v>
      </c>
      <c r="D4853" s="11"/>
      <c r="E48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53" s="524" t="str">
        <f t="shared" si="227"/>
        <v/>
      </c>
      <c r="H4853" s="525">
        <f t="shared" si="228"/>
        <v>0</v>
      </c>
      <c r="I4853" s="526">
        <f t="shared" si="229"/>
        <v>1</v>
      </c>
      <c r="J4853" s="526" t="str">
        <f ca="1">IF(G4853="","",SUMPRODUCT(LOOKUP(MID(SUBSTITUTE(UPPER(TRIM(CLEAN(SUBSTITUTE(SUBSTITUTE(G4853,"ٔ",""),"ـ","ء"))))," ",""),ROW(INDIRECT("1:"&amp;LEN(SUBSTITUTE(UPPER(TRIM(CLEAN(SUBSTITUTE(SUBSTITUTE(G4853,"ٔ",""),"ـ","ء"))))," ","")))),1),Gematria!$C$3:$C$40,Gematria!$D$3:$D$40)))</f>
        <v/>
      </c>
    </row>
    <row r="4854" spans="1:10" x14ac:dyDescent="0.25">
      <c r="A4854" s="2">
        <v>4853</v>
      </c>
      <c r="B4854" s="2">
        <v>53</v>
      </c>
      <c r="C4854" s="2">
        <v>20</v>
      </c>
      <c r="D4854" s="11"/>
      <c r="E48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54" s="524" t="str">
        <f t="shared" si="227"/>
        <v/>
      </c>
      <c r="H4854" s="525">
        <f t="shared" si="228"/>
        <v>0</v>
      </c>
      <c r="I4854" s="526">
        <f t="shared" si="229"/>
        <v>1</v>
      </c>
      <c r="J4854" s="526" t="str">
        <f ca="1">IF(G4854="","",SUMPRODUCT(LOOKUP(MID(SUBSTITUTE(UPPER(TRIM(CLEAN(SUBSTITUTE(SUBSTITUTE(G4854,"ٔ",""),"ـ","ء"))))," ",""),ROW(INDIRECT("1:"&amp;LEN(SUBSTITUTE(UPPER(TRIM(CLEAN(SUBSTITUTE(SUBSTITUTE(G4854,"ٔ",""),"ـ","ء"))))," ","")))),1),Gematria!$C$3:$C$40,Gematria!$D$3:$D$40)))</f>
        <v/>
      </c>
    </row>
    <row r="4855" spans="1:10" x14ac:dyDescent="0.25">
      <c r="A4855" s="2">
        <v>4854</v>
      </c>
      <c r="B4855" s="2">
        <v>53</v>
      </c>
      <c r="C4855" s="2">
        <v>21</v>
      </c>
      <c r="D4855" s="11"/>
      <c r="E48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55" s="524" t="str">
        <f t="shared" si="227"/>
        <v/>
      </c>
      <c r="H4855" s="525">
        <f t="shared" si="228"/>
        <v>0</v>
      </c>
      <c r="I4855" s="526">
        <f t="shared" si="229"/>
        <v>1</v>
      </c>
      <c r="J4855" s="526" t="str">
        <f ca="1">IF(G4855="","",SUMPRODUCT(LOOKUP(MID(SUBSTITUTE(UPPER(TRIM(CLEAN(SUBSTITUTE(SUBSTITUTE(G4855,"ٔ",""),"ـ","ء"))))," ",""),ROW(INDIRECT("1:"&amp;LEN(SUBSTITUTE(UPPER(TRIM(CLEAN(SUBSTITUTE(SUBSTITUTE(G4855,"ٔ",""),"ـ","ء"))))," ","")))),1),Gematria!$C$3:$C$40,Gematria!$D$3:$D$40)))</f>
        <v/>
      </c>
    </row>
    <row r="4856" spans="1:10" x14ac:dyDescent="0.25">
      <c r="A4856" s="2">
        <v>4855</v>
      </c>
      <c r="B4856" s="2">
        <v>53</v>
      </c>
      <c r="C4856" s="2">
        <v>22</v>
      </c>
      <c r="D4856" s="11"/>
      <c r="E48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56" s="524" t="str">
        <f t="shared" si="227"/>
        <v/>
      </c>
      <c r="H4856" s="525">
        <f t="shared" si="228"/>
        <v>0</v>
      </c>
      <c r="I4856" s="526">
        <f t="shared" si="229"/>
        <v>1</v>
      </c>
      <c r="J4856" s="526" t="str">
        <f ca="1">IF(G4856="","",SUMPRODUCT(LOOKUP(MID(SUBSTITUTE(UPPER(TRIM(CLEAN(SUBSTITUTE(SUBSTITUTE(G4856,"ٔ",""),"ـ","ء"))))," ",""),ROW(INDIRECT("1:"&amp;LEN(SUBSTITUTE(UPPER(TRIM(CLEAN(SUBSTITUTE(SUBSTITUTE(G4856,"ٔ",""),"ـ","ء"))))," ","")))),1),Gematria!$C$3:$C$40,Gematria!$D$3:$D$40)))</f>
        <v/>
      </c>
    </row>
    <row r="4857" spans="1:10" x14ac:dyDescent="0.25">
      <c r="A4857" s="2">
        <v>4856</v>
      </c>
      <c r="B4857" s="2">
        <v>53</v>
      </c>
      <c r="C4857" s="2">
        <v>23</v>
      </c>
      <c r="D4857" s="11"/>
      <c r="E48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57" s="524" t="str">
        <f t="shared" si="227"/>
        <v/>
      </c>
      <c r="H4857" s="525">
        <f t="shared" si="228"/>
        <v>0</v>
      </c>
      <c r="I4857" s="526">
        <f t="shared" si="229"/>
        <v>1</v>
      </c>
      <c r="J4857" s="526" t="str">
        <f ca="1">IF(G4857="","",SUMPRODUCT(LOOKUP(MID(SUBSTITUTE(UPPER(TRIM(CLEAN(SUBSTITUTE(SUBSTITUTE(G4857,"ٔ",""),"ـ","ء"))))," ",""),ROW(INDIRECT("1:"&amp;LEN(SUBSTITUTE(UPPER(TRIM(CLEAN(SUBSTITUTE(SUBSTITUTE(G4857,"ٔ",""),"ـ","ء"))))," ","")))),1),Gematria!$C$3:$C$40,Gematria!$D$3:$D$40)))</f>
        <v/>
      </c>
    </row>
    <row r="4858" spans="1:10" x14ac:dyDescent="0.25">
      <c r="A4858" s="2">
        <v>4857</v>
      </c>
      <c r="B4858" s="2">
        <v>53</v>
      </c>
      <c r="C4858" s="2">
        <v>24</v>
      </c>
      <c r="D4858" s="11"/>
      <c r="E48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58" s="524" t="str">
        <f t="shared" si="227"/>
        <v/>
      </c>
      <c r="H4858" s="525">
        <f t="shared" si="228"/>
        <v>0</v>
      </c>
      <c r="I4858" s="526">
        <f t="shared" si="229"/>
        <v>1</v>
      </c>
      <c r="J4858" s="526" t="str">
        <f ca="1">IF(G4858="","",SUMPRODUCT(LOOKUP(MID(SUBSTITUTE(UPPER(TRIM(CLEAN(SUBSTITUTE(SUBSTITUTE(G4858,"ٔ",""),"ـ","ء"))))," ",""),ROW(INDIRECT("1:"&amp;LEN(SUBSTITUTE(UPPER(TRIM(CLEAN(SUBSTITUTE(SUBSTITUTE(G4858,"ٔ",""),"ـ","ء"))))," ","")))),1),Gematria!$C$3:$C$40,Gematria!$D$3:$D$40)))</f>
        <v/>
      </c>
    </row>
    <row r="4859" spans="1:10" x14ac:dyDescent="0.25">
      <c r="A4859" s="2">
        <v>4858</v>
      </c>
      <c r="B4859" s="2">
        <v>53</v>
      </c>
      <c r="C4859" s="2">
        <v>25</v>
      </c>
      <c r="D4859" s="11"/>
      <c r="E48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59" s="524" t="str">
        <f t="shared" si="227"/>
        <v/>
      </c>
      <c r="H4859" s="525">
        <f t="shared" si="228"/>
        <v>0</v>
      </c>
      <c r="I4859" s="526">
        <f t="shared" si="229"/>
        <v>1</v>
      </c>
      <c r="J4859" s="526" t="str">
        <f ca="1">IF(G4859="","",SUMPRODUCT(LOOKUP(MID(SUBSTITUTE(UPPER(TRIM(CLEAN(SUBSTITUTE(SUBSTITUTE(G4859,"ٔ",""),"ـ","ء"))))," ",""),ROW(INDIRECT("1:"&amp;LEN(SUBSTITUTE(UPPER(TRIM(CLEAN(SUBSTITUTE(SUBSTITUTE(G4859,"ٔ",""),"ـ","ء"))))," ","")))),1),Gematria!$C$3:$C$40,Gematria!$D$3:$D$40)))</f>
        <v/>
      </c>
    </row>
    <row r="4860" spans="1:10" x14ac:dyDescent="0.25">
      <c r="A4860" s="2">
        <v>4859</v>
      </c>
      <c r="B4860" s="2">
        <v>53</v>
      </c>
      <c r="C4860" s="2">
        <v>26</v>
      </c>
      <c r="D4860" s="11"/>
      <c r="E48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60" s="524" t="str">
        <f t="shared" si="227"/>
        <v/>
      </c>
      <c r="H4860" s="525">
        <f t="shared" si="228"/>
        <v>0</v>
      </c>
      <c r="I4860" s="526">
        <f t="shared" si="229"/>
        <v>1</v>
      </c>
      <c r="J4860" s="526" t="str">
        <f ca="1">IF(G4860="","",SUMPRODUCT(LOOKUP(MID(SUBSTITUTE(UPPER(TRIM(CLEAN(SUBSTITUTE(SUBSTITUTE(G4860,"ٔ",""),"ـ","ء"))))," ",""),ROW(INDIRECT("1:"&amp;LEN(SUBSTITUTE(UPPER(TRIM(CLEAN(SUBSTITUTE(SUBSTITUTE(G4860,"ٔ",""),"ـ","ء"))))," ","")))),1),Gematria!$C$3:$C$40,Gematria!$D$3:$D$40)))</f>
        <v/>
      </c>
    </row>
    <row r="4861" spans="1:10" x14ac:dyDescent="0.25">
      <c r="A4861" s="2">
        <v>4860</v>
      </c>
      <c r="B4861" s="2">
        <v>53</v>
      </c>
      <c r="C4861" s="2">
        <v>27</v>
      </c>
      <c r="D4861" s="11"/>
      <c r="E48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61" s="524" t="str">
        <f t="shared" si="227"/>
        <v/>
      </c>
      <c r="H4861" s="525">
        <f t="shared" si="228"/>
        <v>0</v>
      </c>
      <c r="I4861" s="526">
        <f t="shared" si="229"/>
        <v>1</v>
      </c>
      <c r="J4861" s="526" t="str">
        <f ca="1">IF(G4861="","",SUMPRODUCT(LOOKUP(MID(SUBSTITUTE(UPPER(TRIM(CLEAN(SUBSTITUTE(SUBSTITUTE(G4861,"ٔ",""),"ـ","ء"))))," ",""),ROW(INDIRECT("1:"&amp;LEN(SUBSTITUTE(UPPER(TRIM(CLEAN(SUBSTITUTE(SUBSTITUTE(G4861,"ٔ",""),"ـ","ء"))))," ","")))),1),Gematria!$C$3:$C$40,Gematria!$D$3:$D$40)))</f>
        <v/>
      </c>
    </row>
    <row r="4862" spans="1:10" x14ac:dyDescent="0.25">
      <c r="A4862" s="2">
        <v>4861</v>
      </c>
      <c r="B4862" s="2">
        <v>53</v>
      </c>
      <c r="C4862" s="2">
        <v>28</v>
      </c>
      <c r="D4862" s="11"/>
      <c r="E48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62" s="524" t="str">
        <f t="shared" si="227"/>
        <v/>
      </c>
      <c r="H4862" s="525">
        <f t="shared" si="228"/>
        <v>0</v>
      </c>
      <c r="I4862" s="526">
        <f t="shared" si="229"/>
        <v>1</v>
      </c>
      <c r="J4862" s="526" t="str">
        <f ca="1">IF(G4862="","",SUMPRODUCT(LOOKUP(MID(SUBSTITUTE(UPPER(TRIM(CLEAN(SUBSTITUTE(SUBSTITUTE(G4862,"ٔ",""),"ـ","ء"))))," ",""),ROW(INDIRECT("1:"&amp;LEN(SUBSTITUTE(UPPER(TRIM(CLEAN(SUBSTITUTE(SUBSTITUTE(G4862,"ٔ",""),"ـ","ء"))))," ","")))),1),Gematria!$C$3:$C$40,Gematria!$D$3:$D$40)))</f>
        <v/>
      </c>
    </row>
    <row r="4863" spans="1:10" x14ac:dyDescent="0.25">
      <c r="A4863" s="2">
        <v>4862</v>
      </c>
      <c r="B4863" s="2">
        <v>53</v>
      </c>
      <c r="C4863" s="2">
        <v>29</v>
      </c>
      <c r="D4863" s="11"/>
      <c r="E48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63" s="524" t="str">
        <f t="shared" si="227"/>
        <v/>
      </c>
      <c r="H4863" s="525">
        <f t="shared" si="228"/>
        <v>0</v>
      </c>
      <c r="I4863" s="526">
        <f t="shared" si="229"/>
        <v>1</v>
      </c>
      <c r="J4863" s="526" t="str">
        <f ca="1">IF(G4863="","",SUMPRODUCT(LOOKUP(MID(SUBSTITUTE(UPPER(TRIM(CLEAN(SUBSTITUTE(SUBSTITUTE(G4863,"ٔ",""),"ـ","ء"))))," ",""),ROW(INDIRECT("1:"&amp;LEN(SUBSTITUTE(UPPER(TRIM(CLEAN(SUBSTITUTE(SUBSTITUTE(G4863,"ٔ",""),"ـ","ء"))))," ","")))),1),Gematria!$C$3:$C$40,Gematria!$D$3:$D$40)))</f>
        <v/>
      </c>
    </row>
    <row r="4864" spans="1:10" x14ac:dyDescent="0.25">
      <c r="A4864" s="2">
        <v>4863</v>
      </c>
      <c r="B4864" s="2">
        <v>53</v>
      </c>
      <c r="C4864" s="2">
        <v>30</v>
      </c>
      <c r="D4864" s="11"/>
      <c r="E48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64" s="524" t="str">
        <f t="shared" si="227"/>
        <v/>
      </c>
      <c r="H4864" s="525">
        <f t="shared" si="228"/>
        <v>0</v>
      </c>
      <c r="I4864" s="526">
        <f t="shared" si="229"/>
        <v>1</v>
      </c>
      <c r="J4864" s="526" t="str">
        <f ca="1">IF(G4864="","",SUMPRODUCT(LOOKUP(MID(SUBSTITUTE(UPPER(TRIM(CLEAN(SUBSTITUTE(SUBSTITUTE(G4864,"ٔ",""),"ـ","ء"))))," ",""),ROW(INDIRECT("1:"&amp;LEN(SUBSTITUTE(UPPER(TRIM(CLEAN(SUBSTITUTE(SUBSTITUTE(G4864,"ٔ",""),"ـ","ء"))))," ","")))),1),Gematria!$C$3:$C$40,Gematria!$D$3:$D$40)))</f>
        <v/>
      </c>
    </row>
    <row r="4865" spans="1:10" x14ac:dyDescent="0.25">
      <c r="A4865" s="2">
        <v>4864</v>
      </c>
      <c r="B4865" s="2">
        <v>53</v>
      </c>
      <c r="C4865" s="2">
        <v>31</v>
      </c>
      <c r="D4865" s="11"/>
      <c r="E48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65" s="524" t="str">
        <f t="shared" si="227"/>
        <v/>
      </c>
      <c r="H4865" s="525">
        <f t="shared" si="228"/>
        <v>0</v>
      </c>
      <c r="I4865" s="526">
        <f t="shared" si="229"/>
        <v>1</v>
      </c>
      <c r="J4865" s="526" t="str">
        <f ca="1">IF(G4865="","",SUMPRODUCT(LOOKUP(MID(SUBSTITUTE(UPPER(TRIM(CLEAN(SUBSTITUTE(SUBSTITUTE(G4865,"ٔ",""),"ـ","ء"))))," ",""),ROW(INDIRECT("1:"&amp;LEN(SUBSTITUTE(UPPER(TRIM(CLEAN(SUBSTITUTE(SUBSTITUTE(G4865,"ٔ",""),"ـ","ء"))))," ","")))),1),Gematria!$C$3:$C$40,Gematria!$D$3:$D$40)))</f>
        <v/>
      </c>
    </row>
    <row r="4866" spans="1:10" x14ac:dyDescent="0.25">
      <c r="A4866" s="2">
        <v>4865</v>
      </c>
      <c r="B4866" s="2">
        <v>53</v>
      </c>
      <c r="C4866" s="2">
        <v>32</v>
      </c>
      <c r="D4866" s="11"/>
      <c r="E48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66" s="524" t="str">
        <f t="shared" si="227"/>
        <v/>
      </c>
      <c r="H4866" s="525">
        <f t="shared" si="228"/>
        <v>0</v>
      </c>
      <c r="I4866" s="526">
        <f t="shared" si="229"/>
        <v>1</v>
      </c>
      <c r="J4866" s="526" t="str">
        <f ca="1">IF(G4866="","",SUMPRODUCT(LOOKUP(MID(SUBSTITUTE(UPPER(TRIM(CLEAN(SUBSTITUTE(SUBSTITUTE(G4866,"ٔ",""),"ـ","ء"))))," ",""),ROW(INDIRECT("1:"&amp;LEN(SUBSTITUTE(UPPER(TRIM(CLEAN(SUBSTITUTE(SUBSTITUTE(G4866,"ٔ",""),"ـ","ء"))))," ","")))),1),Gematria!$C$3:$C$40,Gematria!$D$3:$D$40)))</f>
        <v/>
      </c>
    </row>
    <row r="4867" spans="1:10" x14ac:dyDescent="0.25">
      <c r="A4867" s="2">
        <v>4866</v>
      </c>
      <c r="B4867" s="2">
        <v>53</v>
      </c>
      <c r="C4867" s="2">
        <v>33</v>
      </c>
      <c r="D4867" s="11"/>
      <c r="E48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67" s="524" t="str">
        <f t="shared" ref="G4867:G4930" si="230">TRIM(CLEAN(SUBSTITUTE(F4867,"ٔ","")))</f>
        <v/>
      </c>
      <c r="H4867" s="525">
        <f t="shared" ref="H4867:H4930" si="231">LEN(SUBSTITUTE(G4867," ",""))</f>
        <v>0</v>
      </c>
      <c r="I4867" s="526">
        <f t="shared" si="229"/>
        <v>1</v>
      </c>
      <c r="J4867" s="526" t="str">
        <f ca="1">IF(G4867="","",SUMPRODUCT(LOOKUP(MID(SUBSTITUTE(UPPER(TRIM(CLEAN(SUBSTITUTE(SUBSTITUTE(G4867,"ٔ",""),"ـ","ء"))))," ",""),ROW(INDIRECT("1:"&amp;LEN(SUBSTITUTE(UPPER(TRIM(CLEAN(SUBSTITUTE(SUBSTITUTE(G4867,"ٔ",""),"ـ","ء"))))," ","")))),1),Gematria!$C$3:$C$40,Gematria!$D$3:$D$40)))</f>
        <v/>
      </c>
    </row>
    <row r="4868" spans="1:10" x14ac:dyDescent="0.25">
      <c r="A4868" s="2">
        <v>4867</v>
      </c>
      <c r="B4868" s="2">
        <v>53</v>
      </c>
      <c r="C4868" s="2">
        <v>34</v>
      </c>
      <c r="D4868" s="11"/>
      <c r="E48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68" s="524" t="str">
        <f t="shared" si="230"/>
        <v/>
      </c>
      <c r="H4868" s="525">
        <f t="shared" si="231"/>
        <v>0</v>
      </c>
      <c r="I4868" s="526">
        <f t="shared" si="229"/>
        <v>1</v>
      </c>
      <c r="J4868" s="526" t="str">
        <f ca="1">IF(G4868="","",SUMPRODUCT(LOOKUP(MID(SUBSTITUTE(UPPER(TRIM(CLEAN(SUBSTITUTE(SUBSTITUTE(G4868,"ٔ",""),"ـ","ء"))))," ",""),ROW(INDIRECT("1:"&amp;LEN(SUBSTITUTE(UPPER(TRIM(CLEAN(SUBSTITUTE(SUBSTITUTE(G4868,"ٔ",""),"ـ","ء"))))," ","")))),1),Gematria!$C$3:$C$40,Gematria!$D$3:$D$40)))</f>
        <v/>
      </c>
    </row>
    <row r="4869" spans="1:10" x14ac:dyDescent="0.25">
      <c r="A4869" s="2">
        <v>4868</v>
      </c>
      <c r="B4869" s="2">
        <v>53</v>
      </c>
      <c r="C4869" s="2">
        <v>35</v>
      </c>
      <c r="D4869" s="11"/>
      <c r="E48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69" s="524" t="str">
        <f t="shared" si="230"/>
        <v/>
      </c>
      <c r="H4869" s="525">
        <f t="shared" si="231"/>
        <v>0</v>
      </c>
      <c r="I4869" s="526">
        <f t="shared" si="229"/>
        <v>1</v>
      </c>
      <c r="J4869" s="526" t="str">
        <f ca="1">IF(G4869="","",SUMPRODUCT(LOOKUP(MID(SUBSTITUTE(UPPER(TRIM(CLEAN(SUBSTITUTE(SUBSTITUTE(G4869,"ٔ",""),"ـ","ء"))))," ",""),ROW(INDIRECT("1:"&amp;LEN(SUBSTITUTE(UPPER(TRIM(CLEAN(SUBSTITUTE(SUBSTITUTE(G4869,"ٔ",""),"ـ","ء"))))," ","")))),1),Gematria!$C$3:$C$40,Gematria!$D$3:$D$40)))</f>
        <v/>
      </c>
    </row>
    <row r="4870" spans="1:10" x14ac:dyDescent="0.25">
      <c r="A4870" s="2">
        <v>4869</v>
      </c>
      <c r="B4870" s="2">
        <v>53</v>
      </c>
      <c r="C4870" s="2">
        <v>36</v>
      </c>
      <c r="D4870" s="11"/>
      <c r="E48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70" s="524" t="str">
        <f t="shared" si="230"/>
        <v/>
      </c>
      <c r="H4870" s="525">
        <f t="shared" si="231"/>
        <v>0</v>
      </c>
      <c r="I4870" s="526">
        <f t="shared" si="229"/>
        <v>1</v>
      </c>
      <c r="J4870" s="526" t="str">
        <f ca="1">IF(G4870="","",SUMPRODUCT(LOOKUP(MID(SUBSTITUTE(UPPER(TRIM(CLEAN(SUBSTITUTE(SUBSTITUTE(G4870,"ٔ",""),"ـ","ء"))))," ",""),ROW(INDIRECT("1:"&amp;LEN(SUBSTITUTE(UPPER(TRIM(CLEAN(SUBSTITUTE(SUBSTITUTE(G4870,"ٔ",""),"ـ","ء"))))," ","")))),1),Gematria!$C$3:$C$40,Gematria!$D$3:$D$40)))</f>
        <v/>
      </c>
    </row>
    <row r="4871" spans="1:10" x14ac:dyDescent="0.25">
      <c r="A4871" s="2">
        <v>4870</v>
      </c>
      <c r="B4871" s="2">
        <v>53</v>
      </c>
      <c r="C4871" s="2">
        <v>37</v>
      </c>
      <c r="D4871" s="11"/>
      <c r="E48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71" s="524" t="str">
        <f t="shared" si="230"/>
        <v/>
      </c>
      <c r="H4871" s="525">
        <f t="shared" si="231"/>
        <v>0</v>
      </c>
      <c r="I4871" s="526">
        <f t="shared" si="229"/>
        <v>1</v>
      </c>
      <c r="J4871" s="526" t="str">
        <f ca="1">IF(G4871="","",SUMPRODUCT(LOOKUP(MID(SUBSTITUTE(UPPER(TRIM(CLEAN(SUBSTITUTE(SUBSTITUTE(G4871,"ٔ",""),"ـ","ء"))))," ",""),ROW(INDIRECT("1:"&amp;LEN(SUBSTITUTE(UPPER(TRIM(CLEAN(SUBSTITUTE(SUBSTITUTE(G4871,"ٔ",""),"ـ","ء"))))," ","")))),1),Gematria!$C$3:$C$40,Gematria!$D$3:$D$40)))</f>
        <v/>
      </c>
    </row>
    <row r="4872" spans="1:10" x14ac:dyDescent="0.25">
      <c r="A4872" s="2">
        <v>4871</v>
      </c>
      <c r="B4872" s="2">
        <v>53</v>
      </c>
      <c r="C4872" s="2">
        <v>38</v>
      </c>
      <c r="D4872" s="11"/>
      <c r="E48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72" s="524" t="str">
        <f t="shared" si="230"/>
        <v/>
      </c>
      <c r="H4872" s="525">
        <f t="shared" si="231"/>
        <v>0</v>
      </c>
      <c r="I4872" s="526">
        <f t="shared" si="229"/>
        <v>1</v>
      </c>
      <c r="J4872" s="526" t="str">
        <f ca="1">IF(G4872="","",SUMPRODUCT(LOOKUP(MID(SUBSTITUTE(UPPER(TRIM(CLEAN(SUBSTITUTE(SUBSTITUTE(G4872,"ٔ",""),"ـ","ء"))))," ",""),ROW(INDIRECT("1:"&amp;LEN(SUBSTITUTE(UPPER(TRIM(CLEAN(SUBSTITUTE(SUBSTITUTE(G4872,"ٔ",""),"ـ","ء"))))," ","")))),1),Gematria!$C$3:$C$40,Gematria!$D$3:$D$40)))</f>
        <v/>
      </c>
    </row>
    <row r="4873" spans="1:10" x14ac:dyDescent="0.25">
      <c r="A4873" s="2">
        <v>4872</v>
      </c>
      <c r="B4873" s="2">
        <v>53</v>
      </c>
      <c r="C4873" s="2">
        <v>39</v>
      </c>
      <c r="D4873" s="11"/>
      <c r="E48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73" s="524" t="str">
        <f t="shared" si="230"/>
        <v/>
      </c>
      <c r="H4873" s="525">
        <f t="shared" si="231"/>
        <v>0</v>
      </c>
      <c r="I4873" s="526">
        <f t="shared" si="229"/>
        <v>1</v>
      </c>
      <c r="J4873" s="526" t="str">
        <f ca="1">IF(G4873="","",SUMPRODUCT(LOOKUP(MID(SUBSTITUTE(UPPER(TRIM(CLEAN(SUBSTITUTE(SUBSTITUTE(G4873,"ٔ",""),"ـ","ء"))))," ",""),ROW(INDIRECT("1:"&amp;LEN(SUBSTITUTE(UPPER(TRIM(CLEAN(SUBSTITUTE(SUBSTITUTE(G4873,"ٔ",""),"ـ","ء"))))," ","")))),1),Gematria!$C$3:$C$40,Gematria!$D$3:$D$40)))</f>
        <v/>
      </c>
    </row>
    <row r="4874" spans="1:10" x14ac:dyDescent="0.25">
      <c r="A4874" s="2">
        <v>4873</v>
      </c>
      <c r="B4874" s="2">
        <v>53</v>
      </c>
      <c r="C4874" s="2">
        <v>40</v>
      </c>
      <c r="D4874" s="11"/>
      <c r="E48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74" s="524" t="str">
        <f t="shared" si="230"/>
        <v/>
      </c>
      <c r="H4874" s="525">
        <f t="shared" si="231"/>
        <v>0</v>
      </c>
      <c r="I4874" s="526">
        <f t="shared" si="229"/>
        <v>1</v>
      </c>
      <c r="J4874" s="526" t="str">
        <f ca="1">IF(G4874="","",SUMPRODUCT(LOOKUP(MID(SUBSTITUTE(UPPER(TRIM(CLEAN(SUBSTITUTE(SUBSTITUTE(G4874,"ٔ",""),"ـ","ء"))))," ",""),ROW(INDIRECT("1:"&amp;LEN(SUBSTITUTE(UPPER(TRIM(CLEAN(SUBSTITUTE(SUBSTITUTE(G4874,"ٔ",""),"ـ","ء"))))," ","")))),1),Gematria!$C$3:$C$40,Gematria!$D$3:$D$40)))</f>
        <v/>
      </c>
    </row>
    <row r="4875" spans="1:10" x14ac:dyDescent="0.25">
      <c r="A4875" s="2">
        <v>4874</v>
      </c>
      <c r="B4875" s="2">
        <v>53</v>
      </c>
      <c r="C4875" s="2">
        <v>41</v>
      </c>
      <c r="D4875" s="11"/>
      <c r="E48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75" s="524" t="str">
        <f t="shared" si="230"/>
        <v/>
      </c>
      <c r="H4875" s="525">
        <f t="shared" si="231"/>
        <v>0</v>
      </c>
      <c r="I4875" s="526">
        <f t="shared" si="229"/>
        <v>1</v>
      </c>
      <c r="J4875" s="526" t="str">
        <f ca="1">IF(G4875="","",SUMPRODUCT(LOOKUP(MID(SUBSTITUTE(UPPER(TRIM(CLEAN(SUBSTITUTE(SUBSTITUTE(G4875,"ٔ",""),"ـ","ء"))))," ",""),ROW(INDIRECT("1:"&amp;LEN(SUBSTITUTE(UPPER(TRIM(CLEAN(SUBSTITUTE(SUBSTITUTE(G4875,"ٔ",""),"ـ","ء"))))," ","")))),1),Gematria!$C$3:$C$40,Gematria!$D$3:$D$40)))</f>
        <v/>
      </c>
    </row>
    <row r="4876" spans="1:10" x14ac:dyDescent="0.25">
      <c r="A4876" s="2">
        <v>4875</v>
      </c>
      <c r="B4876" s="2">
        <v>53</v>
      </c>
      <c r="C4876" s="2">
        <v>42</v>
      </c>
      <c r="D4876" s="11"/>
      <c r="E48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76" s="524" t="str">
        <f t="shared" si="230"/>
        <v/>
      </c>
      <c r="H4876" s="525">
        <f t="shared" si="231"/>
        <v>0</v>
      </c>
      <c r="I4876" s="526">
        <f t="shared" si="229"/>
        <v>1</v>
      </c>
      <c r="J4876" s="526" t="str">
        <f ca="1">IF(G4876="","",SUMPRODUCT(LOOKUP(MID(SUBSTITUTE(UPPER(TRIM(CLEAN(SUBSTITUTE(SUBSTITUTE(G4876,"ٔ",""),"ـ","ء"))))," ",""),ROW(INDIRECT("1:"&amp;LEN(SUBSTITUTE(UPPER(TRIM(CLEAN(SUBSTITUTE(SUBSTITUTE(G4876,"ٔ",""),"ـ","ء"))))," ","")))),1),Gematria!$C$3:$C$40,Gematria!$D$3:$D$40)))</f>
        <v/>
      </c>
    </row>
    <row r="4877" spans="1:10" x14ac:dyDescent="0.25">
      <c r="A4877" s="2">
        <v>4876</v>
      </c>
      <c r="B4877" s="2">
        <v>53</v>
      </c>
      <c r="C4877" s="2">
        <v>43</v>
      </c>
      <c r="D4877" s="11"/>
      <c r="E48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77" s="524" t="str">
        <f t="shared" si="230"/>
        <v/>
      </c>
      <c r="H4877" s="525">
        <f t="shared" si="231"/>
        <v>0</v>
      </c>
      <c r="I4877" s="526">
        <f t="shared" si="229"/>
        <v>1</v>
      </c>
      <c r="J4877" s="526" t="str">
        <f ca="1">IF(G4877="","",SUMPRODUCT(LOOKUP(MID(SUBSTITUTE(UPPER(TRIM(CLEAN(SUBSTITUTE(SUBSTITUTE(G4877,"ٔ",""),"ـ","ء"))))," ",""),ROW(INDIRECT("1:"&amp;LEN(SUBSTITUTE(UPPER(TRIM(CLEAN(SUBSTITUTE(SUBSTITUTE(G4877,"ٔ",""),"ـ","ء"))))," ","")))),1),Gematria!$C$3:$C$40,Gematria!$D$3:$D$40)))</f>
        <v/>
      </c>
    </row>
    <row r="4878" spans="1:10" x14ac:dyDescent="0.25">
      <c r="A4878" s="2">
        <v>4877</v>
      </c>
      <c r="B4878" s="2">
        <v>53</v>
      </c>
      <c r="C4878" s="2">
        <v>44</v>
      </c>
      <c r="D4878" s="11"/>
      <c r="E48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78" s="524" t="str">
        <f t="shared" si="230"/>
        <v/>
      </c>
      <c r="H4878" s="525">
        <f t="shared" si="231"/>
        <v>0</v>
      </c>
      <c r="I4878" s="526">
        <f t="shared" si="229"/>
        <v>1</v>
      </c>
      <c r="J4878" s="526" t="str">
        <f ca="1">IF(G4878="","",SUMPRODUCT(LOOKUP(MID(SUBSTITUTE(UPPER(TRIM(CLEAN(SUBSTITUTE(SUBSTITUTE(G4878,"ٔ",""),"ـ","ء"))))," ",""),ROW(INDIRECT("1:"&amp;LEN(SUBSTITUTE(UPPER(TRIM(CLEAN(SUBSTITUTE(SUBSTITUTE(G4878,"ٔ",""),"ـ","ء"))))," ","")))),1),Gematria!$C$3:$C$40,Gematria!$D$3:$D$40)))</f>
        <v/>
      </c>
    </row>
    <row r="4879" spans="1:10" x14ac:dyDescent="0.25">
      <c r="A4879" s="2">
        <v>4878</v>
      </c>
      <c r="B4879" s="2">
        <v>53</v>
      </c>
      <c r="C4879" s="2">
        <v>45</v>
      </c>
      <c r="D4879" s="11"/>
      <c r="E48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79" s="524" t="str">
        <f t="shared" si="230"/>
        <v/>
      </c>
      <c r="H4879" s="525">
        <f t="shared" si="231"/>
        <v>0</v>
      </c>
      <c r="I4879" s="526">
        <f t="shared" si="229"/>
        <v>1</v>
      </c>
      <c r="J4879" s="526" t="str">
        <f ca="1">IF(G4879="","",SUMPRODUCT(LOOKUP(MID(SUBSTITUTE(UPPER(TRIM(CLEAN(SUBSTITUTE(SUBSTITUTE(G4879,"ٔ",""),"ـ","ء"))))," ",""),ROW(INDIRECT("1:"&amp;LEN(SUBSTITUTE(UPPER(TRIM(CLEAN(SUBSTITUTE(SUBSTITUTE(G4879,"ٔ",""),"ـ","ء"))))," ","")))),1),Gematria!$C$3:$C$40,Gematria!$D$3:$D$40)))</f>
        <v/>
      </c>
    </row>
    <row r="4880" spans="1:10" x14ac:dyDescent="0.25">
      <c r="A4880" s="2">
        <v>4879</v>
      </c>
      <c r="B4880" s="2">
        <v>53</v>
      </c>
      <c r="C4880" s="2">
        <v>46</v>
      </c>
      <c r="D4880" s="11"/>
      <c r="E48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80" s="524" t="str">
        <f t="shared" si="230"/>
        <v/>
      </c>
      <c r="H4880" s="525">
        <f t="shared" si="231"/>
        <v>0</v>
      </c>
      <c r="I4880" s="526">
        <f t="shared" si="229"/>
        <v>1</v>
      </c>
      <c r="J4880" s="526" t="str">
        <f ca="1">IF(G4880="","",SUMPRODUCT(LOOKUP(MID(SUBSTITUTE(UPPER(TRIM(CLEAN(SUBSTITUTE(SUBSTITUTE(G4880,"ٔ",""),"ـ","ء"))))," ",""),ROW(INDIRECT("1:"&amp;LEN(SUBSTITUTE(UPPER(TRIM(CLEAN(SUBSTITUTE(SUBSTITUTE(G4880,"ٔ",""),"ـ","ء"))))," ","")))),1),Gematria!$C$3:$C$40,Gematria!$D$3:$D$40)))</f>
        <v/>
      </c>
    </row>
    <row r="4881" spans="1:10" x14ac:dyDescent="0.25">
      <c r="A4881" s="2">
        <v>4880</v>
      </c>
      <c r="B4881" s="2">
        <v>53</v>
      </c>
      <c r="C4881" s="2">
        <v>47</v>
      </c>
      <c r="D4881" s="11"/>
      <c r="E48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81" s="524" t="str">
        <f t="shared" si="230"/>
        <v/>
      </c>
      <c r="H4881" s="525">
        <f t="shared" si="231"/>
        <v>0</v>
      </c>
      <c r="I4881" s="526">
        <f t="shared" si="229"/>
        <v>1</v>
      </c>
      <c r="J4881" s="526" t="str">
        <f ca="1">IF(G4881="","",SUMPRODUCT(LOOKUP(MID(SUBSTITUTE(UPPER(TRIM(CLEAN(SUBSTITUTE(SUBSTITUTE(G4881,"ٔ",""),"ـ","ء"))))," ",""),ROW(INDIRECT("1:"&amp;LEN(SUBSTITUTE(UPPER(TRIM(CLEAN(SUBSTITUTE(SUBSTITUTE(G4881,"ٔ",""),"ـ","ء"))))," ","")))),1),Gematria!$C$3:$C$40,Gematria!$D$3:$D$40)))</f>
        <v/>
      </c>
    </row>
    <row r="4882" spans="1:10" x14ac:dyDescent="0.25">
      <c r="A4882" s="2">
        <v>4881</v>
      </c>
      <c r="B4882" s="2">
        <v>53</v>
      </c>
      <c r="C4882" s="2">
        <v>48</v>
      </c>
      <c r="D4882" s="11"/>
      <c r="E48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82" s="524" t="str">
        <f t="shared" si="230"/>
        <v/>
      </c>
      <c r="H4882" s="525">
        <f t="shared" si="231"/>
        <v>0</v>
      </c>
      <c r="I4882" s="526">
        <f t="shared" si="229"/>
        <v>1</v>
      </c>
      <c r="J4882" s="526" t="str">
        <f ca="1">IF(G4882="","",SUMPRODUCT(LOOKUP(MID(SUBSTITUTE(UPPER(TRIM(CLEAN(SUBSTITUTE(SUBSTITUTE(G4882,"ٔ",""),"ـ","ء"))))," ",""),ROW(INDIRECT("1:"&amp;LEN(SUBSTITUTE(UPPER(TRIM(CLEAN(SUBSTITUTE(SUBSTITUTE(G4882,"ٔ",""),"ـ","ء"))))," ","")))),1),Gematria!$C$3:$C$40,Gematria!$D$3:$D$40)))</f>
        <v/>
      </c>
    </row>
    <row r="4883" spans="1:10" x14ac:dyDescent="0.25">
      <c r="A4883" s="2">
        <v>4882</v>
      </c>
      <c r="B4883" s="2">
        <v>53</v>
      </c>
      <c r="C4883" s="2">
        <v>49</v>
      </c>
      <c r="D4883" s="11"/>
      <c r="E48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83" s="524" t="str">
        <f t="shared" si="230"/>
        <v/>
      </c>
      <c r="H4883" s="525">
        <f t="shared" si="231"/>
        <v>0</v>
      </c>
      <c r="I4883" s="526">
        <f t="shared" ref="I4883:I4946" si="232">LEN(TRIM(G4883))-H4883+1</f>
        <v>1</v>
      </c>
      <c r="J4883" s="526" t="str">
        <f ca="1">IF(G4883="","",SUMPRODUCT(LOOKUP(MID(SUBSTITUTE(UPPER(TRIM(CLEAN(SUBSTITUTE(SUBSTITUTE(G4883,"ٔ",""),"ـ","ء"))))," ",""),ROW(INDIRECT("1:"&amp;LEN(SUBSTITUTE(UPPER(TRIM(CLEAN(SUBSTITUTE(SUBSTITUTE(G4883,"ٔ",""),"ـ","ء"))))," ","")))),1),Gematria!$C$3:$C$40,Gematria!$D$3:$D$40)))</f>
        <v/>
      </c>
    </row>
    <row r="4884" spans="1:10" x14ac:dyDescent="0.25">
      <c r="A4884" s="2">
        <v>4883</v>
      </c>
      <c r="B4884" s="2">
        <v>53</v>
      </c>
      <c r="C4884" s="2">
        <v>50</v>
      </c>
      <c r="D4884" s="11"/>
      <c r="E48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84" s="524" t="str">
        <f t="shared" si="230"/>
        <v/>
      </c>
      <c r="H4884" s="525">
        <f t="shared" si="231"/>
        <v>0</v>
      </c>
      <c r="I4884" s="526">
        <f t="shared" si="232"/>
        <v>1</v>
      </c>
      <c r="J4884" s="526" t="str">
        <f ca="1">IF(G4884="","",SUMPRODUCT(LOOKUP(MID(SUBSTITUTE(UPPER(TRIM(CLEAN(SUBSTITUTE(SUBSTITUTE(G4884,"ٔ",""),"ـ","ء"))))," ",""),ROW(INDIRECT("1:"&amp;LEN(SUBSTITUTE(UPPER(TRIM(CLEAN(SUBSTITUTE(SUBSTITUTE(G4884,"ٔ",""),"ـ","ء"))))," ","")))),1),Gematria!$C$3:$C$40,Gematria!$D$3:$D$40)))</f>
        <v/>
      </c>
    </row>
    <row r="4885" spans="1:10" x14ac:dyDescent="0.25">
      <c r="A4885" s="2">
        <v>4884</v>
      </c>
      <c r="B4885" s="2">
        <v>53</v>
      </c>
      <c r="C4885" s="2">
        <v>51</v>
      </c>
      <c r="D4885" s="11"/>
      <c r="E48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85" s="524" t="str">
        <f t="shared" si="230"/>
        <v/>
      </c>
      <c r="H4885" s="525">
        <f t="shared" si="231"/>
        <v>0</v>
      </c>
      <c r="I4885" s="526">
        <f t="shared" si="232"/>
        <v>1</v>
      </c>
      <c r="J4885" s="526" t="str">
        <f ca="1">IF(G4885="","",SUMPRODUCT(LOOKUP(MID(SUBSTITUTE(UPPER(TRIM(CLEAN(SUBSTITUTE(SUBSTITUTE(G4885,"ٔ",""),"ـ","ء"))))," ",""),ROW(INDIRECT("1:"&amp;LEN(SUBSTITUTE(UPPER(TRIM(CLEAN(SUBSTITUTE(SUBSTITUTE(G4885,"ٔ",""),"ـ","ء"))))," ","")))),1),Gematria!$C$3:$C$40,Gematria!$D$3:$D$40)))</f>
        <v/>
      </c>
    </row>
    <row r="4886" spans="1:10" x14ac:dyDescent="0.25">
      <c r="A4886" s="2">
        <v>4885</v>
      </c>
      <c r="B4886" s="2">
        <v>53</v>
      </c>
      <c r="C4886" s="2">
        <v>52</v>
      </c>
      <c r="D4886" s="11"/>
      <c r="E48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86" s="524" t="str">
        <f t="shared" si="230"/>
        <v/>
      </c>
      <c r="H4886" s="525">
        <f t="shared" si="231"/>
        <v>0</v>
      </c>
      <c r="I4886" s="526">
        <f t="shared" si="232"/>
        <v>1</v>
      </c>
      <c r="J4886" s="526" t="str">
        <f ca="1">IF(G4886="","",SUMPRODUCT(LOOKUP(MID(SUBSTITUTE(UPPER(TRIM(CLEAN(SUBSTITUTE(SUBSTITUTE(G4886,"ٔ",""),"ـ","ء"))))," ",""),ROW(INDIRECT("1:"&amp;LEN(SUBSTITUTE(UPPER(TRIM(CLEAN(SUBSTITUTE(SUBSTITUTE(G4886,"ٔ",""),"ـ","ء"))))," ","")))),1),Gematria!$C$3:$C$40,Gematria!$D$3:$D$40)))</f>
        <v/>
      </c>
    </row>
    <row r="4887" spans="1:10" x14ac:dyDescent="0.25">
      <c r="A4887" s="2">
        <v>4886</v>
      </c>
      <c r="B4887" s="2">
        <v>53</v>
      </c>
      <c r="C4887" s="2">
        <v>53</v>
      </c>
      <c r="D4887" s="11"/>
      <c r="E48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87" s="524" t="str">
        <f t="shared" si="230"/>
        <v/>
      </c>
      <c r="H4887" s="525">
        <f t="shared" si="231"/>
        <v>0</v>
      </c>
      <c r="I4887" s="526">
        <f t="shared" si="232"/>
        <v>1</v>
      </c>
      <c r="J4887" s="526" t="str">
        <f ca="1">IF(G4887="","",SUMPRODUCT(LOOKUP(MID(SUBSTITUTE(UPPER(TRIM(CLEAN(SUBSTITUTE(SUBSTITUTE(G4887,"ٔ",""),"ـ","ء"))))," ",""),ROW(INDIRECT("1:"&amp;LEN(SUBSTITUTE(UPPER(TRIM(CLEAN(SUBSTITUTE(SUBSTITUTE(G4887,"ٔ",""),"ـ","ء"))))," ","")))),1),Gematria!$C$3:$C$40,Gematria!$D$3:$D$40)))</f>
        <v/>
      </c>
    </row>
    <row r="4888" spans="1:10" x14ac:dyDescent="0.25">
      <c r="A4888" s="2">
        <v>4887</v>
      </c>
      <c r="B4888" s="2">
        <v>53</v>
      </c>
      <c r="C4888" s="2">
        <v>54</v>
      </c>
      <c r="D4888" s="11"/>
      <c r="E48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88" s="524" t="str">
        <f t="shared" si="230"/>
        <v/>
      </c>
      <c r="H4888" s="525">
        <f t="shared" si="231"/>
        <v>0</v>
      </c>
      <c r="I4888" s="526">
        <f t="shared" si="232"/>
        <v>1</v>
      </c>
      <c r="J4888" s="526" t="str">
        <f ca="1">IF(G4888="","",SUMPRODUCT(LOOKUP(MID(SUBSTITUTE(UPPER(TRIM(CLEAN(SUBSTITUTE(SUBSTITUTE(G4888,"ٔ",""),"ـ","ء"))))," ",""),ROW(INDIRECT("1:"&amp;LEN(SUBSTITUTE(UPPER(TRIM(CLEAN(SUBSTITUTE(SUBSTITUTE(G4888,"ٔ",""),"ـ","ء"))))," ","")))),1),Gematria!$C$3:$C$40,Gematria!$D$3:$D$40)))</f>
        <v/>
      </c>
    </row>
    <row r="4889" spans="1:10" x14ac:dyDescent="0.25">
      <c r="A4889" s="2">
        <v>4888</v>
      </c>
      <c r="B4889" s="2">
        <v>53</v>
      </c>
      <c r="C4889" s="2">
        <v>55</v>
      </c>
      <c r="D4889" s="11"/>
      <c r="E48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89" s="524" t="str">
        <f t="shared" si="230"/>
        <v/>
      </c>
      <c r="H4889" s="525">
        <f t="shared" si="231"/>
        <v>0</v>
      </c>
      <c r="I4889" s="526">
        <f t="shared" si="232"/>
        <v>1</v>
      </c>
      <c r="J4889" s="526" t="str">
        <f ca="1">IF(G4889="","",SUMPRODUCT(LOOKUP(MID(SUBSTITUTE(UPPER(TRIM(CLEAN(SUBSTITUTE(SUBSTITUTE(G4889,"ٔ",""),"ـ","ء"))))," ",""),ROW(INDIRECT("1:"&amp;LEN(SUBSTITUTE(UPPER(TRIM(CLEAN(SUBSTITUTE(SUBSTITUTE(G4889,"ٔ",""),"ـ","ء"))))," ","")))),1),Gematria!$C$3:$C$40,Gematria!$D$3:$D$40)))</f>
        <v/>
      </c>
    </row>
    <row r="4890" spans="1:10" x14ac:dyDescent="0.25">
      <c r="A4890" s="2">
        <v>4889</v>
      </c>
      <c r="B4890" s="2">
        <v>53</v>
      </c>
      <c r="C4890" s="2">
        <v>56</v>
      </c>
      <c r="D4890" s="11"/>
      <c r="E48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90" s="524" t="str">
        <f t="shared" si="230"/>
        <v/>
      </c>
      <c r="H4890" s="525">
        <f t="shared" si="231"/>
        <v>0</v>
      </c>
      <c r="I4890" s="526">
        <f t="shared" si="232"/>
        <v>1</v>
      </c>
      <c r="J4890" s="526" t="str">
        <f ca="1">IF(G4890="","",SUMPRODUCT(LOOKUP(MID(SUBSTITUTE(UPPER(TRIM(CLEAN(SUBSTITUTE(SUBSTITUTE(G4890,"ٔ",""),"ـ","ء"))))," ",""),ROW(INDIRECT("1:"&amp;LEN(SUBSTITUTE(UPPER(TRIM(CLEAN(SUBSTITUTE(SUBSTITUTE(G4890,"ٔ",""),"ـ","ء"))))," ","")))),1),Gematria!$C$3:$C$40,Gematria!$D$3:$D$40)))</f>
        <v/>
      </c>
    </row>
    <row r="4891" spans="1:10" x14ac:dyDescent="0.25">
      <c r="A4891" s="2">
        <v>4890</v>
      </c>
      <c r="B4891" s="2">
        <v>53</v>
      </c>
      <c r="C4891" s="2">
        <v>57</v>
      </c>
      <c r="D4891" s="11"/>
      <c r="E48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91" s="524" t="str">
        <f t="shared" si="230"/>
        <v/>
      </c>
      <c r="H4891" s="525">
        <f t="shared" si="231"/>
        <v>0</v>
      </c>
      <c r="I4891" s="526">
        <f t="shared" si="232"/>
        <v>1</v>
      </c>
      <c r="J4891" s="526" t="str">
        <f ca="1">IF(G4891="","",SUMPRODUCT(LOOKUP(MID(SUBSTITUTE(UPPER(TRIM(CLEAN(SUBSTITUTE(SUBSTITUTE(G4891,"ٔ",""),"ـ","ء"))))," ",""),ROW(INDIRECT("1:"&amp;LEN(SUBSTITUTE(UPPER(TRIM(CLEAN(SUBSTITUTE(SUBSTITUTE(G4891,"ٔ",""),"ـ","ء"))))," ","")))),1),Gematria!$C$3:$C$40,Gematria!$D$3:$D$40)))</f>
        <v/>
      </c>
    </row>
    <row r="4892" spans="1:10" x14ac:dyDescent="0.25">
      <c r="A4892" s="2">
        <v>4891</v>
      </c>
      <c r="B4892" s="2">
        <v>53</v>
      </c>
      <c r="C4892" s="2">
        <v>58</v>
      </c>
      <c r="D4892" s="11"/>
      <c r="E48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92" s="524" t="str">
        <f t="shared" si="230"/>
        <v/>
      </c>
      <c r="H4892" s="525">
        <f t="shared" si="231"/>
        <v>0</v>
      </c>
      <c r="I4892" s="526">
        <f t="shared" si="232"/>
        <v>1</v>
      </c>
      <c r="J4892" s="526" t="str">
        <f ca="1">IF(G4892="","",SUMPRODUCT(LOOKUP(MID(SUBSTITUTE(UPPER(TRIM(CLEAN(SUBSTITUTE(SUBSTITUTE(G4892,"ٔ",""),"ـ","ء"))))," ",""),ROW(INDIRECT("1:"&amp;LEN(SUBSTITUTE(UPPER(TRIM(CLEAN(SUBSTITUTE(SUBSTITUTE(G4892,"ٔ",""),"ـ","ء"))))," ","")))),1),Gematria!$C$3:$C$40,Gematria!$D$3:$D$40)))</f>
        <v/>
      </c>
    </row>
    <row r="4893" spans="1:10" x14ac:dyDescent="0.25">
      <c r="A4893" s="2">
        <v>4892</v>
      </c>
      <c r="B4893" s="2">
        <v>53</v>
      </c>
      <c r="C4893" s="2">
        <v>59</v>
      </c>
      <c r="D4893" s="11"/>
      <c r="E48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93" s="524" t="str">
        <f t="shared" si="230"/>
        <v/>
      </c>
      <c r="H4893" s="525">
        <f t="shared" si="231"/>
        <v>0</v>
      </c>
      <c r="I4893" s="526">
        <f t="shared" si="232"/>
        <v>1</v>
      </c>
      <c r="J4893" s="526" t="str">
        <f ca="1">IF(G4893="","",SUMPRODUCT(LOOKUP(MID(SUBSTITUTE(UPPER(TRIM(CLEAN(SUBSTITUTE(SUBSTITUTE(G4893,"ٔ",""),"ـ","ء"))))," ",""),ROW(INDIRECT("1:"&amp;LEN(SUBSTITUTE(UPPER(TRIM(CLEAN(SUBSTITUTE(SUBSTITUTE(G4893,"ٔ",""),"ـ","ء"))))," ","")))),1),Gematria!$C$3:$C$40,Gematria!$D$3:$D$40)))</f>
        <v/>
      </c>
    </row>
    <row r="4894" spans="1:10" x14ac:dyDescent="0.25">
      <c r="A4894" s="2">
        <v>4893</v>
      </c>
      <c r="B4894" s="2">
        <v>53</v>
      </c>
      <c r="C4894" s="2">
        <v>60</v>
      </c>
      <c r="D4894" s="11"/>
      <c r="E48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94" s="524" t="str">
        <f t="shared" si="230"/>
        <v/>
      </c>
      <c r="H4894" s="525">
        <f t="shared" si="231"/>
        <v>0</v>
      </c>
      <c r="I4894" s="526">
        <f t="shared" si="232"/>
        <v>1</v>
      </c>
      <c r="J4894" s="526" t="str">
        <f ca="1">IF(G4894="","",SUMPRODUCT(LOOKUP(MID(SUBSTITUTE(UPPER(TRIM(CLEAN(SUBSTITUTE(SUBSTITUTE(G4894,"ٔ",""),"ـ","ء"))))," ",""),ROW(INDIRECT("1:"&amp;LEN(SUBSTITUTE(UPPER(TRIM(CLEAN(SUBSTITUTE(SUBSTITUTE(G4894,"ٔ",""),"ـ","ء"))))," ","")))),1),Gematria!$C$3:$C$40,Gematria!$D$3:$D$40)))</f>
        <v/>
      </c>
    </row>
    <row r="4895" spans="1:10" x14ac:dyDescent="0.25">
      <c r="A4895" s="2">
        <v>4894</v>
      </c>
      <c r="B4895" s="2">
        <v>53</v>
      </c>
      <c r="C4895" s="2">
        <v>61</v>
      </c>
      <c r="D4895" s="11"/>
      <c r="E48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95" s="524" t="str">
        <f t="shared" si="230"/>
        <v/>
      </c>
      <c r="H4895" s="525">
        <f t="shared" si="231"/>
        <v>0</v>
      </c>
      <c r="I4895" s="526">
        <f t="shared" si="232"/>
        <v>1</v>
      </c>
      <c r="J4895" s="526" t="str">
        <f ca="1">IF(G4895="","",SUMPRODUCT(LOOKUP(MID(SUBSTITUTE(UPPER(TRIM(CLEAN(SUBSTITUTE(SUBSTITUTE(G4895,"ٔ",""),"ـ","ء"))))," ",""),ROW(INDIRECT("1:"&amp;LEN(SUBSTITUTE(UPPER(TRIM(CLEAN(SUBSTITUTE(SUBSTITUTE(G4895,"ٔ",""),"ـ","ء"))))," ","")))),1),Gematria!$C$3:$C$40,Gematria!$D$3:$D$40)))</f>
        <v/>
      </c>
    </row>
    <row r="4896" spans="1:10" x14ac:dyDescent="0.25">
      <c r="A4896" s="2">
        <v>4895</v>
      </c>
      <c r="B4896" s="2">
        <v>53</v>
      </c>
      <c r="C4896" s="2">
        <v>62</v>
      </c>
      <c r="D4896" s="11"/>
      <c r="E48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96" s="524" t="str">
        <f t="shared" si="230"/>
        <v/>
      </c>
      <c r="H4896" s="525">
        <f t="shared" si="231"/>
        <v>0</v>
      </c>
      <c r="I4896" s="526">
        <f t="shared" si="232"/>
        <v>1</v>
      </c>
      <c r="J4896" s="526" t="str">
        <f ca="1">IF(G4896="","",SUMPRODUCT(LOOKUP(MID(SUBSTITUTE(UPPER(TRIM(CLEAN(SUBSTITUTE(SUBSTITUTE(G4896,"ٔ",""),"ـ","ء"))))," ",""),ROW(INDIRECT("1:"&amp;LEN(SUBSTITUTE(UPPER(TRIM(CLEAN(SUBSTITUTE(SUBSTITUTE(G4896,"ٔ",""),"ـ","ء"))))," ","")))),1),Gematria!$C$3:$C$40,Gematria!$D$3:$D$40)))</f>
        <v/>
      </c>
    </row>
    <row r="4897" spans="1:10" x14ac:dyDescent="0.25">
      <c r="A4897" s="2">
        <v>4896</v>
      </c>
      <c r="B4897" s="2">
        <v>54</v>
      </c>
      <c r="C4897" s="2">
        <v>0</v>
      </c>
      <c r="D4897" s="11"/>
      <c r="E48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97" s="524" t="str">
        <f t="shared" si="230"/>
        <v/>
      </c>
      <c r="H4897" s="525">
        <f t="shared" si="231"/>
        <v>0</v>
      </c>
      <c r="I4897" s="526">
        <f t="shared" si="232"/>
        <v>1</v>
      </c>
      <c r="J4897" s="526" t="str">
        <f ca="1">IF(G4897="","",SUMPRODUCT(LOOKUP(MID(SUBSTITUTE(UPPER(TRIM(CLEAN(SUBSTITUTE(SUBSTITUTE(G4897,"ٔ",""),"ـ","ء"))))," ",""),ROW(INDIRECT("1:"&amp;LEN(SUBSTITUTE(UPPER(TRIM(CLEAN(SUBSTITUTE(SUBSTITUTE(G4897,"ٔ",""),"ـ","ء"))))," ","")))),1),Gematria!$C$3:$C$40,Gematria!$D$3:$D$40)))</f>
        <v/>
      </c>
    </row>
    <row r="4898" spans="1:10" x14ac:dyDescent="0.25">
      <c r="A4898" s="2">
        <v>4897</v>
      </c>
      <c r="B4898" s="2">
        <v>54</v>
      </c>
      <c r="C4898" s="2">
        <v>1</v>
      </c>
      <c r="D4898" s="11"/>
      <c r="E48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98" s="524" t="str">
        <f t="shared" si="230"/>
        <v/>
      </c>
      <c r="H4898" s="525">
        <f t="shared" si="231"/>
        <v>0</v>
      </c>
      <c r="I4898" s="526">
        <f t="shared" si="232"/>
        <v>1</v>
      </c>
      <c r="J4898" s="526" t="str">
        <f ca="1">IF(G4898="","",SUMPRODUCT(LOOKUP(MID(SUBSTITUTE(UPPER(TRIM(CLEAN(SUBSTITUTE(SUBSTITUTE(G4898,"ٔ",""),"ـ","ء"))))," ",""),ROW(INDIRECT("1:"&amp;LEN(SUBSTITUTE(UPPER(TRIM(CLEAN(SUBSTITUTE(SUBSTITUTE(G4898,"ٔ",""),"ـ","ء"))))," ","")))),1),Gematria!$C$3:$C$40,Gematria!$D$3:$D$40)))</f>
        <v/>
      </c>
    </row>
    <row r="4899" spans="1:10" x14ac:dyDescent="0.25">
      <c r="A4899" s="2">
        <v>4898</v>
      </c>
      <c r="B4899" s="2">
        <v>54</v>
      </c>
      <c r="C4899" s="2">
        <v>2</v>
      </c>
      <c r="D4899" s="11"/>
      <c r="E48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8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4899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899" s="524" t="str">
        <f t="shared" si="230"/>
        <v/>
      </c>
      <c r="H4899" s="525">
        <f t="shared" si="231"/>
        <v>0</v>
      </c>
      <c r="I4899" s="526">
        <f t="shared" si="232"/>
        <v>1</v>
      </c>
      <c r="J4899" s="526" t="str">
        <f ca="1">IF(G4899="","",SUMPRODUCT(LOOKUP(MID(SUBSTITUTE(UPPER(TRIM(CLEAN(SUBSTITUTE(SUBSTITUTE(G4899,"ٔ",""),"ـ","ء"))))," ",""),ROW(INDIRECT("1:"&amp;LEN(SUBSTITUTE(UPPER(TRIM(CLEAN(SUBSTITUTE(SUBSTITUTE(G4899,"ٔ",""),"ـ","ء"))))," ","")))),1),Gematria!$C$3:$C$40,Gematria!$D$3:$D$40)))</f>
        <v/>
      </c>
    </row>
    <row r="4900" spans="1:10" x14ac:dyDescent="0.25">
      <c r="A4900" s="2">
        <v>4899</v>
      </c>
      <c r="B4900" s="2">
        <v>54</v>
      </c>
      <c r="C4900" s="2">
        <v>3</v>
      </c>
      <c r="D4900" s="11"/>
      <c r="E49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00" s="524" t="str">
        <f t="shared" si="230"/>
        <v/>
      </c>
      <c r="H4900" s="525">
        <f t="shared" si="231"/>
        <v>0</v>
      </c>
      <c r="I4900" s="526">
        <f t="shared" si="232"/>
        <v>1</v>
      </c>
      <c r="J4900" s="526" t="str">
        <f ca="1">IF(G4900="","",SUMPRODUCT(LOOKUP(MID(SUBSTITUTE(UPPER(TRIM(CLEAN(SUBSTITUTE(SUBSTITUTE(G4900,"ٔ",""),"ـ","ء"))))," ",""),ROW(INDIRECT("1:"&amp;LEN(SUBSTITUTE(UPPER(TRIM(CLEAN(SUBSTITUTE(SUBSTITUTE(G4900,"ٔ",""),"ـ","ء"))))," ","")))),1),Gematria!$C$3:$C$40,Gematria!$D$3:$D$40)))</f>
        <v/>
      </c>
    </row>
    <row r="4901" spans="1:10" x14ac:dyDescent="0.25">
      <c r="A4901" s="2">
        <v>4900</v>
      </c>
      <c r="B4901" s="2">
        <v>54</v>
      </c>
      <c r="C4901" s="2">
        <v>4</v>
      </c>
      <c r="D4901" s="11"/>
      <c r="E49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01" s="524" t="str">
        <f t="shared" si="230"/>
        <v/>
      </c>
      <c r="H4901" s="525">
        <f t="shared" si="231"/>
        <v>0</v>
      </c>
      <c r="I4901" s="526">
        <f t="shared" si="232"/>
        <v>1</v>
      </c>
      <c r="J4901" s="526" t="str">
        <f ca="1">IF(G4901="","",SUMPRODUCT(LOOKUP(MID(SUBSTITUTE(UPPER(TRIM(CLEAN(SUBSTITUTE(SUBSTITUTE(G4901,"ٔ",""),"ـ","ء"))))," ",""),ROW(INDIRECT("1:"&amp;LEN(SUBSTITUTE(UPPER(TRIM(CLEAN(SUBSTITUTE(SUBSTITUTE(G4901,"ٔ",""),"ـ","ء"))))," ","")))),1),Gematria!$C$3:$C$40,Gematria!$D$3:$D$40)))</f>
        <v/>
      </c>
    </row>
    <row r="4902" spans="1:10" x14ac:dyDescent="0.25">
      <c r="A4902" s="2">
        <v>4901</v>
      </c>
      <c r="B4902" s="2">
        <v>54</v>
      </c>
      <c r="C4902" s="2">
        <v>5</v>
      </c>
      <c r="D4902" s="11"/>
      <c r="E49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02" s="524" t="str">
        <f t="shared" si="230"/>
        <v/>
      </c>
      <c r="H4902" s="525">
        <f t="shared" si="231"/>
        <v>0</v>
      </c>
      <c r="I4902" s="526">
        <f t="shared" si="232"/>
        <v>1</v>
      </c>
      <c r="J4902" s="526" t="str">
        <f ca="1">IF(G4902="","",SUMPRODUCT(LOOKUP(MID(SUBSTITUTE(UPPER(TRIM(CLEAN(SUBSTITUTE(SUBSTITUTE(G4902,"ٔ",""),"ـ","ء"))))," ",""),ROW(INDIRECT("1:"&amp;LEN(SUBSTITUTE(UPPER(TRIM(CLEAN(SUBSTITUTE(SUBSTITUTE(G4902,"ٔ",""),"ـ","ء"))))," ","")))),1),Gematria!$C$3:$C$40,Gematria!$D$3:$D$40)))</f>
        <v/>
      </c>
    </row>
    <row r="4903" spans="1:10" x14ac:dyDescent="0.25">
      <c r="A4903" s="2">
        <v>4902</v>
      </c>
      <c r="B4903" s="2">
        <v>54</v>
      </c>
      <c r="C4903" s="2">
        <v>6</v>
      </c>
      <c r="D4903" s="11"/>
      <c r="E49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03" s="524" t="str">
        <f t="shared" si="230"/>
        <v/>
      </c>
      <c r="H4903" s="525">
        <f t="shared" si="231"/>
        <v>0</v>
      </c>
      <c r="I4903" s="526">
        <f t="shared" si="232"/>
        <v>1</v>
      </c>
      <c r="J4903" s="526" t="str">
        <f ca="1">IF(G4903="","",SUMPRODUCT(LOOKUP(MID(SUBSTITUTE(UPPER(TRIM(CLEAN(SUBSTITUTE(SUBSTITUTE(G4903,"ٔ",""),"ـ","ء"))))," ",""),ROW(INDIRECT("1:"&amp;LEN(SUBSTITUTE(UPPER(TRIM(CLEAN(SUBSTITUTE(SUBSTITUTE(G4903,"ٔ",""),"ـ","ء"))))," ","")))),1),Gematria!$C$3:$C$40,Gematria!$D$3:$D$40)))</f>
        <v/>
      </c>
    </row>
    <row r="4904" spans="1:10" x14ac:dyDescent="0.25">
      <c r="A4904" s="2">
        <v>4903</v>
      </c>
      <c r="B4904" s="2">
        <v>54</v>
      </c>
      <c r="C4904" s="2">
        <v>7</v>
      </c>
      <c r="D4904" s="11"/>
      <c r="E49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04" s="524" t="str">
        <f t="shared" si="230"/>
        <v/>
      </c>
      <c r="H4904" s="525">
        <f t="shared" si="231"/>
        <v>0</v>
      </c>
      <c r="I4904" s="526">
        <f t="shared" si="232"/>
        <v>1</v>
      </c>
      <c r="J4904" s="526" t="str">
        <f ca="1">IF(G4904="","",SUMPRODUCT(LOOKUP(MID(SUBSTITUTE(UPPER(TRIM(CLEAN(SUBSTITUTE(SUBSTITUTE(G4904,"ٔ",""),"ـ","ء"))))," ",""),ROW(INDIRECT("1:"&amp;LEN(SUBSTITUTE(UPPER(TRIM(CLEAN(SUBSTITUTE(SUBSTITUTE(G4904,"ٔ",""),"ـ","ء"))))," ","")))),1),Gematria!$C$3:$C$40,Gematria!$D$3:$D$40)))</f>
        <v/>
      </c>
    </row>
    <row r="4905" spans="1:10" x14ac:dyDescent="0.25">
      <c r="A4905" s="2">
        <v>4904</v>
      </c>
      <c r="B4905" s="2">
        <v>54</v>
      </c>
      <c r="C4905" s="2">
        <v>8</v>
      </c>
      <c r="D4905" s="11"/>
      <c r="E49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05" s="524" t="str">
        <f t="shared" si="230"/>
        <v/>
      </c>
      <c r="H4905" s="525">
        <f t="shared" si="231"/>
        <v>0</v>
      </c>
      <c r="I4905" s="526">
        <f t="shared" si="232"/>
        <v>1</v>
      </c>
      <c r="J4905" s="526" t="str">
        <f ca="1">IF(G4905="","",SUMPRODUCT(LOOKUP(MID(SUBSTITUTE(UPPER(TRIM(CLEAN(SUBSTITUTE(SUBSTITUTE(G4905,"ٔ",""),"ـ","ء"))))," ",""),ROW(INDIRECT("1:"&amp;LEN(SUBSTITUTE(UPPER(TRIM(CLEAN(SUBSTITUTE(SUBSTITUTE(G4905,"ٔ",""),"ـ","ء"))))," ","")))),1),Gematria!$C$3:$C$40,Gematria!$D$3:$D$40)))</f>
        <v/>
      </c>
    </row>
    <row r="4906" spans="1:10" x14ac:dyDescent="0.25">
      <c r="A4906" s="2">
        <v>4905</v>
      </c>
      <c r="B4906" s="2">
        <v>54</v>
      </c>
      <c r="C4906" s="2">
        <v>9</v>
      </c>
      <c r="D4906" s="11"/>
      <c r="E49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06" s="524" t="str">
        <f t="shared" si="230"/>
        <v/>
      </c>
      <c r="H4906" s="525">
        <f t="shared" si="231"/>
        <v>0</v>
      </c>
      <c r="I4906" s="526">
        <f t="shared" si="232"/>
        <v>1</v>
      </c>
      <c r="J4906" s="526" t="str">
        <f ca="1">IF(G4906="","",SUMPRODUCT(LOOKUP(MID(SUBSTITUTE(UPPER(TRIM(CLEAN(SUBSTITUTE(SUBSTITUTE(G4906,"ٔ",""),"ـ","ء"))))," ",""),ROW(INDIRECT("1:"&amp;LEN(SUBSTITUTE(UPPER(TRIM(CLEAN(SUBSTITUTE(SUBSTITUTE(G4906,"ٔ",""),"ـ","ء"))))," ","")))),1),Gematria!$C$3:$C$40,Gematria!$D$3:$D$40)))</f>
        <v/>
      </c>
    </row>
    <row r="4907" spans="1:10" x14ac:dyDescent="0.25">
      <c r="A4907" s="2">
        <v>4906</v>
      </c>
      <c r="B4907" s="2">
        <v>54</v>
      </c>
      <c r="C4907" s="2">
        <v>10</v>
      </c>
      <c r="D4907" s="11"/>
      <c r="E49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07" s="524" t="str">
        <f t="shared" si="230"/>
        <v/>
      </c>
      <c r="H4907" s="525">
        <f t="shared" si="231"/>
        <v>0</v>
      </c>
      <c r="I4907" s="526">
        <f t="shared" si="232"/>
        <v>1</v>
      </c>
      <c r="J4907" s="526" t="str">
        <f ca="1">IF(G4907="","",SUMPRODUCT(LOOKUP(MID(SUBSTITUTE(UPPER(TRIM(CLEAN(SUBSTITUTE(SUBSTITUTE(G4907,"ٔ",""),"ـ","ء"))))," ",""),ROW(INDIRECT("1:"&amp;LEN(SUBSTITUTE(UPPER(TRIM(CLEAN(SUBSTITUTE(SUBSTITUTE(G4907,"ٔ",""),"ـ","ء"))))," ","")))),1),Gematria!$C$3:$C$40,Gematria!$D$3:$D$40)))</f>
        <v/>
      </c>
    </row>
    <row r="4908" spans="1:10" x14ac:dyDescent="0.25">
      <c r="A4908" s="2">
        <v>4907</v>
      </c>
      <c r="B4908" s="2">
        <v>54</v>
      </c>
      <c r="C4908" s="2">
        <v>11</v>
      </c>
      <c r="D4908" s="11"/>
      <c r="E49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08" s="524" t="str">
        <f t="shared" si="230"/>
        <v/>
      </c>
      <c r="H4908" s="525">
        <f t="shared" si="231"/>
        <v>0</v>
      </c>
      <c r="I4908" s="526">
        <f t="shared" si="232"/>
        <v>1</v>
      </c>
      <c r="J4908" s="526" t="str">
        <f ca="1">IF(G4908="","",SUMPRODUCT(LOOKUP(MID(SUBSTITUTE(UPPER(TRIM(CLEAN(SUBSTITUTE(SUBSTITUTE(G4908,"ٔ",""),"ـ","ء"))))," ",""),ROW(INDIRECT("1:"&amp;LEN(SUBSTITUTE(UPPER(TRIM(CLEAN(SUBSTITUTE(SUBSTITUTE(G4908,"ٔ",""),"ـ","ء"))))," ","")))),1),Gematria!$C$3:$C$40,Gematria!$D$3:$D$40)))</f>
        <v/>
      </c>
    </row>
    <row r="4909" spans="1:10" x14ac:dyDescent="0.25">
      <c r="A4909" s="2">
        <v>4908</v>
      </c>
      <c r="B4909" s="2">
        <v>54</v>
      </c>
      <c r="C4909" s="2">
        <v>12</v>
      </c>
      <c r="D4909" s="11"/>
      <c r="E49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09" s="524" t="str">
        <f t="shared" si="230"/>
        <v/>
      </c>
      <c r="H4909" s="525">
        <f t="shared" si="231"/>
        <v>0</v>
      </c>
      <c r="I4909" s="526">
        <f t="shared" si="232"/>
        <v>1</v>
      </c>
      <c r="J4909" s="526" t="str">
        <f ca="1">IF(G4909="","",SUMPRODUCT(LOOKUP(MID(SUBSTITUTE(UPPER(TRIM(CLEAN(SUBSTITUTE(SUBSTITUTE(G4909,"ٔ",""),"ـ","ء"))))," ",""),ROW(INDIRECT("1:"&amp;LEN(SUBSTITUTE(UPPER(TRIM(CLEAN(SUBSTITUTE(SUBSTITUTE(G4909,"ٔ",""),"ـ","ء"))))," ","")))),1),Gematria!$C$3:$C$40,Gematria!$D$3:$D$40)))</f>
        <v/>
      </c>
    </row>
    <row r="4910" spans="1:10" x14ac:dyDescent="0.25">
      <c r="A4910" s="2">
        <v>4909</v>
      </c>
      <c r="B4910" s="2">
        <v>54</v>
      </c>
      <c r="C4910" s="2">
        <v>13</v>
      </c>
      <c r="D4910" s="11"/>
      <c r="E49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10" s="524" t="str">
        <f t="shared" si="230"/>
        <v/>
      </c>
      <c r="H4910" s="525">
        <f t="shared" si="231"/>
        <v>0</v>
      </c>
      <c r="I4910" s="526">
        <f t="shared" si="232"/>
        <v>1</v>
      </c>
      <c r="J4910" s="526" t="str">
        <f ca="1">IF(G4910="","",SUMPRODUCT(LOOKUP(MID(SUBSTITUTE(UPPER(TRIM(CLEAN(SUBSTITUTE(SUBSTITUTE(G4910,"ٔ",""),"ـ","ء"))))," ",""),ROW(INDIRECT("1:"&amp;LEN(SUBSTITUTE(UPPER(TRIM(CLEAN(SUBSTITUTE(SUBSTITUTE(G4910,"ٔ",""),"ـ","ء"))))," ","")))),1),Gematria!$C$3:$C$40,Gematria!$D$3:$D$40)))</f>
        <v/>
      </c>
    </row>
    <row r="4911" spans="1:10" x14ac:dyDescent="0.25">
      <c r="A4911" s="2">
        <v>4910</v>
      </c>
      <c r="B4911" s="2">
        <v>54</v>
      </c>
      <c r="C4911" s="2">
        <v>14</v>
      </c>
      <c r="D4911" s="11"/>
      <c r="E49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11" s="524" t="str">
        <f t="shared" si="230"/>
        <v/>
      </c>
      <c r="H4911" s="525">
        <f t="shared" si="231"/>
        <v>0</v>
      </c>
      <c r="I4911" s="526">
        <f t="shared" si="232"/>
        <v>1</v>
      </c>
      <c r="J4911" s="526" t="str">
        <f ca="1">IF(G4911="","",SUMPRODUCT(LOOKUP(MID(SUBSTITUTE(UPPER(TRIM(CLEAN(SUBSTITUTE(SUBSTITUTE(G4911,"ٔ",""),"ـ","ء"))))," ",""),ROW(INDIRECT("1:"&amp;LEN(SUBSTITUTE(UPPER(TRIM(CLEAN(SUBSTITUTE(SUBSTITUTE(G4911,"ٔ",""),"ـ","ء"))))," ","")))),1),Gematria!$C$3:$C$40,Gematria!$D$3:$D$40)))</f>
        <v/>
      </c>
    </row>
    <row r="4912" spans="1:10" x14ac:dyDescent="0.25">
      <c r="A4912" s="2">
        <v>4911</v>
      </c>
      <c r="B4912" s="2">
        <v>54</v>
      </c>
      <c r="C4912" s="2">
        <v>15</v>
      </c>
      <c r="D4912" s="11"/>
      <c r="E49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12" s="524" t="str">
        <f t="shared" si="230"/>
        <v/>
      </c>
      <c r="H4912" s="525">
        <f t="shared" si="231"/>
        <v>0</v>
      </c>
      <c r="I4912" s="526">
        <f t="shared" si="232"/>
        <v>1</v>
      </c>
      <c r="J4912" s="526" t="str">
        <f ca="1">IF(G4912="","",SUMPRODUCT(LOOKUP(MID(SUBSTITUTE(UPPER(TRIM(CLEAN(SUBSTITUTE(SUBSTITUTE(G4912,"ٔ",""),"ـ","ء"))))," ",""),ROW(INDIRECT("1:"&amp;LEN(SUBSTITUTE(UPPER(TRIM(CLEAN(SUBSTITUTE(SUBSTITUTE(G4912,"ٔ",""),"ـ","ء"))))," ","")))),1),Gematria!$C$3:$C$40,Gematria!$D$3:$D$40)))</f>
        <v/>
      </c>
    </row>
    <row r="4913" spans="1:10" x14ac:dyDescent="0.25">
      <c r="A4913" s="2">
        <v>4912</v>
      </c>
      <c r="B4913" s="2">
        <v>54</v>
      </c>
      <c r="C4913" s="2">
        <v>16</v>
      </c>
      <c r="D4913" s="11"/>
      <c r="E49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13" s="524" t="str">
        <f t="shared" si="230"/>
        <v/>
      </c>
      <c r="H4913" s="525">
        <f t="shared" si="231"/>
        <v>0</v>
      </c>
      <c r="I4913" s="526">
        <f t="shared" si="232"/>
        <v>1</v>
      </c>
      <c r="J4913" s="526" t="str">
        <f ca="1">IF(G4913="","",SUMPRODUCT(LOOKUP(MID(SUBSTITUTE(UPPER(TRIM(CLEAN(SUBSTITUTE(SUBSTITUTE(G4913,"ٔ",""),"ـ","ء"))))," ",""),ROW(INDIRECT("1:"&amp;LEN(SUBSTITUTE(UPPER(TRIM(CLEAN(SUBSTITUTE(SUBSTITUTE(G4913,"ٔ",""),"ـ","ء"))))," ","")))),1),Gematria!$C$3:$C$40,Gematria!$D$3:$D$40)))</f>
        <v/>
      </c>
    </row>
    <row r="4914" spans="1:10" x14ac:dyDescent="0.25">
      <c r="A4914" s="2">
        <v>4913</v>
      </c>
      <c r="B4914" s="2">
        <v>54</v>
      </c>
      <c r="C4914" s="2">
        <v>17</v>
      </c>
      <c r="D4914" s="11"/>
      <c r="E49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14" s="524" t="str">
        <f t="shared" si="230"/>
        <v/>
      </c>
      <c r="H4914" s="525">
        <f t="shared" si="231"/>
        <v>0</v>
      </c>
      <c r="I4914" s="526">
        <f t="shared" si="232"/>
        <v>1</v>
      </c>
      <c r="J4914" s="526" t="str">
        <f ca="1">IF(G4914="","",SUMPRODUCT(LOOKUP(MID(SUBSTITUTE(UPPER(TRIM(CLEAN(SUBSTITUTE(SUBSTITUTE(G4914,"ٔ",""),"ـ","ء"))))," ",""),ROW(INDIRECT("1:"&amp;LEN(SUBSTITUTE(UPPER(TRIM(CLEAN(SUBSTITUTE(SUBSTITUTE(G4914,"ٔ",""),"ـ","ء"))))," ","")))),1),Gematria!$C$3:$C$40,Gematria!$D$3:$D$40)))</f>
        <v/>
      </c>
    </row>
    <row r="4915" spans="1:10" x14ac:dyDescent="0.25">
      <c r="A4915" s="2">
        <v>4914</v>
      </c>
      <c r="B4915" s="2">
        <v>54</v>
      </c>
      <c r="C4915" s="2">
        <v>18</v>
      </c>
      <c r="D4915" s="11"/>
      <c r="E49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15" s="524" t="str">
        <f t="shared" si="230"/>
        <v/>
      </c>
      <c r="H4915" s="525">
        <f t="shared" si="231"/>
        <v>0</v>
      </c>
      <c r="I4915" s="526">
        <f t="shared" si="232"/>
        <v>1</v>
      </c>
      <c r="J4915" s="526" t="str">
        <f ca="1">IF(G4915="","",SUMPRODUCT(LOOKUP(MID(SUBSTITUTE(UPPER(TRIM(CLEAN(SUBSTITUTE(SUBSTITUTE(G4915,"ٔ",""),"ـ","ء"))))," ",""),ROW(INDIRECT("1:"&amp;LEN(SUBSTITUTE(UPPER(TRIM(CLEAN(SUBSTITUTE(SUBSTITUTE(G4915,"ٔ",""),"ـ","ء"))))," ","")))),1),Gematria!$C$3:$C$40,Gematria!$D$3:$D$40)))</f>
        <v/>
      </c>
    </row>
    <row r="4916" spans="1:10" x14ac:dyDescent="0.25">
      <c r="A4916" s="2">
        <v>4915</v>
      </c>
      <c r="B4916" s="2">
        <v>54</v>
      </c>
      <c r="C4916" s="2">
        <v>19</v>
      </c>
      <c r="D4916" s="11"/>
      <c r="E49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16" s="524" t="str">
        <f t="shared" si="230"/>
        <v/>
      </c>
      <c r="H4916" s="525">
        <f t="shared" si="231"/>
        <v>0</v>
      </c>
      <c r="I4916" s="526">
        <f t="shared" si="232"/>
        <v>1</v>
      </c>
      <c r="J4916" s="526" t="str">
        <f ca="1">IF(G4916="","",SUMPRODUCT(LOOKUP(MID(SUBSTITUTE(UPPER(TRIM(CLEAN(SUBSTITUTE(SUBSTITUTE(G4916,"ٔ",""),"ـ","ء"))))," ",""),ROW(INDIRECT("1:"&amp;LEN(SUBSTITUTE(UPPER(TRIM(CLEAN(SUBSTITUTE(SUBSTITUTE(G4916,"ٔ",""),"ـ","ء"))))," ","")))),1),Gematria!$C$3:$C$40,Gematria!$D$3:$D$40)))</f>
        <v/>
      </c>
    </row>
    <row r="4917" spans="1:10" x14ac:dyDescent="0.25">
      <c r="A4917" s="2">
        <v>4916</v>
      </c>
      <c r="B4917" s="2">
        <v>54</v>
      </c>
      <c r="C4917" s="2">
        <v>20</v>
      </c>
      <c r="D4917" s="11"/>
      <c r="E49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17" s="524" t="str">
        <f t="shared" si="230"/>
        <v/>
      </c>
      <c r="H4917" s="525">
        <f t="shared" si="231"/>
        <v>0</v>
      </c>
      <c r="I4917" s="526">
        <f t="shared" si="232"/>
        <v>1</v>
      </c>
      <c r="J4917" s="526" t="str">
        <f ca="1">IF(G4917="","",SUMPRODUCT(LOOKUP(MID(SUBSTITUTE(UPPER(TRIM(CLEAN(SUBSTITUTE(SUBSTITUTE(G4917,"ٔ",""),"ـ","ء"))))," ",""),ROW(INDIRECT("1:"&amp;LEN(SUBSTITUTE(UPPER(TRIM(CLEAN(SUBSTITUTE(SUBSTITUTE(G4917,"ٔ",""),"ـ","ء"))))," ","")))),1),Gematria!$C$3:$C$40,Gematria!$D$3:$D$40)))</f>
        <v/>
      </c>
    </row>
    <row r="4918" spans="1:10" x14ac:dyDescent="0.25">
      <c r="A4918" s="2">
        <v>4917</v>
      </c>
      <c r="B4918" s="2">
        <v>54</v>
      </c>
      <c r="C4918" s="2">
        <v>21</v>
      </c>
      <c r="D4918" s="11"/>
      <c r="E49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18" s="524" t="str">
        <f t="shared" si="230"/>
        <v/>
      </c>
      <c r="H4918" s="525">
        <f t="shared" si="231"/>
        <v>0</v>
      </c>
      <c r="I4918" s="526">
        <f t="shared" si="232"/>
        <v>1</v>
      </c>
      <c r="J4918" s="526" t="str">
        <f ca="1">IF(G4918="","",SUMPRODUCT(LOOKUP(MID(SUBSTITUTE(UPPER(TRIM(CLEAN(SUBSTITUTE(SUBSTITUTE(G4918,"ٔ",""),"ـ","ء"))))," ",""),ROW(INDIRECT("1:"&amp;LEN(SUBSTITUTE(UPPER(TRIM(CLEAN(SUBSTITUTE(SUBSTITUTE(G4918,"ٔ",""),"ـ","ء"))))," ","")))),1),Gematria!$C$3:$C$40,Gematria!$D$3:$D$40)))</f>
        <v/>
      </c>
    </row>
    <row r="4919" spans="1:10" x14ac:dyDescent="0.25">
      <c r="A4919" s="2">
        <v>4918</v>
      </c>
      <c r="B4919" s="2">
        <v>54</v>
      </c>
      <c r="C4919" s="2">
        <v>22</v>
      </c>
      <c r="D4919" s="11"/>
      <c r="E49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19" s="524" t="str">
        <f t="shared" si="230"/>
        <v/>
      </c>
      <c r="H4919" s="525">
        <f t="shared" si="231"/>
        <v>0</v>
      </c>
      <c r="I4919" s="526">
        <f t="shared" si="232"/>
        <v>1</v>
      </c>
      <c r="J4919" s="526" t="str">
        <f ca="1">IF(G4919="","",SUMPRODUCT(LOOKUP(MID(SUBSTITUTE(UPPER(TRIM(CLEAN(SUBSTITUTE(SUBSTITUTE(G4919,"ٔ",""),"ـ","ء"))))," ",""),ROW(INDIRECT("1:"&amp;LEN(SUBSTITUTE(UPPER(TRIM(CLEAN(SUBSTITUTE(SUBSTITUTE(G4919,"ٔ",""),"ـ","ء"))))," ","")))),1),Gematria!$C$3:$C$40,Gematria!$D$3:$D$40)))</f>
        <v/>
      </c>
    </row>
    <row r="4920" spans="1:10" x14ac:dyDescent="0.25">
      <c r="A4920" s="2">
        <v>4919</v>
      </c>
      <c r="B4920" s="2">
        <v>54</v>
      </c>
      <c r="C4920" s="2">
        <v>23</v>
      </c>
      <c r="D4920" s="11"/>
      <c r="E49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20" s="524" t="str">
        <f t="shared" si="230"/>
        <v/>
      </c>
      <c r="H4920" s="525">
        <f t="shared" si="231"/>
        <v>0</v>
      </c>
      <c r="I4920" s="526">
        <f t="shared" si="232"/>
        <v>1</v>
      </c>
      <c r="J4920" s="526" t="str">
        <f ca="1">IF(G4920="","",SUMPRODUCT(LOOKUP(MID(SUBSTITUTE(UPPER(TRIM(CLEAN(SUBSTITUTE(SUBSTITUTE(G4920,"ٔ",""),"ـ","ء"))))," ",""),ROW(INDIRECT("1:"&amp;LEN(SUBSTITUTE(UPPER(TRIM(CLEAN(SUBSTITUTE(SUBSTITUTE(G4920,"ٔ",""),"ـ","ء"))))," ","")))),1),Gematria!$C$3:$C$40,Gematria!$D$3:$D$40)))</f>
        <v/>
      </c>
    </row>
    <row r="4921" spans="1:10" x14ac:dyDescent="0.25">
      <c r="A4921" s="2">
        <v>4920</v>
      </c>
      <c r="B4921" s="2">
        <v>54</v>
      </c>
      <c r="C4921" s="2">
        <v>24</v>
      </c>
      <c r="D4921" s="11"/>
      <c r="E49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21" s="524" t="str">
        <f t="shared" si="230"/>
        <v/>
      </c>
      <c r="H4921" s="525">
        <f t="shared" si="231"/>
        <v>0</v>
      </c>
      <c r="I4921" s="526">
        <f t="shared" si="232"/>
        <v>1</v>
      </c>
      <c r="J4921" s="526" t="str">
        <f ca="1">IF(G4921="","",SUMPRODUCT(LOOKUP(MID(SUBSTITUTE(UPPER(TRIM(CLEAN(SUBSTITUTE(SUBSTITUTE(G4921,"ٔ",""),"ـ","ء"))))," ",""),ROW(INDIRECT("1:"&amp;LEN(SUBSTITUTE(UPPER(TRIM(CLEAN(SUBSTITUTE(SUBSTITUTE(G4921,"ٔ",""),"ـ","ء"))))," ","")))),1),Gematria!$C$3:$C$40,Gematria!$D$3:$D$40)))</f>
        <v/>
      </c>
    </row>
    <row r="4922" spans="1:10" x14ac:dyDescent="0.25">
      <c r="A4922" s="2">
        <v>4921</v>
      </c>
      <c r="B4922" s="2">
        <v>54</v>
      </c>
      <c r="C4922" s="2">
        <v>25</v>
      </c>
      <c r="D4922" s="11"/>
      <c r="E49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22" s="524" t="str">
        <f t="shared" si="230"/>
        <v/>
      </c>
      <c r="H4922" s="525">
        <f t="shared" si="231"/>
        <v>0</v>
      </c>
      <c r="I4922" s="526">
        <f t="shared" si="232"/>
        <v>1</v>
      </c>
      <c r="J4922" s="526" t="str">
        <f ca="1">IF(G4922="","",SUMPRODUCT(LOOKUP(MID(SUBSTITUTE(UPPER(TRIM(CLEAN(SUBSTITUTE(SUBSTITUTE(G4922,"ٔ",""),"ـ","ء"))))," ",""),ROW(INDIRECT("1:"&amp;LEN(SUBSTITUTE(UPPER(TRIM(CLEAN(SUBSTITUTE(SUBSTITUTE(G4922,"ٔ",""),"ـ","ء"))))," ","")))),1),Gematria!$C$3:$C$40,Gematria!$D$3:$D$40)))</f>
        <v/>
      </c>
    </row>
    <row r="4923" spans="1:10" x14ac:dyDescent="0.25">
      <c r="A4923" s="2">
        <v>4922</v>
      </c>
      <c r="B4923" s="2">
        <v>54</v>
      </c>
      <c r="C4923" s="2">
        <v>26</v>
      </c>
      <c r="D4923" s="11"/>
      <c r="E49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23" s="524" t="str">
        <f t="shared" si="230"/>
        <v/>
      </c>
      <c r="H4923" s="525">
        <f t="shared" si="231"/>
        <v>0</v>
      </c>
      <c r="I4923" s="526">
        <f t="shared" si="232"/>
        <v>1</v>
      </c>
      <c r="J4923" s="526" t="str">
        <f ca="1">IF(G4923="","",SUMPRODUCT(LOOKUP(MID(SUBSTITUTE(UPPER(TRIM(CLEAN(SUBSTITUTE(SUBSTITUTE(G4923,"ٔ",""),"ـ","ء"))))," ",""),ROW(INDIRECT("1:"&amp;LEN(SUBSTITUTE(UPPER(TRIM(CLEAN(SUBSTITUTE(SUBSTITUTE(G4923,"ٔ",""),"ـ","ء"))))," ","")))),1),Gematria!$C$3:$C$40,Gematria!$D$3:$D$40)))</f>
        <v/>
      </c>
    </row>
    <row r="4924" spans="1:10" x14ac:dyDescent="0.25">
      <c r="A4924" s="2">
        <v>4923</v>
      </c>
      <c r="B4924" s="2">
        <v>54</v>
      </c>
      <c r="C4924" s="2">
        <v>27</v>
      </c>
      <c r="D4924" s="11"/>
      <c r="E49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24" s="524" t="str">
        <f t="shared" si="230"/>
        <v/>
      </c>
      <c r="H4924" s="525">
        <f t="shared" si="231"/>
        <v>0</v>
      </c>
      <c r="I4924" s="526">
        <f t="shared" si="232"/>
        <v>1</v>
      </c>
      <c r="J4924" s="526" t="str">
        <f ca="1">IF(G4924="","",SUMPRODUCT(LOOKUP(MID(SUBSTITUTE(UPPER(TRIM(CLEAN(SUBSTITUTE(SUBSTITUTE(G4924,"ٔ",""),"ـ","ء"))))," ",""),ROW(INDIRECT("1:"&amp;LEN(SUBSTITUTE(UPPER(TRIM(CLEAN(SUBSTITUTE(SUBSTITUTE(G4924,"ٔ",""),"ـ","ء"))))," ","")))),1),Gematria!$C$3:$C$40,Gematria!$D$3:$D$40)))</f>
        <v/>
      </c>
    </row>
    <row r="4925" spans="1:10" x14ac:dyDescent="0.25">
      <c r="A4925" s="2">
        <v>4924</v>
      </c>
      <c r="B4925" s="2">
        <v>54</v>
      </c>
      <c r="C4925" s="2">
        <v>28</v>
      </c>
      <c r="D4925" s="11"/>
      <c r="E49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25" s="524" t="str">
        <f t="shared" si="230"/>
        <v/>
      </c>
      <c r="H4925" s="525">
        <f t="shared" si="231"/>
        <v>0</v>
      </c>
      <c r="I4925" s="526">
        <f t="shared" si="232"/>
        <v>1</v>
      </c>
      <c r="J4925" s="526" t="str">
        <f ca="1">IF(G4925="","",SUMPRODUCT(LOOKUP(MID(SUBSTITUTE(UPPER(TRIM(CLEAN(SUBSTITUTE(SUBSTITUTE(G4925,"ٔ",""),"ـ","ء"))))," ",""),ROW(INDIRECT("1:"&amp;LEN(SUBSTITUTE(UPPER(TRIM(CLEAN(SUBSTITUTE(SUBSTITUTE(G4925,"ٔ",""),"ـ","ء"))))," ","")))),1),Gematria!$C$3:$C$40,Gematria!$D$3:$D$40)))</f>
        <v/>
      </c>
    </row>
    <row r="4926" spans="1:10" x14ac:dyDescent="0.25">
      <c r="A4926" s="2">
        <v>4925</v>
      </c>
      <c r="B4926" s="2">
        <v>54</v>
      </c>
      <c r="C4926" s="2">
        <v>29</v>
      </c>
      <c r="D4926" s="11"/>
      <c r="E49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26" s="524" t="str">
        <f t="shared" si="230"/>
        <v/>
      </c>
      <c r="H4926" s="525">
        <f t="shared" si="231"/>
        <v>0</v>
      </c>
      <c r="I4926" s="526">
        <f t="shared" si="232"/>
        <v>1</v>
      </c>
      <c r="J4926" s="526" t="str">
        <f ca="1">IF(G4926="","",SUMPRODUCT(LOOKUP(MID(SUBSTITUTE(UPPER(TRIM(CLEAN(SUBSTITUTE(SUBSTITUTE(G4926,"ٔ",""),"ـ","ء"))))," ",""),ROW(INDIRECT("1:"&amp;LEN(SUBSTITUTE(UPPER(TRIM(CLEAN(SUBSTITUTE(SUBSTITUTE(G4926,"ٔ",""),"ـ","ء"))))," ","")))),1),Gematria!$C$3:$C$40,Gematria!$D$3:$D$40)))</f>
        <v/>
      </c>
    </row>
    <row r="4927" spans="1:10" x14ac:dyDescent="0.25">
      <c r="A4927" s="2">
        <v>4926</v>
      </c>
      <c r="B4927" s="2">
        <v>54</v>
      </c>
      <c r="C4927" s="2">
        <v>30</v>
      </c>
      <c r="D4927" s="11"/>
      <c r="E49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27" s="524" t="str">
        <f t="shared" si="230"/>
        <v/>
      </c>
      <c r="H4927" s="525">
        <f t="shared" si="231"/>
        <v>0</v>
      </c>
      <c r="I4927" s="526">
        <f t="shared" si="232"/>
        <v>1</v>
      </c>
      <c r="J4927" s="526" t="str">
        <f ca="1">IF(G4927="","",SUMPRODUCT(LOOKUP(MID(SUBSTITUTE(UPPER(TRIM(CLEAN(SUBSTITUTE(SUBSTITUTE(G4927,"ٔ",""),"ـ","ء"))))," ",""),ROW(INDIRECT("1:"&amp;LEN(SUBSTITUTE(UPPER(TRIM(CLEAN(SUBSTITUTE(SUBSTITUTE(G4927,"ٔ",""),"ـ","ء"))))," ","")))),1),Gematria!$C$3:$C$40,Gematria!$D$3:$D$40)))</f>
        <v/>
      </c>
    </row>
    <row r="4928" spans="1:10" x14ac:dyDescent="0.25">
      <c r="A4928" s="2">
        <v>4927</v>
      </c>
      <c r="B4928" s="2">
        <v>54</v>
      </c>
      <c r="C4928" s="2">
        <v>31</v>
      </c>
      <c r="D4928" s="11"/>
      <c r="E49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28" s="524" t="str">
        <f t="shared" si="230"/>
        <v/>
      </c>
      <c r="H4928" s="525">
        <f t="shared" si="231"/>
        <v>0</v>
      </c>
      <c r="I4928" s="526">
        <f t="shared" si="232"/>
        <v>1</v>
      </c>
      <c r="J4928" s="526" t="str">
        <f ca="1">IF(G4928="","",SUMPRODUCT(LOOKUP(MID(SUBSTITUTE(UPPER(TRIM(CLEAN(SUBSTITUTE(SUBSTITUTE(G4928,"ٔ",""),"ـ","ء"))))," ",""),ROW(INDIRECT("1:"&amp;LEN(SUBSTITUTE(UPPER(TRIM(CLEAN(SUBSTITUTE(SUBSTITUTE(G4928,"ٔ",""),"ـ","ء"))))," ","")))),1),Gematria!$C$3:$C$40,Gematria!$D$3:$D$40)))</f>
        <v/>
      </c>
    </row>
    <row r="4929" spans="1:10" x14ac:dyDescent="0.25">
      <c r="A4929" s="2">
        <v>4928</v>
      </c>
      <c r="B4929" s="2">
        <v>54</v>
      </c>
      <c r="C4929" s="2">
        <v>32</v>
      </c>
      <c r="D4929" s="11"/>
      <c r="E49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29" s="524" t="str">
        <f t="shared" si="230"/>
        <v/>
      </c>
      <c r="H4929" s="525">
        <f t="shared" si="231"/>
        <v>0</v>
      </c>
      <c r="I4929" s="526">
        <f t="shared" si="232"/>
        <v>1</v>
      </c>
      <c r="J4929" s="526" t="str">
        <f ca="1">IF(G4929="","",SUMPRODUCT(LOOKUP(MID(SUBSTITUTE(UPPER(TRIM(CLEAN(SUBSTITUTE(SUBSTITUTE(G4929,"ٔ",""),"ـ","ء"))))," ",""),ROW(INDIRECT("1:"&amp;LEN(SUBSTITUTE(UPPER(TRIM(CLEAN(SUBSTITUTE(SUBSTITUTE(G4929,"ٔ",""),"ـ","ء"))))," ","")))),1),Gematria!$C$3:$C$40,Gematria!$D$3:$D$40)))</f>
        <v/>
      </c>
    </row>
    <row r="4930" spans="1:10" x14ac:dyDescent="0.25">
      <c r="A4930" s="2">
        <v>4929</v>
      </c>
      <c r="B4930" s="2">
        <v>54</v>
      </c>
      <c r="C4930" s="2">
        <v>33</v>
      </c>
      <c r="D4930" s="11"/>
      <c r="E49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30" s="524" t="str">
        <f t="shared" si="230"/>
        <v/>
      </c>
      <c r="H4930" s="525">
        <f t="shared" si="231"/>
        <v>0</v>
      </c>
      <c r="I4930" s="526">
        <f t="shared" si="232"/>
        <v>1</v>
      </c>
      <c r="J4930" s="526" t="str">
        <f ca="1">IF(G4930="","",SUMPRODUCT(LOOKUP(MID(SUBSTITUTE(UPPER(TRIM(CLEAN(SUBSTITUTE(SUBSTITUTE(G4930,"ٔ",""),"ـ","ء"))))," ",""),ROW(INDIRECT("1:"&amp;LEN(SUBSTITUTE(UPPER(TRIM(CLEAN(SUBSTITUTE(SUBSTITUTE(G4930,"ٔ",""),"ـ","ء"))))," ","")))),1),Gematria!$C$3:$C$40,Gematria!$D$3:$D$40)))</f>
        <v/>
      </c>
    </row>
    <row r="4931" spans="1:10" x14ac:dyDescent="0.25">
      <c r="A4931" s="2">
        <v>4930</v>
      </c>
      <c r="B4931" s="2">
        <v>54</v>
      </c>
      <c r="C4931" s="2">
        <v>34</v>
      </c>
      <c r="D4931" s="11"/>
      <c r="E49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31" s="524" t="str">
        <f t="shared" ref="G4931:G4994" si="233">TRIM(CLEAN(SUBSTITUTE(F4931,"ٔ","")))</f>
        <v/>
      </c>
      <c r="H4931" s="525">
        <f t="shared" ref="H4931:H4994" si="234">LEN(SUBSTITUTE(G4931," ",""))</f>
        <v>0</v>
      </c>
      <c r="I4931" s="526">
        <f t="shared" si="232"/>
        <v>1</v>
      </c>
      <c r="J4931" s="526" t="str">
        <f ca="1">IF(G4931="","",SUMPRODUCT(LOOKUP(MID(SUBSTITUTE(UPPER(TRIM(CLEAN(SUBSTITUTE(SUBSTITUTE(G4931,"ٔ",""),"ـ","ء"))))," ",""),ROW(INDIRECT("1:"&amp;LEN(SUBSTITUTE(UPPER(TRIM(CLEAN(SUBSTITUTE(SUBSTITUTE(G4931,"ٔ",""),"ـ","ء"))))," ","")))),1),Gematria!$C$3:$C$40,Gematria!$D$3:$D$40)))</f>
        <v/>
      </c>
    </row>
    <row r="4932" spans="1:10" x14ac:dyDescent="0.25">
      <c r="A4932" s="2">
        <v>4931</v>
      </c>
      <c r="B4932" s="2">
        <v>54</v>
      </c>
      <c r="C4932" s="2">
        <v>35</v>
      </c>
      <c r="D4932" s="11"/>
      <c r="E49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32" s="524" t="str">
        <f t="shared" si="233"/>
        <v/>
      </c>
      <c r="H4932" s="525">
        <f t="shared" si="234"/>
        <v>0</v>
      </c>
      <c r="I4932" s="526">
        <f t="shared" si="232"/>
        <v>1</v>
      </c>
      <c r="J4932" s="526" t="str">
        <f ca="1">IF(G4932="","",SUMPRODUCT(LOOKUP(MID(SUBSTITUTE(UPPER(TRIM(CLEAN(SUBSTITUTE(SUBSTITUTE(G4932,"ٔ",""),"ـ","ء"))))," ",""),ROW(INDIRECT("1:"&amp;LEN(SUBSTITUTE(UPPER(TRIM(CLEAN(SUBSTITUTE(SUBSTITUTE(G4932,"ٔ",""),"ـ","ء"))))," ","")))),1),Gematria!$C$3:$C$40,Gematria!$D$3:$D$40)))</f>
        <v/>
      </c>
    </row>
    <row r="4933" spans="1:10" x14ac:dyDescent="0.25">
      <c r="A4933" s="2">
        <v>4932</v>
      </c>
      <c r="B4933" s="2">
        <v>54</v>
      </c>
      <c r="C4933" s="2">
        <v>36</v>
      </c>
      <c r="D4933" s="11"/>
      <c r="E49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33" s="524" t="str">
        <f t="shared" si="233"/>
        <v/>
      </c>
      <c r="H4933" s="525">
        <f t="shared" si="234"/>
        <v>0</v>
      </c>
      <c r="I4933" s="526">
        <f t="shared" si="232"/>
        <v>1</v>
      </c>
      <c r="J4933" s="526" t="str">
        <f ca="1">IF(G4933="","",SUMPRODUCT(LOOKUP(MID(SUBSTITUTE(UPPER(TRIM(CLEAN(SUBSTITUTE(SUBSTITUTE(G4933,"ٔ",""),"ـ","ء"))))," ",""),ROW(INDIRECT("1:"&amp;LEN(SUBSTITUTE(UPPER(TRIM(CLEAN(SUBSTITUTE(SUBSTITUTE(G4933,"ٔ",""),"ـ","ء"))))," ","")))),1),Gematria!$C$3:$C$40,Gematria!$D$3:$D$40)))</f>
        <v/>
      </c>
    </row>
    <row r="4934" spans="1:10" x14ac:dyDescent="0.25">
      <c r="A4934" s="2">
        <v>4933</v>
      </c>
      <c r="B4934" s="2">
        <v>54</v>
      </c>
      <c r="C4934" s="2">
        <v>37</v>
      </c>
      <c r="D4934" s="11"/>
      <c r="E49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34" s="524" t="str">
        <f t="shared" si="233"/>
        <v/>
      </c>
      <c r="H4934" s="525">
        <f t="shared" si="234"/>
        <v>0</v>
      </c>
      <c r="I4934" s="526">
        <f t="shared" si="232"/>
        <v>1</v>
      </c>
      <c r="J4934" s="526" t="str">
        <f ca="1">IF(G4934="","",SUMPRODUCT(LOOKUP(MID(SUBSTITUTE(UPPER(TRIM(CLEAN(SUBSTITUTE(SUBSTITUTE(G4934,"ٔ",""),"ـ","ء"))))," ",""),ROW(INDIRECT("1:"&amp;LEN(SUBSTITUTE(UPPER(TRIM(CLEAN(SUBSTITUTE(SUBSTITUTE(G4934,"ٔ",""),"ـ","ء"))))," ","")))),1),Gematria!$C$3:$C$40,Gematria!$D$3:$D$40)))</f>
        <v/>
      </c>
    </row>
    <row r="4935" spans="1:10" x14ac:dyDescent="0.25">
      <c r="A4935" s="2">
        <v>4934</v>
      </c>
      <c r="B4935" s="2">
        <v>54</v>
      </c>
      <c r="C4935" s="2">
        <v>38</v>
      </c>
      <c r="D4935" s="11"/>
      <c r="E49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35" s="524" t="str">
        <f t="shared" si="233"/>
        <v/>
      </c>
      <c r="H4935" s="525">
        <f t="shared" si="234"/>
        <v>0</v>
      </c>
      <c r="I4935" s="526">
        <f t="shared" si="232"/>
        <v>1</v>
      </c>
      <c r="J4935" s="526" t="str">
        <f ca="1">IF(G4935="","",SUMPRODUCT(LOOKUP(MID(SUBSTITUTE(UPPER(TRIM(CLEAN(SUBSTITUTE(SUBSTITUTE(G4935,"ٔ",""),"ـ","ء"))))," ",""),ROW(INDIRECT("1:"&amp;LEN(SUBSTITUTE(UPPER(TRIM(CLEAN(SUBSTITUTE(SUBSTITUTE(G4935,"ٔ",""),"ـ","ء"))))," ","")))),1),Gematria!$C$3:$C$40,Gematria!$D$3:$D$40)))</f>
        <v/>
      </c>
    </row>
    <row r="4936" spans="1:10" x14ac:dyDescent="0.25">
      <c r="A4936" s="2">
        <v>4935</v>
      </c>
      <c r="B4936" s="2">
        <v>54</v>
      </c>
      <c r="C4936" s="2">
        <v>39</v>
      </c>
      <c r="D4936" s="11"/>
      <c r="E49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36" s="524" t="str">
        <f t="shared" si="233"/>
        <v/>
      </c>
      <c r="H4936" s="525">
        <f t="shared" si="234"/>
        <v>0</v>
      </c>
      <c r="I4936" s="526">
        <f t="shared" si="232"/>
        <v>1</v>
      </c>
      <c r="J4936" s="526" t="str">
        <f ca="1">IF(G4936="","",SUMPRODUCT(LOOKUP(MID(SUBSTITUTE(UPPER(TRIM(CLEAN(SUBSTITUTE(SUBSTITUTE(G4936,"ٔ",""),"ـ","ء"))))," ",""),ROW(INDIRECT("1:"&amp;LEN(SUBSTITUTE(UPPER(TRIM(CLEAN(SUBSTITUTE(SUBSTITUTE(G4936,"ٔ",""),"ـ","ء"))))," ","")))),1),Gematria!$C$3:$C$40,Gematria!$D$3:$D$40)))</f>
        <v/>
      </c>
    </row>
    <row r="4937" spans="1:10" x14ac:dyDescent="0.25">
      <c r="A4937" s="2">
        <v>4936</v>
      </c>
      <c r="B4937" s="2">
        <v>54</v>
      </c>
      <c r="C4937" s="2">
        <v>40</v>
      </c>
      <c r="D4937" s="11"/>
      <c r="E49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37" s="524" t="str">
        <f t="shared" si="233"/>
        <v/>
      </c>
      <c r="H4937" s="525">
        <f t="shared" si="234"/>
        <v>0</v>
      </c>
      <c r="I4937" s="526">
        <f t="shared" si="232"/>
        <v>1</v>
      </c>
      <c r="J4937" s="526" t="str">
        <f ca="1">IF(G4937="","",SUMPRODUCT(LOOKUP(MID(SUBSTITUTE(UPPER(TRIM(CLEAN(SUBSTITUTE(SUBSTITUTE(G4937,"ٔ",""),"ـ","ء"))))," ",""),ROW(INDIRECT("1:"&amp;LEN(SUBSTITUTE(UPPER(TRIM(CLEAN(SUBSTITUTE(SUBSTITUTE(G4937,"ٔ",""),"ـ","ء"))))," ","")))),1),Gematria!$C$3:$C$40,Gematria!$D$3:$D$40)))</f>
        <v/>
      </c>
    </row>
    <row r="4938" spans="1:10" x14ac:dyDescent="0.25">
      <c r="A4938" s="2">
        <v>4937</v>
      </c>
      <c r="B4938" s="2">
        <v>54</v>
      </c>
      <c r="C4938" s="2">
        <v>41</v>
      </c>
      <c r="D4938" s="11"/>
      <c r="E49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38" s="524" t="str">
        <f t="shared" si="233"/>
        <v/>
      </c>
      <c r="H4938" s="525">
        <f t="shared" si="234"/>
        <v>0</v>
      </c>
      <c r="I4938" s="526">
        <f t="shared" si="232"/>
        <v>1</v>
      </c>
      <c r="J4938" s="526" t="str">
        <f ca="1">IF(G4938="","",SUMPRODUCT(LOOKUP(MID(SUBSTITUTE(UPPER(TRIM(CLEAN(SUBSTITUTE(SUBSTITUTE(G4938,"ٔ",""),"ـ","ء"))))," ",""),ROW(INDIRECT("1:"&amp;LEN(SUBSTITUTE(UPPER(TRIM(CLEAN(SUBSTITUTE(SUBSTITUTE(G4938,"ٔ",""),"ـ","ء"))))," ","")))),1),Gematria!$C$3:$C$40,Gematria!$D$3:$D$40)))</f>
        <v/>
      </c>
    </row>
    <row r="4939" spans="1:10" x14ac:dyDescent="0.25">
      <c r="A4939" s="2">
        <v>4938</v>
      </c>
      <c r="B4939" s="2">
        <v>54</v>
      </c>
      <c r="C4939" s="2">
        <v>42</v>
      </c>
      <c r="D4939" s="11"/>
      <c r="E49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39" s="524" t="str">
        <f t="shared" si="233"/>
        <v/>
      </c>
      <c r="H4939" s="525">
        <f t="shared" si="234"/>
        <v>0</v>
      </c>
      <c r="I4939" s="526">
        <f t="shared" si="232"/>
        <v>1</v>
      </c>
      <c r="J4939" s="526" t="str">
        <f ca="1">IF(G4939="","",SUMPRODUCT(LOOKUP(MID(SUBSTITUTE(UPPER(TRIM(CLEAN(SUBSTITUTE(SUBSTITUTE(G4939,"ٔ",""),"ـ","ء"))))," ",""),ROW(INDIRECT("1:"&amp;LEN(SUBSTITUTE(UPPER(TRIM(CLEAN(SUBSTITUTE(SUBSTITUTE(G4939,"ٔ",""),"ـ","ء"))))," ","")))),1),Gematria!$C$3:$C$40,Gematria!$D$3:$D$40)))</f>
        <v/>
      </c>
    </row>
    <row r="4940" spans="1:10" x14ac:dyDescent="0.25">
      <c r="A4940" s="2">
        <v>4939</v>
      </c>
      <c r="B4940" s="2">
        <v>54</v>
      </c>
      <c r="C4940" s="2">
        <v>43</v>
      </c>
      <c r="D4940" s="11"/>
      <c r="E49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40" s="524" t="str">
        <f t="shared" si="233"/>
        <v/>
      </c>
      <c r="H4940" s="525">
        <f t="shared" si="234"/>
        <v>0</v>
      </c>
      <c r="I4940" s="526">
        <f t="shared" si="232"/>
        <v>1</v>
      </c>
      <c r="J4940" s="526" t="str">
        <f ca="1">IF(G4940="","",SUMPRODUCT(LOOKUP(MID(SUBSTITUTE(UPPER(TRIM(CLEAN(SUBSTITUTE(SUBSTITUTE(G4940,"ٔ",""),"ـ","ء"))))," ",""),ROW(INDIRECT("1:"&amp;LEN(SUBSTITUTE(UPPER(TRIM(CLEAN(SUBSTITUTE(SUBSTITUTE(G4940,"ٔ",""),"ـ","ء"))))," ","")))),1),Gematria!$C$3:$C$40,Gematria!$D$3:$D$40)))</f>
        <v/>
      </c>
    </row>
    <row r="4941" spans="1:10" x14ac:dyDescent="0.25">
      <c r="A4941" s="2">
        <v>4940</v>
      </c>
      <c r="B4941" s="2">
        <v>54</v>
      </c>
      <c r="C4941" s="2">
        <v>44</v>
      </c>
      <c r="D4941" s="11"/>
      <c r="E49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41" s="524" t="str">
        <f t="shared" si="233"/>
        <v/>
      </c>
      <c r="H4941" s="525">
        <f t="shared" si="234"/>
        <v>0</v>
      </c>
      <c r="I4941" s="526">
        <f t="shared" si="232"/>
        <v>1</v>
      </c>
      <c r="J4941" s="526" t="str">
        <f ca="1">IF(G4941="","",SUMPRODUCT(LOOKUP(MID(SUBSTITUTE(UPPER(TRIM(CLEAN(SUBSTITUTE(SUBSTITUTE(G4941,"ٔ",""),"ـ","ء"))))," ",""),ROW(INDIRECT("1:"&amp;LEN(SUBSTITUTE(UPPER(TRIM(CLEAN(SUBSTITUTE(SUBSTITUTE(G4941,"ٔ",""),"ـ","ء"))))," ","")))),1),Gematria!$C$3:$C$40,Gematria!$D$3:$D$40)))</f>
        <v/>
      </c>
    </row>
    <row r="4942" spans="1:10" x14ac:dyDescent="0.25">
      <c r="A4942" s="2">
        <v>4941</v>
      </c>
      <c r="B4942" s="2">
        <v>54</v>
      </c>
      <c r="C4942" s="2">
        <v>45</v>
      </c>
      <c r="D4942" s="11"/>
      <c r="E49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42" s="524" t="str">
        <f t="shared" si="233"/>
        <v/>
      </c>
      <c r="H4942" s="525">
        <f t="shared" si="234"/>
        <v>0</v>
      </c>
      <c r="I4942" s="526">
        <f t="shared" si="232"/>
        <v>1</v>
      </c>
      <c r="J4942" s="526" t="str">
        <f ca="1">IF(G4942="","",SUMPRODUCT(LOOKUP(MID(SUBSTITUTE(UPPER(TRIM(CLEAN(SUBSTITUTE(SUBSTITUTE(G4942,"ٔ",""),"ـ","ء"))))," ",""),ROW(INDIRECT("1:"&amp;LEN(SUBSTITUTE(UPPER(TRIM(CLEAN(SUBSTITUTE(SUBSTITUTE(G4942,"ٔ",""),"ـ","ء"))))," ","")))),1),Gematria!$C$3:$C$40,Gematria!$D$3:$D$40)))</f>
        <v/>
      </c>
    </row>
    <row r="4943" spans="1:10" x14ac:dyDescent="0.25">
      <c r="A4943" s="2">
        <v>4942</v>
      </c>
      <c r="B4943" s="2">
        <v>54</v>
      </c>
      <c r="C4943" s="2">
        <v>46</v>
      </c>
      <c r="D4943" s="11"/>
      <c r="E49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43" s="524" t="str">
        <f t="shared" si="233"/>
        <v/>
      </c>
      <c r="H4943" s="525">
        <f t="shared" si="234"/>
        <v>0</v>
      </c>
      <c r="I4943" s="526">
        <f t="shared" si="232"/>
        <v>1</v>
      </c>
      <c r="J4943" s="526" t="str">
        <f ca="1">IF(G4943="","",SUMPRODUCT(LOOKUP(MID(SUBSTITUTE(UPPER(TRIM(CLEAN(SUBSTITUTE(SUBSTITUTE(G4943,"ٔ",""),"ـ","ء"))))," ",""),ROW(INDIRECT("1:"&amp;LEN(SUBSTITUTE(UPPER(TRIM(CLEAN(SUBSTITUTE(SUBSTITUTE(G4943,"ٔ",""),"ـ","ء"))))," ","")))),1),Gematria!$C$3:$C$40,Gematria!$D$3:$D$40)))</f>
        <v/>
      </c>
    </row>
    <row r="4944" spans="1:10" x14ac:dyDescent="0.25">
      <c r="A4944" s="2">
        <v>4943</v>
      </c>
      <c r="B4944" s="2">
        <v>54</v>
      </c>
      <c r="C4944" s="2">
        <v>47</v>
      </c>
      <c r="D4944" s="11"/>
      <c r="E49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44" s="524" t="str">
        <f t="shared" si="233"/>
        <v/>
      </c>
      <c r="H4944" s="525">
        <f t="shared" si="234"/>
        <v>0</v>
      </c>
      <c r="I4944" s="526">
        <f t="shared" si="232"/>
        <v>1</v>
      </c>
      <c r="J4944" s="526" t="str">
        <f ca="1">IF(G4944="","",SUMPRODUCT(LOOKUP(MID(SUBSTITUTE(UPPER(TRIM(CLEAN(SUBSTITUTE(SUBSTITUTE(G4944,"ٔ",""),"ـ","ء"))))," ",""),ROW(INDIRECT("1:"&amp;LEN(SUBSTITUTE(UPPER(TRIM(CLEAN(SUBSTITUTE(SUBSTITUTE(G4944,"ٔ",""),"ـ","ء"))))," ","")))),1),Gematria!$C$3:$C$40,Gematria!$D$3:$D$40)))</f>
        <v/>
      </c>
    </row>
    <row r="4945" spans="1:10" x14ac:dyDescent="0.25">
      <c r="A4945" s="2">
        <v>4944</v>
      </c>
      <c r="B4945" s="2">
        <v>54</v>
      </c>
      <c r="C4945" s="2">
        <v>48</v>
      </c>
      <c r="D4945" s="11"/>
      <c r="E49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45" s="524" t="str">
        <f t="shared" si="233"/>
        <v/>
      </c>
      <c r="H4945" s="525">
        <f t="shared" si="234"/>
        <v>0</v>
      </c>
      <c r="I4945" s="526">
        <f t="shared" si="232"/>
        <v>1</v>
      </c>
      <c r="J4945" s="526" t="str">
        <f ca="1">IF(G4945="","",SUMPRODUCT(LOOKUP(MID(SUBSTITUTE(UPPER(TRIM(CLEAN(SUBSTITUTE(SUBSTITUTE(G4945,"ٔ",""),"ـ","ء"))))," ",""),ROW(INDIRECT("1:"&amp;LEN(SUBSTITUTE(UPPER(TRIM(CLEAN(SUBSTITUTE(SUBSTITUTE(G4945,"ٔ",""),"ـ","ء"))))," ","")))),1),Gematria!$C$3:$C$40,Gematria!$D$3:$D$40)))</f>
        <v/>
      </c>
    </row>
    <row r="4946" spans="1:10" x14ac:dyDescent="0.25">
      <c r="A4946" s="2">
        <v>4945</v>
      </c>
      <c r="B4946" s="2">
        <v>54</v>
      </c>
      <c r="C4946" s="2">
        <v>49</v>
      </c>
      <c r="D4946" s="11"/>
      <c r="E49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46" s="524" t="str">
        <f t="shared" si="233"/>
        <v/>
      </c>
      <c r="H4946" s="525">
        <f t="shared" si="234"/>
        <v>0</v>
      </c>
      <c r="I4946" s="526">
        <f t="shared" si="232"/>
        <v>1</v>
      </c>
      <c r="J4946" s="526" t="str">
        <f ca="1">IF(G4946="","",SUMPRODUCT(LOOKUP(MID(SUBSTITUTE(UPPER(TRIM(CLEAN(SUBSTITUTE(SUBSTITUTE(G4946,"ٔ",""),"ـ","ء"))))," ",""),ROW(INDIRECT("1:"&amp;LEN(SUBSTITUTE(UPPER(TRIM(CLEAN(SUBSTITUTE(SUBSTITUTE(G4946,"ٔ",""),"ـ","ء"))))," ","")))),1),Gematria!$C$3:$C$40,Gematria!$D$3:$D$40)))</f>
        <v/>
      </c>
    </row>
    <row r="4947" spans="1:10" x14ac:dyDescent="0.25">
      <c r="A4947" s="2">
        <v>4946</v>
      </c>
      <c r="B4947" s="2">
        <v>54</v>
      </c>
      <c r="C4947" s="2">
        <v>50</v>
      </c>
      <c r="D4947" s="11"/>
      <c r="E49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47" s="524" t="str">
        <f t="shared" si="233"/>
        <v/>
      </c>
      <c r="H4947" s="525">
        <f t="shared" si="234"/>
        <v>0</v>
      </c>
      <c r="I4947" s="526">
        <f t="shared" ref="I4947:I5010" si="235">LEN(TRIM(G4947))-H4947+1</f>
        <v>1</v>
      </c>
      <c r="J4947" s="526" t="str">
        <f ca="1">IF(G4947="","",SUMPRODUCT(LOOKUP(MID(SUBSTITUTE(UPPER(TRIM(CLEAN(SUBSTITUTE(SUBSTITUTE(G4947,"ٔ",""),"ـ","ء"))))," ",""),ROW(INDIRECT("1:"&amp;LEN(SUBSTITUTE(UPPER(TRIM(CLEAN(SUBSTITUTE(SUBSTITUTE(G4947,"ٔ",""),"ـ","ء"))))," ","")))),1),Gematria!$C$3:$C$40,Gematria!$D$3:$D$40)))</f>
        <v/>
      </c>
    </row>
    <row r="4948" spans="1:10" x14ac:dyDescent="0.25">
      <c r="A4948" s="2">
        <v>4947</v>
      </c>
      <c r="B4948" s="2">
        <v>54</v>
      </c>
      <c r="C4948" s="2">
        <v>51</v>
      </c>
      <c r="D4948" s="11"/>
      <c r="E49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48" s="524" t="str">
        <f t="shared" si="233"/>
        <v/>
      </c>
      <c r="H4948" s="525">
        <f t="shared" si="234"/>
        <v>0</v>
      </c>
      <c r="I4948" s="526">
        <f t="shared" si="235"/>
        <v>1</v>
      </c>
      <c r="J4948" s="526" t="str">
        <f ca="1">IF(G4948="","",SUMPRODUCT(LOOKUP(MID(SUBSTITUTE(UPPER(TRIM(CLEAN(SUBSTITUTE(SUBSTITUTE(G4948,"ٔ",""),"ـ","ء"))))," ",""),ROW(INDIRECT("1:"&amp;LEN(SUBSTITUTE(UPPER(TRIM(CLEAN(SUBSTITUTE(SUBSTITUTE(G4948,"ٔ",""),"ـ","ء"))))," ","")))),1),Gematria!$C$3:$C$40,Gematria!$D$3:$D$40)))</f>
        <v/>
      </c>
    </row>
    <row r="4949" spans="1:10" x14ac:dyDescent="0.25">
      <c r="A4949" s="2">
        <v>4948</v>
      </c>
      <c r="B4949" s="2">
        <v>54</v>
      </c>
      <c r="C4949" s="2">
        <v>52</v>
      </c>
      <c r="D4949" s="11"/>
      <c r="E49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49" s="524" t="str">
        <f t="shared" si="233"/>
        <v/>
      </c>
      <c r="H4949" s="525">
        <f t="shared" si="234"/>
        <v>0</v>
      </c>
      <c r="I4949" s="526">
        <f t="shared" si="235"/>
        <v>1</v>
      </c>
      <c r="J4949" s="526" t="str">
        <f ca="1">IF(G4949="","",SUMPRODUCT(LOOKUP(MID(SUBSTITUTE(UPPER(TRIM(CLEAN(SUBSTITUTE(SUBSTITUTE(G4949,"ٔ",""),"ـ","ء"))))," ",""),ROW(INDIRECT("1:"&amp;LEN(SUBSTITUTE(UPPER(TRIM(CLEAN(SUBSTITUTE(SUBSTITUTE(G4949,"ٔ",""),"ـ","ء"))))," ","")))),1),Gematria!$C$3:$C$40,Gematria!$D$3:$D$40)))</f>
        <v/>
      </c>
    </row>
    <row r="4950" spans="1:10" x14ac:dyDescent="0.25">
      <c r="A4950" s="2">
        <v>4949</v>
      </c>
      <c r="B4950" s="2">
        <v>54</v>
      </c>
      <c r="C4950" s="2">
        <v>53</v>
      </c>
      <c r="D4950" s="11"/>
      <c r="E49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50" s="524" t="str">
        <f t="shared" si="233"/>
        <v/>
      </c>
      <c r="H4950" s="525">
        <f t="shared" si="234"/>
        <v>0</v>
      </c>
      <c r="I4950" s="526">
        <f t="shared" si="235"/>
        <v>1</v>
      </c>
      <c r="J4950" s="526" t="str">
        <f ca="1">IF(G4950="","",SUMPRODUCT(LOOKUP(MID(SUBSTITUTE(UPPER(TRIM(CLEAN(SUBSTITUTE(SUBSTITUTE(G4950,"ٔ",""),"ـ","ء"))))," ",""),ROW(INDIRECT("1:"&amp;LEN(SUBSTITUTE(UPPER(TRIM(CLEAN(SUBSTITUTE(SUBSTITUTE(G4950,"ٔ",""),"ـ","ء"))))," ","")))),1),Gematria!$C$3:$C$40,Gematria!$D$3:$D$40)))</f>
        <v/>
      </c>
    </row>
    <row r="4951" spans="1:10" x14ac:dyDescent="0.25">
      <c r="A4951" s="2">
        <v>4950</v>
      </c>
      <c r="B4951" s="2">
        <v>54</v>
      </c>
      <c r="C4951" s="2">
        <v>54</v>
      </c>
      <c r="D4951" s="11"/>
      <c r="E49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51" s="524" t="str">
        <f t="shared" si="233"/>
        <v/>
      </c>
      <c r="H4951" s="525">
        <f t="shared" si="234"/>
        <v>0</v>
      </c>
      <c r="I4951" s="526">
        <f t="shared" si="235"/>
        <v>1</v>
      </c>
      <c r="J4951" s="526" t="str">
        <f ca="1">IF(G4951="","",SUMPRODUCT(LOOKUP(MID(SUBSTITUTE(UPPER(TRIM(CLEAN(SUBSTITUTE(SUBSTITUTE(G4951,"ٔ",""),"ـ","ء"))))," ",""),ROW(INDIRECT("1:"&amp;LEN(SUBSTITUTE(UPPER(TRIM(CLEAN(SUBSTITUTE(SUBSTITUTE(G4951,"ٔ",""),"ـ","ء"))))," ","")))),1),Gematria!$C$3:$C$40,Gematria!$D$3:$D$40)))</f>
        <v/>
      </c>
    </row>
    <row r="4952" spans="1:10" x14ac:dyDescent="0.25">
      <c r="A4952" s="2">
        <v>4951</v>
      </c>
      <c r="B4952" s="2">
        <v>54</v>
      </c>
      <c r="C4952" s="2">
        <v>55</v>
      </c>
      <c r="D4952" s="11"/>
      <c r="E49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52" s="524" t="str">
        <f t="shared" si="233"/>
        <v/>
      </c>
      <c r="H4952" s="525">
        <f t="shared" si="234"/>
        <v>0</v>
      </c>
      <c r="I4952" s="526">
        <f t="shared" si="235"/>
        <v>1</v>
      </c>
      <c r="J4952" s="526" t="str">
        <f ca="1">IF(G4952="","",SUMPRODUCT(LOOKUP(MID(SUBSTITUTE(UPPER(TRIM(CLEAN(SUBSTITUTE(SUBSTITUTE(G4952,"ٔ",""),"ـ","ء"))))," ",""),ROW(INDIRECT("1:"&amp;LEN(SUBSTITUTE(UPPER(TRIM(CLEAN(SUBSTITUTE(SUBSTITUTE(G4952,"ٔ",""),"ـ","ء"))))," ","")))),1),Gematria!$C$3:$C$40,Gematria!$D$3:$D$40)))</f>
        <v/>
      </c>
    </row>
    <row r="4953" spans="1:10" x14ac:dyDescent="0.25">
      <c r="A4953" s="2">
        <v>4952</v>
      </c>
      <c r="B4953" s="2">
        <v>55</v>
      </c>
      <c r="C4953" s="2">
        <v>0</v>
      </c>
      <c r="D4953" s="11"/>
      <c r="E49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53" s="524" t="str">
        <f t="shared" si="233"/>
        <v/>
      </c>
      <c r="H4953" s="525">
        <f t="shared" si="234"/>
        <v>0</v>
      </c>
      <c r="I4953" s="526">
        <f t="shared" si="235"/>
        <v>1</v>
      </c>
      <c r="J4953" s="526" t="str">
        <f ca="1">IF(G4953="","",SUMPRODUCT(LOOKUP(MID(SUBSTITUTE(UPPER(TRIM(CLEAN(SUBSTITUTE(SUBSTITUTE(G4953,"ٔ",""),"ـ","ء"))))," ",""),ROW(INDIRECT("1:"&amp;LEN(SUBSTITUTE(UPPER(TRIM(CLEAN(SUBSTITUTE(SUBSTITUTE(G4953,"ٔ",""),"ـ","ء"))))," ","")))),1),Gematria!$C$3:$C$40,Gematria!$D$3:$D$40)))</f>
        <v/>
      </c>
    </row>
    <row r="4954" spans="1:10" x14ac:dyDescent="0.25">
      <c r="A4954" s="2">
        <v>4953</v>
      </c>
      <c r="B4954" s="2">
        <v>55</v>
      </c>
      <c r="C4954" s="2">
        <v>1</v>
      </c>
      <c r="D4954" s="11"/>
      <c r="E49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54" s="524" t="str">
        <f t="shared" si="233"/>
        <v/>
      </c>
      <c r="H4954" s="525">
        <f t="shared" si="234"/>
        <v>0</v>
      </c>
      <c r="I4954" s="526">
        <f t="shared" si="235"/>
        <v>1</v>
      </c>
      <c r="J4954" s="526" t="str">
        <f ca="1">IF(G4954="","",SUMPRODUCT(LOOKUP(MID(SUBSTITUTE(UPPER(TRIM(CLEAN(SUBSTITUTE(SUBSTITUTE(G4954,"ٔ",""),"ـ","ء"))))," ",""),ROW(INDIRECT("1:"&amp;LEN(SUBSTITUTE(UPPER(TRIM(CLEAN(SUBSTITUTE(SUBSTITUTE(G4954,"ٔ",""),"ـ","ء"))))," ","")))),1),Gematria!$C$3:$C$40,Gematria!$D$3:$D$40)))</f>
        <v/>
      </c>
    </row>
    <row r="4955" spans="1:10" x14ac:dyDescent="0.25">
      <c r="A4955" s="2">
        <v>4954</v>
      </c>
      <c r="B4955" s="2">
        <v>55</v>
      </c>
      <c r="C4955" s="2">
        <v>2</v>
      </c>
      <c r="D4955" s="11"/>
      <c r="E49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55" s="524" t="str">
        <f t="shared" si="233"/>
        <v/>
      </c>
      <c r="H4955" s="525">
        <f t="shared" si="234"/>
        <v>0</v>
      </c>
      <c r="I4955" s="526">
        <f t="shared" si="235"/>
        <v>1</v>
      </c>
      <c r="J4955" s="526" t="str">
        <f ca="1">IF(G4955="","",SUMPRODUCT(LOOKUP(MID(SUBSTITUTE(UPPER(TRIM(CLEAN(SUBSTITUTE(SUBSTITUTE(G4955,"ٔ",""),"ـ","ء"))))," ",""),ROW(INDIRECT("1:"&amp;LEN(SUBSTITUTE(UPPER(TRIM(CLEAN(SUBSTITUTE(SUBSTITUTE(G4955,"ٔ",""),"ـ","ء"))))," ","")))),1),Gematria!$C$3:$C$40,Gematria!$D$3:$D$40)))</f>
        <v/>
      </c>
    </row>
    <row r="4956" spans="1:10" x14ac:dyDescent="0.25">
      <c r="A4956" s="2">
        <v>4955</v>
      </c>
      <c r="B4956" s="2">
        <v>55</v>
      </c>
      <c r="C4956" s="2">
        <v>3</v>
      </c>
      <c r="D4956" s="11"/>
      <c r="E49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56" s="524" t="str">
        <f t="shared" si="233"/>
        <v/>
      </c>
      <c r="H4956" s="525">
        <f t="shared" si="234"/>
        <v>0</v>
      </c>
      <c r="I4956" s="526">
        <f t="shared" si="235"/>
        <v>1</v>
      </c>
      <c r="J4956" s="526" t="str">
        <f ca="1">IF(G4956="","",SUMPRODUCT(LOOKUP(MID(SUBSTITUTE(UPPER(TRIM(CLEAN(SUBSTITUTE(SUBSTITUTE(G4956,"ٔ",""),"ـ","ء"))))," ",""),ROW(INDIRECT("1:"&amp;LEN(SUBSTITUTE(UPPER(TRIM(CLEAN(SUBSTITUTE(SUBSTITUTE(G4956,"ٔ",""),"ـ","ء"))))," ","")))),1),Gematria!$C$3:$C$40,Gematria!$D$3:$D$40)))</f>
        <v/>
      </c>
    </row>
    <row r="4957" spans="1:10" x14ac:dyDescent="0.25">
      <c r="A4957" s="2">
        <v>4956</v>
      </c>
      <c r="B4957" s="2">
        <v>55</v>
      </c>
      <c r="C4957" s="2">
        <v>4</v>
      </c>
      <c r="D4957" s="11"/>
      <c r="E49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57" s="524" t="str">
        <f t="shared" si="233"/>
        <v/>
      </c>
      <c r="H4957" s="525">
        <f t="shared" si="234"/>
        <v>0</v>
      </c>
      <c r="I4957" s="526">
        <f t="shared" si="235"/>
        <v>1</v>
      </c>
      <c r="J4957" s="526" t="str">
        <f ca="1">IF(G4957="","",SUMPRODUCT(LOOKUP(MID(SUBSTITUTE(UPPER(TRIM(CLEAN(SUBSTITUTE(SUBSTITUTE(G4957,"ٔ",""),"ـ","ء"))))," ",""),ROW(INDIRECT("1:"&amp;LEN(SUBSTITUTE(UPPER(TRIM(CLEAN(SUBSTITUTE(SUBSTITUTE(G4957,"ٔ",""),"ـ","ء"))))," ","")))),1),Gematria!$C$3:$C$40,Gematria!$D$3:$D$40)))</f>
        <v/>
      </c>
    </row>
    <row r="4958" spans="1:10" x14ac:dyDescent="0.25">
      <c r="A4958" s="2">
        <v>4957</v>
      </c>
      <c r="B4958" s="2">
        <v>55</v>
      </c>
      <c r="C4958" s="2">
        <v>5</v>
      </c>
      <c r="D4958" s="11"/>
      <c r="E49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58" s="524" t="str">
        <f t="shared" si="233"/>
        <v/>
      </c>
      <c r="H4958" s="525">
        <f t="shared" si="234"/>
        <v>0</v>
      </c>
      <c r="I4958" s="526">
        <f t="shared" si="235"/>
        <v>1</v>
      </c>
      <c r="J4958" s="526" t="str">
        <f ca="1">IF(G4958="","",SUMPRODUCT(LOOKUP(MID(SUBSTITUTE(UPPER(TRIM(CLEAN(SUBSTITUTE(SUBSTITUTE(G4958,"ٔ",""),"ـ","ء"))))," ",""),ROW(INDIRECT("1:"&amp;LEN(SUBSTITUTE(UPPER(TRIM(CLEAN(SUBSTITUTE(SUBSTITUTE(G4958,"ٔ",""),"ـ","ء"))))," ","")))),1),Gematria!$C$3:$C$40,Gematria!$D$3:$D$40)))</f>
        <v/>
      </c>
    </row>
    <row r="4959" spans="1:10" x14ac:dyDescent="0.25">
      <c r="A4959" s="2">
        <v>4958</v>
      </c>
      <c r="B4959" s="2">
        <v>55</v>
      </c>
      <c r="C4959" s="2">
        <v>6</v>
      </c>
      <c r="D4959" s="11"/>
      <c r="E49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59" s="524" t="str">
        <f t="shared" si="233"/>
        <v/>
      </c>
      <c r="H4959" s="525">
        <f t="shared" si="234"/>
        <v>0</v>
      </c>
      <c r="I4959" s="526">
        <f t="shared" si="235"/>
        <v>1</v>
      </c>
      <c r="J4959" s="526" t="str">
        <f ca="1">IF(G4959="","",SUMPRODUCT(LOOKUP(MID(SUBSTITUTE(UPPER(TRIM(CLEAN(SUBSTITUTE(SUBSTITUTE(G4959,"ٔ",""),"ـ","ء"))))," ",""),ROW(INDIRECT("1:"&amp;LEN(SUBSTITUTE(UPPER(TRIM(CLEAN(SUBSTITUTE(SUBSTITUTE(G4959,"ٔ",""),"ـ","ء"))))," ","")))),1),Gematria!$C$3:$C$40,Gematria!$D$3:$D$40)))</f>
        <v/>
      </c>
    </row>
    <row r="4960" spans="1:10" x14ac:dyDescent="0.25">
      <c r="A4960" s="2">
        <v>4959</v>
      </c>
      <c r="B4960" s="2">
        <v>55</v>
      </c>
      <c r="C4960" s="2">
        <v>7</v>
      </c>
      <c r="D4960" s="11"/>
      <c r="E49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60" s="524" t="str">
        <f t="shared" si="233"/>
        <v/>
      </c>
      <c r="H4960" s="525">
        <f t="shared" si="234"/>
        <v>0</v>
      </c>
      <c r="I4960" s="526">
        <f t="shared" si="235"/>
        <v>1</v>
      </c>
      <c r="J4960" s="526" t="str">
        <f ca="1">IF(G4960="","",SUMPRODUCT(LOOKUP(MID(SUBSTITUTE(UPPER(TRIM(CLEAN(SUBSTITUTE(SUBSTITUTE(G4960,"ٔ",""),"ـ","ء"))))," ",""),ROW(INDIRECT("1:"&amp;LEN(SUBSTITUTE(UPPER(TRIM(CLEAN(SUBSTITUTE(SUBSTITUTE(G4960,"ٔ",""),"ـ","ء"))))," ","")))),1),Gematria!$C$3:$C$40,Gematria!$D$3:$D$40)))</f>
        <v/>
      </c>
    </row>
    <row r="4961" spans="1:10" x14ac:dyDescent="0.25">
      <c r="A4961" s="2">
        <v>4960</v>
      </c>
      <c r="B4961" s="2">
        <v>55</v>
      </c>
      <c r="C4961" s="2">
        <v>8</v>
      </c>
      <c r="D4961" s="11"/>
      <c r="E49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61" s="524" t="str">
        <f t="shared" si="233"/>
        <v/>
      </c>
      <c r="H4961" s="525">
        <f t="shared" si="234"/>
        <v>0</v>
      </c>
      <c r="I4961" s="526">
        <f t="shared" si="235"/>
        <v>1</v>
      </c>
      <c r="J4961" s="526" t="str">
        <f ca="1">IF(G4961="","",SUMPRODUCT(LOOKUP(MID(SUBSTITUTE(UPPER(TRIM(CLEAN(SUBSTITUTE(SUBSTITUTE(G4961,"ٔ",""),"ـ","ء"))))," ",""),ROW(INDIRECT("1:"&amp;LEN(SUBSTITUTE(UPPER(TRIM(CLEAN(SUBSTITUTE(SUBSTITUTE(G4961,"ٔ",""),"ـ","ء"))))," ","")))),1),Gematria!$C$3:$C$40,Gematria!$D$3:$D$40)))</f>
        <v/>
      </c>
    </row>
    <row r="4962" spans="1:10" x14ac:dyDescent="0.25">
      <c r="A4962" s="2">
        <v>4961</v>
      </c>
      <c r="B4962" s="2">
        <v>55</v>
      </c>
      <c r="C4962" s="2">
        <v>9</v>
      </c>
      <c r="D4962" s="11"/>
      <c r="E49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62" s="524" t="str">
        <f t="shared" si="233"/>
        <v/>
      </c>
      <c r="H4962" s="525">
        <f t="shared" si="234"/>
        <v>0</v>
      </c>
      <c r="I4962" s="526">
        <f t="shared" si="235"/>
        <v>1</v>
      </c>
      <c r="J4962" s="526" t="str">
        <f ca="1">IF(G4962="","",SUMPRODUCT(LOOKUP(MID(SUBSTITUTE(UPPER(TRIM(CLEAN(SUBSTITUTE(SUBSTITUTE(G4962,"ٔ",""),"ـ","ء"))))," ",""),ROW(INDIRECT("1:"&amp;LEN(SUBSTITUTE(UPPER(TRIM(CLEAN(SUBSTITUTE(SUBSTITUTE(G4962,"ٔ",""),"ـ","ء"))))," ","")))),1),Gematria!$C$3:$C$40,Gematria!$D$3:$D$40)))</f>
        <v/>
      </c>
    </row>
    <row r="4963" spans="1:10" x14ac:dyDescent="0.25">
      <c r="A4963" s="2">
        <v>4962</v>
      </c>
      <c r="B4963" s="2">
        <v>55</v>
      </c>
      <c r="C4963" s="2">
        <v>10</v>
      </c>
      <c r="D4963" s="11"/>
      <c r="E49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63" s="524" t="str">
        <f t="shared" si="233"/>
        <v/>
      </c>
      <c r="H4963" s="525">
        <f t="shared" si="234"/>
        <v>0</v>
      </c>
      <c r="I4963" s="526">
        <f t="shared" si="235"/>
        <v>1</v>
      </c>
      <c r="J4963" s="526" t="str">
        <f ca="1">IF(G4963="","",SUMPRODUCT(LOOKUP(MID(SUBSTITUTE(UPPER(TRIM(CLEAN(SUBSTITUTE(SUBSTITUTE(G4963,"ٔ",""),"ـ","ء"))))," ",""),ROW(INDIRECT("1:"&amp;LEN(SUBSTITUTE(UPPER(TRIM(CLEAN(SUBSTITUTE(SUBSTITUTE(G4963,"ٔ",""),"ـ","ء"))))," ","")))),1),Gematria!$C$3:$C$40,Gematria!$D$3:$D$40)))</f>
        <v/>
      </c>
    </row>
    <row r="4964" spans="1:10" x14ac:dyDescent="0.25">
      <c r="A4964" s="2">
        <v>4963</v>
      </c>
      <c r="B4964" s="2">
        <v>55</v>
      </c>
      <c r="C4964" s="2">
        <v>11</v>
      </c>
      <c r="D4964" s="11"/>
      <c r="E49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64" s="524" t="str">
        <f t="shared" si="233"/>
        <v/>
      </c>
      <c r="H4964" s="525">
        <f t="shared" si="234"/>
        <v>0</v>
      </c>
      <c r="I4964" s="526">
        <f t="shared" si="235"/>
        <v>1</v>
      </c>
      <c r="J4964" s="526" t="str">
        <f ca="1">IF(G4964="","",SUMPRODUCT(LOOKUP(MID(SUBSTITUTE(UPPER(TRIM(CLEAN(SUBSTITUTE(SUBSTITUTE(G4964,"ٔ",""),"ـ","ء"))))," ",""),ROW(INDIRECT("1:"&amp;LEN(SUBSTITUTE(UPPER(TRIM(CLEAN(SUBSTITUTE(SUBSTITUTE(G4964,"ٔ",""),"ـ","ء"))))," ","")))),1),Gematria!$C$3:$C$40,Gematria!$D$3:$D$40)))</f>
        <v/>
      </c>
    </row>
    <row r="4965" spans="1:10" x14ac:dyDescent="0.25">
      <c r="A4965" s="2">
        <v>4964</v>
      </c>
      <c r="B4965" s="2">
        <v>55</v>
      </c>
      <c r="C4965" s="2">
        <v>12</v>
      </c>
      <c r="D4965" s="11"/>
      <c r="E49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65" s="524" t="str">
        <f t="shared" si="233"/>
        <v/>
      </c>
      <c r="H4965" s="525">
        <f t="shared" si="234"/>
        <v>0</v>
      </c>
      <c r="I4965" s="526">
        <f t="shared" si="235"/>
        <v>1</v>
      </c>
      <c r="J4965" s="526" t="str">
        <f ca="1">IF(G4965="","",SUMPRODUCT(LOOKUP(MID(SUBSTITUTE(UPPER(TRIM(CLEAN(SUBSTITUTE(SUBSTITUTE(G4965,"ٔ",""),"ـ","ء"))))," ",""),ROW(INDIRECT("1:"&amp;LEN(SUBSTITUTE(UPPER(TRIM(CLEAN(SUBSTITUTE(SUBSTITUTE(G4965,"ٔ",""),"ـ","ء"))))," ","")))),1),Gematria!$C$3:$C$40,Gematria!$D$3:$D$40)))</f>
        <v/>
      </c>
    </row>
    <row r="4966" spans="1:10" x14ac:dyDescent="0.25">
      <c r="A4966" s="2">
        <v>4965</v>
      </c>
      <c r="B4966" s="2">
        <v>55</v>
      </c>
      <c r="C4966" s="2">
        <v>13</v>
      </c>
      <c r="D4966" s="11"/>
      <c r="E49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66" s="524" t="str">
        <f t="shared" si="233"/>
        <v/>
      </c>
      <c r="H4966" s="525">
        <f t="shared" si="234"/>
        <v>0</v>
      </c>
      <c r="I4966" s="526">
        <f t="shared" si="235"/>
        <v>1</v>
      </c>
      <c r="J4966" s="526" t="str">
        <f ca="1">IF(G4966="","",SUMPRODUCT(LOOKUP(MID(SUBSTITUTE(UPPER(TRIM(CLEAN(SUBSTITUTE(SUBSTITUTE(G4966,"ٔ",""),"ـ","ء"))))," ",""),ROW(INDIRECT("1:"&amp;LEN(SUBSTITUTE(UPPER(TRIM(CLEAN(SUBSTITUTE(SUBSTITUTE(G4966,"ٔ",""),"ـ","ء"))))," ","")))),1),Gematria!$C$3:$C$40,Gematria!$D$3:$D$40)))</f>
        <v/>
      </c>
    </row>
    <row r="4967" spans="1:10" x14ac:dyDescent="0.25">
      <c r="A4967" s="2">
        <v>4966</v>
      </c>
      <c r="B4967" s="2">
        <v>55</v>
      </c>
      <c r="C4967" s="2">
        <v>14</v>
      </c>
      <c r="D4967" s="11"/>
      <c r="E49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67" s="524" t="str">
        <f t="shared" si="233"/>
        <v/>
      </c>
      <c r="H4967" s="525">
        <f t="shared" si="234"/>
        <v>0</v>
      </c>
      <c r="I4967" s="526">
        <f t="shared" si="235"/>
        <v>1</v>
      </c>
      <c r="J4967" s="526" t="str">
        <f ca="1">IF(G4967="","",SUMPRODUCT(LOOKUP(MID(SUBSTITUTE(UPPER(TRIM(CLEAN(SUBSTITUTE(SUBSTITUTE(G4967,"ٔ",""),"ـ","ء"))))," ",""),ROW(INDIRECT("1:"&amp;LEN(SUBSTITUTE(UPPER(TRIM(CLEAN(SUBSTITUTE(SUBSTITUTE(G4967,"ٔ",""),"ـ","ء"))))," ","")))),1),Gematria!$C$3:$C$40,Gematria!$D$3:$D$40)))</f>
        <v/>
      </c>
    </row>
    <row r="4968" spans="1:10" x14ac:dyDescent="0.25">
      <c r="A4968" s="2">
        <v>4967</v>
      </c>
      <c r="B4968" s="2">
        <v>55</v>
      </c>
      <c r="C4968" s="2">
        <v>15</v>
      </c>
      <c r="D4968" s="11"/>
      <c r="E49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68" s="524" t="str">
        <f t="shared" si="233"/>
        <v/>
      </c>
      <c r="H4968" s="525">
        <f t="shared" si="234"/>
        <v>0</v>
      </c>
      <c r="I4968" s="526">
        <f t="shared" si="235"/>
        <v>1</v>
      </c>
      <c r="J4968" s="526" t="str">
        <f ca="1">IF(G4968="","",SUMPRODUCT(LOOKUP(MID(SUBSTITUTE(UPPER(TRIM(CLEAN(SUBSTITUTE(SUBSTITUTE(G4968,"ٔ",""),"ـ","ء"))))," ",""),ROW(INDIRECT("1:"&amp;LEN(SUBSTITUTE(UPPER(TRIM(CLEAN(SUBSTITUTE(SUBSTITUTE(G4968,"ٔ",""),"ـ","ء"))))," ","")))),1),Gematria!$C$3:$C$40,Gematria!$D$3:$D$40)))</f>
        <v/>
      </c>
    </row>
    <row r="4969" spans="1:10" x14ac:dyDescent="0.25">
      <c r="A4969" s="2">
        <v>4968</v>
      </c>
      <c r="B4969" s="2">
        <v>55</v>
      </c>
      <c r="C4969" s="2">
        <v>16</v>
      </c>
      <c r="D4969" s="11"/>
      <c r="E49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69" s="524" t="str">
        <f t="shared" si="233"/>
        <v/>
      </c>
      <c r="H4969" s="525">
        <f t="shared" si="234"/>
        <v>0</v>
      </c>
      <c r="I4969" s="526">
        <f t="shared" si="235"/>
        <v>1</v>
      </c>
      <c r="J4969" s="526" t="str">
        <f ca="1">IF(G4969="","",SUMPRODUCT(LOOKUP(MID(SUBSTITUTE(UPPER(TRIM(CLEAN(SUBSTITUTE(SUBSTITUTE(G4969,"ٔ",""),"ـ","ء"))))," ",""),ROW(INDIRECT("1:"&amp;LEN(SUBSTITUTE(UPPER(TRIM(CLEAN(SUBSTITUTE(SUBSTITUTE(G4969,"ٔ",""),"ـ","ء"))))," ","")))),1),Gematria!$C$3:$C$40,Gematria!$D$3:$D$40)))</f>
        <v/>
      </c>
    </row>
    <row r="4970" spans="1:10" x14ac:dyDescent="0.25">
      <c r="A4970" s="2">
        <v>4969</v>
      </c>
      <c r="B4970" s="2">
        <v>55</v>
      </c>
      <c r="C4970" s="2">
        <v>17</v>
      </c>
      <c r="D4970" s="11"/>
      <c r="E49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70" s="524" t="str">
        <f t="shared" si="233"/>
        <v/>
      </c>
      <c r="H4970" s="525">
        <f t="shared" si="234"/>
        <v>0</v>
      </c>
      <c r="I4970" s="526">
        <f t="shared" si="235"/>
        <v>1</v>
      </c>
      <c r="J4970" s="526" t="str">
        <f ca="1">IF(G4970="","",SUMPRODUCT(LOOKUP(MID(SUBSTITUTE(UPPER(TRIM(CLEAN(SUBSTITUTE(SUBSTITUTE(G4970,"ٔ",""),"ـ","ء"))))," ",""),ROW(INDIRECT("1:"&amp;LEN(SUBSTITUTE(UPPER(TRIM(CLEAN(SUBSTITUTE(SUBSTITUTE(G4970,"ٔ",""),"ـ","ء"))))," ","")))),1),Gematria!$C$3:$C$40,Gematria!$D$3:$D$40)))</f>
        <v/>
      </c>
    </row>
    <row r="4971" spans="1:10" x14ac:dyDescent="0.25">
      <c r="A4971" s="2">
        <v>4970</v>
      </c>
      <c r="B4971" s="2">
        <v>55</v>
      </c>
      <c r="C4971" s="2">
        <v>18</v>
      </c>
      <c r="D4971" s="11"/>
      <c r="E49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71" s="524" t="str">
        <f t="shared" si="233"/>
        <v/>
      </c>
      <c r="H4971" s="525">
        <f t="shared" si="234"/>
        <v>0</v>
      </c>
      <c r="I4971" s="526">
        <f t="shared" si="235"/>
        <v>1</v>
      </c>
      <c r="J4971" s="526" t="str">
        <f ca="1">IF(G4971="","",SUMPRODUCT(LOOKUP(MID(SUBSTITUTE(UPPER(TRIM(CLEAN(SUBSTITUTE(SUBSTITUTE(G4971,"ٔ",""),"ـ","ء"))))," ",""),ROW(INDIRECT("1:"&amp;LEN(SUBSTITUTE(UPPER(TRIM(CLEAN(SUBSTITUTE(SUBSTITUTE(G4971,"ٔ",""),"ـ","ء"))))," ","")))),1),Gematria!$C$3:$C$40,Gematria!$D$3:$D$40)))</f>
        <v/>
      </c>
    </row>
    <row r="4972" spans="1:10" x14ac:dyDescent="0.25">
      <c r="A4972" s="2">
        <v>4971</v>
      </c>
      <c r="B4972" s="2">
        <v>55</v>
      </c>
      <c r="C4972" s="2">
        <v>19</v>
      </c>
      <c r="D4972" s="11"/>
      <c r="E49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72" s="524" t="str">
        <f t="shared" si="233"/>
        <v/>
      </c>
      <c r="H4972" s="525">
        <f t="shared" si="234"/>
        <v>0</v>
      </c>
      <c r="I4972" s="526">
        <f t="shared" si="235"/>
        <v>1</v>
      </c>
      <c r="J4972" s="526" t="str">
        <f ca="1">IF(G4972="","",SUMPRODUCT(LOOKUP(MID(SUBSTITUTE(UPPER(TRIM(CLEAN(SUBSTITUTE(SUBSTITUTE(G4972,"ٔ",""),"ـ","ء"))))," ",""),ROW(INDIRECT("1:"&amp;LEN(SUBSTITUTE(UPPER(TRIM(CLEAN(SUBSTITUTE(SUBSTITUTE(G4972,"ٔ",""),"ـ","ء"))))," ","")))),1),Gematria!$C$3:$C$40,Gematria!$D$3:$D$40)))</f>
        <v/>
      </c>
    </row>
    <row r="4973" spans="1:10" x14ac:dyDescent="0.25">
      <c r="A4973" s="2">
        <v>4972</v>
      </c>
      <c r="B4973" s="2">
        <v>55</v>
      </c>
      <c r="C4973" s="2">
        <v>20</v>
      </c>
      <c r="D4973" s="11"/>
      <c r="E49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73" s="524" t="str">
        <f t="shared" si="233"/>
        <v/>
      </c>
      <c r="H4973" s="525">
        <f t="shared" si="234"/>
        <v>0</v>
      </c>
      <c r="I4973" s="526">
        <f t="shared" si="235"/>
        <v>1</v>
      </c>
      <c r="J4973" s="526" t="str">
        <f ca="1">IF(G4973="","",SUMPRODUCT(LOOKUP(MID(SUBSTITUTE(UPPER(TRIM(CLEAN(SUBSTITUTE(SUBSTITUTE(G4973,"ٔ",""),"ـ","ء"))))," ",""),ROW(INDIRECT("1:"&amp;LEN(SUBSTITUTE(UPPER(TRIM(CLEAN(SUBSTITUTE(SUBSTITUTE(G4973,"ٔ",""),"ـ","ء"))))," ","")))),1),Gematria!$C$3:$C$40,Gematria!$D$3:$D$40)))</f>
        <v/>
      </c>
    </row>
    <row r="4974" spans="1:10" x14ac:dyDescent="0.25">
      <c r="A4974" s="2">
        <v>4973</v>
      </c>
      <c r="B4974" s="2">
        <v>55</v>
      </c>
      <c r="C4974" s="2">
        <v>21</v>
      </c>
      <c r="D4974" s="11"/>
      <c r="E49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74" s="524" t="str">
        <f t="shared" si="233"/>
        <v/>
      </c>
      <c r="H4974" s="525">
        <f t="shared" si="234"/>
        <v>0</v>
      </c>
      <c r="I4974" s="526">
        <f t="shared" si="235"/>
        <v>1</v>
      </c>
      <c r="J4974" s="526" t="str">
        <f ca="1">IF(G4974="","",SUMPRODUCT(LOOKUP(MID(SUBSTITUTE(UPPER(TRIM(CLEAN(SUBSTITUTE(SUBSTITUTE(G4974,"ٔ",""),"ـ","ء"))))," ",""),ROW(INDIRECT("1:"&amp;LEN(SUBSTITUTE(UPPER(TRIM(CLEAN(SUBSTITUTE(SUBSTITUTE(G4974,"ٔ",""),"ـ","ء"))))," ","")))),1),Gematria!$C$3:$C$40,Gematria!$D$3:$D$40)))</f>
        <v/>
      </c>
    </row>
    <row r="4975" spans="1:10" x14ac:dyDescent="0.25">
      <c r="A4975" s="2">
        <v>4974</v>
      </c>
      <c r="B4975" s="2">
        <v>55</v>
      </c>
      <c r="C4975" s="2">
        <v>22</v>
      </c>
      <c r="D4975" s="11"/>
      <c r="E49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75" s="524" t="str">
        <f t="shared" si="233"/>
        <v/>
      </c>
      <c r="H4975" s="525">
        <f t="shared" si="234"/>
        <v>0</v>
      </c>
      <c r="I4975" s="526">
        <f t="shared" si="235"/>
        <v>1</v>
      </c>
      <c r="J4975" s="526" t="str">
        <f ca="1">IF(G4975="","",SUMPRODUCT(LOOKUP(MID(SUBSTITUTE(UPPER(TRIM(CLEAN(SUBSTITUTE(SUBSTITUTE(G4975,"ٔ",""),"ـ","ء"))))," ",""),ROW(INDIRECT("1:"&amp;LEN(SUBSTITUTE(UPPER(TRIM(CLEAN(SUBSTITUTE(SUBSTITUTE(G4975,"ٔ",""),"ـ","ء"))))," ","")))),1),Gematria!$C$3:$C$40,Gematria!$D$3:$D$40)))</f>
        <v/>
      </c>
    </row>
    <row r="4976" spans="1:10" x14ac:dyDescent="0.25">
      <c r="A4976" s="2">
        <v>4975</v>
      </c>
      <c r="B4976" s="2">
        <v>55</v>
      </c>
      <c r="C4976" s="2">
        <v>23</v>
      </c>
      <c r="D4976" s="11"/>
      <c r="E49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76" s="524" t="str">
        <f t="shared" si="233"/>
        <v/>
      </c>
      <c r="H4976" s="525">
        <f t="shared" si="234"/>
        <v>0</v>
      </c>
      <c r="I4976" s="526">
        <f t="shared" si="235"/>
        <v>1</v>
      </c>
      <c r="J4976" s="526" t="str">
        <f ca="1">IF(G4976="","",SUMPRODUCT(LOOKUP(MID(SUBSTITUTE(UPPER(TRIM(CLEAN(SUBSTITUTE(SUBSTITUTE(G4976,"ٔ",""),"ـ","ء"))))," ",""),ROW(INDIRECT("1:"&amp;LEN(SUBSTITUTE(UPPER(TRIM(CLEAN(SUBSTITUTE(SUBSTITUTE(G4976,"ٔ",""),"ـ","ء"))))," ","")))),1),Gematria!$C$3:$C$40,Gematria!$D$3:$D$40)))</f>
        <v/>
      </c>
    </row>
    <row r="4977" spans="1:10" x14ac:dyDescent="0.25">
      <c r="A4977" s="2">
        <v>4976</v>
      </c>
      <c r="B4977" s="2">
        <v>55</v>
      </c>
      <c r="C4977" s="2">
        <v>24</v>
      </c>
      <c r="D4977" s="11"/>
      <c r="E49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77" s="524" t="str">
        <f t="shared" si="233"/>
        <v/>
      </c>
      <c r="H4977" s="525">
        <f t="shared" si="234"/>
        <v>0</v>
      </c>
      <c r="I4977" s="526">
        <f t="shared" si="235"/>
        <v>1</v>
      </c>
      <c r="J4977" s="526" t="str">
        <f ca="1">IF(G4977="","",SUMPRODUCT(LOOKUP(MID(SUBSTITUTE(UPPER(TRIM(CLEAN(SUBSTITUTE(SUBSTITUTE(G4977,"ٔ",""),"ـ","ء"))))," ",""),ROW(INDIRECT("1:"&amp;LEN(SUBSTITUTE(UPPER(TRIM(CLEAN(SUBSTITUTE(SUBSTITUTE(G4977,"ٔ",""),"ـ","ء"))))," ","")))),1),Gematria!$C$3:$C$40,Gematria!$D$3:$D$40)))</f>
        <v/>
      </c>
    </row>
    <row r="4978" spans="1:10" x14ac:dyDescent="0.25">
      <c r="A4978" s="2">
        <v>4977</v>
      </c>
      <c r="B4978" s="2">
        <v>55</v>
      </c>
      <c r="C4978" s="2">
        <v>25</v>
      </c>
      <c r="D4978" s="11"/>
      <c r="E49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78" s="524" t="str">
        <f t="shared" si="233"/>
        <v/>
      </c>
      <c r="H4978" s="525">
        <f t="shared" si="234"/>
        <v>0</v>
      </c>
      <c r="I4978" s="526">
        <f t="shared" si="235"/>
        <v>1</v>
      </c>
      <c r="J4978" s="526" t="str">
        <f ca="1">IF(G4978="","",SUMPRODUCT(LOOKUP(MID(SUBSTITUTE(UPPER(TRIM(CLEAN(SUBSTITUTE(SUBSTITUTE(G4978,"ٔ",""),"ـ","ء"))))," ",""),ROW(INDIRECT("1:"&amp;LEN(SUBSTITUTE(UPPER(TRIM(CLEAN(SUBSTITUTE(SUBSTITUTE(G4978,"ٔ",""),"ـ","ء"))))," ","")))),1),Gematria!$C$3:$C$40,Gematria!$D$3:$D$40)))</f>
        <v/>
      </c>
    </row>
    <row r="4979" spans="1:10" x14ac:dyDescent="0.25">
      <c r="A4979" s="2">
        <v>4978</v>
      </c>
      <c r="B4979" s="2">
        <v>55</v>
      </c>
      <c r="C4979" s="2">
        <v>26</v>
      </c>
      <c r="D4979" s="11"/>
      <c r="E49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79" s="524" t="str">
        <f t="shared" si="233"/>
        <v/>
      </c>
      <c r="H4979" s="525">
        <f t="shared" si="234"/>
        <v>0</v>
      </c>
      <c r="I4979" s="526">
        <f t="shared" si="235"/>
        <v>1</v>
      </c>
      <c r="J4979" s="526" t="str">
        <f ca="1">IF(G4979="","",SUMPRODUCT(LOOKUP(MID(SUBSTITUTE(UPPER(TRIM(CLEAN(SUBSTITUTE(SUBSTITUTE(G4979,"ٔ",""),"ـ","ء"))))," ",""),ROW(INDIRECT("1:"&amp;LEN(SUBSTITUTE(UPPER(TRIM(CLEAN(SUBSTITUTE(SUBSTITUTE(G4979,"ٔ",""),"ـ","ء"))))," ","")))),1),Gematria!$C$3:$C$40,Gematria!$D$3:$D$40)))</f>
        <v/>
      </c>
    </row>
    <row r="4980" spans="1:10" x14ac:dyDescent="0.25">
      <c r="A4980" s="2">
        <v>4979</v>
      </c>
      <c r="B4980" s="2">
        <v>55</v>
      </c>
      <c r="C4980" s="2">
        <v>27</v>
      </c>
      <c r="D4980" s="11"/>
      <c r="E49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80" s="524" t="str">
        <f t="shared" si="233"/>
        <v/>
      </c>
      <c r="H4980" s="525">
        <f t="shared" si="234"/>
        <v>0</v>
      </c>
      <c r="I4980" s="526">
        <f t="shared" si="235"/>
        <v>1</v>
      </c>
      <c r="J4980" s="526" t="str">
        <f ca="1">IF(G4980="","",SUMPRODUCT(LOOKUP(MID(SUBSTITUTE(UPPER(TRIM(CLEAN(SUBSTITUTE(SUBSTITUTE(G4980,"ٔ",""),"ـ","ء"))))," ",""),ROW(INDIRECT("1:"&amp;LEN(SUBSTITUTE(UPPER(TRIM(CLEAN(SUBSTITUTE(SUBSTITUTE(G4980,"ٔ",""),"ـ","ء"))))," ","")))),1),Gematria!$C$3:$C$40,Gematria!$D$3:$D$40)))</f>
        <v/>
      </c>
    </row>
    <row r="4981" spans="1:10" x14ac:dyDescent="0.25">
      <c r="A4981" s="2">
        <v>4980</v>
      </c>
      <c r="B4981" s="2">
        <v>55</v>
      </c>
      <c r="C4981" s="2">
        <v>28</v>
      </c>
      <c r="D4981" s="11"/>
      <c r="E49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81" s="524" t="str">
        <f t="shared" si="233"/>
        <v/>
      </c>
      <c r="H4981" s="525">
        <f t="shared" si="234"/>
        <v>0</v>
      </c>
      <c r="I4981" s="526">
        <f t="shared" si="235"/>
        <v>1</v>
      </c>
      <c r="J4981" s="526" t="str">
        <f ca="1">IF(G4981="","",SUMPRODUCT(LOOKUP(MID(SUBSTITUTE(UPPER(TRIM(CLEAN(SUBSTITUTE(SUBSTITUTE(G4981,"ٔ",""),"ـ","ء"))))," ",""),ROW(INDIRECT("1:"&amp;LEN(SUBSTITUTE(UPPER(TRIM(CLEAN(SUBSTITUTE(SUBSTITUTE(G4981,"ٔ",""),"ـ","ء"))))," ","")))),1),Gematria!$C$3:$C$40,Gematria!$D$3:$D$40)))</f>
        <v/>
      </c>
    </row>
    <row r="4982" spans="1:10" x14ac:dyDescent="0.25">
      <c r="A4982" s="2">
        <v>4981</v>
      </c>
      <c r="B4982" s="2">
        <v>55</v>
      </c>
      <c r="C4982" s="2">
        <v>29</v>
      </c>
      <c r="D4982" s="11"/>
      <c r="E49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82" s="524" t="str">
        <f t="shared" si="233"/>
        <v/>
      </c>
      <c r="H4982" s="525">
        <f t="shared" si="234"/>
        <v>0</v>
      </c>
      <c r="I4982" s="526">
        <f t="shared" si="235"/>
        <v>1</v>
      </c>
      <c r="J4982" s="526" t="str">
        <f ca="1">IF(G4982="","",SUMPRODUCT(LOOKUP(MID(SUBSTITUTE(UPPER(TRIM(CLEAN(SUBSTITUTE(SUBSTITUTE(G4982,"ٔ",""),"ـ","ء"))))," ",""),ROW(INDIRECT("1:"&amp;LEN(SUBSTITUTE(UPPER(TRIM(CLEAN(SUBSTITUTE(SUBSTITUTE(G4982,"ٔ",""),"ـ","ء"))))," ","")))),1),Gematria!$C$3:$C$40,Gematria!$D$3:$D$40)))</f>
        <v/>
      </c>
    </row>
    <row r="4983" spans="1:10" x14ac:dyDescent="0.25">
      <c r="A4983" s="2">
        <v>4982</v>
      </c>
      <c r="B4983" s="2">
        <v>55</v>
      </c>
      <c r="C4983" s="2">
        <v>30</v>
      </c>
      <c r="D4983" s="11"/>
      <c r="E49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83" s="524" t="str">
        <f t="shared" si="233"/>
        <v/>
      </c>
      <c r="H4983" s="525">
        <f t="shared" si="234"/>
        <v>0</v>
      </c>
      <c r="I4983" s="526">
        <f t="shared" si="235"/>
        <v>1</v>
      </c>
      <c r="J4983" s="526" t="str">
        <f ca="1">IF(G4983="","",SUMPRODUCT(LOOKUP(MID(SUBSTITUTE(UPPER(TRIM(CLEAN(SUBSTITUTE(SUBSTITUTE(G4983,"ٔ",""),"ـ","ء"))))," ",""),ROW(INDIRECT("1:"&amp;LEN(SUBSTITUTE(UPPER(TRIM(CLEAN(SUBSTITUTE(SUBSTITUTE(G4983,"ٔ",""),"ـ","ء"))))," ","")))),1),Gematria!$C$3:$C$40,Gematria!$D$3:$D$40)))</f>
        <v/>
      </c>
    </row>
    <row r="4984" spans="1:10" x14ac:dyDescent="0.25">
      <c r="A4984" s="2">
        <v>4983</v>
      </c>
      <c r="B4984" s="2">
        <v>55</v>
      </c>
      <c r="C4984" s="2">
        <v>31</v>
      </c>
      <c r="D4984" s="11"/>
      <c r="E49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84" s="524" t="str">
        <f t="shared" si="233"/>
        <v/>
      </c>
      <c r="H4984" s="525">
        <f t="shared" si="234"/>
        <v>0</v>
      </c>
      <c r="I4984" s="526">
        <f t="shared" si="235"/>
        <v>1</v>
      </c>
      <c r="J4984" s="526" t="str">
        <f ca="1">IF(G4984="","",SUMPRODUCT(LOOKUP(MID(SUBSTITUTE(UPPER(TRIM(CLEAN(SUBSTITUTE(SUBSTITUTE(G4984,"ٔ",""),"ـ","ء"))))," ",""),ROW(INDIRECT("1:"&amp;LEN(SUBSTITUTE(UPPER(TRIM(CLEAN(SUBSTITUTE(SUBSTITUTE(G4984,"ٔ",""),"ـ","ء"))))," ","")))),1),Gematria!$C$3:$C$40,Gematria!$D$3:$D$40)))</f>
        <v/>
      </c>
    </row>
    <row r="4985" spans="1:10" x14ac:dyDescent="0.25">
      <c r="A4985" s="2">
        <v>4984</v>
      </c>
      <c r="B4985" s="2">
        <v>55</v>
      </c>
      <c r="C4985" s="2">
        <v>32</v>
      </c>
      <c r="D4985" s="11"/>
      <c r="E49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85" s="524" t="str">
        <f t="shared" si="233"/>
        <v/>
      </c>
      <c r="H4985" s="525">
        <f t="shared" si="234"/>
        <v>0</v>
      </c>
      <c r="I4985" s="526">
        <f t="shared" si="235"/>
        <v>1</v>
      </c>
      <c r="J4985" s="526" t="str">
        <f ca="1">IF(G4985="","",SUMPRODUCT(LOOKUP(MID(SUBSTITUTE(UPPER(TRIM(CLEAN(SUBSTITUTE(SUBSTITUTE(G4985,"ٔ",""),"ـ","ء"))))," ",""),ROW(INDIRECT("1:"&amp;LEN(SUBSTITUTE(UPPER(TRIM(CLEAN(SUBSTITUTE(SUBSTITUTE(G4985,"ٔ",""),"ـ","ء"))))," ","")))),1),Gematria!$C$3:$C$40,Gematria!$D$3:$D$40)))</f>
        <v/>
      </c>
    </row>
    <row r="4986" spans="1:10" x14ac:dyDescent="0.25">
      <c r="A4986" s="2">
        <v>4985</v>
      </c>
      <c r="B4986" s="2">
        <v>55</v>
      </c>
      <c r="C4986" s="2">
        <v>33</v>
      </c>
      <c r="D4986" s="11"/>
      <c r="E49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86" s="524" t="str">
        <f t="shared" si="233"/>
        <v/>
      </c>
      <c r="H4986" s="525">
        <f t="shared" si="234"/>
        <v>0</v>
      </c>
      <c r="I4986" s="526">
        <f t="shared" si="235"/>
        <v>1</v>
      </c>
      <c r="J4986" s="526" t="str">
        <f ca="1">IF(G4986="","",SUMPRODUCT(LOOKUP(MID(SUBSTITUTE(UPPER(TRIM(CLEAN(SUBSTITUTE(SUBSTITUTE(G4986,"ٔ",""),"ـ","ء"))))," ",""),ROW(INDIRECT("1:"&amp;LEN(SUBSTITUTE(UPPER(TRIM(CLEAN(SUBSTITUTE(SUBSTITUTE(G4986,"ٔ",""),"ـ","ء"))))," ","")))),1),Gematria!$C$3:$C$40,Gematria!$D$3:$D$40)))</f>
        <v/>
      </c>
    </row>
    <row r="4987" spans="1:10" x14ac:dyDescent="0.25">
      <c r="A4987" s="2">
        <v>4986</v>
      </c>
      <c r="B4987" s="2">
        <v>55</v>
      </c>
      <c r="C4987" s="2">
        <v>34</v>
      </c>
      <c r="D4987" s="11"/>
      <c r="E49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87" s="524" t="str">
        <f t="shared" si="233"/>
        <v/>
      </c>
      <c r="H4987" s="525">
        <f t="shared" si="234"/>
        <v>0</v>
      </c>
      <c r="I4987" s="526">
        <f t="shared" si="235"/>
        <v>1</v>
      </c>
      <c r="J4987" s="526" t="str">
        <f ca="1">IF(G4987="","",SUMPRODUCT(LOOKUP(MID(SUBSTITUTE(UPPER(TRIM(CLEAN(SUBSTITUTE(SUBSTITUTE(G4987,"ٔ",""),"ـ","ء"))))," ",""),ROW(INDIRECT("1:"&amp;LEN(SUBSTITUTE(UPPER(TRIM(CLEAN(SUBSTITUTE(SUBSTITUTE(G4987,"ٔ",""),"ـ","ء"))))," ","")))),1),Gematria!$C$3:$C$40,Gematria!$D$3:$D$40)))</f>
        <v/>
      </c>
    </row>
    <row r="4988" spans="1:10" x14ac:dyDescent="0.25">
      <c r="A4988" s="2">
        <v>4987</v>
      </c>
      <c r="B4988" s="2">
        <v>55</v>
      </c>
      <c r="C4988" s="2">
        <v>35</v>
      </c>
      <c r="D4988" s="11"/>
      <c r="E49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88" s="524" t="str">
        <f t="shared" si="233"/>
        <v/>
      </c>
      <c r="H4988" s="525">
        <f t="shared" si="234"/>
        <v>0</v>
      </c>
      <c r="I4988" s="526">
        <f t="shared" si="235"/>
        <v>1</v>
      </c>
      <c r="J4988" s="526" t="str">
        <f ca="1">IF(G4988="","",SUMPRODUCT(LOOKUP(MID(SUBSTITUTE(UPPER(TRIM(CLEAN(SUBSTITUTE(SUBSTITUTE(G4988,"ٔ",""),"ـ","ء"))))," ",""),ROW(INDIRECT("1:"&amp;LEN(SUBSTITUTE(UPPER(TRIM(CLEAN(SUBSTITUTE(SUBSTITUTE(G4988,"ٔ",""),"ـ","ء"))))," ","")))),1),Gematria!$C$3:$C$40,Gematria!$D$3:$D$40)))</f>
        <v/>
      </c>
    </row>
    <row r="4989" spans="1:10" x14ac:dyDescent="0.25">
      <c r="A4989" s="2">
        <v>4988</v>
      </c>
      <c r="B4989" s="2">
        <v>55</v>
      </c>
      <c r="C4989" s="2">
        <v>36</v>
      </c>
      <c r="D4989" s="11"/>
      <c r="E49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89" s="524" t="str">
        <f t="shared" si="233"/>
        <v/>
      </c>
      <c r="H4989" s="525">
        <f t="shared" si="234"/>
        <v>0</v>
      </c>
      <c r="I4989" s="526">
        <f t="shared" si="235"/>
        <v>1</v>
      </c>
      <c r="J4989" s="526" t="str">
        <f ca="1">IF(G4989="","",SUMPRODUCT(LOOKUP(MID(SUBSTITUTE(UPPER(TRIM(CLEAN(SUBSTITUTE(SUBSTITUTE(G4989,"ٔ",""),"ـ","ء"))))," ",""),ROW(INDIRECT("1:"&amp;LEN(SUBSTITUTE(UPPER(TRIM(CLEAN(SUBSTITUTE(SUBSTITUTE(G4989,"ٔ",""),"ـ","ء"))))," ","")))),1),Gematria!$C$3:$C$40,Gematria!$D$3:$D$40)))</f>
        <v/>
      </c>
    </row>
    <row r="4990" spans="1:10" x14ac:dyDescent="0.25">
      <c r="A4990" s="2">
        <v>4989</v>
      </c>
      <c r="B4990" s="2">
        <v>55</v>
      </c>
      <c r="C4990" s="2">
        <v>37</v>
      </c>
      <c r="D4990" s="11"/>
      <c r="E49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90" s="524" t="str">
        <f t="shared" si="233"/>
        <v/>
      </c>
      <c r="H4990" s="525">
        <f t="shared" si="234"/>
        <v>0</v>
      </c>
      <c r="I4990" s="526">
        <f t="shared" si="235"/>
        <v>1</v>
      </c>
      <c r="J4990" s="526" t="str">
        <f ca="1">IF(G4990="","",SUMPRODUCT(LOOKUP(MID(SUBSTITUTE(UPPER(TRIM(CLEAN(SUBSTITUTE(SUBSTITUTE(G4990,"ٔ",""),"ـ","ء"))))," ",""),ROW(INDIRECT("1:"&amp;LEN(SUBSTITUTE(UPPER(TRIM(CLEAN(SUBSTITUTE(SUBSTITUTE(G4990,"ٔ",""),"ـ","ء"))))," ","")))),1),Gematria!$C$3:$C$40,Gematria!$D$3:$D$40)))</f>
        <v/>
      </c>
    </row>
    <row r="4991" spans="1:10" x14ac:dyDescent="0.25">
      <c r="A4991" s="2">
        <v>4990</v>
      </c>
      <c r="B4991" s="2">
        <v>55</v>
      </c>
      <c r="C4991" s="2">
        <v>38</v>
      </c>
      <c r="D4991" s="11"/>
      <c r="E49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91" s="524" t="str">
        <f t="shared" si="233"/>
        <v/>
      </c>
      <c r="H4991" s="525">
        <f t="shared" si="234"/>
        <v>0</v>
      </c>
      <c r="I4991" s="526">
        <f t="shared" si="235"/>
        <v>1</v>
      </c>
      <c r="J4991" s="526" t="str">
        <f ca="1">IF(G4991="","",SUMPRODUCT(LOOKUP(MID(SUBSTITUTE(UPPER(TRIM(CLEAN(SUBSTITUTE(SUBSTITUTE(G4991,"ٔ",""),"ـ","ء"))))," ",""),ROW(INDIRECT("1:"&amp;LEN(SUBSTITUTE(UPPER(TRIM(CLEAN(SUBSTITUTE(SUBSTITUTE(G4991,"ٔ",""),"ـ","ء"))))," ","")))),1),Gematria!$C$3:$C$40,Gematria!$D$3:$D$40)))</f>
        <v/>
      </c>
    </row>
    <row r="4992" spans="1:10" x14ac:dyDescent="0.25">
      <c r="A4992" s="2">
        <v>4991</v>
      </c>
      <c r="B4992" s="2">
        <v>55</v>
      </c>
      <c r="C4992" s="2">
        <v>39</v>
      </c>
      <c r="D4992" s="11"/>
      <c r="E49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92" s="524" t="str">
        <f t="shared" si="233"/>
        <v/>
      </c>
      <c r="H4992" s="525">
        <f t="shared" si="234"/>
        <v>0</v>
      </c>
      <c r="I4992" s="526">
        <f t="shared" si="235"/>
        <v>1</v>
      </c>
      <c r="J4992" s="526" t="str">
        <f ca="1">IF(G4992="","",SUMPRODUCT(LOOKUP(MID(SUBSTITUTE(UPPER(TRIM(CLEAN(SUBSTITUTE(SUBSTITUTE(G4992,"ٔ",""),"ـ","ء"))))," ",""),ROW(INDIRECT("1:"&amp;LEN(SUBSTITUTE(UPPER(TRIM(CLEAN(SUBSTITUTE(SUBSTITUTE(G4992,"ٔ",""),"ـ","ء"))))," ","")))),1),Gematria!$C$3:$C$40,Gematria!$D$3:$D$40)))</f>
        <v/>
      </c>
    </row>
    <row r="4993" spans="1:10" x14ac:dyDescent="0.25">
      <c r="A4993" s="2">
        <v>4992</v>
      </c>
      <c r="B4993" s="2">
        <v>55</v>
      </c>
      <c r="C4993" s="2">
        <v>40</v>
      </c>
      <c r="D4993" s="11"/>
      <c r="E49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93" s="524" t="str">
        <f t="shared" si="233"/>
        <v/>
      </c>
      <c r="H4993" s="525">
        <f t="shared" si="234"/>
        <v>0</v>
      </c>
      <c r="I4993" s="526">
        <f t="shared" si="235"/>
        <v>1</v>
      </c>
      <c r="J4993" s="526" t="str">
        <f ca="1">IF(G4993="","",SUMPRODUCT(LOOKUP(MID(SUBSTITUTE(UPPER(TRIM(CLEAN(SUBSTITUTE(SUBSTITUTE(G4993,"ٔ",""),"ـ","ء"))))," ",""),ROW(INDIRECT("1:"&amp;LEN(SUBSTITUTE(UPPER(TRIM(CLEAN(SUBSTITUTE(SUBSTITUTE(G4993,"ٔ",""),"ـ","ء"))))," ","")))),1),Gematria!$C$3:$C$40,Gematria!$D$3:$D$40)))</f>
        <v/>
      </c>
    </row>
    <row r="4994" spans="1:10" x14ac:dyDescent="0.25">
      <c r="A4994" s="2">
        <v>4993</v>
      </c>
      <c r="B4994" s="2">
        <v>55</v>
      </c>
      <c r="C4994" s="2">
        <v>41</v>
      </c>
      <c r="D4994" s="11"/>
      <c r="E49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94" s="524" t="str">
        <f t="shared" si="233"/>
        <v/>
      </c>
      <c r="H4994" s="525">
        <f t="shared" si="234"/>
        <v>0</v>
      </c>
      <c r="I4994" s="526">
        <f t="shared" si="235"/>
        <v>1</v>
      </c>
      <c r="J4994" s="526" t="str">
        <f ca="1">IF(G4994="","",SUMPRODUCT(LOOKUP(MID(SUBSTITUTE(UPPER(TRIM(CLEAN(SUBSTITUTE(SUBSTITUTE(G4994,"ٔ",""),"ـ","ء"))))," ",""),ROW(INDIRECT("1:"&amp;LEN(SUBSTITUTE(UPPER(TRIM(CLEAN(SUBSTITUTE(SUBSTITUTE(G4994,"ٔ",""),"ـ","ء"))))," ","")))),1),Gematria!$C$3:$C$40,Gematria!$D$3:$D$40)))</f>
        <v/>
      </c>
    </row>
    <row r="4995" spans="1:10" x14ac:dyDescent="0.25">
      <c r="A4995" s="2">
        <v>4994</v>
      </c>
      <c r="B4995" s="2">
        <v>55</v>
      </c>
      <c r="C4995" s="2">
        <v>42</v>
      </c>
      <c r="D4995" s="11"/>
      <c r="E49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95" s="524" t="str">
        <f t="shared" ref="G4995:G5058" si="236">TRIM(CLEAN(SUBSTITUTE(F4995,"ٔ","")))</f>
        <v/>
      </c>
      <c r="H4995" s="525">
        <f t="shared" ref="H4995:H5058" si="237">LEN(SUBSTITUTE(G4995," ",""))</f>
        <v>0</v>
      </c>
      <c r="I4995" s="526">
        <f t="shared" si="235"/>
        <v>1</v>
      </c>
      <c r="J4995" s="526" t="str">
        <f ca="1">IF(G4995="","",SUMPRODUCT(LOOKUP(MID(SUBSTITUTE(UPPER(TRIM(CLEAN(SUBSTITUTE(SUBSTITUTE(G4995,"ٔ",""),"ـ","ء"))))," ",""),ROW(INDIRECT("1:"&amp;LEN(SUBSTITUTE(UPPER(TRIM(CLEAN(SUBSTITUTE(SUBSTITUTE(G4995,"ٔ",""),"ـ","ء"))))," ","")))),1),Gematria!$C$3:$C$40,Gematria!$D$3:$D$40)))</f>
        <v/>
      </c>
    </row>
    <row r="4996" spans="1:10" x14ac:dyDescent="0.25">
      <c r="A4996" s="2">
        <v>4995</v>
      </c>
      <c r="B4996" s="2">
        <v>55</v>
      </c>
      <c r="C4996" s="2">
        <v>43</v>
      </c>
      <c r="D4996" s="11"/>
      <c r="E49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96" s="524" t="str">
        <f t="shared" si="236"/>
        <v/>
      </c>
      <c r="H4996" s="525">
        <f t="shared" si="237"/>
        <v>0</v>
      </c>
      <c r="I4996" s="526">
        <f t="shared" si="235"/>
        <v>1</v>
      </c>
      <c r="J4996" s="526" t="str">
        <f ca="1">IF(G4996="","",SUMPRODUCT(LOOKUP(MID(SUBSTITUTE(UPPER(TRIM(CLEAN(SUBSTITUTE(SUBSTITUTE(G4996,"ٔ",""),"ـ","ء"))))," ",""),ROW(INDIRECT("1:"&amp;LEN(SUBSTITUTE(UPPER(TRIM(CLEAN(SUBSTITUTE(SUBSTITUTE(G4996,"ٔ",""),"ـ","ء"))))," ","")))),1),Gematria!$C$3:$C$40,Gematria!$D$3:$D$40)))</f>
        <v/>
      </c>
    </row>
    <row r="4997" spans="1:10" x14ac:dyDescent="0.25">
      <c r="A4997" s="2">
        <v>4996</v>
      </c>
      <c r="B4997" s="2">
        <v>55</v>
      </c>
      <c r="C4997" s="2">
        <v>44</v>
      </c>
      <c r="D4997" s="11"/>
      <c r="E49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97" s="524" t="str">
        <f t="shared" si="236"/>
        <v/>
      </c>
      <c r="H4997" s="525">
        <f t="shared" si="237"/>
        <v>0</v>
      </c>
      <c r="I4997" s="526">
        <f t="shared" si="235"/>
        <v>1</v>
      </c>
      <c r="J4997" s="526" t="str">
        <f ca="1">IF(G4997="","",SUMPRODUCT(LOOKUP(MID(SUBSTITUTE(UPPER(TRIM(CLEAN(SUBSTITUTE(SUBSTITUTE(G4997,"ٔ",""),"ـ","ء"))))," ",""),ROW(INDIRECT("1:"&amp;LEN(SUBSTITUTE(UPPER(TRIM(CLEAN(SUBSTITUTE(SUBSTITUTE(G4997,"ٔ",""),"ـ","ء"))))," ","")))),1),Gematria!$C$3:$C$40,Gematria!$D$3:$D$40)))</f>
        <v/>
      </c>
    </row>
    <row r="4998" spans="1:10" x14ac:dyDescent="0.25">
      <c r="A4998" s="2">
        <v>4997</v>
      </c>
      <c r="B4998" s="2">
        <v>55</v>
      </c>
      <c r="C4998" s="2">
        <v>45</v>
      </c>
      <c r="D4998" s="11"/>
      <c r="E49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98" s="524" t="str">
        <f t="shared" si="236"/>
        <v/>
      </c>
      <c r="H4998" s="525">
        <f t="shared" si="237"/>
        <v>0</v>
      </c>
      <c r="I4998" s="526">
        <f t="shared" si="235"/>
        <v>1</v>
      </c>
      <c r="J4998" s="526" t="str">
        <f ca="1">IF(G4998="","",SUMPRODUCT(LOOKUP(MID(SUBSTITUTE(UPPER(TRIM(CLEAN(SUBSTITUTE(SUBSTITUTE(G4998,"ٔ",""),"ـ","ء"))))," ",""),ROW(INDIRECT("1:"&amp;LEN(SUBSTITUTE(UPPER(TRIM(CLEAN(SUBSTITUTE(SUBSTITUTE(G4998,"ٔ",""),"ـ","ء"))))," ","")))),1),Gematria!$C$3:$C$40,Gematria!$D$3:$D$40)))</f>
        <v/>
      </c>
    </row>
    <row r="4999" spans="1:10" x14ac:dyDescent="0.25">
      <c r="A4999" s="2">
        <v>4998</v>
      </c>
      <c r="B4999" s="2">
        <v>55</v>
      </c>
      <c r="C4999" s="2">
        <v>46</v>
      </c>
      <c r="D4999" s="11"/>
      <c r="E49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49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4999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4999" s="524" t="str">
        <f t="shared" si="236"/>
        <v/>
      </c>
      <c r="H4999" s="525">
        <f t="shared" si="237"/>
        <v>0</v>
      </c>
      <c r="I4999" s="526">
        <f t="shared" si="235"/>
        <v>1</v>
      </c>
      <c r="J4999" s="526" t="str">
        <f ca="1">IF(G4999="","",SUMPRODUCT(LOOKUP(MID(SUBSTITUTE(UPPER(TRIM(CLEAN(SUBSTITUTE(SUBSTITUTE(G4999,"ٔ",""),"ـ","ء"))))," ",""),ROW(INDIRECT("1:"&amp;LEN(SUBSTITUTE(UPPER(TRIM(CLEAN(SUBSTITUTE(SUBSTITUTE(G4999,"ٔ",""),"ـ","ء"))))," ","")))),1),Gematria!$C$3:$C$40,Gematria!$D$3:$D$40)))</f>
        <v/>
      </c>
    </row>
    <row r="5000" spans="1:10" x14ac:dyDescent="0.25">
      <c r="A5000" s="2">
        <v>4999</v>
      </c>
      <c r="B5000" s="2">
        <v>55</v>
      </c>
      <c r="C5000" s="2">
        <v>47</v>
      </c>
      <c r="D5000" s="11"/>
      <c r="E50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00" s="524" t="str">
        <f t="shared" si="236"/>
        <v/>
      </c>
      <c r="H5000" s="525">
        <f t="shared" si="237"/>
        <v>0</v>
      </c>
      <c r="I5000" s="526">
        <f t="shared" si="235"/>
        <v>1</v>
      </c>
      <c r="J5000" s="526" t="str">
        <f ca="1">IF(G5000="","",SUMPRODUCT(LOOKUP(MID(SUBSTITUTE(UPPER(TRIM(CLEAN(SUBSTITUTE(SUBSTITUTE(G5000,"ٔ",""),"ـ","ء"))))," ",""),ROW(INDIRECT("1:"&amp;LEN(SUBSTITUTE(UPPER(TRIM(CLEAN(SUBSTITUTE(SUBSTITUTE(G5000,"ٔ",""),"ـ","ء"))))," ","")))),1),Gematria!$C$3:$C$40,Gematria!$D$3:$D$40)))</f>
        <v/>
      </c>
    </row>
    <row r="5001" spans="1:10" x14ac:dyDescent="0.25">
      <c r="A5001" s="2">
        <v>5000</v>
      </c>
      <c r="B5001" s="2">
        <v>55</v>
      </c>
      <c r="C5001" s="2">
        <v>48</v>
      </c>
      <c r="D5001" s="11"/>
      <c r="E50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01" s="524" t="str">
        <f t="shared" si="236"/>
        <v/>
      </c>
      <c r="H5001" s="525">
        <f t="shared" si="237"/>
        <v>0</v>
      </c>
      <c r="I5001" s="526">
        <f t="shared" si="235"/>
        <v>1</v>
      </c>
      <c r="J5001" s="526" t="str">
        <f ca="1">IF(G5001="","",SUMPRODUCT(LOOKUP(MID(SUBSTITUTE(UPPER(TRIM(CLEAN(SUBSTITUTE(SUBSTITUTE(G5001,"ٔ",""),"ـ","ء"))))," ",""),ROW(INDIRECT("1:"&amp;LEN(SUBSTITUTE(UPPER(TRIM(CLEAN(SUBSTITUTE(SUBSTITUTE(G5001,"ٔ",""),"ـ","ء"))))," ","")))),1),Gematria!$C$3:$C$40,Gematria!$D$3:$D$40)))</f>
        <v/>
      </c>
    </row>
    <row r="5002" spans="1:10" x14ac:dyDescent="0.25">
      <c r="A5002" s="2">
        <v>5001</v>
      </c>
      <c r="B5002" s="2">
        <v>55</v>
      </c>
      <c r="C5002" s="2">
        <v>49</v>
      </c>
      <c r="D5002" s="11"/>
      <c r="E50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02" s="524" t="str">
        <f t="shared" si="236"/>
        <v/>
      </c>
      <c r="H5002" s="525">
        <f t="shared" si="237"/>
        <v>0</v>
      </c>
      <c r="I5002" s="526">
        <f t="shared" si="235"/>
        <v>1</v>
      </c>
      <c r="J5002" s="526" t="str">
        <f ca="1">IF(G5002="","",SUMPRODUCT(LOOKUP(MID(SUBSTITUTE(UPPER(TRIM(CLEAN(SUBSTITUTE(SUBSTITUTE(G5002,"ٔ",""),"ـ","ء"))))," ",""),ROW(INDIRECT("1:"&amp;LEN(SUBSTITUTE(UPPER(TRIM(CLEAN(SUBSTITUTE(SUBSTITUTE(G5002,"ٔ",""),"ـ","ء"))))," ","")))),1),Gematria!$C$3:$C$40,Gematria!$D$3:$D$40)))</f>
        <v/>
      </c>
    </row>
    <row r="5003" spans="1:10" x14ac:dyDescent="0.25">
      <c r="A5003" s="2">
        <v>5002</v>
      </c>
      <c r="B5003" s="2">
        <v>55</v>
      </c>
      <c r="C5003" s="2">
        <v>50</v>
      </c>
      <c r="D5003" s="11"/>
      <c r="E50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03" s="524" t="str">
        <f t="shared" si="236"/>
        <v/>
      </c>
      <c r="H5003" s="525">
        <f t="shared" si="237"/>
        <v>0</v>
      </c>
      <c r="I5003" s="526">
        <f t="shared" si="235"/>
        <v>1</v>
      </c>
      <c r="J5003" s="526" t="str">
        <f ca="1">IF(G5003="","",SUMPRODUCT(LOOKUP(MID(SUBSTITUTE(UPPER(TRIM(CLEAN(SUBSTITUTE(SUBSTITUTE(G5003,"ٔ",""),"ـ","ء"))))," ",""),ROW(INDIRECT("1:"&amp;LEN(SUBSTITUTE(UPPER(TRIM(CLEAN(SUBSTITUTE(SUBSTITUTE(G5003,"ٔ",""),"ـ","ء"))))," ","")))),1),Gematria!$C$3:$C$40,Gematria!$D$3:$D$40)))</f>
        <v/>
      </c>
    </row>
    <row r="5004" spans="1:10" x14ac:dyDescent="0.25">
      <c r="A5004" s="2">
        <v>5003</v>
      </c>
      <c r="B5004" s="2">
        <v>55</v>
      </c>
      <c r="C5004" s="2">
        <v>51</v>
      </c>
      <c r="D5004" s="11"/>
      <c r="E50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04" s="524" t="str">
        <f t="shared" si="236"/>
        <v/>
      </c>
      <c r="H5004" s="525">
        <f t="shared" si="237"/>
        <v>0</v>
      </c>
      <c r="I5004" s="526">
        <f t="shared" si="235"/>
        <v>1</v>
      </c>
      <c r="J5004" s="526" t="str">
        <f ca="1">IF(G5004="","",SUMPRODUCT(LOOKUP(MID(SUBSTITUTE(UPPER(TRIM(CLEAN(SUBSTITUTE(SUBSTITUTE(G5004,"ٔ",""),"ـ","ء"))))," ",""),ROW(INDIRECT("1:"&amp;LEN(SUBSTITUTE(UPPER(TRIM(CLEAN(SUBSTITUTE(SUBSTITUTE(G5004,"ٔ",""),"ـ","ء"))))," ","")))),1),Gematria!$C$3:$C$40,Gematria!$D$3:$D$40)))</f>
        <v/>
      </c>
    </row>
    <row r="5005" spans="1:10" x14ac:dyDescent="0.25">
      <c r="A5005" s="2">
        <v>5004</v>
      </c>
      <c r="B5005" s="2">
        <v>55</v>
      </c>
      <c r="C5005" s="2">
        <v>52</v>
      </c>
      <c r="D5005" s="11"/>
      <c r="E50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05" s="524" t="str">
        <f t="shared" si="236"/>
        <v/>
      </c>
      <c r="H5005" s="525">
        <f t="shared" si="237"/>
        <v>0</v>
      </c>
      <c r="I5005" s="526">
        <f t="shared" si="235"/>
        <v>1</v>
      </c>
      <c r="J5005" s="526" t="str">
        <f ca="1">IF(G5005="","",SUMPRODUCT(LOOKUP(MID(SUBSTITUTE(UPPER(TRIM(CLEAN(SUBSTITUTE(SUBSTITUTE(G5005,"ٔ",""),"ـ","ء"))))," ",""),ROW(INDIRECT("1:"&amp;LEN(SUBSTITUTE(UPPER(TRIM(CLEAN(SUBSTITUTE(SUBSTITUTE(G5005,"ٔ",""),"ـ","ء"))))," ","")))),1),Gematria!$C$3:$C$40,Gematria!$D$3:$D$40)))</f>
        <v/>
      </c>
    </row>
    <row r="5006" spans="1:10" x14ac:dyDescent="0.25">
      <c r="A5006" s="2">
        <v>5005</v>
      </c>
      <c r="B5006" s="2">
        <v>55</v>
      </c>
      <c r="C5006" s="2">
        <v>53</v>
      </c>
      <c r="D5006" s="11"/>
      <c r="E50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06" s="524" t="str">
        <f t="shared" si="236"/>
        <v/>
      </c>
      <c r="H5006" s="525">
        <f t="shared" si="237"/>
        <v>0</v>
      </c>
      <c r="I5006" s="526">
        <f t="shared" si="235"/>
        <v>1</v>
      </c>
      <c r="J5006" s="526" t="str">
        <f ca="1">IF(G5006="","",SUMPRODUCT(LOOKUP(MID(SUBSTITUTE(UPPER(TRIM(CLEAN(SUBSTITUTE(SUBSTITUTE(G5006,"ٔ",""),"ـ","ء"))))," ",""),ROW(INDIRECT("1:"&amp;LEN(SUBSTITUTE(UPPER(TRIM(CLEAN(SUBSTITUTE(SUBSTITUTE(G5006,"ٔ",""),"ـ","ء"))))," ","")))),1),Gematria!$C$3:$C$40,Gematria!$D$3:$D$40)))</f>
        <v/>
      </c>
    </row>
    <row r="5007" spans="1:10" x14ac:dyDescent="0.25">
      <c r="A5007" s="2">
        <v>5006</v>
      </c>
      <c r="B5007" s="2">
        <v>55</v>
      </c>
      <c r="C5007" s="2">
        <v>54</v>
      </c>
      <c r="D5007" s="11"/>
      <c r="E50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07" s="524" t="str">
        <f t="shared" si="236"/>
        <v/>
      </c>
      <c r="H5007" s="525">
        <f t="shared" si="237"/>
        <v>0</v>
      </c>
      <c r="I5007" s="526">
        <f t="shared" si="235"/>
        <v>1</v>
      </c>
      <c r="J5007" s="526" t="str">
        <f ca="1">IF(G5007="","",SUMPRODUCT(LOOKUP(MID(SUBSTITUTE(UPPER(TRIM(CLEAN(SUBSTITUTE(SUBSTITUTE(G5007,"ٔ",""),"ـ","ء"))))," ",""),ROW(INDIRECT("1:"&amp;LEN(SUBSTITUTE(UPPER(TRIM(CLEAN(SUBSTITUTE(SUBSTITUTE(G5007,"ٔ",""),"ـ","ء"))))," ","")))),1),Gematria!$C$3:$C$40,Gematria!$D$3:$D$40)))</f>
        <v/>
      </c>
    </row>
    <row r="5008" spans="1:10" x14ac:dyDescent="0.25">
      <c r="A5008" s="2">
        <v>5007</v>
      </c>
      <c r="B5008" s="2">
        <v>55</v>
      </c>
      <c r="C5008" s="2">
        <v>55</v>
      </c>
      <c r="D5008" s="11"/>
      <c r="E50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08" s="524" t="str">
        <f t="shared" si="236"/>
        <v/>
      </c>
      <c r="H5008" s="525">
        <f t="shared" si="237"/>
        <v>0</v>
      </c>
      <c r="I5008" s="526">
        <f t="shared" si="235"/>
        <v>1</v>
      </c>
      <c r="J5008" s="526" t="str">
        <f ca="1">IF(G5008="","",SUMPRODUCT(LOOKUP(MID(SUBSTITUTE(UPPER(TRIM(CLEAN(SUBSTITUTE(SUBSTITUTE(G5008,"ٔ",""),"ـ","ء"))))," ",""),ROW(INDIRECT("1:"&amp;LEN(SUBSTITUTE(UPPER(TRIM(CLEAN(SUBSTITUTE(SUBSTITUTE(G5008,"ٔ",""),"ـ","ء"))))," ","")))),1),Gematria!$C$3:$C$40,Gematria!$D$3:$D$40)))</f>
        <v/>
      </c>
    </row>
    <row r="5009" spans="1:10" x14ac:dyDescent="0.25">
      <c r="A5009" s="2">
        <v>5008</v>
      </c>
      <c r="B5009" s="2">
        <v>55</v>
      </c>
      <c r="C5009" s="2">
        <v>56</v>
      </c>
      <c r="D5009" s="11"/>
      <c r="E50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09" s="524" t="str">
        <f t="shared" si="236"/>
        <v/>
      </c>
      <c r="H5009" s="525">
        <f t="shared" si="237"/>
        <v>0</v>
      </c>
      <c r="I5009" s="526">
        <f t="shared" si="235"/>
        <v>1</v>
      </c>
      <c r="J5009" s="526" t="str">
        <f ca="1">IF(G5009="","",SUMPRODUCT(LOOKUP(MID(SUBSTITUTE(UPPER(TRIM(CLEAN(SUBSTITUTE(SUBSTITUTE(G5009,"ٔ",""),"ـ","ء"))))," ",""),ROW(INDIRECT("1:"&amp;LEN(SUBSTITUTE(UPPER(TRIM(CLEAN(SUBSTITUTE(SUBSTITUTE(G5009,"ٔ",""),"ـ","ء"))))," ","")))),1),Gematria!$C$3:$C$40,Gematria!$D$3:$D$40)))</f>
        <v/>
      </c>
    </row>
    <row r="5010" spans="1:10" x14ac:dyDescent="0.25">
      <c r="A5010" s="2">
        <v>5009</v>
      </c>
      <c r="B5010" s="2">
        <v>55</v>
      </c>
      <c r="C5010" s="2">
        <v>57</v>
      </c>
      <c r="D5010" s="11"/>
      <c r="E50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10" s="524" t="str">
        <f t="shared" si="236"/>
        <v/>
      </c>
      <c r="H5010" s="525">
        <f t="shared" si="237"/>
        <v>0</v>
      </c>
      <c r="I5010" s="526">
        <f t="shared" si="235"/>
        <v>1</v>
      </c>
      <c r="J5010" s="526" t="str">
        <f ca="1">IF(G5010="","",SUMPRODUCT(LOOKUP(MID(SUBSTITUTE(UPPER(TRIM(CLEAN(SUBSTITUTE(SUBSTITUTE(G5010,"ٔ",""),"ـ","ء"))))," ",""),ROW(INDIRECT("1:"&amp;LEN(SUBSTITUTE(UPPER(TRIM(CLEAN(SUBSTITUTE(SUBSTITUTE(G5010,"ٔ",""),"ـ","ء"))))," ","")))),1),Gematria!$C$3:$C$40,Gematria!$D$3:$D$40)))</f>
        <v/>
      </c>
    </row>
    <row r="5011" spans="1:10" x14ac:dyDescent="0.25">
      <c r="A5011" s="2">
        <v>5010</v>
      </c>
      <c r="B5011" s="2">
        <v>55</v>
      </c>
      <c r="C5011" s="2">
        <v>58</v>
      </c>
      <c r="D5011" s="11"/>
      <c r="E50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11" s="524" t="str">
        <f t="shared" si="236"/>
        <v/>
      </c>
      <c r="H5011" s="525">
        <f t="shared" si="237"/>
        <v>0</v>
      </c>
      <c r="I5011" s="526">
        <f t="shared" ref="I5011:I5074" si="238">LEN(TRIM(G5011))-H5011+1</f>
        <v>1</v>
      </c>
      <c r="J5011" s="526" t="str">
        <f ca="1">IF(G5011="","",SUMPRODUCT(LOOKUP(MID(SUBSTITUTE(UPPER(TRIM(CLEAN(SUBSTITUTE(SUBSTITUTE(G5011,"ٔ",""),"ـ","ء"))))," ",""),ROW(INDIRECT("1:"&amp;LEN(SUBSTITUTE(UPPER(TRIM(CLEAN(SUBSTITUTE(SUBSTITUTE(G5011,"ٔ",""),"ـ","ء"))))," ","")))),1),Gematria!$C$3:$C$40,Gematria!$D$3:$D$40)))</f>
        <v/>
      </c>
    </row>
    <row r="5012" spans="1:10" x14ac:dyDescent="0.25">
      <c r="A5012" s="2">
        <v>5011</v>
      </c>
      <c r="B5012" s="2">
        <v>55</v>
      </c>
      <c r="C5012" s="2">
        <v>59</v>
      </c>
      <c r="D5012" s="11"/>
      <c r="E50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12" s="524" t="str">
        <f t="shared" si="236"/>
        <v/>
      </c>
      <c r="H5012" s="525">
        <f t="shared" si="237"/>
        <v>0</v>
      </c>
      <c r="I5012" s="526">
        <f t="shared" si="238"/>
        <v>1</v>
      </c>
      <c r="J5012" s="526" t="str">
        <f ca="1">IF(G5012="","",SUMPRODUCT(LOOKUP(MID(SUBSTITUTE(UPPER(TRIM(CLEAN(SUBSTITUTE(SUBSTITUTE(G5012,"ٔ",""),"ـ","ء"))))," ",""),ROW(INDIRECT("1:"&amp;LEN(SUBSTITUTE(UPPER(TRIM(CLEAN(SUBSTITUTE(SUBSTITUTE(G5012,"ٔ",""),"ـ","ء"))))," ","")))),1),Gematria!$C$3:$C$40,Gematria!$D$3:$D$40)))</f>
        <v/>
      </c>
    </row>
    <row r="5013" spans="1:10" x14ac:dyDescent="0.25">
      <c r="A5013" s="2">
        <v>5012</v>
      </c>
      <c r="B5013" s="2">
        <v>55</v>
      </c>
      <c r="C5013" s="2">
        <v>60</v>
      </c>
      <c r="D5013" s="11"/>
      <c r="E50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13" s="524" t="str">
        <f t="shared" si="236"/>
        <v/>
      </c>
      <c r="H5013" s="525">
        <f t="shared" si="237"/>
        <v>0</v>
      </c>
      <c r="I5013" s="526">
        <f t="shared" si="238"/>
        <v>1</v>
      </c>
      <c r="J5013" s="526" t="str">
        <f ca="1">IF(G5013="","",SUMPRODUCT(LOOKUP(MID(SUBSTITUTE(UPPER(TRIM(CLEAN(SUBSTITUTE(SUBSTITUTE(G5013,"ٔ",""),"ـ","ء"))))," ",""),ROW(INDIRECT("1:"&amp;LEN(SUBSTITUTE(UPPER(TRIM(CLEAN(SUBSTITUTE(SUBSTITUTE(G5013,"ٔ",""),"ـ","ء"))))," ","")))),1),Gematria!$C$3:$C$40,Gematria!$D$3:$D$40)))</f>
        <v/>
      </c>
    </row>
    <row r="5014" spans="1:10" x14ac:dyDescent="0.25">
      <c r="A5014" s="2">
        <v>5013</v>
      </c>
      <c r="B5014" s="2">
        <v>55</v>
      </c>
      <c r="C5014" s="2">
        <v>61</v>
      </c>
      <c r="D5014" s="11"/>
      <c r="E50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14" s="524" t="str">
        <f t="shared" si="236"/>
        <v/>
      </c>
      <c r="H5014" s="525">
        <f t="shared" si="237"/>
        <v>0</v>
      </c>
      <c r="I5014" s="526">
        <f t="shared" si="238"/>
        <v>1</v>
      </c>
      <c r="J5014" s="526" t="str">
        <f ca="1">IF(G5014="","",SUMPRODUCT(LOOKUP(MID(SUBSTITUTE(UPPER(TRIM(CLEAN(SUBSTITUTE(SUBSTITUTE(G5014,"ٔ",""),"ـ","ء"))))," ",""),ROW(INDIRECT("1:"&amp;LEN(SUBSTITUTE(UPPER(TRIM(CLEAN(SUBSTITUTE(SUBSTITUTE(G5014,"ٔ",""),"ـ","ء"))))," ","")))),1),Gematria!$C$3:$C$40,Gematria!$D$3:$D$40)))</f>
        <v/>
      </c>
    </row>
    <row r="5015" spans="1:10" x14ac:dyDescent="0.25">
      <c r="A5015" s="2">
        <v>5014</v>
      </c>
      <c r="B5015" s="2">
        <v>55</v>
      </c>
      <c r="C5015" s="2">
        <v>62</v>
      </c>
      <c r="D5015" s="11"/>
      <c r="E50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15" s="524" t="str">
        <f t="shared" si="236"/>
        <v/>
      </c>
      <c r="H5015" s="525">
        <f t="shared" si="237"/>
        <v>0</v>
      </c>
      <c r="I5015" s="526">
        <f t="shared" si="238"/>
        <v>1</v>
      </c>
      <c r="J5015" s="526" t="str">
        <f ca="1">IF(G5015="","",SUMPRODUCT(LOOKUP(MID(SUBSTITUTE(UPPER(TRIM(CLEAN(SUBSTITUTE(SUBSTITUTE(G5015,"ٔ",""),"ـ","ء"))))," ",""),ROW(INDIRECT("1:"&amp;LEN(SUBSTITUTE(UPPER(TRIM(CLEAN(SUBSTITUTE(SUBSTITUTE(G5015,"ٔ",""),"ـ","ء"))))," ","")))),1),Gematria!$C$3:$C$40,Gematria!$D$3:$D$40)))</f>
        <v/>
      </c>
    </row>
    <row r="5016" spans="1:10" x14ac:dyDescent="0.25">
      <c r="A5016" s="2">
        <v>5015</v>
      </c>
      <c r="B5016" s="2">
        <v>55</v>
      </c>
      <c r="C5016" s="2">
        <v>63</v>
      </c>
      <c r="D5016" s="11"/>
      <c r="E50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16" s="524" t="str">
        <f t="shared" si="236"/>
        <v/>
      </c>
      <c r="H5016" s="525">
        <f t="shared" si="237"/>
        <v>0</v>
      </c>
      <c r="I5016" s="526">
        <f t="shared" si="238"/>
        <v>1</v>
      </c>
      <c r="J5016" s="526" t="str">
        <f ca="1">IF(G5016="","",SUMPRODUCT(LOOKUP(MID(SUBSTITUTE(UPPER(TRIM(CLEAN(SUBSTITUTE(SUBSTITUTE(G5016,"ٔ",""),"ـ","ء"))))," ",""),ROW(INDIRECT("1:"&amp;LEN(SUBSTITUTE(UPPER(TRIM(CLEAN(SUBSTITUTE(SUBSTITUTE(G5016,"ٔ",""),"ـ","ء"))))," ","")))),1),Gematria!$C$3:$C$40,Gematria!$D$3:$D$40)))</f>
        <v/>
      </c>
    </row>
    <row r="5017" spans="1:10" x14ac:dyDescent="0.25">
      <c r="A5017" s="2">
        <v>5016</v>
      </c>
      <c r="B5017" s="2">
        <v>55</v>
      </c>
      <c r="C5017" s="2">
        <v>64</v>
      </c>
      <c r="D5017" s="11"/>
      <c r="E50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17" s="524" t="str">
        <f t="shared" si="236"/>
        <v/>
      </c>
      <c r="H5017" s="525">
        <f t="shared" si="237"/>
        <v>0</v>
      </c>
      <c r="I5017" s="526">
        <f t="shared" si="238"/>
        <v>1</v>
      </c>
      <c r="J5017" s="526" t="str">
        <f ca="1">IF(G5017="","",SUMPRODUCT(LOOKUP(MID(SUBSTITUTE(UPPER(TRIM(CLEAN(SUBSTITUTE(SUBSTITUTE(G5017,"ٔ",""),"ـ","ء"))))," ",""),ROW(INDIRECT("1:"&amp;LEN(SUBSTITUTE(UPPER(TRIM(CLEAN(SUBSTITUTE(SUBSTITUTE(G5017,"ٔ",""),"ـ","ء"))))," ","")))),1),Gematria!$C$3:$C$40,Gematria!$D$3:$D$40)))</f>
        <v/>
      </c>
    </row>
    <row r="5018" spans="1:10" x14ac:dyDescent="0.25">
      <c r="A5018" s="2">
        <v>5017</v>
      </c>
      <c r="B5018" s="2">
        <v>55</v>
      </c>
      <c r="C5018" s="2">
        <v>65</v>
      </c>
      <c r="D5018" s="11"/>
      <c r="E50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18" s="524" t="str">
        <f t="shared" si="236"/>
        <v/>
      </c>
      <c r="H5018" s="525">
        <f t="shared" si="237"/>
        <v>0</v>
      </c>
      <c r="I5018" s="526">
        <f t="shared" si="238"/>
        <v>1</v>
      </c>
      <c r="J5018" s="526" t="str">
        <f ca="1">IF(G5018="","",SUMPRODUCT(LOOKUP(MID(SUBSTITUTE(UPPER(TRIM(CLEAN(SUBSTITUTE(SUBSTITUTE(G5018,"ٔ",""),"ـ","ء"))))," ",""),ROW(INDIRECT("1:"&amp;LEN(SUBSTITUTE(UPPER(TRIM(CLEAN(SUBSTITUTE(SUBSTITUTE(G5018,"ٔ",""),"ـ","ء"))))," ","")))),1),Gematria!$C$3:$C$40,Gematria!$D$3:$D$40)))</f>
        <v/>
      </c>
    </row>
    <row r="5019" spans="1:10" x14ac:dyDescent="0.25">
      <c r="A5019" s="2">
        <v>5018</v>
      </c>
      <c r="B5019" s="2">
        <v>55</v>
      </c>
      <c r="C5019" s="2">
        <v>66</v>
      </c>
      <c r="D5019" s="11"/>
      <c r="E50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19" s="524" t="str">
        <f t="shared" si="236"/>
        <v/>
      </c>
      <c r="H5019" s="525">
        <f t="shared" si="237"/>
        <v>0</v>
      </c>
      <c r="I5019" s="526">
        <f t="shared" si="238"/>
        <v>1</v>
      </c>
      <c r="J5019" s="526" t="str">
        <f ca="1">IF(G5019="","",SUMPRODUCT(LOOKUP(MID(SUBSTITUTE(UPPER(TRIM(CLEAN(SUBSTITUTE(SUBSTITUTE(G5019,"ٔ",""),"ـ","ء"))))," ",""),ROW(INDIRECT("1:"&amp;LEN(SUBSTITUTE(UPPER(TRIM(CLEAN(SUBSTITUTE(SUBSTITUTE(G5019,"ٔ",""),"ـ","ء"))))," ","")))),1),Gematria!$C$3:$C$40,Gematria!$D$3:$D$40)))</f>
        <v/>
      </c>
    </row>
    <row r="5020" spans="1:10" x14ac:dyDescent="0.25">
      <c r="A5020" s="2">
        <v>5019</v>
      </c>
      <c r="B5020" s="2">
        <v>55</v>
      </c>
      <c r="C5020" s="2">
        <v>67</v>
      </c>
      <c r="D5020" s="11"/>
      <c r="E50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20" s="524" t="str">
        <f t="shared" si="236"/>
        <v/>
      </c>
      <c r="H5020" s="525">
        <f t="shared" si="237"/>
        <v>0</v>
      </c>
      <c r="I5020" s="526">
        <f t="shared" si="238"/>
        <v>1</v>
      </c>
      <c r="J5020" s="526" t="str">
        <f ca="1">IF(G5020="","",SUMPRODUCT(LOOKUP(MID(SUBSTITUTE(UPPER(TRIM(CLEAN(SUBSTITUTE(SUBSTITUTE(G5020,"ٔ",""),"ـ","ء"))))," ",""),ROW(INDIRECT("1:"&amp;LEN(SUBSTITUTE(UPPER(TRIM(CLEAN(SUBSTITUTE(SUBSTITUTE(G5020,"ٔ",""),"ـ","ء"))))," ","")))),1),Gematria!$C$3:$C$40,Gematria!$D$3:$D$40)))</f>
        <v/>
      </c>
    </row>
    <row r="5021" spans="1:10" x14ac:dyDescent="0.25">
      <c r="A5021" s="2">
        <v>5020</v>
      </c>
      <c r="B5021" s="2">
        <v>55</v>
      </c>
      <c r="C5021" s="2">
        <v>68</v>
      </c>
      <c r="D5021" s="11"/>
      <c r="E50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21" s="524" t="str">
        <f t="shared" si="236"/>
        <v/>
      </c>
      <c r="H5021" s="525">
        <f t="shared" si="237"/>
        <v>0</v>
      </c>
      <c r="I5021" s="526">
        <f t="shared" si="238"/>
        <v>1</v>
      </c>
      <c r="J5021" s="526" t="str">
        <f ca="1">IF(G5021="","",SUMPRODUCT(LOOKUP(MID(SUBSTITUTE(UPPER(TRIM(CLEAN(SUBSTITUTE(SUBSTITUTE(G5021,"ٔ",""),"ـ","ء"))))," ",""),ROW(INDIRECT("1:"&amp;LEN(SUBSTITUTE(UPPER(TRIM(CLEAN(SUBSTITUTE(SUBSTITUTE(G5021,"ٔ",""),"ـ","ء"))))," ","")))),1),Gematria!$C$3:$C$40,Gematria!$D$3:$D$40)))</f>
        <v/>
      </c>
    </row>
    <row r="5022" spans="1:10" x14ac:dyDescent="0.25">
      <c r="A5022" s="2">
        <v>5021</v>
      </c>
      <c r="B5022" s="2">
        <v>55</v>
      </c>
      <c r="C5022" s="2">
        <v>69</v>
      </c>
      <c r="D5022" s="11"/>
      <c r="E50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22" s="524" t="str">
        <f t="shared" si="236"/>
        <v/>
      </c>
      <c r="H5022" s="525">
        <f t="shared" si="237"/>
        <v>0</v>
      </c>
      <c r="I5022" s="526">
        <f t="shared" si="238"/>
        <v>1</v>
      </c>
      <c r="J5022" s="526" t="str">
        <f ca="1">IF(G5022="","",SUMPRODUCT(LOOKUP(MID(SUBSTITUTE(UPPER(TRIM(CLEAN(SUBSTITUTE(SUBSTITUTE(G5022,"ٔ",""),"ـ","ء"))))," ",""),ROW(INDIRECT("1:"&amp;LEN(SUBSTITUTE(UPPER(TRIM(CLEAN(SUBSTITUTE(SUBSTITUTE(G5022,"ٔ",""),"ـ","ء"))))," ","")))),1),Gematria!$C$3:$C$40,Gematria!$D$3:$D$40)))</f>
        <v/>
      </c>
    </row>
    <row r="5023" spans="1:10" x14ac:dyDescent="0.25">
      <c r="A5023" s="2">
        <v>5022</v>
      </c>
      <c r="B5023" s="2">
        <v>55</v>
      </c>
      <c r="C5023" s="2">
        <v>70</v>
      </c>
      <c r="D5023" s="11"/>
      <c r="E50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23" s="524" t="str">
        <f t="shared" si="236"/>
        <v/>
      </c>
      <c r="H5023" s="525">
        <f t="shared" si="237"/>
        <v>0</v>
      </c>
      <c r="I5023" s="526">
        <f t="shared" si="238"/>
        <v>1</v>
      </c>
      <c r="J5023" s="526" t="str">
        <f ca="1">IF(G5023="","",SUMPRODUCT(LOOKUP(MID(SUBSTITUTE(UPPER(TRIM(CLEAN(SUBSTITUTE(SUBSTITUTE(G5023,"ٔ",""),"ـ","ء"))))," ",""),ROW(INDIRECT("1:"&amp;LEN(SUBSTITUTE(UPPER(TRIM(CLEAN(SUBSTITUTE(SUBSTITUTE(G5023,"ٔ",""),"ـ","ء"))))," ","")))),1),Gematria!$C$3:$C$40,Gematria!$D$3:$D$40)))</f>
        <v/>
      </c>
    </row>
    <row r="5024" spans="1:10" x14ac:dyDescent="0.25">
      <c r="A5024" s="2">
        <v>5023</v>
      </c>
      <c r="B5024" s="2">
        <v>55</v>
      </c>
      <c r="C5024" s="2">
        <v>71</v>
      </c>
      <c r="D5024" s="11"/>
      <c r="E50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24" s="524" t="str">
        <f t="shared" si="236"/>
        <v/>
      </c>
      <c r="H5024" s="525">
        <f t="shared" si="237"/>
        <v>0</v>
      </c>
      <c r="I5024" s="526">
        <f t="shared" si="238"/>
        <v>1</v>
      </c>
      <c r="J5024" s="526" t="str">
        <f ca="1">IF(G5024="","",SUMPRODUCT(LOOKUP(MID(SUBSTITUTE(UPPER(TRIM(CLEAN(SUBSTITUTE(SUBSTITUTE(G5024,"ٔ",""),"ـ","ء"))))," ",""),ROW(INDIRECT("1:"&amp;LEN(SUBSTITUTE(UPPER(TRIM(CLEAN(SUBSTITUTE(SUBSTITUTE(G5024,"ٔ",""),"ـ","ء"))))," ","")))),1),Gematria!$C$3:$C$40,Gematria!$D$3:$D$40)))</f>
        <v/>
      </c>
    </row>
    <row r="5025" spans="1:10" x14ac:dyDescent="0.25">
      <c r="A5025" s="2">
        <v>5024</v>
      </c>
      <c r="B5025" s="2">
        <v>55</v>
      </c>
      <c r="C5025" s="2">
        <v>72</v>
      </c>
      <c r="D5025" s="11"/>
      <c r="E50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25" s="524" t="str">
        <f t="shared" si="236"/>
        <v/>
      </c>
      <c r="H5025" s="525">
        <f t="shared" si="237"/>
        <v>0</v>
      </c>
      <c r="I5025" s="526">
        <f t="shared" si="238"/>
        <v>1</v>
      </c>
      <c r="J5025" s="526" t="str">
        <f ca="1">IF(G5025="","",SUMPRODUCT(LOOKUP(MID(SUBSTITUTE(UPPER(TRIM(CLEAN(SUBSTITUTE(SUBSTITUTE(G5025,"ٔ",""),"ـ","ء"))))," ",""),ROW(INDIRECT("1:"&amp;LEN(SUBSTITUTE(UPPER(TRIM(CLEAN(SUBSTITUTE(SUBSTITUTE(G5025,"ٔ",""),"ـ","ء"))))," ","")))),1),Gematria!$C$3:$C$40,Gematria!$D$3:$D$40)))</f>
        <v/>
      </c>
    </row>
    <row r="5026" spans="1:10" x14ac:dyDescent="0.25">
      <c r="A5026" s="2">
        <v>5025</v>
      </c>
      <c r="B5026" s="2">
        <v>55</v>
      </c>
      <c r="C5026" s="2">
        <v>73</v>
      </c>
      <c r="D5026" s="11"/>
      <c r="E50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26" s="524" t="str">
        <f t="shared" si="236"/>
        <v/>
      </c>
      <c r="H5026" s="525">
        <f t="shared" si="237"/>
        <v>0</v>
      </c>
      <c r="I5026" s="526">
        <f t="shared" si="238"/>
        <v>1</v>
      </c>
      <c r="J5026" s="526" t="str">
        <f ca="1">IF(G5026="","",SUMPRODUCT(LOOKUP(MID(SUBSTITUTE(UPPER(TRIM(CLEAN(SUBSTITUTE(SUBSTITUTE(G5026,"ٔ",""),"ـ","ء"))))," ",""),ROW(INDIRECT("1:"&amp;LEN(SUBSTITUTE(UPPER(TRIM(CLEAN(SUBSTITUTE(SUBSTITUTE(G5026,"ٔ",""),"ـ","ء"))))," ","")))),1),Gematria!$C$3:$C$40,Gematria!$D$3:$D$40)))</f>
        <v/>
      </c>
    </row>
    <row r="5027" spans="1:10" x14ac:dyDescent="0.25">
      <c r="A5027" s="2">
        <v>5026</v>
      </c>
      <c r="B5027" s="2">
        <v>55</v>
      </c>
      <c r="C5027" s="2">
        <v>74</v>
      </c>
      <c r="D5027" s="11"/>
      <c r="E50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27" s="524" t="str">
        <f t="shared" si="236"/>
        <v/>
      </c>
      <c r="H5027" s="525">
        <f t="shared" si="237"/>
        <v>0</v>
      </c>
      <c r="I5027" s="526">
        <f t="shared" si="238"/>
        <v>1</v>
      </c>
      <c r="J5027" s="526" t="str">
        <f ca="1">IF(G5027="","",SUMPRODUCT(LOOKUP(MID(SUBSTITUTE(UPPER(TRIM(CLEAN(SUBSTITUTE(SUBSTITUTE(G5027,"ٔ",""),"ـ","ء"))))," ",""),ROW(INDIRECT("1:"&amp;LEN(SUBSTITUTE(UPPER(TRIM(CLEAN(SUBSTITUTE(SUBSTITUTE(G5027,"ٔ",""),"ـ","ء"))))," ","")))),1),Gematria!$C$3:$C$40,Gematria!$D$3:$D$40)))</f>
        <v/>
      </c>
    </row>
    <row r="5028" spans="1:10" x14ac:dyDescent="0.25">
      <c r="A5028" s="2">
        <v>5027</v>
      </c>
      <c r="B5028" s="2">
        <v>55</v>
      </c>
      <c r="C5028" s="2">
        <v>75</v>
      </c>
      <c r="D5028" s="11"/>
      <c r="E50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28" s="524" t="str">
        <f t="shared" si="236"/>
        <v/>
      </c>
      <c r="H5028" s="525">
        <f t="shared" si="237"/>
        <v>0</v>
      </c>
      <c r="I5028" s="526">
        <f t="shared" si="238"/>
        <v>1</v>
      </c>
      <c r="J5028" s="526" t="str">
        <f ca="1">IF(G5028="","",SUMPRODUCT(LOOKUP(MID(SUBSTITUTE(UPPER(TRIM(CLEAN(SUBSTITUTE(SUBSTITUTE(G5028,"ٔ",""),"ـ","ء"))))," ",""),ROW(INDIRECT("1:"&amp;LEN(SUBSTITUTE(UPPER(TRIM(CLEAN(SUBSTITUTE(SUBSTITUTE(G5028,"ٔ",""),"ـ","ء"))))," ","")))),1),Gematria!$C$3:$C$40,Gematria!$D$3:$D$40)))</f>
        <v/>
      </c>
    </row>
    <row r="5029" spans="1:10" x14ac:dyDescent="0.25">
      <c r="A5029" s="2">
        <v>5028</v>
      </c>
      <c r="B5029" s="2">
        <v>55</v>
      </c>
      <c r="C5029" s="2">
        <v>76</v>
      </c>
      <c r="D5029" s="11"/>
      <c r="E50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29" s="524" t="str">
        <f t="shared" si="236"/>
        <v/>
      </c>
      <c r="H5029" s="525">
        <f t="shared" si="237"/>
        <v>0</v>
      </c>
      <c r="I5029" s="526">
        <f t="shared" si="238"/>
        <v>1</v>
      </c>
      <c r="J5029" s="526" t="str">
        <f ca="1">IF(G5029="","",SUMPRODUCT(LOOKUP(MID(SUBSTITUTE(UPPER(TRIM(CLEAN(SUBSTITUTE(SUBSTITUTE(G5029,"ٔ",""),"ـ","ء"))))," ",""),ROW(INDIRECT("1:"&amp;LEN(SUBSTITUTE(UPPER(TRIM(CLEAN(SUBSTITUTE(SUBSTITUTE(G5029,"ٔ",""),"ـ","ء"))))," ","")))),1),Gematria!$C$3:$C$40,Gematria!$D$3:$D$40)))</f>
        <v/>
      </c>
    </row>
    <row r="5030" spans="1:10" x14ac:dyDescent="0.25">
      <c r="A5030" s="2">
        <v>5029</v>
      </c>
      <c r="B5030" s="2">
        <v>55</v>
      </c>
      <c r="C5030" s="2">
        <v>77</v>
      </c>
      <c r="D5030" s="11"/>
      <c r="E50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30" s="524" t="str">
        <f t="shared" si="236"/>
        <v/>
      </c>
      <c r="H5030" s="525">
        <f t="shared" si="237"/>
        <v>0</v>
      </c>
      <c r="I5030" s="526">
        <f t="shared" si="238"/>
        <v>1</v>
      </c>
      <c r="J5030" s="526" t="str">
        <f ca="1">IF(G5030="","",SUMPRODUCT(LOOKUP(MID(SUBSTITUTE(UPPER(TRIM(CLEAN(SUBSTITUTE(SUBSTITUTE(G5030,"ٔ",""),"ـ","ء"))))," ",""),ROW(INDIRECT("1:"&amp;LEN(SUBSTITUTE(UPPER(TRIM(CLEAN(SUBSTITUTE(SUBSTITUTE(G5030,"ٔ",""),"ـ","ء"))))," ","")))),1),Gematria!$C$3:$C$40,Gematria!$D$3:$D$40)))</f>
        <v/>
      </c>
    </row>
    <row r="5031" spans="1:10" x14ac:dyDescent="0.25">
      <c r="A5031" s="2">
        <v>5030</v>
      </c>
      <c r="B5031" s="2">
        <v>55</v>
      </c>
      <c r="C5031" s="2">
        <v>78</v>
      </c>
      <c r="D5031" s="11"/>
      <c r="E50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31" s="524" t="str">
        <f t="shared" si="236"/>
        <v/>
      </c>
      <c r="H5031" s="525">
        <f t="shared" si="237"/>
        <v>0</v>
      </c>
      <c r="I5031" s="526">
        <f t="shared" si="238"/>
        <v>1</v>
      </c>
      <c r="J5031" s="526" t="str">
        <f ca="1">IF(G5031="","",SUMPRODUCT(LOOKUP(MID(SUBSTITUTE(UPPER(TRIM(CLEAN(SUBSTITUTE(SUBSTITUTE(G5031,"ٔ",""),"ـ","ء"))))," ",""),ROW(INDIRECT("1:"&amp;LEN(SUBSTITUTE(UPPER(TRIM(CLEAN(SUBSTITUTE(SUBSTITUTE(G5031,"ٔ",""),"ـ","ء"))))," ","")))),1),Gematria!$C$3:$C$40,Gematria!$D$3:$D$40)))</f>
        <v/>
      </c>
    </row>
    <row r="5032" spans="1:10" x14ac:dyDescent="0.25">
      <c r="A5032" s="2">
        <v>5031</v>
      </c>
      <c r="B5032" s="2">
        <v>56</v>
      </c>
      <c r="C5032" s="2">
        <v>0</v>
      </c>
      <c r="D5032" s="11"/>
      <c r="E50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32" s="524" t="str">
        <f t="shared" si="236"/>
        <v/>
      </c>
      <c r="H5032" s="525">
        <f t="shared" si="237"/>
        <v>0</v>
      </c>
      <c r="I5032" s="526">
        <f t="shared" si="238"/>
        <v>1</v>
      </c>
      <c r="J5032" s="526" t="str">
        <f ca="1">IF(G5032="","",SUMPRODUCT(LOOKUP(MID(SUBSTITUTE(UPPER(TRIM(CLEAN(SUBSTITUTE(SUBSTITUTE(G5032,"ٔ",""),"ـ","ء"))))," ",""),ROW(INDIRECT("1:"&amp;LEN(SUBSTITUTE(UPPER(TRIM(CLEAN(SUBSTITUTE(SUBSTITUTE(G5032,"ٔ",""),"ـ","ء"))))," ","")))),1),Gematria!$C$3:$C$40,Gematria!$D$3:$D$40)))</f>
        <v/>
      </c>
    </row>
    <row r="5033" spans="1:10" x14ac:dyDescent="0.25">
      <c r="A5033" s="2">
        <v>5032</v>
      </c>
      <c r="B5033" s="2">
        <v>56</v>
      </c>
      <c r="C5033" s="2">
        <v>1</v>
      </c>
      <c r="D5033" s="11"/>
      <c r="E50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33" s="524" t="str">
        <f t="shared" si="236"/>
        <v/>
      </c>
      <c r="H5033" s="525">
        <f t="shared" si="237"/>
        <v>0</v>
      </c>
      <c r="I5033" s="526">
        <f t="shared" si="238"/>
        <v>1</v>
      </c>
      <c r="J5033" s="526" t="str">
        <f ca="1">IF(G5033="","",SUMPRODUCT(LOOKUP(MID(SUBSTITUTE(UPPER(TRIM(CLEAN(SUBSTITUTE(SUBSTITUTE(G5033,"ٔ",""),"ـ","ء"))))," ",""),ROW(INDIRECT("1:"&amp;LEN(SUBSTITUTE(UPPER(TRIM(CLEAN(SUBSTITUTE(SUBSTITUTE(G5033,"ٔ",""),"ـ","ء"))))," ","")))),1),Gematria!$C$3:$C$40,Gematria!$D$3:$D$40)))</f>
        <v/>
      </c>
    </row>
    <row r="5034" spans="1:10" x14ac:dyDescent="0.25">
      <c r="A5034" s="2">
        <v>5033</v>
      </c>
      <c r="B5034" s="2">
        <v>56</v>
      </c>
      <c r="C5034" s="2">
        <v>2</v>
      </c>
      <c r="D5034" s="11"/>
      <c r="E50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34" s="524" t="str">
        <f t="shared" si="236"/>
        <v/>
      </c>
      <c r="H5034" s="525">
        <f t="shared" si="237"/>
        <v>0</v>
      </c>
      <c r="I5034" s="526">
        <f t="shared" si="238"/>
        <v>1</v>
      </c>
      <c r="J5034" s="526" t="str">
        <f ca="1">IF(G5034="","",SUMPRODUCT(LOOKUP(MID(SUBSTITUTE(UPPER(TRIM(CLEAN(SUBSTITUTE(SUBSTITUTE(G5034,"ٔ",""),"ـ","ء"))))," ",""),ROW(INDIRECT("1:"&amp;LEN(SUBSTITUTE(UPPER(TRIM(CLEAN(SUBSTITUTE(SUBSTITUTE(G5034,"ٔ",""),"ـ","ء"))))," ","")))),1),Gematria!$C$3:$C$40,Gematria!$D$3:$D$40)))</f>
        <v/>
      </c>
    </row>
    <row r="5035" spans="1:10" x14ac:dyDescent="0.25">
      <c r="A5035" s="2">
        <v>5034</v>
      </c>
      <c r="B5035" s="2">
        <v>56</v>
      </c>
      <c r="C5035" s="2">
        <v>3</v>
      </c>
      <c r="D5035" s="11"/>
      <c r="E50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35" s="524" t="str">
        <f t="shared" si="236"/>
        <v/>
      </c>
      <c r="H5035" s="525">
        <f t="shared" si="237"/>
        <v>0</v>
      </c>
      <c r="I5035" s="526">
        <f t="shared" si="238"/>
        <v>1</v>
      </c>
      <c r="J5035" s="526" t="str">
        <f ca="1">IF(G5035="","",SUMPRODUCT(LOOKUP(MID(SUBSTITUTE(UPPER(TRIM(CLEAN(SUBSTITUTE(SUBSTITUTE(G5035,"ٔ",""),"ـ","ء"))))," ",""),ROW(INDIRECT("1:"&amp;LEN(SUBSTITUTE(UPPER(TRIM(CLEAN(SUBSTITUTE(SUBSTITUTE(G5035,"ٔ",""),"ـ","ء"))))," ","")))),1),Gematria!$C$3:$C$40,Gematria!$D$3:$D$40)))</f>
        <v/>
      </c>
    </row>
    <row r="5036" spans="1:10" x14ac:dyDescent="0.25">
      <c r="A5036" s="2">
        <v>5035</v>
      </c>
      <c r="B5036" s="2">
        <v>56</v>
      </c>
      <c r="C5036" s="2">
        <v>4</v>
      </c>
      <c r="D5036" s="11"/>
      <c r="E50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36" s="524" t="str">
        <f t="shared" si="236"/>
        <v/>
      </c>
      <c r="H5036" s="525">
        <f t="shared" si="237"/>
        <v>0</v>
      </c>
      <c r="I5036" s="526">
        <f t="shared" si="238"/>
        <v>1</v>
      </c>
      <c r="J5036" s="526" t="str">
        <f ca="1">IF(G5036="","",SUMPRODUCT(LOOKUP(MID(SUBSTITUTE(UPPER(TRIM(CLEAN(SUBSTITUTE(SUBSTITUTE(G5036,"ٔ",""),"ـ","ء"))))," ",""),ROW(INDIRECT("1:"&amp;LEN(SUBSTITUTE(UPPER(TRIM(CLEAN(SUBSTITUTE(SUBSTITUTE(G5036,"ٔ",""),"ـ","ء"))))," ","")))),1),Gematria!$C$3:$C$40,Gematria!$D$3:$D$40)))</f>
        <v/>
      </c>
    </row>
    <row r="5037" spans="1:10" x14ac:dyDescent="0.25">
      <c r="A5037" s="2">
        <v>5036</v>
      </c>
      <c r="B5037" s="2">
        <v>56</v>
      </c>
      <c r="C5037" s="2">
        <v>5</v>
      </c>
      <c r="D5037" s="11"/>
      <c r="E50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37" s="524" t="str">
        <f t="shared" si="236"/>
        <v/>
      </c>
      <c r="H5037" s="525">
        <f t="shared" si="237"/>
        <v>0</v>
      </c>
      <c r="I5037" s="526">
        <f t="shared" si="238"/>
        <v>1</v>
      </c>
      <c r="J5037" s="526" t="str">
        <f ca="1">IF(G5037="","",SUMPRODUCT(LOOKUP(MID(SUBSTITUTE(UPPER(TRIM(CLEAN(SUBSTITUTE(SUBSTITUTE(G5037,"ٔ",""),"ـ","ء"))))," ",""),ROW(INDIRECT("1:"&amp;LEN(SUBSTITUTE(UPPER(TRIM(CLEAN(SUBSTITUTE(SUBSTITUTE(G5037,"ٔ",""),"ـ","ء"))))," ","")))),1),Gematria!$C$3:$C$40,Gematria!$D$3:$D$40)))</f>
        <v/>
      </c>
    </row>
    <row r="5038" spans="1:10" x14ac:dyDescent="0.25">
      <c r="A5038" s="2">
        <v>5037</v>
      </c>
      <c r="B5038" s="2">
        <v>56</v>
      </c>
      <c r="C5038" s="2">
        <v>6</v>
      </c>
      <c r="D5038" s="11"/>
      <c r="E50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38" s="524" t="str">
        <f t="shared" si="236"/>
        <v/>
      </c>
      <c r="H5038" s="525">
        <f t="shared" si="237"/>
        <v>0</v>
      </c>
      <c r="I5038" s="526">
        <f t="shared" si="238"/>
        <v>1</v>
      </c>
      <c r="J5038" s="526" t="str">
        <f ca="1">IF(G5038="","",SUMPRODUCT(LOOKUP(MID(SUBSTITUTE(UPPER(TRIM(CLEAN(SUBSTITUTE(SUBSTITUTE(G5038,"ٔ",""),"ـ","ء"))))," ",""),ROW(INDIRECT("1:"&amp;LEN(SUBSTITUTE(UPPER(TRIM(CLEAN(SUBSTITUTE(SUBSTITUTE(G5038,"ٔ",""),"ـ","ء"))))," ","")))),1),Gematria!$C$3:$C$40,Gematria!$D$3:$D$40)))</f>
        <v/>
      </c>
    </row>
    <row r="5039" spans="1:10" x14ac:dyDescent="0.25">
      <c r="A5039" s="2">
        <v>5038</v>
      </c>
      <c r="B5039" s="2">
        <v>56</v>
      </c>
      <c r="C5039" s="2">
        <v>7</v>
      </c>
      <c r="D5039" s="11"/>
      <c r="E50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39" s="524" t="str">
        <f t="shared" si="236"/>
        <v/>
      </c>
      <c r="H5039" s="525">
        <f t="shared" si="237"/>
        <v>0</v>
      </c>
      <c r="I5039" s="526">
        <f t="shared" si="238"/>
        <v>1</v>
      </c>
      <c r="J5039" s="526" t="str">
        <f ca="1">IF(G5039="","",SUMPRODUCT(LOOKUP(MID(SUBSTITUTE(UPPER(TRIM(CLEAN(SUBSTITUTE(SUBSTITUTE(G5039,"ٔ",""),"ـ","ء"))))," ",""),ROW(INDIRECT("1:"&amp;LEN(SUBSTITUTE(UPPER(TRIM(CLEAN(SUBSTITUTE(SUBSTITUTE(G5039,"ٔ",""),"ـ","ء"))))," ","")))),1),Gematria!$C$3:$C$40,Gematria!$D$3:$D$40)))</f>
        <v/>
      </c>
    </row>
    <row r="5040" spans="1:10" x14ac:dyDescent="0.25">
      <c r="A5040" s="2">
        <v>5039</v>
      </c>
      <c r="B5040" s="2">
        <v>56</v>
      </c>
      <c r="C5040" s="2">
        <v>8</v>
      </c>
      <c r="D5040" s="11"/>
      <c r="E50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40" s="524" t="str">
        <f t="shared" si="236"/>
        <v/>
      </c>
      <c r="H5040" s="525">
        <f t="shared" si="237"/>
        <v>0</v>
      </c>
      <c r="I5040" s="526">
        <f t="shared" si="238"/>
        <v>1</v>
      </c>
      <c r="J5040" s="526" t="str">
        <f ca="1">IF(G5040="","",SUMPRODUCT(LOOKUP(MID(SUBSTITUTE(UPPER(TRIM(CLEAN(SUBSTITUTE(SUBSTITUTE(G5040,"ٔ",""),"ـ","ء"))))," ",""),ROW(INDIRECT("1:"&amp;LEN(SUBSTITUTE(UPPER(TRIM(CLEAN(SUBSTITUTE(SUBSTITUTE(G5040,"ٔ",""),"ـ","ء"))))," ","")))),1),Gematria!$C$3:$C$40,Gematria!$D$3:$D$40)))</f>
        <v/>
      </c>
    </row>
    <row r="5041" spans="1:10" x14ac:dyDescent="0.25">
      <c r="A5041" s="2">
        <v>5040</v>
      </c>
      <c r="B5041" s="2">
        <v>56</v>
      </c>
      <c r="C5041" s="2">
        <v>9</v>
      </c>
      <c r="D5041" s="11"/>
      <c r="E50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41" s="524" t="str">
        <f t="shared" si="236"/>
        <v/>
      </c>
      <c r="H5041" s="525">
        <f t="shared" si="237"/>
        <v>0</v>
      </c>
      <c r="I5041" s="526">
        <f t="shared" si="238"/>
        <v>1</v>
      </c>
      <c r="J5041" s="526" t="str">
        <f ca="1">IF(G5041="","",SUMPRODUCT(LOOKUP(MID(SUBSTITUTE(UPPER(TRIM(CLEAN(SUBSTITUTE(SUBSTITUTE(G5041,"ٔ",""),"ـ","ء"))))," ",""),ROW(INDIRECT("1:"&amp;LEN(SUBSTITUTE(UPPER(TRIM(CLEAN(SUBSTITUTE(SUBSTITUTE(G5041,"ٔ",""),"ـ","ء"))))," ","")))),1),Gematria!$C$3:$C$40,Gematria!$D$3:$D$40)))</f>
        <v/>
      </c>
    </row>
    <row r="5042" spans="1:10" x14ac:dyDescent="0.25">
      <c r="A5042" s="2">
        <v>5041</v>
      </c>
      <c r="B5042" s="2">
        <v>56</v>
      </c>
      <c r="C5042" s="2">
        <v>10</v>
      </c>
      <c r="D5042" s="11"/>
      <c r="E50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42" s="524" t="str">
        <f t="shared" si="236"/>
        <v/>
      </c>
      <c r="H5042" s="525">
        <f t="shared" si="237"/>
        <v>0</v>
      </c>
      <c r="I5042" s="526">
        <f t="shared" si="238"/>
        <v>1</v>
      </c>
      <c r="J5042" s="526" t="str">
        <f ca="1">IF(G5042="","",SUMPRODUCT(LOOKUP(MID(SUBSTITUTE(UPPER(TRIM(CLEAN(SUBSTITUTE(SUBSTITUTE(G5042,"ٔ",""),"ـ","ء"))))," ",""),ROW(INDIRECT("1:"&amp;LEN(SUBSTITUTE(UPPER(TRIM(CLEAN(SUBSTITUTE(SUBSTITUTE(G5042,"ٔ",""),"ـ","ء"))))," ","")))),1),Gematria!$C$3:$C$40,Gematria!$D$3:$D$40)))</f>
        <v/>
      </c>
    </row>
    <row r="5043" spans="1:10" x14ac:dyDescent="0.25">
      <c r="A5043" s="2">
        <v>5042</v>
      </c>
      <c r="B5043" s="2">
        <v>56</v>
      </c>
      <c r="C5043" s="2">
        <v>11</v>
      </c>
      <c r="D5043" s="11"/>
      <c r="E50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43" s="524" t="str">
        <f t="shared" si="236"/>
        <v/>
      </c>
      <c r="H5043" s="525">
        <f t="shared" si="237"/>
        <v>0</v>
      </c>
      <c r="I5043" s="526">
        <f t="shared" si="238"/>
        <v>1</v>
      </c>
      <c r="J5043" s="526" t="str">
        <f ca="1">IF(G5043="","",SUMPRODUCT(LOOKUP(MID(SUBSTITUTE(UPPER(TRIM(CLEAN(SUBSTITUTE(SUBSTITUTE(G5043,"ٔ",""),"ـ","ء"))))," ",""),ROW(INDIRECT("1:"&amp;LEN(SUBSTITUTE(UPPER(TRIM(CLEAN(SUBSTITUTE(SUBSTITUTE(G5043,"ٔ",""),"ـ","ء"))))," ","")))),1),Gematria!$C$3:$C$40,Gematria!$D$3:$D$40)))</f>
        <v/>
      </c>
    </row>
    <row r="5044" spans="1:10" x14ac:dyDescent="0.25">
      <c r="A5044" s="2">
        <v>5043</v>
      </c>
      <c r="B5044" s="2">
        <v>56</v>
      </c>
      <c r="C5044" s="2">
        <v>12</v>
      </c>
      <c r="D5044" s="11"/>
      <c r="E50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44" s="524" t="str">
        <f t="shared" si="236"/>
        <v/>
      </c>
      <c r="H5044" s="525">
        <f t="shared" si="237"/>
        <v>0</v>
      </c>
      <c r="I5044" s="526">
        <f t="shared" si="238"/>
        <v>1</v>
      </c>
      <c r="J5044" s="526" t="str">
        <f ca="1">IF(G5044="","",SUMPRODUCT(LOOKUP(MID(SUBSTITUTE(UPPER(TRIM(CLEAN(SUBSTITUTE(SUBSTITUTE(G5044,"ٔ",""),"ـ","ء"))))," ",""),ROW(INDIRECT("1:"&amp;LEN(SUBSTITUTE(UPPER(TRIM(CLEAN(SUBSTITUTE(SUBSTITUTE(G5044,"ٔ",""),"ـ","ء"))))," ","")))),1),Gematria!$C$3:$C$40,Gematria!$D$3:$D$40)))</f>
        <v/>
      </c>
    </row>
    <row r="5045" spans="1:10" x14ac:dyDescent="0.25">
      <c r="A5045" s="2">
        <v>5044</v>
      </c>
      <c r="B5045" s="2">
        <v>56</v>
      </c>
      <c r="C5045" s="2">
        <v>13</v>
      </c>
      <c r="D5045" s="11"/>
      <c r="E50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45" s="524" t="str">
        <f t="shared" si="236"/>
        <v/>
      </c>
      <c r="H5045" s="525">
        <f t="shared" si="237"/>
        <v>0</v>
      </c>
      <c r="I5045" s="526">
        <f t="shared" si="238"/>
        <v>1</v>
      </c>
      <c r="J5045" s="526" t="str">
        <f ca="1">IF(G5045="","",SUMPRODUCT(LOOKUP(MID(SUBSTITUTE(UPPER(TRIM(CLEAN(SUBSTITUTE(SUBSTITUTE(G5045,"ٔ",""),"ـ","ء"))))," ",""),ROW(INDIRECT("1:"&amp;LEN(SUBSTITUTE(UPPER(TRIM(CLEAN(SUBSTITUTE(SUBSTITUTE(G5045,"ٔ",""),"ـ","ء"))))," ","")))),1),Gematria!$C$3:$C$40,Gematria!$D$3:$D$40)))</f>
        <v/>
      </c>
    </row>
    <row r="5046" spans="1:10" x14ac:dyDescent="0.25">
      <c r="A5046" s="2">
        <v>5045</v>
      </c>
      <c r="B5046" s="2">
        <v>56</v>
      </c>
      <c r="C5046" s="2">
        <v>14</v>
      </c>
      <c r="D5046" s="11"/>
      <c r="E50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46" s="524" t="str">
        <f t="shared" si="236"/>
        <v/>
      </c>
      <c r="H5046" s="525">
        <f t="shared" si="237"/>
        <v>0</v>
      </c>
      <c r="I5046" s="526">
        <f t="shared" si="238"/>
        <v>1</v>
      </c>
      <c r="J5046" s="526" t="str">
        <f ca="1">IF(G5046="","",SUMPRODUCT(LOOKUP(MID(SUBSTITUTE(UPPER(TRIM(CLEAN(SUBSTITUTE(SUBSTITUTE(G5046,"ٔ",""),"ـ","ء"))))," ",""),ROW(INDIRECT("1:"&amp;LEN(SUBSTITUTE(UPPER(TRIM(CLEAN(SUBSTITUTE(SUBSTITUTE(G5046,"ٔ",""),"ـ","ء"))))," ","")))),1),Gematria!$C$3:$C$40,Gematria!$D$3:$D$40)))</f>
        <v/>
      </c>
    </row>
    <row r="5047" spans="1:10" x14ac:dyDescent="0.25">
      <c r="A5047" s="2">
        <v>5046</v>
      </c>
      <c r="B5047" s="2">
        <v>56</v>
      </c>
      <c r="C5047" s="2">
        <v>15</v>
      </c>
      <c r="D5047" s="11"/>
      <c r="E50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47" s="524" t="str">
        <f t="shared" si="236"/>
        <v/>
      </c>
      <c r="H5047" s="525">
        <f t="shared" si="237"/>
        <v>0</v>
      </c>
      <c r="I5047" s="526">
        <f t="shared" si="238"/>
        <v>1</v>
      </c>
      <c r="J5047" s="526" t="str">
        <f ca="1">IF(G5047="","",SUMPRODUCT(LOOKUP(MID(SUBSTITUTE(UPPER(TRIM(CLEAN(SUBSTITUTE(SUBSTITUTE(G5047,"ٔ",""),"ـ","ء"))))," ",""),ROW(INDIRECT("1:"&amp;LEN(SUBSTITUTE(UPPER(TRIM(CLEAN(SUBSTITUTE(SUBSTITUTE(G5047,"ٔ",""),"ـ","ء"))))," ","")))),1),Gematria!$C$3:$C$40,Gematria!$D$3:$D$40)))</f>
        <v/>
      </c>
    </row>
    <row r="5048" spans="1:10" x14ac:dyDescent="0.25">
      <c r="A5048" s="2">
        <v>5047</v>
      </c>
      <c r="B5048" s="2">
        <v>56</v>
      </c>
      <c r="C5048" s="2">
        <v>16</v>
      </c>
      <c r="D5048" s="11"/>
      <c r="E50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48" s="524" t="str">
        <f t="shared" si="236"/>
        <v/>
      </c>
      <c r="H5048" s="525">
        <f t="shared" si="237"/>
        <v>0</v>
      </c>
      <c r="I5048" s="526">
        <f t="shared" si="238"/>
        <v>1</v>
      </c>
      <c r="J5048" s="526" t="str">
        <f ca="1">IF(G5048="","",SUMPRODUCT(LOOKUP(MID(SUBSTITUTE(UPPER(TRIM(CLEAN(SUBSTITUTE(SUBSTITUTE(G5048,"ٔ",""),"ـ","ء"))))," ",""),ROW(INDIRECT("1:"&amp;LEN(SUBSTITUTE(UPPER(TRIM(CLEAN(SUBSTITUTE(SUBSTITUTE(G5048,"ٔ",""),"ـ","ء"))))," ","")))),1),Gematria!$C$3:$C$40,Gematria!$D$3:$D$40)))</f>
        <v/>
      </c>
    </row>
    <row r="5049" spans="1:10" x14ac:dyDescent="0.25">
      <c r="A5049" s="2">
        <v>5048</v>
      </c>
      <c r="B5049" s="2">
        <v>56</v>
      </c>
      <c r="C5049" s="2">
        <v>17</v>
      </c>
      <c r="D5049" s="11"/>
      <c r="E50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49" s="524" t="str">
        <f t="shared" si="236"/>
        <v/>
      </c>
      <c r="H5049" s="525">
        <f t="shared" si="237"/>
        <v>0</v>
      </c>
      <c r="I5049" s="526">
        <f t="shared" si="238"/>
        <v>1</v>
      </c>
      <c r="J5049" s="526" t="str">
        <f ca="1">IF(G5049="","",SUMPRODUCT(LOOKUP(MID(SUBSTITUTE(UPPER(TRIM(CLEAN(SUBSTITUTE(SUBSTITUTE(G5049,"ٔ",""),"ـ","ء"))))," ",""),ROW(INDIRECT("1:"&amp;LEN(SUBSTITUTE(UPPER(TRIM(CLEAN(SUBSTITUTE(SUBSTITUTE(G5049,"ٔ",""),"ـ","ء"))))," ","")))),1),Gematria!$C$3:$C$40,Gematria!$D$3:$D$40)))</f>
        <v/>
      </c>
    </row>
    <row r="5050" spans="1:10" x14ac:dyDescent="0.25">
      <c r="A5050" s="2">
        <v>5049</v>
      </c>
      <c r="B5050" s="2">
        <v>56</v>
      </c>
      <c r="C5050" s="2">
        <v>18</v>
      </c>
      <c r="D5050" s="11"/>
      <c r="E50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50" s="524" t="str">
        <f t="shared" si="236"/>
        <v/>
      </c>
      <c r="H5050" s="525">
        <f t="shared" si="237"/>
        <v>0</v>
      </c>
      <c r="I5050" s="526">
        <f t="shared" si="238"/>
        <v>1</v>
      </c>
      <c r="J5050" s="526" t="str">
        <f ca="1">IF(G5050="","",SUMPRODUCT(LOOKUP(MID(SUBSTITUTE(UPPER(TRIM(CLEAN(SUBSTITUTE(SUBSTITUTE(G5050,"ٔ",""),"ـ","ء"))))," ",""),ROW(INDIRECT("1:"&amp;LEN(SUBSTITUTE(UPPER(TRIM(CLEAN(SUBSTITUTE(SUBSTITUTE(G5050,"ٔ",""),"ـ","ء"))))," ","")))),1),Gematria!$C$3:$C$40,Gematria!$D$3:$D$40)))</f>
        <v/>
      </c>
    </row>
    <row r="5051" spans="1:10" x14ac:dyDescent="0.25">
      <c r="A5051" s="2">
        <v>5050</v>
      </c>
      <c r="B5051" s="2">
        <v>56</v>
      </c>
      <c r="C5051" s="2">
        <v>19</v>
      </c>
      <c r="D5051" s="11"/>
      <c r="E50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51" s="524" t="str">
        <f t="shared" si="236"/>
        <v/>
      </c>
      <c r="H5051" s="525">
        <f t="shared" si="237"/>
        <v>0</v>
      </c>
      <c r="I5051" s="526">
        <f t="shared" si="238"/>
        <v>1</v>
      </c>
      <c r="J5051" s="526" t="str">
        <f ca="1">IF(G5051="","",SUMPRODUCT(LOOKUP(MID(SUBSTITUTE(UPPER(TRIM(CLEAN(SUBSTITUTE(SUBSTITUTE(G5051,"ٔ",""),"ـ","ء"))))," ",""),ROW(INDIRECT("1:"&amp;LEN(SUBSTITUTE(UPPER(TRIM(CLEAN(SUBSTITUTE(SUBSTITUTE(G5051,"ٔ",""),"ـ","ء"))))," ","")))),1),Gematria!$C$3:$C$40,Gematria!$D$3:$D$40)))</f>
        <v/>
      </c>
    </row>
    <row r="5052" spans="1:10" x14ac:dyDescent="0.25">
      <c r="A5052" s="2">
        <v>5051</v>
      </c>
      <c r="B5052" s="2">
        <v>56</v>
      </c>
      <c r="C5052" s="2">
        <v>20</v>
      </c>
      <c r="D5052" s="11"/>
      <c r="E50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52" s="524" t="str">
        <f t="shared" si="236"/>
        <v/>
      </c>
      <c r="H5052" s="525">
        <f t="shared" si="237"/>
        <v>0</v>
      </c>
      <c r="I5052" s="526">
        <f t="shared" si="238"/>
        <v>1</v>
      </c>
      <c r="J5052" s="526" t="str">
        <f ca="1">IF(G5052="","",SUMPRODUCT(LOOKUP(MID(SUBSTITUTE(UPPER(TRIM(CLEAN(SUBSTITUTE(SUBSTITUTE(G5052,"ٔ",""),"ـ","ء"))))," ",""),ROW(INDIRECT("1:"&amp;LEN(SUBSTITUTE(UPPER(TRIM(CLEAN(SUBSTITUTE(SUBSTITUTE(G5052,"ٔ",""),"ـ","ء"))))," ","")))),1),Gematria!$C$3:$C$40,Gematria!$D$3:$D$40)))</f>
        <v/>
      </c>
    </row>
    <row r="5053" spans="1:10" x14ac:dyDescent="0.25">
      <c r="A5053" s="2">
        <v>5052</v>
      </c>
      <c r="B5053" s="2">
        <v>56</v>
      </c>
      <c r="C5053" s="2">
        <v>21</v>
      </c>
      <c r="D5053" s="11"/>
      <c r="E50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53" s="524" t="str">
        <f t="shared" si="236"/>
        <v/>
      </c>
      <c r="H5053" s="525">
        <f t="shared" si="237"/>
        <v>0</v>
      </c>
      <c r="I5053" s="526">
        <f t="shared" si="238"/>
        <v>1</v>
      </c>
      <c r="J5053" s="526" t="str">
        <f ca="1">IF(G5053="","",SUMPRODUCT(LOOKUP(MID(SUBSTITUTE(UPPER(TRIM(CLEAN(SUBSTITUTE(SUBSTITUTE(G5053,"ٔ",""),"ـ","ء"))))," ",""),ROW(INDIRECT("1:"&amp;LEN(SUBSTITUTE(UPPER(TRIM(CLEAN(SUBSTITUTE(SUBSTITUTE(G5053,"ٔ",""),"ـ","ء"))))," ","")))),1),Gematria!$C$3:$C$40,Gematria!$D$3:$D$40)))</f>
        <v/>
      </c>
    </row>
    <row r="5054" spans="1:10" x14ac:dyDescent="0.25">
      <c r="A5054" s="2">
        <v>5053</v>
      </c>
      <c r="B5054" s="2">
        <v>56</v>
      </c>
      <c r="C5054" s="2">
        <v>22</v>
      </c>
      <c r="D5054" s="11"/>
      <c r="E50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54" s="524" t="str">
        <f t="shared" si="236"/>
        <v/>
      </c>
      <c r="H5054" s="525">
        <f t="shared" si="237"/>
        <v>0</v>
      </c>
      <c r="I5054" s="526">
        <f t="shared" si="238"/>
        <v>1</v>
      </c>
      <c r="J5054" s="526" t="str">
        <f ca="1">IF(G5054="","",SUMPRODUCT(LOOKUP(MID(SUBSTITUTE(UPPER(TRIM(CLEAN(SUBSTITUTE(SUBSTITUTE(G5054,"ٔ",""),"ـ","ء"))))," ",""),ROW(INDIRECT("1:"&amp;LEN(SUBSTITUTE(UPPER(TRIM(CLEAN(SUBSTITUTE(SUBSTITUTE(G5054,"ٔ",""),"ـ","ء"))))," ","")))),1),Gematria!$C$3:$C$40,Gematria!$D$3:$D$40)))</f>
        <v/>
      </c>
    </row>
    <row r="5055" spans="1:10" x14ac:dyDescent="0.25">
      <c r="A5055" s="2">
        <v>5054</v>
      </c>
      <c r="B5055" s="2">
        <v>56</v>
      </c>
      <c r="C5055" s="2">
        <v>23</v>
      </c>
      <c r="D5055" s="11"/>
      <c r="E50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55" s="524" t="str">
        <f t="shared" si="236"/>
        <v/>
      </c>
      <c r="H5055" s="525">
        <f t="shared" si="237"/>
        <v>0</v>
      </c>
      <c r="I5055" s="526">
        <f t="shared" si="238"/>
        <v>1</v>
      </c>
      <c r="J5055" s="526" t="str">
        <f ca="1">IF(G5055="","",SUMPRODUCT(LOOKUP(MID(SUBSTITUTE(UPPER(TRIM(CLEAN(SUBSTITUTE(SUBSTITUTE(G5055,"ٔ",""),"ـ","ء"))))," ",""),ROW(INDIRECT("1:"&amp;LEN(SUBSTITUTE(UPPER(TRIM(CLEAN(SUBSTITUTE(SUBSTITUTE(G5055,"ٔ",""),"ـ","ء"))))," ","")))),1),Gematria!$C$3:$C$40,Gematria!$D$3:$D$40)))</f>
        <v/>
      </c>
    </row>
    <row r="5056" spans="1:10" x14ac:dyDescent="0.25">
      <c r="A5056" s="2">
        <v>5055</v>
      </c>
      <c r="B5056" s="2">
        <v>56</v>
      </c>
      <c r="C5056" s="2">
        <v>24</v>
      </c>
      <c r="D5056" s="11"/>
      <c r="E50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56" s="524" t="str">
        <f t="shared" si="236"/>
        <v/>
      </c>
      <c r="H5056" s="525">
        <f t="shared" si="237"/>
        <v>0</v>
      </c>
      <c r="I5056" s="526">
        <f t="shared" si="238"/>
        <v>1</v>
      </c>
      <c r="J5056" s="526" t="str">
        <f ca="1">IF(G5056="","",SUMPRODUCT(LOOKUP(MID(SUBSTITUTE(UPPER(TRIM(CLEAN(SUBSTITUTE(SUBSTITUTE(G5056,"ٔ",""),"ـ","ء"))))," ",""),ROW(INDIRECT("1:"&amp;LEN(SUBSTITUTE(UPPER(TRIM(CLEAN(SUBSTITUTE(SUBSTITUTE(G5056,"ٔ",""),"ـ","ء"))))," ","")))),1),Gematria!$C$3:$C$40,Gematria!$D$3:$D$40)))</f>
        <v/>
      </c>
    </row>
    <row r="5057" spans="1:10" x14ac:dyDescent="0.25">
      <c r="A5057" s="2">
        <v>5056</v>
      </c>
      <c r="B5057" s="2">
        <v>56</v>
      </c>
      <c r="C5057" s="2">
        <v>25</v>
      </c>
      <c r="D5057" s="11"/>
      <c r="E50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57" s="524" t="str">
        <f t="shared" si="236"/>
        <v/>
      </c>
      <c r="H5057" s="525">
        <f t="shared" si="237"/>
        <v>0</v>
      </c>
      <c r="I5057" s="526">
        <f t="shared" si="238"/>
        <v>1</v>
      </c>
      <c r="J5057" s="526" t="str">
        <f ca="1">IF(G5057="","",SUMPRODUCT(LOOKUP(MID(SUBSTITUTE(UPPER(TRIM(CLEAN(SUBSTITUTE(SUBSTITUTE(G5057,"ٔ",""),"ـ","ء"))))," ",""),ROW(INDIRECT("1:"&amp;LEN(SUBSTITUTE(UPPER(TRIM(CLEAN(SUBSTITUTE(SUBSTITUTE(G5057,"ٔ",""),"ـ","ء"))))," ","")))),1),Gematria!$C$3:$C$40,Gematria!$D$3:$D$40)))</f>
        <v/>
      </c>
    </row>
    <row r="5058" spans="1:10" x14ac:dyDescent="0.25">
      <c r="A5058" s="2">
        <v>5057</v>
      </c>
      <c r="B5058" s="2">
        <v>56</v>
      </c>
      <c r="C5058" s="2">
        <v>26</v>
      </c>
      <c r="D5058" s="11"/>
      <c r="E50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58" s="524" t="str">
        <f t="shared" si="236"/>
        <v/>
      </c>
      <c r="H5058" s="525">
        <f t="shared" si="237"/>
        <v>0</v>
      </c>
      <c r="I5058" s="526">
        <f t="shared" si="238"/>
        <v>1</v>
      </c>
      <c r="J5058" s="526" t="str">
        <f ca="1">IF(G5058="","",SUMPRODUCT(LOOKUP(MID(SUBSTITUTE(UPPER(TRIM(CLEAN(SUBSTITUTE(SUBSTITUTE(G5058,"ٔ",""),"ـ","ء"))))," ",""),ROW(INDIRECT("1:"&amp;LEN(SUBSTITUTE(UPPER(TRIM(CLEAN(SUBSTITUTE(SUBSTITUTE(G5058,"ٔ",""),"ـ","ء"))))," ","")))),1),Gematria!$C$3:$C$40,Gematria!$D$3:$D$40)))</f>
        <v/>
      </c>
    </row>
    <row r="5059" spans="1:10" x14ac:dyDescent="0.25">
      <c r="A5059" s="2">
        <v>5058</v>
      </c>
      <c r="B5059" s="2">
        <v>56</v>
      </c>
      <c r="C5059" s="2">
        <v>27</v>
      </c>
      <c r="D5059" s="11"/>
      <c r="E50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59" s="524" t="str">
        <f t="shared" ref="G5059:G5122" si="239">TRIM(CLEAN(SUBSTITUTE(F5059,"ٔ","")))</f>
        <v/>
      </c>
      <c r="H5059" s="525">
        <f t="shared" ref="H5059:H5122" si="240">LEN(SUBSTITUTE(G5059," ",""))</f>
        <v>0</v>
      </c>
      <c r="I5059" s="526">
        <f t="shared" si="238"/>
        <v>1</v>
      </c>
      <c r="J5059" s="526" t="str">
        <f ca="1">IF(G5059="","",SUMPRODUCT(LOOKUP(MID(SUBSTITUTE(UPPER(TRIM(CLEAN(SUBSTITUTE(SUBSTITUTE(G5059,"ٔ",""),"ـ","ء"))))," ",""),ROW(INDIRECT("1:"&amp;LEN(SUBSTITUTE(UPPER(TRIM(CLEAN(SUBSTITUTE(SUBSTITUTE(G5059,"ٔ",""),"ـ","ء"))))," ","")))),1),Gematria!$C$3:$C$40,Gematria!$D$3:$D$40)))</f>
        <v/>
      </c>
    </row>
    <row r="5060" spans="1:10" x14ac:dyDescent="0.25">
      <c r="A5060" s="2">
        <v>5059</v>
      </c>
      <c r="B5060" s="2">
        <v>56</v>
      </c>
      <c r="C5060" s="2">
        <v>28</v>
      </c>
      <c r="D5060" s="11"/>
      <c r="E50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60" s="524" t="str">
        <f t="shared" si="239"/>
        <v/>
      </c>
      <c r="H5060" s="525">
        <f t="shared" si="240"/>
        <v>0</v>
      </c>
      <c r="I5060" s="526">
        <f t="shared" si="238"/>
        <v>1</v>
      </c>
      <c r="J5060" s="526" t="str">
        <f ca="1">IF(G5060="","",SUMPRODUCT(LOOKUP(MID(SUBSTITUTE(UPPER(TRIM(CLEAN(SUBSTITUTE(SUBSTITUTE(G5060,"ٔ",""),"ـ","ء"))))," ",""),ROW(INDIRECT("1:"&amp;LEN(SUBSTITUTE(UPPER(TRIM(CLEAN(SUBSTITUTE(SUBSTITUTE(G5060,"ٔ",""),"ـ","ء"))))," ","")))),1),Gematria!$C$3:$C$40,Gematria!$D$3:$D$40)))</f>
        <v/>
      </c>
    </row>
    <row r="5061" spans="1:10" x14ac:dyDescent="0.25">
      <c r="A5061" s="2">
        <v>5060</v>
      </c>
      <c r="B5061" s="2">
        <v>56</v>
      </c>
      <c r="C5061" s="2">
        <v>29</v>
      </c>
      <c r="D5061" s="11"/>
      <c r="E50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61" s="524" t="str">
        <f t="shared" si="239"/>
        <v/>
      </c>
      <c r="H5061" s="525">
        <f t="shared" si="240"/>
        <v>0</v>
      </c>
      <c r="I5061" s="526">
        <f t="shared" si="238"/>
        <v>1</v>
      </c>
      <c r="J5061" s="526" t="str">
        <f ca="1">IF(G5061="","",SUMPRODUCT(LOOKUP(MID(SUBSTITUTE(UPPER(TRIM(CLEAN(SUBSTITUTE(SUBSTITUTE(G5061,"ٔ",""),"ـ","ء"))))," ",""),ROW(INDIRECT("1:"&amp;LEN(SUBSTITUTE(UPPER(TRIM(CLEAN(SUBSTITUTE(SUBSTITUTE(G5061,"ٔ",""),"ـ","ء"))))," ","")))),1),Gematria!$C$3:$C$40,Gematria!$D$3:$D$40)))</f>
        <v/>
      </c>
    </row>
    <row r="5062" spans="1:10" x14ac:dyDescent="0.25">
      <c r="A5062" s="2">
        <v>5061</v>
      </c>
      <c r="B5062" s="2">
        <v>56</v>
      </c>
      <c r="C5062" s="2">
        <v>30</v>
      </c>
      <c r="D5062" s="11"/>
      <c r="E50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62" s="524" t="str">
        <f t="shared" si="239"/>
        <v/>
      </c>
      <c r="H5062" s="525">
        <f t="shared" si="240"/>
        <v>0</v>
      </c>
      <c r="I5062" s="526">
        <f t="shared" si="238"/>
        <v>1</v>
      </c>
      <c r="J5062" s="526" t="str">
        <f ca="1">IF(G5062="","",SUMPRODUCT(LOOKUP(MID(SUBSTITUTE(UPPER(TRIM(CLEAN(SUBSTITUTE(SUBSTITUTE(G5062,"ٔ",""),"ـ","ء"))))," ",""),ROW(INDIRECT("1:"&amp;LEN(SUBSTITUTE(UPPER(TRIM(CLEAN(SUBSTITUTE(SUBSTITUTE(G5062,"ٔ",""),"ـ","ء"))))," ","")))),1),Gematria!$C$3:$C$40,Gematria!$D$3:$D$40)))</f>
        <v/>
      </c>
    </row>
    <row r="5063" spans="1:10" x14ac:dyDescent="0.25">
      <c r="A5063" s="2">
        <v>5062</v>
      </c>
      <c r="B5063" s="2">
        <v>56</v>
      </c>
      <c r="C5063" s="2">
        <v>31</v>
      </c>
      <c r="D5063" s="11"/>
      <c r="E50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63" s="524" t="str">
        <f t="shared" si="239"/>
        <v/>
      </c>
      <c r="H5063" s="525">
        <f t="shared" si="240"/>
        <v>0</v>
      </c>
      <c r="I5063" s="526">
        <f t="shared" si="238"/>
        <v>1</v>
      </c>
      <c r="J5063" s="526" t="str">
        <f ca="1">IF(G5063="","",SUMPRODUCT(LOOKUP(MID(SUBSTITUTE(UPPER(TRIM(CLEAN(SUBSTITUTE(SUBSTITUTE(G5063,"ٔ",""),"ـ","ء"))))," ",""),ROW(INDIRECT("1:"&amp;LEN(SUBSTITUTE(UPPER(TRIM(CLEAN(SUBSTITUTE(SUBSTITUTE(G5063,"ٔ",""),"ـ","ء"))))," ","")))),1),Gematria!$C$3:$C$40,Gematria!$D$3:$D$40)))</f>
        <v/>
      </c>
    </row>
    <row r="5064" spans="1:10" x14ac:dyDescent="0.25">
      <c r="A5064" s="2">
        <v>5063</v>
      </c>
      <c r="B5064" s="2">
        <v>56</v>
      </c>
      <c r="C5064" s="2">
        <v>32</v>
      </c>
      <c r="D5064" s="11"/>
      <c r="E50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64" s="524" t="str">
        <f t="shared" si="239"/>
        <v/>
      </c>
      <c r="H5064" s="525">
        <f t="shared" si="240"/>
        <v>0</v>
      </c>
      <c r="I5064" s="526">
        <f t="shared" si="238"/>
        <v>1</v>
      </c>
      <c r="J5064" s="526" t="str">
        <f ca="1">IF(G5064="","",SUMPRODUCT(LOOKUP(MID(SUBSTITUTE(UPPER(TRIM(CLEAN(SUBSTITUTE(SUBSTITUTE(G5064,"ٔ",""),"ـ","ء"))))," ",""),ROW(INDIRECT("1:"&amp;LEN(SUBSTITUTE(UPPER(TRIM(CLEAN(SUBSTITUTE(SUBSTITUTE(G5064,"ٔ",""),"ـ","ء"))))," ","")))),1),Gematria!$C$3:$C$40,Gematria!$D$3:$D$40)))</f>
        <v/>
      </c>
    </row>
    <row r="5065" spans="1:10" x14ac:dyDescent="0.25">
      <c r="A5065" s="2">
        <v>5064</v>
      </c>
      <c r="B5065" s="2">
        <v>56</v>
      </c>
      <c r="C5065" s="2">
        <v>33</v>
      </c>
      <c r="D5065" s="11"/>
      <c r="E50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65" s="524" t="str">
        <f t="shared" si="239"/>
        <v/>
      </c>
      <c r="H5065" s="525">
        <f t="shared" si="240"/>
        <v>0</v>
      </c>
      <c r="I5065" s="526">
        <f t="shared" si="238"/>
        <v>1</v>
      </c>
      <c r="J5065" s="526" t="str">
        <f ca="1">IF(G5065="","",SUMPRODUCT(LOOKUP(MID(SUBSTITUTE(UPPER(TRIM(CLEAN(SUBSTITUTE(SUBSTITUTE(G5065,"ٔ",""),"ـ","ء"))))," ",""),ROW(INDIRECT("1:"&amp;LEN(SUBSTITUTE(UPPER(TRIM(CLEAN(SUBSTITUTE(SUBSTITUTE(G5065,"ٔ",""),"ـ","ء"))))," ","")))),1),Gematria!$C$3:$C$40,Gematria!$D$3:$D$40)))</f>
        <v/>
      </c>
    </row>
    <row r="5066" spans="1:10" x14ac:dyDescent="0.25">
      <c r="A5066" s="2">
        <v>5065</v>
      </c>
      <c r="B5066" s="2">
        <v>56</v>
      </c>
      <c r="C5066" s="2">
        <v>34</v>
      </c>
      <c r="D5066" s="11"/>
      <c r="E50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66" s="524" t="str">
        <f t="shared" si="239"/>
        <v/>
      </c>
      <c r="H5066" s="525">
        <f t="shared" si="240"/>
        <v>0</v>
      </c>
      <c r="I5066" s="526">
        <f t="shared" si="238"/>
        <v>1</v>
      </c>
      <c r="J5066" s="526" t="str">
        <f ca="1">IF(G5066="","",SUMPRODUCT(LOOKUP(MID(SUBSTITUTE(UPPER(TRIM(CLEAN(SUBSTITUTE(SUBSTITUTE(G5066,"ٔ",""),"ـ","ء"))))," ",""),ROW(INDIRECT("1:"&amp;LEN(SUBSTITUTE(UPPER(TRIM(CLEAN(SUBSTITUTE(SUBSTITUTE(G5066,"ٔ",""),"ـ","ء"))))," ","")))),1),Gematria!$C$3:$C$40,Gematria!$D$3:$D$40)))</f>
        <v/>
      </c>
    </row>
    <row r="5067" spans="1:10" x14ac:dyDescent="0.25">
      <c r="A5067" s="2">
        <v>5066</v>
      </c>
      <c r="B5067" s="2">
        <v>56</v>
      </c>
      <c r="C5067" s="2">
        <v>35</v>
      </c>
      <c r="D5067" s="11"/>
      <c r="E50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67" s="524" t="str">
        <f t="shared" si="239"/>
        <v/>
      </c>
      <c r="H5067" s="525">
        <f t="shared" si="240"/>
        <v>0</v>
      </c>
      <c r="I5067" s="526">
        <f t="shared" si="238"/>
        <v>1</v>
      </c>
      <c r="J5067" s="526" t="str">
        <f ca="1">IF(G5067="","",SUMPRODUCT(LOOKUP(MID(SUBSTITUTE(UPPER(TRIM(CLEAN(SUBSTITUTE(SUBSTITUTE(G5067,"ٔ",""),"ـ","ء"))))," ",""),ROW(INDIRECT("1:"&amp;LEN(SUBSTITUTE(UPPER(TRIM(CLEAN(SUBSTITUTE(SUBSTITUTE(G5067,"ٔ",""),"ـ","ء"))))," ","")))),1),Gematria!$C$3:$C$40,Gematria!$D$3:$D$40)))</f>
        <v/>
      </c>
    </row>
    <row r="5068" spans="1:10" x14ac:dyDescent="0.25">
      <c r="A5068" s="2">
        <v>5067</v>
      </c>
      <c r="B5068" s="2">
        <v>56</v>
      </c>
      <c r="C5068" s="2">
        <v>36</v>
      </c>
      <c r="D5068" s="11"/>
      <c r="E50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68" s="524" t="str">
        <f t="shared" si="239"/>
        <v/>
      </c>
      <c r="H5068" s="525">
        <f t="shared" si="240"/>
        <v>0</v>
      </c>
      <c r="I5068" s="526">
        <f t="shared" si="238"/>
        <v>1</v>
      </c>
      <c r="J5068" s="526" t="str">
        <f ca="1">IF(G5068="","",SUMPRODUCT(LOOKUP(MID(SUBSTITUTE(UPPER(TRIM(CLEAN(SUBSTITUTE(SUBSTITUTE(G5068,"ٔ",""),"ـ","ء"))))," ",""),ROW(INDIRECT("1:"&amp;LEN(SUBSTITUTE(UPPER(TRIM(CLEAN(SUBSTITUTE(SUBSTITUTE(G5068,"ٔ",""),"ـ","ء"))))," ","")))),1),Gematria!$C$3:$C$40,Gematria!$D$3:$D$40)))</f>
        <v/>
      </c>
    </row>
    <row r="5069" spans="1:10" x14ac:dyDescent="0.25">
      <c r="A5069" s="2">
        <v>5068</v>
      </c>
      <c r="B5069" s="2">
        <v>56</v>
      </c>
      <c r="C5069" s="2">
        <v>37</v>
      </c>
      <c r="D5069" s="11"/>
      <c r="E50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69" s="524" t="str">
        <f t="shared" si="239"/>
        <v/>
      </c>
      <c r="H5069" s="525">
        <f t="shared" si="240"/>
        <v>0</v>
      </c>
      <c r="I5069" s="526">
        <f t="shared" si="238"/>
        <v>1</v>
      </c>
      <c r="J5069" s="526" t="str">
        <f ca="1">IF(G5069="","",SUMPRODUCT(LOOKUP(MID(SUBSTITUTE(UPPER(TRIM(CLEAN(SUBSTITUTE(SUBSTITUTE(G5069,"ٔ",""),"ـ","ء"))))," ",""),ROW(INDIRECT("1:"&amp;LEN(SUBSTITUTE(UPPER(TRIM(CLEAN(SUBSTITUTE(SUBSTITUTE(G5069,"ٔ",""),"ـ","ء"))))," ","")))),1),Gematria!$C$3:$C$40,Gematria!$D$3:$D$40)))</f>
        <v/>
      </c>
    </row>
    <row r="5070" spans="1:10" x14ac:dyDescent="0.25">
      <c r="A5070" s="2">
        <v>5069</v>
      </c>
      <c r="B5070" s="2">
        <v>56</v>
      </c>
      <c r="C5070" s="2">
        <v>38</v>
      </c>
      <c r="D5070" s="11"/>
      <c r="E50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70" s="524" t="str">
        <f t="shared" si="239"/>
        <v/>
      </c>
      <c r="H5070" s="525">
        <f t="shared" si="240"/>
        <v>0</v>
      </c>
      <c r="I5070" s="526">
        <f t="shared" si="238"/>
        <v>1</v>
      </c>
      <c r="J5070" s="526" t="str">
        <f ca="1">IF(G5070="","",SUMPRODUCT(LOOKUP(MID(SUBSTITUTE(UPPER(TRIM(CLEAN(SUBSTITUTE(SUBSTITUTE(G5070,"ٔ",""),"ـ","ء"))))," ",""),ROW(INDIRECT("1:"&amp;LEN(SUBSTITUTE(UPPER(TRIM(CLEAN(SUBSTITUTE(SUBSTITUTE(G5070,"ٔ",""),"ـ","ء"))))," ","")))),1),Gematria!$C$3:$C$40,Gematria!$D$3:$D$40)))</f>
        <v/>
      </c>
    </row>
    <row r="5071" spans="1:10" x14ac:dyDescent="0.25">
      <c r="A5071" s="2">
        <v>5070</v>
      </c>
      <c r="B5071" s="2">
        <v>56</v>
      </c>
      <c r="C5071" s="2">
        <v>39</v>
      </c>
      <c r="D5071" s="11"/>
      <c r="E50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71" s="524" t="str">
        <f t="shared" si="239"/>
        <v/>
      </c>
      <c r="H5071" s="525">
        <f t="shared" si="240"/>
        <v>0</v>
      </c>
      <c r="I5071" s="526">
        <f t="shared" si="238"/>
        <v>1</v>
      </c>
      <c r="J5071" s="526" t="str">
        <f ca="1">IF(G5071="","",SUMPRODUCT(LOOKUP(MID(SUBSTITUTE(UPPER(TRIM(CLEAN(SUBSTITUTE(SUBSTITUTE(G5071,"ٔ",""),"ـ","ء"))))," ",""),ROW(INDIRECT("1:"&amp;LEN(SUBSTITUTE(UPPER(TRIM(CLEAN(SUBSTITUTE(SUBSTITUTE(G5071,"ٔ",""),"ـ","ء"))))," ","")))),1),Gematria!$C$3:$C$40,Gematria!$D$3:$D$40)))</f>
        <v/>
      </c>
    </row>
    <row r="5072" spans="1:10" x14ac:dyDescent="0.25">
      <c r="A5072" s="2">
        <v>5071</v>
      </c>
      <c r="B5072" s="2">
        <v>56</v>
      </c>
      <c r="C5072" s="2">
        <v>40</v>
      </c>
      <c r="D5072" s="11"/>
      <c r="E50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72" s="524" t="str">
        <f t="shared" si="239"/>
        <v/>
      </c>
      <c r="H5072" s="525">
        <f t="shared" si="240"/>
        <v>0</v>
      </c>
      <c r="I5072" s="526">
        <f t="shared" si="238"/>
        <v>1</v>
      </c>
      <c r="J5072" s="526" t="str">
        <f ca="1">IF(G5072="","",SUMPRODUCT(LOOKUP(MID(SUBSTITUTE(UPPER(TRIM(CLEAN(SUBSTITUTE(SUBSTITUTE(G5072,"ٔ",""),"ـ","ء"))))," ",""),ROW(INDIRECT("1:"&amp;LEN(SUBSTITUTE(UPPER(TRIM(CLEAN(SUBSTITUTE(SUBSTITUTE(G5072,"ٔ",""),"ـ","ء"))))," ","")))),1),Gematria!$C$3:$C$40,Gematria!$D$3:$D$40)))</f>
        <v/>
      </c>
    </row>
    <row r="5073" spans="1:10" x14ac:dyDescent="0.25">
      <c r="A5073" s="2">
        <v>5072</v>
      </c>
      <c r="B5073" s="2">
        <v>56</v>
      </c>
      <c r="C5073" s="2">
        <v>41</v>
      </c>
      <c r="D5073" s="11"/>
      <c r="E50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73" s="524" t="str">
        <f t="shared" si="239"/>
        <v/>
      </c>
      <c r="H5073" s="525">
        <f t="shared" si="240"/>
        <v>0</v>
      </c>
      <c r="I5073" s="526">
        <f t="shared" si="238"/>
        <v>1</v>
      </c>
      <c r="J5073" s="526" t="str">
        <f ca="1">IF(G5073="","",SUMPRODUCT(LOOKUP(MID(SUBSTITUTE(UPPER(TRIM(CLEAN(SUBSTITUTE(SUBSTITUTE(G5073,"ٔ",""),"ـ","ء"))))," ",""),ROW(INDIRECT("1:"&amp;LEN(SUBSTITUTE(UPPER(TRIM(CLEAN(SUBSTITUTE(SUBSTITUTE(G5073,"ٔ",""),"ـ","ء"))))," ","")))),1),Gematria!$C$3:$C$40,Gematria!$D$3:$D$40)))</f>
        <v/>
      </c>
    </row>
    <row r="5074" spans="1:10" x14ac:dyDescent="0.25">
      <c r="A5074" s="2">
        <v>5073</v>
      </c>
      <c r="B5074" s="2">
        <v>56</v>
      </c>
      <c r="C5074" s="2">
        <v>42</v>
      </c>
      <c r="D5074" s="11"/>
      <c r="E50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74" s="524" t="str">
        <f t="shared" si="239"/>
        <v/>
      </c>
      <c r="H5074" s="525">
        <f t="shared" si="240"/>
        <v>0</v>
      </c>
      <c r="I5074" s="526">
        <f t="shared" si="238"/>
        <v>1</v>
      </c>
      <c r="J5074" s="526" t="str">
        <f ca="1">IF(G5074="","",SUMPRODUCT(LOOKUP(MID(SUBSTITUTE(UPPER(TRIM(CLEAN(SUBSTITUTE(SUBSTITUTE(G5074,"ٔ",""),"ـ","ء"))))," ",""),ROW(INDIRECT("1:"&amp;LEN(SUBSTITUTE(UPPER(TRIM(CLEAN(SUBSTITUTE(SUBSTITUTE(G5074,"ٔ",""),"ـ","ء"))))," ","")))),1),Gematria!$C$3:$C$40,Gematria!$D$3:$D$40)))</f>
        <v/>
      </c>
    </row>
    <row r="5075" spans="1:10" x14ac:dyDescent="0.25">
      <c r="A5075" s="2">
        <v>5074</v>
      </c>
      <c r="B5075" s="2">
        <v>56</v>
      </c>
      <c r="C5075" s="2">
        <v>43</v>
      </c>
      <c r="D5075" s="11"/>
      <c r="E50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75" s="524" t="str">
        <f t="shared" si="239"/>
        <v/>
      </c>
      <c r="H5075" s="525">
        <f t="shared" si="240"/>
        <v>0</v>
      </c>
      <c r="I5075" s="526">
        <f t="shared" ref="I5075:I5138" si="241">LEN(TRIM(G5075))-H5075+1</f>
        <v>1</v>
      </c>
      <c r="J5075" s="526" t="str">
        <f ca="1">IF(G5075="","",SUMPRODUCT(LOOKUP(MID(SUBSTITUTE(UPPER(TRIM(CLEAN(SUBSTITUTE(SUBSTITUTE(G5075,"ٔ",""),"ـ","ء"))))," ",""),ROW(INDIRECT("1:"&amp;LEN(SUBSTITUTE(UPPER(TRIM(CLEAN(SUBSTITUTE(SUBSTITUTE(G5075,"ٔ",""),"ـ","ء"))))," ","")))),1),Gematria!$C$3:$C$40,Gematria!$D$3:$D$40)))</f>
        <v/>
      </c>
    </row>
    <row r="5076" spans="1:10" x14ac:dyDescent="0.25">
      <c r="A5076" s="2">
        <v>5075</v>
      </c>
      <c r="B5076" s="2">
        <v>56</v>
      </c>
      <c r="C5076" s="2">
        <v>44</v>
      </c>
      <c r="D5076" s="11"/>
      <c r="E50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76" s="524" t="str">
        <f t="shared" si="239"/>
        <v/>
      </c>
      <c r="H5076" s="525">
        <f t="shared" si="240"/>
        <v>0</v>
      </c>
      <c r="I5076" s="526">
        <f t="shared" si="241"/>
        <v>1</v>
      </c>
      <c r="J5076" s="526" t="str">
        <f ca="1">IF(G5076="","",SUMPRODUCT(LOOKUP(MID(SUBSTITUTE(UPPER(TRIM(CLEAN(SUBSTITUTE(SUBSTITUTE(G5076,"ٔ",""),"ـ","ء"))))," ",""),ROW(INDIRECT("1:"&amp;LEN(SUBSTITUTE(UPPER(TRIM(CLEAN(SUBSTITUTE(SUBSTITUTE(G5076,"ٔ",""),"ـ","ء"))))," ","")))),1),Gematria!$C$3:$C$40,Gematria!$D$3:$D$40)))</f>
        <v/>
      </c>
    </row>
    <row r="5077" spans="1:10" x14ac:dyDescent="0.25">
      <c r="A5077" s="2">
        <v>5076</v>
      </c>
      <c r="B5077" s="2">
        <v>56</v>
      </c>
      <c r="C5077" s="2">
        <v>45</v>
      </c>
      <c r="D5077" s="11"/>
      <c r="E50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77" s="524" t="str">
        <f t="shared" si="239"/>
        <v/>
      </c>
      <c r="H5077" s="525">
        <f t="shared" si="240"/>
        <v>0</v>
      </c>
      <c r="I5077" s="526">
        <f t="shared" si="241"/>
        <v>1</v>
      </c>
      <c r="J5077" s="526" t="str">
        <f ca="1">IF(G5077="","",SUMPRODUCT(LOOKUP(MID(SUBSTITUTE(UPPER(TRIM(CLEAN(SUBSTITUTE(SUBSTITUTE(G5077,"ٔ",""),"ـ","ء"))))," ",""),ROW(INDIRECT("1:"&amp;LEN(SUBSTITUTE(UPPER(TRIM(CLEAN(SUBSTITUTE(SUBSTITUTE(G5077,"ٔ",""),"ـ","ء"))))," ","")))),1),Gematria!$C$3:$C$40,Gematria!$D$3:$D$40)))</f>
        <v/>
      </c>
    </row>
    <row r="5078" spans="1:10" x14ac:dyDescent="0.25">
      <c r="A5078" s="2">
        <v>5077</v>
      </c>
      <c r="B5078" s="2">
        <v>56</v>
      </c>
      <c r="C5078" s="2">
        <v>46</v>
      </c>
      <c r="D5078" s="11"/>
      <c r="E50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78" s="524" t="str">
        <f t="shared" si="239"/>
        <v/>
      </c>
      <c r="H5078" s="525">
        <f t="shared" si="240"/>
        <v>0</v>
      </c>
      <c r="I5078" s="526">
        <f t="shared" si="241"/>
        <v>1</v>
      </c>
      <c r="J5078" s="526" t="str">
        <f ca="1">IF(G5078="","",SUMPRODUCT(LOOKUP(MID(SUBSTITUTE(UPPER(TRIM(CLEAN(SUBSTITUTE(SUBSTITUTE(G5078,"ٔ",""),"ـ","ء"))))," ",""),ROW(INDIRECT("1:"&amp;LEN(SUBSTITUTE(UPPER(TRIM(CLEAN(SUBSTITUTE(SUBSTITUTE(G5078,"ٔ",""),"ـ","ء"))))," ","")))),1),Gematria!$C$3:$C$40,Gematria!$D$3:$D$40)))</f>
        <v/>
      </c>
    </row>
    <row r="5079" spans="1:10" x14ac:dyDescent="0.25">
      <c r="A5079" s="2">
        <v>5078</v>
      </c>
      <c r="B5079" s="2">
        <v>56</v>
      </c>
      <c r="C5079" s="2">
        <v>47</v>
      </c>
      <c r="D5079" s="11"/>
      <c r="E50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79" s="524" t="str">
        <f t="shared" si="239"/>
        <v/>
      </c>
      <c r="H5079" s="525">
        <f t="shared" si="240"/>
        <v>0</v>
      </c>
      <c r="I5079" s="526">
        <f t="shared" si="241"/>
        <v>1</v>
      </c>
      <c r="J5079" s="526" t="str">
        <f ca="1">IF(G5079="","",SUMPRODUCT(LOOKUP(MID(SUBSTITUTE(UPPER(TRIM(CLEAN(SUBSTITUTE(SUBSTITUTE(G5079,"ٔ",""),"ـ","ء"))))," ",""),ROW(INDIRECT("1:"&amp;LEN(SUBSTITUTE(UPPER(TRIM(CLEAN(SUBSTITUTE(SUBSTITUTE(G5079,"ٔ",""),"ـ","ء"))))," ","")))),1),Gematria!$C$3:$C$40,Gematria!$D$3:$D$40)))</f>
        <v/>
      </c>
    </row>
    <row r="5080" spans="1:10" x14ac:dyDescent="0.25">
      <c r="A5080" s="2">
        <v>5079</v>
      </c>
      <c r="B5080" s="2">
        <v>56</v>
      </c>
      <c r="C5080" s="2">
        <v>48</v>
      </c>
      <c r="D5080" s="11"/>
      <c r="E50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80" s="524" t="str">
        <f t="shared" si="239"/>
        <v/>
      </c>
      <c r="H5080" s="525">
        <f t="shared" si="240"/>
        <v>0</v>
      </c>
      <c r="I5080" s="526">
        <f t="shared" si="241"/>
        <v>1</v>
      </c>
      <c r="J5080" s="526" t="str">
        <f ca="1">IF(G5080="","",SUMPRODUCT(LOOKUP(MID(SUBSTITUTE(UPPER(TRIM(CLEAN(SUBSTITUTE(SUBSTITUTE(G5080,"ٔ",""),"ـ","ء"))))," ",""),ROW(INDIRECT("1:"&amp;LEN(SUBSTITUTE(UPPER(TRIM(CLEAN(SUBSTITUTE(SUBSTITUTE(G5080,"ٔ",""),"ـ","ء"))))," ","")))),1),Gematria!$C$3:$C$40,Gematria!$D$3:$D$40)))</f>
        <v/>
      </c>
    </row>
    <row r="5081" spans="1:10" x14ac:dyDescent="0.25">
      <c r="A5081" s="2">
        <v>5080</v>
      </c>
      <c r="B5081" s="2">
        <v>56</v>
      </c>
      <c r="C5081" s="2">
        <v>49</v>
      </c>
      <c r="D5081" s="11"/>
      <c r="E50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81" s="524" t="str">
        <f t="shared" si="239"/>
        <v/>
      </c>
      <c r="H5081" s="525">
        <f t="shared" si="240"/>
        <v>0</v>
      </c>
      <c r="I5081" s="526">
        <f t="shared" si="241"/>
        <v>1</v>
      </c>
      <c r="J5081" s="526" t="str">
        <f ca="1">IF(G5081="","",SUMPRODUCT(LOOKUP(MID(SUBSTITUTE(UPPER(TRIM(CLEAN(SUBSTITUTE(SUBSTITUTE(G5081,"ٔ",""),"ـ","ء"))))," ",""),ROW(INDIRECT("1:"&amp;LEN(SUBSTITUTE(UPPER(TRIM(CLEAN(SUBSTITUTE(SUBSTITUTE(G5081,"ٔ",""),"ـ","ء"))))," ","")))),1),Gematria!$C$3:$C$40,Gematria!$D$3:$D$40)))</f>
        <v/>
      </c>
    </row>
    <row r="5082" spans="1:10" x14ac:dyDescent="0.25">
      <c r="A5082" s="2">
        <v>5081</v>
      </c>
      <c r="B5082" s="2">
        <v>56</v>
      </c>
      <c r="C5082" s="2">
        <v>50</v>
      </c>
      <c r="D5082" s="11"/>
      <c r="E50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82" s="524" t="str">
        <f t="shared" si="239"/>
        <v/>
      </c>
      <c r="H5082" s="525">
        <f t="shared" si="240"/>
        <v>0</v>
      </c>
      <c r="I5082" s="526">
        <f t="shared" si="241"/>
        <v>1</v>
      </c>
      <c r="J5082" s="526" t="str">
        <f ca="1">IF(G5082="","",SUMPRODUCT(LOOKUP(MID(SUBSTITUTE(UPPER(TRIM(CLEAN(SUBSTITUTE(SUBSTITUTE(G5082,"ٔ",""),"ـ","ء"))))," ",""),ROW(INDIRECT("1:"&amp;LEN(SUBSTITUTE(UPPER(TRIM(CLEAN(SUBSTITUTE(SUBSTITUTE(G5082,"ٔ",""),"ـ","ء"))))," ","")))),1),Gematria!$C$3:$C$40,Gematria!$D$3:$D$40)))</f>
        <v/>
      </c>
    </row>
    <row r="5083" spans="1:10" x14ac:dyDescent="0.25">
      <c r="A5083" s="2">
        <v>5082</v>
      </c>
      <c r="B5083" s="2">
        <v>56</v>
      </c>
      <c r="C5083" s="2">
        <v>51</v>
      </c>
      <c r="D5083" s="11"/>
      <c r="E50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83" s="524" t="str">
        <f t="shared" si="239"/>
        <v/>
      </c>
      <c r="H5083" s="525">
        <f t="shared" si="240"/>
        <v>0</v>
      </c>
      <c r="I5083" s="526">
        <f t="shared" si="241"/>
        <v>1</v>
      </c>
      <c r="J5083" s="526" t="str">
        <f ca="1">IF(G5083="","",SUMPRODUCT(LOOKUP(MID(SUBSTITUTE(UPPER(TRIM(CLEAN(SUBSTITUTE(SUBSTITUTE(G5083,"ٔ",""),"ـ","ء"))))," ",""),ROW(INDIRECT("1:"&amp;LEN(SUBSTITUTE(UPPER(TRIM(CLEAN(SUBSTITUTE(SUBSTITUTE(G5083,"ٔ",""),"ـ","ء"))))," ","")))),1),Gematria!$C$3:$C$40,Gematria!$D$3:$D$40)))</f>
        <v/>
      </c>
    </row>
    <row r="5084" spans="1:10" x14ac:dyDescent="0.25">
      <c r="A5084" s="2">
        <v>5083</v>
      </c>
      <c r="B5084" s="2">
        <v>56</v>
      </c>
      <c r="C5084" s="2">
        <v>52</v>
      </c>
      <c r="D5084" s="11"/>
      <c r="E50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84" s="524" t="str">
        <f t="shared" si="239"/>
        <v/>
      </c>
      <c r="H5084" s="525">
        <f t="shared" si="240"/>
        <v>0</v>
      </c>
      <c r="I5084" s="526">
        <f t="shared" si="241"/>
        <v>1</v>
      </c>
      <c r="J5084" s="526" t="str">
        <f ca="1">IF(G5084="","",SUMPRODUCT(LOOKUP(MID(SUBSTITUTE(UPPER(TRIM(CLEAN(SUBSTITUTE(SUBSTITUTE(G5084,"ٔ",""),"ـ","ء"))))," ",""),ROW(INDIRECT("1:"&amp;LEN(SUBSTITUTE(UPPER(TRIM(CLEAN(SUBSTITUTE(SUBSTITUTE(G5084,"ٔ",""),"ـ","ء"))))," ","")))),1),Gematria!$C$3:$C$40,Gematria!$D$3:$D$40)))</f>
        <v/>
      </c>
    </row>
    <row r="5085" spans="1:10" x14ac:dyDescent="0.25">
      <c r="A5085" s="2">
        <v>5084</v>
      </c>
      <c r="B5085" s="2">
        <v>56</v>
      </c>
      <c r="C5085" s="2">
        <v>53</v>
      </c>
      <c r="D5085" s="11"/>
      <c r="E50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85" s="524" t="str">
        <f t="shared" si="239"/>
        <v/>
      </c>
      <c r="H5085" s="525">
        <f t="shared" si="240"/>
        <v>0</v>
      </c>
      <c r="I5085" s="526">
        <f t="shared" si="241"/>
        <v>1</v>
      </c>
      <c r="J5085" s="526" t="str">
        <f ca="1">IF(G5085="","",SUMPRODUCT(LOOKUP(MID(SUBSTITUTE(UPPER(TRIM(CLEAN(SUBSTITUTE(SUBSTITUTE(G5085,"ٔ",""),"ـ","ء"))))," ",""),ROW(INDIRECT("1:"&amp;LEN(SUBSTITUTE(UPPER(TRIM(CLEAN(SUBSTITUTE(SUBSTITUTE(G5085,"ٔ",""),"ـ","ء"))))," ","")))),1),Gematria!$C$3:$C$40,Gematria!$D$3:$D$40)))</f>
        <v/>
      </c>
    </row>
    <row r="5086" spans="1:10" x14ac:dyDescent="0.25">
      <c r="A5086" s="2">
        <v>5085</v>
      </c>
      <c r="B5086" s="2">
        <v>56</v>
      </c>
      <c r="C5086" s="2">
        <v>54</v>
      </c>
      <c r="D5086" s="11"/>
      <c r="E50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86" s="524" t="str">
        <f t="shared" si="239"/>
        <v/>
      </c>
      <c r="H5086" s="525">
        <f t="shared" si="240"/>
        <v>0</v>
      </c>
      <c r="I5086" s="526">
        <f t="shared" si="241"/>
        <v>1</v>
      </c>
      <c r="J5086" s="526" t="str">
        <f ca="1">IF(G5086="","",SUMPRODUCT(LOOKUP(MID(SUBSTITUTE(UPPER(TRIM(CLEAN(SUBSTITUTE(SUBSTITUTE(G5086,"ٔ",""),"ـ","ء"))))," ",""),ROW(INDIRECT("1:"&amp;LEN(SUBSTITUTE(UPPER(TRIM(CLEAN(SUBSTITUTE(SUBSTITUTE(G5086,"ٔ",""),"ـ","ء"))))," ","")))),1),Gematria!$C$3:$C$40,Gematria!$D$3:$D$40)))</f>
        <v/>
      </c>
    </row>
    <row r="5087" spans="1:10" x14ac:dyDescent="0.25">
      <c r="A5087" s="2">
        <v>5086</v>
      </c>
      <c r="B5087" s="2">
        <v>56</v>
      </c>
      <c r="C5087" s="2">
        <v>55</v>
      </c>
      <c r="D5087" s="11"/>
      <c r="E50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87" s="524" t="str">
        <f t="shared" si="239"/>
        <v/>
      </c>
      <c r="H5087" s="525">
        <f t="shared" si="240"/>
        <v>0</v>
      </c>
      <c r="I5087" s="526">
        <f t="shared" si="241"/>
        <v>1</v>
      </c>
      <c r="J5087" s="526" t="str">
        <f ca="1">IF(G5087="","",SUMPRODUCT(LOOKUP(MID(SUBSTITUTE(UPPER(TRIM(CLEAN(SUBSTITUTE(SUBSTITUTE(G5087,"ٔ",""),"ـ","ء"))))," ",""),ROW(INDIRECT("1:"&amp;LEN(SUBSTITUTE(UPPER(TRIM(CLEAN(SUBSTITUTE(SUBSTITUTE(G5087,"ٔ",""),"ـ","ء"))))," ","")))),1),Gematria!$C$3:$C$40,Gematria!$D$3:$D$40)))</f>
        <v/>
      </c>
    </row>
    <row r="5088" spans="1:10" x14ac:dyDescent="0.25">
      <c r="A5088" s="2">
        <v>5087</v>
      </c>
      <c r="B5088" s="2">
        <v>56</v>
      </c>
      <c r="C5088" s="2">
        <v>56</v>
      </c>
      <c r="D5088" s="11"/>
      <c r="E50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88" s="524" t="str">
        <f t="shared" si="239"/>
        <v/>
      </c>
      <c r="H5088" s="525">
        <f t="shared" si="240"/>
        <v>0</v>
      </c>
      <c r="I5088" s="526">
        <f t="shared" si="241"/>
        <v>1</v>
      </c>
      <c r="J5088" s="526" t="str">
        <f ca="1">IF(G5088="","",SUMPRODUCT(LOOKUP(MID(SUBSTITUTE(UPPER(TRIM(CLEAN(SUBSTITUTE(SUBSTITUTE(G5088,"ٔ",""),"ـ","ء"))))," ",""),ROW(INDIRECT("1:"&amp;LEN(SUBSTITUTE(UPPER(TRIM(CLEAN(SUBSTITUTE(SUBSTITUTE(G5088,"ٔ",""),"ـ","ء"))))," ","")))),1),Gematria!$C$3:$C$40,Gematria!$D$3:$D$40)))</f>
        <v/>
      </c>
    </row>
    <row r="5089" spans="1:10" x14ac:dyDescent="0.25">
      <c r="A5089" s="2">
        <v>5088</v>
      </c>
      <c r="B5089" s="2">
        <v>56</v>
      </c>
      <c r="C5089" s="2">
        <v>57</v>
      </c>
      <c r="D5089" s="11"/>
      <c r="E50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89" s="524" t="str">
        <f t="shared" si="239"/>
        <v/>
      </c>
      <c r="H5089" s="525">
        <f t="shared" si="240"/>
        <v>0</v>
      </c>
      <c r="I5089" s="526">
        <f t="shared" si="241"/>
        <v>1</v>
      </c>
      <c r="J5089" s="526" t="str">
        <f ca="1">IF(G5089="","",SUMPRODUCT(LOOKUP(MID(SUBSTITUTE(UPPER(TRIM(CLEAN(SUBSTITUTE(SUBSTITUTE(G5089,"ٔ",""),"ـ","ء"))))," ",""),ROW(INDIRECT("1:"&amp;LEN(SUBSTITUTE(UPPER(TRIM(CLEAN(SUBSTITUTE(SUBSTITUTE(G5089,"ٔ",""),"ـ","ء"))))," ","")))),1),Gematria!$C$3:$C$40,Gematria!$D$3:$D$40)))</f>
        <v/>
      </c>
    </row>
    <row r="5090" spans="1:10" x14ac:dyDescent="0.25">
      <c r="A5090" s="2">
        <v>5089</v>
      </c>
      <c r="B5090" s="2">
        <v>56</v>
      </c>
      <c r="C5090" s="2">
        <v>58</v>
      </c>
      <c r="D5090" s="11"/>
      <c r="E50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90" s="524" t="str">
        <f t="shared" si="239"/>
        <v/>
      </c>
      <c r="H5090" s="525">
        <f t="shared" si="240"/>
        <v>0</v>
      </c>
      <c r="I5090" s="526">
        <f t="shared" si="241"/>
        <v>1</v>
      </c>
      <c r="J5090" s="526" t="str">
        <f ca="1">IF(G5090="","",SUMPRODUCT(LOOKUP(MID(SUBSTITUTE(UPPER(TRIM(CLEAN(SUBSTITUTE(SUBSTITUTE(G5090,"ٔ",""),"ـ","ء"))))," ",""),ROW(INDIRECT("1:"&amp;LEN(SUBSTITUTE(UPPER(TRIM(CLEAN(SUBSTITUTE(SUBSTITUTE(G5090,"ٔ",""),"ـ","ء"))))," ","")))),1),Gematria!$C$3:$C$40,Gematria!$D$3:$D$40)))</f>
        <v/>
      </c>
    </row>
    <row r="5091" spans="1:10" x14ac:dyDescent="0.25">
      <c r="A5091" s="2">
        <v>5090</v>
      </c>
      <c r="B5091" s="2">
        <v>56</v>
      </c>
      <c r="C5091" s="2">
        <v>59</v>
      </c>
      <c r="D5091" s="11"/>
      <c r="E50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91" s="524" t="str">
        <f t="shared" si="239"/>
        <v/>
      </c>
      <c r="H5091" s="525">
        <f t="shared" si="240"/>
        <v>0</v>
      </c>
      <c r="I5091" s="526">
        <f t="shared" si="241"/>
        <v>1</v>
      </c>
      <c r="J5091" s="526" t="str">
        <f ca="1">IF(G5091="","",SUMPRODUCT(LOOKUP(MID(SUBSTITUTE(UPPER(TRIM(CLEAN(SUBSTITUTE(SUBSTITUTE(G5091,"ٔ",""),"ـ","ء"))))," ",""),ROW(INDIRECT("1:"&amp;LEN(SUBSTITUTE(UPPER(TRIM(CLEAN(SUBSTITUTE(SUBSTITUTE(G5091,"ٔ",""),"ـ","ء"))))," ","")))),1),Gematria!$C$3:$C$40,Gematria!$D$3:$D$40)))</f>
        <v/>
      </c>
    </row>
    <row r="5092" spans="1:10" x14ac:dyDescent="0.25">
      <c r="A5092" s="2">
        <v>5091</v>
      </c>
      <c r="B5092" s="2">
        <v>56</v>
      </c>
      <c r="C5092" s="2">
        <v>60</v>
      </c>
      <c r="D5092" s="11"/>
      <c r="E50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92" s="524" t="str">
        <f t="shared" si="239"/>
        <v/>
      </c>
      <c r="H5092" s="525">
        <f t="shared" si="240"/>
        <v>0</v>
      </c>
      <c r="I5092" s="526">
        <f t="shared" si="241"/>
        <v>1</v>
      </c>
      <c r="J5092" s="526" t="str">
        <f ca="1">IF(G5092="","",SUMPRODUCT(LOOKUP(MID(SUBSTITUTE(UPPER(TRIM(CLEAN(SUBSTITUTE(SUBSTITUTE(G5092,"ٔ",""),"ـ","ء"))))," ",""),ROW(INDIRECT("1:"&amp;LEN(SUBSTITUTE(UPPER(TRIM(CLEAN(SUBSTITUTE(SUBSTITUTE(G5092,"ٔ",""),"ـ","ء"))))," ","")))),1),Gematria!$C$3:$C$40,Gematria!$D$3:$D$40)))</f>
        <v/>
      </c>
    </row>
    <row r="5093" spans="1:10" x14ac:dyDescent="0.25">
      <c r="A5093" s="2">
        <v>5092</v>
      </c>
      <c r="B5093" s="2">
        <v>56</v>
      </c>
      <c r="C5093" s="2">
        <v>61</v>
      </c>
      <c r="D5093" s="11"/>
      <c r="E50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93" s="524" t="str">
        <f t="shared" si="239"/>
        <v/>
      </c>
      <c r="H5093" s="525">
        <f t="shared" si="240"/>
        <v>0</v>
      </c>
      <c r="I5093" s="526">
        <f t="shared" si="241"/>
        <v>1</v>
      </c>
      <c r="J5093" s="526" t="str">
        <f ca="1">IF(G5093="","",SUMPRODUCT(LOOKUP(MID(SUBSTITUTE(UPPER(TRIM(CLEAN(SUBSTITUTE(SUBSTITUTE(G5093,"ٔ",""),"ـ","ء"))))," ",""),ROW(INDIRECT("1:"&amp;LEN(SUBSTITUTE(UPPER(TRIM(CLEAN(SUBSTITUTE(SUBSTITUTE(G5093,"ٔ",""),"ـ","ء"))))," ","")))),1),Gematria!$C$3:$C$40,Gematria!$D$3:$D$40)))</f>
        <v/>
      </c>
    </row>
    <row r="5094" spans="1:10" x14ac:dyDescent="0.25">
      <c r="A5094" s="2">
        <v>5093</v>
      </c>
      <c r="B5094" s="2">
        <v>56</v>
      </c>
      <c r="C5094" s="2">
        <v>62</v>
      </c>
      <c r="D5094" s="11"/>
      <c r="E50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94" s="524" t="str">
        <f t="shared" si="239"/>
        <v/>
      </c>
      <c r="H5094" s="525">
        <f t="shared" si="240"/>
        <v>0</v>
      </c>
      <c r="I5094" s="526">
        <f t="shared" si="241"/>
        <v>1</v>
      </c>
      <c r="J5094" s="526" t="str">
        <f ca="1">IF(G5094="","",SUMPRODUCT(LOOKUP(MID(SUBSTITUTE(UPPER(TRIM(CLEAN(SUBSTITUTE(SUBSTITUTE(G5094,"ٔ",""),"ـ","ء"))))," ",""),ROW(INDIRECT("1:"&amp;LEN(SUBSTITUTE(UPPER(TRIM(CLEAN(SUBSTITUTE(SUBSTITUTE(G5094,"ٔ",""),"ـ","ء"))))," ","")))),1),Gematria!$C$3:$C$40,Gematria!$D$3:$D$40)))</f>
        <v/>
      </c>
    </row>
    <row r="5095" spans="1:10" x14ac:dyDescent="0.25">
      <c r="A5095" s="2">
        <v>5094</v>
      </c>
      <c r="B5095" s="2">
        <v>56</v>
      </c>
      <c r="C5095" s="2">
        <v>63</v>
      </c>
      <c r="D5095" s="11"/>
      <c r="E50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95" s="524" t="str">
        <f t="shared" si="239"/>
        <v/>
      </c>
      <c r="H5095" s="525">
        <f t="shared" si="240"/>
        <v>0</v>
      </c>
      <c r="I5095" s="526">
        <f t="shared" si="241"/>
        <v>1</v>
      </c>
      <c r="J5095" s="526" t="str">
        <f ca="1">IF(G5095="","",SUMPRODUCT(LOOKUP(MID(SUBSTITUTE(UPPER(TRIM(CLEAN(SUBSTITUTE(SUBSTITUTE(G5095,"ٔ",""),"ـ","ء"))))," ",""),ROW(INDIRECT("1:"&amp;LEN(SUBSTITUTE(UPPER(TRIM(CLEAN(SUBSTITUTE(SUBSTITUTE(G5095,"ٔ",""),"ـ","ء"))))," ","")))),1),Gematria!$C$3:$C$40,Gematria!$D$3:$D$40)))</f>
        <v/>
      </c>
    </row>
    <row r="5096" spans="1:10" x14ac:dyDescent="0.25">
      <c r="A5096" s="2">
        <v>5095</v>
      </c>
      <c r="B5096" s="2">
        <v>56</v>
      </c>
      <c r="C5096" s="2">
        <v>64</v>
      </c>
      <c r="D5096" s="11"/>
      <c r="E50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96" s="524" t="str">
        <f t="shared" si="239"/>
        <v/>
      </c>
      <c r="H5096" s="525">
        <f t="shared" si="240"/>
        <v>0</v>
      </c>
      <c r="I5096" s="526">
        <f t="shared" si="241"/>
        <v>1</v>
      </c>
      <c r="J5096" s="526" t="str">
        <f ca="1">IF(G5096="","",SUMPRODUCT(LOOKUP(MID(SUBSTITUTE(UPPER(TRIM(CLEAN(SUBSTITUTE(SUBSTITUTE(G5096,"ٔ",""),"ـ","ء"))))," ",""),ROW(INDIRECT("1:"&amp;LEN(SUBSTITUTE(UPPER(TRIM(CLEAN(SUBSTITUTE(SUBSTITUTE(G5096,"ٔ",""),"ـ","ء"))))," ","")))),1),Gematria!$C$3:$C$40,Gematria!$D$3:$D$40)))</f>
        <v/>
      </c>
    </row>
    <row r="5097" spans="1:10" x14ac:dyDescent="0.25">
      <c r="A5097" s="2">
        <v>5096</v>
      </c>
      <c r="B5097" s="2">
        <v>56</v>
      </c>
      <c r="C5097" s="2">
        <v>65</v>
      </c>
      <c r="D5097" s="11"/>
      <c r="E50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97" s="524" t="str">
        <f t="shared" si="239"/>
        <v/>
      </c>
      <c r="H5097" s="525">
        <f t="shared" si="240"/>
        <v>0</v>
      </c>
      <c r="I5097" s="526">
        <f t="shared" si="241"/>
        <v>1</v>
      </c>
      <c r="J5097" s="526" t="str">
        <f ca="1">IF(G5097="","",SUMPRODUCT(LOOKUP(MID(SUBSTITUTE(UPPER(TRIM(CLEAN(SUBSTITUTE(SUBSTITUTE(G5097,"ٔ",""),"ـ","ء"))))," ",""),ROW(INDIRECT("1:"&amp;LEN(SUBSTITUTE(UPPER(TRIM(CLEAN(SUBSTITUTE(SUBSTITUTE(G5097,"ٔ",""),"ـ","ء"))))," ","")))),1),Gematria!$C$3:$C$40,Gematria!$D$3:$D$40)))</f>
        <v/>
      </c>
    </row>
    <row r="5098" spans="1:10" x14ac:dyDescent="0.25">
      <c r="A5098" s="2">
        <v>5097</v>
      </c>
      <c r="B5098" s="2">
        <v>56</v>
      </c>
      <c r="C5098" s="2">
        <v>66</v>
      </c>
      <c r="D5098" s="11"/>
      <c r="E50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98" s="524" t="str">
        <f t="shared" si="239"/>
        <v/>
      </c>
      <c r="H5098" s="525">
        <f t="shared" si="240"/>
        <v>0</v>
      </c>
      <c r="I5098" s="526">
        <f t="shared" si="241"/>
        <v>1</v>
      </c>
      <c r="J5098" s="526" t="str">
        <f ca="1">IF(G5098="","",SUMPRODUCT(LOOKUP(MID(SUBSTITUTE(UPPER(TRIM(CLEAN(SUBSTITUTE(SUBSTITUTE(G5098,"ٔ",""),"ـ","ء"))))," ",""),ROW(INDIRECT("1:"&amp;LEN(SUBSTITUTE(UPPER(TRIM(CLEAN(SUBSTITUTE(SUBSTITUTE(G5098,"ٔ",""),"ـ","ء"))))," ","")))),1),Gematria!$C$3:$C$40,Gematria!$D$3:$D$40)))</f>
        <v/>
      </c>
    </row>
    <row r="5099" spans="1:10" x14ac:dyDescent="0.25">
      <c r="A5099" s="2">
        <v>5098</v>
      </c>
      <c r="B5099" s="2">
        <v>56</v>
      </c>
      <c r="C5099" s="2">
        <v>67</v>
      </c>
      <c r="D5099" s="11"/>
      <c r="E50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0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5099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099" s="524" t="str">
        <f t="shared" si="239"/>
        <v/>
      </c>
      <c r="H5099" s="525">
        <f t="shared" si="240"/>
        <v>0</v>
      </c>
      <c r="I5099" s="526">
        <f t="shared" si="241"/>
        <v>1</v>
      </c>
      <c r="J5099" s="526" t="str">
        <f ca="1">IF(G5099="","",SUMPRODUCT(LOOKUP(MID(SUBSTITUTE(UPPER(TRIM(CLEAN(SUBSTITUTE(SUBSTITUTE(G5099,"ٔ",""),"ـ","ء"))))," ",""),ROW(INDIRECT("1:"&amp;LEN(SUBSTITUTE(UPPER(TRIM(CLEAN(SUBSTITUTE(SUBSTITUTE(G5099,"ٔ",""),"ـ","ء"))))," ","")))),1),Gematria!$C$3:$C$40,Gematria!$D$3:$D$40)))</f>
        <v/>
      </c>
    </row>
    <row r="5100" spans="1:10" x14ac:dyDescent="0.25">
      <c r="A5100" s="2">
        <v>5099</v>
      </c>
      <c r="B5100" s="2">
        <v>56</v>
      </c>
      <c r="C5100" s="2">
        <v>68</v>
      </c>
      <c r="D5100" s="11"/>
      <c r="E51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00" s="524" t="str">
        <f t="shared" si="239"/>
        <v/>
      </c>
      <c r="H5100" s="525">
        <f t="shared" si="240"/>
        <v>0</v>
      </c>
      <c r="I5100" s="526">
        <f t="shared" si="241"/>
        <v>1</v>
      </c>
      <c r="J5100" s="526" t="str">
        <f ca="1">IF(G5100="","",SUMPRODUCT(LOOKUP(MID(SUBSTITUTE(UPPER(TRIM(CLEAN(SUBSTITUTE(SUBSTITUTE(G5100,"ٔ",""),"ـ","ء"))))," ",""),ROW(INDIRECT("1:"&amp;LEN(SUBSTITUTE(UPPER(TRIM(CLEAN(SUBSTITUTE(SUBSTITUTE(G5100,"ٔ",""),"ـ","ء"))))," ","")))),1),Gematria!$C$3:$C$40,Gematria!$D$3:$D$40)))</f>
        <v/>
      </c>
    </row>
    <row r="5101" spans="1:10" x14ac:dyDescent="0.25">
      <c r="A5101" s="2">
        <v>5100</v>
      </c>
      <c r="B5101" s="2">
        <v>56</v>
      </c>
      <c r="C5101" s="2">
        <v>69</v>
      </c>
      <c r="D5101" s="11"/>
      <c r="E51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01" s="524" t="str">
        <f t="shared" si="239"/>
        <v/>
      </c>
      <c r="H5101" s="525">
        <f t="shared" si="240"/>
        <v>0</v>
      </c>
      <c r="I5101" s="526">
        <f t="shared" si="241"/>
        <v>1</v>
      </c>
      <c r="J5101" s="526" t="str">
        <f ca="1">IF(G5101="","",SUMPRODUCT(LOOKUP(MID(SUBSTITUTE(UPPER(TRIM(CLEAN(SUBSTITUTE(SUBSTITUTE(G5101,"ٔ",""),"ـ","ء"))))," ",""),ROW(INDIRECT("1:"&amp;LEN(SUBSTITUTE(UPPER(TRIM(CLEAN(SUBSTITUTE(SUBSTITUTE(G5101,"ٔ",""),"ـ","ء"))))," ","")))),1),Gematria!$C$3:$C$40,Gematria!$D$3:$D$40)))</f>
        <v/>
      </c>
    </row>
    <row r="5102" spans="1:10" x14ac:dyDescent="0.25">
      <c r="A5102" s="2">
        <v>5101</v>
      </c>
      <c r="B5102" s="2">
        <v>56</v>
      </c>
      <c r="C5102" s="2">
        <v>70</v>
      </c>
      <c r="D5102" s="11"/>
      <c r="E51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02" s="524" t="str">
        <f t="shared" si="239"/>
        <v/>
      </c>
      <c r="H5102" s="525">
        <f t="shared" si="240"/>
        <v>0</v>
      </c>
      <c r="I5102" s="526">
        <f t="shared" si="241"/>
        <v>1</v>
      </c>
      <c r="J5102" s="526" t="str">
        <f ca="1">IF(G5102="","",SUMPRODUCT(LOOKUP(MID(SUBSTITUTE(UPPER(TRIM(CLEAN(SUBSTITUTE(SUBSTITUTE(G5102,"ٔ",""),"ـ","ء"))))," ",""),ROW(INDIRECT("1:"&amp;LEN(SUBSTITUTE(UPPER(TRIM(CLEAN(SUBSTITUTE(SUBSTITUTE(G5102,"ٔ",""),"ـ","ء"))))," ","")))),1),Gematria!$C$3:$C$40,Gematria!$D$3:$D$40)))</f>
        <v/>
      </c>
    </row>
    <row r="5103" spans="1:10" x14ac:dyDescent="0.25">
      <c r="A5103" s="2">
        <v>5102</v>
      </c>
      <c r="B5103" s="2">
        <v>56</v>
      </c>
      <c r="C5103" s="2">
        <v>71</v>
      </c>
      <c r="D5103" s="11"/>
      <c r="E51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03" s="524" t="str">
        <f t="shared" si="239"/>
        <v/>
      </c>
      <c r="H5103" s="525">
        <f t="shared" si="240"/>
        <v>0</v>
      </c>
      <c r="I5103" s="526">
        <f t="shared" si="241"/>
        <v>1</v>
      </c>
      <c r="J5103" s="526" t="str">
        <f ca="1">IF(G5103="","",SUMPRODUCT(LOOKUP(MID(SUBSTITUTE(UPPER(TRIM(CLEAN(SUBSTITUTE(SUBSTITUTE(G5103,"ٔ",""),"ـ","ء"))))," ",""),ROW(INDIRECT("1:"&amp;LEN(SUBSTITUTE(UPPER(TRIM(CLEAN(SUBSTITUTE(SUBSTITUTE(G5103,"ٔ",""),"ـ","ء"))))," ","")))),1),Gematria!$C$3:$C$40,Gematria!$D$3:$D$40)))</f>
        <v/>
      </c>
    </row>
    <row r="5104" spans="1:10" x14ac:dyDescent="0.25">
      <c r="A5104" s="2">
        <v>5103</v>
      </c>
      <c r="B5104" s="2">
        <v>56</v>
      </c>
      <c r="C5104" s="2">
        <v>72</v>
      </c>
      <c r="D5104" s="11"/>
      <c r="E51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04" s="524" t="str">
        <f t="shared" si="239"/>
        <v/>
      </c>
      <c r="H5104" s="525">
        <f t="shared" si="240"/>
        <v>0</v>
      </c>
      <c r="I5104" s="526">
        <f t="shared" si="241"/>
        <v>1</v>
      </c>
      <c r="J5104" s="526" t="str">
        <f ca="1">IF(G5104="","",SUMPRODUCT(LOOKUP(MID(SUBSTITUTE(UPPER(TRIM(CLEAN(SUBSTITUTE(SUBSTITUTE(G5104,"ٔ",""),"ـ","ء"))))," ",""),ROW(INDIRECT("1:"&amp;LEN(SUBSTITUTE(UPPER(TRIM(CLEAN(SUBSTITUTE(SUBSTITUTE(G5104,"ٔ",""),"ـ","ء"))))," ","")))),1),Gematria!$C$3:$C$40,Gematria!$D$3:$D$40)))</f>
        <v/>
      </c>
    </row>
    <row r="5105" spans="1:10" x14ac:dyDescent="0.25">
      <c r="A5105" s="2">
        <v>5104</v>
      </c>
      <c r="B5105" s="2">
        <v>56</v>
      </c>
      <c r="C5105" s="2">
        <v>73</v>
      </c>
      <c r="D5105" s="11"/>
      <c r="E51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05" s="524" t="str">
        <f t="shared" si="239"/>
        <v/>
      </c>
      <c r="H5105" s="525">
        <f t="shared" si="240"/>
        <v>0</v>
      </c>
      <c r="I5105" s="526">
        <f t="shared" si="241"/>
        <v>1</v>
      </c>
      <c r="J5105" s="526" t="str">
        <f ca="1">IF(G5105="","",SUMPRODUCT(LOOKUP(MID(SUBSTITUTE(UPPER(TRIM(CLEAN(SUBSTITUTE(SUBSTITUTE(G5105,"ٔ",""),"ـ","ء"))))," ",""),ROW(INDIRECT("1:"&amp;LEN(SUBSTITUTE(UPPER(TRIM(CLEAN(SUBSTITUTE(SUBSTITUTE(G5105,"ٔ",""),"ـ","ء"))))," ","")))),1),Gematria!$C$3:$C$40,Gematria!$D$3:$D$40)))</f>
        <v/>
      </c>
    </row>
    <row r="5106" spans="1:10" x14ac:dyDescent="0.25">
      <c r="A5106" s="2">
        <v>5105</v>
      </c>
      <c r="B5106" s="2">
        <v>56</v>
      </c>
      <c r="C5106" s="2">
        <v>74</v>
      </c>
      <c r="D5106" s="11"/>
      <c r="E51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06" s="524" t="str">
        <f t="shared" si="239"/>
        <v/>
      </c>
      <c r="H5106" s="525">
        <f t="shared" si="240"/>
        <v>0</v>
      </c>
      <c r="I5106" s="526">
        <f t="shared" si="241"/>
        <v>1</v>
      </c>
      <c r="J5106" s="526" t="str">
        <f ca="1">IF(G5106="","",SUMPRODUCT(LOOKUP(MID(SUBSTITUTE(UPPER(TRIM(CLEAN(SUBSTITUTE(SUBSTITUTE(G5106,"ٔ",""),"ـ","ء"))))," ",""),ROW(INDIRECT("1:"&amp;LEN(SUBSTITUTE(UPPER(TRIM(CLEAN(SUBSTITUTE(SUBSTITUTE(G5106,"ٔ",""),"ـ","ء"))))," ","")))),1),Gematria!$C$3:$C$40,Gematria!$D$3:$D$40)))</f>
        <v/>
      </c>
    </row>
    <row r="5107" spans="1:10" x14ac:dyDescent="0.25">
      <c r="A5107" s="2">
        <v>5106</v>
      </c>
      <c r="B5107" s="2">
        <v>56</v>
      </c>
      <c r="C5107" s="2">
        <v>75</v>
      </c>
      <c r="D5107" s="11"/>
      <c r="E51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07" s="524" t="str">
        <f t="shared" si="239"/>
        <v/>
      </c>
      <c r="H5107" s="525">
        <f t="shared" si="240"/>
        <v>0</v>
      </c>
      <c r="I5107" s="526">
        <f t="shared" si="241"/>
        <v>1</v>
      </c>
      <c r="J5107" s="526" t="str">
        <f ca="1">IF(G5107="","",SUMPRODUCT(LOOKUP(MID(SUBSTITUTE(UPPER(TRIM(CLEAN(SUBSTITUTE(SUBSTITUTE(G5107,"ٔ",""),"ـ","ء"))))," ",""),ROW(INDIRECT("1:"&amp;LEN(SUBSTITUTE(UPPER(TRIM(CLEAN(SUBSTITUTE(SUBSTITUTE(G5107,"ٔ",""),"ـ","ء"))))," ","")))),1),Gematria!$C$3:$C$40,Gematria!$D$3:$D$40)))</f>
        <v/>
      </c>
    </row>
    <row r="5108" spans="1:10" x14ac:dyDescent="0.25">
      <c r="A5108" s="2">
        <v>5107</v>
      </c>
      <c r="B5108" s="2">
        <v>56</v>
      </c>
      <c r="C5108" s="2">
        <v>76</v>
      </c>
      <c r="D5108" s="11"/>
      <c r="E51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08" s="524" t="str">
        <f t="shared" si="239"/>
        <v/>
      </c>
      <c r="H5108" s="525">
        <f t="shared" si="240"/>
        <v>0</v>
      </c>
      <c r="I5108" s="526">
        <f t="shared" si="241"/>
        <v>1</v>
      </c>
      <c r="J5108" s="526" t="str">
        <f ca="1">IF(G5108="","",SUMPRODUCT(LOOKUP(MID(SUBSTITUTE(UPPER(TRIM(CLEAN(SUBSTITUTE(SUBSTITUTE(G5108,"ٔ",""),"ـ","ء"))))," ",""),ROW(INDIRECT("1:"&amp;LEN(SUBSTITUTE(UPPER(TRIM(CLEAN(SUBSTITUTE(SUBSTITUTE(G5108,"ٔ",""),"ـ","ء"))))," ","")))),1),Gematria!$C$3:$C$40,Gematria!$D$3:$D$40)))</f>
        <v/>
      </c>
    </row>
    <row r="5109" spans="1:10" x14ac:dyDescent="0.25">
      <c r="A5109" s="2">
        <v>5108</v>
      </c>
      <c r="B5109" s="2">
        <v>56</v>
      </c>
      <c r="C5109" s="2">
        <v>77</v>
      </c>
      <c r="D5109" s="11"/>
      <c r="E51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09" s="524" t="str">
        <f t="shared" si="239"/>
        <v/>
      </c>
      <c r="H5109" s="525">
        <f t="shared" si="240"/>
        <v>0</v>
      </c>
      <c r="I5109" s="526">
        <f t="shared" si="241"/>
        <v>1</v>
      </c>
      <c r="J5109" s="526" t="str">
        <f ca="1">IF(G5109="","",SUMPRODUCT(LOOKUP(MID(SUBSTITUTE(UPPER(TRIM(CLEAN(SUBSTITUTE(SUBSTITUTE(G5109,"ٔ",""),"ـ","ء"))))," ",""),ROW(INDIRECT("1:"&amp;LEN(SUBSTITUTE(UPPER(TRIM(CLEAN(SUBSTITUTE(SUBSTITUTE(G5109,"ٔ",""),"ـ","ء"))))," ","")))),1),Gematria!$C$3:$C$40,Gematria!$D$3:$D$40)))</f>
        <v/>
      </c>
    </row>
    <row r="5110" spans="1:10" x14ac:dyDescent="0.25">
      <c r="A5110" s="2">
        <v>5109</v>
      </c>
      <c r="B5110" s="2">
        <v>56</v>
      </c>
      <c r="C5110" s="2">
        <v>78</v>
      </c>
      <c r="D5110" s="11"/>
      <c r="E51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10" s="524" t="str">
        <f t="shared" si="239"/>
        <v/>
      </c>
      <c r="H5110" s="525">
        <f t="shared" si="240"/>
        <v>0</v>
      </c>
      <c r="I5110" s="526">
        <f t="shared" si="241"/>
        <v>1</v>
      </c>
      <c r="J5110" s="526" t="str">
        <f ca="1">IF(G5110="","",SUMPRODUCT(LOOKUP(MID(SUBSTITUTE(UPPER(TRIM(CLEAN(SUBSTITUTE(SUBSTITUTE(G5110,"ٔ",""),"ـ","ء"))))," ",""),ROW(INDIRECT("1:"&amp;LEN(SUBSTITUTE(UPPER(TRIM(CLEAN(SUBSTITUTE(SUBSTITUTE(G5110,"ٔ",""),"ـ","ء"))))," ","")))),1),Gematria!$C$3:$C$40,Gematria!$D$3:$D$40)))</f>
        <v/>
      </c>
    </row>
    <row r="5111" spans="1:10" x14ac:dyDescent="0.25">
      <c r="A5111" s="2">
        <v>5110</v>
      </c>
      <c r="B5111" s="2">
        <v>56</v>
      </c>
      <c r="C5111" s="2">
        <v>79</v>
      </c>
      <c r="D5111" s="11"/>
      <c r="E51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11" s="524" t="str">
        <f t="shared" si="239"/>
        <v/>
      </c>
      <c r="H5111" s="525">
        <f t="shared" si="240"/>
        <v>0</v>
      </c>
      <c r="I5111" s="526">
        <f t="shared" si="241"/>
        <v>1</v>
      </c>
      <c r="J5111" s="526" t="str">
        <f ca="1">IF(G5111="","",SUMPRODUCT(LOOKUP(MID(SUBSTITUTE(UPPER(TRIM(CLEAN(SUBSTITUTE(SUBSTITUTE(G5111,"ٔ",""),"ـ","ء"))))," ",""),ROW(INDIRECT("1:"&amp;LEN(SUBSTITUTE(UPPER(TRIM(CLEAN(SUBSTITUTE(SUBSTITUTE(G5111,"ٔ",""),"ـ","ء"))))," ","")))),1),Gematria!$C$3:$C$40,Gematria!$D$3:$D$40)))</f>
        <v/>
      </c>
    </row>
    <row r="5112" spans="1:10" x14ac:dyDescent="0.25">
      <c r="A5112" s="2">
        <v>5111</v>
      </c>
      <c r="B5112" s="2">
        <v>56</v>
      </c>
      <c r="C5112" s="2">
        <v>80</v>
      </c>
      <c r="D5112" s="11"/>
      <c r="E51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12" s="524" t="str">
        <f t="shared" si="239"/>
        <v/>
      </c>
      <c r="H5112" s="525">
        <f t="shared" si="240"/>
        <v>0</v>
      </c>
      <c r="I5112" s="526">
        <f t="shared" si="241"/>
        <v>1</v>
      </c>
      <c r="J5112" s="526" t="str">
        <f ca="1">IF(G5112="","",SUMPRODUCT(LOOKUP(MID(SUBSTITUTE(UPPER(TRIM(CLEAN(SUBSTITUTE(SUBSTITUTE(G5112,"ٔ",""),"ـ","ء"))))," ",""),ROW(INDIRECT("1:"&amp;LEN(SUBSTITUTE(UPPER(TRIM(CLEAN(SUBSTITUTE(SUBSTITUTE(G5112,"ٔ",""),"ـ","ء"))))," ","")))),1),Gematria!$C$3:$C$40,Gematria!$D$3:$D$40)))</f>
        <v/>
      </c>
    </row>
    <row r="5113" spans="1:10" x14ac:dyDescent="0.25">
      <c r="A5113" s="2">
        <v>5112</v>
      </c>
      <c r="B5113" s="2">
        <v>56</v>
      </c>
      <c r="C5113" s="2">
        <v>81</v>
      </c>
      <c r="D5113" s="11"/>
      <c r="E51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13" s="524" t="str">
        <f t="shared" si="239"/>
        <v/>
      </c>
      <c r="H5113" s="525">
        <f t="shared" si="240"/>
        <v>0</v>
      </c>
      <c r="I5113" s="526">
        <f t="shared" si="241"/>
        <v>1</v>
      </c>
      <c r="J5113" s="526" t="str">
        <f ca="1">IF(G5113="","",SUMPRODUCT(LOOKUP(MID(SUBSTITUTE(UPPER(TRIM(CLEAN(SUBSTITUTE(SUBSTITUTE(G5113,"ٔ",""),"ـ","ء"))))," ",""),ROW(INDIRECT("1:"&amp;LEN(SUBSTITUTE(UPPER(TRIM(CLEAN(SUBSTITUTE(SUBSTITUTE(G5113,"ٔ",""),"ـ","ء"))))," ","")))),1),Gematria!$C$3:$C$40,Gematria!$D$3:$D$40)))</f>
        <v/>
      </c>
    </row>
    <row r="5114" spans="1:10" x14ac:dyDescent="0.25">
      <c r="A5114" s="2">
        <v>5113</v>
      </c>
      <c r="B5114" s="2">
        <v>56</v>
      </c>
      <c r="C5114" s="2">
        <v>82</v>
      </c>
      <c r="D5114" s="11"/>
      <c r="E51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14" s="524" t="str">
        <f t="shared" si="239"/>
        <v/>
      </c>
      <c r="H5114" s="525">
        <f t="shared" si="240"/>
        <v>0</v>
      </c>
      <c r="I5114" s="526">
        <f t="shared" si="241"/>
        <v>1</v>
      </c>
      <c r="J5114" s="526" t="str">
        <f ca="1">IF(G5114="","",SUMPRODUCT(LOOKUP(MID(SUBSTITUTE(UPPER(TRIM(CLEAN(SUBSTITUTE(SUBSTITUTE(G5114,"ٔ",""),"ـ","ء"))))," ",""),ROW(INDIRECT("1:"&amp;LEN(SUBSTITUTE(UPPER(TRIM(CLEAN(SUBSTITUTE(SUBSTITUTE(G5114,"ٔ",""),"ـ","ء"))))," ","")))),1),Gematria!$C$3:$C$40,Gematria!$D$3:$D$40)))</f>
        <v/>
      </c>
    </row>
    <row r="5115" spans="1:10" x14ac:dyDescent="0.25">
      <c r="A5115" s="2">
        <v>5114</v>
      </c>
      <c r="B5115" s="2">
        <v>56</v>
      </c>
      <c r="C5115" s="2">
        <v>83</v>
      </c>
      <c r="D5115" s="11"/>
      <c r="E51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15" s="524" t="str">
        <f t="shared" si="239"/>
        <v/>
      </c>
      <c r="H5115" s="525">
        <f t="shared" si="240"/>
        <v>0</v>
      </c>
      <c r="I5115" s="526">
        <f t="shared" si="241"/>
        <v>1</v>
      </c>
      <c r="J5115" s="526" t="str">
        <f ca="1">IF(G5115="","",SUMPRODUCT(LOOKUP(MID(SUBSTITUTE(UPPER(TRIM(CLEAN(SUBSTITUTE(SUBSTITUTE(G5115,"ٔ",""),"ـ","ء"))))," ",""),ROW(INDIRECT("1:"&amp;LEN(SUBSTITUTE(UPPER(TRIM(CLEAN(SUBSTITUTE(SUBSTITUTE(G5115,"ٔ",""),"ـ","ء"))))," ","")))),1),Gematria!$C$3:$C$40,Gematria!$D$3:$D$40)))</f>
        <v/>
      </c>
    </row>
    <row r="5116" spans="1:10" x14ac:dyDescent="0.25">
      <c r="A5116" s="2">
        <v>5115</v>
      </c>
      <c r="B5116" s="2">
        <v>56</v>
      </c>
      <c r="C5116" s="2">
        <v>84</v>
      </c>
      <c r="D5116" s="11"/>
      <c r="E51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16" s="524" t="str">
        <f t="shared" si="239"/>
        <v/>
      </c>
      <c r="H5116" s="525">
        <f t="shared" si="240"/>
        <v>0</v>
      </c>
      <c r="I5116" s="526">
        <f t="shared" si="241"/>
        <v>1</v>
      </c>
      <c r="J5116" s="526" t="str">
        <f ca="1">IF(G5116="","",SUMPRODUCT(LOOKUP(MID(SUBSTITUTE(UPPER(TRIM(CLEAN(SUBSTITUTE(SUBSTITUTE(G5116,"ٔ",""),"ـ","ء"))))," ",""),ROW(INDIRECT("1:"&amp;LEN(SUBSTITUTE(UPPER(TRIM(CLEAN(SUBSTITUTE(SUBSTITUTE(G5116,"ٔ",""),"ـ","ء"))))," ","")))),1),Gematria!$C$3:$C$40,Gematria!$D$3:$D$40)))</f>
        <v/>
      </c>
    </row>
    <row r="5117" spans="1:10" x14ac:dyDescent="0.25">
      <c r="A5117" s="2">
        <v>5116</v>
      </c>
      <c r="B5117" s="2">
        <v>56</v>
      </c>
      <c r="C5117" s="2">
        <v>85</v>
      </c>
      <c r="D5117" s="11"/>
      <c r="E51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17" s="524" t="str">
        <f t="shared" si="239"/>
        <v/>
      </c>
      <c r="H5117" s="525">
        <f t="shared" si="240"/>
        <v>0</v>
      </c>
      <c r="I5117" s="526">
        <f t="shared" si="241"/>
        <v>1</v>
      </c>
      <c r="J5117" s="526" t="str">
        <f ca="1">IF(G5117="","",SUMPRODUCT(LOOKUP(MID(SUBSTITUTE(UPPER(TRIM(CLEAN(SUBSTITUTE(SUBSTITUTE(G5117,"ٔ",""),"ـ","ء"))))," ",""),ROW(INDIRECT("1:"&amp;LEN(SUBSTITUTE(UPPER(TRIM(CLEAN(SUBSTITUTE(SUBSTITUTE(G5117,"ٔ",""),"ـ","ء"))))," ","")))),1),Gematria!$C$3:$C$40,Gematria!$D$3:$D$40)))</f>
        <v/>
      </c>
    </row>
    <row r="5118" spans="1:10" x14ac:dyDescent="0.25">
      <c r="A5118" s="2">
        <v>5117</v>
      </c>
      <c r="B5118" s="2">
        <v>56</v>
      </c>
      <c r="C5118" s="2">
        <v>86</v>
      </c>
      <c r="D5118" s="11"/>
      <c r="E51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18" s="524" t="str">
        <f t="shared" si="239"/>
        <v/>
      </c>
      <c r="H5118" s="525">
        <f t="shared" si="240"/>
        <v>0</v>
      </c>
      <c r="I5118" s="526">
        <f t="shared" si="241"/>
        <v>1</v>
      </c>
      <c r="J5118" s="526" t="str">
        <f ca="1">IF(G5118="","",SUMPRODUCT(LOOKUP(MID(SUBSTITUTE(UPPER(TRIM(CLEAN(SUBSTITUTE(SUBSTITUTE(G5118,"ٔ",""),"ـ","ء"))))," ",""),ROW(INDIRECT("1:"&amp;LEN(SUBSTITUTE(UPPER(TRIM(CLEAN(SUBSTITUTE(SUBSTITUTE(G5118,"ٔ",""),"ـ","ء"))))," ","")))),1),Gematria!$C$3:$C$40,Gematria!$D$3:$D$40)))</f>
        <v/>
      </c>
    </row>
    <row r="5119" spans="1:10" x14ac:dyDescent="0.25">
      <c r="A5119" s="2">
        <v>5118</v>
      </c>
      <c r="B5119" s="2">
        <v>56</v>
      </c>
      <c r="C5119" s="2">
        <v>87</v>
      </c>
      <c r="D5119" s="11"/>
      <c r="E51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19" s="524" t="str">
        <f t="shared" si="239"/>
        <v/>
      </c>
      <c r="H5119" s="525">
        <f t="shared" si="240"/>
        <v>0</v>
      </c>
      <c r="I5119" s="526">
        <f t="shared" si="241"/>
        <v>1</v>
      </c>
      <c r="J5119" s="526" t="str">
        <f ca="1">IF(G5119="","",SUMPRODUCT(LOOKUP(MID(SUBSTITUTE(UPPER(TRIM(CLEAN(SUBSTITUTE(SUBSTITUTE(G5119,"ٔ",""),"ـ","ء"))))," ",""),ROW(INDIRECT("1:"&amp;LEN(SUBSTITUTE(UPPER(TRIM(CLEAN(SUBSTITUTE(SUBSTITUTE(G5119,"ٔ",""),"ـ","ء"))))," ","")))),1),Gematria!$C$3:$C$40,Gematria!$D$3:$D$40)))</f>
        <v/>
      </c>
    </row>
    <row r="5120" spans="1:10" x14ac:dyDescent="0.25">
      <c r="A5120" s="2">
        <v>5119</v>
      </c>
      <c r="B5120" s="2">
        <v>56</v>
      </c>
      <c r="C5120" s="2">
        <v>88</v>
      </c>
      <c r="D5120" s="11"/>
      <c r="E51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20" s="524" t="str">
        <f t="shared" si="239"/>
        <v/>
      </c>
      <c r="H5120" s="525">
        <f t="shared" si="240"/>
        <v>0</v>
      </c>
      <c r="I5120" s="526">
        <f t="shared" si="241"/>
        <v>1</v>
      </c>
      <c r="J5120" s="526" t="str">
        <f ca="1">IF(G5120="","",SUMPRODUCT(LOOKUP(MID(SUBSTITUTE(UPPER(TRIM(CLEAN(SUBSTITUTE(SUBSTITUTE(G5120,"ٔ",""),"ـ","ء"))))," ",""),ROW(INDIRECT("1:"&amp;LEN(SUBSTITUTE(UPPER(TRIM(CLEAN(SUBSTITUTE(SUBSTITUTE(G5120,"ٔ",""),"ـ","ء"))))," ","")))),1),Gematria!$C$3:$C$40,Gematria!$D$3:$D$40)))</f>
        <v/>
      </c>
    </row>
    <row r="5121" spans="1:10" x14ac:dyDescent="0.25">
      <c r="A5121" s="2">
        <v>5120</v>
      </c>
      <c r="B5121" s="2">
        <v>56</v>
      </c>
      <c r="C5121" s="2">
        <v>89</v>
      </c>
      <c r="D5121" s="11"/>
      <c r="E51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21" s="524" t="str">
        <f t="shared" si="239"/>
        <v/>
      </c>
      <c r="H5121" s="525">
        <f t="shared" si="240"/>
        <v>0</v>
      </c>
      <c r="I5121" s="526">
        <f t="shared" si="241"/>
        <v>1</v>
      </c>
      <c r="J5121" s="526" t="str">
        <f ca="1">IF(G5121="","",SUMPRODUCT(LOOKUP(MID(SUBSTITUTE(UPPER(TRIM(CLEAN(SUBSTITUTE(SUBSTITUTE(G5121,"ٔ",""),"ـ","ء"))))," ",""),ROW(INDIRECT("1:"&amp;LEN(SUBSTITUTE(UPPER(TRIM(CLEAN(SUBSTITUTE(SUBSTITUTE(G5121,"ٔ",""),"ـ","ء"))))," ","")))),1),Gematria!$C$3:$C$40,Gematria!$D$3:$D$40)))</f>
        <v/>
      </c>
    </row>
    <row r="5122" spans="1:10" x14ac:dyDescent="0.25">
      <c r="A5122" s="2">
        <v>5121</v>
      </c>
      <c r="B5122" s="2">
        <v>56</v>
      </c>
      <c r="C5122" s="2">
        <v>90</v>
      </c>
      <c r="D5122" s="11"/>
      <c r="E51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22" s="524" t="str">
        <f t="shared" si="239"/>
        <v/>
      </c>
      <c r="H5122" s="525">
        <f t="shared" si="240"/>
        <v>0</v>
      </c>
      <c r="I5122" s="526">
        <f t="shared" si="241"/>
        <v>1</v>
      </c>
      <c r="J5122" s="526" t="str">
        <f ca="1">IF(G5122="","",SUMPRODUCT(LOOKUP(MID(SUBSTITUTE(UPPER(TRIM(CLEAN(SUBSTITUTE(SUBSTITUTE(G5122,"ٔ",""),"ـ","ء"))))," ",""),ROW(INDIRECT("1:"&amp;LEN(SUBSTITUTE(UPPER(TRIM(CLEAN(SUBSTITUTE(SUBSTITUTE(G5122,"ٔ",""),"ـ","ء"))))," ","")))),1),Gematria!$C$3:$C$40,Gematria!$D$3:$D$40)))</f>
        <v/>
      </c>
    </row>
    <row r="5123" spans="1:10" x14ac:dyDescent="0.25">
      <c r="A5123" s="2">
        <v>5122</v>
      </c>
      <c r="B5123" s="2">
        <v>56</v>
      </c>
      <c r="C5123" s="2">
        <v>91</v>
      </c>
      <c r="D5123" s="11"/>
      <c r="E51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23" s="524" t="str">
        <f t="shared" ref="G5123:G5186" si="242">TRIM(CLEAN(SUBSTITUTE(F5123,"ٔ","")))</f>
        <v/>
      </c>
      <c r="H5123" s="525">
        <f t="shared" ref="H5123:H5186" si="243">LEN(SUBSTITUTE(G5123," ",""))</f>
        <v>0</v>
      </c>
      <c r="I5123" s="526">
        <f t="shared" si="241"/>
        <v>1</v>
      </c>
      <c r="J5123" s="526" t="str">
        <f ca="1">IF(G5123="","",SUMPRODUCT(LOOKUP(MID(SUBSTITUTE(UPPER(TRIM(CLEAN(SUBSTITUTE(SUBSTITUTE(G5123,"ٔ",""),"ـ","ء"))))," ",""),ROW(INDIRECT("1:"&amp;LEN(SUBSTITUTE(UPPER(TRIM(CLEAN(SUBSTITUTE(SUBSTITUTE(G5123,"ٔ",""),"ـ","ء"))))," ","")))),1),Gematria!$C$3:$C$40,Gematria!$D$3:$D$40)))</f>
        <v/>
      </c>
    </row>
    <row r="5124" spans="1:10" x14ac:dyDescent="0.25">
      <c r="A5124" s="2">
        <v>5123</v>
      </c>
      <c r="B5124" s="2">
        <v>56</v>
      </c>
      <c r="C5124" s="2">
        <v>92</v>
      </c>
      <c r="D5124" s="11"/>
      <c r="E51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24" s="524" t="str">
        <f t="shared" si="242"/>
        <v/>
      </c>
      <c r="H5124" s="525">
        <f t="shared" si="243"/>
        <v>0</v>
      </c>
      <c r="I5124" s="526">
        <f t="shared" si="241"/>
        <v>1</v>
      </c>
      <c r="J5124" s="526" t="str">
        <f ca="1">IF(G5124="","",SUMPRODUCT(LOOKUP(MID(SUBSTITUTE(UPPER(TRIM(CLEAN(SUBSTITUTE(SUBSTITUTE(G5124,"ٔ",""),"ـ","ء"))))," ",""),ROW(INDIRECT("1:"&amp;LEN(SUBSTITUTE(UPPER(TRIM(CLEAN(SUBSTITUTE(SUBSTITUTE(G5124,"ٔ",""),"ـ","ء"))))," ","")))),1),Gematria!$C$3:$C$40,Gematria!$D$3:$D$40)))</f>
        <v/>
      </c>
    </row>
    <row r="5125" spans="1:10" x14ac:dyDescent="0.25">
      <c r="A5125" s="2">
        <v>5124</v>
      </c>
      <c r="B5125" s="2">
        <v>56</v>
      </c>
      <c r="C5125" s="2">
        <v>93</v>
      </c>
      <c r="D5125" s="11"/>
      <c r="E51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25" s="524" t="str">
        <f t="shared" si="242"/>
        <v/>
      </c>
      <c r="H5125" s="525">
        <f t="shared" si="243"/>
        <v>0</v>
      </c>
      <c r="I5125" s="526">
        <f t="shared" si="241"/>
        <v>1</v>
      </c>
      <c r="J5125" s="526" t="str">
        <f ca="1">IF(G5125="","",SUMPRODUCT(LOOKUP(MID(SUBSTITUTE(UPPER(TRIM(CLEAN(SUBSTITUTE(SUBSTITUTE(G5125,"ٔ",""),"ـ","ء"))))," ",""),ROW(INDIRECT("1:"&amp;LEN(SUBSTITUTE(UPPER(TRIM(CLEAN(SUBSTITUTE(SUBSTITUTE(G5125,"ٔ",""),"ـ","ء"))))," ","")))),1),Gematria!$C$3:$C$40,Gematria!$D$3:$D$40)))</f>
        <v/>
      </c>
    </row>
    <row r="5126" spans="1:10" x14ac:dyDescent="0.25">
      <c r="A5126" s="2">
        <v>5125</v>
      </c>
      <c r="B5126" s="2">
        <v>56</v>
      </c>
      <c r="C5126" s="2">
        <v>94</v>
      </c>
      <c r="D5126" s="11"/>
      <c r="E51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26" s="524" t="str">
        <f t="shared" si="242"/>
        <v/>
      </c>
      <c r="H5126" s="525">
        <f t="shared" si="243"/>
        <v>0</v>
      </c>
      <c r="I5126" s="526">
        <f t="shared" si="241"/>
        <v>1</v>
      </c>
      <c r="J5126" s="526" t="str">
        <f ca="1">IF(G5126="","",SUMPRODUCT(LOOKUP(MID(SUBSTITUTE(UPPER(TRIM(CLEAN(SUBSTITUTE(SUBSTITUTE(G5126,"ٔ",""),"ـ","ء"))))," ",""),ROW(INDIRECT("1:"&amp;LEN(SUBSTITUTE(UPPER(TRIM(CLEAN(SUBSTITUTE(SUBSTITUTE(G5126,"ٔ",""),"ـ","ء"))))," ","")))),1),Gematria!$C$3:$C$40,Gematria!$D$3:$D$40)))</f>
        <v/>
      </c>
    </row>
    <row r="5127" spans="1:10" x14ac:dyDescent="0.25">
      <c r="A5127" s="2">
        <v>5126</v>
      </c>
      <c r="B5127" s="2">
        <v>56</v>
      </c>
      <c r="C5127" s="2">
        <v>95</v>
      </c>
      <c r="D5127" s="11"/>
      <c r="E51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27" s="524" t="str">
        <f t="shared" si="242"/>
        <v/>
      </c>
      <c r="H5127" s="525">
        <f t="shared" si="243"/>
        <v>0</v>
      </c>
      <c r="I5127" s="526">
        <f t="shared" si="241"/>
        <v>1</v>
      </c>
      <c r="J5127" s="526" t="str">
        <f ca="1">IF(G5127="","",SUMPRODUCT(LOOKUP(MID(SUBSTITUTE(UPPER(TRIM(CLEAN(SUBSTITUTE(SUBSTITUTE(G5127,"ٔ",""),"ـ","ء"))))," ",""),ROW(INDIRECT("1:"&amp;LEN(SUBSTITUTE(UPPER(TRIM(CLEAN(SUBSTITUTE(SUBSTITUTE(G5127,"ٔ",""),"ـ","ء"))))," ","")))),1),Gematria!$C$3:$C$40,Gematria!$D$3:$D$40)))</f>
        <v/>
      </c>
    </row>
    <row r="5128" spans="1:10" x14ac:dyDescent="0.25">
      <c r="A5128" s="2">
        <v>5127</v>
      </c>
      <c r="B5128" s="2">
        <v>56</v>
      </c>
      <c r="C5128" s="2">
        <v>96</v>
      </c>
      <c r="D5128" s="11"/>
      <c r="E51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28" s="524" t="str">
        <f t="shared" si="242"/>
        <v/>
      </c>
      <c r="H5128" s="525">
        <f t="shared" si="243"/>
        <v>0</v>
      </c>
      <c r="I5128" s="526">
        <f t="shared" si="241"/>
        <v>1</v>
      </c>
      <c r="J5128" s="526" t="str">
        <f ca="1">IF(G5128="","",SUMPRODUCT(LOOKUP(MID(SUBSTITUTE(UPPER(TRIM(CLEAN(SUBSTITUTE(SUBSTITUTE(G5128,"ٔ",""),"ـ","ء"))))," ",""),ROW(INDIRECT("1:"&amp;LEN(SUBSTITUTE(UPPER(TRIM(CLEAN(SUBSTITUTE(SUBSTITUTE(G5128,"ٔ",""),"ـ","ء"))))," ","")))),1),Gematria!$C$3:$C$40,Gematria!$D$3:$D$40)))</f>
        <v/>
      </c>
    </row>
    <row r="5129" spans="1:10" x14ac:dyDescent="0.25">
      <c r="A5129" s="2">
        <v>5128</v>
      </c>
      <c r="B5129" s="2">
        <v>57</v>
      </c>
      <c r="C5129" s="2">
        <v>0</v>
      </c>
      <c r="D5129" s="11"/>
      <c r="E51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29" s="524" t="str">
        <f t="shared" si="242"/>
        <v/>
      </c>
      <c r="H5129" s="525">
        <f t="shared" si="243"/>
        <v>0</v>
      </c>
      <c r="I5129" s="526">
        <f t="shared" si="241"/>
        <v>1</v>
      </c>
      <c r="J5129" s="526" t="str">
        <f ca="1">IF(G5129="","",SUMPRODUCT(LOOKUP(MID(SUBSTITUTE(UPPER(TRIM(CLEAN(SUBSTITUTE(SUBSTITUTE(G5129,"ٔ",""),"ـ","ء"))))," ",""),ROW(INDIRECT("1:"&amp;LEN(SUBSTITUTE(UPPER(TRIM(CLEAN(SUBSTITUTE(SUBSTITUTE(G5129,"ٔ",""),"ـ","ء"))))," ","")))),1),Gematria!$C$3:$C$40,Gematria!$D$3:$D$40)))</f>
        <v/>
      </c>
    </row>
    <row r="5130" spans="1:10" x14ac:dyDescent="0.25">
      <c r="A5130" s="2">
        <v>5129</v>
      </c>
      <c r="B5130" s="2">
        <v>57</v>
      </c>
      <c r="C5130" s="2">
        <v>1</v>
      </c>
      <c r="D5130" s="11"/>
      <c r="E51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30" s="524" t="str">
        <f t="shared" si="242"/>
        <v/>
      </c>
      <c r="H5130" s="525">
        <f t="shared" si="243"/>
        <v>0</v>
      </c>
      <c r="I5130" s="526">
        <f t="shared" si="241"/>
        <v>1</v>
      </c>
      <c r="J5130" s="526" t="str">
        <f ca="1">IF(G5130="","",SUMPRODUCT(LOOKUP(MID(SUBSTITUTE(UPPER(TRIM(CLEAN(SUBSTITUTE(SUBSTITUTE(G5130,"ٔ",""),"ـ","ء"))))," ",""),ROW(INDIRECT("1:"&amp;LEN(SUBSTITUTE(UPPER(TRIM(CLEAN(SUBSTITUTE(SUBSTITUTE(G5130,"ٔ",""),"ـ","ء"))))," ","")))),1),Gematria!$C$3:$C$40,Gematria!$D$3:$D$40)))</f>
        <v/>
      </c>
    </row>
    <row r="5131" spans="1:10" x14ac:dyDescent="0.25">
      <c r="A5131" s="2">
        <v>5130</v>
      </c>
      <c r="B5131" s="2">
        <v>57</v>
      </c>
      <c r="C5131" s="2">
        <v>2</v>
      </c>
      <c r="D5131" s="11"/>
      <c r="E51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31" s="524" t="str">
        <f t="shared" si="242"/>
        <v/>
      </c>
      <c r="H5131" s="525">
        <f t="shared" si="243"/>
        <v>0</v>
      </c>
      <c r="I5131" s="526">
        <f t="shared" si="241"/>
        <v>1</v>
      </c>
      <c r="J5131" s="526" t="str">
        <f ca="1">IF(G5131="","",SUMPRODUCT(LOOKUP(MID(SUBSTITUTE(UPPER(TRIM(CLEAN(SUBSTITUTE(SUBSTITUTE(G5131,"ٔ",""),"ـ","ء"))))," ",""),ROW(INDIRECT("1:"&amp;LEN(SUBSTITUTE(UPPER(TRIM(CLEAN(SUBSTITUTE(SUBSTITUTE(G5131,"ٔ",""),"ـ","ء"))))," ","")))),1),Gematria!$C$3:$C$40,Gematria!$D$3:$D$40)))</f>
        <v/>
      </c>
    </row>
    <row r="5132" spans="1:10" x14ac:dyDescent="0.25">
      <c r="A5132" s="2">
        <v>5131</v>
      </c>
      <c r="B5132" s="2">
        <v>57</v>
      </c>
      <c r="C5132" s="2">
        <v>3</v>
      </c>
      <c r="D5132" s="11"/>
      <c r="E51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32" s="524" t="str">
        <f t="shared" si="242"/>
        <v/>
      </c>
      <c r="H5132" s="525">
        <f t="shared" si="243"/>
        <v>0</v>
      </c>
      <c r="I5132" s="526">
        <f t="shared" si="241"/>
        <v>1</v>
      </c>
      <c r="J5132" s="526" t="str">
        <f ca="1">IF(G5132="","",SUMPRODUCT(LOOKUP(MID(SUBSTITUTE(UPPER(TRIM(CLEAN(SUBSTITUTE(SUBSTITUTE(G5132,"ٔ",""),"ـ","ء"))))," ",""),ROW(INDIRECT("1:"&amp;LEN(SUBSTITUTE(UPPER(TRIM(CLEAN(SUBSTITUTE(SUBSTITUTE(G5132,"ٔ",""),"ـ","ء"))))," ","")))),1),Gematria!$C$3:$C$40,Gematria!$D$3:$D$40)))</f>
        <v/>
      </c>
    </row>
    <row r="5133" spans="1:10" x14ac:dyDescent="0.25">
      <c r="A5133" s="2">
        <v>5132</v>
      </c>
      <c r="B5133" s="2">
        <v>57</v>
      </c>
      <c r="C5133" s="2">
        <v>4</v>
      </c>
      <c r="D5133" s="11"/>
      <c r="E51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33" s="524" t="str">
        <f t="shared" si="242"/>
        <v/>
      </c>
      <c r="H5133" s="525">
        <f t="shared" si="243"/>
        <v>0</v>
      </c>
      <c r="I5133" s="526">
        <f t="shared" si="241"/>
        <v>1</v>
      </c>
      <c r="J5133" s="526" t="str">
        <f ca="1">IF(G5133="","",SUMPRODUCT(LOOKUP(MID(SUBSTITUTE(UPPER(TRIM(CLEAN(SUBSTITUTE(SUBSTITUTE(G5133,"ٔ",""),"ـ","ء"))))," ",""),ROW(INDIRECT("1:"&amp;LEN(SUBSTITUTE(UPPER(TRIM(CLEAN(SUBSTITUTE(SUBSTITUTE(G5133,"ٔ",""),"ـ","ء"))))," ","")))),1),Gematria!$C$3:$C$40,Gematria!$D$3:$D$40)))</f>
        <v/>
      </c>
    </row>
    <row r="5134" spans="1:10" x14ac:dyDescent="0.25">
      <c r="A5134" s="2">
        <v>5133</v>
      </c>
      <c r="B5134" s="2">
        <v>57</v>
      </c>
      <c r="C5134" s="2">
        <v>5</v>
      </c>
      <c r="D5134" s="11"/>
      <c r="E51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34" s="524" t="str">
        <f t="shared" si="242"/>
        <v/>
      </c>
      <c r="H5134" s="525">
        <f t="shared" si="243"/>
        <v>0</v>
      </c>
      <c r="I5134" s="526">
        <f t="shared" si="241"/>
        <v>1</v>
      </c>
      <c r="J5134" s="526" t="str">
        <f ca="1">IF(G5134="","",SUMPRODUCT(LOOKUP(MID(SUBSTITUTE(UPPER(TRIM(CLEAN(SUBSTITUTE(SUBSTITUTE(G5134,"ٔ",""),"ـ","ء"))))," ",""),ROW(INDIRECT("1:"&amp;LEN(SUBSTITUTE(UPPER(TRIM(CLEAN(SUBSTITUTE(SUBSTITUTE(G5134,"ٔ",""),"ـ","ء"))))," ","")))),1),Gematria!$C$3:$C$40,Gematria!$D$3:$D$40)))</f>
        <v/>
      </c>
    </row>
    <row r="5135" spans="1:10" x14ac:dyDescent="0.25">
      <c r="A5135" s="2">
        <v>5134</v>
      </c>
      <c r="B5135" s="2">
        <v>57</v>
      </c>
      <c r="C5135" s="2">
        <v>6</v>
      </c>
      <c r="D5135" s="11"/>
      <c r="E51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35" s="524" t="str">
        <f t="shared" si="242"/>
        <v/>
      </c>
      <c r="H5135" s="525">
        <f t="shared" si="243"/>
        <v>0</v>
      </c>
      <c r="I5135" s="526">
        <f t="shared" si="241"/>
        <v>1</v>
      </c>
      <c r="J5135" s="526" t="str">
        <f ca="1">IF(G5135="","",SUMPRODUCT(LOOKUP(MID(SUBSTITUTE(UPPER(TRIM(CLEAN(SUBSTITUTE(SUBSTITUTE(G5135,"ٔ",""),"ـ","ء"))))," ",""),ROW(INDIRECT("1:"&amp;LEN(SUBSTITUTE(UPPER(TRIM(CLEAN(SUBSTITUTE(SUBSTITUTE(G5135,"ٔ",""),"ـ","ء"))))," ","")))),1),Gematria!$C$3:$C$40,Gematria!$D$3:$D$40)))</f>
        <v/>
      </c>
    </row>
    <row r="5136" spans="1:10" x14ac:dyDescent="0.25">
      <c r="A5136" s="2">
        <v>5135</v>
      </c>
      <c r="B5136" s="2">
        <v>57</v>
      </c>
      <c r="C5136" s="2">
        <v>7</v>
      </c>
      <c r="D5136" s="11"/>
      <c r="E51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36" s="524" t="str">
        <f t="shared" si="242"/>
        <v/>
      </c>
      <c r="H5136" s="525">
        <f t="shared" si="243"/>
        <v>0</v>
      </c>
      <c r="I5136" s="526">
        <f t="shared" si="241"/>
        <v>1</v>
      </c>
      <c r="J5136" s="526" t="str">
        <f ca="1">IF(G5136="","",SUMPRODUCT(LOOKUP(MID(SUBSTITUTE(UPPER(TRIM(CLEAN(SUBSTITUTE(SUBSTITUTE(G5136,"ٔ",""),"ـ","ء"))))," ",""),ROW(INDIRECT("1:"&amp;LEN(SUBSTITUTE(UPPER(TRIM(CLEAN(SUBSTITUTE(SUBSTITUTE(G5136,"ٔ",""),"ـ","ء"))))," ","")))),1),Gematria!$C$3:$C$40,Gematria!$D$3:$D$40)))</f>
        <v/>
      </c>
    </row>
    <row r="5137" spans="1:10" x14ac:dyDescent="0.25">
      <c r="A5137" s="2">
        <v>5136</v>
      </c>
      <c r="B5137" s="2">
        <v>57</v>
      </c>
      <c r="C5137" s="2">
        <v>8</v>
      </c>
      <c r="D5137" s="11"/>
      <c r="E51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37" s="524" t="str">
        <f t="shared" si="242"/>
        <v/>
      </c>
      <c r="H5137" s="525">
        <f t="shared" si="243"/>
        <v>0</v>
      </c>
      <c r="I5137" s="526">
        <f t="shared" si="241"/>
        <v>1</v>
      </c>
      <c r="J5137" s="526" t="str">
        <f ca="1">IF(G5137="","",SUMPRODUCT(LOOKUP(MID(SUBSTITUTE(UPPER(TRIM(CLEAN(SUBSTITUTE(SUBSTITUTE(G5137,"ٔ",""),"ـ","ء"))))," ",""),ROW(INDIRECT("1:"&amp;LEN(SUBSTITUTE(UPPER(TRIM(CLEAN(SUBSTITUTE(SUBSTITUTE(G5137,"ٔ",""),"ـ","ء"))))," ","")))),1),Gematria!$C$3:$C$40,Gematria!$D$3:$D$40)))</f>
        <v/>
      </c>
    </row>
    <row r="5138" spans="1:10" x14ac:dyDescent="0.25">
      <c r="A5138" s="2">
        <v>5137</v>
      </c>
      <c r="B5138" s="2">
        <v>57</v>
      </c>
      <c r="C5138" s="2">
        <v>9</v>
      </c>
      <c r="D5138" s="11"/>
      <c r="E51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38" s="524" t="str">
        <f t="shared" si="242"/>
        <v/>
      </c>
      <c r="H5138" s="525">
        <f t="shared" si="243"/>
        <v>0</v>
      </c>
      <c r="I5138" s="526">
        <f t="shared" si="241"/>
        <v>1</v>
      </c>
      <c r="J5138" s="526" t="str">
        <f ca="1">IF(G5138="","",SUMPRODUCT(LOOKUP(MID(SUBSTITUTE(UPPER(TRIM(CLEAN(SUBSTITUTE(SUBSTITUTE(G5138,"ٔ",""),"ـ","ء"))))," ",""),ROW(INDIRECT("1:"&amp;LEN(SUBSTITUTE(UPPER(TRIM(CLEAN(SUBSTITUTE(SUBSTITUTE(G5138,"ٔ",""),"ـ","ء"))))," ","")))),1),Gematria!$C$3:$C$40,Gematria!$D$3:$D$40)))</f>
        <v/>
      </c>
    </row>
    <row r="5139" spans="1:10" x14ac:dyDescent="0.25">
      <c r="A5139" s="2">
        <v>5138</v>
      </c>
      <c r="B5139" s="2">
        <v>57</v>
      </c>
      <c r="C5139" s="2">
        <v>10</v>
      </c>
      <c r="D5139" s="11"/>
      <c r="E51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39" s="524" t="str">
        <f t="shared" si="242"/>
        <v/>
      </c>
      <c r="H5139" s="525">
        <f t="shared" si="243"/>
        <v>0</v>
      </c>
      <c r="I5139" s="526">
        <f t="shared" ref="I5139:I5202" si="244">LEN(TRIM(G5139))-H5139+1</f>
        <v>1</v>
      </c>
      <c r="J5139" s="526" t="str">
        <f ca="1">IF(G5139="","",SUMPRODUCT(LOOKUP(MID(SUBSTITUTE(UPPER(TRIM(CLEAN(SUBSTITUTE(SUBSTITUTE(G5139,"ٔ",""),"ـ","ء"))))," ",""),ROW(INDIRECT("1:"&amp;LEN(SUBSTITUTE(UPPER(TRIM(CLEAN(SUBSTITUTE(SUBSTITUTE(G5139,"ٔ",""),"ـ","ء"))))," ","")))),1),Gematria!$C$3:$C$40,Gematria!$D$3:$D$40)))</f>
        <v/>
      </c>
    </row>
    <row r="5140" spans="1:10" x14ac:dyDescent="0.25">
      <c r="A5140" s="2">
        <v>5139</v>
      </c>
      <c r="B5140" s="2">
        <v>57</v>
      </c>
      <c r="C5140" s="2">
        <v>11</v>
      </c>
      <c r="D5140" s="11"/>
      <c r="E51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40" s="524" t="str">
        <f t="shared" si="242"/>
        <v/>
      </c>
      <c r="H5140" s="525">
        <f t="shared" si="243"/>
        <v>0</v>
      </c>
      <c r="I5140" s="526">
        <f t="shared" si="244"/>
        <v>1</v>
      </c>
      <c r="J5140" s="526" t="str">
        <f ca="1">IF(G5140="","",SUMPRODUCT(LOOKUP(MID(SUBSTITUTE(UPPER(TRIM(CLEAN(SUBSTITUTE(SUBSTITUTE(G5140,"ٔ",""),"ـ","ء"))))," ",""),ROW(INDIRECT("1:"&amp;LEN(SUBSTITUTE(UPPER(TRIM(CLEAN(SUBSTITUTE(SUBSTITUTE(G5140,"ٔ",""),"ـ","ء"))))," ","")))),1),Gematria!$C$3:$C$40,Gematria!$D$3:$D$40)))</f>
        <v/>
      </c>
    </row>
    <row r="5141" spans="1:10" x14ac:dyDescent="0.25">
      <c r="A5141" s="2">
        <v>5140</v>
      </c>
      <c r="B5141" s="2">
        <v>57</v>
      </c>
      <c r="C5141" s="2">
        <v>12</v>
      </c>
      <c r="D5141" s="11"/>
      <c r="E51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41" s="524" t="str">
        <f t="shared" si="242"/>
        <v/>
      </c>
      <c r="H5141" s="525">
        <f t="shared" si="243"/>
        <v>0</v>
      </c>
      <c r="I5141" s="526">
        <f t="shared" si="244"/>
        <v>1</v>
      </c>
      <c r="J5141" s="526" t="str">
        <f ca="1">IF(G5141="","",SUMPRODUCT(LOOKUP(MID(SUBSTITUTE(UPPER(TRIM(CLEAN(SUBSTITUTE(SUBSTITUTE(G5141,"ٔ",""),"ـ","ء"))))," ",""),ROW(INDIRECT("1:"&amp;LEN(SUBSTITUTE(UPPER(TRIM(CLEAN(SUBSTITUTE(SUBSTITUTE(G5141,"ٔ",""),"ـ","ء"))))," ","")))),1),Gematria!$C$3:$C$40,Gematria!$D$3:$D$40)))</f>
        <v/>
      </c>
    </row>
    <row r="5142" spans="1:10" x14ac:dyDescent="0.25">
      <c r="A5142" s="2">
        <v>5141</v>
      </c>
      <c r="B5142" s="2">
        <v>57</v>
      </c>
      <c r="C5142" s="2">
        <v>13</v>
      </c>
      <c r="D5142" s="11"/>
      <c r="E51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42" s="524" t="str">
        <f t="shared" si="242"/>
        <v/>
      </c>
      <c r="H5142" s="525">
        <f t="shared" si="243"/>
        <v>0</v>
      </c>
      <c r="I5142" s="526">
        <f t="shared" si="244"/>
        <v>1</v>
      </c>
      <c r="J5142" s="526" t="str">
        <f ca="1">IF(G5142="","",SUMPRODUCT(LOOKUP(MID(SUBSTITUTE(UPPER(TRIM(CLEAN(SUBSTITUTE(SUBSTITUTE(G5142,"ٔ",""),"ـ","ء"))))," ",""),ROW(INDIRECT("1:"&amp;LEN(SUBSTITUTE(UPPER(TRIM(CLEAN(SUBSTITUTE(SUBSTITUTE(G5142,"ٔ",""),"ـ","ء"))))," ","")))),1),Gematria!$C$3:$C$40,Gematria!$D$3:$D$40)))</f>
        <v/>
      </c>
    </row>
    <row r="5143" spans="1:10" x14ac:dyDescent="0.25">
      <c r="A5143" s="2">
        <v>5142</v>
      </c>
      <c r="B5143" s="2">
        <v>57</v>
      </c>
      <c r="C5143" s="2">
        <v>14</v>
      </c>
      <c r="D5143" s="11"/>
      <c r="E51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43" s="524" t="str">
        <f t="shared" si="242"/>
        <v/>
      </c>
      <c r="H5143" s="525">
        <f t="shared" si="243"/>
        <v>0</v>
      </c>
      <c r="I5143" s="526">
        <f t="shared" si="244"/>
        <v>1</v>
      </c>
      <c r="J5143" s="526" t="str">
        <f ca="1">IF(G5143="","",SUMPRODUCT(LOOKUP(MID(SUBSTITUTE(UPPER(TRIM(CLEAN(SUBSTITUTE(SUBSTITUTE(G5143,"ٔ",""),"ـ","ء"))))," ",""),ROW(INDIRECT("1:"&amp;LEN(SUBSTITUTE(UPPER(TRIM(CLEAN(SUBSTITUTE(SUBSTITUTE(G5143,"ٔ",""),"ـ","ء"))))," ","")))),1),Gematria!$C$3:$C$40,Gematria!$D$3:$D$40)))</f>
        <v/>
      </c>
    </row>
    <row r="5144" spans="1:10" x14ac:dyDescent="0.25">
      <c r="A5144" s="2">
        <v>5143</v>
      </c>
      <c r="B5144" s="2">
        <v>57</v>
      </c>
      <c r="C5144" s="2">
        <v>15</v>
      </c>
      <c r="D5144" s="11"/>
      <c r="E51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44" s="524" t="str">
        <f t="shared" si="242"/>
        <v/>
      </c>
      <c r="H5144" s="525">
        <f t="shared" si="243"/>
        <v>0</v>
      </c>
      <c r="I5144" s="526">
        <f t="shared" si="244"/>
        <v>1</v>
      </c>
      <c r="J5144" s="526" t="str">
        <f ca="1">IF(G5144="","",SUMPRODUCT(LOOKUP(MID(SUBSTITUTE(UPPER(TRIM(CLEAN(SUBSTITUTE(SUBSTITUTE(G5144,"ٔ",""),"ـ","ء"))))," ",""),ROW(INDIRECT("1:"&amp;LEN(SUBSTITUTE(UPPER(TRIM(CLEAN(SUBSTITUTE(SUBSTITUTE(G5144,"ٔ",""),"ـ","ء"))))," ","")))),1),Gematria!$C$3:$C$40,Gematria!$D$3:$D$40)))</f>
        <v/>
      </c>
    </row>
    <row r="5145" spans="1:10" x14ac:dyDescent="0.25">
      <c r="A5145" s="2">
        <v>5144</v>
      </c>
      <c r="B5145" s="2">
        <v>57</v>
      </c>
      <c r="C5145" s="2">
        <v>16</v>
      </c>
      <c r="D5145" s="11"/>
      <c r="E51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45" s="524" t="str">
        <f t="shared" si="242"/>
        <v/>
      </c>
      <c r="H5145" s="525">
        <f t="shared" si="243"/>
        <v>0</v>
      </c>
      <c r="I5145" s="526">
        <f t="shared" si="244"/>
        <v>1</v>
      </c>
      <c r="J5145" s="526" t="str">
        <f ca="1">IF(G5145="","",SUMPRODUCT(LOOKUP(MID(SUBSTITUTE(UPPER(TRIM(CLEAN(SUBSTITUTE(SUBSTITUTE(G5145,"ٔ",""),"ـ","ء"))))," ",""),ROW(INDIRECT("1:"&amp;LEN(SUBSTITUTE(UPPER(TRIM(CLEAN(SUBSTITUTE(SUBSTITUTE(G5145,"ٔ",""),"ـ","ء"))))," ","")))),1),Gematria!$C$3:$C$40,Gematria!$D$3:$D$40)))</f>
        <v/>
      </c>
    </row>
    <row r="5146" spans="1:10" x14ac:dyDescent="0.25">
      <c r="A5146" s="2">
        <v>5145</v>
      </c>
      <c r="B5146" s="2">
        <v>57</v>
      </c>
      <c r="C5146" s="2">
        <v>17</v>
      </c>
      <c r="D5146" s="11"/>
      <c r="E51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46" s="524" t="str">
        <f t="shared" si="242"/>
        <v/>
      </c>
      <c r="H5146" s="525">
        <f t="shared" si="243"/>
        <v>0</v>
      </c>
      <c r="I5146" s="526">
        <f t="shared" si="244"/>
        <v>1</v>
      </c>
      <c r="J5146" s="526" t="str">
        <f ca="1">IF(G5146="","",SUMPRODUCT(LOOKUP(MID(SUBSTITUTE(UPPER(TRIM(CLEAN(SUBSTITUTE(SUBSTITUTE(G5146,"ٔ",""),"ـ","ء"))))," ",""),ROW(INDIRECT("1:"&amp;LEN(SUBSTITUTE(UPPER(TRIM(CLEAN(SUBSTITUTE(SUBSTITUTE(G5146,"ٔ",""),"ـ","ء"))))," ","")))),1),Gematria!$C$3:$C$40,Gematria!$D$3:$D$40)))</f>
        <v/>
      </c>
    </row>
    <row r="5147" spans="1:10" x14ac:dyDescent="0.25">
      <c r="A5147" s="2">
        <v>5146</v>
      </c>
      <c r="B5147" s="2">
        <v>57</v>
      </c>
      <c r="C5147" s="2">
        <v>18</v>
      </c>
      <c r="D5147" s="11"/>
      <c r="E51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47" s="524" t="str">
        <f t="shared" si="242"/>
        <v/>
      </c>
      <c r="H5147" s="525">
        <f t="shared" si="243"/>
        <v>0</v>
      </c>
      <c r="I5147" s="526">
        <f t="shared" si="244"/>
        <v>1</v>
      </c>
      <c r="J5147" s="526" t="str">
        <f ca="1">IF(G5147="","",SUMPRODUCT(LOOKUP(MID(SUBSTITUTE(UPPER(TRIM(CLEAN(SUBSTITUTE(SUBSTITUTE(G5147,"ٔ",""),"ـ","ء"))))," ",""),ROW(INDIRECT("1:"&amp;LEN(SUBSTITUTE(UPPER(TRIM(CLEAN(SUBSTITUTE(SUBSTITUTE(G5147,"ٔ",""),"ـ","ء"))))," ","")))),1),Gematria!$C$3:$C$40,Gematria!$D$3:$D$40)))</f>
        <v/>
      </c>
    </row>
    <row r="5148" spans="1:10" x14ac:dyDescent="0.25">
      <c r="A5148" s="2">
        <v>5147</v>
      </c>
      <c r="B5148" s="2">
        <v>57</v>
      </c>
      <c r="C5148" s="2">
        <v>19</v>
      </c>
      <c r="D5148" s="11"/>
      <c r="E51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48" s="524" t="str">
        <f t="shared" si="242"/>
        <v/>
      </c>
      <c r="H5148" s="525">
        <f t="shared" si="243"/>
        <v>0</v>
      </c>
      <c r="I5148" s="526">
        <f t="shared" si="244"/>
        <v>1</v>
      </c>
      <c r="J5148" s="526" t="str">
        <f ca="1">IF(G5148="","",SUMPRODUCT(LOOKUP(MID(SUBSTITUTE(UPPER(TRIM(CLEAN(SUBSTITUTE(SUBSTITUTE(G5148,"ٔ",""),"ـ","ء"))))," ",""),ROW(INDIRECT("1:"&amp;LEN(SUBSTITUTE(UPPER(TRIM(CLEAN(SUBSTITUTE(SUBSTITUTE(G5148,"ٔ",""),"ـ","ء"))))," ","")))),1),Gematria!$C$3:$C$40,Gematria!$D$3:$D$40)))</f>
        <v/>
      </c>
    </row>
    <row r="5149" spans="1:10" x14ac:dyDescent="0.25">
      <c r="A5149" s="2">
        <v>5148</v>
      </c>
      <c r="B5149" s="2">
        <v>57</v>
      </c>
      <c r="C5149" s="2">
        <v>20</v>
      </c>
      <c r="D5149" s="11"/>
      <c r="E51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49" s="524" t="str">
        <f t="shared" si="242"/>
        <v/>
      </c>
      <c r="H5149" s="525">
        <f t="shared" si="243"/>
        <v>0</v>
      </c>
      <c r="I5149" s="526">
        <f t="shared" si="244"/>
        <v>1</v>
      </c>
      <c r="J5149" s="526" t="str">
        <f ca="1">IF(G5149="","",SUMPRODUCT(LOOKUP(MID(SUBSTITUTE(UPPER(TRIM(CLEAN(SUBSTITUTE(SUBSTITUTE(G5149,"ٔ",""),"ـ","ء"))))," ",""),ROW(INDIRECT("1:"&amp;LEN(SUBSTITUTE(UPPER(TRIM(CLEAN(SUBSTITUTE(SUBSTITUTE(G5149,"ٔ",""),"ـ","ء"))))," ","")))),1),Gematria!$C$3:$C$40,Gematria!$D$3:$D$40)))</f>
        <v/>
      </c>
    </row>
    <row r="5150" spans="1:10" x14ac:dyDescent="0.25">
      <c r="A5150" s="2">
        <v>5149</v>
      </c>
      <c r="B5150" s="2">
        <v>57</v>
      </c>
      <c r="C5150" s="2">
        <v>21</v>
      </c>
      <c r="D5150" s="11"/>
      <c r="E51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50" s="524" t="str">
        <f t="shared" si="242"/>
        <v/>
      </c>
      <c r="H5150" s="525">
        <f t="shared" si="243"/>
        <v>0</v>
      </c>
      <c r="I5150" s="526">
        <f t="shared" si="244"/>
        <v>1</v>
      </c>
      <c r="J5150" s="526" t="str">
        <f ca="1">IF(G5150="","",SUMPRODUCT(LOOKUP(MID(SUBSTITUTE(UPPER(TRIM(CLEAN(SUBSTITUTE(SUBSTITUTE(G5150,"ٔ",""),"ـ","ء"))))," ",""),ROW(INDIRECT("1:"&amp;LEN(SUBSTITUTE(UPPER(TRIM(CLEAN(SUBSTITUTE(SUBSTITUTE(G5150,"ٔ",""),"ـ","ء"))))," ","")))),1),Gematria!$C$3:$C$40,Gematria!$D$3:$D$40)))</f>
        <v/>
      </c>
    </row>
    <row r="5151" spans="1:10" x14ac:dyDescent="0.25">
      <c r="A5151" s="2">
        <v>5150</v>
      </c>
      <c r="B5151" s="2">
        <v>57</v>
      </c>
      <c r="C5151" s="2">
        <v>22</v>
      </c>
      <c r="D5151" s="11"/>
      <c r="E51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51" s="524" t="str">
        <f t="shared" si="242"/>
        <v/>
      </c>
      <c r="H5151" s="525">
        <f t="shared" si="243"/>
        <v>0</v>
      </c>
      <c r="I5151" s="526">
        <f t="shared" si="244"/>
        <v>1</v>
      </c>
      <c r="J5151" s="526" t="str">
        <f ca="1">IF(G5151="","",SUMPRODUCT(LOOKUP(MID(SUBSTITUTE(UPPER(TRIM(CLEAN(SUBSTITUTE(SUBSTITUTE(G5151,"ٔ",""),"ـ","ء"))))," ",""),ROW(INDIRECT("1:"&amp;LEN(SUBSTITUTE(UPPER(TRIM(CLEAN(SUBSTITUTE(SUBSTITUTE(G5151,"ٔ",""),"ـ","ء"))))," ","")))),1),Gematria!$C$3:$C$40,Gematria!$D$3:$D$40)))</f>
        <v/>
      </c>
    </row>
    <row r="5152" spans="1:10" x14ac:dyDescent="0.25">
      <c r="A5152" s="2">
        <v>5151</v>
      </c>
      <c r="B5152" s="2">
        <v>57</v>
      </c>
      <c r="C5152" s="2">
        <v>23</v>
      </c>
      <c r="D5152" s="11"/>
      <c r="E51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52" s="524" t="str">
        <f t="shared" si="242"/>
        <v/>
      </c>
      <c r="H5152" s="525">
        <f t="shared" si="243"/>
        <v>0</v>
      </c>
      <c r="I5152" s="526">
        <f t="shared" si="244"/>
        <v>1</v>
      </c>
      <c r="J5152" s="526" t="str">
        <f ca="1">IF(G5152="","",SUMPRODUCT(LOOKUP(MID(SUBSTITUTE(UPPER(TRIM(CLEAN(SUBSTITUTE(SUBSTITUTE(G5152,"ٔ",""),"ـ","ء"))))," ",""),ROW(INDIRECT("1:"&amp;LEN(SUBSTITUTE(UPPER(TRIM(CLEAN(SUBSTITUTE(SUBSTITUTE(G5152,"ٔ",""),"ـ","ء"))))," ","")))),1),Gematria!$C$3:$C$40,Gematria!$D$3:$D$40)))</f>
        <v/>
      </c>
    </row>
    <row r="5153" spans="1:10" x14ac:dyDescent="0.25">
      <c r="A5153" s="2">
        <v>5152</v>
      </c>
      <c r="B5153" s="2">
        <v>57</v>
      </c>
      <c r="C5153" s="2">
        <v>24</v>
      </c>
      <c r="D5153" s="11"/>
      <c r="E51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53" s="524" t="str">
        <f t="shared" si="242"/>
        <v/>
      </c>
      <c r="H5153" s="525">
        <f t="shared" si="243"/>
        <v>0</v>
      </c>
      <c r="I5153" s="526">
        <f t="shared" si="244"/>
        <v>1</v>
      </c>
      <c r="J5153" s="526" t="str">
        <f ca="1">IF(G5153="","",SUMPRODUCT(LOOKUP(MID(SUBSTITUTE(UPPER(TRIM(CLEAN(SUBSTITUTE(SUBSTITUTE(G5153,"ٔ",""),"ـ","ء"))))," ",""),ROW(INDIRECT("1:"&amp;LEN(SUBSTITUTE(UPPER(TRIM(CLEAN(SUBSTITUTE(SUBSTITUTE(G5153,"ٔ",""),"ـ","ء"))))," ","")))),1),Gematria!$C$3:$C$40,Gematria!$D$3:$D$40)))</f>
        <v/>
      </c>
    </row>
    <row r="5154" spans="1:10" x14ac:dyDescent="0.25">
      <c r="A5154" s="2">
        <v>5153</v>
      </c>
      <c r="B5154" s="2">
        <v>57</v>
      </c>
      <c r="C5154" s="2">
        <v>25</v>
      </c>
      <c r="D5154" s="11"/>
      <c r="E51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54" s="524" t="str">
        <f t="shared" si="242"/>
        <v/>
      </c>
      <c r="H5154" s="525">
        <f t="shared" si="243"/>
        <v>0</v>
      </c>
      <c r="I5154" s="526">
        <f t="shared" si="244"/>
        <v>1</v>
      </c>
      <c r="J5154" s="526" t="str">
        <f ca="1">IF(G5154="","",SUMPRODUCT(LOOKUP(MID(SUBSTITUTE(UPPER(TRIM(CLEAN(SUBSTITUTE(SUBSTITUTE(G5154,"ٔ",""),"ـ","ء"))))," ",""),ROW(INDIRECT("1:"&amp;LEN(SUBSTITUTE(UPPER(TRIM(CLEAN(SUBSTITUTE(SUBSTITUTE(G5154,"ٔ",""),"ـ","ء"))))," ","")))),1),Gematria!$C$3:$C$40,Gematria!$D$3:$D$40)))</f>
        <v/>
      </c>
    </row>
    <row r="5155" spans="1:10" x14ac:dyDescent="0.25">
      <c r="A5155" s="2">
        <v>5154</v>
      </c>
      <c r="B5155" s="2">
        <v>57</v>
      </c>
      <c r="C5155" s="2">
        <v>26</v>
      </c>
      <c r="D5155" s="11"/>
      <c r="E51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55" s="524" t="str">
        <f t="shared" si="242"/>
        <v/>
      </c>
      <c r="H5155" s="525">
        <f t="shared" si="243"/>
        <v>0</v>
      </c>
      <c r="I5155" s="526">
        <f t="shared" si="244"/>
        <v>1</v>
      </c>
      <c r="J5155" s="526" t="str">
        <f ca="1">IF(G5155="","",SUMPRODUCT(LOOKUP(MID(SUBSTITUTE(UPPER(TRIM(CLEAN(SUBSTITUTE(SUBSTITUTE(G5155,"ٔ",""),"ـ","ء"))))," ",""),ROW(INDIRECT("1:"&amp;LEN(SUBSTITUTE(UPPER(TRIM(CLEAN(SUBSTITUTE(SUBSTITUTE(G5155,"ٔ",""),"ـ","ء"))))," ","")))),1),Gematria!$C$3:$C$40,Gematria!$D$3:$D$40)))</f>
        <v/>
      </c>
    </row>
    <row r="5156" spans="1:10" x14ac:dyDescent="0.25">
      <c r="A5156" s="2">
        <v>5155</v>
      </c>
      <c r="B5156" s="2">
        <v>57</v>
      </c>
      <c r="C5156" s="2">
        <v>27</v>
      </c>
      <c r="D5156" s="11"/>
      <c r="E51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56" s="524" t="str">
        <f t="shared" si="242"/>
        <v/>
      </c>
      <c r="H5156" s="525">
        <f t="shared" si="243"/>
        <v>0</v>
      </c>
      <c r="I5156" s="526">
        <f t="shared" si="244"/>
        <v>1</v>
      </c>
      <c r="J5156" s="526" t="str">
        <f ca="1">IF(G5156="","",SUMPRODUCT(LOOKUP(MID(SUBSTITUTE(UPPER(TRIM(CLEAN(SUBSTITUTE(SUBSTITUTE(G5156,"ٔ",""),"ـ","ء"))))," ",""),ROW(INDIRECT("1:"&amp;LEN(SUBSTITUTE(UPPER(TRIM(CLEAN(SUBSTITUTE(SUBSTITUTE(G5156,"ٔ",""),"ـ","ء"))))," ","")))),1),Gematria!$C$3:$C$40,Gematria!$D$3:$D$40)))</f>
        <v/>
      </c>
    </row>
    <row r="5157" spans="1:10" x14ac:dyDescent="0.25">
      <c r="A5157" s="2">
        <v>5156</v>
      </c>
      <c r="B5157" s="2">
        <v>57</v>
      </c>
      <c r="C5157" s="2">
        <v>28</v>
      </c>
      <c r="D5157" s="11"/>
      <c r="E51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57" s="524" t="str">
        <f t="shared" si="242"/>
        <v/>
      </c>
      <c r="H5157" s="525">
        <f t="shared" si="243"/>
        <v>0</v>
      </c>
      <c r="I5157" s="526">
        <f t="shared" si="244"/>
        <v>1</v>
      </c>
      <c r="J5157" s="526" t="str">
        <f ca="1">IF(G5157="","",SUMPRODUCT(LOOKUP(MID(SUBSTITUTE(UPPER(TRIM(CLEAN(SUBSTITUTE(SUBSTITUTE(G5157,"ٔ",""),"ـ","ء"))))," ",""),ROW(INDIRECT("1:"&amp;LEN(SUBSTITUTE(UPPER(TRIM(CLEAN(SUBSTITUTE(SUBSTITUTE(G5157,"ٔ",""),"ـ","ء"))))," ","")))),1),Gematria!$C$3:$C$40,Gematria!$D$3:$D$40)))</f>
        <v/>
      </c>
    </row>
    <row r="5158" spans="1:10" x14ac:dyDescent="0.25">
      <c r="A5158" s="2">
        <v>5157</v>
      </c>
      <c r="B5158" s="2">
        <v>57</v>
      </c>
      <c r="C5158" s="2">
        <v>29</v>
      </c>
      <c r="D5158" s="11"/>
      <c r="E51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58" s="524" t="str">
        <f t="shared" si="242"/>
        <v/>
      </c>
      <c r="H5158" s="525">
        <f t="shared" si="243"/>
        <v>0</v>
      </c>
      <c r="I5158" s="526">
        <f t="shared" si="244"/>
        <v>1</v>
      </c>
      <c r="J5158" s="526" t="str">
        <f ca="1">IF(G5158="","",SUMPRODUCT(LOOKUP(MID(SUBSTITUTE(UPPER(TRIM(CLEAN(SUBSTITUTE(SUBSTITUTE(G5158,"ٔ",""),"ـ","ء"))))," ",""),ROW(INDIRECT("1:"&amp;LEN(SUBSTITUTE(UPPER(TRIM(CLEAN(SUBSTITUTE(SUBSTITUTE(G5158,"ٔ",""),"ـ","ء"))))," ","")))),1),Gematria!$C$3:$C$40,Gematria!$D$3:$D$40)))</f>
        <v/>
      </c>
    </row>
    <row r="5159" spans="1:10" x14ac:dyDescent="0.25">
      <c r="A5159" s="2">
        <v>5158</v>
      </c>
      <c r="B5159" s="2">
        <v>58</v>
      </c>
      <c r="C5159" s="2">
        <v>0</v>
      </c>
      <c r="D5159" s="11"/>
      <c r="E51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59" s="524" t="str">
        <f t="shared" si="242"/>
        <v/>
      </c>
      <c r="H5159" s="525">
        <f t="shared" si="243"/>
        <v>0</v>
      </c>
      <c r="I5159" s="526">
        <f t="shared" si="244"/>
        <v>1</v>
      </c>
      <c r="J5159" s="526" t="str">
        <f ca="1">IF(G5159="","",SUMPRODUCT(LOOKUP(MID(SUBSTITUTE(UPPER(TRIM(CLEAN(SUBSTITUTE(SUBSTITUTE(G5159,"ٔ",""),"ـ","ء"))))," ",""),ROW(INDIRECT("1:"&amp;LEN(SUBSTITUTE(UPPER(TRIM(CLEAN(SUBSTITUTE(SUBSTITUTE(G5159,"ٔ",""),"ـ","ء"))))," ","")))),1),Gematria!$C$3:$C$40,Gematria!$D$3:$D$40)))</f>
        <v/>
      </c>
    </row>
    <row r="5160" spans="1:10" x14ac:dyDescent="0.25">
      <c r="A5160" s="2">
        <v>5159</v>
      </c>
      <c r="B5160" s="2">
        <v>58</v>
      </c>
      <c r="C5160" s="2">
        <v>1</v>
      </c>
      <c r="D5160" s="11"/>
      <c r="E51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60" s="524" t="str">
        <f t="shared" si="242"/>
        <v/>
      </c>
      <c r="H5160" s="525">
        <f t="shared" si="243"/>
        <v>0</v>
      </c>
      <c r="I5160" s="526">
        <f t="shared" si="244"/>
        <v>1</v>
      </c>
      <c r="J5160" s="526" t="str">
        <f ca="1">IF(G5160="","",SUMPRODUCT(LOOKUP(MID(SUBSTITUTE(UPPER(TRIM(CLEAN(SUBSTITUTE(SUBSTITUTE(G5160,"ٔ",""),"ـ","ء"))))," ",""),ROW(INDIRECT("1:"&amp;LEN(SUBSTITUTE(UPPER(TRIM(CLEAN(SUBSTITUTE(SUBSTITUTE(G5160,"ٔ",""),"ـ","ء"))))," ","")))),1),Gematria!$C$3:$C$40,Gematria!$D$3:$D$40)))</f>
        <v/>
      </c>
    </row>
    <row r="5161" spans="1:10" x14ac:dyDescent="0.25">
      <c r="A5161" s="2">
        <v>5160</v>
      </c>
      <c r="B5161" s="2">
        <v>58</v>
      </c>
      <c r="C5161" s="2">
        <v>2</v>
      </c>
      <c r="D5161" s="11"/>
      <c r="E51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61" s="524" t="str">
        <f t="shared" si="242"/>
        <v/>
      </c>
      <c r="H5161" s="525">
        <f t="shared" si="243"/>
        <v>0</v>
      </c>
      <c r="I5161" s="526">
        <f t="shared" si="244"/>
        <v>1</v>
      </c>
      <c r="J5161" s="526" t="str">
        <f ca="1">IF(G5161="","",SUMPRODUCT(LOOKUP(MID(SUBSTITUTE(UPPER(TRIM(CLEAN(SUBSTITUTE(SUBSTITUTE(G5161,"ٔ",""),"ـ","ء"))))," ",""),ROW(INDIRECT("1:"&amp;LEN(SUBSTITUTE(UPPER(TRIM(CLEAN(SUBSTITUTE(SUBSTITUTE(G5161,"ٔ",""),"ـ","ء"))))," ","")))),1),Gematria!$C$3:$C$40,Gematria!$D$3:$D$40)))</f>
        <v/>
      </c>
    </row>
    <row r="5162" spans="1:10" x14ac:dyDescent="0.25">
      <c r="A5162" s="2">
        <v>5161</v>
      </c>
      <c r="B5162" s="2">
        <v>58</v>
      </c>
      <c r="C5162" s="2">
        <v>3</v>
      </c>
      <c r="D5162" s="11"/>
      <c r="E51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62" s="524" t="str">
        <f t="shared" si="242"/>
        <v/>
      </c>
      <c r="H5162" s="525">
        <f t="shared" si="243"/>
        <v>0</v>
      </c>
      <c r="I5162" s="526">
        <f t="shared" si="244"/>
        <v>1</v>
      </c>
      <c r="J5162" s="526" t="str">
        <f ca="1">IF(G5162="","",SUMPRODUCT(LOOKUP(MID(SUBSTITUTE(UPPER(TRIM(CLEAN(SUBSTITUTE(SUBSTITUTE(G5162,"ٔ",""),"ـ","ء"))))," ",""),ROW(INDIRECT("1:"&amp;LEN(SUBSTITUTE(UPPER(TRIM(CLEAN(SUBSTITUTE(SUBSTITUTE(G5162,"ٔ",""),"ـ","ء"))))," ","")))),1),Gematria!$C$3:$C$40,Gematria!$D$3:$D$40)))</f>
        <v/>
      </c>
    </row>
    <row r="5163" spans="1:10" x14ac:dyDescent="0.25">
      <c r="A5163" s="2">
        <v>5162</v>
      </c>
      <c r="B5163" s="2">
        <v>58</v>
      </c>
      <c r="C5163" s="2">
        <v>4</v>
      </c>
      <c r="D5163" s="11"/>
      <c r="E51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63" s="524" t="str">
        <f t="shared" si="242"/>
        <v/>
      </c>
      <c r="H5163" s="525">
        <f t="shared" si="243"/>
        <v>0</v>
      </c>
      <c r="I5163" s="526">
        <f t="shared" si="244"/>
        <v>1</v>
      </c>
      <c r="J5163" s="526" t="str">
        <f ca="1">IF(G5163="","",SUMPRODUCT(LOOKUP(MID(SUBSTITUTE(UPPER(TRIM(CLEAN(SUBSTITUTE(SUBSTITUTE(G5163,"ٔ",""),"ـ","ء"))))," ",""),ROW(INDIRECT("1:"&amp;LEN(SUBSTITUTE(UPPER(TRIM(CLEAN(SUBSTITUTE(SUBSTITUTE(G5163,"ٔ",""),"ـ","ء"))))," ","")))),1),Gematria!$C$3:$C$40,Gematria!$D$3:$D$40)))</f>
        <v/>
      </c>
    </row>
    <row r="5164" spans="1:10" x14ac:dyDescent="0.25">
      <c r="A5164" s="2">
        <v>5163</v>
      </c>
      <c r="B5164" s="2">
        <v>58</v>
      </c>
      <c r="C5164" s="2">
        <v>5</v>
      </c>
      <c r="D5164" s="11"/>
      <c r="E51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64" s="524" t="str">
        <f t="shared" si="242"/>
        <v/>
      </c>
      <c r="H5164" s="525">
        <f t="shared" si="243"/>
        <v>0</v>
      </c>
      <c r="I5164" s="526">
        <f t="shared" si="244"/>
        <v>1</v>
      </c>
      <c r="J5164" s="526" t="str">
        <f ca="1">IF(G5164="","",SUMPRODUCT(LOOKUP(MID(SUBSTITUTE(UPPER(TRIM(CLEAN(SUBSTITUTE(SUBSTITUTE(G5164,"ٔ",""),"ـ","ء"))))," ",""),ROW(INDIRECT("1:"&amp;LEN(SUBSTITUTE(UPPER(TRIM(CLEAN(SUBSTITUTE(SUBSTITUTE(G5164,"ٔ",""),"ـ","ء"))))," ","")))),1),Gematria!$C$3:$C$40,Gematria!$D$3:$D$40)))</f>
        <v/>
      </c>
    </row>
    <row r="5165" spans="1:10" x14ac:dyDescent="0.25">
      <c r="A5165" s="2">
        <v>5164</v>
      </c>
      <c r="B5165" s="2">
        <v>58</v>
      </c>
      <c r="C5165" s="2">
        <v>6</v>
      </c>
      <c r="D5165" s="11"/>
      <c r="E51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65" s="524" t="str">
        <f t="shared" si="242"/>
        <v/>
      </c>
      <c r="H5165" s="525">
        <f t="shared" si="243"/>
        <v>0</v>
      </c>
      <c r="I5165" s="526">
        <f t="shared" si="244"/>
        <v>1</v>
      </c>
      <c r="J5165" s="526" t="str">
        <f ca="1">IF(G5165="","",SUMPRODUCT(LOOKUP(MID(SUBSTITUTE(UPPER(TRIM(CLEAN(SUBSTITUTE(SUBSTITUTE(G5165,"ٔ",""),"ـ","ء"))))," ",""),ROW(INDIRECT("1:"&amp;LEN(SUBSTITUTE(UPPER(TRIM(CLEAN(SUBSTITUTE(SUBSTITUTE(G5165,"ٔ",""),"ـ","ء"))))," ","")))),1),Gematria!$C$3:$C$40,Gematria!$D$3:$D$40)))</f>
        <v/>
      </c>
    </row>
    <row r="5166" spans="1:10" x14ac:dyDescent="0.25">
      <c r="A5166" s="2">
        <v>5165</v>
      </c>
      <c r="B5166" s="2">
        <v>58</v>
      </c>
      <c r="C5166" s="2">
        <v>7</v>
      </c>
      <c r="D5166" s="11"/>
      <c r="E51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66" s="524" t="str">
        <f t="shared" si="242"/>
        <v/>
      </c>
      <c r="H5166" s="525">
        <f t="shared" si="243"/>
        <v>0</v>
      </c>
      <c r="I5166" s="526">
        <f t="shared" si="244"/>
        <v>1</v>
      </c>
      <c r="J5166" s="526" t="str">
        <f ca="1">IF(G5166="","",SUMPRODUCT(LOOKUP(MID(SUBSTITUTE(UPPER(TRIM(CLEAN(SUBSTITUTE(SUBSTITUTE(G5166,"ٔ",""),"ـ","ء"))))," ",""),ROW(INDIRECT("1:"&amp;LEN(SUBSTITUTE(UPPER(TRIM(CLEAN(SUBSTITUTE(SUBSTITUTE(G5166,"ٔ",""),"ـ","ء"))))," ","")))),1),Gematria!$C$3:$C$40,Gematria!$D$3:$D$40)))</f>
        <v/>
      </c>
    </row>
    <row r="5167" spans="1:10" x14ac:dyDescent="0.25">
      <c r="A5167" s="2">
        <v>5166</v>
      </c>
      <c r="B5167" s="2">
        <v>58</v>
      </c>
      <c r="C5167" s="2">
        <v>8</v>
      </c>
      <c r="D5167" s="11"/>
      <c r="E51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67" s="524" t="str">
        <f t="shared" si="242"/>
        <v/>
      </c>
      <c r="H5167" s="525">
        <f t="shared" si="243"/>
        <v>0</v>
      </c>
      <c r="I5167" s="526">
        <f t="shared" si="244"/>
        <v>1</v>
      </c>
      <c r="J5167" s="526" t="str">
        <f ca="1">IF(G5167="","",SUMPRODUCT(LOOKUP(MID(SUBSTITUTE(UPPER(TRIM(CLEAN(SUBSTITUTE(SUBSTITUTE(G5167,"ٔ",""),"ـ","ء"))))," ",""),ROW(INDIRECT("1:"&amp;LEN(SUBSTITUTE(UPPER(TRIM(CLEAN(SUBSTITUTE(SUBSTITUTE(G5167,"ٔ",""),"ـ","ء"))))," ","")))),1),Gematria!$C$3:$C$40,Gematria!$D$3:$D$40)))</f>
        <v/>
      </c>
    </row>
    <row r="5168" spans="1:10" x14ac:dyDescent="0.25">
      <c r="A5168" s="2">
        <v>5167</v>
      </c>
      <c r="B5168" s="2">
        <v>58</v>
      </c>
      <c r="C5168" s="2">
        <v>9</v>
      </c>
      <c r="D5168" s="11"/>
      <c r="E51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68" s="524" t="str">
        <f t="shared" si="242"/>
        <v/>
      </c>
      <c r="H5168" s="525">
        <f t="shared" si="243"/>
        <v>0</v>
      </c>
      <c r="I5168" s="526">
        <f t="shared" si="244"/>
        <v>1</v>
      </c>
      <c r="J5168" s="526" t="str">
        <f ca="1">IF(G5168="","",SUMPRODUCT(LOOKUP(MID(SUBSTITUTE(UPPER(TRIM(CLEAN(SUBSTITUTE(SUBSTITUTE(G5168,"ٔ",""),"ـ","ء"))))," ",""),ROW(INDIRECT("1:"&amp;LEN(SUBSTITUTE(UPPER(TRIM(CLEAN(SUBSTITUTE(SUBSTITUTE(G5168,"ٔ",""),"ـ","ء"))))," ","")))),1),Gematria!$C$3:$C$40,Gematria!$D$3:$D$40)))</f>
        <v/>
      </c>
    </row>
    <row r="5169" spans="1:10" x14ac:dyDescent="0.25">
      <c r="A5169" s="2">
        <v>5168</v>
      </c>
      <c r="B5169" s="2">
        <v>58</v>
      </c>
      <c r="C5169" s="2">
        <v>10</v>
      </c>
      <c r="D5169" s="11"/>
      <c r="E51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69" s="524" t="str">
        <f t="shared" si="242"/>
        <v/>
      </c>
      <c r="H5169" s="525">
        <f t="shared" si="243"/>
        <v>0</v>
      </c>
      <c r="I5169" s="526">
        <f t="shared" si="244"/>
        <v>1</v>
      </c>
      <c r="J5169" s="526" t="str">
        <f ca="1">IF(G5169="","",SUMPRODUCT(LOOKUP(MID(SUBSTITUTE(UPPER(TRIM(CLEAN(SUBSTITUTE(SUBSTITUTE(G5169,"ٔ",""),"ـ","ء"))))," ",""),ROW(INDIRECT("1:"&amp;LEN(SUBSTITUTE(UPPER(TRIM(CLEAN(SUBSTITUTE(SUBSTITUTE(G5169,"ٔ",""),"ـ","ء"))))," ","")))),1),Gematria!$C$3:$C$40,Gematria!$D$3:$D$40)))</f>
        <v/>
      </c>
    </row>
    <row r="5170" spans="1:10" x14ac:dyDescent="0.25">
      <c r="A5170" s="2">
        <v>5169</v>
      </c>
      <c r="B5170" s="2">
        <v>58</v>
      </c>
      <c r="C5170" s="2">
        <v>11</v>
      </c>
      <c r="D5170" s="11"/>
      <c r="E51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70" s="524" t="str">
        <f t="shared" si="242"/>
        <v/>
      </c>
      <c r="H5170" s="525">
        <f t="shared" si="243"/>
        <v>0</v>
      </c>
      <c r="I5170" s="526">
        <f t="shared" si="244"/>
        <v>1</v>
      </c>
      <c r="J5170" s="526" t="str">
        <f ca="1">IF(G5170="","",SUMPRODUCT(LOOKUP(MID(SUBSTITUTE(UPPER(TRIM(CLEAN(SUBSTITUTE(SUBSTITUTE(G5170,"ٔ",""),"ـ","ء"))))," ",""),ROW(INDIRECT("1:"&amp;LEN(SUBSTITUTE(UPPER(TRIM(CLEAN(SUBSTITUTE(SUBSTITUTE(G5170,"ٔ",""),"ـ","ء"))))," ","")))),1),Gematria!$C$3:$C$40,Gematria!$D$3:$D$40)))</f>
        <v/>
      </c>
    </row>
    <row r="5171" spans="1:10" x14ac:dyDescent="0.25">
      <c r="A5171" s="2">
        <v>5170</v>
      </c>
      <c r="B5171" s="2">
        <v>58</v>
      </c>
      <c r="C5171" s="2">
        <v>12</v>
      </c>
      <c r="D5171" s="11"/>
      <c r="E51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71" s="524" t="str">
        <f t="shared" si="242"/>
        <v/>
      </c>
      <c r="H5171" s="525">
        <f t="shared" si="243"/>
        <v>0</v>
      </c>
      <c r="I5171" s="526">
        <f t="shared" si="244"/>
        <v>1</v>
      </c>
      <c r="J5171" s="526" t="str">
        <f ca="1">IF(G5171="","",SUMPRODUCT(LOOKUP(MID(SUBSTITUTE(UPPER(TRIM(CLEAN(SUBSTITUTE(SUBSTITUTE(G5171,"ٔ",""),"ـ","ء"))))," ",""),ROW(INDIRECT("1:"&amp;LEN(SUBSTITUTE(UPPER(TRIM(CLEAN(SUBSTITUTE(SUBSTITUTE(G5171,"ٔ",""),"ـ","ء"))))," ","")))),1),Gematria!$C$3:$C$40,Gematria!$D$3:$D$40)))</f>
        <v/>
      </c>
    </row>
    <row r="5172" spans="1:10" x14ac:dyDescent="0.25">
      <c r="A5172" s="2">
        <v>5171</v>
      </c>
      <c r="B5172" s="2">
        <v>58</v>
      </c>
      <c r="C5172" s="2">
        <v>13</v>
      </c>
      <c r="D5172" s="11"/>
      <c r="E51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72" s="524" t="str">
        <f t="shared" si="242"/>
        <v/>
      </c>
      <c r="H5172" s="525">
        <f t="shared" si="243"/>
        <v>0</v>
      </c>
      <c r="I5172" s="526">
        <f t="shared" si="244"/>
        <v>1</v>
      </c>
      <c r="J5172" s="526" t="str">
        <f ca="1">IF(G5172="","",SUMPRODUCT(LOOKUP(MID(SUBSTITUTE(UPPER(TRIM(CLEAN(SUBSTITUTE(SUBSTITUTE(G5172,"ٔ",""),"ـ","ء"))))," ",""),ROW(INDIRECT("1:"&amp;LEN(SUBSTITUTE(UPPER(TRIM(CLEAN(SUBSTITUTE(SUBSTITUTE(G5172,"ٔ",""),"ـ","ء"))))," ","")))),1),Gematria!$C$3:$C$40,Gematria!$D$3:$D$40)))</f>
        <v/>
      </c>
    </row>
    <row r="5173" spans="1:10" x14ac:dyDescent="0.25">
      <c r="A5173" s="2">
        <v>5172</v>
      </c>
      <c r="B5173" s="2">
        <v>58</v>
      </c>
      <c r="C5173" s="2">
        <v>14</v>
      </c>
      <c r="D5173" s="11"/>
      <c r="E51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73" s="524" t="str">
        <f t="shared" si="242"/>
        <v/>
      </c>
      <c r="H5173" s="525">
        <f t="shared" si="243"/>
        <v>0</v>
      </c>
      <c r="I5173" s="526">
        <f t="shared" si="244"/>
        <v>1</v>
      </c>
      <c r="J5173" s="526" t="str">
        <f ca="1">IF(G5173="","",SUMPRODUCT(LOOKUP(MID(SUBSTITUTE(UPPER(TRIM(CLEAN(SUBSTITUTE(SUBSTITUTE(G5173,"ٔ",""),"ـ","ء"))))," ",""),ROW(INDIRECT("1:"&amp;LEN(SUBSTITUTE(UPPER(TRIM(CLEAN(SUBSTITUTE(SUBSTITUTE(G5173,"ٔ",""),"ـ","ء"))))," ","")))),1),Gematria!$C$3:$C$40,Gematria!$D$3:$D$40)))</f>
        <v/>
      </c>
    </row>
    <row r="5174" spans="1:10" x14ac:dyDescent="0.25">
      <c r="A5174" s="2">
        <v>5173</v>
      </c>
      <c r="B5174" s="2">
        <v>58</v>
      </c>
      <c r="C5174" s="2">
        <v>15</v>
      </c>
      <c r="D5174" s="11"/>
      <c r="E51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74" s="524" t="str">
        <f t="shared" si="242"/>
        <v/>
      </c>
      <c r="H5174" s="525">
        <f t="shared" si="243"/>
        <v>0</v>
      </c>
      <c r="I5174" s="526">
        <f t="shared" si="244"/>
        <v>1</v>
      </c>
      <c r="J5174" s="526" t="str">
        <f ca="1">IF(G5174="","",SUMPRODUCT(LOOKUP(MID(SUBSTITUTE(UPPER(TRIM(CLEAN(SUBSTITUTE(SUBSTITUTE(G5174,"ٔ",""),"ـ","ء"))))," ",""),ROW(INDIRECT("1:"&amp;LEN(SUBSTITUTE(UPPER(TRIM(CLEAN(SUBSTITUTE(SUBSTITUTE(G5174,"ٔ",""),"ـ","ء"))))," ","")))),1),Gematria!$C$3:$C$40,Gematria!$D$3:$D$40)))</f>
        <v/>
      </c>
    </row>
    <row r="5175" spans="1:10" x14ac:dyDescent="0.25">
      <c r="A5175" s="2">
        <v>5174</v>
      </c>
      <c r="B5175" s="2">
        <v>58</v>
      </c>
      <c r="C5175" s="2">
        <v>16</v>
      </c>
      <c r="D5175" s="11"/>
      <c r="E51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75" s="524" t="str">
        <f t="shared" si="242"/>
        <v/>
      </c>
      <c r="H5175" s="525">
        <f t="shared" si="243"/>
        <v>0</v>
      </c>
      <c r="I5175" s="526">
        <f t="shared" si="244"/>
        <v>1</v>
      </c>
      <c r="J5175" s="526" t="str">
        <f ca="1">IF(G5175="","",SUMPRODUCT(LOOKUP(MID(SUBSTITUTE(UPPER(TRIM(CLEAN(SUBSTITUTE(SUBSTITUTE(G5175,"ٔ",""),"ـ","ء"))))," ",""),ROW(INDIRECT("1:"&amp;LEN(SUBSTITUTE(UPPER(TRIM(CLEAN(SUBSTITUTE(SUBSTITUTE(G5175,"ٔ",""),"ـ","ء"))))," ","")))),1),Gematria!$C$3:$C$40,Gematria!$D$3:$D$40)))</f>
        <v/>
      </c>
    </row>
    <row r="5176" spans="1:10" x14ac:dyDescent="0.25">
      <c r="A5176" s="2">
        <v>5175</v>
      </c>
      <c r="B5176" s="2">
        <v>58</v>
      </c>
      <c r="C5176" s="2">
        <v>17</v>
      </c>
      <c r="D5176" s="11"/>
      <c r="E51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76" s="524" t="str">
        <f t="shared" si="242"/>
        <v/>
      </c>
      <c r="H5176" s="525">
        <f t="shared" si="243"/>
        <v>0</v>
      </c>
      <c r="I5176" s="526">
        <f t="shared" si="244"/>
        <v>1</v>
      </c>
      <c r="J5176" s="526" t="str">
        <f ca="1">IF(G5176="","",SUMPRODUCT(LOOKUP(MID(SUBSTITUTE(UPPER(TRIM(CLEAN(SUBSTITUTE(SUBSTITUTE(G5176,"ٔ",""),"ـ","ء"))))," ",""),ROW(INDIRECT("1:"&amp;LEN(SUBSTITUTE(UPPER(TRIM(CLEAN(SUBSTITUTE(SUBSTITUTE(G5176,"ٔ",""),"ـ","ء"))))," ","")))),1),Gematria!$C$3:$C$40,Gematria!$D$3:$D$40)))</f>
        <v/>
      </c>
    </row>
    <row r="5177" spans="1:10" x14ac:dyDescent="0.25">
      <c r="A5177" s="2">
        <v>5176</v>
      </c>
      <c r="B5177" s="2">
        <v>58</v>
      </c>
      <c r="C5177" s="2">
        <v>18</v>
      </c>
      <c r="D5177" s="11"/>
      <c r="E51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77" s="524" t="str">
        <f t="shared" si="242"/>
        <v/>
      </c>
      <c r="H5177" s="525">
        <f t="shared" si="243"/>
        <v>0</v>
      </c>
      <c r="I5177" s="526">
        <f t="shared" si="244"/>
        <v>1</v>
      </c>
      <c r="J5177" s="526" t="str">
        <f ca="1">IF(G5177="","",SUMPRODUCT(LOOKUP(MID(SUBSTITUTE(UPPER(TRIM(CLEAN(SUBSTITUTE(SUBSTITUTE(G5177,"ٔ",""),"ـ","ء"))))," ",""),ROW(INDIRECT("1:"&amp;LEN(SUBSTITUTE(UPPER(TRIM(CLEAN(SUBSTITUTE(SUBSTITUTE(G5177,"ٔ",""),"ـ","ء"))))," ","")))),1),Gematria!$C$3:$C$40,Gematria!$D$3:$D$40)))</f>
        <v/>
      </c>
    </row>
    <row r="5178" spans="1:10" x14ac:dyDescent="0.25">
      <c r="A5178" s="2">
        <v>5177</v>
      </c>
      <c r="B5178" s="2">
        <v>58</v>
      </c>
      <c r="C5178" s="2">
        <v>19</v>
      </c>
      <c r="D5178" s="11"/>
      <c r="E51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78" s="524" t="str">
        <f t="shared" si="242"/>
        <v/>
      </c>
      <c r="H5178" s="525">
        <f t="shared" si="243"/>
        <v>0</v>
      </c>
      <c r="I5178" s="526">
        <f t="shared" si="244"/>
        <v>1</v>
      </c>
      <c r="J5178" s="526" t="str">
        <f ca="1">IF(G5178="","",SUMPRODUCT(LOOKUP(MID(SUBSTITUTE(UPPER(TRIM(CLEAN(SUBSTITUTE(SUBSTITUTE(G5178,"ٔ",""),"ـ","ء"))))," ",""),ROW(INDIRECT("1:"&amp;LEN(SUBSTITUTE(UPPER(TRIM(CLEAN(SUBSTITUTE(SUBSTITUTE(G5178,"ٔ",""),"ـ","ء"))))," ","")))),1),Gematria!$C$3:$C$40,Gematria!$D$3:$D$40)))</f>
        <v/>
      </c>
    </row>
    <row r="5179" spans="1:10" x14ac:dyDescent="0.25">
      <c r="A5179" s="2">
        <v>5178</v>
      </c>
      <c r="B5179" s="2">
        <v>58</v>
      </c>
      <c r="C5179" s="2">
        <v>20</v>
      </c>
      <c r="D5179" s="11"/>
      <c r="E51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79" s="524" t="str">
        <f t="shared" si="242"/>
        <v/>
      </c>
      <c r="H5179" s="525">
        <f t="shared" si="243"/>
        <v>0</v>
      </c>
      <c r="I5179" s="526">
        <f t="shared" si="244"/>
        <v>1</v>
      </c>
      <c r="J5179" s="526" t="str">
        <f ca="1">IF(G5179="","",SUMPRODUCT(LOOKUP(MID(SUBSTITUTE(UPPER(TRIM(CLEAN(SUBSTITUTE(SUBSTITUTE(G5179,"ٔ",""),"ـ","ء"))))," ",""),ROW(INDIRECT("1:"&amp;LEN(SUBSTITUTE(UPPER(TRIM(CLEAN(SUBSTITUTE(SUBSTITUTE(G5179,"ٔ",""),"ـ","ء"))))," ","")))),1),Gematria!$C$3:$C$40,Gematria!$D$3:$D$40)))</f>
        <v/>
      </c>
    </row>
    <row r="5180" spans="1:10" x14ac:dyDescent="0.25">
      <c r="A5180" s="2">
        <v>5179</v>
      </c>
      <c r="B5180" s="2">
        <v>58</v>
      </c>
      <c r="C5180" s="2">
        <v>21</v>
      </c>
      <c r="D5180" s="11"/>
      <c r="E51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80" s="524" t="str">
        <f t="shared" si="242"/>
        <v/>
      </c>
      <c r="H5180" s="525">
        <f t="shared" si="243"/>
        <v>0</v>
      </c>
      <c r="I5180" s="526">
        <f t="shared" si="244"/>
        <v>1</v>
      </c>
      <c r="J5180" s="526" t="str">
        <f ca="1">IF(G5180="","",SUMPRODUCT(LOOKUP(MID(SUBSTITUTE(UPPER(TRIM(CLEAN(SUBSTITUTE(SUBSTITUTE(G5180,"ٔ",""),"ـ","ء"))))," ",""),ROW(INDIRECT("1:"&amp;LEN(SUBSTITUTE(UPPER(TRIM(CLEAN(SUBSTITUTE(SUBSTITUTE(G5180,"ٔ",""),"ـ","ء"))))," ","")))),1),Gematria!$C$3:$C$40,Gematria!$D$3:$D$40)))</f>
        <v/>
      </c>
    </row>
    <row r="5181" spans="1:10" x14ac:dyDescent="0.25">
      <c r="A5181" s="2">
        <v>5180</v>
      </c>
      <c r="B5181" s="2">
        <v>58</v>
      </c>
      <c r="C5181" s="2">
        <v>22</v>
      </c>
      <c r="D5181" s="11"/>
      <c r="E51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81" s="524" t="str">
        <f t="shared" si="242"/>
        <v/>
      </c>
      <c r="H5181" s="525">
        <f t="shared" si="243"/>
        <v>0</v>
      </c>
      <c r="I5181" s="526">
        <f t="shared" si="244"/>
        <v>1</v>
      </c>
      <c r="J5181" s="526" t="str">
        <f ca="1">IF(G5181="","",SUMPRODUCT(LOOKUP(MID(SUBSTITUTE(UPPER(TRIM(CLEAN(SUBSTITUTE(SUBSTITUTE(G5181,"ٔ",""),"ـ","ء"))))," ",""),ROW(INDIRECT("1:"&amp;LEN(SUBSTITUTE(UPPER(TRIM(CLEAN(SUBSTITUTE(SUBSTITUTE(G5181,"ٔ",""),"ـ","ء"))))," ","")))),1),Gematria!$C$3:$C$40,Gematria!$D$3:$D$40)))</f>
        <v/>
      </c>
    </row>
    <row r="5182" spans="1:10" x14ac:dyDescent="0.25">
      <c r="A5182" s="2">
        <v>5181</v>
      </c>
      <c r="B5182" s="2">
        <v>59</v>
      </c>
      <c r="C5182" s="2">
        <v>0</v>
      </c>
      <c r="D5182" s="11"/>
      <c r="E51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82" s="524" t="str">
        <f t="shared" si="242"/>
        <v/>
      </c>
      <c r="H5182" s="525">
        <f t="shared" si="243"/>
        <v>0</v>
      </c>
      <c r="I5182" s="526">
        <f t="shared" si="244"/>
        <v>1</v>
      </c>
      <c r="J5182" s="526" t="str">
        <f ca="1">IF(G5182="","",SUMPRODUCT(LOOKUP(MID(SUBSTITUTE(UPPER(TRIM(CLEAN(SUBSTITUTE(SUBSTITUTE(G5182,"ٔ",""),"ـ","ء"))))," ",""),ROW(INDIRECT("1:"&amp;LEN(SUBSTITUTE(UPPER(TRIM(CLEAN(SUBSTITUTE(SUBSTITUTE(G5182,"ٔ",""),"ـ","ء"))))," ","")))),1),Gematria!$C$3:$C$40,Gematria!$D$3:$D$40)))</f>
        <v/>
      </c>
    </row>
    <row r="5183" spans="1:10" x14ac:dyDescent="0.25">
      <c r="A5183" s="2">
        <v>5182</v>
      </c>
      <c r="B5183" s="2">
        <v>59</v>
      </c>
      <c r="C5183" s="2">
        <v>1</v>
      </c>
      <c r="D5183" s="11"/>
      <c r="E51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83" s="524" t="str">
        <f t="shared" si="242"/>
        <v/>
      </c>
      <c r="H5183" s="525">
        <f t="shared" si="243"/>
        <v>0</v>
      </c>
      <c r="I5183" s="526">
        <f t="shared" si="244"/>
        <v>1</v>
      </c>
      <c r="J5183" s="526" t="str">
        <f ca="1">IF(G5183="","",SUMPRODUCT(LOOKUP(MID(SUBSTITUTE(UPPER(TRIM(CLEAN(SUBSTITUTE(SUBSTITUTE(G5183,"ٔ",""),"ـ","ء"))))," ",""),ROW(INDIRECT("1:"&amp;LEN(SUBSTITUTE(UPPER(TRIM(CLEAN(SUBSTITUTE(SUBSTITUTE(G5183,"ٔ",""),"ـ","ء"))))," ","")))),1),Gematria!$C$3:$C$40,Gematria!$D$3:$D$40)))</f>
        <v/>
      </c>
    </row>
    <row r="5184" spans="1:10" x14ac:dyDescent="0.25">
      <c r="A5184" s="2">
        <v>5183</v>
      </c>
      <c r="B5184" s="2">
        <v>59</v>
      </c>
      <c r="C5184" s="2">
        <v>2</v>
      </c>
      <c r="D5184" s="11"/>
      <c r="E51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84" s="524" t="str">
        <f t="shared" si="242"/>
        <v/>
      </c>
      <c r="H5184" s="525">
        <f t="shared" si="243"/>
        <v>0</v>
      </c>
      <c r="I5184" s="526">
        <f t="shared" si="244"/>
        <v>1</v>
      </c>
      <c r="J5184" s="526" t="str">
        <f ca="1">IF(G5184="","",SUMPRODUCT(LOOKUP(MID(SUBSTITUTE(UPPER(TRIM(CLEAN(SUBSTITUTE(SUBSTITUTE(G5184,"ٔ",""),"ـ","ء"))))," ",""),ROW(INDIRECT("1:"&amp;LEN(SUBSTITUTE(UPPER(TRIM(CLEAN(SUBSTITUTE(SUBSTITUTE(G5184,"ٔ",""),"ـ","ء"))))," ","")))),1),Gematria!$C$3:$C$40,Gematria!$D$3:$D$40)))</f>
        <v/>
      </c>
    </row>
    <row r="5185" spans="1:10" x14ac:dyDescent="0.25">
      <c r="A5185" s="2">
        <v>5184</v>
      </c>
      <c r="B5185" s="2">
        <v>59</v>
      </c>
      <c r="C5185" s="2">
        <v>3</v>
      </c>
      <c r="D5185" s="11"/>
      <c r="E51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85" s="524" t="str">
        <f t="shared" si="242"/>
        <v/>
      </c>
      <c r="H5185" s="525">
        <f t="shared" si="243"/>
        <v>0</v>
      </c>
      <c r="I5185" s="526">
        <f t="shared" si="244"/>
        <v>1</v>
      </c>
      <c r="J5185" s="526" t="str">
        <f ca="1">IF(G5185="","",SUMPRODUCT(LOOKUP(MID(SUBSTITUTE(UPPER(TRIM(CLEAN(SUBSTITUTE(SUBSTITUTE(G5185,"ٔ",""),"ـ","ء"))))," ",""),ROW(INDIRECT("1:"&amp;LEN(SUBSTITUTE(UPPER(TRIM(CLEAN(SUBSTITUTE(SUBSTITUTE(G5185,"ٔ",""),"ـ","ء"))))," ","")))),1),Gematria!$C$3:$C$40,Gematria!$D$3:$D$40)))</f>
        <v/>
      </c>
    </row>
    <row r="5186" spans="1:10" x14ac:dyDescent="0.25">
      <c r="A5186" s="2">
        <v>5185</v>
      </c>
      <c r="B5186" s="2">
        <v>59</v>
      </c>
      <c r="C5186" s="2">
        <v>4</v>
      </c>
      <c r="D5186" s="11"/>
      <c r="E51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86" s="524" t="str">
        <f t="shared" si="242"/>
        <v/>
      </c>
      <c r="H5186" s="525">
        <f t="shared" si="243"/>
        <v>0</v>
      </c>
      <c r="I5186" s="526">
        <f t="shared" si="244"/>
        <v>1</v>
      </c>
      <c r="J5186" s="526" t="str">
        <f ca="1">IF(G5186="","",SUMPRODUCT(LOOKUP(MID(SUBSTITUTE(UPPER(TRIM(CLEAN(SUBSTITUTE(SUBSTITUTE(G5186,"ٔ",""),"ـ","ء"))))," ",""),ROW(INDIRECT("1:"&amp;LEN(SUBSTITUTE(UPPER(TRIM(CLEAN(SUBSTITUTE(SUBSTITUTE(G5186,"ٔ",""),"ـ","ء"))))," ","")))),1),Gematria!$C$3:$C$40,Gematria!$D$3:$D$40)))</f>
        <v/>
      </c>
    </row>
    <row r="5187" spans="1:10" x14ac:dyDescent="0.25">
      <c r="A5187" s="2">
        <v>5186</v>
      </c>
      <c r="B5187" s="2">
        <v>59</v>
      </c>
      <c r="C5187" s="2">
        <v>5</v>
      </c>
      <c r="D5187" s="11"/>
      <c r="E51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87" s="524" t="str">
        <f t="shared" ref="G5187:G5250" si="245">TRIM(CLEAN(SUBSTITUTE(F5187,"ٔ","")))</f>
        <v/>
      </c>
      <c r="H5187" s="525">
        <f t="shared" ref="H5187:H5250" si="246">LEN(SUBSTITUTE(G5187," ",""))</f>
        <v>0</v>
      </c>
      <c r="I5187" s="526">
        <f t="shared" si="244"/>
        <v>1</v>
      </c>
      <c r="J5187" s="526" t="str">
        <f ca="1">IF(G5187="","",SUMPRODUCT(LOOKUP(MID(SUBSTITUTE(UPPER(TRIM(CLEAN(SUBSTITUTE(SUBSTITUTE(G5187,"ٔ",""),"ـ","ء"))))," ",""),ROW(INDIRECT("1:"&amp;LEN(SUBSTITUTE(UPPER(TRIM(CLEAN(SUBSTITUTE(SUBSTITUTE(G5187,"ٔ",""),"ـ","ء"))))," ","")))),1),Gematria!$C$3:$C$40,Gematria!$D$3:$D$40)))</f>
        <v/>
      </c>
    </row>
    <row r="5188" spans="1:10" x14ac:dyDescent="0.25">
      <c r="A5188" s="2">
        <v>5187</v>
      </c>
      <c r="B5188" s="2">
        <v>59</v>
      </c>
      <c r="C5188" s="2">
        <v>6</v>
      </c>
      <c r="D5188" s="11"/>
      <c r="E51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88" s="524" t="str">
        <f t="shared" si="245"/>
        <v/>
      </c>
      <c r="H5188" s="525">
        <f t="shared" si="246"/>
        <v>0</v>
      </c>
      <c r="I5188" s="526">
        <f t="shared" si="244"/>
        <v>1</v>
      </c>
      <c r="J5188" s="526" t="str">
        <f ca="1">IF(G5188="","",SUMPRODUCT(LOOKUP(MID(SUBSTITUTE(UPPER(TRIM(CLEAN(SUBSTITUTE(SUBSTITUTE(G5188,"ٔ",""),"ـ","ء"))))," ",""),ROW(INDIRECT("1:"&amp;LEN(SUBSTITUTE(UPPER(TRIM(CLEAN(SUBSTITUTE(SUBSTITUTE(G5188,"ٔ",""),"ـ","ء"))))," ","")))),1),Gematria!$C$3:$C$40,Gematria!$D$3:$D$40)))</f>
        <v/>
      </c>
    </row>
    <row r="5189" spans="1:10" x14ac:dyDescent="0.25">
      <c r="A5189" s="2">
        <v>5188</v>
      </c>
      <c r="B5189" s="2">
        <v>59</v>
      </c>
      <c r="C5189" s="2">
        <v>7</v>
      </c>
      <c r="D5189" s="11"/>
      <c r="E51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89" s="524" t="str">
        <f t="shared" si="245"/>
        <v/>
      </c>
      <c r="H5189" s="525">
        <f t="shared" si="246"/>
        <v>0</v>
      </c>
      <c r="I5189" s="526">
        <f t="shared" si="244"/>
        <v>1</v>
      </c>
      <c r="J5189" s="526" t="str">
        <f ca="1">IF(G5189="","",SUMPRODUCT(LOOKUP(MID(SUBSTITUTE(UPPER(TRIM(CLEAN(SUBSTITUTE(SUBSTITUTE(G5189,"ٔ",""),"ـ","ء"))))," ",""),ROW(INDIRECT("1:"&amp;LEN(SUBSTITUTE(UPPER(TRIM(CLEAN(SUBSTITUTE(SUBSTITUTE(G5189,"ٔ",""),"ـ","ء"))))," ","")))),1),Gematria!$C$3:$C$40,Gematria!$D$3:$D$40)))</f>
        <v/>
      </c>
    </row>
    <row r="5190" spans="1:10" x14ac:dyDescent="0.25">
      <c r="A5190" s="2">
        <v>5189</v>
      </c>
      <c r="B5190" s="2">
        <v>59</v>
      </c>
      <c r="C5190" s="2">
        <v>8</v>
      </c>
      <c r="D5190" s="11"/>
      <c r="E51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90" s="524" t="str">
        <f t="shared" si="245"/>
        <v/>
      </c>
      <c r="H5190" s="525">
        <f t="shared" si="246"/>
        <v>0</v>
      </c>
      <c r="I5190" s="526">
        <f t="shared" si="244"/>
        <v>1</v>
      </c>
      <c r="J5190" s="526" t="str">
        <f ca="1">IF(G5190="","",SUMPRODUCT(LOOKUP(MID(SUBSTITUTE(UPPER(TRIM(CLEAN(SUBSTITUTE(SUBSTITUTE(G5190,"ٔ",""),"ـ","ء"))))," ",""),ROW(INDIRECT("1:"&amp;LEN(SUBSTITUTE(UPPER(TRIM(CLEAN(SUBSTITUTE(SUBSTITUTE(G5190,"ٔ",""),"ـ","ء"))))," ","")))),1),Gematria!$C$3:$C$40,Gematria!$D$3:$D$40)))</f>
        <v/>
      </c>
    </row>
    <row r="5191" spans="1:10" x14ac:dyDescent="0.25">
      <c r="A5191" s="2">
        <v>5190</v>
      </c>
      <c r="B5191" s="2">
        <v>59</v>
      </c>
      <c r="C5191" s="2">
        <v>9</v>
      </c>
      <c r="D5191" s="11"/>
      <c r="E51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91" s="524" t="str">
        <f t="shared" si="245"/>
        <v/>
      </c>
      <c r="H5191" s="525">
        <f t="shared" si="246"/>
        <v>0</v>
      </c>
      <c r="I5191" s="526">
        <f t="shared" si="244"/>
        <v>1</v>
      </c>
      <c r="J5191" s="526" t="str">
        <f ca="1">IF(G5191="","",SUMPRODUCT(LOOKUP(MID(SUBSTITUTE(UPPER(TRIM(CLEAN(SUBSTITUTE(SUBSTITUTE(G5191,"ٔ",""),"ـ","ء"))))," ",""),ROW(INDIRECT("1:"&amp;LEN(SUBSTITUTE(UPPER(TRIM(CLEAN(SUBSTITUTE(SUBSTITUTE(G5191,"ٔ",""),"ـ","ء"))))," ","")))),1),Gematria!$C$3:$C$40,Gematria!$D$3:$D$40)))</f>
        <v/>
      </c>
    </row>
    <row r="5192" spans="1:10" x14ac:dyDescent="0.25">
      <c r="A5192" s="2">
        <v>5191</v>
      </c>
      <c r="B5192" s="2">
        <v>59</v>
      </c>
      <c r="C5192" s="2">
        <v>10</v>
      </c>
      <c r="D5192" s="11"/>
      <c r="E51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92" s="524" t="str">
        <f t="shared" si="245"/>
        <v/>
      </c>
      <c r="H5192" s="525">
        <f t="shared" si="246"/>
        <v>0</v>
      </c>
      <c r="I5192" s="526">
        <f t="shared" si="244"/>
        <v>1</v>
      </c>
      <c r="J5192" s="526" t="str">
        <f ca="1">IF(G5192="","",SUMPRODUCT(LOOKUP(MID(SUBSTITUTE(UPPER(TRIM(CLEAN(SUBSTITUTE(SUBSTITUTE(G5192,"ٔ",""),"ـ","ء"))))," ",""),ROW(INDIRECT("1:"&amp;LEN(SUBSTITUTE(UPPER(TRIM(CLEAN(SUBSTITUTE(SUBSTITUTE(G5192,"ٔ",""),"ـ","ء"))))," ","")))),1),Gematria!$C$3:$C$40,Gematria!$D$3:$D$40)))</f>
        <v/>
      </c>
    </row>
    <row r="5193" spans="1:10" x14ac:dyDescent="0.25">
      <c r="A5193" s="2">
        <v>5192</v>
      </c>
      <c r="B5193" s="2">
        <v>59</v>
      </c>
      <c r="C5193" s="2">
        <v>11</v>
      </c>
      <c r="D5193" s="11"/>
      <c r="E51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93" s="524" t="str">
        <f t="shared" si="245"/>
        <v/>
      </c>
      <c r="H5193" s="525">
        <f t="shared" si="246"/>
        <v>0</v>
      </c>
      <c r="I5193" s="526">
        <f t="shared" si="244"/>
        <v>1</v>
      </c>
      <c r="J5193" s="526" t="str">
        <f ca="1">IF(G5193="","",SUMPRODUCT(LOOKUP(MID(SUBSTITUTE(UPPER(TRIM(CLEAN(SUBSTITUTE(SUBSTITUTE(G5193,"ٔ",""),"ـ","ء"))))," ",""),ROW(INDIRECT("1:"&amp;LEN(SUBSTITUTE(UPPER(TRIM(CLEAN(SUBSTITUTE(SUBSTITUTE(G5193,"ٔ",""),"ـ","ء"))))," ","")))),1),Gematria!$C$3:$C$40,Gematria!$D$3:$D$40)))</f>
        <v/>
      </c>
    </row>
    <row r="5194" spans="1:10" x14ac:dyDescent="0.25">
      <c r="A5194" s="2">
        <v>5193</v>
      </c>
      <c r="B5194" s="2">
        <v>59</v>
      </c>
      <c r="C5194" s="2">
        <v>12</v>
      </c>
      <c r="D5194" s="11"/>
      <c r="E51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94" s="524" t="str">
        <f t="shared" si="245"/>
        <v/>
      </c>
      <c r="H5194" s="525">
        <f t="shared" si="246"/>
        <v>0</v>
      </c>
      <c r="I5194" s="526">
        <f t="shared" si="244"/>
        <v>1</v>
      </c>
      <c r="J5194" s="526" t="str">
        <f ca="1">IF(G5194="","",SUMPRODUCT(LOOKUP(MID(SUBSTITUTE(UPPER(TRIM(CLEAN(SUBSTITUTE(SUBSTITUTE(G5194,"ٔ",""),"ـ","ء"))))," ",""),ROW(INDIRECT("1:"&amp;LEN(SUBSTITUTE(UPPER(TRIM(CLEAN(SUBSTITUTE(SUBSTITUTE(G5194,"ٔ",""),"ـ","ء"))))," ","")))),1),Gematria!$C$3:$C$40,Gematria!$D$3:$D$40)))</f>
        <v/>
      </c>
    </row>
    <row r="5195" spans="1:10" x14ac:dyDescent="0.25">
      <c r="A5195" s="2">
        <v>5194</v>
      </c>
      <c r="B5195" s="2">
        <v>59</v>
      </c>
      <c r="C5195" s="2">
        <v>13</v>
      </c>
      <c r="D5195" s="11"/>
      <c r="E51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95" s="524" t="str">
        <f t="shared" si="245"/>
        <v/>
      </c>
      <c r="H5195" s="525">
        <f t="shared" si="246"/>
        <v>0</v>
      </c>
      <c r="I5195" s="526">
        <f t="shared" si="244"/>
        <v>1</v>
      </c>
      <c r="J5195" s="526" t="str">
        <f ca="1">IF(G5195="","",SUMPRODUCT(LOOKUP(MID(SUBSTITUTE(UPPER(TRIM(CLEAN(SUBSTITUTE(SUBSTITUTE(G5195,"ٔ",""),"ـ","ء"))))," ",""),ROW(INDIRECT("1:"&amp;LEN(SUBSTITUTE(UPPER(TRIM(CLEAN(SUBSTITUTE(SUBSTITUTE(G5195,"ٔ",""),"ـ","ء"))))," ","")))),1),Gematria!$C$3:$C$40,Gematria!$D$3:$D$40)))</f>
        <v/>
      </c>
    </row>
    <row r="5196" spans="1:10" x14ac:dyDescent="0.25">
      <c r="A5196" s="2">
        <v>5195</v>
      </c>
      <c r="B5196" s="2">
        <v>59</v>
      </c>
      <c r="C5196" s="2">
        <v>14</v>
      </c>
      <c r="D5196" s="11"/>
      <c r="E51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96" s="524" t="str">
        <f t="shared" si="245"/>
        <v/>
      </c>
      <c r="H5196" s="525">
        <f t="shared" si="246"/>
        <v>0</v>
      </c>
      <c r="I5196" s="526">
        <f t="shared" si="244"/>
        <v>1</v>
      </c>
      <c r="J5196" s="526" t="str">
        <f ca="1">IF(G5196="","",SUMPRODUCT(LOOKUP(MID(SUBSTITUTE(UPPER(TRIM(CLEAN(SUBSTITUTE(SUBSTITUTE(G5196,"ٔ",""),"ـ","ء"))))," ",""),ROW(INDIRECT("1:"&amp;LEN(SUBSTITUTE(UPPER(TRIM(CLEAN(SUBSTITUTE(SUBSTITUTE(G5196,"ٔ",""),"ـ","ء"))))," ","")))),1),Gematria!$C$3:$C$40,Gematria!$D$3:$D$40)))</f>
        <v/>
      </c>
    </row>
    <row r="5197" spans="1:10" x14ac:dyDescent="0.25">
      <c r="A5197" s="2">
        <v>5196</v>
      </c>
      <c r="B5197" s="2">
        <v>59</v>
      </c>
      <c r="C5197" s="2">
        <v>15</v>
      </c>
      <c r="D5197" s="11"/>
      <c r="E51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97" s="524" t="str">
        <f t="shared" si="245"/>
        <v/>
      </c>
      <c r="H5197" s="525">
        <f t="shared" si="246"/>
        <v>0</v>
      </c>
      <c r="I5197" s="526">
        <f t="shared" si="244"/>
        <v>1</v>
      </c>
      <c r="J5197" s="526" t="str">
        <f ca="1">IF(G5197="","",SUMPRODUCT(LOOKUP(MID(SUBSTITUTE(UPPER(TRIM(CLEAN(SUBSTITUTE(SUBSTITUTE(G5197,"ٔ",""),"ـ","ء"))))," ",""),ROW(INDIRECT("1:"&amp;LEN(SUBSTITUTE(UPPER(TRIM(CLEAN(SUBSTITUTE(SUBSTITUTE(G5197,"ٔ",""),"ـ","ء"))))," ","")))),1),Gematria!$C$3:$C$40,Gematria!$D$3:$D$40)))</f>
        <v/>
      </c>
    </row>
    <row r="5198" spans="1:10" x14ac:dyDescent="0.25">
      <c r="A5198" s="2">
        <v>5197</v>
      </c>
      <c r="B5198" s="2">
        <v>59</v>
      </c>
      <c r="C5198" s="2">
        <v>16</v>
      </c>
      <c r="D5198" s="11"/>
      <c r="E51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98" s="524" t="str">
        <f t="shared" si="245"/>
        <v/>
      </c>
      <c r="H5198" s="525">
        <f t="shared" si="246"/>
        <v>0</v>
      </c>
      <c r="I5198" s="526">
        <f t="shared" si="244"/>
        <v>1</v>
      </c>
      <c r="J5198" s="526" t="str">
        <f ca="1">IF(G5198="","",SUMPRODUCT(LOOKUP(MID(SUBSTITUTE(UPPER(TRIM(CLEAN(SUBSTITUTE(SUBSTITUTE(G5198,"ٔ",""),"ـ","ء"))))," ",""),ROW(INDIRECT("1:"&amp;LEN(SUBSTITUTE(UPPER(TRIM(CLEAN(SUBSTITUTE(SUBSTITUTE(G5198,"ٔ",""),"ـ","ء"))))," ","")))),1),Gematria!$C$3:$C$40,Gematria!$D$3:$D$40)))</f>
        <v/>
      </c>
    </row>
    <row r="5199" spans="1:10" x14ac:dyDescent="0.25">
      <c r="A5199" s="2">
        <v>5198</v>
      </c>
      <c r="B5199" s="2">
        <v>59</v>
      </c>
      <c r="C5199" s="2">
        <v>17</v>
      </c>
      <c r="D5199" s="11"/>
      <c r="E51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1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199" s="524" t="str">
        <f t="shared" si="245"/>
        <v/>
      </c>
      <c r="H5199" s="525">
        <f t="shared" si="246"/>
        <v>0</v>
      </c>
      <c r="I5199" s="526">
        <f t="shared" si="244"/>
        <v>1</v>
      </c>
      <c r="J5199" s="526" t="str">
        <f ca="1">IF(G5199="","",SUMPRODUCT(LOOKUP(MID(SUBSTITUTE(UPPER(TRIM(CLEAN(SUBSTITUTE(SUBSTITUTE(G5199,"ٔ",""),"ـ","ء"))))," ",""),ROW(INDIRECT("1:"&amp;LEN(SUBSTITUTE(UPPER(TRIM(CLEAN(SUBSTITUTE(SUBSTITUTE(G5199,"ٔ",""),"ـ","ء"))))," ","")))),1),Gematria!$C$3:$C$40,Gematria!$D$3:$D$40)))</f>
        <v/>
      </c>
    </row>
    <row r="5200" spans="1:10" x14ac:dyDescent="0.25">
      <c r="A5200" s="2">
        <v>5199</v>
      </c>
      <c r="B5200" s="2">
        <v>59</v>
      </c>
      <c r="C5200" s="2">
        <v>18</v>
      </c>
      <c r="D5200" s="11"/>
      <c r="E52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00" s="524" t="str">
        <f t="shared" si="245"/>
        <v/>
      </c>
      <c r="H5200" s="525">
        <f t="shared" si="246"/>
        <v>0</v>
      </c>
      <c r="I5200" s="526">
        <f t="shared" si="244"/>
        <v>1</v>
      </c>
      <c r="J5200" s="526" t="str">
        <f ca="1">IF(G5200="","",SUMPRODUCT(LOOKUP(MID(SUBSTITUTE(UPPER(TRIM(CLEAN(SUBSTITUTE(SUBSTITUTE(G5200,"ٔ",""),"ـ","ء"))))," ",""),ROW(INDIRECT("1:"&amp;LEN(SUBSTITUTE(UPPER(TRIM(CLEAN(SUBSTITUTE(SUBSTITUTE(G5200,"ٔ",""),"ـ","ء"))))," ","")))),1),Gematria!$C$3:$C$40,Gematria!$D$3:$D$40)))</f>
        <v/>
      </c>
    </row>
    <row r="5201" spans="1:10" x14ac:dyDescent="0.25">
      <c r="A5201" s="2">
        <v>5200</v>
      </c>
      <c r="B5201" s="2">
        <v>59</v>
      </c>
      <c r="C5201" s="2">
        <v>19</v>
      </c>
      <c r="D5201" s="11"/>
      <c r="E52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01" s="524" t="str">
        <f t="shared" si="245"/>
        <v/>
      </c>
      <c r="H5201" s="525">
        <f t="shared" si="246"/>
        <v>0</v>
      </c>
      <c r="I5201" s="526">
        <f t="shared" si="244"/>
        <v>1</v>
      </c>
      <c r="J5201" s="526" t="str">
        <f ca="1">IF(G5201="","",SUMPRODUCT(LOOKUP(MID(SUBSTITUTE(UPPER(TRIM(CLEAN(SUBSTITUTE(SUBSTITUTE(G5201,"ٔ",""),"ـ","ء"))))," ",""),ROW(INDIRECT("1:"&amp;LEN(SUBSTITUTE(UPPER(TRIM(CLEAN(SUBSTITUTE(SUBSTITUTE(G5201,"ٔ",""),"ـ","ء"))))," ","")))),1),Gematria!$C$3:$C$40,Gematria!$D$3:$D$40)))</f>
        <v/>
      </c>
    </row>
    <row r="5202" spans="1:10" x14ac:dyDescent="0.25">
      <c r="A5202" s="2">
        <v>5201</v>
      </c>
      <c r="B5202" s="2">
        <v>59</v>
      </c>
      <c r="C5202" s="2">
        <v>20</v>
      </c>
      <c r="D5202" s="11"/>
      <c r="E52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02" s="524" t="str">
        <f t="shared" si="245"/>
        <v/>
      </c>
      <c r="H5202" s="525">
        <f t="shared" si="246"/>
        <v>0</v>
      </c>
      <c r="I5202" s="526">
        <f t="shared" si="244"/>
        <v>1</v>
      </c>
      <c r="J5202" s="526" t="str">
        <f ca="1">IF(G5202="","",SUMPRODUCT(LOOKUP(MID(SUBSTITUTE(UPPER(TRIM(CLEAN(SUBSTITUTE(SUBSTITUTE(G5202,"ٔ",""),"ـ","ء"))))," ",""),ROW(INDIRECT("1:"&amp;LEN(SUBSTITUTE(UPPER(TRIM(CLEAN(SUBSTITUTE(SUBSTITUTE(G5202,"ٔ",""),"ـ","ء"))))," ","")))),1),Gematria!$C$3:$C$40,Gematria!$D$3:$D$40)))</f>
        <v/>
      </c>
    </row>
    <row r="5203" spans="1:10" x14ac:dyDescent="0.25">
      <c r="A5203" s="2">
        <v>5202</v>
      </c>
      <c r="B5203" s="2">
        <v>59</v>
      </c>
      <c r="C5203" s="2">
        <v>21</v>
      </c>
      <c r="D5203" s="11"/>
      <c r="E52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03" s="524" t="str">
        <f t="shared" si="245"/>
        <v/>
      </c>
      <c r="H5203" s="525">
        <f t="shared" si="246"/>
        <v>0</v>
      </c>
      <c r="I5203" s="526">
        <f t="shared" ref="I5203:I5266" si="247">LEN(TRIM(G5203))-H5203+1</f>
        <v>1</v>
      </c>
      <c r="J5203" s="526" t="str">
        <f ca="1">IF(G5203="","",SUMPRODUCT(LOOKUP(MID(SUBSTITUTE(UPPER(TRIM(CLEAN(SUBSTITUTE(SUBSTITUTE(G5203,"ٔ",""),"ـ","ء"))))," ",""),ROW(INDIRECT("1:"&amp;LEN(SUBSTITUTE(UPPER(TRIM(CLEAN(SUBSTITUTE(SUBSTITUTE(G5203,"ٔ",""),"ـ","ء"))))," ","")))),1),Gematria!$C$3:$C$40,Gematria!$D$3:$D$40)))</f>
        <v/>
      </c>
    </row>
    <row r="5204" spans="1:10" x14ac:dyDescent="0.25">
      <c r="A5204" s="2">
        <v>5203</v>
      </c>
      <c r="B5204" s="2">
        <v>59</v>
      </c>
      <c r="C5204" s="2">
        <v>22</v>
      </c>
      <c r="D5204" s="11"/>
      <c r="E52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04" s="524" t="str">
        <f t="shared" si="245"/>
        <v/>
      </c>
      <c r="H5204" s="525">
        <f t="shared" si="246"/>
        <v>0</v>
      </c>
      <c r="I5204" s="526">
        <f t="shared" si="247"/>
        <v>1</v>
      </c>
      <c r="J5204" s="526" t="str">
        <f ca="1">IF(G5204="","",SUMPRODUCT(LOOKUP(MID(SUBSTITUTE(UPPER(TRIM(CLEAN(SUBSTITUTE(SUBSTITUTE(G5204,"ٔ",""),"ـ","ء"))))," ",""),ROW(INDIRECT("1:"&amp;LEN(SUBSTITUTE(UPPER(TRIM(CLEAN(SUBSTITUTE(SUBSTITUTE(G5204,"ٔ",""),"ـ","ء"))))," ","")))),1),Gematria!$C$3:$C$40,Gematria!$D$3:$D$40)))</f>
        <v/>
      </c>
    </row>
    <row r="5205" spans="1:10" x14ac:dyDescent="0.25">
      <c r="A5205" s="2">
        <v>5204</v>
      </c>
      <c r="B5205" s="2">
        <v>59</v>
      </c>
      <c r="C5205" s="2">
        <v>23</v>
      </c>
      <c r="D5205" s="11"/>
      <c r="E52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05" s="524" t="str">
        <f t="shared" si="245"/>
        <v/>
      </c>
      <c r="H5205" s="525">
        <f t="shared" si="246"/>
        <v>0</v>
      </c>
      <c r="I5205" s="526">
        <f t="shared" si="247"/>
        <v>1</v>
      </c>
      <c r="J5205" s="526" t="str">
        <f ca="1">IF(G5205="","",SUMPRODUCT(LOOKUP(MID(SUBSTITUTE(UPPER(TRIM(CLEAN(SUBSTITUTE(SUBSTITUTE(G5205,"ٔ",""),"ـ","ء"))))," ",""),ROW(INDIRECT("1:"&amp;LEN(SUBSTITUTE(UPPER(TRIM(CLEAN(SUBSTITUTE(SUBSTITUTE(G5205,"ٔ",""),"ـ","ء"))))," ","")))),1),Gematria!$C$3:$C$40,Gematria!$D$3:$D$40)))</f>
        <v/>
      </c>
    </row>
    <row r="5206" spans="1:10" x14ac:dyDescent="0.25">
      <c r="A5206" s="2">
        <v>5205</v>
      </c>
      <c r="B5206" s="2">
        <v>59</v>
      </c>
      <c r="C5206" s="2">
        <v>24</v>
      </c>
      <c r="D5206" s="11"/>
      <c r="E52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06" s="524" t="str">
        <f t="shared" si="245"/>
        <v/>
      </c>
      <c r="H5206" s="525">
        <f t="shared" si="246"/>
        <v>0</v>
      </c>
      <c r="I5206" s="526">
        <f t="shared" si="247"/>
        <v>1</v>
      </c>
      <c r="J5206" s="526" t="str">
        <f ca="1">IF(G5206="","",SUMPRODUCT(LOOKUP(MID(SUBSTITUTE(UPPER(TRIM(CLEAN(SUBSTITUTE(SUBSTITUTE(G5206,"ٔ",""),"ـ","ء"))))," ",""),ROW(INDIRECT("1:"&amp;LEN(SUBSTITUTE(UPPER(TRIM(CLEAN(SUBSTITUTE(SUBSTITUTE(G5206,"ٔ",""),"ـ","ء"))))," ","")))),1),Gematria!$C$3:$C$40,Gematria!$D$3:$D$40)))</f>
        <v/>
      </c>
    </row>
    <row r="5207" spans="1:10" x14ac:dyDescent="0.25">
      <c r="A5207" s="2">
        <v>5206</v>
      </c>
      <c r="B5207" s="2">
        <v>60</v>
      </c>
      <c r="C5207" s="2">
        <v>0</v>
      </c>
      <c r="D5207" s="11"/>
      <c r="E52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07" s="524" t="str">
        <f t="shared" si="245"/>
        <v/>
      </c>
      <c r="H5207" s="525">
        <f t="shared" si="246"/>
        <v>0</v>
      </c>
      <c r="I5207" s="526">
        <f t="shared" si="247"/>
        <v>1</v>
      </c>
      <c r="J5207" s="526" t="str">
        <f ca="1">IF(G5207="","",SUMPRODUCT(LOOKUP(MID(SUBSTITUTE(UPPER(TRIM(CLEAN(SUBSTITUTE(SUBSTITUTE(G5207,"ٔ",""),"ـ","ء"))))," ",""),ROW(INDIRECT("1:"&amp;LEN(SUBSTITUTE(UPPER(TRIM(CLEAN(SUBSTITUTE(SUBSTITUTE(G5207,"ٔ",""),"ـ","ء"))))," ","")))),1),Gematria!$C$3:$C$40,Gematria!$D$3:$D$40)))</f>
        <v/>
      </c>
    </row>
    <row r="5208" spans="1:10" x14ac:dyDescent="0.25">
      <c r="A5208" s="2">
        <v>5207</v>
      </c>
      <c r="B5208" s="2">
        <v>60</v>
      </c>
      <c r="C5208" s="2">
        <v>1</v>
      </c>
      <c r="D5208" s="11"/>
      <c r="E52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08" s="524" t="str">
        <f t="shared" si="245"/>
        <v/>
      </c>
      <c r="H5208" s="525">
        <f t="shared" si="246"/>
        <v>0</v>
      </c>
      <c r="I5208" s="526">
        <f t="shared" si="247"/>
        <v>1</v>
      </c>
      <c r="J5208" s="526" t="str">
        <f ca="1">IF(G5208="","",SUMPRODUCT(LOOKUP(MID(SUBSTITUTE(UPPER(TRIM(CLEAN(SUBSTITUTE(SUBSTITUTE(G5208,"ٔ",""),"ـ","ء"))))," ",""),ROW(INDIRECT("1:"&amp;LEN(SUBSTITUTE(UPPER(TRIM(CLEAN(SUBSTITUTE(SUBSTITUTE(G5208,"ٔ",""),"ـ","ء"))))," ","")))),1),Gematria!$C$3:$C$40,Gematria!$D$3:$D$40)))</f>
        <v/>
      </c>
    </row>
    <row r="5209" spans="1:10" x14ac:dyDescent="0.25">
      <c r="A5209" s="2">
        <v>5208</v>
      </c>
      <c r="B5209" s="2">
        <v>60</v>
      </c>
      <c r="C5209" s="2">
        <v>2</v>
      </c>
      <c r="D5209" s="11"/>
      <c r="E52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09" s="524" t="str">
        <f t="shared" si="245"/>
        <v/>
      </c>
      <c r="H5209" s="525">
        <f t="shared" si="246"/>
        <v>0</v>
      </c>
      <c r="I5209" s="526">
        <f t="shared" si="247"/>
        <v>1</v>
      </c>
      <c r="J5209" s="526" t="str">
        <f ca="1">IF(G5209="","",SUMPRODUCT(LOOKUP(MID(SUBSTITUTE(UPPER(TRIM(CLEAN(SUBSTITUTE(SUBSTITUTE(G5209,"ٔ",""),"ـ","ء"))))," ",""),ROW(INDIRECT("1:"&amp;LEN(SUBSTITUTE(UPPER(TRIM(CLEAN(SUBSTITUTE(SUBSTITUTE(G5209,"ٔ",""),"ـ","ء"))))," ","")))),1),Gematria!$C$3:$C$40,Gematria!$D$3:$D$40)))</f>
        <v/>
      </c>
    </row>
    <row r="5210" spans="1:10" x14ac:dyDescent="0.25">
      <c r="A5210" s="2">
        <v>5209</v>
      </c>
      <c r="B5210" s="2">
        <v>60</v>
      </c>
      <c r="C5210" s="2">
        <v>3</v>
      </c>
      <c r="D5210" s="11"/>
      <c r="E52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10" s="524" t="str">
        <f t="shared" si="245"/>
        <v/>
      </c>
      <c r="H5210" s="525">
        <f t="shared" si="246"/>
        <v>0</v>
      </c>
      <c r="I5210" s="526">
        <f t="shared" si="247"/>
        <v>1</v>
      </c>
      <c r="J5210" s="526" t="str">
        <f ca="1">IF(G5210="","",SUMPRODUCT(LOOKUP(MID(SUBSTITUTE(UPPER(TRIM(CLEAN(SUBSTITUTE(SUBSTITUTE(G5210,"ٔ",""),"ـ","ء"))))," ",""),ROW(INDIRECT("1:"&amp;LEN(SUBSTITUTE(UPPER(TRIM(CLEAN(SUBSTITUTE(SUBSTITUTE(G5210,"ٔ",""),"ـ","ء"))))," ","")))),1),Gematria!$C$3:$C$40,Gematria!$D$3:$D$40)))</f>
        <v/>
      </c>
    </row>
    <row r="5211" spans="1:10" x14ac:dyDescent="0.25">
      <c r="A5211" s="2">
        <v>5210</v>
      </c>
      <c r="B5211" s="2">
        <v>60</v>
      </c>
      <c r="C5211" s="2">
        <v>4</v>
      </c>
      <c r="D5211" s="11"/>
      <c r="E52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11" s="524" t="str">
        <f t="shared" si="245"/>
        <v/>
      </c>
      <c r="H5211" s="525">
        <f t="shared" si="246"/>
        <v>0</v>
      </c>
      <c r="I5211" s="526">
        <f t="shared" si="247"/>
        <v>1</v>
      </c>
      <c r="J5211" s="526" t="str">
        <f ca="1">IF(G5211="","",SUMPRODUCT(LOOKUP(MID(SUBSTITUTE(UPPER(TRIM(CLEAN(SUBSTITUTE(SUBSTITUTE(G5211,"ٔ",""),"ـ","ء"))))," ",""),ROW(INDIRECT("1:"&amp;LEN(SUBSTITUTE(UPPER(TRIM(CLEAN(SUBSTITUTE(SUBSTITUTE(G5211,"ٔ",""),"ـ","ء"))))," ","")))),1),Gematria!$C$3:$C$40,Gematria!$D$3:$D$40)))</f>
        <v/>
      </c>
    </row>
    <row r="5212" spans="1:10" x14ac:dyDescent="0.25">
      <c r="A5212" s="2">
        <v>5211</v>
      </c>
      <c r="B5212" s="2">
        <v>60</v>
      </c>
      <c r="C5212" s="2">
        <v>5</v>
      </c>
      <c r="D5212" s="11"/>
      <c r="E52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12" s="524" t="str">
        <f t="shared" si="245"/>
        <v/>
      </c>
      <c r="H5212" s="525">
        <f t="shared" si="246"/>
        <v>0</v>
      </c>
      <c r="I5212" s="526">
        <f t="shared" si="247"/>
        <v>1</v>
      </c>
      <c r="J5212" s="526" t="str">
        <f ca="1">IF(G5212="","",SUMPRODUCT(LOOKUP(MID(SUBSTITUTE(UPPER(TRIM(CLEAN(SUBSTITUTE(SUBSTITUTE(G5212,"ٔ",""),"ـ","ء"))))," ",""),ROW(INDIRECT("1:"&amp;LEN(SUBSTITUTE(UPPER(TRIM(CLEAN(SUBSTITUTE(SUBSTITUTE(G5212,"ٔ",""),"ـ","ء"))))," ","")))),1),Gematria!$C$3:$C$40,Gematria!$D$3:$D$40)))</f>
        <v/>
      </c>
    </row>
    <row r="5213" spans="1:10" x14ac:dyDescent="0.25">
      <c r="A5213" s="2">
        <v>5212</v>
      </c>
      <c r="B5213" s="2">
        <v>60</v>
      </c>
      <c r="C5213" s="2">
        <v>6</v>
      </c>
      <c r="D5213" s="11"/>
      <c r="E52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13" s="524" t="str">
        <f t="shared" si="245"/>
        <v/>
      </c>
      <c r="H5213" s="525">
        <f t="shared" si="246"/>
        <v>0</v>
      </c>
      <c r="I5213" s="526">
        <f t="shared" si="247"/>
        <v>1</v>
      </c>
      <c r="J5213" s="526" t="str">
        <f ca="1">IF(G5213="","",SUMPRODUCT(LOOKUP(MID(SUBSTITUTE(UPPER(TRIM(CLEAN(SUBSTITUTE(SUBSTITUTE(G5213,"ٔ",""),"ـ","ء"))))," ",""),ROW(INDIRECT("1:"&amp;LEN(SUBSTITUTE(UPPER(TRIM(CLEAN(SUBSTITUTE(SUBSTITUTE(G5213,"ٔ",""),"ـ","ء"))))," ","")))),1),Gematria!$C$3:$C$40,Gematria!$D$3:$D$40)))</f>
        <v/>
      </c>
    </row>
    <row r="5214" spans="1:10" x14ac:dyDescent="0.25">
      <c r="A5214" s="2">
        <v>5213</v>
      </c>
      <c r="B5214" s="2">
        <v>60</v>
      </c>
      <c r="C5214" s="2">
        <v>7</v>
      </c>
      <c r="D5214" s="11"/>
      <c r="E52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14" s="524" t="str">
        <f t="shared" si="245"/>
        <v/>
      </c>
      <c r="H5214" s="525">
        <f t="shared" si="246"/>
        <v>0</v>
      </c>
      <c r="I5214" s="526">
        <f t="shared" si="247"/>
        <v>1</v>
      </c>
      <c r="J5214" s="526" t="str">
        <f ca="1">IF(G5214="","",SUMPRODUCT(LOOKUP(MID(SUBSTITUTE(UPPER(TRIM(CLEAN(SUBSTITUTE(SUBSTITUTE(G5214,"ٔ",""),"ـ","ء"))))," ",""),ROW(INDIRECT("1:"&amp;LEN(SUBSTITUTE(UPPER(TRIM(CLEAN(SUBSTITUTE(SUBSTITUTE(G5214,"ٔ",""),"ـ","ء"))))," ","")))),1),Gematria!$C$3:$C$40,Gematria!$D$3:$D$40)))</f>
        <v/>
      </c>
    </row>
    <row r="5215" spans="1:10" x14ac:dyDescent="0.25">
      <c r="A5215" s="2">
        <v>5214</v>
      </c>
      <c r="B5215" s="2">
        <v>60</v>
      </c>
      <c r="C5215" s="2">
        <v>8</v>
      </c>
      <c r="D5215" s="11"/>
      <c r="E52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15" s="524" t="str">
        <f t="shared" si="245"/>
        <v/>
      </c>
      <c r="H5215" s="525">
        <f t="shared" si="246"/>
        <v>0</v>
      </c>
      <c r="I5215" s="526">
        <f t="shared" si="247"/>
        <v>1</v>
      </c>
      <c r="J5215" s="526" t="str">
        <f ca="1">IF(G5215="","",SUMPRODUCT(LOOKUP(MID(SUBSTITUTE(UPPER(TRIM(CLEAN(SUBSTITUTE(SUBSTITUTE(G5215,"ٔ",""),"ـ","ء"))))," ",""),ROW(INDIRECT("1:"&amp;LEN(SUBSTITUTE(UPPER(TRIM(CLEAN(SUBSTITUTE(SUBSTITUTE(G5215,"ٔ",""),"ـ","ء"))))," ","")))),1),Gematria!$C$3:$C$40,Gematria!$D$3:$D$40)))</f>
        <v/>
      </c>
    </row>
    <row r="5216" spans="1:10" x14ac:dyDescent="0.25">
      <c r="A5216" s="2">
        <v>5215</v>
      </c>
      <c r="B5216" s="2">
        <v>60</v>
      </c>
      <c r="C5216" s="2">
        <v>9</v>
      </c>
      <c r="D5216" s="11"/>
      <c r="E52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16" s="524" t="str">
        <f t="shared" si="245"/>
        <v/>
      </c>
      <c r="H5216" s="525">
        <f t="shared" si="246"/>
        <v>0</v>
      </c>
      <c r="I5216" s="526">
        <f t="shared" si="247"/>
        <v>1</v>
      </c>
      <c r="J5216" s="526" t="str">
        <f ca="1">IF(G5216="","",SUMPRODUCT(LOOKUP(MID(SUBSTITUTE(UPPER(TRIM(CLEAN(SUBSTITUTE(SUBSTITUTE(G5216,"ٔ",""),"ـ","ء"))))," ",""),ROW(INDIRECT("1:"&amp;LEN(SUBSTITUTE(UPPER(TRIM(CLEAN(SUBSTITUTE(SUBSTITUTE(G5216,"ٔ",""),"ـ","ء"))))," ","")))),1),Gematria!$C$3:$C$40,Gematria!$D$3:$D$40)))</f>
        <v/>
      </c>
    </row>
    <row r="5217" spans="1:10" x14ac:dyDescent="0.25">
      <c r="A5217" s="2">
        <v>5216</v>
      </c>
      <c r="B5217" s="2">
        <v>60</v>
      </c>
      <c r="C5217" s="2">
        <v>10</v>
      </c>
      <c r="D5217" s="11"/>
      <c r="E52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17" s="524" t="str">
        <f t="shared" si="245"/>
        <v/>
      </c>
      <c r="H5217" s="525">
        <f t="shared" si="246"/>
        <v>0</v>
      </c>
      <c r="I5217" s="526">
        <f t="shared" si="247"/>
        <v>1</v>
      </c>
      <c r="J5217" s="526" t="str">
        <f ca="1">IF(G5217="","",SUMPRODUCT(LOOKUP(MID(SUBSTITUTE(UPPER(TRIM(CLEAN(SUBSTITUTE(SUBSTITUTE(G5217,"ٔ",""),"ـ","ء"))))," ",""),ROW(INDIRECT("1:"&amp;LEN(SUBSTITUTE(UPPER(TRIM(CLEAN(SUBSTITUTE(SUBSTITUTE(G5217,"ٔ",""),"ـ","ء"))))," ","")))),1),Gematria!$C$3:$C$40,Gematria!$D$3:$D$40)))</f>
        <v/>
      </c>
    </row>
    <row r="5218" spans="1:10" x14ac:dyDescent="0.25">
      <c r="A5218" s="2">
        <v>5217</v>
      </c>
      <c r="B5218" s="2">
        <v>60</v>
      </c>
      <c r="C5218" s="2">
        <v>11</v>
      </c>
      <c r="D5218" s="11"/>
      <c r="E52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18" s="524" t="str">
        <f t="shared" si="245"/>
        <v/>
      </c>
      <c r="H5218" s="525">
        <f t="shared" si="246"/>
        <v>0</v>
      </c>
      <c r="I5218" s="526">
        <f t="shared" si="247"/>
        <v>1</v>
      </c>
      <c r="J5218" s="526" t="str">
        <f ca="1">IF(G5218="","",SUMPRODUCT(LOOKUP(MID(SUBSTITUTE(UPPER(TRIM(CLEAN(SUBSTITUTE(SUBSTITUTE(G5218,"ٔ",""),"ـ","ء"))))," ",""),ROW(INDIRECT("1:"&amp;LEN(SUBSTITUTE(UPPER(TRIM(CLEAN(SUBSTITUTE(SUBSTITUTE(G5218,"ٔ",""),"ـ","ء"))))," ","")))),1),Gematria!$C$3:$C$40,Gematria!$D$3:$D$40)))</f>
        <v/>
      </c>
    </row>
    <row r="5219" spans="1:10" x14ac:dyDescent="0.25">
      <c r="A5219" s="2">
        <v>5218</v>
      </c>
      <c r="B5219" s="2">
        <v>60</v>
      </c>
      <c r="C5219" s="2">
        <v>12</v>
      </c>
      <c r="D5219" s="11"/>
      <c r="E52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19" s="524" t="str">
        <f t="shared" si="245"/>
        <v/>
      </c>
      <c r="H5219" s="525">
        <f t="shared" si="246"/>
        <v>0</v>
      </c>
      <c r="I5219" s="526">
        <f t="shared" si="247"/>
        <v>1</v>
      </c>
      <c r="J5219" s="526" t="str">
        <f ca="1">IF(G5219="","",SUMPRODUCT(LOOKUP(MID(SUBSTITUTE(UPPER(TRIM(CLEAN(SUBSTITUTE(SUBSTITUTE(G5219,"ٔ",""),"ـ","ء"))))," ",""),ROW(INDIRECT("1:"&amp;LEN(SUBSTITUTE(UPPER(TRIM(CLEAN(SUBSTITUTE(SUBSTITUTE(G5219,"ٔ",""),"ـ","ء"))))," ","")))),1),Gematria!$C$3:$C$40,Gematria!$D$3:$D$40)))</f>
        <v/>
      </c>
    </row>
    <row r="5220" spans="1:10" x14ac:dyDescent="0.25">
      <c r="A5220" s="2">
        <v>5219</v>
      </c>
      <c r="B5220" s="2">
        <v>60</v>
      </c>
      <c r="C5220" s="2">
        <v>13</v>
      </c>
      <c r="D5220" s="11"/>
      <c r="E52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20" s="524" t="str">
        <f t="shared" si="245"/>
        <v/>
      </c>
      <c r="H5220" s="525">
        <f t="shared" si="246"/>
        <v>0</v>
      </c>
      <c r="I5220" s="526">
        <f t="shared" si="247"/>
        <v>1</v>
      </c>
      <c r="J5220" s="526" t="str">
        <f ca="1">IF(G5220="","",SUMPRODUCT(LOOKUP(MID(SUBSTITUTE(UPPER(TRIM(CLEAN(SUBSTITUTE(SUBSTITUTE(G5220,"ٔ",""),"ـ","ء"))))," ",""),ROW(INDIRECT("1:"&amp;LEN(SUBSTITUTE(UPPER(TRIM(CLEAN(SUBSTITUTE(SUBSTITUTE(G5220,"ٔ",""),"ـ","ء"))))," ","")))),1),Gematria!$C$3:$C$40,Gematria!$D$3:$D$40)))</f>
        <v/>
      </c>
    </row>
    <row r="5221" spans="1:10" x14ac:dyDescent="0.25">
      <c r="A5221" s="2">
        <v>5220</v>
      </c>
      <c r="B5221" s="2">
        <v>61</v>
      </c>
      <c r="C5221" s="2">
        <v>0</v>
      </c>
      <c r="D5221" s="11"/>
      <c r="E52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21" s="524" t="str">
        <f t="shared" si="245"/>
        <v/>
      </c>
      <c r="H5221" s="525">
        <f t="shared" si="246"/>
        <v>0</v>
      </c>
      <c r="I5221" s="526">
        <f t="shared" si="247"/>
        <v>1</v>
      </c>
      <c r="J5221" s="526" t="str">
        <f ca="1">IF(G5221="","",SUMPRODUCT(LOOKUP(MID(SUBSTITUTE(UPPER(TRIM(CLEAN(SUBSTITUTE(SUBSTITUTE(G5221,"ٔ",""),"ـ","ء"))))," ",""),ROW(INDIRECT("1:"&amp;LEN(SUBSTITUTE(UPPER(TRIM(CLEAN(SUBSTITUTE(SUBSTITUTE(G5221,"ٔ",""),"ـ","ء"))))," ","")))),1),Gematria!$C$3:$C$40,Gematria!$D$3:$D$40)))</f>
        <v/>
      </c>
    </row>
    <row r="5222" spans="1:10" x14ac:dyDescent="0.25">
      <c r="A5222" s="2">
        <v>5221</v>
      </c>
      <c r="B5222" s="2">
        <v>61</v>
      </c>
      <c r="C5222" s="2">
        <v>1</v>
      </c>
      <c r="D5222" s="11"/>
      <c r="E52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22" s="524" t="str">
        <f t="shared" si="245"/>
        <v/>
      </c>
      <c r="H5222" s="525">
        <f t="shared" si="246"/>
        <v>0</v>
      </c>
      <c r="I5222" s="526">
        <f t="shared" si="247"/>
        <v>1</v>
      </c>
      <c r="J5222" s="526" t="str">
        <f ca="1">IF(G5222="","",SUMPRODUCT(LOOKUP(MID(SUBSTITUTE(UPPER(TRIM(CLEAN(SUBSTITUTE(SUBSTITUTE(G5222,"ٔ",""),"ـ","ء"))))," ",""),ROW(INDIRECT("1:"&amp;LEN(SUBSTITUTE(UPPER(TRIM(CLEAN(SUBSTITUTE(SUBSTITUTE(G5222,"ٔ",""),"ـ","ء"))))," ","")))),1),Gematria!$C$3:$C$40,Gematria!$D$3:$D$40)))</f>
        <v/>
      </c>
    </row>
    <row r="5223" spans="1:10" x14ac:dyDescent="0.25">
      <c r="A5223" s="2">
        <v>5222</v>
      </c>
      <c r="B5223" s="2">
        <v>61</v>
      </c>
      <c r="C5223" s="2">
        <v>2</v>
      </c>
      <c r="D5223" s="11"/>
      <c r="E52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23" s="524" t="str">
        <f t="shared" si="245"/>
        <v/>
      </c>
      <c r="H5223" s="525">
        <f t="shared" si="246"/>
        <v>0</v>
      </c>
      <c r="I5223" s="526">
        <f t="shared" si="247"/>
        <v>1</v>
      </c>
      <c r="J5223" s="526" t="str">
        <f ca="1">IF(G5223="","",SUMPRODUCT(LOOKUP(MID(SUBSTITUTE(UPPER(TRIM(CLEAN(SUBSTITUTE(SUBSTITUTE(G5223,"ٔ",""),"ـ","ء"))))," ",""),ROW(INDIRECT("1:"&amp;LEN(SUBSTITUTE(UPPER(TRIM(CLEAN(SUBSTITUTE(SUBSTITUTE(G5223,"ٔ",""),"ـ","ء"))))," ","")))),1),Gematria!$C$3:$C$40,Gematria!$D$3:$D$40)))</f>
        <v/>
      </c>
    </row>
    <row r="5224" spans="1:10" x14ac:dyDescent="0.25">
      <c r="A5224" s="2">
        <v>5223</v>
      </c>
      <c r="B5224" s="2">
        <v>61</v>
      </c>
      <c r="C5224" s="2">
        <v>3</v>
      </c>
      <c r="D5224" s="11"/>
      <c r="E52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24" s="524" t="str">
        <f t="shared" si="245"/>
        <v/>
      </c>
      <c r="H5224" s="525">
        <f t="shared" si="246"/>
        <v>0</v>
      </c>
      <c r="I5224" s="526">
        <f t="shared" si="247"/>
        <v>1</v>
      </c>
      <c r="J5224" s="526" t="str">
        <f ca="1">IF(G5224="","",SUMPRODUCT(LOOKUP(MID(SUBSTITUTE(UPPER(TRIM(CLEAN(SUBSTITUTE(SUBSTITUTE(G5224,"ٔ",""),"ـ","ء"))))," ",""),ROW(INDIRECT("1:"&amp;LEN(SUBSTITUTE(UPPER(TRIM(CLEAN(SUBSTITUTE(SUBSTITUTE(G5224,"ٔ",""),"ـ","ء"))))," ","")))),1),Gematria!$C$3:$C$40,Gematria!$D$3:$D$40)))</f>
        <v/>
      </c>
    </row>
    <row r="5225" spans="1:10" x14ac:dyDescent="0.25">
      <c r="A5225" s="2">
        <v>5224</v>
      </c>
      <c r="B5225" s="2">
        <v>61</v>
      </c>
      <c r="C5225" s="2">
        <v>4</v>
      </c>
      <c r="D5225" s="11"/>
      <c r="E52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25" s="524" t="str">
        <f t="shared" si="245"/>
        <v/>
      </c>
      <c r="H5225" s="525">
        <f t="shared" si="246"/>
        <v>0</v>
      </c>
      <c r="I5225" s="526">
        <f t="shared" si="247"/>
        <v>1</v>
      </c>
      <c r="J5225" s="526" t="str">
        <f ca="1">IF(G5225="","",SUMPRODUCT(LOOKUP(MID(SUBSTITUTE(UPPER(TRIM(CLEAN(SUBSTITUTE(SUBSTITUTE(G5225,"ٔ",""),"ـ","ء"))))," ",""),ROW(INDIRECT("1:"&amp;LEN(SUBSTITUTE(UPPER(TRIM(CLEAN(SUBSTITUTE(SUBSTITUTE(G5225,"ٔ",""),"ـ","ء"))))," ","")))),1),Gematria!$C$3:$C$40,Gematria!$D$3:$D$40)))</f>
        <v/>
      </c>
    </row>
    <row r="5226" spans="1:10" x14ac:dyDescent="0.25">
      <c r="A5226" s="2">
        <v>5225</v>
      </c>
      <c r="B5226" s="2">
        <v>61</v>
      </c>
      <c r="C5226" s="2">
        <v>5</v>
      </c>
      <c r="D5226" s="11"/>
      <c r="E52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26" s="524" t="str">
        <f t="shared" si="245"/>
        <v/>
      </c>
      <c r="H5226" s="525">
        <f t="shared" si="246"/>
        <v>0</v>
      </c>
      <c r="I5226" s="526">
        <f t="shared" si="247"/>
        <v>1</v>
      </c>
      <c r="J5226" s="526" t="str">
        <f ca="1">IF(G5226="","",SUMPRODUCT(LOOKUP(MID(SUBSTITUTE(UPPER(TRIM(CLEAN(SUBSTITUTE(SUBSTITUTE(G5226,"ٔ",""),"ـ","ء"))))," ",""),ROW(INDIRECT("1:"&amp;LEN(SUBSTITUTE(UPPER(TRIM(CLEAN(SUBSTITUTE(SUBSTITUTE(G5226,"ٔ",""),"ـ","ء"))))," ","")))),1),Gematria!$C$3:$C$40,Gematria!$D$3:$D$40)))</f>
        <v/>
      </c>
    </row>
    <row r="5227" spans="1:10" x14ac:dyDescent="0.25">
      <c r="A5227" s="2">
        <v>5226</v>
      </c>
      <c r="B5227" s="2">
        <v>61</v>
      </c>
      <c r="C5227" s="2">
        <v>6</v>
      </c>
      <c r="D5227" s="11"/>
      <c r="E52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27" s="524" t="str">
        <f t="shared" si="245"/>
        <v/>
      </c>
      <c r="H5227" s="525">
        <f t="shared" si="246"/>
        <v>0</v>
      </c>
      <c r="I5227" s="526">
        <f t="shared" si="247"/>
        <v>1</v>
      </c>
      <c r="J5227" s="526" t="str">
        <f ca="1">IF(G5227="","",SUMPRODUCT(LOOKUP(MID(SUBSTITUTE(UPPER(TRIM(CLEAN(SUBSTITUTE(SUBSTITUTE(G5227,"ٔ",""),"ـ","ء"))))," ",""),ROW(INDIRECT("1:"&amp;LEN(SUBSTITUTE(UPPER(TRIM(CLEAN(SUBSTITUTE(SUBSTITUTE(G5227,"ٔ",""),"ـ","ء"))))," ","")))),1),Gematria!$C$3:$C$40,Gematria!$D$3:$D$40)))</f>
        <v/>
      </c>
    </row>
    <row r="5228" spans="1:10" x14ac:dyDescent="0.25">
      <c r="A5228" s="2">
        <v>5227</v>
      </c>
      <c r="B5228" s="2">
        <v>61</v>
      </c>
      <c r="C5228" s="2">
        <v>7</v>
      </c>
      <c r="D5228" s="11"/>
      <c r="E52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28" s="524" t="str">
        <f t="shared" si="245"/>
        <v/>
      </c>
      <c r="H5228" s="525">
        <f t="shared" si="246"/>
        <v>0</v>
      </c>
      <c r="I5228" s="526">
        <f t="shared" si="247"/>
        <v>1</v>
      </c>
      <c r="J5228" s="526" t="str">
        <f ca="1">IF(G5228="","",SUMPRODUCT(LOOKUP(MID(SUBSTITUTE(UPPER(TRIM(CLEAN(SUBSTITUTE(SUBSTITUTE(G5228,"ٔ",""),"ـ","ء"))))," ",""),ROW(INDIRECT("1:"&amp;LEN(SUBSTITUTE(UPPER(TRIM(CLEAN(SUBSTITUTE(SUBSTITUTE(G5228,"ٔ",""),"ـ","ء"))))," ","")))),1),Gematria!$C$3:$C$40,Gematria!$D$3:$D$40)))</f>
        <v/>
      </c>
    </row>
    <row r="5229" spans="1:10" x14ac:dyDescent="0.25">
      <c r="A5229" s="2">
        <v>5228</v>
      </c>
      <c r="B5229" s="2">
        <v>61</v>
      </c>
      <c r="C5229" s="2">
        <v>8</v>
      </c>
      <c r="D5229" s="11"/>
      <c r="E52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29" s="524" t="str">
        <f t="shared" si="245"/>
        <v/>
      </c>
      <c r="H5229" s="525">
        <f t="shared" si="246"/>
        <v>0</v>
      </c>
      <c r="I5229" s="526">
        <f t="shared" si="247"/>
        <v>1</v>
      </c>
      <c r="J5229" s="526" t="str">
        <f ca="1">IF(G5229="","",SUMPRODUCT(LOOKUP(MID(SUBSTITUTE(UPPER(TRIM(CLEAN(SUBSTITUTE(SUBSTITUTE(G5229,"ٔ",""),"ـ","ء"))))," ",""),ROW(INDIRECT("1:"&amp;LEN(SUBSTITUTE(UPPER(TRIM(CLEAN(SUBSTITUTE(SUBSTITUTE(G5229,"ٔ",""),"ـ","ء"))))," ","")))),1),Gematria!$C$3:$C$40,Gematria!$D$3:$D$40)))</f>
        <v/>
      </c>
    </row>
    <row r="5230" spans="1:10" x14ac:dyDescent="0.25">
      <c r="A5230" s="2">
        <v>5229</v>
      </c>
      <c r="B5230" s="2">
        <v>61</v>
      </c>
      <c r="C5230" s="2">
        <v>9</v>
      </c>
      <c r="D5230" s="11"/>
      <c r="E52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30" s="524" t="str">
        <f t="shared" si="245"/>
        <v/>
      </c>
      <c r="H5230" s="525">
        <f t="shared" si="246"/>
        <v>0</v>
      </c>
      <c r="I5230" s="526">
        <f t="shared" si="247"/>
        <v>1</v>
      </c>
      <c r="J5230" s="526" t="str">
        <f ca="1">IF(G5230="","",SUMPRODUCT(LOOKUP(MID(SUBSTITUTE(UPPER(TRIM(CLEAN(SUBSTITUTE(SUBSTITUTE(G5230,"ٔ",""),"ـ","ء"))))," ",""),ROW(INDIRECT("1:"&amp;LEN(SUBSTITUTE(UPPER(TRIM(CLEAN(SUBSTITUTE(SUBSTITUTE(G5230,"ٔ",""),"ـ","ء"))))," ","")))),1),Gematria!$C$3:$C$40,Gematria!$D$3:$D$40)))</f>
        <v/>
      </c>
    </row>
    <row r="5231" spans="1:10" x14ac:dyDescent="0.25">
      <c r="A5231" s="2">
        <v>5230</v>
      </c>
      <c r="B5231" s="2">
        <v>61</v>
      </c>
      <c r="C5231" s="2">
        <v>10</v>
      </c>
      <c r="D5231" s="11"/>
      <c r="E52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31" s="524" t="str">
        <f t="shared" si="245"/>
        <v/>
      </c>
      <c r="H5231" s="525">
        <f t="shared" si="246"/>
        <v>0</v>
      </c>
      <c r="I5231" s="526">
        <f t="shared" si="247"/>
        <v>1</v>
      </c>
      <c r="J5231" s="526" t="str">
        <f ca="1">IF(G5231="","",SUMPRODUCT(LOOKUP(MID(SUBSTITUTE(UPPER(TRIM(CLEAN(SUBSTITUTE(SUBSTITUTE(G5231,"ٔ",""),"ـ","ء"))))," ",""),ROW(INDIRECT("1:"&amp;LEN(SUBSTITUTE(UPPER(TRIM(CLEAN(SUBSTITUTE(SUBSTITUTE(G5231,"ٔ",""),"ـ","ء"))))," ","")))),1),Gematria!$C$3:$C$40,Gematria!$D$3:$D$40)))</f>
        <v/>
      </c>
    </row>
    <row r="5232" spans="1:10" x14ac:dyDescent="0.25">
      <c r="A5232" s="2">
        <v>5231</v>
      </c>
      <c r="B5232" s="2">
        <v>61</v>
      </c>
      <c r="C5232" s="2">
        <v>11</v>
      </c>
      <c r="D5232" s="11"/>
      <c r="E52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32" s="524" t="str">
        <f t="shared" si="245"/>
        <v/>
      </c>
      <c r="H5232" s="525">
        <f t="shared" si="246"/>
        <v>0</v>
      </c>
      <c r="I5232" s="526">
        <f t="shared" si="247"/>
        <v>1</v>
      </c>
      <c r="J5232" s="526" t="str">
        <f ca="1">IF(G5232="","",SUMPRODUCT(LOOKUP(MID(SUBSTITUTE(UPPER(TRIM(CLEAN(SUBSTITUTE(SUBSTITUTE(G5232,"ٔ",""),"ـ","ء"))))," ",""),ROW(INDIRECT("1:"&amp;LEN(SUBSTITUTE(UPPER(TRIM(CLEAN(SUBSTITUTE(SUBSTITUTE(G5232,"ٔ",""),"ـ","ء"))))," ","")))),1),Gematria!$C$3:$C$40,Gematria!$D$3:$D$40)))</f>
        <v/>
      </c>
    </row>
    <row r="5233" spans="1:10" x14ac:dyDescent="0.25">
      <c r="A5233" s="2">
        <v>5232</v>
      </c>
      <c r="B5233" s="2">
        <v>61</v>
      </c>
      <c r="C5233" s="2">
        <v>12</v>
      </c>
      <c r="D5233" s="11"/>
      <c r="E52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33" s="524" t="str">
        <f t="shared" si="245"/>
        <v/>
      </c>
      <c r="H5233" s="525">
        <f t="shared" si="246"/>
        <v>0</v>
      </c>
      <c r="I5233" s="526">
        <f t="shared" si="247"/>
        <v>1</v>
      </c>
      <c r="J5233" s="526" t="str">
        <f ca="1">IF(G5233="","",SUMPRODUCT(LOOKUP(MID(SUBSTITUTE(UPPER(TRIM(CLEAN(SUBSTITUTE(SUBSTITUTE(G5233,"ٔ",""),"ـ","ء"))))," ",""),ROW(INDIRECT("1:"&amp;LEN(SUBSTITUTE(UPPER(TRIM(CLEAN(SUBSTITUTE(SUBSTITUTE(G5233,"ٔ",""),"ـ","ء"))))," ","")))),1),Gematria!$C$3:$C$40,Gematria!$D$3:$D$40)))</f>
        <v/>
      </c>
    </row>
    <row r="5234" spans="1:10" x14ac:dyDescent="0.25">
      <c r="A5234" s="2">
        <v>5233</v>
      </c>
      <c r="B5234" s="2">
        <v>61</v>
      </c>
      <c r="C5234" s="2">
        <v>13</v>
      </c>
      <c r="D5234" s="11"/>
      <c r="E52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34" s="524" t="str">
        <f t="shared" si="245"/>
        <v/>
      </c>
      <c r="H5234" s="525">
        <f t="shared" si="246"/>
        <v>0</v>
      </c>
      <c r="I5234" s="526">
        <f t="shared" si="247"/>
        <v>1</v>
      </c>
      <c r="J5234" s="526" t="str">
        <f ca="1">IF(G5234="","",SUMPRODUCT(LOOKUP(MID(SUBSTITUTE(UPPER(TRIM(CLEAN(SUBSTITUTE(SUBSTITUTE(G5234,"ٔ",""),"ـ","ء"))))," ",""),ROW(INDIRECT("1:"&amp;LEN(SUBSTITUTE(UPPER(TRIM(CLEAN(SUBSTITUTE(SUBSTITUTE(G5234,"ٔ",""),"ـ","ء"))))," ","")))),1),Gematria!$C$3:$C$40,Gematria!$D$3:$D$40)))</f>
        <v/>
      </c>
    </row>
    <row r="5235" spans="1:10" x14ac:dyDescent="0.25">
      <c r="A5235" s="2">
        <v>5234</v>
      </c>
      <c r="B5235" s="2">
        <v>61</v>
      </c>
      <c r="C5235" s="2">
        <v>14</v>
      </c>
      <c r="D5235" s="11"/>
      <c r="E52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35" s="524" t="str">
        <f t="shared" si="245"/>
        <v/>
      </c>
      <c r="H5235" s="525">
        <f t="shared" si="246"/>
        <v>0</v>
      </c>
      <c r="I5235" s="526">
        <f t="shared" si="247"/>
        <v>1</v>
      </c>
      <c r="J5235" s="526" t="str">
        <f ca="1">IF(G5235="","",SUMPRODUCT(LOOKUP(MID(SUBSTITUTE(UPPER(TRIM(CLEAN(SUBSTITUTE(SUBSTITUTE(G5235,"ٔ",""),"ـ","ء"))))," ",""),ROW(INDIRECT("1:"&amp;LEN(SUBSTITUTE(UPPER(TRIM(CLEAN(SUBSTITUTE(SUBSTITUTE(G5235,"ٔ",""),"ـ","ء"))))," ","")))),1),Gematria!$C$3:$C$40,Gematria!$D$3:$D$40)))</f>
        <v/>
      </c>
    </row>
    <row r="5236" spans="1:10" x14ac:dyDescent="0.25">
      <c r="A5236" s="2">
        <v>5235</v>
      </c>
      <c r="B5236" s="2">
        <v>62</v>
      </c>
      <c r="C5236" s="2">
        <v>0</v>
      </c>
      <c r="D5236" s="11"/>
      <c r="E52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36" s="524" t="str">
        <f t="shared" si="245"/>
        <v/>
      </c>
      <c r="H5236" s="525">
        <f t="shared" si="246"/>
        <v>0</v>
      </c>
      <c r="I5236" s="526">
        <f t="shared" si="247"/>
        <v>1</v>
      </c>
      <c r="J5236" s="526" t="str">
        <f ca="1">IF(G5236="","",SUMPRODUCT(LOOKUP(MID(SUBSTITUTE(UPPER(TRIM(CLEAN(SUBSTITUTE(SUBSTITUTE(G5236,"ٔ",""),"ـ","ء"))))," ",""),ROW(INDIRECT("1:"&amp;LEN(SUBSTITUTE(UPPER(TRIM(CLEAN(SUBSTITUTE(SUBSTITUTE(G5236,"ٔ",""),"ـ","ء"))))," ","")))),1),Gematria!$C$3:$C$40,Gematria!$D$3:$D$40)))</f>
        <v/>
      </c>
    </row>
    <row r="5237" spans="1:10" x14ac:dyDescent="0.25">
      <c r="A5237" s="2">
        <v>5236</v>
      </c>
      <c r="B5237" s="2">
        <v>62</v>
      </c>
      <c r="C5237" s="2">
        <v>1</v>
      </c>
      <c r="D5237" s="11"/>
      <c r="E52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37" s="524" t="str">
        <f t="shared" si="245"/>
        <v/>
      </c>
      <c r="H5237" s="525">
        <f t="shared" si="246"/>
        <v>0</v>
      </c>
      <c r="I5237" s="526">
        <f t="shared" si="247"/>
        <v>1</v>
      </c>
      <c r="J5237" s="526" t="str">
        <f ca="1">IF(G5237="","",SUMPRODUCT(LOOKUP(MID(SUBSTITUTE(UPPER(TRIM(CLEAN(SUBSTITUTE(SUBSTITUTE(G5237,"ٔ",""),"ـ","ء"))))," ",""),ROW(INDIRECT("1:"&amp;LEN(SUBSTITUTE(UPPER(TRIM(CLEAN(SUBSTITUTE(SUBSTITUTE(G5237,"ٔ",""),"ـ","ء"))))," ","")))),1),Gematria!$C$3:$C$40,Gematria!$D$3:$D$40)))</f>
        <v/>
      </c>
    </row>
    <row r="5238" spans="1:10" x14ac:dyDescent="0.25">
      <c r="A5238" s="2">
        <v>5237</v>
      </c>
      <c r="B5238" s="2">
        <v>62</v>
      </c>
      <c r="C5238" s="2">
        <v>2</v>
      </c>
      <c r="D5238" s="11"/>
      <c r="E52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38" s="524" t="str">
        <f t="shared" si="245"/>
        <v/>
      </c>
      <c r="H5238" s="525">
        <f t="shared" si="246"/>
        <v>0</v>
      </c>
      <c r="I5238" s="526">
        <f t="shared" si="247"/>
        <v>1</v>
      </c>
      <c r="J5238" s="526" t="str">
        <f ca="1">IF(G5238="","",SUMPRODUCT(LOOKUP(MID(SUBSTITUTE(UPPER(TRIM(CLEAN(SUBSTITUTE(SUBSTITUTE(G5238,"ٔ",""),"ـ","ء"))))," ",""),ROW(INDIRECT("1:"&amp;LEN(SUBSTITUTE(UPPER(TRIM(CLEAN(SUBSTITUTE(SUBSTITUTE(G5238,"ٔ",""),"ـ","ء"))))," ","")))),1),Gematria!$C$3:$C$40,Gematria!$D$3:$D$40)))</f>
        <v/>
      </c>
    </row>
    <row r="5239" spans="1:10" x14ac:dyDescent="0.25">
      <c r="A5239" s="2">
        <v>5238</v>
      </c>
      <c r="B5239" s="2">
        <v>62</v>
      </c>
      <c r="C5239" s="2">
        <v>3</v>
      </c>
      <c r="D5239" s="11"/>
      <c r="E52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39" s="524" t="str">
        <f t="shared" si="245"/>
        <v/>
      </c>
      <c r="H5239" s="525">
        <f t="shared" si="246"/>
        <v>0</v>
      </c>
      <c r="I5239" s="526">
        <f t="shared" si="247"/>
        <v>1</v>
      </c>
      <c r="J5239" s="526" t="str">
        <f ca="1">IF(G5239="","",SUMPRODUCT(LOOKUP(MID(SUBSTITUTE(UPPER(TRIM(CLEAN(SUBSTITUTE(SUBSTITUTE(G5239,"ٔ",""),"ـ","ء"))))," ",""),ROW(INDIRECT("1:"&amp;LEN(SUBSTITUTE(UPPER(TRIM(CLEAN(SUBSTITUTE(SUBSTITUTE(G5239,"ٔ",""),"ـ","ء"))))," ","")))),1),Gematria!$C$3:$C$40,Gematria!$D$3:$D$40)))</f>
        <v/>
      </c>
    </row>
    <row r="5240" spans="1:10" x14ac:dyDescent="0.25">
      <c r="A5240" s="2">
        <v>5239</v>
      </c>
      <c r="B5240" s="2">
        <v>62</v>
      </c>
      <c r="C5240" s="2">
        <v>4</v>
      </c>
      <c r="D5240" s="11"/>
      <c r="E52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40" s="524" t="str">
        <f t="shared" si="245"/>
        <v/>
      </c>
      <c r="H5240" s="525">
        <f t="shared" si="246"/>
        <v>0</v>
      </c>
      <c r="I5240" s="526">
        <f t="shared" si="247"/>
        <v>1</v>
      </c>
      <c r="J5240" s="526" t="str">
        <f ca="1">IF(G5240="","",SUMPRODUCT(LOOKUP(MID(SUBSTITUTE(UPPER(TRIM(CLEAN(SUBSTITUTE(SUBSTITUTE(G5240,"ٔ",""),"ـ","ء"))))," ",""),ROW(INDIRECT("1:"&amp;LEN(SUBSTITUTE(UPPER(TRIM(CLEAN(SUBSTITUTE(SUBSTITUTE(G5240,"ٔ",""),"ـ","ء"))))," ","")))),1),Gematria!$C$3:$C$40,Gematria!$D$3:$D$40)))</f>
        <v/>
      </c>
    </row>
    <row r="5241" spans="1:10" x14ac:dyDescent="0.25">
      <c r="A5241" s="2">
        <v>5240</v>
      </c>
      <c r="B5241" s="2">
        <v>62</v>
      </c>
      <c r="C5241" s="2">
        <v>5</v>
      </c>
      <c r="D5241" s="11"/>
      <c r="E52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41" s="524" t="str">
        <f t="shared" si="245"/>
        <v/>
      </c>
      <c r="H5241" s="525">
        <f t="shared" si="246"/>
        <v>0</v>
      </c>
      <c r="I5241" s="526">
        <f t="shared" si="247"/>
        <v>1</v>
      </c>
      <c r="J5241" s="526" t="str">
        <f ca="1">IF(G5241="","",SUMPRODUCT(LOOKUP(MID(SUBSTITUTE(UPPER(TRIM(CLEAN(SUBSTITUTE(SUBSTITUTE(G5241,"ٔ",""),"ـ","ء"))))," ",""),ROW(INDIRECT("1:"&amp;LEN(SUBSTITUTE(UPPER(TRIM(CLEAN(SUBSTITUTE(SUBSTITUTE(G5241,"ٔ",""),"ـ","ء"))))," ","")))),1),Gematria!$C$3:$C$40,Gematria!$D$3:$D$40)))</f>
        <v/>
      </c>
    </row>
    <row r="5242" spans="1:10" x14ac:dyDescent="0.25">
      <c r="A5242" s="2">
        <v>5241</v>
      </c>
      <c r="B5242" s="2">
        <v>62</v>
      </c>
      <c r="C5242" s="2">
        <v>6</v>
      </c>
      <c r="D5242" s="11"/>
      <c r="E52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42" s="524" t="str">
        <f t="shared" si="245"/>
        <v/>
      </c>
      <c r="H5242" s="525">
        <f t="shared" si="246"/>
        <v>0</v>
      </c>
      <c r="I5242" s="526">
        <f t="shared" si="247"/>
        <v>1</v>
      </c>
      <c r="J5242" s="526" t="str">
        <f ca="1">IF(G5242="","",SUMPRODUCT(LOOKUP(MID(SUBSTITUTE(UPPER(TRIM(CLEAN(SUBSTITUTE(SUBSTITUTE(G5242,"ٔ",""),"ـ","ء"))))," ",""),ROW(INDIRECT("1:"&amp;LEN(SUBSTITUTE(UPPER(TRIM(CLEAN(SUBSTITUTE(SUBSTITUTE(G5242,"ٔ",""),"ـ","ء"))))," ","")))),1),Gematria!$C$3:$C$40,Gematria!$D$3:$D$40)))</f>
        <v/>
      </c>
    </row>
    <row r="5243" spans="1:10" x14ac:dyDescent="0.25">
      <c r="A5243" s="2">
        <v>5242</v>
      </c>
      <c r="B5243" s="2">
        <v>62</v>
      </c>
      <c r="C5243" s="2">
        <v>7</v>
      </c>
      <c r="D5243" s="11"/>
      <c r="E52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43" s="524" t="str">
        <f t="shared" si="245"/>
        <v/>
      </c>
      <c r="H5243" s="525">
        <f t="shared" si="246"/>
        <v>0</v>
      </c>
      <c r="I5243" s="526">
        <f t="shared" si="247"/>
        <v>1</v>
      </c>
      <c r="J5243" s="526" t="str">
        <f ca="1">IF(G5243="","",SUMPRODUCT(LOOKUP(MID(SUBSTITUTE(UPPER(TRIM(CLEAN(SUBSTITUTE(SUBSTITUTE(G5243,"ٔ",""),"ـ","ء"))))," ",""),ROW(INDIRECT("1:"&amp;LEN(SUBSTITUTE(UPPER(TRIM(CLEAN(SUBSTITUTE(SUBSTITUTE(G5243,"ٔ",""),"ـ","ء"))))," ","")))),1),Gematria!$C$3:$C$40,Gematria!$D$3:$D$40)))</f>
        <v/>
      </c>
    </row>
    <row r="5244" spans="1:10" x14ac:dyDescent="0.25">
      <c r="A5244" s="2">
        <v>5243</v>
      </c>
      <c r="B5244" s="2">
        <v>62</v>
      </c>
      <c r="C5244" s="2">
        <v>8</v>
      </c>
      <c r="D5244" s="11"/>
      <c r="E52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44" s="524" t="str">
        <f t="shared" si="245"/>
        <v/>
      </c>
      <c r="H5244" s="525">
        <f t="shared" si="246"/>
        <v>0</v>
      </c>
      <c r="I5244" s="526">
        <f t="shared" si="247"/>
        <v>1</v>
      </c>
      <c r="J5244" s="526" t="str">
        <f ca="1">IF(G5244="","",SUMPRODUCT(LOOKUP(MID(SUBSTITUTE(UPPER(TRIM(CLEAN(SUBSTITUTE(SUBSTITUTE(G5244,"ٔ",""),"ـ","ء"))))," ",""),ROW(INDIRECT("1:"&amp;LEN(SUBSTITUTE(UPPER(TRIM(CLEAN(SUBSTITUTE(SUBSTITUTE(G5244,"ٔ",""),"ـ","ء"))))," ","")))),1),Gematria!$C$3:$C$40,Gematria!$D$3:$D$40)))</f>
        <v/>
      </c>
    </row>
    <row r="5245" spans="1:10" x14ac:dyDescent="0.25">
      <c r="A5245" s="2">
        <v>5244</v>
      </c>
      <c r="B5245" s="2">
        <v>62</v>
      </c>
      <c r="C5245" s="2">
        <v>9</v>
      </c>
      <c r="D5245" s="11"/>
      <c r="E52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45" s="524" t="str">
        <f t="shared" si="245"/>
        <v/>
      </c>
      <c r="H5245" s="525">
        <f t="shared" si="246"/>
        <v>0</v>
      </c>
      <c r="I5245" s="526">
        <f t="shared" si="247"/>
        <v>1</v>
      </c>
      <c r="J5245" s="526" t="str">
        <f ca="1">IF(G5245="","",SUMPRODUCT(LOOKUP(MID(SUBSTITUTE(UPPER(TRIM(CLEAN(SUBSTITUTE(SUBSTITUTE(G5245,"ٔ",""),"ـ","ء"))))," ",""),ROW(INDIRECT("1:"&amp;LEN(SUBSTITUTE(UPPER(TRIM(CLEAN(SUBSTITUTE(SUBSTITUTE(G5245,"ٔ",""),"ـ","ء"))))," ","")))),1),Gematria!$C$3:$C$40,Gematria!$D$3:$D$40)))</f>
        <v/>
      </c>
    </row>
    <row r="5246" spans="1:10" x14ac:dyDescent="0.25">
      <c r="A5246" s="2">
        <v>5245</v>
      </c>
      <c r="B5246" s="2">
        <v>62</v>
      </c>
      <c r="C5246" s="2">
        <v>10</v>
      </c>
      <c r="D5246" s="11"/>
      <c r="E52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46" s="524" t="str">
        <f t="shared" si="245"/>
        <v/>
      </c>
      <c r="H5246" s="525">
        <f t="shared" si="246"/>
        <v>0</v>
      </c>
      <c r="I5246" s="526">
        <f t="shared" si="247"/>
        <v>1</v>
      </c>
      <c r="J5246" s="526" t="str">
        <f ca="1">IF(G5246="","",SUMPRODUCT(LOOKUP(MID(SUBSTITUTE(UPPER(TRIM(CLEAN(SUBSTITUTE(SUBSTITUTE(G5246,"ٔ",""),"ـ","ء"))))," ",""),ROW(INDIRECT("1:"&amp;LEN(SUBSTITUTE(UPPER(TRIM(CLEAN(SUBSTITUTE(SUBSTITUTE(G5246,"ٔ",""),"ـ","ء"))))," ","")))),1),Gematria!$C$3:$C$40,Gematria!$D$3:$D$40)))</f>
        <v/>
      </c>
    </row>
    <row r="5247" spans="1:10" x14ac:dyDescent="0.25">
      <c r="A5247" s="2">
        <v>5246</v>
      </c>
      <c r="B5247" s="2">
        <v>62</v>
      </c>
      <c r="C5247" s="2">
        <v>11</v>
      </c>
      <c r="D5247" s="11"/>
      <c r="E52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47" s="524" t="str">
        <f t="shared" si="245"/>
        <v/>
      </c>
      <c r="H5247" s="525">
        <f t="shared" si="246"/>
        <v>0</v>
      </c>
      <c r="I5247" s="526">
        <f t="shared" si="247"/>
        <v>1</v>
      </c>
      <c r="J5247" s="526" t="str">
        <f ca="1">IF(G5247="","",SUMPRODUCT(LOOKUP(MID(SUBSTITUTE(UPPER(TRIM(CLEAN(SUBSTITUTE(SUBSTITUTE(G5247,"ٔ",""),"ـ","ء"))))," ",""),ROW(INDIRECT("1:"&amp;LEN(SUBSTITUTE(UPPER(TRIM(CLEAN(SUBSTITUTE(SUBSTITUTE(G5247,"ٔ",""),"ـ","ء"))))," ","")))),1),Gematria!$C$3:$C$40,Gematria!$D$3:$D$40)))</f>
        <v/>
      </c>
    </row>
    <row r="5248" spans="1:10" x14ac:dyDescent="0.25">
      <c r="A5248" s="2">
        <v>5247</v>
      </c>
      <c r="B5248" s="2">
        <v>63</v>
      </c>
      <c r="C5248" s="2">
        <v>0</v>
      </c>
      <c r="D5248" s="11"/>
      <c r="E52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48" s="524" t="str">
        <f t="shared" si="245"/>
        <v/>
      </c>
      <c r="H5248" s="525">
        <f t="shared" si="246"/>
        <v>0</v>
      </c>
      <c r="I5248" s="526">
        <f t="shared" si="247"/>
        <v>1</v>
      </c>
      <c r="J5248" s="526" t="str">
        <f ca="1">IF(G5248="","",SUMPRODUCT(LOOKUP(MID(SUBSTITUTE(UPPER(TRIM(CLEAN(SUBSTITUTE(SUBSTITUTE(G5248,"ٔ",""),"ـ","ء"))))," ",""),ROW(INDIRECT("1:"&amp;LEN(SUBSTITUTE(UPPER(TRIM(CLEAN(SUBSTITUTE(SUBSTITUTE(G5248,"ٔ",""),"ـ","ء"))))," ","")))),1),Gematria!$C$3:$C$40,Gematria!$D$3:$D$40)))</f>
        <v/>
      </c>
    </row>
    <row r="5249" spans="1:10" x14ac:dyDescent="0.25">
      <c r="A5249" s="2">
        <v>5248</v>
      </c>
      <c r="B5249" s="2">
        <v>63</v>
      </c>
      <c r="C5249" s="2">
        <v>1</v>
      </c>
      <c r="D5249" s="11"/>
      <c r="E52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49" s="524" t="str">
        <f t="shared" si="245"/>
        <v/>
      </c>
      <c r="H5249" s="525">
        <f t="shared" si="246"/>
        <v>0</v>
      </c>
      <c r="I5249" s="526">
        <f t="shared" si="247"/>
        <v>1</v>
      </c>
      <c r="J5249" s="526" t="str">
        <f ca="1">IF(G5249="","",SUMPRODUCT(LOOKUP(MID(SUBSTITUTE(UPPER(TRIM(CLEAN(SUBSTITUTE(SUBSTITUTE(G5249,"ٔ",""),"ـ","ء"))))," ",""),ROW(INDIRECT("1:"&amp;LEN(SUBSTITUTE(UPPER(TRIM(CLEAN(SUBSTITUTE(SUBSTITUTE(G5249,"ٔ",""),"ـ","ء"))))," ","")))),1),Gematria!$C$3:$C$40,Gematria!$D$3:$D$40)))</f>
        <v/>
      </c>
    </row>
    <row r="5250" spans="1:10" x14ac:dyDescent="0.25">
      <c r="A5250" s="2">
        <v>5249</v>
      </c>
      <c r="B5250" s="2">
        <v>63</v>
      </c>
      <c r="C5250" s="2">
        <v>2</v>
      </c>
      <c r="D5250" s="11"/>
      <c r="E52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50" s="524" t="str">
        <f t="shared" si="245"/>
        <v/>
      </c>
      <c r="H5250" s="525">
        <f t="shared" si="246"/>
        <v>0</v>
      </c>
      <c r="I5250" s="526">
        <f t="shared" si="247"/>
        <v>1</v>
      </c>
      <c r="J5250" s="526" t="str">
        <f ca="1">IF(G5250="","",SUMPRODUCT(LOOKUP(MID(SUBSTITUTE(UPPER(TRIM(CLEAN(SUBSTITUTE(SUBSTITUTE(G5250,"ٔ",""),"ـ","ء"))))," ",""),ROW(INDIRECT("1:"&amp;LEN(SUBSTITUTE(UPPER(TRIM(CLEAN(SUBSTITUTE(SUBSTITUTE(G5250,"ٔ",""),"ـ","ء"))))," ","")))),1),Gematria!$C$3:$C$40,Gematria!$D$3:$D$40)))</f>
        <v/>
      </c>
    </row>
    <row r="5251" spans="1:10" x14ac:dyDescent="0.25">
      <c r="A5251" s="2">
        <v>5250</v>
      </c>
      <c r="B5251" s="2">
        <v>63</v>
      </c>
      <c r="C5251" s="2">
        <v>3</v>
      </c>
      <c r="D5251" s="11"/>
      <c r="E52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51" s="524" t="str">
        <f t="shared" ref="G5251:G5314" si="248">TRIM(CLEAN(SUBSTITUTE(F5251,"ٔ","")))</f>
        <v/>
      </c>
      <c r="H5251" s="525">
        <f t="shared" ref="H5251:H5314" si="249">LEN(SUBSTITUTE(G5251," ",""))</f>
        <v>0</v>
      </c>
      <c r="I5251" s="526">
        <f t="shared" si="247"/>
        <v>1</v>
      </c>
      <c r="J5251" s="526" t="str">
        <f ca="1">IF(G5251="","",SUMPRODUCT(LOOKUP(MID(SUBSTITUTE(UPPER(TRIM(CLEAN(SUBSTITUTE(SUBSTITUTE(G5251,"ٔ",""),"ـ","ء"))))," ",""),ROW(INDIRECT("1:"&amp;LEN(SUBSTITUTE(UPPER(TRIM(CLEAN(SUBSTITUTE(SUBSTITUTE(G5251,"ٔ",""),"ـ","ء"))))," ","")))),1),Gematria!$C$3:$C$40,Gematria!$D$3:$D$40)))</f>
        <v/>
      </c>
    </row>
    <row r="5252" spans="1:10" x14ac:dyDescent="0.25">
      <c r="A5252" s="2">
        <v>5251</v>
      </c>
      <c r="B5252" s="2">
        <v>63</v>
      </c>
      <c r="C5252" s="2">
        <v>4</v>
      </c>
      <c r="D5252" s="11"/>
      <c r="E52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52" s="524" t="str">
        <f t="shared" si="248"/>
        <v/>
      </c>
      <c r="H5252" s="525">
        <f t="shared" si="249"/>
        <v>0</v>
      </c>
      <c r="I5252" s="526">
        <f t="shared" si="247"/>
        <v>1</v>
      </c>
      <c r="J5252" s="526" t="str">
        <f ca="1">IF(G5252="","",SUMPRODUCT(LOOKUP(MID(SUBSTITUTE(UPPER(TRIM(CLEAN(SUBSTITUTE(SUBSTITUTE(G5252,"ٔ",""),"ـ","ء"))))," ",""),ROW(INDIRECT("1:"&amp;LEN(SUBSTITUTE(UPPER(TRIM(CLEAN(SUBSTITUTE(SUBSTITUTE(G5252,"ٔ",""),"ـ","ء"))))," ","")))),1),Gematria!$C$3:$C$40,Gematria!$D$3:$D$40)))</f>
        <v/>
      </c>
    </row>
    <row r="5253" spans="1:10" x14ac:dyDescent="0.25">
      <c r="A5253" s="2">
        <v>5252</v>
      </c>
      <c r="B5253" s="2">
        <v>63</v>
      </c>
      <c r="C5253" s="2">
        <v>5</v>
      </c>
      <c r="D5253" s="11"/>
      <c r="E52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53" s="524" t="str">
        <f t="shared" si="248"/>
        <v/>
      </c>
      <c r="H5253" s="525">
        <f t="shared" si="249"/>
        <v>0</v>
      </c>
      <c r="I5253" s="526">
        <f t="shared" si="247"/>
        <v>1</v>
      </c>
      <c r="J5253" s="526" t="str">
        <f ca="1">IF(G5253="","",SUMPRODUCT(LOOKUP(MID(SUBSTITUTE(UPPER(TRIM(CLEAN(SUBSTITUTE(SUBSTITUTE(G5253,"ٔ",""),"ـ","ء"))))," ",""),ROW(INDIRECT("1:"&amp;LEN(SUBSTITUTE(UPPER(TRIM(CLEAN(SUBSTITUTE(SUBSTITUTE(G5253,"ٔ",""),"ـ","ء"))))," ","")))),1),Gematria!$C$3:$C$40,Gematria!$D$3:$D$40)))</f>
        <v/>
      </c>
    </row>
    <row r="5254" spans="1:10" x14ac:dyDescent="0.25">
      <c r="A5254" s="2">
        <v>5253</v>
      </c>
      <c r="B5254" s="2">
        <v>63</v>
      </c>
      <c r="C5254" s="2">
        <v>6</v>
      </c>
      <c r="D5254" s="11"/>
      <c r="E52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54" s="524" t="str">
        <f t="shared" si="248"/>
        <v/>
      </c>
      <c r="H5254" s="525">
        <f t="shared" si="249"/>
        <v>0</v>
      </c>
      <c r="I5254" s="526">
        <f t="shared" si="247"/>
        <v>1</v>
      </c>
      <c r="J5254" s="526" t="str">
        <f ca="1">IF(G5254="","",SUMPRODUCT(LOOKUP(MID(SUBSTITUTE(UPPER(TRIM(CLEAN(SUBSTITUTE(SUBSTITUTE(G5254,"ٔ",""),"ـ","ء"))))," ",""),ROW(INDIRECT("1:"&amp;LEN(SUBSTITUTE(UPPER(TRIM(CLEAN(SUBSTITUTE(SUBSTITUTE(G5254,"ٔ",""),"ـ","ء"))))," ","")))),1),Gematria!$C$3:$C$40,Gematria!$D$3:$D$40)))</f>
        <v/>
      </c>
    </row>
    <row r="5255" spans="1:10" x14ac:dyDescent="0.25">
      <c r="A5255" s="2">
        <v>5254</v>
      </c>
      <c r="B5255" s="2">
        <v>63</v>
      </c>
      <c r="C5255" s="2">
        <v>7</v>
      </c>
      <c r="D5255" s="11"/>
      <c r="E52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55" s="524" t="str">
        <f t="shared" si="248"/>
        <v/>
      </c>
      <c r="H5255" s="525">
        <f t="shared" si="249"/>
        <v>0</v>
      </c>
      <c r="I5255" s="526">
        <f t="shared" si="247"/>
        <v>1</v>
      </c>
      <c r="J5255" s="526" t="str">
        <f ca="1">IF(G5255="","",SUMPRODUCT(LOOKUP(MID(SUBSTITUTE(UPPER(TRIM(CLEAN(SUBSTITUTE(SUBSTITUTE(G5255,"ٔ",""),"ـ","ء"))))," ",""),ROW(INDIRECT("1:"&amp;LEN(SUBSTITUTE(UPPER(TRIM(CLEAN(SUBSTITUTE(SUBSTITUTE(G5255,"ٔ",""),"ـ","ء"))))," ","")))),1),Gematria!$C$3:$C$40,Gematria!$D$3:$D$40)))</f>
        <v/>
      </c>
    </row>
    <row r="5256" spans="1:10" x14ac:dyDescent="0.25">
      <c r="A5256" s="2">
        <v>5255</v>
      </c>
      <c r="B5256" s="2">
        <v>63</v>
      </c>
      <c r="C5256" s="2">
        <v>8</v>
      </c>
      <c r="D5256" s="11"/>
      <c r="E52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56" s="524" t="str">
        <f t="shared" si="248"/>
        <v/>
      </c>
      <c r="H5256" s="525">
        <f t="shared" si="249"/>
        <v>0</v>
      </c>
      <c r="I5256" s="526">
        <f t="shared" si="247"/>
        <v>1</v>
      </c>
      <c r="J5256" s="526" t="str">
        <f ca="1">IF(G5256="","",SUMPRODUCT(LOOKUP(MID(SUBSTITUTE(UPPER(TRIM(CLEAN(SUBSTITUTE(SUBSTITUTE(G5256,"ٔ",""),"ـ","ء"))))," ",""),ROW(INDIRECT("1:"&amp;LEN(SUBSTITUTE(UPPER(TRIM(CLEAN(SUBSTITUTE(SUBSTITUTE(G5256,"ٔ",""),"ـ","ء"))))," ","")))),1),Gematria!$C$3:$C$40,Gematria!$D$3:$D$40)))</f>
        <v/>
      </c>
    </row>
    <row r="5257" spans="1:10" x14ac:dyDescent="0.25">
      <c r="A5257" s="2">
        <v>5256</v>
      </c>
      <c r="B5257" s="2">
        <v>63</v>
      </c>
      <c r="C5257" s="2">
        <v>9</v>
      </c>
      <c r="D5257" s="11"/>
      <c r="E52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57" s="524" t="str">
        <f t="shared" si="248"/>
        <v/>
      </c>
      <c r="H5257" s="525">
        <f t="shared" si="249"/>
        <v>0</v>
      </c>
      <c r="I5257" s="526">
        <f t="shared" si="247"/>
        <v>1</v>
      </c>
      <c r="J5257" s="526" t="str">
        <f ca="1">IF(G5257="","",SUMPRODUCT(LOOKUP(MID(SUBSTITUTE(UPPER(TRIM(CLEAN(SUBSTITUTE(SUBSTITUTE(G5257,"ٔ",""),"ـ","ء"))))," ",""),ROW(INDIRECT("1:"&amp;LEN(SUBSTITUTE(UPPER(TRIM(CLEAN(SUBSTITUTE(SUBSTITUTE(G5257,"ٔ",""),"ـ","ء"))))," ","")))),1),Gematria!$C$3:$C$40,Gematria!$D$3:$D$40)))</f>
        <v/>
      </c>
    </row>
    <row r="5258" spans="1:10" x14ac:dyDescent="0.25">
      <c r="A5258" s="2">
        <v>5257</v>
      </c>
      <c r="B5258" s="2">
        <v>63</v>
      </c>
      <c r="C5258" s="2">
        <v>10</v>
      </c>
      <c r="D5258" s="11"/>
      <c r="E52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58" s="524" t="str">
        <f t="shared" si="248"/>
        <v/>
      </c>
      <c r="H5258" s="525">
        <f t="shared" si="249"/>
        <v>0</v>
      </c>
      <c r="I5258" s="526">
        <f t="shared" si="247"/>
        <v>1</v>
      </c>
      <c r="J5258" s="526" t="str">
        <f ca="1">IF(G5258="","",SUMPRODUCT(LOOKUP(MID(SUBSTITUTE(UPPER(TRIM(CLEAN(SUBSTITUTE(SUBSTITUTE(G5258,"ٔ",""),"ـ","ء"))))," ",""),ROW(INDIRECT("1:"&amp;LEN(SUBSTITUTE(UPPER(TRIM(CLEAN(SUBSTITUTE(SUBSTITUTE(G5258,"ٔ",""),"ـ","ء"))))," ","")))),1),Gematria!$C$3:$C$40,Gematria!$D$3:$D$40)))</f>
        <v/>
      </c>
    </row>
    <row r="5259" spans="1:10" x14ac:dyDescent="0.25">
      <c r="A5259" s="2">
        <v>5258</v>
      </c>
      <c r="B5259" s="2">
        <v>63</v>
      </c>
      <c r="C5259" s="2">
        <v>11</v>
      </c>
      <c r="D5259" s="11"/>
      <c r="E52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59" s="524" t="str">
        <f t="shared" si="248"/>
        <v/>
      </c>
      <c r="H5259" s="525">
        <f t="shared" si="249"/>
        <v>0</v>
      </c>
      <c r="I5259" s="526">
        <f t="shared" si="247"/>
        <v>1</v>
      </c>
      <c r="J5259" s="526" t="str">
        <f ca="1">IF(G5259="","",SUMPRODUCT(LOOKUP(MID(SUBSTITUTE(UPPER(TRIM(CLEAN(SUBSTITUTE(SUBSTITUTE(G5259,"ٔ",""),"ـ","ء"))))," ",""),ROW(INDIRECT("1:"&amp;LEN(SUBSTITUTE(UPPER(TRIM(CLEAN(SUBSTITUTE(SUBSTITUTE(G5259,"ٔ",""),"ـ","ء"))))," ","")))),1),Gematria!$C$3:$C$40,Gematria!$D$3:$D$40)))</f>
        <v/>
      </c>
    </row>
    <row r="5260" spans="1:10" x14ac:dyDescent="0.25">
      <c r="A5260" s="2">
        <v>5259</v>
      </c>
      <c r="B5260" s="2">
        <v>64</v>
      </c>
      <c r="C5260" s="2">
        <v>0</v>
      </c>
      <c r="D5260" s="11"/>
      <c r="E52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60" s="524" t="str">
        <f t="shared" si="248"/>
        <v/>
      </c>
      <c r="H5260" s="525">
        <f t="shared" si="249"/>
        <v>0</v>
      </c>
      <c r="I5260" s="526">
        <f t="shared" si="247"/>
        <v>1</v>
      </c>
      <c r="J5260" s="526" t="str">
        <f ca="1">IF(G5260="","",SUMPRODUCT(LOOKUP(MID(SUBSTITUTE(UPPER(TRIM(CLEAN(SUBSTITUTE(SUBSTITUTE(G5260,"ٔ",""),"ـ","ء"))))," ",""),ROW(INDIRECT("1:"&amp;LEN(SUBSTITUTE(UPPER(TRIM(CLEAN(SUBSTITUTE(SUBSTITUTE(G5260,"ٔ",""),"ـ","ء"))))," ","")))),1),Gematria!$C$3:$C$40,Gematria!$D$3:$D$40)))</f>
        <v/>
      </c>
    </row>
    <row r="5261" spans="1:10" x14ac:dyDescent="0.25">
      <c r="A5261" s="2">
        <v>5260</v>
      </c>
      <c r="B5261" s="2">
        <v>64</v>
      </c>
      <c r="C5261" s="2">
        <v>1</v>
      </c>
      <c r="D5261" s="11"/>
      <c r="E52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61" s="524" t="str">
        <f t="shared" si="248"/>
        <v/>
      </c>
      <c r="H5261" s="525">
        <f t="shared" si="249"/>
        <v>0</v>
      </c>
      <c r="I5261" s="526">
        <f t="shared" si="247"/>
        <v>1</v>
      </c>
      <c r="J5261" s="526" t="str">
        <f ca="1">IF(G5261="","",SUMPRODUCT(LOOKUP(MID(SUBSTITUTE(UPPER(TRIM(CLEAN(SUBSTITUTE(SUBSTITUTE(G5261,"ٔ",""),"ـ","ء"))))," ",""),ROW(INDIRECT("1:"&amp;LEN(SUBSTITUTE(UPPER(TRIM(CLEAN(SUBSTITUTE(SUBSTITUTE(G5261,"ٔ",""),"ـ","ء"))))," ","")))),1),Gematria!$C$3:$C$40,Gematria!$D$3:$D$40)))</f>
        <v/>
      </c>
    </row>
    <row r="5262" spans="1:10" x14ac:dyDescent="0.25">
      <c r="A5262" s="2">
        <v>5261</v>
      </c>
      <c r="B5262" s="2">
        <v>64</v>
      </c>
      <c r="C5262" s="2">
        <v>2</v>
      </c>
      <c r="D5262" s="11"/>
      <c r="E52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62" s="524" t="str">
        <f t="shared" si="248"/>
        <v/>
      </c>
      <c r="H5262" s="525">
        <f t="shared" si="249"/>
        <v>0</v>
      </c>
      <c r="I5262" s="526">
        <f t="shared" si="247"/>
        <v>1</v>
      </c>
      <c r="J5262" s="526" t="str">
        <f ca="1">IF(G5262="","",SUMPRODUCT(LOOKUP(MID(SUBSTITUTE(UPPER(TRIM(CLEAN(SUBSTITUTE(SUBSTITUTE(G5262,"ٔ",""),"ـ","ء"))))," ",""),ROW(INDIRECT("1:"&amp;LEN(SUBSTITUTE(UPPER(TRIM(CLEAN(SUBSTITUTE(SUBSTITUTE(G5262,"ٔ",""),"ـ","ء"))))," ","")))),1),Gematria!$C$3:$C$40,Gematria!$D$3:$D$40)))</f>
        <v/>
      </c>
    </row>
    <row r="5263" spans="1:10" x14ac:dyDescent="0.25">
      <c r="A5263" s="2">
        <v>5262</v>
      </c>
      <c r="B5263" s="2">
        <v>64</v>
      </c>
      <c r="C5263" s="2">
        <v>3</v>
      </c>
      <c r="D5263" s="11"/>
      <c r="E52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63" s="524" t="str">
        <f t="shared" si="248"/>
        <v/>
      </c>
      <c r="H5263" s="525">
        <f t="shared" si="249"/>
        <v>0</v>
      </c>
      <c r="I5263" s="526">
        <f t="shared" si="247"/>
        <v>1</v>
      </c>
      <c r="J5263" s="526" t="str">
        <f ca="1">IF(G5263="","",SUMPRODUCT(LOOKUP(MID(SUBSTITUTE(UPPER(TRIM(CLEAN(SUBSTITUTE(SUBSTITUTE(G5263,"ٔ",""),"ـ","ء"))))," ",""),ROW(INDIRECT("1:"&amp;LEN(SUBSTITUTE(UPPER(TRIM(CLEAN(SUBSTITUTE(SUBSTITUTE(G5263,"ٔ",""),"ـ","ء"))))," ","")))),1),Gematria!$C$3:$C$40,Gematria!$D$3:$D$40)))</f>
        <v/>
      </c>
    </row>
    <row r="5264" spans="1:10" x14ac:dyDescent="0.25">
      <c r="A5264" s="2">
        <v>5263</v>
      </c>
      <c r="B5264" s="2">
        <v>64</v>
      </c>
      <c r="C5264" s="2">
        <v>4</v>
      </c>
      <c r="D5264" s="11"/>
      <c r="E52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64" s="524" t="str">
        <f t="shared" si="248"/>
        <v/>
      </c>
      <c r="H5264" s="525">
        <f t="shared" si="249"/>
        <v>0</v>
      </c>
      <c r="I5264" s="526">
        <f t="shared" si="247"/>
        <v>1</v>
      </c>
      <c r="J5264" s="526" t="str">
        <f ca="1">IF(G5264="","",SUMPRODUCT(LOOKUP(MID(SUBSTITUTE(UPPER(TRIM(CLEAN(SUBSTITUTE(SUBSTITUTE(G5264,"ٔ",""),"ـ","ء"))))," ",""),ROW(INDIRECT("1:"&amp;LEN(SUBSTITUTE(UPPER(TRIM(CLEAN(SUBSTITUTE(SUBSTITUTE(G5264,"ٔ",""),"ـ","ء"))))," ","")))),1),Gematria!$C$3:$C$40,Gematria!$D$3:$D$40)))</f>
        <v/>
      </c>
    </row>
    <row r="5265" spans="1:10" x14ac:dyDescent="0.25">
      <c r="A5265" s="2">
        <v>5264</v>
      </c>
      <c r="B5265" s="2">
        <v>64</v>
      </c>
      <c r="C5265" s="2">
        <v>5</v>
      </c>
      <c r="D5265" s="11"/>
      <c r="E52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65" s="524" t="str">
        <f t="shared" si="248"/>
        <v/>
      </c>
      <c r="H5265" s="525">
        <f t="shared" si="249"/>
        <v>0</v>
      </c>
      <c r="I5265" s="526">
        <f t="shared" si="247"/>
        <v>1</v>
      </c>
      <c r="J5265" s="526" t="str">
        <f ca="1">IF(G5265="","",SUMPRODUCT(LOOKUP(MID(SUBSTITUTE(UPPER(TRIM(CLEAN(SUBSTITUTE(SUBSTITUTE(G5265,"ٔ",""),"ـ","ء"))))," ",""),ROW(INDIRECT("1:"&amp;LEN(SUBSTITUTE(UPPER(TRIM(CLEAN(SUBSTITUTE(SUBSTITUTE(G5265,"ٔ",""),"ـ","ء"))))," ","")))),1),Gematria!$C$3:$C$40,Gematria!$D$3:$D$40)))</f>
        <v/>
      </c>
    </row>
    <row r="5266" spans="1:10" x14ac:dyDescent="0.25">
      <c r="A5266" s="2">
        <v>5265</v>
      </c>
      <c r="B5266" s="2">
        <v>64</v>
      </c>
      <c r="C5266" s="2">
        <v>6</v>
      </c>
      <c r="D5266" s="11"/>
      <c r="E52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66" s="524" t="str">
        <f t="shared" si="248"/>
        <v/>
      </c>
      <c r="H5266" s="525">
        <f t="shared" si="249"/>
        <v>0</v>
      </c>
      <c r="I5266" s="526">
        <f t="shared" si="247"/>
        <v>1</v>
      </c>
      <c r="J5266" s="526" t="str">
        <f ca="1">IF(G5266="","",SUMPRODUCT(LOOKUP(MID(SUBSTITUTE(UPPER(TRIM(CLEAN(SUBSTITUTE(SUBSTITUTE(G5266,"ٔ",""),"ـ","ء"))))," ",""),ROW(INDIRECT("1:"&amp;LEN(SUBSTITUTE(UPPER(TRIM(CLEAN(SUBSTITUTE(SUBSTITUTE(G5266,"ٔ",""),"ـ","ء"))))," ","")))),1),Gematria!$C$3:$C$40,Gematria!$D$3:$D$40)))</f>
        <v/>
      </c>
    </row>
    <row r="5267" spans="1:10" x14ac:dyDescent="0.25">
      <c r="A5267" s="2">
        <v>5266</v>
      </c>
      <c r="B5267" s="2">
        <v>64</v>
      </c>
      <c r="C5267" s="2">
        <v>7</v>
      </c>
      <c r="D5267" s="11"/>
      <c r="E52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67" s="524" t="str">
        <f t="shared" si="248"/>
        <v/>
      </c>
      <c r="H5267" s="525">
        <f t="shared" si="249"/>
        <v>0</v>
      </c>
      <c r="I5267" s="526">
        <f t="shared" ref="I5267:I5330" si="250">LEN(TRIM(G5267))-H5267+1</f>
        <v>1</v>
      </c>
      <c r="J5267" s="526" t="str">
        <f ca="1">IF(G5267="","",SUMPRODUCT(LOOKUP(MID(SUBSTITUTE(UPPER(TRIM(CLEAN(SUBSTITUTE(SUBSTITUTE(G5267,"ٔ",""),"ـ","ء"))))," ",""),ROW(INDIRECT("1:"&amp;LEN(SUBSTITUTE(UPPER(TRIM(CLEAN(SUBSTITUTE(SUBSTITUTE(G5267,"ٔ",""),"ـ","ء"))))," ","")))),1),Gematria!$C$3:$C$40,Gematria!$D$3:$D$40)))</f>
        <v/>
      </c>
    </row>
    <row r="5268" spans="1:10" x14ac:dyDescent="0.25">
      <c r="A5268" s="2">
        <v>5267</v>
      </c>
      <c r="B5268" s="2">
        <v>64</v>
      </c>
      <c r="C5268" s="2">
        <v>8</v>
      </c>
      <c r="D5268" s="11"/>
      <c r="E52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68" s="524" t="str">
        <f t="shared" si="248"/>
        <v/>
      </c>
      <c r="H5268" s="525">
        <f t="shared" si="249"/>
        <v>0</v>
      </c>
      <c r="I5268" s="526">
        <f t="shared" si="250"/>
        <v>1</v>
      </c>
      <c r="J5268" s="526" t="str">
        <f ca="1">IF(G5268="","",SUMPRODUCT(LOOKUP(MID(SUBSTITUTE(UPPER(TRIM(CLEAN(SUBSTITUTE(SUBSTITUTE(G5268,"ٔ",""),"ـ","ء"))))," ",""),ROW(INDIRECT("1:"&amp;LEN(SUBSTITUTE(UPPER(TRIM(CLEAN(SUBSTITUTE(SUBSTITUTE(G5268,"ٔ",""),"ـ","ء"))))," ","")))),1),Gematria!$C$3:$C$40,Gematria!$D$3:$D$40)))</f>
        <v/>
      </c>
    </row>
    <row r="5269" spans="1:10" x14ac:dyDescent="0.25">
      <c r="A5269" s="2">
        <v>5268</v>
      </c>
      <c r="B5269" s="2">
        <v>64</v>
      </c>
      <c r="C5269" s="2">
        <v>9</v>
      </c>
      <c r="D5269" s="11"/>
      <c r="E52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69" s="524" t="str">
        <f t="shared" si="248"/>
        <v/>
      </c>
      <c r="H5269" s="525">
        <f t="shared" si="249"/>
        <v>0</v>
      </c>
      <c r="I5269" s="526">
        <f t="shared" si="250"/>
        <v>1</v>
      </c>
      <c r="J5269" s="526" t="str">
        <f ca="1">IF(G5269="","",SUMPRODUCT(LOOKUP(MID(SUBSTITUTE(UPPER(TRIM(CLEAN(SUBSTITUTE(SUBSTITUTE(G5269,"ٔ",""),"ـ","ء"))))," ",""),ROW(INDIRECT("1:"&amp;LEN(SUBSTITUTE(UPPER(TRIM(CLEAN(SUBSTITUTE(SUBSTITUTE(G5269,"ٔ",""),"ـ","ء"))))," ","")))),1),Gematria!$C$3:$C$40,Gematria!$D$3:$D$40)))</f>
        <v/>
      </c>
    </row>
    <row r="5270" spans="1:10" x14ac:dyDescent="0.25">
      <c r="A5270" s="2">
        <v>5269</v>
      </c>
      <c r="B5270" s="2">
        <v>64</v>
      </c>
      <c r="C5270" s="2">
        <v>10</v>
      </c>
      <c r="D5270" s="11"/>
      <c r="E52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70" s="524" t="str">
        <f t="shared" si="248"/>
        <v/>
      </c>
      <c r="H5270" s="525">
        <f t="shared" si="249"/>
        <v>0</v>
      </c>
      <c r="I5270" s="526">
        <f t="shared" si="250"/>
        <v>1</v>
      </c>
      <c r="J5270" s="526" t="str">
        <f ca="1">IF(G5270="","",SUMPRODUCT(LOOKUP(MID(SUBSTITUTE(UPPER(TRIM(CLEAN(SUBSTITUTE(SUBSTITUTE(G5270,"ٔ",""),"ـ","ء"))))," ",""),ROW(INDIRECT("1:"&amp;LEN(SUBSTITUTE(UPPER(TRIM(CLEAN(SUBSTITUTE(SUBSTITUTE(G5270,"ٔ",""),"ـ","ء"))))," ","")))),1),Gematria!$C$3:$C$40,Gematria!$D$3:$D$40)))</f>
        <v/>
      </c>
    </row>
    <row r="5271" spans="1:10" x14ac:dyDescent="0.25">
      <c r="A5271" s="2">
        <v>5270</v>
      </c>
      <c r="B5271" s="2">
        <v>64</v>
      </c>
      <c r="C5271" s="2">
        <v>11</v>
      </c>
      <c r="D5271" s="11"/>
      <c r="E52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71" s="524" t="str">
        <f t="shared" si="248"/>
        <v/>
      </c>
      <c r="H5271" s="525">
        <f t="shared" si="249"/>
        <v>0</v>
      </c>
      <c r="I5271" s="526">
        <f t="shared" si="250"/>
        <v>1</v>
      </c>
      <c r="J5271" s="526" t="str">
        <f ca="1">IF(G5271="","",SUMPRODUCT(LOOKUP(MID(SUBSTITUTE(UPPER(TRIM(CLEAN(SUBSTITUTE(SUBSTITUTE(G5271,"ٔ",""),"ـ","ء"))))," ",""),ROW(INDIRECT("1:"&amp;LEN(SUBSTITUTE(UPPER(TRIM(CLEAN(SUBSTITUTE(SUBSTITUTE(G5271,"ٔ",""),"ـ","ء"))))," ","")))),1),Gematria!$C$3:$C$40,Gematria!$D$3:$D$40)))</f>
        <v/>
      </c>
    </row>
    <row r="5272" spans="1:10" x14ac:dyDescent="0.25">
      <c r="A5272" s="2">
        <v>5271</v>
      </c>
      <c r="B5272" s="2">
        <v>64</v>
      </c>
      <c r="C5272" s="2">
        <v>12</v>
      </c>
      <c r="D5272" s="11"/>
      <c r="E52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72" s="524" t="str">
        <f t="shared" si="248"/>
        <v/>
      </c>
      <c r="H5272" s="525">
        <f t="shared" si="249"/>
        <v>0</v>
      </c>
      <c r="I5272" s="526">
        <f t="shared" si="250"/>
        <v>1</v>
      </c>
      <c r="J5272" s="526" t="str">
        <f ca="1">IF(G5272="","",SUMPRODUCT(LOOKUP(MID(SUBSTITUTE(UPPER(TRIM(CLEAN(SUBSTITUTE(SUBSTITUTE(G5272,"ٔ",""),"ـ","ء"))))," ",""),ROW(INDIRECT("1:"&amp;LEN(SUBSTITUTE(UPPER(TRIM(CLEAN(SUBSTITUTE(SUBSTITUTE(G5272,"ٔ",""),"ـ","ء"))))," ","")))),1),Gematria!$C$3:$C$40,Gematria!$D$3:$D$40)))</f>
        <v/>
      </c>
    </row>
    <row r="5273" spans="1:10" x14ac:dyDescent="0.25">
      <c r="A5273" s="2">
        <v>5272</v>
      </c>
      <c r="B5273" s="2">
        <v>64</v>
      </c>
      <c r="C5273" s="2">
        <v>13</v>
      </c>
      <c r="D5273" s="11"/>
      <c r="E52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73" s="524" t="str">
        <f t="shared" si="248"/>
        <v/>
      </c>
      <c r="H5273" s="525">
        <f t="shared" si="249"/>
        <v>0</v>
      </c>
      <c r="I5273" s="526">
        <f t="shared" si="250"/>
        <v>1</v>
      </c>
      <c r="J5273" s="526" t="str">
        <f ca="1">IF(G5273="","",SUMPRODUCT(LOOKUP(MID(SUBSTITUTE(UPPER(TRIM(CLEAN(SUBSTITUTE(SUBSTITUTE(G5273,"ٔ",""),"ـ","ء"))))," ",""),ROW(INDIRECT("1:"&amp;LEN(SUBSTITUTE(UPPER(TRIM(CLEAN(SUBSTITUTE(SUBSTITUTE(G5273,"ٔ",""),"ـ","ء"))))," ","")))),1),Gematria!$C$3:$C$40,Gematria!$D$3:$D$40)))</f>
        <v/>
      </c>
    </row>
    <row r="5274" spans="1:10" x14ac:dyDescent="0.25">
      <c r="A5274" s="2">
        <v>5273</v>
      </c>
      <c r="B5274" s="2">
        <v>64</v>
      </c>
      <c r="C5274" s="2">
        <v>14</v>
      </c>
      <c r="D5274" s="11"/>
      <c r="E52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74" s="524" t="str">
        <f t="shared" si="248"/>
        <v/>
      </c>
      <c r="H5274" s="525">
        <f t="shared" si="249"/>
        <v>0</v>
      </c>
      <c r="I5274" s="526">
        <f t="shared" si="250"/>
        <v>1</v>
      </c>
      <c r="J5274" s="526" t="str">
        <f ca="1">IF(G5274="","",SUMPRODUCT(LOOKUP(MID(SUBSTITUTE(UPPER(TRIM(CLEAN(SUBSTITUTE(SUBSTITUTE(G5274,"ٔ",""),"ـ","ء"))))," ",""),ROW(INDIRECT("1:"&amp;LEN(SUBSTITUTE(UPPER(TRIM(CLEAN(SUBSTITUTE(SUBSTITUTE(G5274,"ٔ",""),"ـ","ء"))))," ","")))),1),Gematria!$C$3:$C$40,Gematria!$D$3:$D$40)))</f>
        <v/>
      </c>
    </row>
    <row r="5275" spans="1:10" x14ac:dyDescent="0.25">
      <c r="A5275" s="2">
        <v>5274</v>
      </c>
      <c r="B5275" s="2">
        <v>64</v>
      </c>
      <c r="C5275" s="2">
        <v>15</v>
      </c>
      <c r="D5275" s="11"/>
      <c r="E52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75" s="524" t="str">
        <f t="shared" si="248"/>
        <v/>
      </c>
      <c r="H5275" s="525">
        <f t="shared" si="249"/>
        <v>0</v>
      </c>
      <c r="I5275" s="526">
        <f t="shared" si="250"/>
        <v>1</v>
      </c>
      <c r="J5275" s="526" t="str">
        <f ca="1">IF(G5275="","",SUMPRODUCT(LOOKUP(MID(SUBSTITUTE(UPPER(TRIM(CLEAN(SUBSTITUTE(SUBSTITUTE(G5275,"ٔ",""),"ـ","ء"))))," ",""),ROW(INDIRECT("1:"&amp;LEN(SUBSTITUTE(UPPER(TRIM(CLEAN(SUBSTITUTE(SUBSTITUTE(G5275,"ٔ",""),"ـ","ء"))))," ","")))),1),Gematria!$C$3:$C$40,Gematria!$D$3:$D$40)))</f>
        <v/>
      </c>
    </row>
    <row r="5276" spans="1:10" x14ac:dyDescent="0.25">
      <c r="A5276" s="2">
        <v>5275</v>
      </c>
      <c r="B5276" s="2">
        <v>64</v>
      </c>
      <c r="C5276" s="2">
        <v>16</v>
      </c>
      <c r="D5276" s="11"/>
      <c r="E52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76" s="524" t="str">
        <f t="shared" si="248"/>
        <v/>
      </c>
      <c r="H5276" s="525">
        <f t="shared" si="249"/>
        <v>0</v>
      </c>
      <c r="I5276" s="526">
        <f t="shared" si="250"/>
        <v>1</v>
      </c>
      <c r="J5276" s="526" t="str">
        <f ca="1">IF(G5276="","",SUMPRODUCT(LOOKUP(MID(SUBSTITUTE(UPPER(TRIM(CLEAN(SUBSTITUTE(SUBSTITUTE(G5276,"ٔ",""),"ـ","ء"))))," ",""),ROW(INDIRECT("1:"&amp;LEN(SUBSTITUTE(UPPER(TRIM(CLEAN(SUBSTITUTE(SUBSTITUTE(G5276,"ٔ",""),"ـ","ء"))))," ","")))),1),Gematria!$C$3:$C$40,Gematria!$D$3:$D$40)))</f>
        <v/>
      </c>
    </row>
    <row r="5277" spans="1:10" x14ac:dyDescent="0.25">
      <c r="A5277" s="2">
        <v>5276</v>
      </c>
      <c r="B5277" s="2">
        <v>64</v>
      </c>
      <c r="C5277" s="2">
        <v>17</v>
      </c>
      <c r="D5277" s="11"/>
      <c r="E52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77" s="524" t="str">
        <f t="shared" si="248"/>
        <v/>
      </c>
      <c r="H5277" s="525">
        <f t="shared" si="249"/>
        <v>0</v>
      </c>
      <c r="I5277" s="526">
        <f t="shared" si="250"/>
        <v>1</v>
      </c>
      <c r="J5277" s="526" t="str">
        <f ca="1">IF(G5277="","",SUMPRODUCT(LOOKUP(MID(SUBSTITUTE(UPPER(TRIM(CLEAN(SUBSTITUTE(SUBSTITUTE(G5277,"ٔ",""),"ـ","ء"))))," ",""),ROW(INDIRECT("1:"&amp;LEN(SUBSTITUTE(UPPER(TRIM(CLEAN(SUBSTITUTE(SUBSTITUTE(G5277,"ٔ",""),"ـ","ء"))))," ","")))),1),Gematria!$C$3:$C$40,Gematria!$D$3:$D$40)))</f>
        <v/>
      </c>
    </row>
    <row r="5278" spans="1:10" x14ac:dyDescent="0.25">
      <c r="A5278" s="2">
        <v>5277</v>
      </c>
      <c r="B5278" s="2">
        <v>64</v>
      </c>
      <c r="C5278" s="2">
        <v>18</v>
      </c>
      <c r="D5278" s="11"/>
      <c r="E52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78" s="524" t="str">
        <f t="shared" si="248"/>
        <v/>
      </c>
      <c r="H5278" s="525">
        <f t="shared" si="249"/>
        <v>0</v>
      </c>
      <c r="I5278" s="526">
        <f t="shared" si="250"/>
        <v>1</v>
      </c>
      <c r="J5278" s="526" t="str">
        <f ca="1">IF(G5278="","",SUMPRODUCT(LOOKUP(MID(SUBSTITUTE(UPPER(TRIM(CLEAN(SUBSTITUTE(SUBSTITUTE(G5278,"ٔ",""),"ـ","ء"))))," ",""),ROW(INDIRECT("1:"&amp;LEN(SUBSTITUTE(UPPER(TRIM(CLEAN(SUBSTITUTE(SUBSTITUTE(G5278,"ٔ",""),"ـ","ء"))))," ","")))),1),Gematria!$C$3:$C$40,Gematria!$D$3:$D$40)))</f>
        <v/>
      </c>
    </row>
    <row r="5279" spans="1:10" x14ac:dyDescent="0.25">
      <c r="A5279" s="2">
        <v>5278</v>
      </c>
      <c r="B5279" s="2">
        <v>65</v>
      </c>
      <c r="C5279" s="2">
        <v>0</v>
      </c>
      <c r="D5279" s="11"/>
      <c r="E52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79" s="524" t="str">
        <f t="shared" si="248"/>
        <v/>
      </c>
      <c r="H5279" s="525">
        <f t="shared" si="249"/>
        <v>0</v>
      </c>
      <c r="I5279" s="526">
        <f t="shared" si="250"/>
        <v>1</v>
      </c>
      <c r="J5279" s="526" t="str">
        <f ca="1">IF(G5279="","",SUMPRODUCT(LOOKUP(MID(SUBSTITUTE(UPPER(TRIM(CLEAN(SUBSTITUTE(SUBSTITUTE(G5279,"ٔ",""),"ـ","ء"))))," ",""),ROW(INDIRECT("1:"&amp;LEN(SUBSTITUTE(UPPER(TRIM(CLEAN(SUBSTITUTE(SUBSTITUTE(G5279,"ٔ",""),"ـ","ء"))))," ","")))),1),Gematria!$C$3:$C$40,Gematria!$D$3:$D$40)))</f>
        <v/>
      </c>
    </row>
    <row r="5280" spans="1:10" x14ac:dyDescent="0.25">
      <c r="A5280" s="2">
        <v>5279</v>
      </c>
      <c r="B5280" s="2">
        <v>65</v>
      </c>
      <c r="C5280" s="2">
        <v>1</v>
      </c>
      <c r="D5280" s="11"/>
      <c r="E52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80" s="524" t="str">
        <f t="shared" si="248"/>
        <v/>
      </c>
      <c r="H5280" s="525">
        <f t="shared" si="249"/>
        <v>0</v>
      </c>
      <c r="I5280" s="526">
        <f t="shared" si="250"/>
        <v>1</v>
      </c>
      <c r="J5280" s="526" t="str">
        <f ca="1">IF(G5280="","",SUMPRODUCT(LOOKUP(MID(SUBSTITUTE(UPPER(TRIM(CLEAN(SUBSTITUTE(SUBSTITUTE(G5280,"ٔ",""),"ـ","ء"))))," ",""),ROW(INDIRECT("1:"&amp;LEN(SUBSTITUTE(UPPER(TRIM(CLEAN(SUBSTITUTE(SUBSTITUTE(G5280,"ٔ",""),"ـ","ء"))))," ","")))),1),Gematria!$C$3:$C$40,Gematria!$D$3:$D$40)))</f>
        <v/>
      </c>
    </row>
    <row r="5281" spans="1:10" x14ac:dyDescent="0.25">
      <c r="A5281" s="2">
        <v>5280</v>
      </c>
      <c r="B5281" s="2">
        <v>65</v>
      </c>
      <c r="C5281" s="2">
        <v>2</v>
      </c>
      <c r="D5281" s="11"/>
      <c r="E52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81" s="524" t="str">
        <f t="shared" si="248"/>
        <v/>
      </c>
      <c r="H5281" s="525">
        <f t="shared" si="249"/>
        <v>0</v>
      </c>
      <c r="I5281" s="526">
        <f t="shared" si="250"/>
        <v>1</v>
      </c>
      <c r="J5281" s="526" t="str">
        <f ca="1">IF(G5281="","",SUMPRODUCT(LOOKUP(MID(SUBSTITUTE(UPPER(TRIM(CLEAN(SUBSTITUTE(SUBSTITUTE(G5281,"ٔ",""),"ـ","ء"))))," ",""),ROW(INDIRECT("1:"&amp;LEN(SUBSTITUTE(UPPER(TRIM(CLEAN(SUBSTITUTE(SUBSTITUTE(G5281,"ٔ",""),"ـ","ء"))))," ","")))),1),Gematria!$C$3:$C$40,Gematria!$D$3:$D$40)))</f>
        <v/>
      </c>
    </row>
    <row r="5282" spans="1:10" x14ac:dyDescent="0.25">
      <c r="A5282" s="2">
        <v>5281</v>
      </c>
      <c r="B5282" s="2">
        <v>65</v>
      </c>
      <c r="C5282" s="2">
        <v>3</v>
      </c>
      <c r="D5282" s="11"/>
      <c r="E52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82" s="524" t="str">
        <f t="shared" si="248"/>
        <v/>
      </c>
      <c r="H5282" s="525">
        <f t="shared" si="249"/>
        <v>0</v>
      </c>
      <c r="I5282" s="526">
        <f t="shared" si="250"/>
        <v>1</v>
      </c>
      <c r="J5282" s="526" t="str">
        <f ca="1">IF(G5282="","",SUMPRODUCT(LOOKUP(MID(SUBSTITUTE(UPPER(TRIM(CLEAN(SUBSTITUTE(SUBSTITUTE(G5282,"ٔ",""),"ـ","ء"))))," ",""),ROW(INDIRECT("1:"&amp;LEN(SUBSTITUTE(UPPER(TRIM(CLEAN(SUBSTITUTE(SUBSTITUTE(G5282,"ٔ",""),"ـ","ء"))))," ","")))),1),Gematria!$C$3:$C$40,Gematria!$D$3:$D$40)))</f>
        <v/>
      </c>
    </row>
    <row r="5283" spans="1:10" x14ac:dyDescent="0.25">
      <c r="A5283" s="2">
        <v>5282</v>
      </c>
      <c r="B5283" s="2">
        <v>65</v>
      </c>
      <c r="C5283" s="2">
        <v>4</v>
      </c>
      <c r="D5283" s="11"/>
      <c r="E52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83" s="524" t="str">
        <f t="shared" si="248"/>
        <v/>
      </c>
      <c r="H5283" s="525">
        <f t="shared" si="249"/>
        <v>0</v>
      </c>
      <c r="I5283" s="526">
        <f t="shared" si="250"/>
        <v>1</v>
      </c>
      <c r="J5283" s="526" t="str">
        <f ca="1">IF(G5283="","",SUMPRODUCT(LOOKUP(MID(SUBSTITUTE(UPPER(TRIM(CLEAN(SUBSTITUTE(SUBSTITUTE(G5283,"ٔ",""),"ـ","ء"))))," ",""),ROW(INDIRECT("1:"&amp;LEN(SUBSTITUTE(UPPER(TRIM(CLEAN(SUBSTITUTE(SUBSTITUTE(G5283,"ٔ",""),"ـ","ء"))))," ","")))),1),Gematria!$C$3:$C$40,Gematria!$D$3:$D$40)))</f>
        <v/>
      </c>
    </row>
    <row r="5284" spans="1:10" x14ac:dyDescent="0.25">
      <c r="A5284" s="2">
        <v>5283</v>
      </c>
      <c r="B5284" s="2">
        <v>65</v>
      </c>
      <c r="C5284" s="2">
        <v>5</v>
      </c>
      <c r="D5284" s="11"/>
      <c r="E52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84" s="524" t="str">
        <f t="shared" si="248"/>
        <v/>
      </c>
      <c r="H5284" s="525">
        <f t="shared" si="249"/>
        <v>0</v>
      </c>
      <c r="I5284" s="526">
        <f t="shared" si="250"/>
        <v>1</v>
      </c>
      <c r="J5284" s="526" t="str">
        <f ca="1">IF(G5284="","",SUMPRODUCT(LOOKUP(MID(SUBSTITUTE(UPPER(TRIM(CLEAN(SUBSTITUTE(SUBSTITUTE(G5284,"ٔ",""),"ـ","ء"))))," ",""),ROW(INDIRECT("1:"&amp;LEN(SUBSTITUTE(UPPER(TRIM(CLEAN(SUBSTITUTE(SUBSTITUTE(G5284,"ٔ",""),"ـ","ء"))))," ","")))),1),Gematria!$C$3:$C$40,Gematria!$D$3:$D$40)))</f>
        <v/>
      </c>
    </row>
    <row r="5285" spans="1:10" x14ac:dyDescent="0.25">
      <c r="A5285" s="2">
        <v>5284</v>
      </c>
      <c r="B5285" s="2">
        <v>65</v>
      </c>
      <c r="C5285" s="2">
        <v>6</v>
      </c>
      <c r="D5285" s="11"/>
      <c r="E52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85" s="524" t="str">
        <f t="shared" si="248"/>
        <v/>
      </c>
      <c r="H5285" s="525">
        <f t="shared" si="249"/>
        <v>0</v>
      </c>
      <c r="I5285" s="526">
        <f t="shared" si="250"/>
        <v>1</v>
      </c>
      <c r="J5285" s="526" t="str">
        <f ca="1">IF(G5285="","",SUMPRODUCT(LOOKUP(MID(SUBSTITUTE(UPPER(TRIM(CLEAN(SUBSTITUTE(SUBSTITUTE(G5285,"ٔ",""),"ـ","ء"))))," ",""),ROW(INDIRECT("1:"&amp;LEN(SUBSTITUTE(UPPER(TRIM(CLEAN(SUBSTITUTE(SUBSTITUTE(G5285,"ٔ",""),"ـ","ء"))))," ","")))),1),Gematria!$C$3:$C$40,Gematria!$D$3:$D$40)))</f>
        <v/>
      </c>
    </row>
    <row r="5286" spans="1:10" x14ac:dyDescent="0.25">
      <c r="A5286" s="2">
        <v>5285</v>
      </c>
      <c r="B5286" s="2">
        <v>65</v>
      </c>
      <c r="C5286" s="2">
        <v>7</v>
      </c>
      <c r="D5286" s="11"/>
      <c r="E52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86" s="524" t="str">
        <f t="shared" si="248"/>
        <v/>
      </c>
      <c r="H5286" s="525">
        <f t="shared" si="249"/>
        <v>0</v>
      </c>
      <c r="I5286" s="526">
        <f t="shared" si="250"/>
        <v>1</v>
      </c>
      <c r="J5286" s="526" t="str">
        <f ca="1">IF(G5286="","",SUMPRODUCT(LOOKUP(MID(SUBSTITUTE(UPPER(TRIM(CLEAN(SUBSTITUTE(SUBSTITUTE(G5286,"ٔ",""),"ـ","ء"))))," ",""),ROW(INDIRECT("1:"&amp;LEN(SUBSTITUTE(UPPER(TRIM(CLEAN(SUBSTITUTE(SUBSTITUTE(G5286,"ٔ",""),"ـ","ء"))))," ","")))),1),Gematria!$C$3:$C$40,Gematria!$D$3:$D$40)))</f>
        <v/>
      </c>
    </row>
    <row r="5287" spans="1:10" x14ac:dyDescent="0.25">
      <c r="A5287" s="2">
        <v>5286</v>
      </c>
      <c r="B5287" s="2">
        <v>65</v>
      </c>
      <c r="C5287" s="2">
        <v>8</v>
      </c>
      <c r="D5287" s="11"/>
      <c r="E52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87" s="524" t="str">
        <f t="shared" si="248"/>
        <v/>
      </c>
      <c r="H5287" s="525">
        <f t="shared" si="249"/>
        <v>0</v>
      </c>
      <c r="I5287" s="526">
        <f t="shared" si="250"/>
        <v>1</v>
      </c>
      <c r="J5287" s="526" t="str">
        <f ca="1">IF(G5287="","",SUMPRODUCT(LOOKUP(MID(SUBSTITUTE(UPPER(TRIM(CLEAN(SUBSTITUTE(SUBSTITUTE(G5287,"ٔ",""),"ـ","ء"))))," ",""),ROW(INDIRECT("1:"&amp;LEN(SUBSTITUTE(UPPER(TRIM(CLEAN(SUBSTITUTE(SUBSTITUTE(G5287,"ٔ",""),"ـ","ء"))))," ","")))),1),Gematria!$C$3:$C$40,Gematria!$D$3:$D$40)))</f>
        <v/>
      </c>
    </row>
    <row r="5288" spans="1:10" x14ac:dyDescent="0.25">
      <c r="A5288" s="2">
        <v>5287</v>
      </c>
      <c r="B5288" s="2">
        <v>65</v>
      </c>
      <c r="C5288" s="2">
        <v>9</v>
      </c>
      <c r="D5288" s="11"/>
      <c r="E52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88" s="524" t="str">
        <f t="shared" si="248"/>
        <v/>
      </c>
      <c r="H5288" s="525">
        <f t="shared" si="249"/>
        <v>0</v>
      </c>
      <c r="I5288" s="526">
        <f t="shared" si="250"/>
        <v>1</v>
      </c>
      <c r="J5288" s="526" t="str">
        <f ca="1">IF(G5288="","",SUMPRODUCT(LOOKUP(MID(SUBSTITUTE(UPPER(TRIM(CLEAN(SUBSTITUTE(SUBSTITUTE(G5288,"ٔ",""),"ـ","ء"))))," ",""),ROW(INDIRECT("1:"&amp;LEN(SUBSTITUTE(UPPER(TRIM(CLEAN(SUBSTITUTE(SUBSTITUTE(G5288,"ٔ",""),"ـ","ء"))))," ","")))),1),Gematria!$C$3:$C$40,Gematria!$D$3:$D$40)))</f>
        <v/>
      </c>
    </row>
    <row r="5289" spans="1:10" x14ac:dyDescent="0.25">
      <c r="A5289" s="2">
        <v>5288</v>
      </c>
      <c r="B5289" s="2">
        <v>65</v>
      </c>
      <c r="C5289" s="2">
        <v>10</v>
      </c>
      <c r="D5289" s="11"/>
      <c r="E52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89" s="524" t="str">
        <f t="shared" si="248"/>
        <v/>
      </c>
      <c r="H5289" s="525">
        <f t="shared" si="249"/>
        <v>0</v>
      </c>
      <c r="I5289" s="526">
        <f t="shared" si="250"/>
        <v>1</v>
      </c>
      <c r="J5289" s="526" t="str">
        <f ca="1">IF(G5289="","",SUMPRODUCT(LOOKUP(MID(SUBSTITUTE(UPPER(TRIM(CLEAN(SUBSTITUTE(SUBSTITUTE(G5289,"ٔ",""),"ـ","ء"))))," ",""),ROW(INDIRECT("1:"&amp;LEN(SUBSTITUTE(UPPER(TRIM(CLEAN(SUBSTITUTE(SUBSTITUTE(G5289,"ٔ",""),"ـ","ء"))))," ","")))),1),Gematria!$C$3:$C$40,Gematria!$D$3:$D$40)))</f>
        <v/>
      </c>
    </row>
    <row r="5290" spans="1:10" x14ac:dyDescent="0.25">
      <c r="A5290" s="2">
        <v>5289</v>
      </c>
      <c r="B5290" s="2">
        <v>65</v>
      </c>
      <c r="C5290" s="2">
        <v>11</v>
      </c>
      <c r="D5290" s="11"/>
      <c r="E52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90" s="524" t="str">
        <f t="shared" si="248"/>
        <v/>
      </c>
      <c r="H5290" s="525">
        <f t="shared" si="249"/>
        <v>0</v>
      </c>
      <c r="I5290" s="526">
        <f t="shared" si="250"/>
        <v>1</v>
      </c>
      <c r="J5290" s="526" t="str">
        <f ca="1">IF(G5290="","",SUMPRODUCT(LOOKUP(MID(SUBSTITUTE(UPPER(TRIM(CLEAN(SUBSTITUTE(SUBSTITUTE(G5290,"ٔ",""),"ـ","ء"))))," ",""),ROW(INDIRECT("1:"&amp;LEN(SUBSTITUTE(UPPER(TRIM(CLEAN(SUBSTITUTE(SUBSTITUTE(G5290,"ٔ",""),"ـ","ء"))))," ","")))),1),Gematria!$C$3:$C$40,Gematria!$D$3:$D$40)))</f>
        <v/>
      </c>
    </row>
    <row r="5291" spans="1:10" x14ac:dyDescent="0.25">
      <c r="A5291" s="2">
        <v>5290</v>
      </c>
      <c r="B5291" s="2">
        <v>65</v>
      </c>
      <c r="C5291" s="2">
        <v>12</v>
      </c>
      <c r="D5291" s="11"/>
      <c r="E52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91" s="524" t="str">
        <f t="shared" si="248"/>
        <v/>
      </c>
      <c r="H5291" s="525">
        <f t="shared" si="249"/>
        <v>0</v>
      </c>
      <c r="I5291" s="526">
        <f t="shared" si="250"/>
        <v>1</v>
      </c>
      <c r="J5291" s="526" t="str">
        <f ca="1">IF(G5291="","",SUMPRODUCT(LOOKUP(MID(SUBSTITUTE(UPPER(TRIM(CLEAN(SUBSTITUTE(SUBSTITUTE(G5291,"ٔ",""),"ـ","ء"))))," ",""),ROW(INDIRECT("1:"&amp;LEN(SUBSTITUTE(UPPER(TRIM(CLEAN(SUBSTITUTE(SUBSTITUTE(G5291,"ٔ",""),"ـ","ء"))))," ","")))),1),Gematria!$C$3:$C$40,Gematria!$D$3:$D$40)))</f>
        <v/>
      </c>
    </row>
    <row r="5292" spans="1:10" x14ac:dyDescent="0.25">
      <c r="A5292" s="2">
        <v>5291</v>
      </c>
      <c r="B5292" s="2">
        <v>66</v>
      </c>
      <c r="C5292" s="2">
        <v>0</v>
      </c>
      <c r="D5292" s="11"/>
      <c r="E52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92" s="524" t="str">
        <f t="shared" si="248"/>
        <v/>
      </c>
      <c r="H5292" s="525">
        <f t="shared" si="249"/>
        <v>0</v>
      </c>
      <c r="I5292" s="526">
        <f t="shared" si="250"/>
        <v>1</v>
      </c>
      <c r="J5292" s="526" t="str">
        <f ca="1">IF(G5292="","",SUMPRODUCT(LOOKUP(MID(SUBSTITUTE(UPPER(TRIM(CLEAN(SUBSTITUTE(SUBSTITUTE(G5292,"ٔ",""),"ـ","ء"))))," ",""),ROW(INDIRECT("1:"&amp;LEN(SUBSTITUTE(UPPER(TRIM(CLEAN(SUBSTITUTE(SUBSTITUTE(G5292,"ٔ",""),"ـ","ء"))))," ","")))),1),Gematria!$C$3:$C$40,Gematria!$D$3:$D$40)))</f>
        <v/>
      </c>
    </row>
    <row r="5293" spans="1:10" x14ac:dyDescent="0.25">
      <c r="A5293" s="2">
        <v>5292</v>
      </c>
      <c r="B5293" s="2">
        <v>66</v>
      </c>
      <c r="C5293" s="2">
        <v>1</v>
      </c>
      <c r="D5293" s="11"/>
      <c r="E52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93" s="524" t="str">
        <f t="shared" si="248"/>
        <v/>
      </c>
      <c r="H5293" s="525">
        <f t="shared" si="249"/>
        <v>0</v>
      </c>
      <c r="I5293" s="526">
        <f t="shared" si="250"/>
        <v>1</v>
      </c>
      <c r="J5293" s="526" t="str">
        <f ca="1">IF(G5293="","",SUMPRODUCT(LOOKUP(MID(SUBSTITUTE(UPPER(TRIM(CLEAN(SUBSTITUTE(SUBSTITUTE(G5293,"ٔ",""),"ـ","ء"))))," ",""),ROW(INDIRECT("1:"&amp;LEN(SUBSTITUTE(UPPER(TRIM(CLEAN(SUBSTITUTE(SUBSTITUTE(G5293,"ٔ",""),"ـ","ء"))))," ","")))),1),Gematria!$C$3:$C$40,Gematria!$D$3:$D$40)))</f>
        <v/>
      </c>
    </row>
    <row r="5294" spans="1:10" x14ac:dyDescent="0.25">
      <c r="A5294" s="2">
        <v>5293</v>
      </c>
      <c r="B5294" s="2">
        <v>66</v>
      </c>
      <c r="C5294" s="2">
        <v>2</v>
      </c>
      <c r="D5294" s="11"/>
      <c r="E52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94" s="524" t="str">
        <f t="shared" si="248"/>
        <v/>
      </c>
      <c r="H5294" s="525">
        <f t="shared" si="249"/>
        <v>0</v>
      </c>
      <c r="I5294" s="526">
        <f t="shared" si="250"/>
        <v>1</v>
      </c>
      <c r="J5294" s="526" t="str">
        <f ca="1">IF(G5294="","",SUMPRODUCT(LOOKUP(MID(SUBSTITUTE(UPPER(TRIM(CLEAN(SUBSTITUTE(SUBSTITUTE(G5294,"ٔ",""),"ـ","ء"))))," ",""),ROW(INDIRECT("1:"&amp;LEN(SUBSTITUTE(UPPER(TRIM(CLEAN(SUBSTITUTE(SUBSTITUTE(G5294,"ٔ",""),"ـ","ء"))))," ","")))),1),Gematria!$C$3:$C$40,Gematria!$D$3:$D$40)))</f>
        <v/>
      </c>
    </row>
    <row r="5295" spans="1:10" x14ac:dyDescent="0.25">
      <c r="A5295" s="2">
        <v>5294</v>
      </c>
      <c r="B5295" s="2">
        <v>66</v>
      </c>
      <c r="C5295" s="2">
        <v>3</v>
      </c>
      <c r="D5295" s="11"/>
      <c r="E52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95" s="524" t="str">
        <f t="shared" si="248"/>
        <v/>
      </c>
      <c r="H5295" s="525">
        <f t="shared" si="249"/>
        <v>0</v>
      </c>
      <c r="I5295" s="526">
        <f t="shared" si="250"/>
        <v>1</v>
      </c>
      <c r="J5295" s="526" t="str">
        <f ca="1">IF(G5295="","",SUMPRODUCT(LOOKUP(MID(SUBSTITUTE(UPPER(TRIM(CLEAN(SUBSTITUTE(SUBSTITUTE(G5295,"ٔ",""),"ـ","ء"))))," ",""),ROW(INDIRECT("1:"&amp;LEN(SUBSTITUTE(UPPER(TRIM(CLEAN(SUBSTITUTE(SUBSTITUTE(G5295,"ٔ",""),"ـ","ء"))))," ","")))),1),Gematria!$C$3:$C$40,Gematria!$D$3:$D$40)))</f>
        <v/>
      </c>
    </row>
    <row r="5296" spans="1:10" x14ac:dyDescent="0.25">
      <c r="A5296" s="2">
        <v>5295</v>
      </c>
      <c r="B5296" s="2">
        <v>66</v>
      </c>
      <c r="C5296" s="2">
        <v>4</v>
      </c>
      <c r="D5296" s="11"/>
      <c r="E52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96" s="524" t="str">
        <f t="shared" si="248"/>
        <v/>
      </c>
      <c r="H5296" s="525">
        <f t="shared" si="249"/>
        <v>0</v>
      </c>
      <c r="I5296" s="526">
        <f t="shared" si="250"/>
        <v>1</v>
      </c>
      <c r="J5296" s="526" t="str">
        <f ca="1">IF(G5296="","",SUMPRODUCT(LOOKUP(MID(SUBSTITUTE(UPPER(TRIM(CLEAN(SUBSTITUTE(SUBSTITUTE(G5296,"ٔ",""),"ـ","ء"))))," ",""),ROW(INDIRECT("1:"&amp;LEN(SUBSTITUTE(UPPER(TRIM(CLEAN(SUBSTITUTE(SUBSTITUTE(G5296,"ٔ",""),"ـ","ء"))))," ","")))),1),Gematria!$C$3:$C$40,Gematria!$D$3:$D$40)))</f>
        <v/>
      </c>
    </row>
    <row r="5297" spans="1:10" x14ac:dyDescent="0.25">
      <c r="A5297" s="2">
        <v>5296</v>
      </c>
      <c r="B5297" s="2">
        <v>66</v>
      </c>
      <c r="C5297" s="2">
        <v>5</v>
      </c>
      <c r="D5297" s="11"/>
      <c r="E52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97" s="524" t="str">
        <f t="shared" si="248"/>
        <v/>
      </c>
      <c r="H5297" s="525">
        <f t="shared" si="249"/>
        <v>0</v>
      </c>
      <c r="I5297" s="526">
        <f t="shared" si="250"/>
        <v>1</v>
      </c>
      <c r="J5297" s="526" t="str">
        <f ca="1">IF(G5297="","",SUMPRODUCT(LOOKUP(MID(SUBSTITUTE(UPPER(TRIM(CLEAN(SUBSTITUTE(SUBSTITUTE(G5297,"ٔ",""),"ـ","ء"))))," ",""),ROW(INDIRECT("1:"&amp;LEN(SUBSTITUTE(UPPER(TRIM(CLEAN(SUBSTITUTE(SUBSTITUTE(G5297,"ٔ",""),"ـ","ء"))))," ","")))),1),Gematria!$C$3:$C$40,Gematria!$D$3:$D$40)))</f>
        <v/>
      </c>
    </row>
    <row r="5298" spans="1:10" x14ac:dyDescent="0.25">
      <c r="A5298" s="2">
        <v>5297</v>
      </c>
      <c r="B5298" s="2">
        <v>66</v>
      </c>
      <c r="C5298" s="2">
        <v>6</v>
      </c>
      <c r="D5298" s="11"/>
      <c r="E52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98" s="524" t="str">
        <f t="shared" si="248"/>
        <v/>
      </c>
      <c r="H5298" s="525">
        <f t="shared" si="249"/>
        <v>0</v>
      </c>
      <c r="I5298" s="526">
        <f t="shared" si="250"/>
        <v>1</v>
      </c>
      <c r="J5298" s="526" t="str">
        <f ca="1">IF(G5298="","",SUMPRODUCT(LOOKUP(MID(SUBSTITUTE(UPPER(TRIM(CLEAN(SUBSTITUTE(SUBSTITUTE(G5298,"ٔ",""),"ـ","ء"))))," ",""),ROW(INDIRECT("1:"&amp;LEN(SUBSTITUTE(UPPER(TRIM(CLEAN(SUBSTITUTE(SUBSTITUTE(G5298,"ٔ",""),"ـ","ء"))))," ","")))),1),Gematria!$C$3:$C$40,Gematria!$D$3:$D$40)))</f>
        <v/>
      </c>
    </row>
    <row r="5299" spans="1:10" x14ac:dyDescent="0.25">
      <c r="A5299" s="2">
        <v>5298</v>
      </c>
      <c r="B5299" s="2">
        <v>66</v>
      </c>
      <c r="C5299" s="2">
        <v>7</v>
      </c>
      <c r="D5299" s="11"/>
      <c r="E52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2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5299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299" s="524" t="str">
        <f t="shared" si="248"/>
        <v/>
      </c>
      <c r="H5299" s="525">
        <f t="shared" si="249"/>
        <v>0</v>
      </c>
      <c r="I5299" s="526">
        <f t="shared" si="250"/>
        <v>1</v>
      </c>
      <c r="J5299" s="526" t="str">
        <f ca="1">IF(G5299="","",SUMPRODUCT(LOOKUP(MID(SUBSTITUTE(UPPER(TRIM(CLEAN(SUBSTITUTE(SUBSTITUTE(G5299,"ٔ",""),"ـ","ء"))))," ",""),ROW(INDIRECT("1:"&amp;LEN(SUBSTITUTE(UPPER(TRIM(CLEAN(SUBSTITUTE(SUBSTITUTE(G5299,"ٔ",""),"ـ","ء"))))," ","")))),1),Gematria!$C$3:$C$40,Gematria!$D$3:$D$40)))</f>
        <v/>
      </c>
    </row>
    <row r="5300" spans="1:10" x14ac:dyDescent="0.25">
      <c r="A5300" s="2">
        <v>5299</v>
      </c>
      <c r="B5300" s="2">
        <v>66</v>
      </c>
      <c r="C5300" s="2">
        <v>8</v>
      </c>
      <c r="D5300" s="11"/>
      <c r="E53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00" s="524" t="str">
        <f t="shared" si="248"/>
        <v/>
      </c>
      <c r="H5300" s="525">
        <f t="shared" si="249"/>
        <v>0</v>
      </c>
      <c r="I5300" s="526">
        <f t="shared" si="250"/>
        <v>1</v>
      </c>
      <c r="J5300" s="526" t="str">
        <f ca="1">IF(G5300="","",SUMPRODUCT(LOOKUP(MID(SUBSTITUTE(UPPER(TRIM(CLEAN(SUBSTITUTE(SUBSTITUTE(G5300,"ٔ",""),"ـ","ء"))))," ",""),ROW(INDIRECT("1:"&amp;LEN(SUBSTITUTE(UPPER(TRIM(CLEAN(SUBSTITUTE(SUBSTITUTE(G5300,"ٔ",""),"ـ","ء"))))," ","")))),1),Gematria!$C$3:$C$40,Gematria!$D$3:$D$40)))</f>
        <v/>
      </c>
    </row>
    <row r="5301" spans="1:10" x14ac:dyDescent="0.25">
      <c r="A5301" s="2">
        <v>5300</v>
      </c>
      <c r="B5301" s="2">
        <v>66</v>
      </c>
      <c r="C5301" s="2">
        <v>9</v>
      </c>
      <c r="D5301" s="11"/>
      <c r="E53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01" s="524" t="str">
        <f t="shared" si="248"/>
        <v/>
      </c>
      <c r="H5301" s="525">
        <f t="shared" si="249"/>
        <v>0</v>
      </c>
      <c r="I5301" s="526">
        <f t="shared" si="250"/>
        <v>1</v>
      </c>
      <c r="J5301" s="526" t="str">
        <f ca="1">IF(G5301="","",SUMPRODUCT(LOOKUP(MID(SUBSTITUTE(UPPER(TRIM(CLEAN(SUBSTITUTE(SUBSTITUTE(G5301,"ٔ",""),"ـ","ء"))))," ",""),ROW(INDIRECT("1:"&amp;LEN(SUBSTITUTE(UPPER(TRIM(CLEAN(SUBSTITUTE(SUBSTITUTE(G5301,"ٔ",""),"ـ","ء"))))," ","")))),1),Gematria!$C$3:$C$40,Gematria!$D$3:$D$40)))</f>
        <v/>
      </c>
    </row>
    <row r="5302" spans="1:10" x14ac:dyDescent="0.25">
      <c r="A5302" s="2">
        <v>5301</v>
      </c>
      <c r="B5302" s="2">
        <v>66</v>
      </c>
      <c r="C5302" s="2">
        <v>10</v>
      </c>
      <c r="D5302" s="11"/>
      <c r="E53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02" s="524" t="str">
        <f t="shared" si="248"/>
        <v/>
      </c>
      <c r="H5302" s="525">
        <f t="shared" si="249"/>
        <v>0</v>
      </c>
      <c r="I5302" s="526">
        <f t="shared" si="250"/>
        <v>1</v>
      </c>
      <c r="J5302" s="526" t="str">
        <f ca="1">IF(G5302="","",SUMPRODUCT(LOOKUP(MID(SUBSTITUTE(UPPER(TRIM(CLEAN(SUBSTITUTE(SUBSTITUTE(G5302,"ٔ",""),"ـ","ء"))))," ",""),ROW(INDIRECT("1:"&amp;LEN(SUBSTITUTE(UPPER(TRIM(CLEAN(SUBSTITUTE(SUBSTITUTE(G5302,"ٔ",""),"ـ","ء"))))," ","")))),1),Gematria!$C$3:$C$40,Gematria!$D$3:$D$40)))</f>
        <v/>
      </c>
    </row>
    <row r="5303" spans="1:10" x14ac:dyDescent="0.25">
      <c r="A5303" s="2">
        <v>5302</v>
      </c>
      <c r="B5303" s="2">
        <v>66</v>
      </c>
      <c r="C5303" s="2">
        <v>11</v>
      </c>
      <c r="D5303" s="11"/>
      <c r="E53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03" s="524" t="str">
        <f t="shared" si="248"/>
        <v/>
      </c>
      <c r="H5303" s="525">
        <f t="shared" si="249"/>
        <v>0</v>
      </c>
      <c r="I5303" s="526">
        <f t="shared" si="250"/>
        <v>1</v>
      </c>
      <c r="J5303" s="526" t="str">
        <f ca="1">IF(G5303="","",SUMPRODUCT(LOOKUP(MID(SUBSTITUTE(UPPER(TRIM(CLEAN(SUBSTITUTE(SUBSTITUTE(G5303,"ٔ",""),"ـ","ء"))))," ",""),ROW(INDIRECT("1:"&amp;LEN(SUBSTITUTE(UPPER(TRIM(CLEAN(SUBSTITUTE(SUBSTITUTE(G5303,"ٔ",""),"ـ","ء"))))," ","")))),1),Gematria!$C$3:$C$40,Gematria!$D$3:$D$40)))</f>
        <v/>
      </c>
    </row>
    <row r="5304" spans="1:10" x14ac:dyDescent="0.25">
      <c r="A5304" s="2">
        <v>5303</v>
      </c>
      <c r="B5304" s="2">
        <v>66</v>
      </c>
      <c r="C5304" s="2">
        <v>12</v>
      </c>
      <c r="D5304" s="11"/>
      <c r="E53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04" s="524" t="str">
        <f t="shared" si="248"/>
        <v/>
      </c>
      <c r="H5304" s="525">
        <f t="shared" si="249"/>
        <v>0</v>
      </c>
      <c r="I5304" s="526">
        <f t="shared" si="250"/>
        <v>1</v>
      </c>
      <c r="J5304" s="526" t="str">
        <f ca="1">IF(G5304="","",SUMPRODUCT(LOOKUP(MID(SUBSTITUTE(UPPER(TRIM(CLEAN(SUBSTITUTE(SUBSTITUTE(G5304,"ٔ",""),"ـ","ء"))))," ",""),ROW(INDIRECT("1:"&amp;LEN(SUBSTITUTE(UPPER(TRIM(CLEAN(SUBSTITUTE(SUBSTITUTE(G5304,"ٔ",""),"ـ","ء"))))," ","")))),1),Gematria!$C$3:$C$40,Gematria!$D$3:$D$40)))</f>
        <v/>
      </c>
    </row>
    <row r="5305" spans="1:10" x14ac:dyDescent="0.25">
      <c r="A5305" s="2">
        <v>5304</v>
      </c>
      <c r="B5305" s="2">
        <v>67</v>
      </c>
      <c r="C5305" s="2">
        <v>0</v>
      </c>
      <c r="D5305" s="11"/>
      <c r="E53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05" s="524" t="str">
        <f t="shared" si="248"/>
        <v/>
      </c>
      <c r="H5305" s="525">
        <f t="shared" si="249"/>
        <v>0</v>
      </c>
      <c r="I5305" s="526">
        <f t="shared" si="250"/>
        <v>1</v>
      </c>
      <c r="J5305" s="526" t="str">
        <f ca="1">IF(G5305="","",SUMPRODUCT(LOOKUP(MID(SUBSTITUTE(UPPER(TRIM(CLEAN(SUBSTITUTE(SUBSTITUTE(G5305,"ٔ",""),"ـ","ء"))))," ",""),ROW(INDIRECT("1:"&amp;LEN(SUBSTITUTE(UPPER(TRIM(CLEAN(SUBSTITUTE(SUBSTITUTE(G5305,"ٔ",""),"ـ","ء"))))," ","")))),1),Gematria!$C$3:$C$40,Gematria!$D$3:$D$40)))</f>
        <v/>
      </c>
    </row>
    <row r="5306" spans="1:10" x14ac:dyDescent="0.25">
      <c r="A5306" s="2">
        <v>5305</v>
      </c>
      <c r="B5306" s="2">
        <v>67</v>
      </c>
      <c r="C5306" s="2">
        <v>1</v>
      </c>
      <c r="D5306" s="11"/>
      <c r="E53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06" s="524" t="str">
        <f t="shared" si="248"/>
        <v/>
      </c>
      <c r="H5306" s="525">
        <f t="shared" si="249"/>
        <v>0</v>
      </c>
      <c r="I5306" s="526">
        <f t="shared" si="250"/>
        <v>1</v>
      </c>
      <c r="J5306" s="526" t="str">
        <f ca="1">IF(G5306="","",SUMPRODUCT(LOOKUP(MID(SUBSTITUTE(UPPER(TRIM(CLEAN(SUBSTITUTE(SUBSTITUTE(G5306,"ٔ",""),"ـ","ء"))))," ",""),ROW(INDIRECT("1:"&amp;LEN(SUBSTITUTE(UPPER(TRIM(CLEAN(SUBSTITUTE(SUBSTITUTE(G5306,"ٔ",""),"ـ","ء"))))," ","")))),1),Gematria!$C$3:$C$40,Gematria!$D$3:$D$40)))</f>
        <v/>
      </c>
    </row>
    <row r="5307" spans="1:10" x14ac:dyDescent="0.25">
      <c r="A5307" s="2">
        <v>5306</v>
      </c>
      <c r="B5307" s="2">
        <v>67</v>
      </c>
      <c r="C5307" s="2">
        <v>2</v>
      </c>
      <c r="D5307" s="11"/>
      <c r="E53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07" s="524" t="str">
        <f t="shared" si="248"/>
        <v/>
      </c>
      <c r="H5307" s="525">
        <f t="shared" si="249"/>
        <v>0</v>
      </c>
      <c r="I5307" s="526">
        <f t="shared" si="250"/>
        <v>1</v>
      </c>
      <c r="J5307" s="526" t="str">
        <f ca="1">IF(G5307="","",SUMPRODUCT(LOOKUP(MID(SUBSTITUTE(UPPER(TRIM(CLEAN(SUBSTITUTE(SUBSTITUTE(G5307,"ٔ",""),"ـ","ء"))))," ",""),ROW(INDIRECT("1:"&amp;LEN(SUBSTITUTE(UPPER(TRIM(CLEAN(SUBSTITUTE(SUBSTITUTE(G5307,"ٔ",""),"ـ","ء"))))," ","")))),1),Gematria!$C$3:$C$40,Gematria!$D$3:$D$40)))</f>
        <v/>
      </c>
    </row>
    <row r="5308" spans="1:10" x14ac:dyDescent="0.25">
      <c r="A5308" s="2">
        <v>5307</v>
      </c>
      <c r="B5308" s="2">
        <v>67</v>
      </c>
      <c r="C5308" s="2">
        <v>3</v>
      </c>
      <c r="D5308" s="11"/>
      <c r="E53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08" s="524" t="str">
        <f t="shared" si="248"/>
        <v/>
      </c>
      <c r="H5308" s="525">
        <f t="shared" si="249"/>
        <v>0</v>
      </c>
      <c r="I5308" s="526">
        <f t="shared" si="250"/>
        <v>1</v>
      </c>
      <c r="J5308" s="526" t="str">
        <f ca="1">IF(G5308="","",SUMPRODUCT(LOOKUP(MID(SUBSTITUTE(UPPER(TRIM(CLEAN(SUBSTITUTE(SUBSTITUTE(G5308,"ٔ",""),"ـ","ء"))))," ",""),ROW(INDIRECT("1:"&amp;LEN(SUBSTITUTE(UPPER(TRIM(CLEAN(SUBSTITUTE(SUBSTITUTE(G5308,"ٔ",""),"ـ","ء"))))," ","")))),1),Gematria!$C$3:$C$40,Gematria!$D$3:$D$40)))</f>
        <v/>
      </c>
    </row>
    <row r="5309" spans="1:10" x14ac:dyDescent="0.25">
      <c r="A5309" s="2">
        <v>5308</v>
      </c>
      <c r="B5309" s="2">
        <v>67</v>
      </c>
      <c r="C5309" s="2">
        <v>4</v>
      </c>
      <c r="D5309" s="11"/>
      <c r="E53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09" s="524" t="str">
        <f t="shared" si="248"/>
        <v/>
      </c>
      <c r="H5309" s="525">
        <f t="shared" si="249"/>
        <v>0</v>
      </c>
      <c r="I5309" s="526">
        <f t="shared" si="250"/>
        <v>1</v>
      </c>
      <c r="J5309" s="526" t="str">
        <f ca="1">IF(G5309="","",SUMPRODUCT(LOOKUP(MID(SUBSTITUTE(UPPER(TRIM(CLEAN(SUBSTITUTE(SUBSTITUTE(G5309,"ٔ",""),"ـ","ء"))))," ",""),ROW(INDIRECT("1:"&amp;LEN(SUBSTITUTE(UPPER(TRIM(CLEAN(SUBSTITUTE(SUBSTITUTE(G5309,"ٔ",""),"ـ","ء"))))," ","")))),1),Gematria!$C$3:$C$40,Gematria!$D$3:$D$40)))</f>
        <v/>
      </c>
    </row>
    <row r="5310" spans="1:10" x14ac:dyDescent="0.25">
      <c r="A5310" s="2">
        <v>5309</v>
      </c>
      <c r="B5310" s="2">
        <v>67</v>
      </c>
      <c r="C5310" s="2">
        <v>5</v>
      </c>
      <c r="D5310" s="11"/>
      <c r="E53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10" s="524" t="str">
        <f t="shared" si="248"/>
        <v/>
      </c>
      <c r="H5310" s="525">
        <f t="shared" si="249"/>
        <v>0</v>
      </c>
      <c r="I5310" s="526">
        <f t="shared" si="250"/>
        <v>1</v>
      </c>
      <c r="J5310" s="526" t="str">
        <f ca="1">IF(G5310="","",SUMPRODUCT(LOOKUP(MID(SUBSTITUTE(UPPER(TRIM(CLEAN(SUBSTITUTE(SUBSTITUTE(G5310,"ٔ",""),"ـ","ء"))))," ",""),ROW(INDIRECT("1:"&amp;LEN(SUBSTITUTE(UPPER(TRIM(CLEAN(SUBSTITUTE(SUBSTITUTE(G5310,"ٔ",""),"ـ","ء"))))," ","")))),1),Gematria!$C$3:$C$40,Gematria!$D$3:$D$40)))</f>
        <v/>
      </c>
    </row>
    <row r="5311" spans="1:10" x14ac:dyDescent="0.25">
      <c r="A5311" s="2">
        <v>5310</v>
      </c>
      <c r="B5311" s="2">
        <v>67</v>
      </c>
      <c r="C5311" s="2">
        <v>6</v>
      </c>
      <c r="D5311" s="11"/>
      <c r="E53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11" s="524" t="str">
        <f t="shared" si="248"/>
        <v/>
      </c>
      <c r="H5311" s="525">
        <f t="shared" si="249"/>
        <v>0</v>
      </c>
      <c r="I5311" s="526">
        <f t="shared" si="250"/>
        <v>1</v>
      </c>
      <c r="J5311" s="526" t="str">
        <f ca="1">IF(G5311="","",SUMPRODUCT(LOOKUP(MID(SUBSTITUTE(UPPER(TRIM(CLEAN(SUBSTITUTE(SUBSTITUTE(G5311,"ٔ",""),"ـ","ء"))))," ",""),ROW(INDIRECT("1:"&amp;LEN(SUBSTITUTE(UPPER(TRIM(CLEAN(SUBSTITUTE(SUBSTITUTE(G5311,"ٔ",""),"ـ","ء"))))," ","")))),1),Gematria!$C$3:$C$40,Gematria!$D$3:$D$40)))</f>
        <v/>
      </c>
    </row>
    <row r="5312" spans="1:10" x14ac:dyDescent="0.25">
      <c r="A5312" s="2">
        <v>5311</v>
      </c>
      <c r="B5312" s="2">
        <v>67</v>
      </c>
      <c r="C5312" s="2">
        <v>7</v>
      </c>
      <c r="D5312" s="11"/>
      <c r="E53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12" s="524" t="str">
        <f t="shared" si="248"/>
        <v/>
      </c>
      <c r="H5312" s="525">
        <f t="shared" si="249"/>
        <v>0</v>
      </c>
      <c r="I5312" s="526">
        <f t="shared" si="250"/>
        <v>1</v>
      </c>
      <c r="J5312" s="526" t="str">
        <f ca="1">IF(G5312="","",SUMPRODUCT(LOOKUP(MID(SUBSTITUTE(UPPER(TRIM(CLEAN(SUBSTITUTE(SUBSTITUTE(G5312,"ٔ",""),"ـ","ء"))))," ",""),ROW(INDIRECT("1:"&amp;LEN(SUBSTITUTE(UPPER(TRIM(CLEAN(SUBSTITUTE(SUBSTITUTE(G5312,"ٔ",""),"ـ","ء"))))," ","")))),1),Gematria!$C$3:$C$40,Gematria!$D$3:$D$40)))</f>
        <v/>
      </c>
    </row>
    <row r="5313" spans="1:10" x14ac:dyDescent="0.25">
      <c r="A5313" s="2">
        <v>5312</v>
      </c>
      <c r="B5313" s="2">
        <v>67</v>
      </c>
      <c r="C5313" s="2">
        <v>8</v>
      </c>
      <c r="D5313" s="11"/>
      <c r="E53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13" s="524" t="str">
        <f t="shared" si="248"/>
        <v/>
      </c>
      <c r="H5313" s="525">
        <f t="shared" si="249"/>
        <v>0</v>
      </c>
      <c r="I5313" s="526">
        <f t="shared" si="250"/>
        <v>1</v>
      </c>
      <c r="J5313" s="526" t="str">
        <f ca="1">IF(G5313="","",SUMPRODUCT(LOOKUP(MID(SUBSTITUTE(UPPER(TRIM(CLEAN(SUBSTITUTE(SUBSTITUTE(G5313,"ٔ",""),"ـ","ء"))))," ",""),ROW(INDIRECT("1:"&amp;LEN(SUBSTITUTE(UPPER(TRIM(CLEAN(SUBSTITUTE(SUBSTITUTE(G5313,"ٔ",""),"ـ","ء"))))," ","")))),1),Gematria!$C$3:$C$40,Gematria!$D$3:$D$40)))</f>
        <v/>
      </c>
    </row>
    <row r="5314" spans="1:10" x14ac:dyDescent="0.25">
      <c r="A5314" s="2">
        <v>5313</v>
      </c>
      <c r="B5314" s="2">
        <v>67</v>
      </c>
      <c r="C5314" s="2">
        <v>9</v>
      </c>
      <c r="D5314" s="11"/>
      <c r="E53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14" s="524" t="str">
        <f t="shared" si="248"/>
        <v/>
      </c>
      <c r="H5314" s="525">
        <f t="shared" si="249"/>
        <v>0</v>
      </c>
      <c r="I5314" s="526">
        <f t="shared" si="250"/>
        <v>1</v>
      </c>
      <c r="J5314" s="526" t="str">
        <f ca="1">IF(G5314="","",SUMPRODUCT(LOOKUP(MID(SUBSTITUTE(UPPER(TRIM(CLEAN(SUBSTITUTE(SUBSTITUTE(G5314,"ٔ",""),"ـ","ء"))))," ",""),ROW(INDIRECT("1:"&amp;LEN(SUBSTITUTE(UPPER(TRIM(CLEAN(SUBSTITUTE(SUBSTITUTE(G5314,"ٔ",""),"ـ","ء"))))," ","")))),1),Gematria!$C$3:$C$40,Gematria!$D$3:$D$40)))</f>
        <v/>
      </c>
    </row>
    <row r="5315" spans="1:10" x14ac:dyDescent="0.25">
      <c r="A5315" s="2">
        <v>5314</v>
      </c>
      <c r="B5315" s="2">
        <v>67</v>
      </c>
      <c r="C5315" s="2">
        <v>10</v>
      </c>
      <c r="D5315" s="11"/>
      <c r="E53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15" s="524" t="str">
        <f t="shared" ref="G5315:G5378" si="251">TRIM(CLEAN(SUBSTITUTE(F5315,"ٔ","")))</f>
        <v/>
      </c>
      <c r="H5315" s="525">
        <f t="shared" ref="H5315:H5378" si="252">LEN(SUBSTITUTE(G5315," ",""))</f>
        <v>0</v>
      </c>
      <c r="I5315" s="526">
        <f t="shared" si="250"/>
        <v>1</v>
      </c>
      <c r="J5315" s="526" t="str">
        <f ca="1">IF(G5315="","",SUMPRODUCT(LOOKUP(MID(SUBSTITUTE(UPPER(TRIM(CLEAN(SUBSTITUTE(SUBSTITUTE(G5315,"ٔ",""),"ـ","ء"))))," ",""),ROW(INDIRECT("1:"&amp;LEN(SUBSTITUTE(UPPER(TRIM(CLEAN(SUBSTITUTE(SUBSTITUTE(G5315,"ٔ",""),"ـ","ء"))))," ","")))),1),Gematria!$C$3:$C$40,Gematria!$D$3:$D$40)))</f>
        <v/>
      </c>
    </row>
    <row r="5316" spans="1:10" x14ac:dyDescent="0.25">
      <c r="A5316" s="2">
        <v>5315</v>
      </c>
      <c r="B5316" s="2">
        <v>67</v>
      </c>
      <c r="C5316" s="2">
        <v>11</v>
      </c>
      <c r="D5316" s="11"/>
      <c r="E53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16" s="524" t="str">
        <f t="shared" si="251"/>
        <v/>
      </c>
      <c r="H5316" s="525">
        <f t="shared" si="252"/>
        <v>0</v>
      </c>
      <c r="I5316" s="526">
        <f t="shared" si="250"/>
        <v>1</v>
      </c>
      <c r="J5316" s="526" t="str">
        <f ca="1">IF(G5316="","",SUMPRODUCT(LOOKUP(MID(SUBSTITUTE(UPPER(TRIM(CLEAN(SUBSTITUTE(SUBSTITUTE(G5316,"ٔ",""),"ـ","ء"))))," ",""),ROW(INDIRECT("1:"&amp;LEN(SUBSTITUTE(UPPER(TRIM(CLEAN(SUBSTITUTE(SUBSTITUTE(G5316,"ٔ",""),"ـ","ء"))))," ","")))),1),Gematria!$C$3:$C$40,Gematria!$D$3:$D$40)))</f>
        <v/>
      </c>
    </row>
    <row r="5317" spans="1:10" x14ac:dyDescent="0.25">
      <c r="A5317" s="2">
        <v>5316</v>
      </c>
      <c r="B5317" s="2">
        <v>67</v>
      </c>
      <c r="C5317" s="2">
        <v>12</v>
      </c>
      <c r="D5317" s="11"/>
      <c r="E53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17" s="524" t="str">
        <f t="shared" si="251"/>
        <v/>
      </c>
      <c r="H5317" s="525">
        <f t="shared" si="252"/>
        <v>0</v>
      </c>
      <c r="I5317" s="526">
        <f t="shared" si="250"/>
        <v>1</v>
      </c>
      <c r="J5317" s="526" t="str">
        <f ca="1">IF(G5317="","",SUMPRODUCT(LOOKUP(MID(SUBSTITUTE(UPPER(TRIM(CLEAN(SUBSTITUTE(SUBSTITUTE(G5317,"ٔ",""),"ـ","ء"))))," ",""),ROW(INDIRECT("1:"&amp;LEN(SUBSTITUTE(UPPER(TRIM(CLEAN(SUBSTITUTE(SUBSTITUTE(G5317,"ٔ",""),"ـ","ء"))))," ","")))),1),Gematria!$C$3:$C$40,Gematria!$D$3:$D$40)))</f>
        <v/>
      </c>
    </row>
    <row r="5318" spans="1:10" x14ac:dyDescent="0.25">
      <c r="A5318" s="2">
        <v>5317</v>
      </c>
      <c r="B5318" s="2">
        <v>67</v>
      </c>
      <c r="C5318" s="2">
        <v>13</v>
      </c>
      <c r="D5318" s="11"/>
      <c r="E53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18" s="524" t="str">
        <f t="shared" si="251"/>
        <v/>
      </c>
      <c r="H5318" s="525">
        <f t="shared" si="252"/>
        <v>0</v>
      </c>
      <c r="I5318" s="526">
        <f t="shared" si="250"/>
        <v>1</v>
      </c>
      <c r="J5318" s="526" t="str">
        <f ca="1">IF(G5318="","",SUMPRODUCT(LOOKUP(MID(SUBSTITUTE(UPPER(TRIM(CLEAN(SUBSTITUTE(SUBSTITUTE(G5318,"ٔ",""),"ـ","ء"))))," ",""),ROW(INDIRECT("1:"&amp;LEN(SUBSTITUTE(UPPER(TRIM(CLEAN(SUBSTITUTE(SUBSTITUTE(G5318,"ٔ",""),"ـ","ء"))))," ","")))),1),Gematria!$C$3:$C$40,Gematria!$D$3:$D$40)))</f>
        <v/>
      </c>
    </row>
    <row r="5319" spans="1:10" x14ac:dyDescent="0.25">
      <c r="A5319" s="2">
        <v>5318</v>
      </c>
      <c r="B5319" s="2">
        <v>67</v>
      </c>
      <c r="C5319" s="2">
        <v>14</v>
      </c>
      <c r="D5319" s="11"/>
      <c r="E53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19" s="524" t="str">
        <f t="shared" si="251"/>
        <v/>
      </c>
      <c r="H5319" s="525">
        <f t="shared" si="252"/>
        <v>0</v>
      </c>
      <c r="I5319" s="526">
        <f t="shared" si="250"/>
        <v>1</v>
      </c>
      <c r="J5319" s="526" t="str">
        <f ca="1">IF(G5319="","",SUMPRODUCT(LOOKUP(MID(SUBSTITUTE(UPPER(TRIM(CLEAN(SUBSTITUTE(SUBSTITUTE(G5319,"ٔ",""),"ـ","ء"))))," ",""),ROW(INDIRECT("1:"&amp;LEN(SUBSTITUTE(UPPER(TRIM(CLEAN(SUBSTITUTE(SUBSTITUTE(G5319,"ٔ",""),"ـ","ء"))))," ","")))),1),Gematria!$C$3:$C$40,Gematria!$D$3:$D$40)))</f>
        <v/>
      </c>
    </row>
    <row r="5320" spans="1:10" x14ac:dyDescent="0.25">
      <c r="A5320" s="2">
        <v>5319</v>
      </c>
      <c r="B5320" s="2">
        <v>67</v>
      </c>
      <c r="C5320" s="2">
        <v>15</v>
      </c>
      <c r="D5320" s="11"/>
      <c r="E53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20" s="524" t="str">
        <f t="shared" si="251"/>
        <v/>
      </c>
      <c r="H5320" s="525">
        <f t="shared" si="252"/>
        <v>0</v>
      </c>
      <c r="I5320" s="526">
        <f t="shared" si="250"/>
        <v>1</v>
      </c>
      <c r="J5320" s="526" t="str">
        <f ca="1">IF(G5320="","",SUMPRODUCT(LOOKUP(MID(SUBSTITUTE(UPPER(TRIM(CLEAN(SUBSTITUTE(SUBSTITUTE(G5320,"ٔ",""),"ـ","ء"))))," ",""),ROW(INDIRECT("1:"&amp;LEN(SUBSTITUTE(UPPER(TRIM(CLEAN(SUBSTITUTE(SUBSTITUTE(G5320,"ٔ",""),"ـ","ء"))))," ","")))),1),Gematria!$C$3:$C$40,Gematria!$D$3:$D$40)))</f>
        <v/>
      </c>
    </row>
    <row r="5321" spans="1:10" x14ac:dyDescent="0.25">
      <c r="A5321" s="2">
        <v>5320</v>
      </c>
      <c r="B5321" s="2">
        <v>67</v>
      </c>
      <c r="C5321" s="2">
        <v>16</v>
      </c>
      <c r="D5321" s="11"/>
      <c r="E53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21" s="524" t="str">
        <f t="shared" si="251"/>
        <v/>
      </c>
      <c r="H5321" s="525">
        <f t="shared" si="252"/>
        <v>0</v>
      </c>
      <c r="I5321" s="526">
        <f t="shared" si="250"/>
        <v>1</v>
      </c>
      <c r="J5321" s="526" t="str">
        <f ca="1">IF(G5321="","",SUMPRODUCT(LOOKUP(MID(SUBSTITUTE(UPPER(TRIM(CLEAN(SUBSTITUTE(SUBSTITUTE(G5321,"ٔ",""),"ـ","ء"))))," ",""),ROW(INDIRECT("1:"&amp;LEN(SUBSTITUTE(UPPER(TRIM(CLEAN(SUBSTITUTE(SUBSTITUTE(G5321,"ٔ",""),"ـ","ء"))))," ","")))),1),Gematria!$C$3:$C$40,Gematria!$D$3:$D$40)))</f>
        <v/>
      </c>
    </row>
    <row r="5322" spans="1:10" x14ac:dyDescent="0.25">
      <c r="A5322" s="2">
        <v>5321</v>
      </c>
      <c r="B5322" s="2">
        <v>67</v>
      </c>
      <c r="C5322" s="2">
        <v>17</v>
      </c>
      <c r="D5322" s="11"/>
      <c r="E53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22" s="524" t="str">
        <f t="shared" si="251"/>
        <v/>
      </c>
      <c r="H5322" s="525">
        <f t="shared" si="252"/>
        <v>0</v>
      </c>
      <c r="I5322" s="526">
        <f t="shared" si="250"/>
        <v>1</v>
      </c>
      <c r="J5322" s="526" t="str">
        <f ca="1">IF(G5322="","",SUMPRODUCT(LOOKUP(MID(SUBSTITUTE(UPPER(TRIM(CLEAN(SUBSTITUTE(SUBSTITUTE(G5322,"ٔ",""),"ـ","ء"))))," ",""),ROW(INDIRECT("1:"&amp;LEN(SUBSTITUTE(UPPER(TRIM(CLEAN(SUBSTITUTE(SUBSTITUTE(G5322,"ٔ",""),"ـ","ء"))))," ","")))),1),Gematria!$C$3:$C$40,Gematria!$D$3:$D$40)))</f>
        <v/>
      </c>
    </row>
    <row r="5323" spans="1:10" x14ac:dyDescent="0.25">
      <c r="A5323" s="2">
        <v>5322</v>
      </c>
      <c r="B5323" s="2">
        <v>67</v>
      </c>
      <c r="C5323" s="2">
        <v>18</v>
      </c>
      <c r="D5323" s="11"/>
      <c r="E53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23" s="524" t="str">
        <f t="shared" si="251"/>
        <v/>
      </c>
      <c r="H5323" s="525">
        <f t="shared" si="252"/>
        <v>0</v>
      </c>
      <c r="I5323" s="526">
        <f t="shared" si="250"/>
        <v>1</v>
      </c>
      <c r="J5323" s="526" t="str">
        <f ca="1">IF(G5323="","",SUMPRODUCT(LOOKUP(MID(SUBSTITUTE(UPPER(TRIM(CLEAN(SUBSTITUTE(SUBSTITUTE(G5323,"ٔ",""),"ـ","ء"))))," ",""),ROW(INDIRECT("1:"&amp;LEN(SUBSTITUTE(UPPER(TRIM(CLEAN(SUBSTITUTE(SUBSTITUTE(G5323,"ٔ",""),"ـ","ء"))))," ","")))),1),Gematria!$C$3:$C$40,Gematria!$D$3:$D$40)))</f>
        <v/>
      </c>
    </row>
    <row r="5324" spans="1:10" x14ac:dyDescent="0.25">
      <c r="A5324" s="2">
        <v>5323</v>
      </c>
      <c r="B5324" s="2">
        <v>67</v>
      </c>
      <c r="C5324" s="2">
        <v>19</v>
      </c>
      <c r="D5324" s="11"/>
      <c r="E53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24" s="524" t="str">
        <f t="shared" si="251"/>
        <v/>
      </c>
      <c r="H5324" s="525">
        <f t="shared" si="252"/>
        <v>0</v>
      </c>
      <c r="I5324" s="526">
        <f t="shared" si="250"/>
        <v>1</v>
      </c>
      <c r="J5324" s="526" t="str">
        <f ca="1">IF(G5324="","",SUMPRODUCT(LOOKUP(MID(SUBSTITUTE(UPPER(TRIM(CLEAN(SUBSTITUTE(SUBSTITUTE(G5324,"ٔ",""),"ـ","ء"))))," ",""),ROW(INDIRECT("1:"&amp;LEN(SUBSTITUTE(UPPER(TRIM(CLEAN(SUBSTITUTE(SUBSTITUTE(G5324,"ٔ",""),"ـ","ء"))))," ","")))),1),Gematria!$C$3:$C$40,Gematria!$D$3:$D$40)))</f>
        <v/>
      </c>
    </row>
    <row r="5325" spans="1:10" x14ac:dyDescent="0.25">
      <c r="A5325" s="2">
        <v>5324</v>
      </c>
      <c r="B5325" s="2">
        <v>67</v>
      </c>
      <c r="C5325" s="2">
        <v>20</v>
      </c>
      <c r="D5325" s="11"/>
      <c r="E53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25" s="524" t="str">
        <f t="shared" si="251"/>
        <v/>
      </c>
      <c r="H5325" s="525">
        <f t="shared" si="252"/>
        <v>0</v>
      </c>
      <c r="I5325" s="526">
        <f t="shared" si="250"/>
        <v>1</v>
      </c>
      <c r="J5325" s="526" t="str">
        <f ca="1">IF(G5325="","",SUMPRODUCT(LOOKUP(MID(SUBSTITUTE(UPPER(TRIM(CLEAN(SUBSTITUTE(SUBSTITUTE(G5325,"ٔ",""),"ـ","ء"))))," ",""),ROW(INDIRECT("1:"&amp;LEN(SUBSTITUTE(UPPER(TRIM(CLEAN(SUBSTITUTE(SUBSTITUTE(G5325,"ٔ",""),"ـ","ء"))))," ","")))),1),Gematria!$C$3:$C$40,Gematria!$D$3:$D$40)))</f>
        <v/>
      </c>
    </row>
    <row r="5326" spans="1:10" x14ac:dyDescent="0.25">
      <c r="A5326" s="2">
        <v>5325</v>
      </c>
      <c r="B5326" s="2">
        <v>67</v>
      </c>
      <c r="C5326" s="2">
        <v>21</v>
      </c>
      <c r="D5326" s="11"/>
      <c r="E53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26" s="524" t="str">
        <f t="shared" si="251"/>
        <v/>
      </c>
      <c r="H5326" s="525">
        <f t="shared" si="252"/>
        <v>0</v>
      </c>
      <c r="I5326" s="526">
        <f t="shared" si="250"/>
        <v>1</v>
      </c>
      <c r="J5326" s="526" t="str">
        <f ca="1">IF(G5326="","",SUMPRODUCT(LOOKUP(MID(SUBSTITUTE(UPPER(TRIM(CLEAN(SUBSTITUTE(SUBSTITUTE(G5326,"ٔ",""),"ـ","ء"))))," ",""),ROW(INDIRECT("1:"&amp;LEN(SUBSTITUTE(UPPER(TRIM(CLEAN(SUBSTITUTE(SUBSTITUTE(G5326,"ٔ",""),"ـ","ء"))))," ","")))),1),Gematria!$C$3:$C$40,Gematria!$D$3:$D$40)))</f>
        <v/>
      </c>
    </row>
    <row r="5327" spans="1:10" x14ac:dyDescent="0.25">
      <c r="A5327" s="2">
        <v>5326</v>
      </c>
      <c r="B5327" s="2">
        <v>67</v>
      </c>
      <c r="C5327" s="2">
        <v>22</v>
      </c>
      <c r="D5327" s="11"/>
      <c r="E53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27" s="524" t="str">
        <f t="shared" si="251"/>
        <v/>
      </c>
      <c r="H5327" s="525">
        <f t="shared" si="252"/>
        <v>0</v>
      </c>
      <c r="I5327" s="526">
        <f t="shared" si="250"/>
        <v>1</v>
      </c>
      <c r="J5327" s="526" t="str">
        <f ca="1">IF(G5327="","",SUMPRODUCT(LOOKUP(MID(SUBSTITUTE(UPPER(TRIM(CLEAN(SUBSTITUTE(SUBSTITUTE(G5327,"ٔ",""),"ـ","ء"))))," ",""),ROW(INDIRECT("1:"&amp;LEN(SUBSTITUTE(UPPER(TRIM(CLEAN(SUBSTITUTE(SUBSTITUTE(G5327,"ٔ",""),"ـ","ء"))))," ","")))),1),Gematria!$C$3:$C$40,Gematria!$D$3:$D$40)))</f>
        <v/>
      </c>
    </row>
    <row r="5328" spans="1:10" x14ac:dyDescent="0.25">
      <c r="A5328" s="2">
        <v>5327</v>
      </c>
      <c r="B5328" s="2">
        <v>67</v>
      </c>
      <c r="C5328" s="2">
        <v>23</v>
      </c>
      <c r="D5328" s="11"/>
      <c r="E53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28" s="524" t="str">
        <f t="shared" si="251"/>
        <v/>
      </c>
      <c r="H5328" s="525">
        <f t="shared" si="252"/>
        <v>0</v>
      </c>
      <c r="I5328" s="526">
        <f t="shared" si="250"/>
        <v>1</v>
      </c>
      <c r="J5328" s="526" t="str">
        <f ca="1">IF(G5328="","",SUMPRODUCT(LOOKUP(MID(SUBSTITUTE(UPPER(TRIM(CLEAN(SUBSTITUTE(SUBSTITUTE(G5328,"ٔ",""),"ـ","ء"))))," ",""),ROW(INDIRECT("1:"&amp;LEN(SUBSTITUTE(UPPER(TRIM(CLEAN(SUBSTITUTE(SUBSTITUTE(G5328,"ٔ",""),"ـ","ء"))))," ","")))),1),Gematria!$C$3:$C$40,Gematria!$D$3:$D$40)))</f>
        <v/>
      </c>
    </row>
    <row r="5329" spans="1:10" x14ac:dyDescent="0.25">
      <c r="A5329" s="2">
        <v>5328</v>
      </c>
      <c r="B5329" s="2">
        <v>67</v>
      </c>
      <c r="C5329" s="2">
        <v>24</v>
      </c>
      <c r="D5329" s="11"/>
      <c r="E53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29" s="524" t="str">
        <f t="shared" si="251"/>
        <v/>
      </c>
      <c r="H5329" s="525">
        <f t="shared" si="252"/>
        <v>0</v>
      </c>
      <c r="I5329" s="526">
        <f t="shared" si="250"/>
        <v>1</v>
      </c>
      <c r="J5329" s="526" t="str">
        <f ca="1">IF(G5329="","",SUMPRODUCT(LOOKUP(MID(SUBSTITUTE(UPPER(TRIM(CLEAN(SUBSTITUTE(SUBSTITUTE(G5329,"ٔ",""),"ـ","ء"))))," ",""),ROW(INDIRECT("1:"&amp;LEN(SUBSTITUTE(UPPER(TRIM(CLEAN(SUBSTITUTE(SUBSTITUTE(G5329,"ٔ",""),"ـ","ء"))))," ","")))),1),Gematria!$C$3:$C$40,Gematria!$D$3:$D$40)))</f>
        <v/>
      </c>
    </row>
    <row r="5330" spans="1:10" x14ac:dyDescent="0.25">
      <c r="A5330" s="2">
        <v>5329</v>
      </c>
      <c r="B5330" s="2">
        <v>67</v>
      </c>
      <c r="C5330" s="2">
        <v>25</v>
      </c>
      <c r="D5330" s="11"/>
      <c r="E53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30" s="524" t="str">
        <f t="shared" si="251"/>
        <v/>
      </c>
      <c r="H5330" s="525">
        <f t="shared" si="252"/>
        <v>0</v>
      </c>
      <c r="I5330" s="526">
        <f t="shared" si="250"/>
        <v>1</v>
      </c>
      <c r="J5330" s="526" t="str">
        <f ca="1">IF(G5330="","",SUMPRODUCT(LOOKUP(MID(SUBSTITUTE(UPPER(TRIM(CLEAN(SUBSTITUTE(SUBSTITUTE(G5330,"ٔ",""),"ـ","ء"))))," ",""),ROW(INDIRECT("1:"&amp;LEN(SUBSTITUTE(UPPER(TRIM(CLEAN(SUBSTITUTE(SUBSTITUTE(G5330,"ٔ",""),"ـ","ء"))))," ","")))),1),Gematria!$C$3:$C$40,Gematria!$D$3:$D$40)))</f>
        <v/>
      </c>
    </row>
    <row r="5331" spans="1:10" x14ac:dyDescent="0.25">
      <c r="A5331" s="2">
        <v>5330</v>
      </c>
      <c r="B5331" s="2">
        <v>67</v>
      </c>
      <c r="C5331" s="2">
        <v>26</v>
      </c>
      <c r="D5331" s="11"/>
      <c r="E53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31" s="524" t="str">
        <f t="shared" si="251"/>
        <v/>
      </c>
      <c r="H5331" s="525">
        <f t="shared" si="252"/>
        <v>0</v>
      </c>
      <c r="I5331" s="526">
        <f t="shared" ref="I5331:I5394" si="253">LEN(TRIM(G5331))-H5331+1</f>
        <v>1</v>
      </c>
      <c r="J5331" s="526" t="str">
        <f ca="1">IF(G5331="","",SUMPRODUCT(LOOKUP(MID(SUBSTITUTE(UPPER(TRIM(CLEAN(SUBSTITUTE(SUBSTITUTE(G5331,"ٔ",""),"ـ","ء"))))," ",""),ROW(INDIRECT("1:"&amp;LEN(SUBSTITUTE(UPPER(TRIM(CLEAN(SUBSTITUTE(SUBSTITUTE(G5331,"ٔ",""),"ـ","ء"))))," ","")))),1),Gematria!$C$3:$C$40,Gematria!$D$3:$D$40)))</f>
        <v/>
      </c>
    </row>
    <row r="5332" spans="1:10" x14ac:dyDescent="0.25">
      <c r="A5332" s="2">
        <v>5331</v>
      </c>
      <c r="B5332" s="2">
        <v>67</v>
      </c>
      <c r="C5332" s="2">
        <v>27</v>
      </c>
      <c r="D5332" s="11"/>
      <c r="E53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32" s="524" t="str">
        <f t="shared" si="251"/>
        <v/>
      </c>
      <c r="H5332" s="525">
        <f t="shared" si="252"/>
        <v>0</v>
      </c>
      <c r="I5332" s="526">
        <f t="shared" si="253"/>
        <v>1</v>
      </c>
      <c r="J5332" s="526" t="str">
        <f ca="1">IF(G5332="","",SUMPRODUCT(LOOKUP(MID(SUBSTITUTE(UPPER(TRIM(CLEAN(SUBSTITUTE(SUBSTITUTE(G5332,"ٔ",""),"ـ","ء"))))," ",""),ROW(INDIRECT("1:"&amp;LEN(SUBSTITUTE(UPPER(TRIM(CLEAN(SUBSTITUTE(SUBSTITUTE(G5332,"ٔ",""),"ـ","ء"))))," ","")))),1),Gematria!$C$3:$C$40,Gematria!$D$3:$D$40)))</f>
        <v/>
      </c>
    </row>
    <row r="5333" spans="1:10" x14ac:dyDescent="0.25">
      <c r="A5333" s="2">
        <v>5332</v>
      </c>
      <c r="B5333" s="2">
        <v>67</v>
      </c>
      <c r="C5333" s="2">
        <v>28</v>
      </c>
      <c r="D5333" s="11"/>
      <c r="E53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33" s="524" t="str">
        <f t="shared" si="251"/>
        <v/>
      </c>
      <c r="H5333" s="525">
        <f t="shared" si="252"/>
        <v>0</v>
      </c>
      <c r="I5333" s="526">
        <f t="shared" si="253"/>
        <v>1</v>
      </c>
      <c r="J5333" s="526" t="str">
        <f ca="1">IF(G5333="","",SUMPRODUCT(LOOKUP(MID(SUBSTITUTE(UPPER(TRIM(CLEAN(SUBSTITUTE(SUBSTITUTE(G5333,"ٔ",""),"ـ","ء"))))," ",""),ROW(INDIRECT("1:"&amp;LEN(SUBSTITUTE(UPPER(TRIM(CLEAN(SUBSTITUTE(SUBSTITUTE(G5333,"ٔ",""),"ـ","ء"))))," ","")))),1),Gematria!$C$3:$C$40,Gematria!$D$3:$D$40)))</f>
        <v/>
      </c>
    </row>
    <row r="5334" spans="1:10" x14ac:dyDescent="0.25">
      <c r="A5334" s="2">
        <v>5333</v>
      </c>
      <c r="B5334" s="2">
        <v>67</v>
      </c>
      <c r="C5334" s="2">
        <v>29</v>
      </c>
      <c r="D5334" s="11"/>
      <c r="E53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34" s="524" t="str">
        <f t="shared" si="251"/>
        <v/>
      </c>
      <c r="H5334" s="525">
        <f t="shared" si="252"/>
        <v>0</v>
      </c>
      <c r="I5334" s="526">
        <f t="shared" si="253"/>
        <v>1</v>
      </c>
      <c r="J5334" s="526" t="str">
        <f ca="1">IF(G5334="","",SUMPRODUCT(LOOKUP(MID(SUBSTITUTE(UPPER(TRIM(CLEAN(SUBSTITUTE(SUBSTITUTE(G5334,"ٔ",""),"ـ","ء"))))," ",""),ROW(INDIRECT("1:"&amp;LEN(SUBSTITUTE(UPPER(TRIM(CLEAN(SUBSTITUTE(SUBSTITUTE(G5334,"ٔ",""),"ـ","ء"))))," ","")))),1),Gematria!$C$3:$C$40,Gematria!$D$3:$D$40)))</f>
        <v/>
      </c>
    </row>
    <row r="5335" spans="1:10" x14ac:dyDescent="0.25">
      <c r="A5335" s="2">
        <v>5334</v>
      </c>
      <c r="B5335" s="2">
        <v>67</v>
      </c>
      <c r="C5335" s="2">
        <v>30</v>
      </c>
      <c r="D5335" s="11"/>
      <c r="E53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35" s="524" t="str">
        <f t="shared" si="251"/>
        <v/>
      </c>
      <c r="H5335" s="525">
        <f t="shared" si="252"/>
        <v>0</v>
      </c>
      <c r="I5335" s="526">
        <f t="shared" si="253"/>
        <v>1</v>
      </c>
      <c r="J5335" s="526" t="str">
        <f ca="1">IF(G5335="","",SUMPRODUCT(LOOKUP(MID(SUBSTITUTE(UPPER(TRIM(CLEAN(SUBSTITUTE(SUBSTITUTE(G5335,"ٔ",""),"ـ","ء"))))," ",""),ROW(INDIRECT("1:"&amp;LEN(SUBSTITUTE(UPPER(TRIM(CLEAN(SUBSTITUTE(SUBSTITUTE(G5335,"ٔ",""),"ـ","ء"))))," ","")))),1),Gematria!$C$3:$C$40,Gematria!$D$3:$D$40)))</f>
        <v/>
      </c>
    </row>
    <row r="5336" spans="1:10" x14ac:dyDescent="0.25">
      <c r="A5336" s="2">
        <v>5335</v>
      </c>
      <c r="B5336" s="2">
        <v>68</v>
      </c>
      <c r="C5336" s="2">
        <v>0</v>
      </c>
      <c r="D5336" s="11"/>
      <c r="E53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36" s="524" t="str">
        <f t="shared" si="251"/>
        <v/>
      </c>
      <c r="H5336" s="525">
        <f t="shared" si="252"/>
        <v>0</v>
      </c>
      <c r="I5336" s="526">
        <f t="shared" si="253"/>
        <v>1</v>
      </c>
      <c r="J5336" s="526" t="str">
        <f ca="1">IF(G5336="","",SUMPRODUCT(LOOKUP(MID(SUBSTITUTE(UPPER(TRIM(CLEAN(SUBSTITUTE(SUBSTITUTE(G5336,"ٔ",""),"ـ","ء"))))," ",""),ROW(INDIRECT("1:"&amp;LEN(SUBSTITUTE(UPPER(TRIM(CLEAN(SUBSTITUTE(SUBSTITUTE(G5336,"ٔ",""),"ـ","ء"))))," ","")))),1),Gematria!$C$3:$C$40,Gematria!$D$3:$D$40)))</f>
        <v/>
      </c>
    </row>
    <row r="5337" spans="1:10" x14ac:dyDescent="0.25">
      <c r="A5337" s="2">
        <v>5336</v>
      </c>
      <c r="B5337" s="2">
        <v>68</v>
      </c>
      <c r="C5337" s="2">
        <v>1</v>
      </c>
      <c r="D5337" s="11"/>
      <c r="E53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37" s="524" t="str">
        <f t="shared" si="251"/>
        <v/>
      </c>
      <c r="H5337" s="525">
        <f t="shared" si="252"/>
        <v>0</v>
      </c>
      <c r="I5337" s="526">
        <f t="shared" si="253"/>
        <v>1</v>
      </c>
      <c r="J5337" s="526" t="str">
        <f ca="1">IF(G5337="","",SUMPRODUCT(LOOKUP(MID(SUBSTITUTE(UPPER(TRIM(CLEAN(SUBSTITUTE(SUBSTITUTE(G5337,"ٔ",""),"ـ","ء"))))," ",""),ROW(INDIRECT("1:"&amp;LEN(SUBSTITUTE(UPPER(TRIM(CLEAN(SUBSTITUTE(SUBSTITUTE(G5337,"ٔ",""),"ـ","ء"))))," ","")))),1),Gematria!$C$3:$C$40,Gematria!$D$3:$D$40)))</f>
        <v/>
      </c>
    </row>
    <row r="5338" spans="1:10" x14ac:dyDescent="0.25">
      <c r="A5338" s="2">
        <v>5337</v>
      </c>
      <c r="B5338" s="2">
        <v>68</v>
      </c>
      <c r="C5338" s="2">
        <v>2</v>
      </c>
      <c r="D5338" s="11"/>
      <c r="E53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38" s="524" t="str">
        <f t="shared" si="251"/>
        <v/>
      </c>
      <c r="H5338" s="525">
        <f t="shared" si="252"/>
        <v>0</v>
      </c>
      <c r="I5338" s="526">
        <f t="shared" si="253"/>
        <v>1</v>
      </c>
      <c r="J5338" s="526" t="str">
        <f ca="1">IF(G5338="","",SUMPRODUCT(LOOKUP(MID(SUBSTITUTE(UPPER(TRIM(CLEAN(SUBSTITUTE(SUBSTITUTE(G5338,"ٔ",""),"ـ","ء"))))," ",""),ROW(INDIRECT("1:"&amp;LEN(SUBSTITUTE(UPPER(TRIM(CLEAN(SUBSTITUTE(SUBSTITUTE(G5338,"ٔ",""),"ـ","ء"))))," ","")))),1),Gematria!$C$3:$C$40,Gematria!$D$3:$D$40)))</f>
        <v/>
      </c>
    </row>
    <row r="5339" spans="1:10" x14ac:dyDescent="0.25">
      <c r="A5339" s="2">
        <v>5338</v>
      </c>
      <c r="B5339" s="2">
        <v>68</v>
      </c>
      <c r="C5339" s="2">
        <v>3</v>
      </c>
      <c r="D5339" s="11"/>
      <c r="E53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39" s="524" t="str">
        <f t="shared" si="251"/>
        <v/>
      </c>
      <c r="H5339" s="525">
        <f t="shared" si="252"/>
        <v>0</v>
      </c>
      <c r="I5339" s="526">
        <f t="shared" si="253"/>
        <v>1</v>
      </c>
      <c r="J5339" s="526" t="str">
        <f ca="1">IF(G5339="","",SUMPRODUCT(LOOKUP(MID(SUBSTITUTE(UPPER(TRIM(CLEAN(SUBSTITUTE(SUBSTITUTE(G5339,"ٔ",""),"ـ","ء"))))," ",""),ROW(INDIRECT("1:"&amp;LEN(SUBSTITUTE(UPPER(TRIM(CLEAN(SUBSTITUTE(SUBSTITUTE(G5339,"ٔ",""),"ـ","ء"))))," ","")))),1),Gematria!$C$3:$C$40,Gematria!$D$3:$D$40)))</f>
        <v/>
      </c>
    </row>
    <row r="5340" spans="1:10" x14ac:dyDescent="0.25">
      <c r="A5340" s="2">
        <v>5339</v>
      </c>
      <c r="B5340" s="2">
        <v>68</v>
      </c>
      <c r="C5340" s="2">
        <v>4</v>
      </c>
      <c r="D5340" s="11"/>
      <c r="E53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40" s="524" t="str">
        <f t="shared" si="251"/>
        <v/>
      </c>
      <c r="H5340" s="525">
        <f t="shared" si="252"/>
        <v>0</v>
      </c>
      <c r="I5340" s="526">
        <f t="shared" si="253"/>
        <v>1</v>
      </c>
      <c r="J5340" s="526" t="str">
        <f ca="1">IF(G5340="","",SUMPRODUCT(LOOKUP(MID(SUBSTITUTE(UPPER(TRIM(CLEAN(SUBSTITUTE(SUBSTITUTE(G5340,"ٔ",""),"ـ","ء"))))," ",""),ROW(INDIRECT("1:"&amp;LEN(SUBSTITUTE(UPPER(TRIM(CLEAN(SUBSTITUTE(SUBSTITUTE(G5340,"ٔ",""),"ـ","ء"))))," ","")))),1),Gematria!$C$3:$C$40,Gematria!$D$3:$D$40)))</f>
        <v/>
      </c>
    </row>
    <row r="5341" spans="1:10" x14ac:dyDescent="0.25">
      <c r="A5341" s="2">
        <v>5340</v>
      </c>
      <c r="B5341" s="2">
        <v>68</v>
      </c>
      <c r="C5341" s="2">
        <v>5</v>
      </c>
      <c r="D5341" s="11"/>
      <c r="E53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41" s="524" t="str">
        <f t="shared" si="251"/>
        <v/>
      </c>
      <c r="H5341" s="525">
        <f t="shared" si="252"/>
        <v>0</v>
      </c>
      <c r="I5341" s="526">
        <f t="shared" si="253"/>
        <v>1</v>
      </c>
      <c r="J5341" s="526" t="str">
        <f ca="1">IF(G5341="","",SUMPRODUCT(LOOKUP(MID(SUBSTITUTE(UPPER(TRIM(CLEAN(SUBSTITUTE(SUBSTITUTE(G5341,"ٔ",""),"ـ","ء"))))," ",""),ROW(INDIRECT("1:"&amp;LEN(SUBSTITUTE(UPPER(TRIM(CLEAN(SUBSTITUTE(SUBSTITUTE(G5341,"ٔ",""),"ـ","ء"))))," ","")))),1),Gematria!$C$3:$C$40,Gematria!$D$3:$D$40)))</f>
        <v/>
      </c>
    </row>
    <row r="5342" spans="1:10" x14ac:dyDescent="0.25">
      <c r="A5342" s="2">
        <v>5341</v>
      </c>
      <c r="B5342" s="2">
        <v>68</v>
      </c>
      <c r="C5342" s="2">
        <v>6</v>
      </c>
      <c r="D5342" s="11"/>
      <c r="E53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42" s="524" t="str">
        <f t="shared" si="251"/>
        <v/>
      </c>
      <c r="H5342" s="525">
        <f t="shared" si="252"/>
        <v>0</v>
      </c>
      <c r="I5342" s="526">
        <f t="shared" si="253"/>
        <v>1</v>
      </c>
      <c r="J5342" s="526" t="str">
        <f ca="1">IF(G5342="","",SUMPRODUCT(LOOKUP(MID(SUBSTITUTE(UPPER(TRIM(CLEAN(SUBSTITUTE(SUBSTITUTE(G5342,"ٔ",""),"ـ","ء"))))," ",""),ROW(INDIRECT("1:"&amp;LEN(SUBSTITUTE(UPPER(TRIM(CLEAN(SUBSTITUTE(SUBSTITUTE(G5342,"ٔ",""),"ـ","ء"))))," ","")))),1),Gematria!$C$3:$C$40,Gematria!$D$3:$D$40)))</f>
        <v/>
      </c>
    </row>
    <row r="5343" spans="1:10" x14ac:dyDescent="0.25">
      <c r="A5343" s="2">
        <v>5342</v>
      </c>
      <c r="B5343" s="2">
        <v>68</v>
      </c>
      <c r="C5343" s="2">
        <v>7</v>
      </c>
      <c r="D5343" s="11"/>
      <c r="E53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43" s="524" t="str">
        <f t="shared" si="251"/>
        <v/>
      </c>
      <c r="H5343" s="525">
        <f t="shared" si="252"/>
        <v>0</v>
      </c>
      <c r="I5343" s="526">
        <f t="shared" si="253"/>
        <v>1</v>
      </c>
      <c r="J5343" s="526" t="str">
        <f ca="1">IF(G5343="","",SUMPRODUCT(LOOKUP(MID(SUBSTITUTE(UPPER(TRIM(CLEAN(SUBSTITUTE(SUBSTITUTE(G5343,"ٔ",""),"ـ","ء"))))," ",""),ROW(INDIRECT("1:"&amp;LEN(SUBSTITUTE(UPPER(TRIM(CLEAN(SUBSTITUTE(SUBSTITUTE(G5343,"ٔ",""),"ـ","ء"))))," ","")))),1),Gematria!$C$3:$C$40,Gematria!$D$3:$D$40)))</f>
        <v/>
      </c>
    </row>
    <row r="5344" spans="1:10" x14ac:dyDescent="0.25">
      <c r="A5344" s="2">
        <v>5343</v>
      </c>
      <c r="B5344" s="2">
        <v>68</v>
      </c>
      <c r="C5344" s="2">
        <v>8</v>
      </c>
      <c r="D5344" s="11"/>
      <c r="E53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44" s="524" t="str">
        <f t="shared" si="251"/>
        <v/>
      </c>
      <c r="H5344" s="525">
        <f t="shared" si="252"/>
        <v>0</v>
      </c>
      <c r="I5344" s="526">
        <f t="shared" si="253"/>
        <v>1</v>
      </c>
      <c r="J5344" s="526" t="str">
        <f ca="1">IF(G5344="","",SUMPRODUCT(LOOKUP(MID(SUBSTITUTE(UPPER(TRIM(CLEAN(SUBSTITUTE(SUBSTITUTE(G5344,"ٔ",""),"ـ","ء"))))," ",""),ROW(INDIRECT("1:"&amp;LEN(SUBSTITUTE(UPPER(TRIM(CLEAN(SUBSTITUTE(SUBSTITUTE(G5344,"ٔ",""),"ـ","ء"))))," ","")))),1),Gematria!$C$3:$C$40,Gematria!$D$3:$D$40)))</f>
        <v/>
      </c>
    </row>
    <row r="5345" spans="1:10" x14ac:dyDescent="0.25">
      <c r="A5345" s="2">
        <v>5344</v>
      </c>
      <c r="B5345" s="2">
        <v>68</v>
      </c>
      <c r="C5345" s="2">
        <v>9</v>
      </c>
      <c r="D5345" s="11"/>
      <c r="E53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45" s="524" t="str">
        <f t="shared" si="251"/>
        <v/>
      </c>
      <c r="H5345" s="525">
        <f t="shared" si="252"/>
        <v>0</v>
      </c>
      <c r="I5345" s="526">
        <f t="shared" si="253"/>
        <v>1</v>
      </c>
      <c r="J5345" s="526" t="str">
        <f ca="1">IF(G5345="","",SUMPRODUCT(LOOKUP(MID(SUBSTITUTE(UPPER(TRIM(CLEAN(SUBSTITUTE(SUBSTITUTE(G5345,"ٔ",""),"ـ","ء"))))," ",""),ROW(INDIRECT("1:"&amp;LEN(SUBSTITUTE(UPPER(TRIM(CLEAN(SUBSTITUTE(SUBSTITUTE(G5345,"ٔ",""),"ـ","ء"))))," ","")))),1),Gematria!$C$3:$C$40,Gematria!$D$3:$D$40)))</f>
        <v/>
      </c>
    </row>
    <row r="5346" spans="1:10" x14ac:dyDescent="0.25">
      <c r="A5346" s="2">
        <v>5345</v>
      </c>
      <c r="B5346" s="2">
        <v>68</v>
      </c>
      <c r="C5346" s="2">
        <v>10</v>
      </c>
      <c r="D5346" s="11"/>
      <c r="E53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46" s="524" t="str">
        <f t="shared" si="251"/>
        <v/>
      </c>
      <c r="H5346" s="525">
        <f t="shared" si="252"/>
        <v>0</v>
      </c>
      <c r="I5346" s="526">
        <f t="shared" si="253"/>
        <v>1</v>
      </c>
      <c r="J5346" s="526" t="str">
        <f ca="1">IF(G5346="","",SUMPRODUCT(LOOKUP(MID(SUBSTITUTE(UPPER(TRIM(CLEAN(SUBSTITUTE(SUBSTITUTE(G5346,"ٔ",""),"ـ","ء"))))," ",""),ROW(INDIRECT("1:"&amp;LEN(SUBSTITUTE(UPPER(TRIM(CLEAN(SUBSTITUTE(SUBSTITUTE(G5346,"ٔ",""),"ـ","ء"))))," ","")))),1),Gematria!$C$3:$C$40,Gematria!$D$3:$D$40)))</f>
        <v/>
      </c>
    </row>
    <row r="5347" spans="1:10" x14ac:dyDescent="0.25">
      <c r="A5347" s="2">
        <v>5346</v>
      </c>
      <c r="B5347" s="2">
        <v>68</v>
      </c>
      <c r="C5347" s="2">
        <v>11</v>
      </c>
      <c r="D5347" s="11"/>
      <c r="E53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47" s="524" t="str">
        <f t="shared" si="251"/>
        <v/>
      </c>
      <c r="H5347" s="525">
        <f t="shared" si="252"/>
        <v>0</v>
      </c>
      <c r="I5347" s="526">
        <f t="shared" si="253"/>
        <v>1</v>
      </c>
      <c r="J5347" s="526" t="str">
        <f ca="1">IF(G5347="","",SUMPRODUCT(LOOKUP(MID(SUBSTITUTE(UPPER(TRIM(CLEAN(SUBSTITUTE(SUBSTITUTE(G5347,"ٔ",""),"ـ","ء"))))," ",""),ROW(INDIRECT("1:"&amp;LEN(SUBSTITUTE(UPPER(TRIM(CLEAN(SUBSTITUTE(SUBSTITUTE(G5347,"ٔ",""),"ـ","ء"))))," ","")))),1),Gematria!$C$3:$C$40,Gematria!$D$3:$D$40)))</f>
        <v/>
      </c>
    </row>
    <row r="5348" spans="1:10" x14ac:dyDescent="0.25">
      <c r="A5348" s="2">
        <v>5347</v>
      </c>
      <c r="B5348" s="2">
        <v>68</v>
      </c>
      <c r="C5348" s="2">
        <v>12</v>
      </c>
      <c r="D5348" s="11"/>
      <c r="E53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48" s="524" t="str">
        <f t="shared" si="251"/>
        <v/>
      </c>
      <c r="H5348" s="525">
        <f t="shared" si="252"/>
        <v>0</v>
      </c>
      <c r="I5348" s="526">
        <f t="shared" si="253"/>
        <v>1</v>
      </c>
      <c r="J5348" s="526" t="str">
        <f ca="1">IF(G5348="","",SUMPRODUCT(LOOKUP(MID(SUBSTITUTE(UPPER(TRIM(CLEAN(SUBSTITUTE(SUBSTITUTE(G5348,"ٔ",""),"ـ","ء"))))," ",""),ROW(INDIRECT("1:"&amp;LEN(SUBSTITUTE(UPPER(TRIM(CLEAN(SUBSTITUTE(SUBSTITUTE(G5348,"ٔ",""),"ـ","ء"))))," ","")))),1),Gematria!$C$3:$C$40,Gematria!$D$3:$D$40)))</f>
        <v/>
      </c>
    </row>
    <row r="5349" spans="1:10" x14ac:dyDescent="0.25">
      <c r="A5349" s="2">
        <v>5348</v>
      </c>
      <c r="B5349" s="2">
        <v>68</v>
      </c>
      <c r="C5349" s="2">
        <v>13</v>
      </c>
      <c r="D5349" s="11"/>
      <c r="E53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49" s="524" t="str">
        <f t="shared" si="251"/>
        <v/>
      </c>
      <c r="H5349" s="525">
        <f t="shared" si="252"/>
        <v>0</v>
      </c>
      <c r="I5349" s="526">
        <f t="shared" si="253"/>
        <v>1</v>
      </c>
      <c r="J5349" s="526" t="str">
        <f ca="1">IF(G5349="","",SUMPRODUCT(LOOKUP(MID(SUBSTITUTE(UPPER(TRIM(CLEAN(SUBSTITUTE(SUBSTITUTE(G5349,"ٔ",""),"ـ","ء"))))," ",""),ROW(INDIRECT("1:"&amp;LEN(SUBSTITUTE(UPPER(TRIM(CLEAN(SUBSTITUTE(SUBSTITUTE(G5349,"ٔ",""),"ـ","ء"))))," ","")))),1),Gematria!$C$3:$C$40,Gematria!$D$3:$D$40)))</f>
        <v/>
      </c>
    </row>
    <row r="5350" spans="1:10" x14ac:dyDescent="0.25">
      <c r="A5350" s="2">
        <v>5349</v>
      </c>
      <c r="B5350" s="2">
        <v>68</v>
      </c>
      <c r="C5350" s="2">
        <v>14</v>
      </c>
      <c r="D5350" s="11"/>
      <c r="E53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50" s="524" t="str">
        <f t="shared" si="251"/>
        <v/>
      </c>
      <c r="H5350" s="525">
        <f t="shared" si="252"/>
        <v>0</v>
      </c>
      <c r="I5350" s="526">
        <f t="shared" si="253"/>
        <v>1</v>
      </c>
      <c r="J5350" s="526" t="str">
        <f ca="1">IF(G5350="","",SUMPRODUCT(LOOKUP(MID(SUBSTITUTE(UPPER(TRIM(CLEAN(SUBSTITUTE(SUBSTITUTE(G5350,"ٔ",""),"ـ","ء"))))," ",""),ROW(INDIRECT("1:"&amp;LEN(SUBSTITUTE(UPPER(TRIM(CLEAN(SUBSTITUTE(SUBSTITUTE(G5350,"ٔ",""),"ـ","ء"))))," ","")))),1),Gematria!$C$3:$C$40,Gematria!$D$3:$D$40)))</f>
        <v/>
      </c>
    </row>
    <row r="5351" spans="1:10" x14ac:dyDescent="0.25">
      <c r="A5351" s="2">
        <v>5350</v>
      </c>
      <c r="B5351" s="2">
        <v>68</v>
      </c>
      <c r="C5351" s="2">
        <v>15</v>
      </c>
      <c r="D5351" s="11"/>
      <c r="E53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51" s="524" t="str">
        <f t="shared" si="251"/>
        <v/>
      </c>
      <c r="H5351" s="525">
        <f t="shared" si="252"/>
        <v>0</v>
      </c>
      <c r="I5351" s="526">
        <f t="shared" si="253"/>
        <v>1</v>
      </c>
      <c r="J5351" s="526" t="str">
        <f ca="1">IF(G5351="","",SUMPRODUCT(LOOKUP(MID(SUBSTITUTE(UPPER(TRIM(CLEAN(SUBSTITUTE(SUBSTITUTE(G5351,"ٔ",""),"ـ","ء"))))," ",""),ROW(INDIRECT("1:"&amp;LEN(SUBSTITUTE(UPPER(TRIM(CLEAN(SUBSTITUTE(SUBSTITUTE(G5351,"ٔ",""),"ـ","ء"))))," ","")))),1),Gematria!$C$3:$C$40,Gematria!$D$3:$D$40)))</f>
        <v/>
      </c>
    </row>
    <row r="5352" spans="1:10" x14ac:dyDescent="0.25">
      <c r="A5352" s="2">
        <v>5351</v>
      </c>
      <c r="B5352" s="2">
        <v>68</v>
      </c>
      <c r="C5352" s="2">
        <v>16</v>
      </c>
      <c r="D5352" s="11"/>
      <c r="E53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52" s="524" t="str">
        <f t="shared" si="251"/>
        <v/>
      </c>
      <c r="H5352" s="525">
        <f t="shared" si="252"/>
        <v>0</v>
      </c>
      <c r="I5352" s="526">
        <f t="shared" si="253"/>
        <v>1</v>
      </c>
      <c r="J5352" s="526" t="str">
        <f ca="1">IF(G5352="","",SUMPRODUCT(LOOKUP(MID(SUBSTITUTE(UPPER(TRIM(CLEAN(SUBSTITUTE(SUBSTITUTE(G5352,"ٔ",""),"ـ","ء"))))," ",""),ROW(INDIRECT("1:"&amp;LEN(SUBSTITUTE(UPPER(TRIM(CLEAN(SUBSTITUTE(SUBSTITUTE(G5352,"ٔ",""),"ـ","ء"))))," ","")))),1),Gematria!$C$3:$C$40,Gematria!$D$3:$D$40)))</f>
        <v/>
      </c>
    </row>
    <row r="5353" spans="1:10" x14ac:dyDescent="0.25">
      <c r="A5353" s="2">
        <v>5352</v>
      </c>
      <c r="B5353" s="2">
        <v>68</v>
      </c>
      <c r="C5353" s="2">
        <v>17</v>
      </c>
      <c r="D5353" s="11"/>
      <c r="E53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53" s="524" t="str">
        <f t="shared" si="251"/>
        <v/>
      </c>
      <c r="H5353" s="525">
        <f t="shared" si="252"/>
        <v>0</v>
      </c>
      <c r="I5353" s="526">
        <f t="shared" si="253"/>
        <v>1</v>
      </c>
      <c r="J5353" s="526" t="str">
        <f ca="1">IF(G5353="","",SUMPRODUCT(LOOKUP(MID(SUBSTITUTE(UPPER(TRIM(CLEAN(SUBSTITUTE(SUBSTITUTE(G5353,"ٔ",""),"ـ","ء"))))," ",""),ROW(INDIRECT("1:"&amp;LEN(SUBSTITUTE(UPPER(TRIM(CLEAN(SUBSTITUTE(SUBSTITUTE(G5353,"ٔ",""),"ـ","ء"))))," ","")))),1),Gematria!$C$3:$C$40,Gematria!$D$3:$D$40)))</f>
        <v/>
      </c>
    </row>
    <row r="5354" spans="1:10" x14ac:dyDescent="0.25">
      <c r="A5354" s="2">
        <v>5353</v>
      </c>
      <c r="B5354" s="2">
        <v>68</v>
      </c>
      <c r="C5354" s="2">
        <v>18</v>
      </c>
      <c r="D5354" s="11"/>
      <c r="E53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54" s="524" t="str">
        <f t="shared" si="251"/>
        <v/>
      </c>
      <c r="H5354" s="525">
        <f t="shared" si="252"/>
        <v>0</v>
      </c>
      <c r="I5354" s="526">
        <f t="shared" si="253"/>
        <v>1</v>
      </c>
      <c r="J5354" s="526" t="str">
        <f ca="1">IF(G5354="","",SUMPRODUCT(LOOKUP(MID(SUBSTITUTE(UPPER(TRIM(CLEAN(SUBSTITUTE(SUBSTITUTE(G5354,"ٔ",""),"ـ","ء"))))," ",""),ROW(INDIRECT("1:"&amp;LEN(SUBSTITUTE(UPPER(TRIM(CLEAN(SUBSTITUTE(SUBSTITUTE(G5354,"ٔ",""),"ـ","ء"))))," ","")))),1),Gematria!$C$3:$C$40,Gematria!$D$3:$D$40)))</f>
        <v/>
      </c>
    </row>
    <row r="5355" spans="1:10" x14ac:dyDescent="0.25">
      <c r="A5355" s="2">
        <v>5354</v>
      </c>
      <c r="B5355" s="2">
        <v>68</v>
      </c>
      <c r="C5355" s="2">
        <v>19</v>
      </c>
      <c r="D5355" s="11"/>
      <c r="E53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55" s="524" t="str">
        <f t="shared" si="251"/>
        <v/>
      </c>
      <c r="H5355" s="525">
        <f t="shared" si="252"/>
        <v>0</v>
      </c>
      <c r="I5355" s="526">
        <f t="shared" si="253"/>
        <v>1</v>
      </c>
      <c r="J5355" s="526" t="str">
        <f ca="1">IF(G5355="","",SUMPRODUCT(LOOKUP(MID(SUBSTITUTE(UPPER(TRIM(CLEAN(SUBSTITUTE(SUBSTITUTE(G5355,"ٔ",""),"ـ","ء"))))," ",""),ROW(INDIRECT("1:"&amp;LEN(SUBSTITUTE(UPPER(TRIM(CLEAN(SUBSTITUTE(SUBSTITUTE(G5355,"ٔ",""),"ـ","ء"))))," ","")))),1),Gematria!$C$3:$C$40,Gematria!$D$3:$D$40)))</f>
        <v/>
      </c>
    </row>
    <row r="5356" spans="1:10" x14ac:dyDescent="0.25">
      <c r="A5356" s="2">
        <v>5355</v>
      </c>
      <c r="B5356" s="2">
        <v>68</v>
      </c>
      <c r="C5356" s="2">
        <v>20</v>
      </c>
      <c r="D5356" s="11"/>
      <c r="E53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56" s="524" t="str">
        <f t="shared" si="251"/>
        <v/>
      </c>
      <c r="H5356" s="525">
        <f t="shared" si="252"/>
        <v>0</v>
      </c>
      <c r="I5356" s="526">
        <f t="shared" si="253"/>
        <v>1</v>
      </c>
      <c r="J5356" s="526" t="str">
        <f ca="1">IF(G5356="","",SUMPRODUCT(LOOKUP(MID(SUBSTITUTE(UPPER(TRIM(CLEAN(SUBSTITUTE(SUBSTITUTE(G5356,"ٔ",""),"ـ","ء"))))," ",""),ROW(INDIRECT("1:"&amp;LEN(SUBSTITUTE(UPPER(TRIM(CLEAN(SUBSTITUTE(SUBSTITUTE(G5356,"ٔ",""),"ـ","ء"))))," ","")))),1),Gematria!$C$3:$C$40,Gematria!$D$3:$D$40)))</f>
        <v/>
      </c>
    </row>
    <row r="5357" spans="1:10" x14ac:dyDescent="0.25">
      <c r="A5357" s="2">
        <v>5356</v>
      </c>
      <c r="B5357" s="2">
        <v>68</v>
      </c>
      <c r="C5357" s="2">
        <v>21</v>
      </c>
      <c r="D5357" s="11"/>
      <c r="E53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57" s="524" t="str">
        <f t="shared" si="251"/>
        <v/>
      </c>
      <c r="H5357" s="525">
        <f t="shared" si="252"/>
        <v>0</v>
      </c>
      <c r="I5357" s="526">
        <f t="shared" si="253"/>
        <v>1</v>
      </c>
      <c r="J5357" s="526" t="str">
        <f ca="1">IF(G5357="","",SUMPRODUCT(LOOKUP(MID(SUBSTITUTE(UPPER(TRIM(CLEAN(SUBSTITUTE(SUBSTITUTE(G5357,"ٔ",""),"ـ","ء"))))," ",""),ROW(INDIRECT("1:"&amp;LEN(SUBSTITUTE(UPPER(TRIM(CLEAN(SUBSTITUTE(SUBSTITUTE(G5357,"ٔ",""),"ـ","ء"))))," ","")))),1),Gematria!$C$3:$C$40,Gematria!$D$3:$D$40)))</f>
        <v/>
      </c>
    </row>
    <row r="5358" spans="1:10" x14ac:dyDescent="0.25">
      <c r="A5358" s="2">
        <v>5357</v>
      </c>
      <c r="B5358" s="2">
        <v>68</v>
      </c>
      <c r="C5358" s="2">
        <v>22</v>
      </c>
      <c r="D5358" s="11"/>
      <c r="E53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58" s="524" t="str">
        <f t="shared" si="251"/>
        <v/>
      </c>
      <c r="H5358" s="525">
        <f t="shared" si="252"/>
        <v>0</v>
      </c>
      <c r="I5358" s="526">
        <f t="shared" si="253"/>
        <v>1</v>
      </c>
      <c r="J5358" s="526" t="str">
        <f ca="1">IF(G5358="","",SUMPRODUCT(LOOKUP(MID(SUBSTITUTE(UPPER(TRIM(CLEAN(SUBSTITUTE(SUBSTITUTE(G5358,"ٔ",""),"ـ","ء"))))," ",""),ROW(INDIRECT("1:"&amp;LEN(SUBSTITUTE(UPPER(TRIM(CLEAN(SUBSTITUTE(SUBSTITUTE(G5358,"ٔ",""),"ـ","ء"))))," ","")))),1),Gematria!$C$3:$C$40,Gematria!$D$3:$D$40)))</f>
        <v/>
      </c>
    </row>
    <row r="5359" spans="1:10" x14ac:dyDescent="0.25">
      <c r="A5359" s="2">
        <v>5358</v>
      </c>
      <c r="B5359" s="2">
        <v>68</v>
      </c>
      <c r="C5359" s="2">
        <v>23</v>
      </c>
      <c r="D5359" s="11"/>
      <c r="E53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59" s="524" t="str">
        <f t="shared" si="251"/>
        <v/>
      </c>
      <c r="H5359" s="525">
        <f t="shared" si="252"/>
        <v>0</v>
      </c>
      <c r="I5359" s="526">
        <f t="shared" si="253"/>
        <v>1</v>
      </c>
      <c r="J5359" s="526" t="str">
        <f ca="1">IF(G5359="","",SUMPRODUCT(LOOKUP(MID(SUBSTITUTE(UPPER(TRIM(CLEAN(SUBSTITUTE(SUBSTITUTE(G5359,"ٔ",""),"ـ","ء"))))," ",""),ROW(INDIRECT("1:"&amp;LEN(SUBSTITUTE(UPPER(TRIM(CLEAN(SUBSTITUTE(SUBSTITUTE(G5359,"ٔ",""),"ـ","ء"))))," ","")))),1),Gematria!$C$3:$C$40,Gematria!$D$3:$D$40)))</f>
        <v/>
      </c>
    </row>
    <row r="5360" spans="1:10" x14ac:dyDescent="0.25">
      <c r="A5360" s="2">
        <v>5359</v>
      </c>
      <c r="B5360" s="2">
        <v>68</v>
      </c>
      <c r="C5360" s="2">
        <v>24</v>
      </c>
      <c r="D5360" s="11"/>
      <c r="E53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60" s="524" t="str">
        <f t="shared" si="251"/>
        <v/>
      </c>
      <c r="H5360" s="525">
        <f t="shared" si="252"/>
        <v>0</v>
      </c>
      <c r="I5360" s="526">
        <f t="shared" si="253"/>
        <v>1</v>
      </c>
      <c r="J5360" s="526" t="str">
        <f ca="1">IF(G5360="","",SUMPRODUCT(LOOKUP(MID(SUBSTITUTE(UPPER(TRIM(CLEAN(SUBSTITUTE(SUBSTITUTE(G5360,"ٔ",""),"ـ","ء"))))," ",""),ROW(INDIRECT("1:"&amp;LEN(SUBSTITUTE(UPPER(TRIM(CLEAN(SUBSTITUTE(SUBSTITUTE(G5360,"ٔ",""),"ـ","ء"))))," ","")))),1),Gematria!$C$3:$C$40,Gematria!$D$3:$D$40)))</f>
        <v/>
      </c>
    </row>
    <row r="5361" spans="1:10" x14ac:dyDescent="0.25">
      <c r="A5361" s="2">
        <v>5360</v>
      </c>
      <c r="B5361" s="2">
        <v>68</v>
      </c>
      <c r="C5361" s="2">
        <v>25</v>
      </c>
      <c r="D5361" s="11"/>
      <c r="E53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61" s="524" t="str">
        <f t="shared" si="251"/>
        <v/>
      </c>
      <c r="H5361" s="525">
        <f t="shared" si="252"/>
        <v>0</v>
      </c>
      <c r="I5361" s="526">
        <f t="shared" si="253"/>
        <v>1</v>
      </c>
      <c r="J5361" s="526" t="str">
        <f ca="1">IF(G5361="","",SUMPRODUCT(LOOKUP(MID(SUBSTITUTE(UPPER(TRIM(CLEAN(SUBSTITUTE(SUBSTITUTE(G5361,"ٔ",""),"ـ","ء"))))," ",""),ROW(INDIRECT("1:"&amp;LEN(SUBSTITUTE(UPPER(TRIM(CLEAN(SUBSTITUTE(SUBSTITUTE(G5361,"ٔ",""),"ـ","ء"))))," ","")))),1),Gematria!$C$3:$C$40,Gematria!$D$3:$D$40)))</f>
        <v/>
      </c>
    </row>
    <row r="5362" spans="1:10" x14ac:dyDescent="0.25">
      <c r="A5362" s="2">
        <v>5361</v>
      </c>
      <c r="B5362" s="2">
        <v>68</v>
      </c>
      <c r="C5362" s="2">
        <v>26</v>
      </c>
      <c r="D5362" s="11"/>
      <c r="E53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62" s="524" t="str">
        <f t="shared" si="251"/>
        <v/>
      </c>
      <c r="H5362" s="525">
        <f t="shared" si="252"/>
        <v>0</v>
      </c>
      <c r="I5362" s="526">
        <f t="shared" si="253"/>
        <v>1</v>
      </c>
      <c r="J5362" s="526" t="str">
        <f ca="1">IF(G5362="","",SUMPRODUCT(LOOKUP(MID(SUBSTITUTE(UPPER(TRIM(CLEAN(SUBSTITUTE(SUBSTITUTE(G5362,"ٔ",""),"ـ","ء"))))," ",""),ROW(INDIRECT("1:"&amp;LEN(SUBSTITUTE(UPPER(TRIM(CLEAN(SUBSTITUTE(SUBSTITUTE(G5362,"ٔ",""),"ـ","ء"))))," ","")))),1),Gematria!$C$3:$C$40,Gematria!$D$3:$D$40)))</f>
        <v/>
      </c>
    </row>
    <row r="5363" spans="1:10" x14ac:dyDescent="0.25">
      <c r="A5363" s="2">
        <v>5362</v>
      </c>
      <c r="B5363" s="2">
        <v>68</v>
      </c>
      <c r="C5363" s="2">
        <v>27</v>
      </c>
      <c r="D5363" s="11"/>
      <c r="E53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63" s="524" t="str">
        <f t="shared" si="251"/>
        <v/>
      </c>
      <c r="H5363" s="525">
        <f t="shared" si="252"/>
        <v>0</v>
      </c>
      <c r="I5363" s="526">
        <f t="shared" si="253"/>
        <v>1</v>
      </c>
      <c r="J5363" s="526" t="str">
        <f ca="1">IF(G5363="","",SUMPRODUCT(LOOKUP(MID(SUBSTITUTE(UPPER(TRIM(CLEAN(SUBSTITUTE(SUBSTITUTE(G5363,"ٔ",""),"ـ","ء"))))," ",""),ROW(INDIRECT("1:"&amp;LEN(SUBSTITUTE(UPPER(TRIM(CLEAN(SUBSTITUTE(SUBSTITUTE(G5363,"ٔ",""),"ـ","ء"))))," ","")))),1),Gematria!$C$3:$C$40,Gematria!$D$3:$D$40)))</f>
        <v/>
      </c>
    </row>
    <row r="5364" spans="1:10" x14ac:dyDescent="0.25">
      <c r="A5364" s="2">
        <v>5363</v>
      </c>
      <c r="B5364" s="2">
        <v>68</v>
      </c>
      <c r="C5364" s="2">
        <v>28</v>
      </c>
      <c r="D5364" s="11"/>
      <c r="E53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64" s="524" t="str">
        <f t="shared" si="251"/>
        <v/>
      </c>
      <c r="H5364" s="525">
        <f t="shared" si="252"/>
        <v>0</v>
      </c>
      <c r="I5364" s="526">
        <f t="shared" si="253"/>
        <v>1</v>
      </c>
      <c r="J5364" s="526" t="str">
        <f ca="1">IF(G5364="","",SUMPRODUCT(LOOKUP(MID(SUBSTITUTE(UPPER(TRIM(CLEAN(SUBSTITUTE(SUBSTITUTE(G5364,"ٔ",""),"ـ","ء"))))," ",""),ROW(INDIRECT("1:"&amp;LEN(SUBSTITUTE(UPPER(TRIM(CLEAN(SUBSTITUTE(SUBSTITUTE(G5364,"ٔ",""),"ـ","ء"))))," ","")))),1),Gematria!$C$3:$C$40,Gematria!$D$3:$D$40)))</f>
        <v/>
      </c>
    </row>
    <row r="5365" spans="1:10" x14ac:dyDescent="0.25">
      <c r="A5365" s="2">
        <v>5364</v>
      </c>
      <c r="B5365" s="2">
        <v>68</v>
      </c>
      <c r="C5365" s="2">
        <v>29</v>
      </c>
      <c r="D5365" s="11"/>
      <c r="E53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65" s="524" t="str">
        <f t="shared" si="251"/>
        <v/>
      </c>
      <c r="H5365" s="525">
        <f t="shared" si="252"/>
        <v>0</v>
      </c>
      <c r="I5365" s="526">
        <f t="shared" si="253"/>
        <v>1</v>
      </c>
      <c r="J5365" s="526" t="str">
        <f ca="1">IF(G5365="","",SUMPRODUCT(LOOKUP(MID(SUBSTITUTE(UPPER(TRIM(CLEAN(SUBSTITUTE(SUBSTITUTE(G5365,"ٔ",""),"ـ","ء"))))," ",""),ROW(INDIRECT("1:"&amp;LEN(SUBSTITUTE(UPPER(TRIM(CLEAN(SUBSTITUTE(SUBSTITUTE(G5365,"ٔ",""),"ـ","ء"))))," ","")))),1),Gematria!$C$3:$C$40,Gematria!$D$3:$D$40)))</f>
        <v/>
      </c>
    </row>
    <row r="5366" spans="1:10" x14ac:dyDescent="0.25">
      <c r="A5366" s="2">
        <v>5365</v>
      </c>
      <c r="B5366" s="2">
        <v>68</v>
      </c>
      <c r="C5366" s="2">
        <v>30</v>
      </c>
      <c r="D5366" s="11"/>
      <c r="E53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66" s="524" t="str">
        <f t="shared" si="251"/>
        <v/>
      </c>
      <c r="H5366" s="525">
        <f t="shared" si="252"/>
        <v>0</v>
      </c>
      <c r="I5366" s="526">
        <f t="shared" si="253"/>
        <v>1</v>
      </c>
      <c r="J5366" s="526" t="str">
        <f ca="1">IF(G5366="","",SUMPRODUCT(LOOKUP(MID(SUBSTITUTE(UPPER(TRIM(CLEAN(SUBSTITUTE(SUBSTITUTE(G5366,"ٔ",""),"ـ","ء"))))," ",""),ROW(INDIRECT("1:"&amp;LEN(SUBSTITUTE(UPPER(TRIM(CLEAN(SUBSTITUTE(SUBSTITUTE(G5366,"ٔ",""),"ـ","ء"))))," ","")))),1),Gematria!$C$3:$C$40,Gematria!$D$3:$D$40)))</f>
        <v/>
      </c>
    </row>
    <row r="5367" spans="1:10" x14ac:dyDescent="0.25">
      <c r="A5367" s="2">
        <v>5366</v>
      </c>
      <c r="B5367" s="2">
        <v>68</v>
      </c>
      <c r="C5367" s="2">
        <v>31</v>
      </c>
      <c r="D5367" s="11"/>
      <c r="E53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67" s="524" t="str">
        <f t="shared" si="251"/>
        <v/>
      </c>
      <c r="H5367" s="525">
        <f t="shared" si="252"/>
        <v>0</v>
      </c>
      <c r="I5367" s="526">
        <f t="shared" si="253"/>
        <v>1</v>
      </c>
      <c r="J5367" s="526" t="str">
        <f ca="1">IF(G5367="","",SUMPRODUCT(LOOKUP(MID(SUBSTITUTE(UPPER(TRIM(CLEAN(SUBSTITUTE(SUBSTITUTE(G5367,"ٔ",""),"ـ","ء"))))," ",""),ROW(INDIRECT("1:"&amp;LEN(SUBSTITUTE(UPPER(TRIM(CLEAN(SUBSTITUTE(SUBSTITUTE(G5367,"ٔ",""),"ـ","ء"))))," ","")))),1),Gematria!$C$3:$C$40,Gematria!$D$3:$D$40)))</f>
        <v/>
      </c>
    </row>
    <row r="5368" spans="1:10" x14ac:dyDescent="0.25">
      <c r="A5368" s="2">
        <v>5367</v>
      </c>
      <c r="B5368" s="2">
        <v>68</v>
      </c>
      <c r="C5368" s="2">
        <v>32</v>
      </c>
      <c r="D5368" s="11"/>
      <c r="E53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68" s="524" t="str">
        <f t="shared" si="251"/>
        <v/>
      </c>
      <c r="H5368" s="525">
        <f t="shared" si="252"/>
        <v>0</v>
      </c>
      <c r="I5368" s="526">
        <f t="shared" si="253"/>
        <v>1</v>
      </c>
      <c r="J5368" s="526" t="str">
        <f ca="1">IF(G5368="","",SUMPRODUCT(LOOKUP(MID(SUBSTITUTE(UPPER(TRIM(CLEAN(SUBSTITUTE(SUBSTITUTE(G5368,"ٔ",""),"ـ","ء"))))," ",""),ROW(INDIRECT("1:"&amp;LEN(SUBSTITUTE(UPPER(TRIM(CLEAN(SUBSTITUTE(SUBSTITUTE(G5368,"ٔ",""),"ـ","ء"))))," ","")))),1),Gematria!$C$3:$C$40,Gematria!$D$3:$D$40)))</f>
        <v/>
      </c>
    </row>
    <row r="5369" spans="1:10" x14ac:dyDescent="0.25">
      <c r="A5369" s="2">
        <v>5368</v>
      </c>
      <c r="B5369" s="2">
        <v>68</v>
      </c>
      <c r="C5369" s="2">
        <v>33</v>
      </c>
      <c r="D5369" s="11"/>
      <c r="E53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69" s="524" t="str">
        <f t="shared" si="251"/>
        <v/>
      </c>
      <c r="H5369" s="525">
        <f t="shared" si="252"/>
        <v>0</v>
      </c>
      <c r="I5369" s="526">
        <f t="shared" si="253"/>
        <v>1</v>
      </c>
      <c r="J5369" s="526" t="str">
        <f ca="1">IF(G5369="","",SUMPRODUCT(LOOKUP(MID(SUBSTITUTE(UPPER(TRIM(CLEAN(SUBSTITUTE(SUBSTITUTE(G5369,"ٔ",""),"ـ","ء"))))," ",""),ROW(INDIRECT("1:"&amp;LEN(SUBSTITUTE(UPPER(TRIM(CLEAN(SUBSTITUTE(SUBSTITUTE(G5369,"ٔ",""),"ـ","ء"))))," ","")))),1),Gematria!$C$3:$C$40,Gematria!$D$3:$D$40)))</f>
        <v/>
      </c>
    </row>
    <row r="5370" spans="1:10" x14ac:dyDescent="0.25">
      <c r="A5370" s="2">
        <v>5369</v>
      </c>
      <c r="B5370" s="2">
        <v>68</v>
      </c>
      <c r="C5370" s="2">
        <v>34</v>
      </c>
      <c r="D5370" s="11"/>
      <c r="E53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70" s="524" t="str">
        <f t="shared" si="251"/>
        <v/>
      </c>
      <c r="H5370" s="525">
        <f t="shared" si="252"/>
        <v>0</v>
      </c>
      <c r="I5370" s="526">
        <f t="shared" si="253"/>
        <v>1</v>
      </c>
      <c r="J5370" s="526" t="str">
        <f ca="1">IF(G5370="","",SUMPRODUCT(LOOKUP(MID(SUBSTITUTE(UPPER(TRIM(CLEAN(SUBSTITUTE(SUBSTITUTE(G5370,"ٔ",""),"ـ","ء"))))," ",""),ROW(INDIRECT("1:"&amp;LEN(SUBSTITUTE(UPPER(TRIM(CLEAN(SUBSTITUTE(SUBSTITUTE(G5370,"ٔ",""),"ـ","ء"))))," ","")))),1),Gematria!$C$3:$C$40,Gematria!$D$3:$D$40)))</f>
        <v/>
      </c>
    </row>
    <row r="5371" spans="1:10" x14ac:dyDescent="0.25">
      <c r="A5371" s="2">
        <v>5370</v>
      </c>
      <c r="B5371" s="2">
        <v>68</v>
      </c>
      <c r="C5371" s="2">
        <v>35</v>
      </c>
      <c r="D5371" s="11"/>
      <c r="E53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71" s="524" t="str">
        <f t="shared" si="251"/>
        <v/>
      </c>
      <c r="H5371" s="525">
        <f t="shared" si="252"/>
        <v>0</v>
      </c>
      <c r="I5371" s="526">
        <f t="shared" si="253"/>
        <v>1</v>
      </c>
      <c r="J5371" s="526" t="str">
        <f ca="1">IF(G5371="","",SUMPRODUCT(LOOKUP(MID(SUBSTITUTE(UPPER(TRIM(CLEAN(SUBSTITUTE(SUBSTITUTE(G5371,"ٔ",""),"ـ","ء"))))," ",""),ROW(INDIRECT("1:"&amp;LEN(SUBSTITUTE(UPPER(TRIM(CLEAN(SUBSTITUTE(SUBSTITUTE(G5371,"ٔ",""),"ـ","ء"))))," ","")))),1),Gematria!$C$3:$C$40,Gematria!$D$3:$D$40)))</f>
        <v/>
      </c>
    </row>
    <row r="5372" spans="1:10" x14ac:dyDescent="0.25">
      <c r="A5372" s="2">
        <v>5371</v>
      </c>
      <c r="B5372" s="2">
        <v>68</v>
      </c>
      <c r="C5372" s="2">
        <v>36</v>
      </c>
      <c r="D5372" s="11"/>
      <c r="E53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72" s="524" t="str">
        <f t="shared" si="251"/>
        <v/>
      </c>
      <c r="H5372" s="525">
        <f t="shared" si="252"/>
        <v>0</v>
      </c>
      <c r="I5372" s="526">
        <f t="shared" si="253"/>
        <v>1</v>
      </c>
      <c r="J5372" s="526" t="str">
        <f ca="1">IF(G5372="","",SUMPRODUCT(LOOKUP(MID(SUBSTITUTE(UPPER(TRIM(CLEAN(SUBSTITUTE(SUBSTITUTE(G5372,"ٔ",""),"ـ","ء"))))," ",""),ROW(INDIRECT("1:"&amp;LEN(SUBSTITUTE(UPPER(TRIM(CLEAN(SUBSTITUTE(SUBSTITUTE(G5372,"ٔ",""),"ـ","ء"))))," ","")))),1),Gematria!$C$3:$C$40,Gematria!$D$3:$D$40)))</f>
        <v/>
      </c>
    </row>
    <row r="5373" spans="1:10" x14ac:dyDescent="0.25">
      <c r="A5373" s="2">
        <v>5372</v>
      </c>
      <c r="B5373" s="2">
        <v>68</v>
      </c>
      <c r="C5373" s="2">
        <v>37</v>
      </c>
      <c r="D5373" s="11"/>
      <c r="E53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73" s="524" t="str">
        <f t="shared" si="251"/>
        <v/>
      </c>
      <c r="H5373" s="525">
        <f t="shared" si="252"/>
        <v>0</v>
      </c>
      <c r="I5373" s="526">
        <f t="shared" si="253"/>
        <v>1</v>
      </c>
      <c r="J5373" s="526" t="str">
        <f ca="1">IF(G5373="","",SUMPRODUCT(LOOKUP(MID(SUBSTITUTE(UPPER(TRIM(CLEAN(SUBSTITUTE(SUBSTITUTE(G5373,"ٔ",""),"ـ","ء"))))," ",""),ROW(INDIRECT("1:"&amp;LEN(SUBSTITUTE(UPPER(TRIM(CLEAN(SUBSTITUTE(SUBSTITUTE(G5373,"ٔ",""),"ـ","ء"))))," ","")))),1),Gematria!$C$3:$C$40,Gematria!$D$3:$D$40)))</f>
        <v/>
      </c>
    </row>
    <row r="5374" spans="1:10" x14ac:dyDescent="0.25">
      <c r="A5374" s="2">
        <v>5373</v>
      </c>
      <c r="B5374" s="2">
        <v>68</v>
      </c>
      <c r="C5374" s="2">
        <v>38</v>
      </c>
      <c r="D5374" s="11"/>
      <c r="E53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74" s="524" t="str">
        <f t="shared" si="251"/>
        <v/>
      </c>
      <c r="H5374" s="525">
        <f t="shared" si="252"/>
        <v>0</v>
      </c>
      <c r="I5374" s="526">
        <f t="shared" si="253"/>
        <v>1</v>
      </c>
      <c r="J5374" s="526" t="str">
        <f ca="1">IF(G5374="","",SUMPRODUCT(LOOKUP(MID(SUBSTITUTE(UPPER(TRIM(CLEAN(SUBSTITUTE(SUBSTITUTE(G5374,"ٔ",""),"ـ","ء"))))," ",""),ROW(INDIRECT("1:"&amp;LEN(SUBSTITUTE(UPPER(TRIM(CLEAN(SUBSTITUTE(SUBSTITUTE(G5374,"ٔ",""),"ـ","ء"))))," ","")))),1),Gematria!$C$3:$C$40,Gematria!$D$3:$D$40)))</f>
        <v/>
      </c>
    </row>
    <row r="5375" spans="1:10" x14ac:dyDescent="0.25">
      <c r="A5375" s="2">
        <v>5374</v>
      </c>
      <c r="B5375" s="2">
        <v>68</v>
      </c>
      <c r="C5375" s="2">
        <v>39</v>
      </c>
      <c r="D5375" s="11"/>
      <c r="E53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75" s="524" t="str">
        <f t="shared" si="251"/>
        <v/>
      </c>
      <c r="H5375" s="525">
        <f t="shared" si="252"/>
        <v>0</v>
      </c>
      <c r="I5375" s="526">
        <f t="shared" si="253"/>
        <v>1</v>
      </c>
      <c r="J5375" s="526" t="str">
        <f ca="1">IF(G5375="","",SUMPRODUCT(LOOKUP(MID(SUBSTITUTE(UPPER(TRIM(CLEAN(SUBSTITUTE(SUBSTITUTE(G5375,"ٔ",""),"ـ","ء"))))," ",""),ROW(INDIRECT("1:"&amp;LEN(SUBSTITUTE(UPPER(TRIM(CLEAN(SUBSTITUTE(SUBSTITUTE(G5375,"ٔ",""),"ـ","ء"))))," ","")))),1),Gematria!$C$3:$C$40,Gematria!$D$3:$D$40)))</f>
        <v/>
      </c>
    </row>
    <row r="5376" spans="1:10" x14ac:dyDescent="0.25">
      <c r="A5376" s="2">
        <v>5375</v>
      </c>
      <c r="B5376" s="2">
        <v>68</v>
      </c>
      <c r="C5376" s="2">
        <v>40</v>
      </c>
      <c r="D5376" s="11"/>
      <c r="E53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76" s="524" t="str">
        <f t="shared" si="251"/>
        <v/>
      </c>
      <c r="H5376" s="525">
        <f t="shared" si="252"/>
        <v>0</v>
      </c>
      <c r="I5376" s="526">
        <f t="shared" si="253"/>
        <v>1</v>
      </c>
      <c r="J5376" s="526" t="str">
        <f ca="1">IF(G5376="","",SUMPRODUCT(LOOKUP(MID(SUBSTITUTE(UPPER(TRIM(CLEAN(SUBSTITUTE(SUBSTITUTE(G5376,"ٔ",""),"ـ","ء"))))," ",""),ROW(INDIRECT("1:"&amp;LEN(SUBSTITUTE(UPPER(TRIM(CLEAN(SUBSTITUTE(SUBSTITUTE(G5376,"ٔ",""),"ـ","ء"))))," ","")))),1),Gematria!$C$3:$C$40,Gematria!$D$3:$D$40)))</f>
        <v/>
      </c>
    </row>
    <row r="5377" spans="1:10" x14ac:dyDescent="0.25">
      <c r="A5377" s="2">
        <v>5376</v>
      </c>
      <c r="B5377" s="2">
        <v>68</v>
      </c>
      <c r="C5377" s="2">
        <v>41</v>
      </c>
      <c r="D5377" s="11"/>
      <c r="E53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77" s="524" t="str">
        <f t="shared" si="251"/>
        <v/>
      </c>
      <c r="H5377" s="525">
        <f t="shared" si="252"/>
        <v>0</v>
      </c>
      <c r="I5377" s="526">
        <f t="shared" si="253"/>
        <v>1</v>
      </c>
      <c r="J5377" s="526" t="str">
        <f ca="1">IF(G5377="","",SUMPRODUCT(LOOKUP(MID(SUBSTITUTE(UPPER(TRIM(CLEAN(SUBSTITUTE(SUBSTITUTE(G5377,"ٔ",""),"ـ","ء"))))," ",""),ROW(INDIRECT("1:"&amp;LEN(SUBSTITUTE(UPPER(TRIM(CLEAN(SUBSTITUTE(SUBSTITUTE(G5377,"ٔ",""),"ـ","ء"))))," ","")))),1),Gematria!$C$3:$C$40,Gematria!$D$3:$D$40)))</f>
        <v/>
      </c>
    </row>
    <row r="5378" spans="1:10" x14ac:dyDescent="0.25">
      <c r="A5378" s="2">
        <v>5377</v>
      </c>
      <c r="B5378" s="2">
        <v>68</v>
      </c>
      <c r="C5378" s="2">
        <v>42</v>
      </c>
      <c r="D5378" s="11"/>
      <c r="E53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78" s="524" t="str">
        <f t="shared" si="251"/>
        <v/>
      </c>
      <c r="H5378" s="525">
        <f t="shared" si="252"/>
        <v>0</v>
      </c>
      <c r="I5378" s="526">
        <f t="shared" si="253"/>
        <v>1</v>
      </c>
      <c r="J5378" s="526" t="str">
        <f ca="1">IF(G5378="","",SUMPRODUCT(LOOKUP(MID(SUBSTITUTE(UPPER(TRIM(CLEAN(SUBSTITUTE(SUBSTITUTE(G5378,"ٔ",""),"ـ","ء"))))," ",""),ROW(INDIRECT("1:"&amp;LEN(SUBSTITUTE(UPPER(TRIM(CLEAN(SUBSTITUTE(SUBSTITUTE(G5378,"ٔ",""),"ـ","ء"))))," ","")))),1),Gematria!$C$3:$C$40,Gematria!$D$3:$D$40)))</f>
        <v/>
      </c>
    </row>
    <row r="5379" spans="1:10" x14ac:dyDescent="0.25">
      <c r="A5379" s="2">
        <v>5378</v>
      </c>
      <c r="B5379" s="2">
        <v>68</v>
      </c>
      <c r="C5379" s="2">
        <v>43</v>
      </c>
      <c r="D5379" s="11"/>
      <c r="E53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79" s="524" t="str">
        <f t="shared" ref="G5379:G5442" si="254">TRIM(CLEAN(SUBSTITUTE(F5379,"ٔ","")))</f>
        <v/>
      </c>
      <c r="H5379" s="525">
        <f t="shared" ref="H5379:H5442" si="255">LEN(SUBSTITUTE(G5379," ",""))</f>
        <v>0</v>
      </c>
      <c r="I5379" s="526">
        <f t="shared" si="253"/>
        <v>1</v>
      </c>
      <c r="J5379" s="526" t="str">
        <f ca="1">IF(G5379="","",SUMPRODUCT(LOOKUP(MID(SUBSTITUTE(UPPER(TRIM(CLEAN(SUBSTITUTE(SUBSTITUTE(G5379,"ٔ",""),"ـ","ء"))))," ",""),ROW(INDIRECT("1:"&amp;LEN(SUBSTITUTE(UPPER(TRIM(CLEAN(SUBSTITUTE(SUBSTITUTE(G5379,"ٔ",""),"ـ","ء"))))," ","")))),1),Gematria!$C$3:$C$40,Gematria!$D$3:$D$40)))</f>
        <v/>
      </c>
    </row>
    <row r="5380" spans="1:10" x14ac:dyDescent="0.25">
      <c r="A5380" s="2">
        <v>5379</v>
      </c>
      <c r="B5380" s="2">
        <v>68</v>
      </c>
      <c r="C5380" s="2">
        <v>44</v>
      </c>
      <c r="D5380" s="11"/>
      <c r="E53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80" s="524" t="str">
        <f t="shared" si="254"/>
        <v/>
      </c>
      <c r="H5380" s="525">
        <f t="shared" si="255"/>
        <v>0</v>
      </c>
      <c r="I5380" s="526">
        <f t="shared" si="253"/>
        <v>1</v>
      </c>
      <c r="J5380" s="526" t="str">
        <f ca="1">IF(G5380="","",SUMPRODUCT(LOOKUP(MID(SUBSTITUTE(UPPER(TRIM(CLEAN(SUBSTITUTE(SUBSTITUTE(G5380,"ٔ",""),"ـ","ء"))))," ",""),ROW(INDIRECT("1:"&amp;LEN(SUBSTITUTE(UPPER(TRIM(CLEAN(SUBSTITUTE(SUBSTITUTE(G5380,"ٔ",""),"ـ","ء"))))," ","")))),1),Gematria!$C$3:$C$40,Gematria!$D$3:$D$40)))</f>
        <v/>
      </c>
    </row>
    <row r="5381" spans="1:10" x14ac:dyDescent="0.25">
      <c r="A5381" s="2">
        <v>5380</v>
      </c>
      <c r="B5381" s="2">
        <v>68</v>
      </c>
      <c r="C5381" s="2">
        <v>45</v>
      </c>
      <c r="D5381" s="11"/>
      <c r="E53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81" s="524" t="str">
        <f t="shared" si="254"/>
        <v/>
      </c>
      <c r="H5381" s="525">
        <f t="shared" si="255"/>
        <v>0</v>
      </c>
      <c r="I5381" s="526">
        <f t="shared" si="253"/>
        <v>1</v>
      </c>
      <c r="J5381" s="526" t="str">
        <f ca="1">IF(G5381="","",SUMPRODUCT(LOOKUP(MID(SUBSTITUTE(UPPER(TRIM(CLEAN(SUBSTITUTE(SUBSTITUTE(G5381,"ٔ",""),"ـ","ء"))))," ",""),ROW(INDIRECT("1:"&amp;LEN(SUBSTITUTE(UPPER(TRIM(CLEAN(SUBSTITUTE(SUBSTITUTE(G5381,"ٔ",""),"ـ","ء"))))," ","")))),1),Gematria!$C$3:$C$40,Gematria!$D$3:$D$40)))</f>
        <v/>
      </c>
    </row>
    <row r="5382" spans="1:10" x14ac:dyDescent="0.25">
      <c r="A5382" s="2">
        <v>5381</v>
      </c>
      <c r="B5382" s="2">
        <v>68</v>
      </c>
      <c r="C5382" s="2">
        <v>46</v>
      </c>
      <c r="D5382" s="11"/>
      <c r="E53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82" s="524" t="str">
        <f t="shared" si="254"/>
        <v/>
      </c>
      <c r="H5382" s="525">
        <f t="shared" si="255"/>
        <v>0</v>
      </c>
      <c r="I5382" s="526">
        <f t="shared" si="253"/>
        <v>1</v>
      </c>
      <c r="J5382" s="526" t="str">
        <f ca="1">IF(G5382="","",SUMPRODUCT(LOOKUP(MID(SUBSTITUTE(UPPER(TRIM(CLEAN(SUBSTITUTE(SUBSTITUTE(G5382,"ٔ",""),"ـ","ء"))))," ",""),ROW(INDIRECT("1:"&amp;LEN(SUBSTITUTE(UPPER(TRIM(CLEAN(SUBSTITUTE(SUBSTITUTE(G5382,"ٔ",""),"ـ","ء"))))," ","")))),1),Gematria!$C$3:$C$40,Gematria!$D$3:$D$40)))</f>
        <v/>
      </c>
    </row>
    <row r="5383" spans="1:10" x14ac:dyDescent="0.25">
      <c r="A5383" s="2">
        <v>5382</v>
      </c>
      <c r="B5383" s="2">
        <v>68</v>
      </c>
      <c r="C5383" s="2">
        <v>47</v>
      </c>
      <c r="D5383" s="11"/>
      <c r="E53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83" s="524" t="str">
        <f t="shared" si="254"/>
        <v/>
      </c>
      <c r="H5383" s="525">
        <f t="shared" si="255"/>
        <v>0</v>
      </c>
      <c r="I5383" s="526">
        <f t="shared" si="253"/>
        <v>1</v>
      </c>
      <c r="J5383" s="526" t="str">
        <f ca="1">IF(G5383="","",SUMPRODUCT(LOOKUP(MID(SUBSTITUTE(UPPER(TRIM(CLEAN(SUBSTITUTE(SUBSTITUTE(G5383,"ٔ",""),"ـ","ء"))))," ",""),ROW(INDIRECT("1:"&amp;LEN(SUBSTITUTE(UPPER(TRIM(CLEAN(SUBSTITUTE(SUBSTITUTE(G5383,"ٔ",""),"ـ","ء"))))," ","")))),1),Gematria!$C$3:$C$40,Gematria!$D$3:$D$40)))</f>
        <v/>
      </c>
    </row>
    <row r="5384" spans="1:10" x14ac:dyDescent="0.25">
      <c r="A5384" s="2">
        <v>5383</v>
      </c>
      <c r="B5384" s="2">
        <v>68</v>
      </c>
      <c r="C5384" s="2">
        <v>48</v>
      </c>
      <c r="D5384" s="11"/>
      <c r="E53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84" s="524" t="str">
        <f t="shared" si="254"/>
        <v/>
      </c>
      <c r="H5384" s="525">
        <f t="shared" si="255"/>
        <v>0</v>
      </c>
      <c r="I5384" s="526">
        <f t="shared" si="253"/>
        <v>1</v>
      </c>
      <c r="J5384" s="526" t="str">
        <f ca="1">IF(G5384="","",SUMPRODUCT(LOOKUP(MID(SUBSTITUTE(UPPER(TRIM(CLEAN(SUBSTITUTE(SUBSTITUTE(G5384,"ٔ",""),"ـ","ء"))))," ",""),ROW(INDIRECT("1:"&amp;LEN(SUBSTITUTE(UPPER(TRIM(CLEAN(SUBSTITUTE(SUBSTITUTE(G5384,"ٔ",""),"ـ","ء"))))," ","")))),1),Gematria!$C$3:$C$40,Gematria!$D$3:$D$40)))</f>
        <v/>
      </c>
    </row>
    <row r="5385" spans="1:10" x14ac:dyDescent="0.25">
      <c r="A5385" s="2">
        <v>5384</v>
      </c>
      <c r="B5385" s="2">
        <v>68</v>
      </c>
      <c r="C5385" s="2">
        <v>49</v>
      </c>
      <c r="D5385" s="11"/>
      <c r="E53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85" s="524" t="str">
        <f t="shared" si="254"/>
        <v/>
      </c>
      <c r="H5385" s="525">
        <f t="shared" si="255"/>
        <v>0</v>
      </c>
      <c r="I5385" s="526">
        <f t="shared" si="253"/>
        <v>1</v>
      </c>
      <c r="J5385" s="526" t="str">
        <f ca="1">IF(G5385="","",SUMPRODUCT(LOOKUP(MID(SUBSTITUTE(UPPER(TRIM(CLEAN(SUBSTITUTE(SUBSTITUTE(G5385,"ٔ",""),"ـ","ء"))))," ",""),ROW(INDIRECT("1:"&amp;LEN(SUBSTITUTE(UPPER(TRIM(CLEAN(SUBSTITUTE(SUBSTITUTE(G5385,"ٔ",""),"ـ","ء"))))," ","")))),1),Gematria!$C$3:$C$40,Gematria!$D$3:$D$40)))</f>
        <v/>
      </c>
    </row>
    <row r="5386" spans="1:10" x14ac:dyDescent="0.25">
      <c r="A5386" s="2">
        <v>5385</v>
      </c>
      <c r="B5386" s="2">
        <v>68</v>
      </c>
      <c r="C5386" s="2">
        <v>50</v>
      </c>
      <c r="D5386" s="11"/>
      <c r="E53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86" s="524" t="str">
        <f t="shared" si="254"/>
        <v/>
      </c>
      <c r="H5386" s="525">
        <f t="shared" si="255"/>
        <v>0</v>
      </c>
      <c r="I5386" s="526">
        <f t="shared" si="253"/>
        <v>1</v>
      </c>
      <c r="J5386" s="526" t="str">
        <f ca="1">IF(G5386="","",SUMPRODUCT(LOOKUP(MID(SUBSTITUTE(UPPER(TRIM(CLEAN(SUBSTITUTE(SUBSTITUTE(G5386,"ٔ",""),"ـ","ء"))))," ",""),ROW(INDIRECT("1:"&amp;LEN(SUBSTITUTE(UPPER(TRIM(CLEAN(SUBSTITUTE(SUBSTITUTE(G5386,"ٔ",""),"ـ","ء"))))," ","")))),1),Gematria!$C$3:$C$40,Gematria!$D$3:$D$40)))</f>
        <v/>
      </c>
    </row>
    <row r="5387" spans="1:10" x14ac:dyDescent="0.25">
      <c r="A5387" s="2">
        <v>5386</v>
      </c>
      <c r="B5387" s="2">
        <v>68</v>
      </c>
      <c r="C5387" s="2">
        <v>51</v>
      </c>
      <c r="D5387" s="11"/>
      <c r="E53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87" s="524" t="str">
        <f t="shared" si="254"/>
        <v/>
      </c>
      <c r="H5387" s="525">
        <f t="shared" si="255"/>
        <v>0</v>
      </c>
      <c r="I5387" s="526">
        <f t="shared" si="253"/>
        <v>1</v>
      </c>
      <c r="J5387" s="526" t="str">
        <f ca="1">IF(G5387="","",SUMPRODUCT(LOOKUP(MID(SUBSTITUTE(UPPER(TRIM(CLEAN(SUBSTITUTE(SUBSTITUTE(G5387,"ٔ",""),"ـ","ء"))))," ",""),ROW(INDIRECT("1:"&amp;LEN(SUBSTITUTE(UPPER(TRIM(CLEAN(SUBSTITUTE(SUBSTITUTE(G5387,"ٔ",""),"ـ","ء"))))," ","")))),1),Gematria!$C$3:$C$40,Gematria!$D$3:$D$40)))</f>
        <v/>
      </c>
    </row>
    <row r="5388" spans="1:10" x14ac:dyDescent="0.25">
      <c r="A5388" s="2">
        <v>5387</v>
      </c>
      <c r="B5388" s="2">
        <v>68</v>
      </c>
      <c r="C5388" s="2">
        <v>52</v>
      </c>
      <c r="D5388" s="11"/>
      <c r="E53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88" s="524" t="str">
        <f t="shared" si="254"/>
        <v/>
      </c>
      <c r="H5388" s="525">
        <f t="shared" si="255"/>
        <v>0</v>
      </c>
      <c r="I5388" s="526">
        <f t="shared" si="253"/>
        <v>1</v>
      </c>
      <c r="J5388" s="526" t="str">
        <f ca="1">IF(G5388="","",SUMPRODUCT(LOOKUP(MID(SUBSTITUTE(UPPER(TRIM(CLEAN(SUBSTITUTE(SUBSTITUTE(G5388,"ٔ",""),"ـ","ء"))))," ",""),ROW(INDIRECT("1:"&amp;LEN(SUBSTITUTE(UPPER(TRIM(CLEAN(SUBSTITUTE(SUBSTITUTE(G5388,"ٔ",""),"ـ","ء"))))," ","")))),1),Gematria!$C$3:$C$40,Gematria!$D$3:$D$40)))</f>
        <v/>
      </c>
    </row>
    <row r="5389" spans="1:10" x14ac:dyDescent="0.25">
      <c r="A5389" s="2">
        <v>5388</v>
      </c>
      <c r="B5389" s="2">
        <v>69</v>
      </c>
      <c r="C5389" s="2">
        <v>0</v>
      </c>
      <c r="D5389" s="11"/>
      <c r="E53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89" s="524" t="str">
        <f t="shared" si="254"/>
        <v/>
      </c>
      <c r="H5389" s="525">
        <f t="shared" si="255"/>
        <v>0</v>
      </c>
      <c r="I5389" s="526">
        <f t="shared" si="253"/>
        <v>1</v>
      </c>
      <c r="J5389" s="526" t="str">
        <f ca="1">IF(G5389="","",SUMPRODUCT(LOOKUP(MID(SUBSTITUTE(UPPER(TRIM(CLEAN(SUBSTITUTE(SUBSTITUTE(G5389,"ٔ",""),"ـ","ء"))))," ",""),ROW(INDIRECT("1:"&amp;LEN(SUBSTITUTE(UPPER(TRIM(CLEAN(SUBSTITUTE(SUBSTITUTE(G5389,"ٔ",""),"ـ","ء"))))," ","")))),1),Gematria!$C$3:$C$40,Gematria!$D$3:$D$40)))</f>
        <v/>
      </c>
    </row>
    <row r="5390" spans="1:10" x14ac:dyDescent="0.25">
      <c r="A5390" s="2">
        <v>5389</v>
      </c>
      <c r="B5390" s="2">
        <v>69</v>
      </c>
      <c r="C5390" s="2">
        <v>1</v>
      </c>
      <c r="D5390" s="11"/>
      <c r="E53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90" s="524" t="str">
        <f t="shared" si="254"/>
        <v/>
      </c>
      <c r="H5390" s="525">
        <f t="shared" si="255"/>
        <v>0</v>
      </c>
      <c r="I5390" s="526">
        <f t="shared" si="253"/>
        <v>1</v>
      </c>
      <c r="J5390" s="526" t="str">
        <f ca="1">IF(G5390="","",SUMPRODUCT(LOOKUP(MID(SUBSTITUTE(UPPER(TRIM(CLEAN(SUBSTITUTE(SUBSTITUTE(G5390,"ٔ",""),"ـ","ء"))))," ",""),ROW(INDIRECT("1:"&amp;LEN(SUBSTITUTE(UPPER(TRIM(CLEAN(SUBSTITUTE(SUBSTITUTE(G5390,"ٔ",""),"ـ","ء"))))," ","")))),1),Gematria!$C$3:$C$40,Gematria!$D$3:$D$40)))</f>
        <v/>
      </c>
    </row>
    <row r="5391" spans="1:10" x14ac:dyDescent="0.25">
      <c r="A5391" s="2">
        <v>5390</v>
      </c>
      <c r="B5391" s="2">
        <v>69</v>
      </c>
      <c r="C5391" s="2">
        <v>2</v>
      </c>
      <c r="D5391" s="11"/>
      <c r="E53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91" s="524" t="str">
        <f t="shared" si="254"/>
        <v/>
      </c>
      <c r="H5391" s="525">
        <f t="shared" si="255"/>
        <v>0</v>
      </c>
      <c r="I5391" s="526">
        <f t="shared" si="253"/>
        <v>1</v>
      </c>
      <c r="J5391" s="526" t="str">
        <f ca="1">IF(G5391="","",SUMPRODUCT(LOOKUP(MID(SUBSTITUTE(UPPER(TRIM(CLEAN(SUBSTITUTE(SUBSTITUTE(G5391,"ٔ",""),"ـ","ء"))))," ",""),ROW(INDIRECT("1:"&amp;LEN(SUBSTITUTE(UPPER(TRIM(CLEAN(SUBSTITUTE(SUBSTITUTE(G5391,"ٔ",""),"ـ","ء"))))," ","")))),1),Gematria!$C$3:$C$40,Gematria!$D$3:$D$40)))</f>
        <v/>
      </c>
    </row>
    <row r="5392" spans="1:10" x14ac:dyDescent="0.25">
      <c r="A5392" s="2">
        <v>5391</v>
      </c>
      <c r="B5392" s="2">
        <v>69</v>
      </c>
      <c r="C5392" s="2">
        <v>3</v>
      </c>
      <c r="D5392" s="11"/>
      <c r="E53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92" s="524" t="str">
        <f t="shared" si="254"/>
        <v/>
      </c>
      <c r="H5392" s="525">
        <f t="shared" si="255"/>
        <v>0</v>
      </c>
      <c r="I5392" s="526">
        <f t="shared" si="253"/>
        <v>1</v>
      </c>
      <c r="J5392" s="526" t="str">
        <f ca="1">IF(G5392="","",SUMPRODUCT(LOOKUP(MID(SUBSTITUTE(UPPER(TRIM(CLEAN(SUBSTITUTE(SUBSTITUTE(G5392,"ٔ",""),"ـ","ء"))))," ",""),ROW(INDIRECT("1:"&amp;LEN(SUBSTITUTE(UPPER(TRIM(CLEAN(SUBSTITUTE(SUBSTITUTE(G5392,"ٔ",""),"ـ","ء"))))," ","")))),1),Gematria!$C$3:$C$40,Gematria!$D$3:$D$40)))</f>
        <v/>
      </c>
    </row>
    <row r="5393" spans="1:10" x14ac:dyDescent="0.25">
      <c r="A5393" s="2">
        <v>5392</v>
      </c>
      <c r="B5393" s="2">
        <v>69</v>
      </c>
      <c r="C5393" s="2">
        <v>4</v>
      </c>
      <c r="D5393" s="11"/>
      <c r="E53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93" s="524" t="str">
        <f t="shared" si="254"/>
        <v/>
      </c>
      <c r="H5393" s="525">
        <f t="shared" si="255"/>
        <v>0</v>
      </c>
      <c r="I5393" s="526">
        <f t="shared" si="253"/>
        <v>1</v>
      </c>
      <c r="J5393" s="526" t="str">
        <f ca="1">IF(G5393="","",SUMPRODUCT(LOOKUP(MID(SUBSTITUTE(UPPER(TRIM(CLEAN(SUBSTITUTE(SUBSTITUTE(G5393,"ٔ",""),"ـ","ء"))))," ",""),ROW(INDIRECT("1:"&amp;LEN(SUBSTITUTE(UPPER(TRIM(CLEAN(SUBSTITUTE(SUBSTITUTE(G5393,"ٔ",""),"ـ","ء"))))," ","")))),1),Gematria!$C$3:$C$40,Gematria!$D$3:$D$40)))</f>
        <v/>
      </c>
    </row>
    <row r="5394" spans="1:10" x14ac:dyDescent="0.25">
      <c r="A5394" s="2">
        <v>5393</v>
      </c>
      <c r="B5394" s="2">
        <v>69</v>
      </c>
      <c r="C5394" s="2">
        <v>5</v>
      </c>
      <c r="D5394" s="11"/>
      <c r="E53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94" s="524" t="str">
        <f t="shared" si="254"/>
        <v/>
      </c>
      <c r="H5394" s="525">
        <f t="shared" si="255"/>
        <v>0</v>
      </c>
      <c r="I5394" s="526">
        <f t="shared" si="253"/>
        <v>1</v>
      </c>
      <c r="J5394" s="526" t="str">
        <f ca="1">IF(G5394="","",SUMPRODUCT(LOOKUP(MID(SUBSTITUTE(UPPER(TRIM(CLEAN(SUBSTITUTE(SUBSTITUTE(G5394,"ٔ",""),"ـ","ء"))))," ",""),ROW(INDIRECT("1:"&amp;LEN(SUBSTITUTE(UPPER(TRIM(CLEAN(SUBSTITUTE(SUBSTITUTE(G5394,"ٔ",""),"ـ","ء"))))," ","")))),1),Gematria!$C$3:$C$40,Gematria!$D$3:$D$40)))</f>
        <v/>
      </c>
    </row>
    <row r="5395" spans="1:10" x14ac:dyDescent="0.25">
      <c r="A5395" s="2">
        <v>5394</v>
      </c>
      <c r="B5395" s="2">
        <v>69</v>
      </c>
      <c r="C5395" s="2">
        <v>6</v>
      </c>
      <c r="D5395" s="11"/>
      <c r="E53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95" s="524" t="str">
        <f t="shared" si="254"/>
        <v/>
      </c>
      <c r="H5395" s="525">
        <f t="shared" si="255"/>
        <v>0</v>
      </c>
      <c r="I5395" s="526">
        <f t="shared" ref="I5395:I5458" si="256">LEN(TRIM(G5395))-H5395+1</f>
        <v>1</v>
      </c>
      <c r="J5395" s="526" t="str">
        <f ca="1">IF(G5395="","",SUMPRODUCT(LOOKUP(MID(SUBSTITUTE(UPPER(TRIM(CLEAN(SUBSTITUTE(SUBSTITUTE(G5395,"ٔ",""),"ـ","ء"))))," ",""),ROW(INDIRECT("1:"&amp;LEN(SUBSTITUTE(UPPER(TRIM(CLEAN(SUBSTITUTE(SUBSTITUTE(G5395,"ٔ",""),"ـ","ء"))))," ","")))),1),Gematria!$C$3:$C$40,Gematria!$D$3:$D$40)))</f>
        <v/>
      </c>
    </row>
    <row r="5396" spans="1:10" x14ac:dyDescent="0.25">
      <c r="A5396" s="2">
        <v>5395</v>
      </c>
      <c r="B5396" s="2">
        <v>69</v>
      </c>
      <c r="C5396" s="2">
        <v>7</v>
      </c>
      <c r="D5396" s="11"/>
      <c r="E53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96" s="524" t="str">
        <f t="shared" si="254"/>
        <v/>
      </c>
      <c r="H5396" s="525">
        <f t="shared" si="255"/>
        <v>0</v>
      </c>
      <c r="I5396" s="526">
        <f t="shared" si="256"/>
        <v>1</v>
      </c>
      <c r="J5396" s="526" t="str">
        <f ca="1">IF(G5396="","",SUMPRODUCT(LOOKUP(MID(SUBSTITUTE(UPPER(TRIM(CLEAN(SUBSTITUTE(SUBSTITUTE(G5396,"ٔ",""),"ـ","ء"))))," ",""),ROW(INDIRECT("1:"&amp;LEN(SUBSTITUTE(UPPER(TRIM(CLEAN(SUBSTITUTE(SUBSTITUTE(G5396,"ٔ",""),"ـ","ء"))))," ","")))),1),Gematria!$C$3:$C$40,Gematria!$D$3:$D$40)))</f>
        <v/>
      </c>
    </row>
    <row r="5397" spans="1:10" x14ac:dyDescent="0.25">
      <c r="A5397" s="2">
        <v>5396</v>
      </c>
      <c r="B5397" s="2">
        <v>69</v>
      </c>
      <c r="C5397" s="2">
        <v>8</v>
      </c>
      <c r="D5397" s="11"/>
      <c r="E53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97" s="524" t="str">
        <f t="shared" si="254"/>
        <v/>
      </c>
      <c r="H5397" s="525">
        <f t="shared" si="255"/>
        <v>0</v>
      </c>
      <c r="I5397" s="526">
        <f t="shared" si="256"/>
        <v>1</v>
      </c>
      <c r="J5397" s="526" t="str">
        <f ca="1">IF(G5397="","",SUMPRODUCT(LOOKUP(MID(SUBSTITUTE(UPPER(TRIM(CLEAN(SUBSTITUTE(SUBSTITUTE(G5397,"ٔ",""),"ـ","ء"))))," ",""),ROW(INDIRECT("1:"&amp;LEN(SUBSTITUTE(UPPER(TRIM(CLEAN(SUBSTITUTE(SUBSTITUTE(G5397,"ٔ",""),"ـ","ء"))))," ","")))),1),Gematria!$C$3:$C$40,Gematria!$D$3:$D$40)))</f>
        <v/>
      </c>
    </row>
    <row r="5398" spans="1:10" x14ac:dyDescent="0.25">
      <c r="A5398" s="2">
        <v>5397</v>
      </c>
      <c r="B5398" s="2">
        <v>69</v>
      </c>
      <c r="C5398" s="2">
        <v>9</v>
      </c>
      <c r="D5398" s="11"/>
      <c r="E53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98" s="524" t="str">
        <f t="shared" si="254"/>
        <v/>
      </c>
      <c r="H5398" s="525">
        <f t="shared" si="255"/>
        <v>0</v>
      </c>
      <c r="I5398" s="526">
        <f t="shared" si="256"/>
        <v>1</v>
      </c>
      <c r="J5398" s="526" t="str">
        <f ca="1">IF(G5398="","",SUMPRODUCT(LOOKUP(MID(SUBSTITUTE(UPPER(TRIM(CLEAN(SUBSTITUTE(SUBSTITUTE(G5398,"ٔ",""),"ـ","ء"))))," ",""),ROW(INDIRECT("1:"&amp;LEN(SUBSTITUTE(UPPER(TRIM(CLEAN(SUBSTITUTE(SUBSTITUTE(G5398,"ٔ",""),"ـ","ء"))))," ","")))),1),Gematria!$C$3:$C$40,Gematria!$D$3:$D$40)))</f>
        <v/>
      </c>
    </row>
    <row r="5399" spans="1:10" x14ac:dyDescent="0.25">
      <c r="A5399" s="2">
        <v>5398</v>
      </c>
      <c r="B5399" s="2">
        <v>69</v>
      </c>
      <c r="C5399" s="2">
        <v>10</v>
      </c>
      <c r="D5399" s="11"/>
      <c r="E53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3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5399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399" s="524" t="str">
        <f t="shared" si="254"/>
        <v/>
      </c>
      <c r="H5399" s="525">
        <f t="shared" si="255"/>
        <v>0</v>
      </c>
      <c r="I5399" s="526">
        <f t="shared" si="256"/>
        <v>1</v>
      </c>
      <c r="J5399" s="526" t="str">
        <f ca="1">IF(G5399="","",SUMPRODUCT(LOOKUP(MID(SUBSTITUTE(UPPER(TRIM(CLEAN(SUBSTITUTE(SUBSTITUTE(G5399,"ٔ",""),"ـ","ء"))))," ",""),ROW(INDIRECT("1:"&amp;LEN(SUBSTITUTE(UPPER(TRIM(CLEAN(SUBSTITUTE(SUBSTITUTE(G5399,"ٔ",""),"ـ","ء"))))," ","")))),1),Gematria!$C$3:$C$40,Gematria!$D$3:$D$40)))</f>
        <v/>
      </c>
    </row>
    <row r="5400" spans="1:10" x14ac:dyDescent="0.25">
      <c r="A5400" s="2">
        <v>5399</v>
      </c>
      <c r="B5400" s="2">
        <v>69</v>
      </c>
      <c r="C5400" s="2">
        <v>11</v>
      </c>
      <c r="D5400" s="11"/>
      <c r="E54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00" s="524" t="str">
        <f t="shared" si="254"/>
        <v/>
      </c>
      <c r="H5400" s="525">
        <f t="shared" si="255"/>
        <v>0</v>
      </c>
      <c r="I5400" s="526">
        <f t="shared" si="256"/>
        <v>1</v>
      </c>
      <c r="J5400" s="526" t="str">
        <f ca="1">IF(G5400="","",SUMPRODUCT(LOOKUP(MID(SUBSTITUTE(UPPER(TRIM(CLEAN(SUBSTITUTE(SUBSTITUTE(G5400,"ٔ",""),"ـ","ء"))))," ",""),ROW(INDIRECT("1:"&amp;LEN(SUBSTITUTE(UPPER(TRIM(CLEAN(SUBSTITUTE(SUBSTITUTE(G5400,"ٔ",""),"ـ","ء"))))," ","")))),1),Gematria!$C$3:$C$40,Gematria!$D$3:$D$40)))</f>
        <v/>
      </c>
    </row>
    <row r="5401" spans="1:10" x14ac:dyDescent="0.25">
      <c r="A5401" s="2">
        <v>5400</v>
      </c>
      <c r="B5401" s="2">
        <v>69</v>
      </c>
      <c r="C5401" s="2">
        <v>12</v>
      </c>
      <c r="D5401" s="11"/>
      <c r="E54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01" s="524" t="str">
        <f t="shared" si="254"/>
        <v/>
      </c>
      <c r="H5401" s="525">
        <f t="shared" si="255"/>
        <v>0</v>
      </c>
      <c r="I5401" s="526">
        <f t="shared" si="256"/>
        <v>1</v>
      </c>
      <c r="J5401" s="526" t="str">
        <f ca="1">IF(G5401="","",SUMPRODUCT(LOOKUP(MID(SUBSTITUTE(UPPER(TRIM(CLEAN(SUBSTITUTE(SUBSTITUTE(G5401,"ٔ",""),"ـ","ء"))))," ",""),ROW(INDIRECT("1:"&amp;LEN(SUBSTITUTE(UPPER(TRIM(CLEAN(SUBSTITUTE(SUBSTITUTE(G5401,"ٔ",""),"ـ","ء"))))," ","")))),1),Gematria!$C$3:$C$40,Gematria!$D$3:$D$40)))</f>
        <v/>
      </c>
    </row>
    <row r="5402" spans="1:10" x14ac:dyDescent="0.25">
      <c r="A5402" s="2">
        <v>5401</v>
      </c>
      <c r="B5402" s="2">
        <v>69</v>
      </c>
      <c r="C5402" s="2">
        <v>13</v>
      </c>
      <c r="D5402" s="11"/>
      <c r="E54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02" s="524" t="str">
        <f t="shared" si="254"/>
        <v/>
      </c>
      <c r="H5402" s="525">
        <f t="shared" si="255"/>
        <v>0</v>
      </c>
      <c r="I5402" s="526">
        <f t="shared" si="256"/>
        <v>1</v>
      </c>
      <c r="J5402" s="526" t="str">
        <f ca="1">IF(G5402="","",SUMPRODUCT(LOOKUP(MID(SUBSTITUTE(UPPER(TRIM(CLEAN(SUBSTITUTE(SUBSTITUTE(G5402,"ٔ",""),"ـ","ء"))))," ",""),ROW(INDIRECT("1:"&amp;LEN(SUBSTITUTE(UPPER(TRIM(CLEAN(SUBSTITUTE(SUBSTITUTE(G5402,"ٔ",""),"ـ","ء"))))," ","")))),1),Gematria!$C$3:$C$40,Gematria!$D$3:$D$40)))</f>
        <v/>
      </c>
    </row>
    <row r="5403" spans="1:10" x14ac:dyDescent="0.25">
      <c r="A5403" s="2">
        <v>5402</v>
      </c>
      <c r="B5403" s="2">
        <v>69</v>
      </c>
      <c r="C5403" s="2">
        <v>14</v>
      </c>
      <c r="D5403" s="11"/>
      <c r="E54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03" s="524" t="str">
        <f t="shared" si="254"/>
        <v/>
      </c>
      <c r="H5403" s="525">
        <f t="shared" si="255"/>
        <v>0</v>
      </c>
      <c r="I5403" s="526">
        <f t="shared" si="256"/>
        <v>1</v>
      </c>
      <c r="J5403" s="526" t="str">
        <f ca="1">IF(G5403="","",SUMPRODUCT(LOOKUP(MID(SUBSTITUTE(UPPER(TRIM(CLEAN(SUBSTITUTE(SUBSTITUTE(G5403,"ٔ",""),"ـ","ء"))))," ",""),ROW(INDIRECT("1:"&amp;LEN(SUBSTITUTE(UPPER(TRIM(CLEAN(SUBSTITUTE(SUBSTITUTE(G5403,"ٔ",""),"ـ","ء"))))," ","")))),1),Gematria!$C$3:$C$40,Gematria!$D$3:$D$40)))</f>
        <v/>
      </c>
    </row>
    <row r="5404" spans="1:10" x14ac:dyDescent="0.25">
      <c r="A5404" s="2">
        <v>5403</v>
      </c>
      <c r="B5404" s="2">
        <v>69</v>
      </c>
      <c r="C5404" s="2">
        <v>15</v>
      </c>
      <c r="D5404" s="11"/>
      <c r="E54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04" s="524" t="str">
        <f t="shared" si="254"/>
        <v/>
      </c>
      <c r="H5404" s="525">
        <f t="shared" si="255"/>
        <v>0</v>
      </c>
      <c r="I5404" s="526">
        <f t="shared" si="256"/>
        <v>1</v>
      </c>
      <c r="J5404" s="526" t="str">
        <f ca="1">IF(G5404="","",SUMPRODUCT(LOOKUP(MID(SUBSTITUTE(UPPER(TRIM(CLEAN(SUBSTITUTE(SUBSTITUTE(G5404,"ٔ",""),"ـ","ء"))))," ",""),ROW(INDIRECT("1:"&amp;LEN(SUBSTITUTE(UPPER(TRIM(CLEAN(SUBSTITUTE(SUBSTITUTE(G5404,"ٔ",""),"ـ","ء"))))," ","")))),1),Gematria!$C$3:$C$40,Gematria!$D$3:$D$40)))</f>
        <v/>
      </c>
    </row>
    <row r="5405" spans="1:10" x14ac:dyDescent="0.25">
      <c r="A5405" s="2">
        <v>5404</v>
      </c>
      <c r="B5405" s="2">
        <v>69</v>
      </c>
      <c r="C5405" s="2">
        <v>16</v>
      </c>
      <c r="D5405" s="11"/>
      <c r="E54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05" s="524" t="str">
        <f t="shared" si="254"/>
        <v/>
      </c>
      <c r="H5405" s="525">
        <f t="shared" si="255"/>
        <v>0</v>
      </c>
      <c r="I5405" s="526">
        <f t="shared" si="256"/>
        <v>1</v>
      </c>
      <c r="J5405" s="526" t="str">
        <f ca="1">IF(G5405="","",SUMPRODUCT(LOOKUP(MID(SUBSTITUTE(UPPER(TRIM(CLEAN(SUBSTITUTE(SUBSTITUTE(G5405,"ٔ",""),"ـ","ء"))))," ",""),ROW(INDIRECT("1:"&amp;LEN(SUBSTITUTE(UPPER(TRIM(CLEAN(SUBSTITUTE(SUBSTITUTE(G5405,"ٔ",""),"ـ","ء"))))," ","")))),1),Gematria!$C$3:$C$40,Gematria!$D$3:$D$40)))</f>
        <v/>
      </c>
    </row>
    <row r="5406" spans="1:10" x14ac:dyDescent="0.25">
      <c r="A5406" s="2">
        <v>5405</v>
      </c>
      <c r="B5406" s="2">
        <v>69</v>
      </c>
      <c r="C5406" s="2">
        <v>17</v>
      </c>
      <c r="D5406" s="11"/>
      <c r="E54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06" s="524" t="str">
        <f t="shared" si="254"/>
        <v/>
      </c>
      <c r="H5406" s="525">
        <f t="shared" si="255"/>
        <v>0</v>
      </c>
      <c r="I5406" s="526">
        <f t="shared" si="256"/>
        <v>1</v>
      </c>
      <c r="J5406" s="526" t="str">
        <f ca="1">IF(G5406="","",SUMPRODUCT(LOOKUP(MID(SUBSTITUTE(UPPER(TRIM(CLEAN(SUBSTITUTE(SUBSTITUTE(G5406,"ٔ",""),"ـ","ء"))))," ",""),ROW(INDIRECT("1:"&amp;LEN(SUBSTITUTE(UPPER(TRIM(CLEAN(SUBSTITUTE(SUBSTITUTE(G5406,"ٔ",""),"ـ","ء"))))," ","")))),1),Gematria!$C$3:$C$40,Gematria!$D$3:$D$40)))</f>
        <v/>
      </c>
    </row>
    <row r="5407" spans="1:10" x14ac:dyDescent="0.25">
      <c r="A5407" s="2">
        <v>5406</v>
      </c>
      <c r="B5407" s="2">
        <v>69</v>
      </c>
      <c r="C5407" s="2">
        <v>18</v>
      </c>
      <c r="D5407" s="11"/>
      <c r="E54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07" s="524" t="str">
        <f t="shared" si="254"/>
        <v/>
      </c>
      <c r="H5407" s="525">
        <f t="shared" si="255"/>
        <v>0</v>
      </c>
      <c r="I5407" s="526">
        <f t="shared" si="256"/>
        <v>1</v>
      </c>
      <c r="J5407" s="526" t="str">
        <f ca="1">IF(G5407="","",SUMPRODUCT(LOOKUP(MID(SUBSTITUTE(UPPER(TRIM(CLEAN(SUBSTITUTE(SUBSTITUTE(G5407,"ٔ",""),"ـ","ء"))))," ",""),ROW(INDIRECT("1:"&amp;LEN(SUBSTITUTE(UPPER(TRIM(CLEAN(SUBSTITUTE(SUBSTITUTE(G5407,"ٔ",""),"ـ","ء"))))," ","")))),1),Gematria!$C$3:$C$40,Gematria!$D$3:$D$40)))</f>
        <v/>
      </c>
    </row>
    <row r="5408" spans="1:10" x14ac:dyDescent="0.25">
      <c r="A5408" s="2">
        <v>5407</v>
      </c>
      <c r="B5408" s="2">
        <v>69</v>
      </c>
      <c r="C5408" s="2">
        <v>19</v>
      </c>
      <c r="D5408" s="11"/>
      <c r="E54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08" s="524" t="str">
        <f t="shared" si="254"/>
        <v/>
      </c>
      <c r="H5408" s="525">
        <f t="shared" si="255"/>
        <v>0</v>
      </c>
      <c r="I5408" s="526">
        <f t="shared" si="256"/>
        <v>1</v>
      </c>
      <c r="J5408" s="526" t="str">
        <f ca="1">IF(G5408="","",SUMPRODUCT(LOOKUP(MID(SUBSTITUTE(UPPER(TRIM(CLEAN(SUBSTITUTE(SUBSTITUTE(G5408,"ٔ",""),"ـ","ء"))))," ",""),ROW(INDIRECT("1:"&amp;LEN(SUBSTITUTE(UPPER(TRIM(CLEAN(SUBSTITUTE(SUBSTITUTE(G5408,"ٔ",""),"ـ","ء"))))," ","")))),1),Gematria!$C$3:$C$40,Gematria!$D$3:$D$40)))</f>
        <v/>
      </c>
    </row>
    <row r="5409" spans="1:10" x14ac:dyDescent="0.25">
      <c r="A5409" s="2">
        <v>5408</v>
      </c>
      <c r="B5409" s="2">
        <v>69</v>
      </c>
      <c r="C5409" s="2">
        <v>20</v>
      </c>
      <c r="D5409" s="11"/>
      <c r="E54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09" s="524" t="str">
        <f t="shared" si="254"/>
        <v/>
      </c>
      <c r="H5409" s="525">
        <f t="shared" si="255"/>
        <v>0</v>
      </c>
      <c r="I5409" s="526">
        <f t="shared" si="256"/>
        <v>1</v>
      </c>
      <c r="J5409" s="526" t="str">
        <f ca="1">IF(G5409="","",SUMPRODUCT(LOOKUP(MID(SUBSTITUTE(UPPER(TRIM(CLEAN(SUBSTITUTE(SUBSTITUTE(G5409,"ٔ",""),"ـ","ء"))))," ",""),ROW(INDIRECT("1:"&amp;LEN(SUBSTITUTE(UPPER(TRIM(CLEAN(SUBSTITUTE(SUBSTITUTE(G5409,"ٔ",""),"ـ","ء"))))," ","")))),1),Gematria!$C$3:$C$40,Gematria!$D$3:$D$40)))</f>
        <v/>
      </c>
    </row>
    <row r="5410" spans="1:10" x14ac:dyDescent="0.25">
      <c r="A5410" s="2">
        <v>5409</v>
      </c>
      <c r="B5410" s="2">
        <v>69</v>
      </c>
      <c r="C5410" s="2">
        <v>21</v>
      </c>
      <c r="D5410" s="11"/>
      <c r="E54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10" s="524" t="str">
        <f t="shared" si="254"/>
        <v/>
      </c>
      <c r="H5410" s="525">
        <f t="shared" si="255"/>
        <v>0</v>
      </c>
      <c r="I5410" s="526">
        <f t="shared" si="256"/>
        <v>1</v>
      </c>
      <c r="J5410" s="526" t="str">
        <f ca="1">IF(G5410="","",SUMPRODUCT(LOOKUP(MID(SUBSTITUTE(UPPER(TRIM(CLEAN(SUBSTITUTE(SUBSTITUTE(G5410,"ٔ",""),"ـ","ء"))))," ",""),ROW(INDIRECT("1:"&amp;LEN(SUBSTITUTE(UPPER(TRIM(CLEAN(SUBSTITUTE(SUBSTITUTE(G5410,"ٔ",""),"ـ","ء"))))," ","")))),1),Gematria!$C$3:$C$40,Gematria!$D$3:$D$40)))</f>
        <v/>
      </c>
    </row>
    <row r="5411" spans="1:10" x14ac:dyDescent="0.25">
      <c r="A5411" s="2">
        <v>5410</v>
      </c>
      <c r="B5411" s="2">
        <v>69</v>
      </c>
      <c r="C5411" s="2">
        <v>22</v>
      </c>
      <c r="D5411" s="11"/>
      <c r="E54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11" s="524" t="str">
        <f t="shared" si="254"/>
        <v/>
      </c>
      <c r="H5411" s="525">
        <f t="shared" si="255"/>
        <v>0</v>
      </c>
      <c r="I5411" s="526">
        <f t="shared" si="256"/>
        <v>1</v>
      </c>
      <c r="J5411" s="526" t="str">
        <f ca="1">IF(G5411="","",SUMPRODUCT(LOOKUP(MID(SUBSTITUTE(UPPER(TRIM(CLEAN(SUBSTITUTE(SUBSTITUTE(G5411,"ٔ",""),"ـ","ء"))))," ",""),ROW(INDIRECT("1:"&amp;LEN(SUBSTITUTE(UPPER(TRIM(CLEAN(SUBSTITUTE(SUBSTITUTE(G5411,"ٔ",""),"ـ","ء"))))," ","")))),1),Gematria!$C$3:$C$40,Gematria!$D$3:$D$40)))</f>
        <v/>
      </c>
    </row>
    <row r="5412" spans="1:10" x14ac:dyDescent="0.25">
      <c r="A5412" s="2">
        <v>5411</v>
      </c>
      <c r="B5412" s="2">
        <v>69</v>
      </c>
      <c r="C5412" s="2">
        <v>23</v>
      </c>
      <c r="D5412" s="11"/>
      <c r="E54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12" s="524" t="str">
        <f t="shared" si="254"/>
        <v/>
      </c>
      <c r="H5412" s="525">
        <f t="shared" si="255"/>
        <v>0</v>
      </c>
      <c r="I5412" s="526">
        <f t="shared" si="256"/>
        <v>1</v>
      </c>
      <c r="J5412" s="526" t="str">
        <f ca="1">IF(G5412="","",SUMPRODUCT(LOOKUP(MID(SUBSTITUTE(UPPER(TRIM(CLEAN(SUBSTITUTE(SUBSTITUTE(G5412,"ٔ",""),"ـ","ء"))))," ",""),ROW(INDIRECT("1:"&amp;LEN(SUBSTITUTE(UPPER(TRIM(CLEAN(SUBSTITUTE(SUBSTITUTE(G5412,"ٔ",""),"ـ","ء"))))," ","")))),1),Gematria!$C$3:$C$40,Gematria!$D$3:$D$40)))</f>
        <v/>
      </c>
    </row>
    <row r="5413" spans="1:10" x14ac:dyDescent="0.25">
      <c r="A5413" s="2">
        <v>5412</v>
      </c>
      <c r="B5413" s="2">
        <v>69</v>
      </c>
      <c r="C5413" s="2">
        <v>24</v>
      </c>
      <c r="D5413" s="11"/>
      <c r="E54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13" s="524" t="str">
        <f t="shared" si="254"/>
        <v/>
      </c>
      <c r="H5413" s="525">
        <f t="shared" si="255"/>
        <v>0</v>
      </c>
      <c r="I5413" s="526">
        <f t="shared" si="256"/>
        <v>1</v>
      </c>
      <c r="J5413" s="526" t="str">
        <f ca="1">IF(G5413="","",SUMPRODUCT(LOOKUP(MID(SUBSTITUTE(UPPER(TRIM(CLEAN(SUBSTITUTE(SUBSTITUTE(G5413,"ٔ",""),"ـ","ء"))))," ",""),ROW(INDIRECT("1:"&amp;LEN(SUBSTITUTE(UPPER(TRIM(CLEAN(SUBSTITUTE(SUBSTITUTE(G5413,"ٔ",""),"ـ","ء"))))," ","")))),1),Gematria!$C$3:$C$40,Gematria!$D$3:$D$40)))</f>
        <v/>
      </c>
    </row>
    <row r="5414" spans="1:10" x14ac:dyDescent="0.25">
      <c r="A5414" s="2">
        <v>5413</v>
      </c>
      <c r="B5414" s="2">
        <v>69</v>
      </c>
      <c r="C5414" s="2">
        <v>25</v>
      </c>
      <c r="D5414" s="11"/>
      <c r="E54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14" s="524" t="str">
        <f t="shared" si="254"/>
        <v/>
      </c>
      <c r="H5414" s="525">
        <f t="shared" si="255"/>
        <v>0</v>
      </c>
      <c r="I5414" s="526">
        <f t="shared" si="256"/>
        <v>1</v>
      </c>
      <c r="J5414" s="526" t="str">
        <f ca="1">IF(G5414="","",SUMPRODUCT(LOOKUP(MID(SUBSTITUTE(UPPER(TRIM(CLEAN(SUBSTITUTE(SUBSTITUTE(G5414,"ٔ",""),"ـ","ء"))))," ",""),ROW(INDIRECT("1:"&amp;LEN(SUBSTITUTE(UPPER(TRIM(CLEAN(SUBSTITUTE(SUBSTITUTE(G5414,"ٔ",""),"ـ","ء"))))," ","")))),1),Gematria!$C$3:$C$40,Gematria!$D$3:$D$40)))</f>
        <v/>
      </c>
    </row>
    <row r="5415" spans="1:10" x14ac:dyDescent="0.25">
      <c r="A5415" s="2">
        <v>5414</v>
      </c>
      <c r="B5415" s="2">
        <v>69</v>
      </c>
      <c r="C5415" s="2">
        <v>26</v>
      </c>
      <c r="D5415" s="11"/>
      <c r="E54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15" s="524" t="str">
        <f t="shared" si="254"/>
        <v/>
      </c>
      <c r="H5415" s="525">
        <f t="shared" si="255"/>
        <v>0</v>
      </c>
      <c r="I5415" s="526">
        <f t="shared" si="256"/>
        <v>1</v>
      </c>
      <c r="J5415" s="526" t="str">
        <f ca="1">IF(G5415="","",SUMPRODUCT(LOOKUP(MID(SUBSTITUTE(UPPER(TRIM(CLEAN(SUBSTITUTE(SUBSTITUTE(G5415,"ٔ",""),"ـ","ء"))))," ",""),ROW(INDIRECT("1:"&amp;LEN(SUBSTITUTE(UPPER(TRIM(CLEAN(SUBSTITUTE(SUBSTITUTE(G5415,"ٔ",""),"ـ","ء"))))," ","")))),1),Gematria!$C$3:$C$40,Gematria!$D$3:$D$40)))</f>
        <v/>
      </c>
    </row>
    <row r="5416" spans="1:10" x14ac:dyDescent="0.25">
      <c r="A5416" s="2">
        <v>5415</v>
      </c>
      <c r="B5416" s="2">
        <v>69</v>
      </c>
      <c r="C5416" s="2">
        <v>27</v>
      </c>
      <c r="D5416" s="11"/>
      <c r="E54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16" s="524" t="str">
        <f t="shared" si="254"/>
        <v/>
      </c>
      <c r="H5416" s="525">
        <f t="shared" si="255"/>
        <v>0</v>
      </c>
      <c r="I5416" s="526">
        <f t="shared" si="256"/>
        <v>1</v>
      </c>
      <c r="J5416" s="526" t="str">
        <f ca="1">IF(G5416="","",SUMPRODUCT(LOOKUP(MID(SUBSTITUTE(UPPER(TRIM(CLEAN(SUBSTITUTE(SUBSTITUTE(G5416,"ٔ",""),"ـ","ء"))))," ",""),ROW(INDIRECT("1:"&amp;LEN(SUBSTITUTE(UPPER(TRIM(CLEAN(SUBSTITUTE(SUBSTITUTE(G5416,"ٔ",""),"ـ","ء"))))," ","")))),1),Gematria!$C$3:$C$40,Gematria!$D$3:$D$40)))</f>
        <v/>
      </c>
    </row>
    <row r="5417" spans="1:10" x14ac:dyDescent="0.25">
      <c r="A5417" s="2">
        <v>5416</v>
      </c>
      <c r="B5417" s="2">
        <v>69</v>
      </c>
      <c r="C5417" s="2">
        <v>28</v>
      </c>
      <c r="D5417" s="11"/>
      <c r="E54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17" s="524" t="str">
        <f t="shared" si="254"/>
        <v/>
      </c>
      <c r="H5417" s="525">
        <f t="shared" si="255"/>
        <v>0</v>
      </c>
      <c r="I5417" s="526">
        <f t="shared" si="256"/>
        <v>1</v>
      </c>
      <c r="J5417" s="526" t="str">
        <f ca="1">IF(G5417="","",SUMPRODUCT(LOOKUP(MID(SUBSTITUTE(UPPER(TRIM(CLEAN(SUBSTITUTE(SUBSTITUTE(G5417,"ٔ",""),"ـ","ء"))))," ",""),ROW(INDIRECT("1:"&amp;LEN(SUBSTITUTE(UPPER(TRIM(CLEAN(SUBSTITUTE(SUBSTITUTE(G5417,"ٔ",""),"ـ","ء"))))," ","")))),1),Gematria!$C$3:$C$40,Gematria!$D$3:$D$40)))</f>
        <v/>
      </c>
    </row>
    <row r="5418" spans="1:10" x14ac:dyDescent="0.25">
      <c r="A5418" s="2">
        <v>5417</v>
      </c>
      <c r="B5418" s="2">
        <v>69</v>
      </c>
      <c r="C5418" s="2">
        <v>29</v>
      </c>
      <c r="D5418" s="11"/>
      <c r="E54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18" s="524" t="str">
        <f t="shared" si="254"/>
        <v/>
      </c>
      <c r="H5418" s="525">
        <f t="shared" si="255"/>
        <v>0</v>
      </c>
      <c r="I5418" s="526">
        <f t="shared" si="256"/>
        <v>1</v>
      </c>
      <c r="J5418" s="526" t="str">
        <f ca="1">IF(G5418="","",SUMPRODUCT(LOOKUP(MID(SUBSTITUTE(UPPER(TRIM(CLEAN(SUBSTITUTE(SUBSTITUTE(G5418,"ٔ",""),"ـ","ء"))))," ",""),ROW(INDIRECT("1:"&amp;LEN(SUBSTITUTE(UPPER(TRIM(CLEAN(SUBSTITUTE(SUBSTITUTE(G5418,"ٔ",""),"ـ","ء"))))," ","")))),1),Gematria!$C$3:$C$40,Gematria!$D$3:$D$40)))</f>
        <v/>
      </c>
    </row>
    <row r="5419" spans="1:10" x14ac:dyDescent="0.25">
      <c r="A5419" s="2">
        <v>5418</v>
      </c>
      <c r="B5419" s="2">
        <v>69</v>
      </c>
      <c r="C5419" s="2">
        <v>30</v>
      </c>
      <c r="D5419" s="11"/>
      <c r="E54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19" s="524" t="str">
        <f t="shared" si="254"/>
        <v/>
      </c>
      <c r="H5419" s="525">
        <f t="shared" si="255"/>
        <v>0</v>
      </c>
      <c r="I5419" s="526">
        <f t="shared" si="256"/>
        <v>1</v>
      </c>
      <c r="J5419" s="526" t="str">
        <f ca="1">IF(G5419="","",SUMPRODUCT(LOOKUP(MID(SUBSTITUTE(UPPER(TRIM(CLEAN(SUBSTITUTE(SUBSTITUTE(G5419,"ٔ",""),"ـ","ء"))))," ",""),ROW(INDIRECT("1:"&amp;LEN(SUBSTITUTE(UPPER(TRIM(CLEAN(SUBSTITUTE(SUBSTITUTE(G5419,"ٔ",""),"ـ","ء"))))," ","")))),1),Gematria!$C$3:$C$40,Gematria!$D$3:$D$40)))</f>
        <v/>
      </c>
    </row>
    <row r="5420" spans="1:10" x14ac:dyDescent="0.25">
      <c r="A5420" s="2">
        <v>5419</v>
      </c>
      <c r="B5420" s="2">
        <v>69</v>
      </c>
      <c r="C5420" s="2">
        <v>31</v>
      </c>
      <c r="D5420" s="11"/>
      <c r="E54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20" s="524" t="str">
        <f t="shared" si="254"/>
        <v/>
      </c>
      <c r="H5420" s="525">
        <f t="shared" si="255"/>
        <v>0</v>
      </c>
      <c r="I5420" s="526">
        <f t="shared" si="256"/>
        <v>1</v>
      </c>
      <c r="J5420" s="526" t="str">
        <f ca="1">IF(G5420="","",SUMPRODUCT(LOOKUP(MID(SUBSTITUTE(UPPER(TRIM(CLEAN(SUBSTITUTE(SUBSTITUTE(G5420,"ٔ",""),"ـ","ء"))))," ",""),ROW(INDIRECT("1:"&amp;LEN(SUBSTITUTE(UPPER(TRIM(CLEAN(SUBSTITUTE(SUBSTITUTE(G5420,"ٔ",""),"ـ","ء"))))," ","")))),1),Gematria!$C$3:$C$40,Gematria!$D$3:$D$40)))</f>
        <v/>
      </c>
    </row>
    <row r="5421" spans="1:10" x14ac:dyDescent="0.25">
      <c r="A5421" s="2">
        <v>5420</v>
      </c>
      <c r="B5421" s="2">
        <v>69</v>
      </c>
      <c r="C5421" s="2">
        <v>32</v>
      </c>
      <c r="D5421" s="11"/>
      <c r="E54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21" s="524" t="str">
        <f t="shared" si="254"/>
        <v/>
      </c>
      <c r="H5421" s="525">
        <f t="shared" si="255"/>
        <v>0</v>
      </c>
      <c r="I5421" s="526">
        <f t="shared" si="256"/>
        <v>1</v>
      </c>
      <c r="J5421" s="526" t="str">
        <f ca="1">IF(G5421="","",SUMPRODUCT(LOOKUP(MID(SUBSTITUTE(UPPER(TRIM(CLEAN(SUBSTITUTE(SUBSTITUTE(G5421,"ٔ",""),"ـ","ء"))))," ",""),ROW(INDIRECT("1:"&amp;LEN(SUBSTITUTE(UPPER(TRIM(CLEAN(SUBSTITUTE(SUBSTITUTE(G5421,"ٔ",""),"ـ","ء"))))," ","")))),1),Gematria!$C$3:$C$40,Gematria!$D$3:$D$40)))</f>
        <v/>
      </c>
    </row>
    <row r="5422" spans="1:10" x14ac:dyDescent="0.25">
      <c r="A5422" s="2">
        <v>5421</v>
      </c>
      <c r="B5422" s="2">
        <v>69</v>
      </c>
      <c r="C5422" s="2">
        <v>33</v>
      </c>
      <c r="D5422" s="11"/>
      <c r="E54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22" s="524" t="str">
        <f t="shared" si="254"/>
        <v/>
      </c>
      <c r="H5422" s="525">
        <f t="shared" si="255"/>
        <v>0</v>
      </c>
      <c r="I5422" s="526">
        <f t="shared" si="256"/>
        <v>1</v>
      </c>
      <c r="J5422" s="526" t="str">
        <f ca="1">IF(G5422="","",SUMPRODUCT(LOOKUP(MID(SUBSTITUTE(UPPER(TRIM(CLEAN(SUBSTITUTE(SUBSTITUTE(G5422,"ٔ",""),"ـ","ء"))))," ",""),ROW(INDIRECT("1:"&amp;LEN(SUBSTITUTE(UPPER(TRIM(CLEAN(SUBSTITUTE(SUBSTITUTE(G5422,"ٔ",""),"ـ","ء"))))," ","")))),1),Gematria!$C$3:$C$40,Gematria!$D$3:$D$40)))</f>
        <v/>
      </c>
    </row>
    <row r="5423" spans="1:10" x14ac:dyDescent="0.25">
      <c r="A5423" s="2">
        <v>5422</v>
      </c>
      <c r="B5423" s="2">
        <v>69</v>
      </c>
      <c r="C5423" s="2">
        <v>34</v>
      </c>
      <c r="D5423" s="11"/>
      <c r="E54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23" s="524" t="str">
        <f t="shared" si="254"/>
        <v/>
      </c>
      <c r="H5423" s="525">
        <f t="shared" si="255"/>
        <v>0</v>
      </c>
      <c r="I5423" s="526">
        <f t="shared" si="256"/>
        <v>1</v>
      </c>
      <c r="J5423" s="526" t="str">
        <f ca="1">IF(G5423="","",SUMPRODUCT(LOOKUP(MID(SUBSTITUTE(UPPER(TRIM(CLEAN(SUBSTITUTE(SUBSTITUTE(G5423,"ٔ",""),"ـ","ء"))))," ",""),ROW(INDIRECT("1:"&amp;LEN(SUBSTITUTE(UPPER(TRIM(CLEAN(SUBSTITUTE(SUBSTITUTE(G5423,"ٔ",""),"ـ","ء"))))," ","")))),1),Gematria!$C$3:$C$40,Gematria!$D$3:$D$40)))</f>
        <v/>
      </c>
    </row>
    <row r="5424" spans="1:10" x14ac:dyDescent="0.25">
      <c r="A5424" s="2">
        <v>5423</v>
      </c>
      <c r="B5424" s="2">
        <v>69</v>
      </c>
      <c r="C5424" s="2">
        <v>35</v>
      </c>
      <c r="D5424" s="11"/>
      <c r="E54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24" s="524" t="str">
        <f t="shared" si="254"/>
        <v/>
      </c>
      <c r="H5424" s="525">
        <f t="shared" si="255"/>
        <v>0</v>
      </c>
      <c r="I5424" s="526">
        <f t="shared" si="256"/>
        <v>1</v>
      </c>
      <c r="J5424" s="526" t="str">
        <f ca="1">IF(G5424="","",SUMPRODUCT(LOOKUP(MID(SUBSTITUTE(UPPER(TRIM(CLEAN(SUBSTITUTE(SUBSTITUTE(G5424,"ٔ",""),"ـ","ء"))))," ",""),ROW(INDIRECT("1:"&amp;LEN(SUBSTITUTE(UPPER(TRIM(CLEAN(SUBSTITUTE(SUBSTITUTE(G5424,"ٔ",""),"ـ","ء"))))," ","")))),1),Gematria!$C$3:$C$40,Gematria!$D$3:$D$40)))</f>
        <v/>
      </c>
    </row>
    <row r="5425" spans="1:10" x14ac:dyDescent="0.25">
      <c r="A5425" s="2">
        <v>5424</v>
      </c>
      <c r="B5425" s="2">
        <v>69</v>
      </c>
      <c r="C5425" s="2">
        <v>36</v>
      </c>
      <c r="D5425" s="11"/>
      <c r="E54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25" s="524" t="str">
        <f t="shared" si="254"/>
        <v/>
      </c>
      <c r="H5425" s="525">
        <f t="shared" si="255"/>
        <v>0</v>
      </c>
      <c r="I5425" s="526">
        <f t="shared" si="256"/>
        <v>1</v>
      </c>
      <c r="J5425" s="526" t="str">
        <f ca="1">IF(G5425="","",SUMPRODUCT(LOOKUP(MID(SUBSTITUTE(UPPER(TRIM(CLEAN(SUBSTITUTE(SUBSTITUTE(G5425,"ٔ",""),"ـ","ء"))))," ",""),ROW(INDIRECT("1:"&amp;LEN(SUBSTITUTE(UPPER(TRIM(CLEAN(SUBSTITUTE(SUBSTITUTE(G5425,"ٔ",""),"ـ","ء"))))," ","")))),1),Gematria!$C$3:$C$40,Gematria!$D$3:$D$40)))</f>
        <v/>
      </c>
    </row>
    <row r="5426" spans="1:10" x14ac:dyDescent="0.25">
      <c r="A5426" s="2">
        <v>5425</v>
      </c>
      <c r="B5426" s="2">
        <v>69</v>
      </c>
      <c r="C5426" s="2">
        <v>37</v>
      </c>
      <c r="D5426" s="11"/>
      <c r="E54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26" s="524" t="str">
        <f t="shared" si="254"/>
        <v/>
      </c>
      <c r="H5426" s="525">
        <f t="shared" si="255"/>
        <v>0</v>
      </c>
      <c r="I5426" s="526">
        <f t="shared" si="256"/>
        <v>1</v>
      </c>
      <c r="J5426" s="526" t="str">
        <f ca="1">IF(G5426="","",SUMPRODUCT(LOOKUP(MID(SUBSTITUTE(UPPER(TRIM(CLEAN(SUBSTITUTE(SUBSTITUTE(G5426,"ٔ",""),"ـ","ء"))))," ",""),ROW(INDIRECT("1:"&amp;LEN(SUBSTITUTE(UPPER(TRIM(CLEAN(SUBSTITUTE(SUBSTITUTE(G5426,"ٔ",""),"ـ","ء"))))," ","")))),1),Gematria!$C$3:$C$40,Gematria!$D$3:$D$40)))</f>
        <v/>
      </c>
    </row>
    <row r="5427" spans="1:10" x14ac:dyDescent="0.25">
      <c r="A5427" s="2">
        <v>5426</v>
      </c>
      <c r="B5427" s="2">
        <v>69</v>
      </c>
      <c r="C5427" s="2">
        <v>38</v>
      </c>
      <c r="D5427" s="11"/>
      <c r="E54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27" s="524" t="str">
        <f t="shared" si="254"/>
        <v/>
      </c>
      <c r="H5427" s="525">
        <f t="shared" si="255"/>
        <v>0</v>
      </c>
      <c r="I5427" s="526">
        <f t="shared" si="256"/>
        <v>1</v>
      </c>
      <c r="J5427" s="526" t="str">
        <f ca="1">IF(G5427="","",SUMPRODUCT(LOOKUP(MID(SUBSTITUTE(UPPER(TRIM(CLEAN(SUBSTITUTE(SUBSTITUTE(G5427,"ٔ",""),"ـ","ء"))))," ",""),ROW(INDIRECT("1:"&amp;LEN(SUBSTITUTE(UPPER(TRIM(CLEAN(SUBSTITUTE(SUBSTITUTE(G5427,"ٔ",""),"ـ","ء"))))," ","")))),1),Gematria!$C$3:$C$40,Gematria!$D$3:$D$40)))</f>
        <v/>
      </c>
    </row>
    <row r="5428" spans="1:10" x14ac:dyDescent="0.25">
      <c r="A5428" s="2">
        <v>5427</v>
      </c>
      <c r="B5428" s="2">
        <v>69</v>
      </c>
      <c r="C5428" s="2">
        <v>39</v>
      </c>
      <c r="D5428" s="11"/>
      <c r="E54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28" s="524" t="str">
        <f t="shared" si="254"/>
        <v/>
      </c>
      <c r="H5428" s="525">
        <f t="shared" si="255"/>
        <v>0</v>
      </c>
      <c r="I5428" s="526">
        <f t="shared" si="256"/>
        <v>1</v>
      </c>
      <c r="J5428" s="526" t="str">
        <f ca="1">IF(G5428="","",SUMPRODUCT(LOOKUP(MID(SUBSTITUTE(UPPER(TRIM(CLEAN(SUBSTITUTE(SUBSTITUTE(G5428,"ٔ",""),"ـ","ء"))))," ",""),ROW(INDIRECT("1:"&amp;LEN(SUBSTITUTE(UPPER(TRIM(CLEAN(SUBSTITUTE(SUBSTITUTE(G5428,"ٔ",""),"ـ","ء"))))," ","")))),1),Gematria!$C$3:$C$40,Gematria!$D$3:$D$40)))</f>
        <v/>
      </c>
    </row>
    <row r="5429" spans="1:10" x14ac:dyDescent="0.25">
      <c r="A5429" s="2">
        <v>5428</v>
      </c>
      <c r="B5429" s="2">
        <v>69</v>
      </c>
      <c r="C5429" s="2">
        <v>40</v>
      </c>
      <c r="D5429" s="11"/>
      <c r="E54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29" s="524" t="str">
        <f t="shared" si="254"/>
        <v/>
      </c>
      <c r="H5429" s="525">
        <f t="shared" si="255"/>
        <v>0</v>
      </c>
      <c r="I5429" s="526">
        <f t="shared" si="256"/>
        <v>1</v>
      </c>
      <c r="J5429" s="526" t="str">
        <f ca="1">IF(G5429="","",SUMPRODUCT(LOOKUP(MID(SUBSTITUTE(UPPER(TRIM(CLEAN(SUBSTITUTE(SUBSTITUTE(G5429,"ٔ",""),"ـ","ء"))))," ",""),ROW(INDIRECT("1:"&amp;LEN(SUBSTITUTE(UPPER(TRIM(CLEAN(SUBSTITUTE(SUBSTITUTE(G5429,"ٔ",""),"ـ","ء"))))," ","")))),1),Gematria!$C$3:$C$40,Gematria!$D$3:$D$40)))</f>
        <v/>
      </c>
    </row>
    <row r="5430" spans="1:10" x14ac:dyDescent="0.25">
      <c r="A5430" s="2">
        <v>5429</v>
      </c>
      <c r="B5430" s="2">
        <v>69</v>
      </c>
      <c r="C5430" s="2">
        <v>41</v>
      </c>
      <c r="D5430" s="11"/>
      <c r="E54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30" s="524" t="str">
        <f t="shared" si="254"/>
        <v/>
      </c>
      <c r="H5430" s="525">
        <f t="shared" si="255"/>
        <v>0</v>
      </c>
      <c r="I5430" s="526">
        <f t="shared" si="256"/>
        <v>1</v>
      </c>
      <c r="J5430" s="526" t="str">
        <f ca="1">IF(G5430="","",SUMPRODUCT(LOOKUP(MID(SUBSTITUTE(UPPER(TRIM(CLEAN(SUBSTITUTE(SUBSTITUTE(G5430,"ٔ",""),"ـ","ء"))))," ",""),ROW(INDIRECT("1:"&amp;LEN(SUBSTITUTE(UPPER(TRIM(CLEAN(SUBSTITUTE(SUBSTITUTE(G5430,"ٔ",""),"ـ","ء"))))," ","")))),1),Gematria!$C$3:$C$40,Gematria!$D$3:$D$40)))</f>
        <v/>
      </c>
    </row>
    <row r="5431" spans="1:10" x14ac:dyDescent="0.25">
      <c r="A5431" s="2">
        <v>5430</v>
      </c>
      <c r="B5431" s="2">
        <v>69</v>
      </c>
      <c r="C5431" s="2">
        <v>42</v>
      </c>
      <c r="D5431" s="11"/>
      <c r="E54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31" s="524" t="str">
        <f t="shared" si="254"/>
        <v/>
      </c>
      <c r="H5431" s="525">
        <f t="shared" si="255"/>
        <v>0</v>
      </c>
      <c r="I5431" s="526">
        <f t="shared" si="256"/>
        <v>1</v>
      </c>
      <c r="J5431" s="526" t="str">
        <f ca="1">IF(G5431="","",SUMPRODUCT(LOOKUP(MID(SUBSTITUTE(UPPER(TRIM(CLEAN(SUBSTITUTE(SUBSTITUTE(G5431,"ٔ",""),"ـ","ء"))))," ",""),ROW(INDIRECT("1:"&amp;LEN(SUBSTITUTE(UPPER(TRIM(CLEAN(SUBSTITUTE(SUBSTITUTE(G5431,"ٔ",""),"ـ","ء"))))," ","")))),1),Gematria!$C$3:$C$40,Gematria!$D$3:$D$40)))</f>
        <v/>
      </c>
    </row>
    <row r="5432" spans="1:10" x14ac:dyDescent="0.25">
      <c r="A5432" s="2">
        <v>5431</v>
      </c>
      <c r="B5432" s="2">
        <v>69</v>
      </c>
      <c r="C5432" s="2">
        <v>43</v>
      </c>
      <c r="D5432" s="11"/>
      <c r="E54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32" s="524" t="str">
        <f t="shared" si="254"/>
        <v/>
      </c>
      <c r="H5432" s="525">
        <f t="shared" si="255"/>
        <v>0</v>
      </c>
      <c r="I5432" s="526">
        <f t="shared" si="256"/>
        <v>1</v>
      </c>
      <c r="J5432" s="526" t="str">
        <f ca="1">IF(G5432="","",SUMPRODUCT(LOOKUP(MID(SUBSTITUTE(UPPER(TRIM(CLEAN(SUBSTITUTE(SUBSTITUTE(G5432,"ٔ",""),"ـ","ء"))))," ",""),ROW(INDIRECT("1:"&amp;LEN(SUBSTITUTE(UPPER(TRIM(CLEAN(SUBSTITUTE(SUBSTITUTE(G5432,"ٔ",""),"ـ","ء"))))," ","")))),1),Gematria!$C$3:$C$40,Gematria!$D$3:$D$40)))</f>
        <v/>
      </c>
    </row>
    <row r="5433" spans="1:10" x14ac:dyDescent="0.25">
      <c r="A5433" s="2">
        <v>5432</v>
      </c>
      <c r="B5433" s="2">
        <v>69</v>
      </c>
      <c r="C5433" s="2">
        <v>44</v>
      </c>
      <c r="D5433" s="11"/>
      <c r="E54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33" s="524" t="str">
        <f t="shared" si="254"/>
        <v/>
      </c>
      <c r="H5433" s="525">
        <f t="shared" si="255"/>
        <v>0</v>
      </c>
      <c r="I5433" s="526">
        <f t="shared" si="256"/>
        <v>1</v>
      </c>
      <c r="J5433" s="526" t="str">
        <f ca="1">IF(G5433="","",SUMPRODUCT(LOOKUP(MID(SUBSTITUTE(UPPER(TRIM(CLEAN(SUBSTITUTE(SUBSTITUTE(G5433,"ٔ",""),"ـ","ء"))))," ",""),ROW(INDIRECT("1:"&amp;LEN(SUBSTITUTE(UPPER(TRIM(CLEAN(SUBSTITUTE(SUBSTITUTE(G5433,"ٔ",""),"ـ","ء"))))," ","")))),1),Gematria!$C$3:$C$40,Gematria!$D$3:$D$40)))</f>
        <v/>
      </c>
    </row>
    <row r="5434" spans="1:10" x14ac:dyDescent="0.25">
      <c r="A5434" s="2">
        <v>5433</v>
      </c>
      <c r="B5434" s="2">
        <v>69</v>
      </c>
      <c r="C5434" s="2">
        <v>45</v>
      </c>
      <c r="D5434" s="11"/>
      <c r="E54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34" s="524" t="str">
        <f t="shared" si="254"/>
        <v/>
      </c>
      <c r="H5434" s="525">
        <f t="shared" si="255"/>
        <v>0</v>
      </c>
      <c r="I5434" s="526">
        <f t="shared" si="256"/>
        <v>1</v>
      </c>
      <c r="J5434" s="526" t="str">
        <f ca="1">IF(G5434="","",SUMPRODUCT(LOOKUP(MID(SUBSTITUTE(UPPER(TRIM(CLEAN(SUBSTITUTE(SUBSTITUTE(G5434,"ٔ",""),"ـ","ء"))))," ",""),ROW(INDIRECT("1:"&amp;LEN(SUBSTITUTE(UPPER(TRIM(CLEAN(SUBSTITUTE(SUBSTITUTE(G5434,"ٔ",""),"ـ","ء"))))," ","")))),1),Gematria!$C$3:$C$40,Gematria!$D$3:$D$40)))</f>
        <v/>
      </c>
    </row>
    <row r="5435" spans="1:10" x14ac:dyDescent="0.25">
      <c r="A5435" s="2">
        <v>5434</v>
      </c>
      <c r="B5435" s="2">
        <v>69</v>
      </c>
      <c r="C5435" s="2">
        <v>46</v>
      </c>
      <c r="D5435" s="11"/>
      <c r="E54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35" s="524" t="str">
        <f t="shared" si="254"/>
        <v/>
      </c>
      <c r="H5435" s="525">
        <f t="shared" si="255"/>
        <v>0</v>
      </c>
      <c r="I5435" s="526">
        <f t="shared" si="256"/>
        <v>1</v>
      </c>
      <c r="J5435" s="526" t="str">
        <f ca="1">IF(G5435="","",SUMPRODUCT(LOOKUP(MID(SUBSTITUTE(UPPER(TRIM(CLEAN(SUBSTITUTE(SUBSTITUTE(G5435,"ٔ",""),"ـ","ء"))))," ",""),ROW(INDIRECT("1:"&amp;LEN(SUBSTITUTE(UPPER(TRIM(CLEAN(SUBSTITUTE(SUBSTITUTE(G5435,"ٔ",""),"ـ","ء"))))," ","")))),1),Gematria!$C$3:$C$40,Gematria!$D$3:$D$40)))</f>
        <v/>
      </c>
    </row>
    <row r="5436" spans="1:10" x14ac:dyDescent="0.25">
      <c r="A5436" s="2">
        <v>5435</v>
      </c>
      <c r="B5436" s="2">
        <v>69</v>
      </c>
      <c r="C5436" s="2">
        <v>47</v>
      </c>
      <c r="D5436" s="11"/>
      <c r="E54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36" s="524" t="str">
        <f t="shared" si="254"/>
        <v/>
      </c>
      <c r="H5436" s="525">
        <f t="shared" si="255"/>
        <v>0</v>
      </c>
      <c r="I5436" s="526">
        <f t="shared" si="256"/>
        <v>1</v>
      </c>
      <c r="J5436" s="526" t="str">
        <f ca="1">IF(G5436="","",SUMPRODUCT(LOOKUP(MID(SUBSTITUTE(UPPER(TRIM(CLEAN(SUBSTITUTE(SUBSTITUTE(G5436,"ٔ",""),"ـ","ء"))))," ",""),ROW(INDIRECT("1:"&amp;LEN(SUBSTITUTE(UPPER(TRIM(CLEAN(SUBSTITUTE(SUBSTITUTE(G5436,"ٔ",""),"ـ","ء"))))," ","")))),1),Gematria!$C$3:$C$40,Gematria!$D$3:$D$40)))</f>
        <v/>
      </c>
    </row>
    <row r="5437" spans="1:10" x14ac:dyDescent="0.25">
      <c r="A5437" s="2">
        <v>5436</v>
      </c>
      <c r="B5437" s="2">
        <v>69</v>
      </c>
      <c r="C5437" s="2">
        <v>48</v>
      </c>
      <c r="D5437" s="11"/>
      <c r="E54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37" s="524" t="str">
        <f t="shared" si="254"/>
        <v/>
      </c>
      <c r="H5437" s="525">
        <f t="shared" si="255"/>
        <v>0</v>
      </c>
      <c r="I5437" s="526">
        <f t="shared" si="256"/>
        <v>1</v>
      </c>
      <c r="J5437" s="526" t="str">
        <f ca="1">IF(G5437="","",SUMPRODUCT(LOOKUP(MID(SUBSTITUTE(UPPER(TRIM(CLEAN(SUBSTITUTE(SUBSTITUTE(G5437,"ٔ",""),"ـ","ء"))))," ",""),ROW(INDIRECT("1:"&amp;LEN(SUBSTITUTE(UPPER(TRIM(CLEAN(SUBSTITUTE(SUBSTITUTE(G5437,"ٔ",""),"ـ","ء"))))," ","")))),1),Gematria!$C$3:$C$40,Gematria!$D$3:$D$40)))</f>
        <v/>
      </c>
    </row>
    <row r="5438" spans="1:10" x14ac:dyDescent="0.25">
      <c r="A5438" s="2">
        <v>5437</v>
      </c>
      <c r="B5438" s="2">
        <v>69</v>
      </c>
      <c r="C5438" s="2">
        <v>49</v>
      </c>
      <c r="D5438" s="11"/>
      <c r="E54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38" s="524" t="str">
        <f t="shared" si="254"/>
        <v/>
      </c>
      <c r="H5438" s="525">
        <f t="shared" si="255"/>
        <v>0</v>
      </c>
      <c r="I5438" s="526">
        <f t="shared" si="256"/>
        <v>1</v>
      </c>
      <c r="J5438" s="526" t="str">
        <f ca="1">IF(G5438="","",SUMPRODUCT(LOOKUP(MID(SUBSTITUTE(UPPER(TRIM(CLEAN(SUBSTITUTE(SUBSTITUTE(G5438,"ٔ",""),"ـ","ء"))))," ",""),ROW(INDIRECT("1:"&amp;LEN(SUBSTITUTE(UPPER(TRIM(CLEAN(SUBSTITUTE(SUBSTITUTE(G5438,"ٔ",""),"ـ","ء"))))," ","")))),1),Gematria!$C$3:$C$40,Gematria!$D$3:$D$40)))</f>
        <v/>
      </c>
    </row>
    <row r="5439" spans="1:10" x14ac:dyDescent="0.25">
      <c r="A5439" s="2">
        <v>5438</v>
      </c>
      <c r="B5439" s="2">
        <v>69</v>
      </c>
      <c r="C5439" s="2">
        <v>50</v>
      </c>
      <c r="D5439" s="11"/>
      <c r="E54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39" s="524" t="str">
        <f t="shared" si="254"/>
        <v/>
      </c>
      <c r="H5439" s="525">
        <f t="shared" si="255"/>
        <v>0</v>
      </c>
      <c r="I5439" s="526">
        <f t="shared" si="256"/>
        <v>1</v>
      </c>
      <c r="J5439" s="526" t="str">
        <f ca="1">IF(G5439="","",SUMPRODUCT(LOOKUP(MID(SUBSTITUTE(UPPER(TRIM(CLEAN(SUBSTITUTE(SUBSTITUTE(G5439,"ٔ",""),"ـ","ء"))))," ",""),ROW(INDIRECT("1:"&amp;LEN(SUBSTITUTE(UPPER(TRIM(CLEAN(SUBSTITUTE(SUBSTITUTE(G5439,"ٔ",""),"ـ","ء"))))," ","")))),1),Gematria!$C$3:$C$40,Gematria!$D$3:$D$40)))</f>
        <v/>
      </c>
    </row>
    <row r="5440" spans="1:10" x14ac:dyDescent="0.25">
      <c r="A5440" s="2">
        <v>5439</v>
      </c>
      <c r="B5440" s="2">
        <v>69</v>
      </c>
      <c r="C5440" s="2">
        <v>51</v>
      </c>
      <c r="D5440" s="11"/>
      <c r="E54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40" s="524" t="str">
        <f t="shared" si="254"/>
        <v/>
      </c>
      <c r="H5440" s="525">
        <f t="shared" si="255"/>
        <v>0</v>
      </c>
      <c r="I5440" s="526">
        <f t="shared" si="256"/>
        <v>1</v>
      </c>
      <c r="J5440" s="526" t="str">
        <f ca="1">IF(G5440="","",SUMPRODUCT(LOOKUP(MID(SUBSTITUTE(UPPER(TRIM(CLEAN(SUBSTITUTE(SUBSTITUTE(G5440,"ٔ",""),"ـ","ء"))))," ",""),ROW(INDIRECT("1:"&amp;LEN(SUBSTITUTE(UPPER(TRIM(CLEAN(SUBSTITUTE(SUBSTITUTE(G5440,"ٔ",""),"ـ","ء"))))," ","")))),1),Gematria!$C$3:$C$40,Gematria!$D$3:$D$40)))</f>
        <v/>
      </c>
    </row>
    <row r="5441" spans="1:10" x14ac:dyDescent="0.25">
      <c r="A5441" s="2">
        <v>5440</v>
      </c>
      <c r="B5441" s="2">
        <v>69</v>
      </c>
      <c r="C5441" s="2">
        <v>52</v>
      </c>
      <c r="D5441" s="11"/>
      <c r="E54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41" s="524" t="str">
        <f t="shared" si="254"/>
        <v/>
      </c>
      <c r="H5441" s="525">
        <f t="shared" si="255"/>
        <v>0</v>
      </c>
      <c r="I5441" s="526">
        <f t="shared" si="256"/>
        <v>1</v>
      </c>
      <c r="J5441" s="526" t="str">
        <f ca="1">IF(G5441="","",SUMPRODUCT(LOOKUP(MID(SUBSTITUTE(UPPER(TRIM(CLEAN(SUBSTITUTE(SUBSTITUTE(G5441,"ٔ",""),"ـ","ء"))))," ",""),ROW(INDIRECT("1:"&amp;LEN(SUBSTITUTE(UPPER(TRIM(CLEAN(SUBSTITUTE(SUBSTITUTE(G5441,"ٔ",""),"ـ","ء"))))," ","")))),1),Gematria!$C$3:$C$40,Gematria!$D$3:$D$40)))</f>
        <v/>
      </c>
    </row>
    <row r="5442" spans="1:10" x14ac:dyDescent="0.25">
      <c r="A5442" s="2">
        <v>5441</v>
      </c>
      <c r="B5442" s="2">
        <v>70</v>
      </c>
      <c r="C5442" s="2">
        <v>0</v>
      </c>
      <c r="D5442" s="11"/>
      <c r="E54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42" s="524" t="str">
        <f t="shared" si="254"/>
        <v/>
      </c>
      <c r="H5442" s="525">
        <f t="shared" si="255"/>
        <v>0</v>
      </c>
      <c r="I5442" s="526">
        <f t="shared" si="256"/>
        <v>1</v>
      </c>
      <c r="J5442" s="526" t="str">
        <f ca="1">IF(G5442="","",SUMPRODUCT(LOOKUP(MID(SUBSTITUTE(UPPER(TRIM(CLEAN(SUBSTITUTE(SUBSTITUTE(G5442,"ٔ",""),"ـ","ء"))))," ",""),ROW(INDIRECT("1:"&amp;LEN(SUBSTITUTE(UPPER(TRIM(CLEAN(SUBSTITUTE(SUBSTITUTE(G5442,"ٔ",""),"ـ","ء"))))," ","")))),1),Gematria!$C$3:$C$40,Gematria!$D$3:$D$40)))</f>
        <v/>
      </c>
    </row>
    <row r="5443" spans="1:10" x14ac:dyDescent="0.25">
      <c r="A5443" s="2">
        <v>5442</v>
      </c>
      <c r="B5443" s="2">
        <v>70</v>
      </c>
      <c r="C5443" s="2">
        <v>1</v>
      </c>
      <c r="D5443" s="11"/>
      <c r="E54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43" s="524" t="str">
        <f t="shared" ref="G5443:G5506" si="257">TRIM(CLEAN(SUBSTITUTE(F5443,"ٔ","")))</f>
        <v/>
      </c>
      <c r="H5443" s="525">
        <f t="shared" ref="H5443:H5506" si="258">LEN(SUBSTITUTE(G5443," ",""))</f>
        <v>0</v>
      </c>
      <c r="I5443" s="526">
        <f t="shared" si="256"/>
        <v>1</v>
      </c>
      <c r="J5443" s="526" t="str">
        <f ca="1">IF(G5443="","",SUMPRODUCT(LOOKUP(MID(SUBSTITUTE(UPPER(TRIM(CLEAN(SUBSTITUTE(SUBSTITUTE(G5443,"ٔ",""),"ـ","ء"))))," ",""),ROW(INDIRECT("1:"&amp;LEN(SUBSTITUTE(UPPER(TRIM(CLEAN(SUBSTITUTE(SUBSTITUTE(G5443,"ٔ",""),"ـ","ء"))))," ","")))),1),Gematria!$C$3:$C$40,Gematria!$D$3:$D$40)))</f>
        <v/>
      </c>
    </row>
    <row r="5444" spans="1:10" x14ac:dyDescent="0.25">
      <c r="A5444" s="2">
        <v>5443</v>
      </c>
      <c r="B5444" s="2">
        <v>70</v>
      </c>
      <c r="C5444" s="2">
        <v>2</v>
      </c>
      <c r="D5444" s="11"/>
      <c r="E54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44" s="524" t="str">
        <f t="shared" si="257"/>
        <v/>
      </c>
      <c r="H5444" s="525">
        <f t="shared" si="258"/>
        <v>0</v>
      </c>
      <c r="I5444" s="526">
        <f t="shared" si="256"/>
        <v>1</v>
      </c>
      <c r="J5444" s="526" t="str">
        <f ca="1">IF(G5444="","",SUMPRODUCT(LOOKUP(MID(SUBSTITUTE(UPPER(TRIM(CLEAN(SUBSTITUTE(SUBSTITUTE(G5444,"ٔ",""),"ـ","ء"))))," ",""),ROW(INDIRECT("1:"&amp;LEN(SUBSTITUTE(UPPER(TRIM(CLEAN(SUBSTITUTE(SUBSTITUTE(G5444,"ٔ",""),"ـ","ء"))))," ","")))),1),Gematria!$C$3:$C$40,Gematria!$D$3:$D$40)))</f>
        <v/>
      </c>
    </row>
    <row r="5445" spans="1:10" x14ac:dyDescent="0.25">
      <c r="A5445" s="2">
        <v>5444</v>
      </c>
      <c r="B5445" s="2">
        <v>70</v>
      </c>
      <c r="C5445" s="2">
        <v>3</v>
      </c>
      <c r="D5445" s="11"/>
      <c r="E54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45" s="524" t="str">
        <f t="shared" si="257"/>
        <v/>
      </c>
      <c r="H5445" s="525">
        <f t="shared" si="258"/>
        <v>0</v>
      </c>
      <c r="I5445" s="526">
        <f t="shared" si="256"/>
        <v>1</v>
      </c>
      <c r="J5445" s="526" t="str">
        <f ca="1">IF(G5445="","",SUMPRODUCT(LOOKUP(MID(SUBSTITUTE(UPPER(TRIM(CLEAN(SUBSTITUTE(SUBSTITUTE(G5445,"ٔ",""),"ـ","ء"))))," ",""),ROW(INDIRECT("1:"&amp;LEN(SUBSTITUTE(UPPER(TRIM(CLEAN(SUBSTITUTE(SUBSTITUTE(G5445,"ٔ",""),"ـ","ء"))))," ","")))),1),Gematria!$C$3:$C$40,Gematria!$D$3:$D$40)))</f>
        <v/>
      </c>
    </row>
    <row r="5446" spans="1:10" x14ac:dyDescent="0.25">
      <c r="A5446" s="2">
        <v>5445</v>
      </c>
      <c r="B5446" s="2">
        <v>70</v>
      </c>
      <c r="C5446" s="2">
        <v>4</v>
      </c>
      <c r="D5446" s="11"/>
      <c r="E54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46" s="524" t="str">
        <f t="shared" si="257"/>
        <v/>
      </c>
      <c r="H5446" s="525">
        <f t="shared" si="258"/>
        <v>0</v>
      </c>
      <c r="I5446" s="526">
        <f t="shared" si="256"/>
        <v>1</v>
      </c>
      <c r="J5446" s="526" t="str">
        <f ca="1">IF(G5446="","",SUMPRODUCT(LOOKUP(MID(SUBSTITUTE(UPPER(TRIM(CLEAN(SUBSTITUTE(SUBSTITUTE(G5446,"ٔ",""),"ـ","ء"))))," ",""),ROW(INDIRECT("1:"&amp;LEN(SUBSTITUTE(UPPER(TRIM(CLEAN(SUBSTITUTE(SUBSTITUTE(G5446,"ٔ",""),"ـ","ء"))))," ","")))),1),Gematria!$C$3:$C$40,Gematria!$D$3:$D$40)))</f>
        <v/>
      </c>
    </row>
    <row r="5447" spans="1:10" x14ac:dyDescent="0.25">
      <c r="A5447" s="2">
        <v>5446</v>
      </c>
      <c r="B5447" s="2">
        <v>70</v>
      </c>
      <c r="C5447" s="2">
        <v>5</v>
      </c>
      <c r="D5447" s="11"/>
      <c r="E54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47" s="524" t="str">
        <f t="shared" si="257"/>
        <v/>
      </c>
      <c r="H5447" s="525">
        <f t="shared" si="258"/>
        <v>0</v>
      </c>
      <c r="I5447" s="526">
        <f t="shared" si="256"/>
        <v>1</v>
      </c>
      <c r="J5447" s="526" t="str">
        <f ca="1">IF(G5447="","",SUMPRODUCT(LOOKUP(MID(SUBSTITUTE(UPPER(TRIM(CLEAN(SUBSTITUTE(SUBSTITUTE(G5447,"ٔ",""),"ـ","ء"))))," ",""),ROW(INDIRECT("1:"&amp;LEN(SUBSTITUTE(UPPER(TRIM(CLEAN(SUBSTITUTE(SUBSTITUTE(G5447,"ٔ",""),"ـ","ء"))))," ","")))),1),Gematria!$C$3:$C$40,Gematria!$D$3:$D$40)))</f>
        <v/>
      </c>
    </row>
    <row r="5448" spans="1:10" x14ac:dyDescent="0.25">
      <c r="A5448" s="2">
        <v>5447</v>
      </c>
      <c r="B5448" s="2">
        <v>70</v>
      </c>
      <c r="C5448" s="2">
        <v>6</v>
      </c>
      <c r="D5448" s="11"/>
      <c r="E54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48" s="524" t="str">
        <f t="shared" si="257"/>
        <v/>
      </c>
      <c r="H5448" s="525">
        <f t="shared" si="258"/>
        <v>0</v>
      </c>
      <c r="I5448" s="526">
        <f t="shared" si="256"/>
        <v>1</v>
      </c>
      <c r="J5448" s="526" t="str">
        <f ca="1">IF(G5448="","",SUMPRODUCT(LOOKUP(MID(SUBSTITUTE(UPPER(TRIM(CLEAN(SUBSTITUTE(SUBSTITUTE(G5448,"ٔ",""),"ـ","ء"))))," ",""),ROW(INDIRECT("1:"&amp;LEN(SUBSTITUTE(UPPER(TRIM(CLEAN(SUBSTITUTE(SUBSTITUTE(G5448,"ٔ",""),"ـ","ء"))))," ","")))),1),Gematria!$C$3:$C$40,Gematria!$D$3:$D$40)))</f>
        <v/>
      </c>
    </row>
    <row r="5449" spans="1:10" x14ac:dyDescent="0.25">
      <c r="A5449" s="2">
        <v>5448</v>
      </c>
      <c r="B5449" s="2">
        <v>70</v>
      </c>
      <c r="C5449" s="2">
        <v>7</v>
      </c>
      <c r="D5449" s="11"/>
      <c r="E54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49" s="524" t="str">
        <f t="shared" si="257"/>
        <v/>
      </c>
      <c r="H5449" s="525">
        <f t="shared" si="258"/>
        <v>0</v>
      </c>
      <c r="I5449" s="526">
        <f t="shared" si="256"/>
        <v>1</v>
      </c>
      <c r="J5449" s="526" t="str">
        <f ca="1">IF(G5449="","",SUMPRODUCT(LOOKUP(MID(SUBSTITUTE(UPPER(TRIM(CLEAN(SUBSTITUTE(SUBSTITUTE(G5449,"ٔ",""),"ـ","ء"))))," ",""),ROW(INDIRECT("1:"&amp;LEN(SUBSTITUTE(UPPER(TRIM(CLEAN(SUBSTITUTE(SUBSTITUTE(G5449,"ٔ",""),"ـ","ء"))))," ","")))),1),Gematria!$C$3:$C$40,Gematria!$D$3:$D$40)))</f>
        <v/>
      </c>
    </row>
    <row r="5450" spans="1:10" x14ac:dyDescent="0.25">
      <c r="A5450" s="2">
        <v>5449</v>
      </c>
      <c r="B5450" s="2">
        <v>70</v>
      </c>
      <c r="C5450" s="2">
        <v>8</v>
      </c>
      <c r="D5450" s="11"/>
      <c r="E54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50" s="524" t="str">
        <f t="shared" si="257"/>
        <v/>
      </c>
      <c r="H5450" s="525">
        <f t="shared" si="258"/>
        <v>0</v>
      </c>
      <c r="I5450" s="526">
        <f t="shared" si="256"/>
        <v>1</v>
      </c>
      <c r="J5450" s="526" t="str">
        <f ca="1">IF(G5450="","",SUMPRODUCT(LOOKUP(MID(SUBSTITUTE(UPPER(TRIM(CLEAN(SUBSTITUTE(SUBSTITUTE(G5450,"ٔ",""),"ـ","ء"))))," ",""),ROW(INDIRECT("1:"&amp;LEN(SUBSTITUTE(UPPER(TRIM(CLEAN(SUBSTITUTE(SUBSTITUTE(G5450,"ٔ",""),"ـ","ء"))))," ","")))),1),Gematria!$C$3:$C$40,Gematria!$D$3:$D$40)))</f>
        <v/>
      </c>
    </row>
    <row r="5451" spans="1:10" x14ac:dyDescent="0.25">
      <c r="A5451" s="2">
        <v>5450</v>
      </c>
      <c r="B5451" s="2">
        <v>70</v>
      </c>
      <c r="C5451" s="2">
        <v>9</v>
      </c>
      <c r="D5451" s="11"/>
      <c r="E54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51" s="524" t="str">
        <f t="shared" si="257"/>
        <v/>
      </c>
      <c r="H5451" s="525">
        <f t="shared" si="258"/>
        <v>0</v>
      </c>
      <c r="I5451" s="526">
        <f t="shared" si="256"/>
        <v>1</v>
      </c>
      <c r="J5451" s="526" t="str">
        <f ca="1">IF(G5451="","",SUMPRODUCT(LOOKUP(MID(SUBSTITUTE(UPPER(TRIM(CLEAN(SUBSTITUTE(SUBSTITUTE(G5451,"ٔ",""),"ـ","ء"))))," ",""),ROW(INDIRECT("1:"&amp;LEN(SUBSTITUTE(UPPER(TRIM(CLEAN(SUBSTITUTE(SUBSTITUTE(G5451,"ٔ",""),"ـ","ء"))))," ","")))),1),Gematria!$C$3:$C$40,Gematria!$D$3:$D$40)))</f>
        <v/>
      </c>
    </row>
    <row r="5452" spans="1:10" x14ac:dyDescent="0.25">
      <c r="A5452" s="2">
        <v>5451</v>
      </c>
      <c r="B5452" s="2">
        <v>70</v>
      </c>
      <c r="C5452" s="2">
        <v>10</v>
      </c>
      <c r="D5452" s="11"/>
      <c r="E54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52" s="524" t="str">
        <f t="shared" si="257"/>
        <v/>
      </c>
      <c r="H5452" s="525">
        <f t="shared" si="258"/>
        <v>0</v>
      </c>
      <c r="I5452" s="526">
        <f t="shared" si="256"/>
        <v>1</v>
      </c>
      <c r="J5452" s="526" t="str">
        <f ca="1">IF(G5452="","",SUMPRODUCT(LOOKUP(MID(SUBSTITUTE(UPPER(TRIM(CLEAN(SUBSTITUTE(SUBSTITUTE(G5452,"ٔ",""),"ـ","ء"))))," ",""),ROW(INDIRECT("1:"&amp;LEN(SUBSTITUTE(UPPER(TRIM(CLEAN(SUBSTITUTE(SUBSTITUTE(G5452,"ٔ",""),"ـ","ء"))))," ","")))),1),Gematria!$C$3:$C$40,Gematria!$D$3:$D$40)))</f>
        <v/>
      </c>
    </row>
    <row r="5453" spans="1:10" x14ac:dyDescent="0.25">
      <c r="A5453" s="2">
        <v>5452</v>
      </c>
      <c r="B5453" s="2">
        <v>70</v>
      </c>
      <c r="C5453" s="2">
        <v>11</v>
      </c>
      <c r="D5453" s="11"/>
      <c r="E54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53" s="524" t="str">
        <f t="shared" si="257"/>
        <v/>
      </c>
      <c r="H5453" s="525">
        <f t="shared" si="258"/>
        <v>0</v>
      </c>
      <c r="I5453" s="526">
        <f t="shared" si="256"/>
        <v>1</v>
      </c>
      <c r="J5453" s="526" t="str">
        <f ca="1">IF(G5453="","",SUMPRODUCT(LOOKUP(MID(SUBSTITUTE(UPPER(TRIM(CLEAN(SUBSTITUTE(SUBSTITUTE(G5453,"ٔ",""),"ـ","ء"))))," ",""),ROW(INDIRECT("1:"&amp;LEN(SUBSTITUTE(UPPER(TRIM(CLEAN(SUBSTITUTE(SUBSTITUTE(G5453,"ٔ",""),"ـ","ء"))))," ","")))),1),Gematria!$C$3:$C$40,Gematria!$D$3:$D$40)))</f>
        <v/>
      </c>
    </row>
    <row r="5454" spans="1:10" x14ac:dyDescent="0.25">
      <c r="A5454" s="2">
        <v>5453</v>
      </c>
      <c r="B5454" s="2">
        <v>70</v>
      </c>
      <c r="C5454" s="2">
        <v>12</v>
      </c>
      <c r="D5454" s="11"/>
      <c r="E54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54" s="524" t="str">
        <f t="shared" si="257"/>
        <v/>
      </c>
      <c r="H5454" s="525">
        <f t="shared" si="258"/>
        <v>0</v>
      </c>
      <c r="I5454" s="526">
        <f t="shared" si="256"/>
        <v>1</v>
      </c>
      <c r="J5454" s="526" t="str">
        <f ca="1">IF(G5454="","",SUMPRODUCT(LOOKUP(MID(SUBSTITUTE(UPPER(TRIM(CLEAN(SUBSTITUTE(SUBSTITUTE(G5454,"ٔ",""),"ـ","ء"))))," ",""),ROW(INDIRECT("1:"&amp;LEN(SUBSTITUTE(UPPER(TRIM(CLEAN(SUBSTITUTE(SUBSTITUTE(G5454,"ٔ",""),"ـ","ء"))))," ","")))),1),Gematria!$C$3:$C$40,Gematria!$D$3:$D$40)))</f>
        <v/>
      </c>
    </row>
    <row r="5455" spans="1:10" x14ac:dyDescent="0.25">
      <c r="A5455" s="2">
        <v>5454</v>
      </c>
      <c r="B5455" s="2">
        <v>70</v>
      </c>
      <c r="C5455" s="2">
        <v>13</v>
      </c>
      <c r="D5455" s="11"/>
      <c r="E54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55" s="524" t="str">
        <f t="shared" si="257"/>
        <v/>
      </c>
      <c r="H5455" s="525">
        <f t="shared" si="258"/>
        <v>0</v>
      </c>
      <c r="I5455" s="526">
        <f t="shared" si="256"/>
        <v>1</v>
      </c>
      <c r="J5455" s="526" t="str">
        <f ca="1">IF(G5455="","",SUMPRODUCT(LOOKUP(MID(SUBSTITUTE(UPPER(TRIM(CLEAN(SUBSTITUTE(SUBSTITUTE(G5455,"ٔ",""),"ـ","ء"))))," ",""),ROW(INDIRECT("1:"&amp;LEN(SUBSTITUTE(UPPER(TRIM(CLEAN(SUBSTITUTE(SUBSTITUTE(G5455,"ٔ",""),"ـ","ء"))))," ","")))),1),Gematria!$C$3:$C$40,Gematria!$D$3:$D$40)))</f>
        <v/>
      </c>
    </row>
    <row r="5456" spans="1:10" x14ac:dyDescent="0.25">
      <c r="A5456" s="2">
        <v>5455</v>
      </c>
      <c r="B5456" s="2">
        <v>70</v>
      </c>
      <c r="C5456" s="2">
        <v>14</v>
      </c>
      <c r="D5456" s="11"/>
      <c r="E54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56" s="524" t="str">
        <f t="shared" si="257"/>
        <v/>
      </c>
      <c r="H5456" s="525">
        <f t="shared" si="258"/>
        <v>0</v>
      </c>
      <c r="I5456" s="526">
        <f t="shared" si="256"/>
        <v>1</v>
      </c>
      <c r="J5456" s="526" t="str">
        <f ca="1">IF(G5456="","",SUMPRODUCT(LOOKUP(MID(SUBSTITUTE(UPPER(TRIM(CLEAN(SUBSTITUTE(SUBSTITUTE(G5456,"ٔ",""),"ـ","ء"))))," ",""),ROW(INDIRECT("1:"&amp;LEN(SUBSTITUTE(UPPER(TRIM(CLEAN(SUBSTITUTE(SUBSTITUTE(G5456,"ٔ",""),"ـ","ء"))))," ","")))),1),Gematria!$C$3:$C$40,Gematria!$D$3:$D$40)))</f>
        <v/>
      </c>
    </row>
    <row r="5457" spans="1:10" x14ac:dyDescent="0.25">
      <c r="A5457" s="2">
        <v>5456</v>
      </c>
      <c r="B5457" s="2">
        <v>70</v>
      </c>
      <c r="C5457" s="2">
        <v>15</v>
      </c>
      <c r="D5457" s="11"/>
      <c r="E54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57" s="524" t="str">
        <f t="shared" si="257"/>
        <v/>
      </c>
      <c r="H5457" s="525">
        <f t="shared" si="258"/>
        <v>0</v>
      </c>
      <c r="I5457" s="526">
        <f t="shared" si="256"/>
        <v>1</v>
      </c>
      <c r="J5457" s="526" t="str">
        <f ca="1">IF(G5457="","",SUMPRODUCT(LOOKUP(MID(SUBSTITUTE(UPPER(TRIM(CLEAN(SUBSTITUTE(SUBSTITUTE(G5457,"ٔ",""),"ـ","ء"))))," ",""),ROW(INDIRECT("1:"&amp;LEN(SUBSTITUTE(UPPER(TRIM(CLEAN(SUBSTITUTE(SUBSTITUTE(G5457,"ٔ",""),"ـ","ء"))))," ","")))),1),Gematria!$C$3:$C$40,Gematria!$D$3:$D$40)))</f>
        <v/>
      </c>
    </row>
    <row r="5458" spans="1:10" x14ac:dyDescent="0.25">
      <c r="A5458" s="2">
        <v>5457</v>
      </c>
      <c r="B5458" s="2">
        <v>70</v>
      </c>
      <c r="C5458" s="2">
        <v>16</v>
      </c>
      <c r="D5458" s="11"/>
      <c r="E54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58" s="524" t="str">
        <f t="shared" si="257"/>
        <v/>
      </c>
      <c r="H5458" s="525">
        <f t="shared" si="258"/>
        <v>0</v>
      </c>
      <c r="I5458" s="526">
        <f t="shared" si="256"/>
        <v>1</v>
      </c>
      <c r="J5458" s="526" t="str">
        <f ca="1">IF(G5458="","",SUMPRODUCT(LOOKUP(MID(SUBSTITUTE(UPPER(TRIM(CLEAN(SUBSTITUTE(SUBSTITUTE(G5458,"ٔ",""),"ـ","ء"))))," ",""),ROW(INDIRECT("1:"&amp;LEN(SUBSTITUTE(UPPER(TRIM(CLEAN(SUBSTITUTE(SUBSTITUTE(G5458,"ٔ",""),"ـ","ء"))))," ","")))),1),Gematria!$C$3:$C$40,Gematria!$D$3:$D$40)))</f>
        <v/>
      </c>
    </row>
    <row r="5459" spans="1:10" x14ac:dyDescent="0.25">
      <c r="A5459" s="2">
        <v>5458</v>
      </c>
      <c r="B5459" s="2">
        <v>70</v>
      </c>
      <c r="C5459" s="2">
        <v>17</v>
      </c>
      <c r="D5459" s="11"/>
      <c r="E54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59" s="524" t="str">
        <f t="shared" si="257"/>
        <v/>
      </c>
      <c r="H5459" s="525">
        <f t="shared" si="258"/>
        <v>0</v>
      </c>
      <c r="I5459" s="526">
        <f t="shared" ref="I5459:I5522" si="259">LEN(TRIM(G5459))-H5459+1</f>
        <v>1</v>
      </c>
      <c r="J5459" s="526" t="str">
        <f ca="1">IF(G5459="","",SUMPRODUCT(LOOKUP(MID(SUBSTITUTE(UPPER(TRIM(CLEAN(SUBSTITUTE(SUBSTITUTE(G5459,"ٔ",""),"ـ","ء"))))," ",""),ROW(INDIRECT("1:"&amp;LEN(SUBSTITUTE(UPPER(TRIM(CLEAN(SUBSTITUTE(SUBSTITUTE(G5459,"ٔ",""),"ـ","ء"))))," ","")))),1),Gematria!$C$3:$C$40,Gematria!$D$3:$D$40)))</f>
        <v/>
      </c>
    </row>
    <row r="5460" spans="1:10" x14ac:dyDescent="0.25">
      <c r="A5460" s="2">
        <v>5459</v>
      </c>
      <c r="B5460" s="2">
        <v>70</v>
      </c>
      <c r="C5460" s="2">
        <v>18</v>
      </c>
      <c r="D5460" s="11"/>
      <c r="E54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60" s="524" t="str">
        <f t="shared" si="257"/>
        <v/>
      </c>
      <c r="H5460" s="525">
        <f t="shared" si="258"/>
        <v>0</v>
      </c>
      <c r="I5460" s="526">
        <f t="shared" si="259"/>
        <v>1</v>
      </c>
      <c r="J5460" s="526" t="str">
        <f ca="1">IF(G5460="","",SUMPRODUCT(LOOKUP(MID(SUBSTITUTE(UPPER(TRIM(CLEAN(SUBSTITUTE(SUBSTITUTE(G5460,"ٔ",""),"ـ","ء"))))," ",""),ROW(INDIRECT("1:"&amp;LEN(SUBSTITUTE(UPPER(TRIM(CLEAN(SUBSTITUTE(SUBSTITUTE(G5460,"ٔ",""),"ـ","ء"))))," ","")))),1),Gematria!$C$3:$C$40,Gematria!$D$3:$D$40)))</f>
        <v/>
      </c>
    </row>
    <row r="5461" spans="1:10" x14ac:dyDescent="0.25">
      <c r="A5461" s="2">
        <v>5460</v>
      </c>
      <c r="B5461" s="2">
        <v>70</v>
      </c>
      <c r="C5461" s="2">
        <v>19</v>
      </c>
      <c r="D5461" s="11"/>
      <c r="E54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61" s="524" t="str">
        <f t="shared" si="257"/>
        <v/>
      </c>
      <c r="H5461" s="525">
        <f t="shared" si="258"/>
        <v>0</v>
      </c>
      <c r="I5461" s="526">
        <f t="shared" si="259"/>
        <v>1</v>
      </c>
      <c r="J5461" s="526" t="str">
        <f ca="1">IF(G5461="","",SUMPRODUCT(LOOKUP(MID(SUBSTITUTE(UPPER(TRIM(CLEAN(SUBSTITUTE(SUBSTITUTE(G5461,"ٔ",""),"ـ","ء"))))," ",""),ROW(INDIRECT("1:"&amp;LEN(SUBSTITUTE(UPPER(TRIM(CLEAN(SUBSTITUTE(SUBSTITUTE(G5461,"ٔ",""),"ـ","ء"))))," ","")))),1),Gematria!$C$3:$C$40,Gematria!$D$3:$D$40)))</f>
        <v/>
      </c>
    </row>
    <row r="5462" spans="1:10" x14ac:dyDescent="0.25">
      <c r="A5462" s="2">
        <v>5461</v>
      </c>
      <c r="B5462" s="2">
        <v>70</v>
      </c>
      <c r="C5462" s="2">
        <v>20</v>
      </c>
      <c r="D5462" s="11"/>
      <c r="E54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62" s="524" t="str">
        <f t="shared" si="257"/>
        <v/>
      </c>
      <c r="H5462" s="525">
        <f t="shared" si="258"/>
        <v>0</v>
      </c>
      <c r="I5462" s="526">
        <f t="shared" si="259"/>
        <v>1</v>
      </c>
      <c r="J5462" s="526" t="str">
        <f ca="1">IF(G5462="","",SUMPRODUCT(LOOKUP(MID(SUBSTITUTE(UPPER(TRIM(CLEAN(SUBSTITUTE(SUBSTITUTE(G5462,"ٔ",""),"ـ","ء"))))," ",""),ROW(INDIRECT("1:"&amp;LEN(SUBSTITUTE(UPPER(TRIM(CLEAN(SUBSTITUTE(SUBSTITUTE(G5462,"ٔ",""),"ـ","ء"))))," ","")))),1),Gematria!$C$3:$C$40,Gematria!$D$3:$D$40)))</f>
        <v/>
      </c>
    </row>
    <row r="5463" spans="1:10" x14ac:dyDescent="0.25">
      <c r="A5463" s="2">
        <v>5462</v>
      </c>
      <c r="B5463" s="2">
        <v>70</v>
      </c>
      <c r="C5463" s="2">
        <v>21</v>
      </c>
      <c r="D5463" s="11"/>
      <c r="E54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63" s="524" t="str">
        <f t="shared" si="257"/>
        <v/>
      </c>
      <c r="H5463" s="525">
        <f t="shared" si="258"/>
        <v>0</v>
      </c>
      <c r="I5463" s="526">
        <f t="shared" si="259"/>
        <v>1</v>
      </c>
      <c r="J5463" s="526" t="str">
        <f ca="1">IF(G5463="","",SUMPRODUCT(LOOKUP(MID(SUBSTITUTE(UPPER(TRIM(CLEAN(SUBSTITUTE(SUBSTITUTE(G5463,"ٔ",""),"ـ","ء"))))," ",""),ROW(INDIRECT("1:"&amp;LEN(SUBSTITUTE(UPPER(TRIM(CLEAN(SUBSTITUTE(SUBSTITUTE(G5463,"ٔ",""),"ـ","ء"))))," ","")))),1),Gematria!$C$3:$C$40,Gematria!$D$3:$D$40)))</f>
        <v/>
      </c>
    </row>
    <row r="5464" spans="1:10" x14ac:dyDescent="0.25">
      <c r="A5464" s="2">
        <v>5463</v>
      </c>
      <c r="B5464" s="2">
        <v>70</v>
      </c>
      <c r="C5464" s="2">
        <v>22</v>
      </c>
      <c r="D5464" s="11"/>
      <c r="E54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64" s="524" t="str">
        <f t="shared" si="257"/>
        <v/>
      </c>
      <c r="H5464" s="525">
        <f t="shared" si="258"/>
        <v>0</v>
      </c>
      <c r="I5464" s="526">
        <f t="shared" si="259"/>
        <v>1</v>
      </c>
      <c r="J5464" s="526" t="str">
        <f ca="1">IF(G5464="","",SUMPRODUCT(LOOKUP(MID(SUBSTITUTE(UPPER(TRIM(CLEAN(SUBSTITUTE(SUBSTITUTE(G5464,"ٔ",""),"ـ","ء"))))," ",""),ROW(INDIRECT("1:"&amp;LEN(SUBSTITUTE(UPPER(TRIM(CLEAN(SUBSTITUTE(SUBSTITUTE(G5464,"ٔ",""),"ـ","ء"))))," ","")))),1),Gematria!$C$3:$C$40,Gematria!$D$3:$D$40)))</f>
        <v/>
      </c>
    </row>
    <row r="5465" spans="1:10" x14ac:dyDescent="0.25">
      <c r="A5465" s="2">
        <v>5464</v>
      </c>
      <c r="B5465" s="2">
        <v>70</v>
      </c>
      <c r="C5465" s="2">
        <v>23</v>
      </c>
      <c r="D5465" s="11"/>
      <c r="E54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65" s="524" t="str">
        <f t="shared" si="257"/>
        <v/>
      </c>
      <c r="H5465" s="525">
        <f t="shared" si="258"/>
        <v>0</v>
      </c>
      <c r="I5465" s="526">
        <f t="shared" si="259"/>
        <v>1</v>
      </c>
      <c r="J5465" s="526" t="str">
        <f ca="1">IF(G5465="","",SUMPRODUCT(LOOKUP(MID(SUBSTITUTE(UPPER(TRIM(CLEAN(SUBSTITUTE(SUBSTITUTE(G5465,"ٔ",""),"ـ","ء"))))," ",""),ROW(INDIRECT("1:"&amp;LEN(SUBSTITUTE(UPPER(TRIM(CLEAN(SUBSTITUTE(SUBSTITUTE(G5465,"ٔ",""),"ـ","ء"))))," ","")))),1),Gematria!$C$3:$C$40,Gematria!$D$3:$D$40)))</f>
        <v/>
      </c>
    </row>
    <row r="5466" spans="1:10" x14ac:dyDescent="0.25">
      <c r="A5466" s="2">
        <v>5465</v>
      </c>
      <c r="B5466" s="2">
        <v>70</v>
      </c>
      <c r="C5466" s="2">
        <v>24</v>
      </c>
      <c r="D5466" s="11"/>
      <c r="E54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66" s="524" t="str">
        <f t="shared" si="257"/>
        <v/>
      </c>
      <c r="H5466" s="525">
        <f t="shared" si="258"/>
        <v>0</v>
      </c>
      <c r="I5466" s="526">
        <f t="shared" si="259"/>
        <v>1</v>
      </c>
      <c r="J5466" s="526" t="str">
        <f ca="1">IF(G5466="","",SUMPRODUCT(LOOKUP(MID(SUBSTITUTE(UPPER(TRIM(CLEAN(SUBSTITUTE(SUBSTITUTE(G5466,"ٔ",""),"ـ","ء"))))," ",""),ROW(INDIRECT("1:"&amp;LEN(SUBSTITUTE(UPPER(TRIM(CLEAN(SUBSTITUTE(SUBSTITUTE(G5466,"ٔ",""),"ـ","ء"))))," ","")))),1),Gematria!$C$3:$C$40,Gematria!$D$3:$D$40)))</f>
        <v/>
      </c>
    </row>
    <row r="5467" spans="1:10" x14ac:dyDescent="0.25">
      <c r="A5467" s="2">
        <v>5466</v>
      </c>
      <c r="B5467" s="2">
        <v>70</v>
      </c>
      <c r="C5467" s="2">
        <v>25</v>
      </c>
      <c r="D5467" s="11"/>
      <c r="E54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67" s="524" t="str">
        <f t="shared" si="257"/>
        <v/>
      </c>
      <c r="H5467" s="525">
        <f t="shared" si="258"/>
        <v>0</v>
      </c>
      <c r="I5467" s="526">
        <f t="shared" si="259"/>
        <v>1</v>
      </c>
      <c r="J5467" s="526" t="str">
        <f ca="1">IF(G5467="","",SUMPRODUCT(LOOKUP(MID(SUBSTITUTE(UPPER(TRIM(CLEAN(SUBSTITUTE(SUBSTITUTE(G5467,"ٔ",""),"ـ","ء"))))," ",""),ROW(INDIRECT("1:"&amp;LEN(SUBSTITUTE(UPPER(TRIM(CLEAN(SUBSTITUTE(SUBSTITUTE(G5467,"ٔ",""),"ـ","ء"))))," ","")))),1),Gematria!$C$3:$C$40,Gematria!$D$3:$D$40)))</f>
        <v/>
      </c>
    </row>
    <row r="5468" spans="1:10" x14ac:dyDescent="0.25">
      <c r="A5468" s="2">
        <v>5467</v>
      </c>
      <c r="B5468" s="2">
        <v>70</v>
      </c>
      <c r="C5468" s="2">
        <v>26</v>
      </c>
      <c r="D5468" s="11"/>
      <c r="E54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68" s="524" t="str">
        <f t="shared" si="257"/>
        <v/>
      </c>
      <c r="H5468" s="525">
        <f t="shared" si="258"/>
        <v>0</v>
      </c>
      <c r="I5468" s="526">
        <f t="shared" si="259"/>
        <v>1</v>
      </c>
      <c r="J5468" s="526" t="str">
        <f ca="1">IF(G5468="","",SUMPRODUCT(LOOKUP(MID(SUBSTITUTE(UPPER(TRIM(CLEAN(SUBSTITUTE(SUBSTITUTE(G5468,"ٔ",""),"ـ","ء"))))," ",""),ROW(INDIRECT("1:"&amp;LEN(SUBSTITUTE(UPPER(TRIM(CLEAN(SUBSTITUTE(SUBSTITUTE(G5468,"ٔ",""),"ـ","ء"))))," ","")))),1),Gematria!$C$3:$C$40,Gematria!$D$3:$D$40)))</f>
        <v/>
      </c>
    </row>
    <row r="5469" spans="1:10" x14ac:dyDescent="0.25">
      <c r="A5469" s="2">
        <v>5468</v>
      </c>
      <c r="B5469" s="2">
        <v>70</v>
      </c>
      <c r="C5469" s="2">
        <v>27</v>
      </c>
      <c r="D5469" s="11"/>
      <c r="E54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69" s="524" t="str">
        <f t="shared" si="257"/>
        <v/>
      </c>
      <c r="H5469" s="525">
        <f t="shared" si="258"/>
        <v>0</v>
      </c>
      <c r="I5469" s="526">
        <f t="shared" si="259"/>
        <v>1</v>
      </c>
      <c r="J5469" s="526" t="str">
        <f ca="1">IF(G5469="","",SUMPRODUCT(LOOKUP(MID(SUBSTITUTE(UPPER(TRIM(CLEAN(SUBSTITUTE(SUBSTITUTE(G5469,"ٔ",""),"ـ","ء"))))," ",""),ROW(INDIRECT("1:"&amp;LEN(SUBSTITUTE(UPPER(TRIM(CLEAN(SUBSTITUTE(SUBSTITUTE(G5469,"ٔ",""),"ـ","ء"))))," ","")))),1),Gematria!$C$3:$C$40,Gematria!$D$3:$D$40)))</f>
        <v/>
      </c>
    </row>
    <row r="5470" spans="1:10" x14ac:dyDescent="0.25">
      <c r="A5470" s="2">
        <v>5469</v>
      </c>
      <c r="B5470" s="2">
        <v>70</v>
      </c>
      <c r="C5470" s="2">
        <v>28</v>
      </c>
      <c r="D5470" s="11"/>
      <c r="E54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70" s="524" t="str">
        <f t="shared" si="257"/>
        <v/>
      </c>
      <c r="H5470" s="525">
        <f t="shared" si="258"/>
        <v>0</v>
      </c>
      <c r="I5470" s="526">
        <f t="shared" si="259"/>
        <v>1</v>
      </c>
      <c r="J5470" s="526" t="str">
        <f ca="1">IF(G5470="","",SUMPRODUCT(LOOKUP(MID(SUBSTITUTE(UPPER(TRIM(CLEAN(SUBSTITUTE(SUBSTITUTE(G5470,"ٔ",""),"ـ","ء"))))," ",""),ROW(INDIRECT("1:"&amp;LEN(SUBSTITUTE(UPPER(TRIM(CLEAN(SUBSTITUTE(SUBSTITUTE(G5470,"ٔ",""),"ـ","ء"))))," ","")))),1),Gematria!$C$3:$C$40,Gematria!$D$3:$D$40)))</f>
        <v/>
      </c>
    </row>
    <row r="5471" spans="1:10" x14ac:dyDescent="0.25">
      <c r="A5471" s="2">
        <v>5470</v>
      </c>
      <c r="B5471" s="2">
        <v>70</v>
      </c>
      <c r="C5471" s="2">
        <v>29</v>
      </c>
      <c r="D5471" s="11"/>
      <c r="E54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71" s="524" t="str">
        <f t="shared" si="257"/>
        <v/>
      </c>
      <c r="H5471" s="525">
        <f t="shared" si="258"/>
        <v>0</v>
      </c>
      <c r="I5471" s="526">
        <f t="shared" si="259"/>
        <v>1</v>
      </c>
      <c r="J5471" s="526" t="str">
        <f ca="1">IF(G5471="","",SUMPRODUCT(LOOKUP(MID(SUBSTITUTE(UPPER(TRIM(CLEAN(SUBSTITUTE(SUBSTITUTE(G5471,"ٔ",""),"ـ","ء"))))," ",""),ROW(INDIRECT("1:"&amp;LEN(SUBSTITUTE(UPPER(TRIM(CLEAN(SUBSTITUTE(SUBSTITUTE(G5471,"ٔ",""),"ـ","ء"))))," ","")))),1),Gematria!$C$3:$C$40,Gematria!$D$3:$D$40)))</f>
        <v/>
      </c>
    </row>
    <row r="5472" spans="1:10" x14ac:dyDescent="0.25">
      <c r="A5472" s="2">
        <v>5471</v>
      </c>
      <c r="B5472" s="2">
        <v>70</v>
      </c>
      <c r="C5472" s="2">
        <v>30</v>
      </c>
      <c r="D5472" s="11"/>
      <c r="E54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72" s="524" t="str">
        <f t="shared" si="257"/>
        <v/>
      </c>
      <c r="H5472" s="525">
        <f t="shared" si="258"/>
        <v>0</v>
      </c>
      <c r="I5472" s="526">
        <f t="shared" si="259"/>
        <v>1</v>
      </c>
      <c r="J5472" s="526" t="str">
        <f ca="1">IF(G5472="","",SUMPRODUCT(LOOKUP(MID(SUBSTITUTE(UPPER(TRIM(CLEAN(SUBSTITUTE(SUBSTITUTE(G5472,"ٔ",""),"ـ","ء"))))," ",""),ROW(INDIRECT("1:"&amp;LEN(SUBSTITUTE(UPPER(TRIM(CLEAN(SUBSTITUTE(SUBSTITUTE(G5472,"ٔ",""),"ـ","ء"))))," ","")))),1),Gematria!$C$3:$C$40,Gematria!$D$3:$D$40)))</f>
        <v/>
      </c>
    </row>
    <row r="5473" spans="1:10" x14ac:dyDescent="0.25">
      <c r="A5473" s="2">
        <v>5472</v>
      </c>
      <c r="B5473" s="2">
        <v>70</v>
      </c>
      <c r="C5473" s="2">
        <v>31</v>
      </c>
      <c r="D5473" s="11"/>
      <c r="E54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73" s="524" t="str">
        <f t="shared" si="257"/>
        <v/>
      </c>
      <c r="H5473" s="525">
        <f t="shared" si="258"/>
        <v>0</v>
      </c>
      <c r="I5473" s="526">
        <f t="shared" si="259"/>
        <v>1</v>
      </c>
      <c r="J5473" s="526" t="str">
        <f ca="1">IF(G5473="","",SUMPRODUCT(LOOKUP(MID(SUBSTITUTE(UPPER(TRIM(CLEAN(SUBSTITUTE(SUBSTITUTE(G5473,"ٔ",""),"ـ","ء"))))," ",""),ROW(INDIRECT("1:"&amp;LEN(SUBSTITUTE(UPPER(TRIM(CLEAN(SUBSTITUTE(SUBSTITUTE(G5473,"ٔ",""),"ـ","ء"))))," ","")))),1),Gematria!$C$3:$C$40,Gematria!$D$3:$D$40)))</f>
        <v/>
      </c>
    </row>
    <row r="5474" spans="1:10" x14ac:dyDescent="0.25">
      <c r="A5474" s="2">
        <v>5473</v>
      </c>
      <c r="B5474" s="2">
        <v>70</v>
      </c>
      <c r="C5474" s="2">
        <v>32</v>
      </c>
      <c r="D5474" s="11"/>
      <c r="E54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74" s="524" t="str">
        <f t="shared" si="257"/>
        <v/>
      </c>
      <c r="H5474" s="525">
        <f t="shared" si="258"/>
        <v>0</v>
      </c>
      <c r="I5474" s="526">
        <f t="shared" si="259"/>
        <v>1</v>
      </c>
      <c r="J5474" s="526" t="str">
        <f ca="1">IF(G5474="","",SUMPRODUCT(LOOKUP(MID(SUBSTITUTE(UPPER(TRIM(CLEAN(SUBSTITUTE(SUBSTITUTE(G5474,"ٔ",""),"ـ","ء"))))," ",""),ROW(INDIRECT("1:"&amp;LEN(SUBSTITUTE(UPPER(TRIM(CLEAN(SUBSTITUTE(SUBSTITUTE(G5474,"ٔ",""),"ـ","ء"))))," ","")))),1),Gematria!$C$3:$C$40,Gematria!$D$3:$D$40)))</f>
        <v/>
      </c>
    </row>
    <row r="5475" spans="1:10" x14ac:dyDescent="0.25">
      <c r="A5475" s="2">
        <v>5474</v>
      </c>
      <c r="B5475" s="2">
        <v>70</v>
      </c>
      <c r="C5475" s="2">
        <v>33</v>
      </c>
      <c r="D5475" s="11"/>
      <c r="E54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75" s="524" t="str">
        <f t="shared" si="257"/>
        <v/>
      </c>
      <c r="H5475" s="525">
        <f t="shared" si="258"/>
        <v>0</v>
      </c>
      <c r="I5475" s="526">
        <f t="shared" si="259"/>
        <v>1</v>
      </c>
      <c r="J5475" s="526" t="str">
        <f ca="1">IF(G5475="","",SUMPRODUCT(LOOKUP(MID(SUBSTITUTE(UPPER(TRIM(CLEAN(SUBSTITUTE(SUBSTITUTE(G5475,"ٔ",""),"ـ","ء"))))," ",""),ROW(INDIRECT("1:"&amp;LEN(SUBSTITUTE(UPPER(TRIM(CLEAN(SUBSTITUTE(SUBSTITUTE(G5475,"ٔ",""),"ـ","ء"))))," ","")))),1),Gematria!$C$3:$C$40,Gematria!$D$3:$D$40)))</f>
        <v/>
      </c>
    </row>
    <row r="5476" spans="1:10" x14ac:dyDescent="0.25">
      <c r="A5476" s="2">
        <v>5475</v>
      </c>
      <c r="B5476" s="2">
        <v>70</v>
      </c>
      <c r="C5476" s="2">
        <v>34</v>
      </c>
      <c r="D5476" s="11"/>
      <c r="E54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76" s="524" t="str">
        <f t="shared" si="257"/>
        <v/>
      </c>
      <c r="H5476" s="525">
        <f t="shared" si="258"/>
        <v>0</v>
      </c>
      <c r="I5476" s="526">
        <f t="shared" si="259"/>
        <v>1</v>
      </c>
      <c r="J5476" s="526" t="str">
        <f ca="1">IF(G5476="","",SUMPRODUCT(LOOKUP(MID(SUBSTITUTE(UPPER(TRIM(CLEAN(SUBSTITUTE(SUBSTITUTE(G5476,"ٔ",""),"ـ","ء"))))," ",""),ROW(INDIRECT("1:"&amp;LEN(SUBSTITUTE(UPPER(TRIM(CLEAN(SUBSTITUTE(SUBSTITUTE(G5476,"ٔ",""),"ـ","ء"))))," ","")))),1),Gematria!$C$3:$C$40,Gematria!$D$3:$D$40)))</f>
        <v/>
      </c>
    </row>
    <row r="5477" spans="1:10" x14ac:dyDescent="0.25">
      <c r="A5477" s="2">
        <v>5476</v>
      </c>
      <c r="B5477" s="2">
        <v>70</v>
      </c>
      <c r="C5477" s="2">
        <v>35</v>
      </c>
      <c r="D5477" s="11"/>
      <c r="E54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77" s="524" t="str">
        <f t="shared" si="257"/>
        <v/>
      </c>
      <c r="H5477" s="525">
        <f t="shared" si="258"/>
        <v>0</v>
      </c>
      <c r="I5477" s="526">
        <f t="shared" si="259"/>
        <v>1</v>
      </c>
      <c r="J5477" s="526" t="str">
        <f ca="1">IF(G5477="","",SUMPRODUCT(LOOKUP(MID(SUBSTITUTE(UPPER(TRIM(CLEAN(SUBSTITUTE(SUBSTITUTE(G5477,"ٔ",""),"ـ","ء"))))," ",""),ROW(INDIRECT("1:"&amp;LEN(SUBSTITUTE(UPPER(TRIM(CLEAN(SUBSTITUTE(SUBSTITUTE(G5477,"ٔ",""),"ـ","ء"))))," ","")))),1),Gematria!$C$3:$C$40,Gematria!$D$3:$D$40)))</f>
        <v/>
      </c>
    </row>
    <row r="5478" spans="1:10" x14ac:dyDescent="0.25">
      <c r="A5478" s="2">
        <v>5477</v>
      </c>
      <c r="B5478" s="2">
        <v>70</v>
      </c>
      <c r="C5478" s="2">
        <v>36</v>
      </c>
      <c r="D5478" s="11"/>
      <c r="E54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78" s="524" t="str">
        <f t="shared" si="257"/>
        <v/>
      </c>
      <c r="H5478" s="525">
        <f t="shared" si="258"/>
        <v>0</v>
      </c>
      <c r="I5478" s="526">
        <f t="shared" si="259"/>
        <v>1</v>
      </c>
      <c r="J5478" s="526" t="str">
        <f ca="1">IF(G5478="","",SUMPRODUCT(LOOKUP(MID(SUBSTITUTE(UPPER(TRIM(CLEAN(SUBSTITUTE(SUBSTITUTE(G5478,"ٔ",""),"ـ","ء"))))," ",""),ROW(INDIRECT("1:"&amp;LEN(SUBSTITUTE(UPPER(TRIM(CLEAN(SUBSTITUTE(SUBSTITUTE(G5478,"ٔ",""),"ـ","ء"))))," ","")))),1),Gematria!$C$3:$C$40,Gematria!$D$3:$D$40)))</f>
        <v/>
      </c>
    </row>
    <row r="5479" spans="1:10" x14ac:dyDescent="0.25">
      <c r="A5479" s="2">
        <v>5478</v>
      </c>
      <c r="B5479" s="2">
        <v>70</v>
      </c>
      <c r="C5479" s="2">
        <v>37</v>
      </c>
      <c r="D5479" s="11"/>
      <c r="E54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79" s="524" t="str">
        <f t="shared" si="257"/>
        <v/>
      </c>
      <c r="H5479" s="525">
        <f t="shared" si="258"/>
        <v>0</v>
      </c>
      <c r="I5479" s="526">
        <f t="shared" si="259"/>
        <v>1</v>
      </c>
      <c r="J5479" s="526" t="str">
        <f ca="1">IF(G5479="","",SUMPRODUCT(LOOKUP(MID(SUBSTITUTE(UPPER(TRIM(CLEAN(SUBSTITUTE(SUBSTITUTE(G5479,"ٔ",""),"ـ","ء"))))," ",""),ROW(INDIRECT("1:"&amp;LEN(SUBSTITUTE(UPPER(TRIM(CLEAN(SUBSTITUTE(SUBSTITUTE(G5479,"ٔ",""),"ـ","ء"))))," ","")))),1),Gematria!$C$3:$C$40,Gematria!$D$3:$D$40)))</f>
        <v/>
      </c>
    </row>
    <row r="5480" spans="1:10" x14ac:dyDescent="0.25">
      <c r="A5480" s="2">
        <v>5479</v>
      </c>
      <c r="B5480" s="2">
        <v>70</v>
      </c>
      <c r="C5480" s="2">
        <v>38</v>
      </c>
      <c r="D5480" s="11"/>
      <c r="E54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80" s="524" t="str">
        <f t="shared" si="257"/>
        <v/>
      </c>
      <c r="H5480" s="525">
        <f t="shared" si="258"/>
        <v>0</v>
      </c>
      <c r="I5480" s="526">
        <f t="shared" si="259"/>
        <v>1</v>
      </c>
      <c r="J5480" s="526" t="str">
        <f ca="1">IF(G5480="","",SUMPRODUCT(LOOKUP(MID(SUBSTITUTE(UPPER(TRIM(CLEAN(SUBSTITUTE(SUBSTITUTE(G5480,"ٔ",""),"ـ","ء"))))," ",""),ROW(INDIRECT("1:"&amp;LEN(SUBSTITUTE(UPPER(TRIM(CLEAN(SUBSTITUTE(SUBSTITUTE(G5480,"ٔ",""),"ـ","ء"))))," ","")))),1),Gematria!$C$3:$C$40,Gematria!$D$3:$D$40)))</f>
        <v/>
      </c>
    </row>
    <row r="5481" spans="1:10" x14ac:dyDescent="0.25">
      <c r="A5481" s="2">
        <v>5480</v>
      </c>
      <c r="B5481" s="2">
        <v>70</v>
      </c>
      <c r="C5481" s="2">
        <v>39</v>
      </c>
      <c r="D5481" s="11"/>
      <c r="E54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81" s="524" t="str">
        <f t="shared" si="257"/>
        <v/>
      </c>
      <c r="H5481" s="525">
        <f t="shared" si="258"/>
        <v>0</v>
      </c>
      <c r="I5481" s="526">
        <f t="shared" si="259"/>
        <v>1</v>
      </c>
      <c r="J5481" s="526" t="str">
        <f ca="1">IF(G5481="","",SUMPRODUCT(LOOKUP(MID(SUBSTITUTE(UPPER(TRIM(CLEAN(SUBSTITUTE(SUBSTITUTE(G5481,"ٔ",""),"ـ","ء"))))," ",""),ROW(INDIRECT("1:"&amp;LEN(SUBSTITUTE(UPPER(TRIM(CLEAN(SUBSTITUTE(SUBSTITUTE(G5481,"ٔ",""),"ـ","ء"))))," ","")))),1),Gematria!$C$3:$C$40,Gematria!$D$3:$D$40)))</f>
        <v/>
      </c>
    </row>
    <row r="5482" spans="1:10" x14ac:dyDescent="0.25">
      <c r="A5482" s="2">
        <v>5481</v>
      </c>
      <c r="B5482" s="2">
        <v>70</v>
      </c>
      <c r="C5482" s="2">
        <v>40</v>
      </c>
      <c r="D5482" s="11"/>
      <c r="E54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82" s="524" t="str">
        <f t="shared" si="257"/>
        <v/>
      </c>
      <c r="H5482" s="525">
        <f t="shared" si="258"/>
        <v>0</v>
      </c>
      <c r="I5482" s="526">
        <f t="shared" si="259"/>
        <v>1</v>
      </c>
      <c r="J5482" s="526" t="str">
        <f ca="1">IF(G5482="","",SUMPRODUCT(LOOKUP(MID(SUBSTITUTE(UPPER(TRIM(CLEAN(SUBSTITUTE(SUBSTITUTE(G5482,"ٔ",""),"ـ","ء"))))," ",""),ROW(INDIRECT("1:"&amp;LEN(SUBSTITUTE(UPPER(TRIM(CLEAN(SUBSTITUTE(SUBSTITUTE(G5482,"ٔ",""),"ـ","ء"))))," ","")))),1),Gematria!$C$3:$C$40,Gematria!$D$3:$D$40)))</f>
        <v/>
      </c>
    </row>
    <row r="5483" spans="1:10" x14ac:dyDescent="0.25">
      <c r="A5483" s="2">
        <v>5482</v>
      </c>
      <c r="B5483" s="2">
        <v>70</v>
      </c>
      <c r="C5483" s="2">
        <v>41</v>
      </c>
      <c r="D5483" s="11"/>
      <c r="E54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83" s="524" t="str">
        <f t="shared" si="257"/>
        <v/>
      </c>
      <c r="H5483" s="525">
        <f t="shared" si="258"/>
        <v>0</v>
      </c>
      <c r="I5483" s="526">
        <f t="shared" si="259"/>
        <v>1</v>
      </c>
      <c r="J5483" s="526" t="str">
        <f ca="1">IF(G5483="","",SUMPRODUCT(LOOKUP(MID(SUBSTITUTE(UPPER(TRIM(CLEAN(SUBSTITUTE(SUBSTITUTE(G5483,"ٔ",""),"ـ","ء"))))," ",""),ROW(INDIRECT("1:"&amp;LEN(SUBSTITUTE(UPPER(TRIM(CLEAN(SUBSTITUTE(SUBSTITUTE(G5483,"ٔ",""),"ـ","ء"))))," ","")))),1),Gematria!$C$3:$C$40,Gematria!$D$3:$D$40)))</f>
        <v/>
      </c>
    </row>
    <row r="5484" spans="1:10" x14ac:dyDescent="0.25">
      <c r="A5484" s="2">
        <v>5483</v>
      </c>
      <c r="B5484" s="2">
        <v>70</v>
      </c>
      <c r="C5484" s="2">
        <v>42</v>
      </c>
      <c r="D5484" s="11"/>
      <c r="E54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84" s="524" t="str">
        <f t="shared" si="257"/>
        <v/>
      </c>
      <c r="H5484" s="525">
        <f t="shared" si="258"/>
        <v>0</v>
      </c>
      <c r="I5484" s="526">
        <f t="shared" si="259"/>
        <v>1</v>
      </c>
      <c r="J5484" s="526" t="str">
        <f ca="1">IF(G5484="","",SUMPRODUCT(LOOKUP(MID(SUBSTITUTE(UPPER(TRIM(CLEAN(SUBSTITUTE(SUBSTITUTE(G5484,"ٔ",""),"ـ","ء"))))," ",""),ROW(INDIRECT("1:"&amp;LEN(SUBSTITUTE(UPPER(TRIM(CLEAN(SUBSTITUTE(SUBSTITUTE(G5484,"ٔ",""),"ـ","ء"))))," ","")))),1),Gematria!$C$3:$C$40,Gematria!$D$3:$D$40)))</f>
        <v/>
      </c>
    </row>
    <row r="5485" spans="1:10" x14ac:dyDescent="0.25">
      <c r="A5485" s="2">
        <v>5484</v>
      </c>
      <c r="B5485" s="2">
        <v>70</v>
      </c>
      <c r="C5485" s="2">
        <v>43</v>
      </c>
      <c r="D5485" s="11"/>
      <c r="E54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85" s="524" t="str">
        <f t="shared" si="257"/>
        <v/>
      </c>
      <c r="H5485" s="525">
        <f t="shared" si="258"/>
        <v>0</v>
      </c>
      <c r="I5485" s="526">
        <f t="shared" si="259"/>
        <v>1</v>
      </c>
      <c r="J5485" s="526" t="str">
        <f ca="1">IF(G5485="","",SUMPRODUCT(LOOKUP(MID(SUBSTITUTE(UPPER(TRIM(CLEAN(SUBSTITUTE(SUBSTITUTE(G5485,"ٔ",""),"ـ","ء"))))," ",""),ROW(INDIRECT("1:"&amp;LEN(SUBSTITUTE(UPPER(TRIM(CLEAN(SUBSTITUTE(SUBSTITUTE(G5485,"ٔ",""),"ـ","ء"))))," ","")))),1),Gematria!$C$3:$C$40,Gematria!$D$3:$D$40)))</f>
        <v/>
      </c>
    </row>
    <row r="5486" spans="1:10" x14ac:dyDescent="0.25">
      <c r="A5486" s="2">
        <v>5485</v>
      </c>
      <c r="B5486" s="2">
        <v>70</v>
      </c>
      <c r="C5486" s="2">
        <v>44</v>
      </c>
      <c r="D5486" s="11"/>
      <c r="E54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86" s="524" t="str">
        <f t="shared" si="257"/>
        <v/>
      </c>
      <c r="H5486" s="525">
        <f t="shared" si="258"/>
        <v>0</v>
      </c>
      <c r="I5486" s="526">
        <f t="shared" si="259"/>
        <v>1</v>
      </c>
      <c r="J5486" s="526" t="str">
        <f ca="1">IF(G5486="","",SUMPRODUCT(LOOKUP(MID(SUBSTITUTE(UPPER(TRIM(CLEAN(SUBSTITUTE(SUBSTITUTE(G5486,"ٔ",""),"ـ","ء"))))," ",""),ROW(INDIRECT("1:"&amp;LEN(SUBSTITUTE(UPPER(TRIM(CLEAN(SUBSTITUTE(SUBSTITUTE(G5486,"ٔ",""),"ـ","ء"))))," ","")))),1),Gematria!$C$3:$C$40,Gematria!$D$3:$D$40)))</f>
        <v/>
      </c>
    </row>
    <row r="5487" spans="1:10" x14ac:dyDescent="0.25">
      <c r="A5487" s="2">
        <v>5486</v>
      </c>
      <c r="B5487" s="2">
        <v>71</v>
      </c>
      <c r="C5487" s="2">
        <v>0</v>
      </c>
      <c r="D5487" s="11"/>
      <c r="E54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87" s="524" t="str">
        <f t="shared" si="257"/>
        <v/>
      </c>
      <c r="H5487" s="525">
        <f t="shared" si="258"/>
        <v>0</v>
      </c>
      <c r="I5487" s="526">
        <f t="shared" si="259"/>
        <v>1</v>
      </c>
      <c r="J5487" s="526" t="str">
        <f ca="1">IF(G5487="","",SUMPRODUCT(LOOKUP(MID(SUBSTITUTE(UPPER(TRIM(CLEAN(SUBSTITUTE(SUBSTITUTE(G5487,"ٔ",""),"ـ","ء"))))," ",""),ROW(INDIRECT("1:"&amp;LEN(SUBSTITUTE(UPPER(TRIM(CLEAN(SUBSTITUTE(SUBSTITUTE(G5487,"ٔ",""),"ـ","ء"))))," ","")))),1),Gematria!$C$3:$C$40,Gematria!$D$3:$D$40)))</f>
        <v/>
      </c>
    </row>
    <row r="5488" spans="1:10" x14ac:dyDescent="0.25">
      <c r="A5488" s="2">
        <v>5487</v>
      </c>
      <c r="B5488" s="2">
        <v>71</v>
      </c>
      <c r="C5488" s="2">
        <v>1</v>
      </c>
      <c r="D5488" s="11"/>
      <c r="E54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88" s="524" t="str">
        <f t="shared" si="257"/>
        <v/>
      </c>
      <c r="H5488" s="525">
        <f t="shared" si="258"/>
        <v>0</v>
      </c>
      <c r="I5488" s="526">
        <f t="shared" si="259"/>
        <v>1</v>
      </c>
      <c r="J5488" s="526" t="str">
        <f ca="1">IF(G5488="","",SUMPRODUCT(LOOKUP(MID(SUBSTITUTE(UPPER(TRIM(CLEAN(SUBSTITUTE(SUBSTITUTE(G5488,"ٔ",""),"ـ","ء"))))," ",""),ROW(INDIRECT("1:"&amp;LEN(SUBSTITUTE(UPPER(TRIM(CLEAN(SUBSTITUTE(SUBSTITUTE(G5488,"ٔ",""),"ـ","ء"))))," ","")))),1),Gematria!$C$3:$C$40,Gematria!$D$3:$D$40)))</f>
        <v/>
      </c>
    </row>
    <row r="5489" spans="1:10" x14ac:dyDescent="0.25">
      <c r="A5489" s="2">
        <v>5488</v>
      </c>
      <c r="B5489" s="2">
        <v>71</v>
      </c>
      <c r="C5489" s="2">
        <v>2</v>
      </c>
      <c r="D5489" s="11"/>
      <c r="E54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89" s="524" t="str">
        <f t="shared" si="257"/>
        <v/>
      </c>
      <c r="H5489" s="525">
        <f t="shared" si="258"/>
        <v>0</v>
      </c>
      <c r="I5489" s="526">
        <f t="shared" si="259"/>
        <v>1</v>
      </c>
      <c r="J5489" s="526" t="str">
        <f ca="1">IF(G5489="","",SUMPRODUCT(LOOKUP(MID(SUBSTITUTE(UPPER(TRIM(CLEAN(SUBSTITUTE(SUBSTITUTE(G5489,"ٔ",""),"ـ","ء"))))," ",""),ROW(INDIRECT("1:"&amp;LEN(SUBSTITUTE(UPPER(TRIM(CLEAN(SUBSTITUTE(SUBSTITUTE(G5489,"ٔ",""),"ـ","ء"))))," ","")))),1),Gematria!$C$3:$C$40,Gematria!$D$3:$D$40)))</f>
        <v/>
      </c>
    </row>
    <row r="5490" spans="1:10" x14ac:dyDescent="0.25">
      <c r="A5490" s="2">
        <v>5489</v>
      </c>
      <c r="B5490" s="2">
        <v>71</v>
      </c>
      <c r="C5490" s="2">
        <v>3</v>
      </c>
      <c r="D5490" s="11"/>
      <c r="E54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90" s="524" t="str">
        <f t="shared" si="257"/>
        <v/>
      </c>
      <c r="H5490" s="525">
        <f t="shared" si="258"/>
        <v>0</v>
      </c>
      <c r="I5490" s="526">
        <f t="shared" si="259"/>
        <v>1</v>
      </c>
      <c r="J5490" s="526" t="str">
        <f ca="1">IF(G5490="","",SUMPRODUCT(LOOKUP(MID(SUBSTITUTE(UPPER(TRIM(CLEAN(SUBSTITUTE(SUBSTITUTE(G5490,"ٔ",""),"ـ","ء"))))," ",""),ROW(INDIRECT("1:"&amp;LEN(SUBSTITUTE(UPPER(TRIM(CLEAN(SUBSTITUTE(SUBSTITUTE(G5490,"ٔ",""),"ـ","ء"))))," ","")))),1),Gematria!$C$3:$C$40,Gematria!$D$3:$D$40)))</f>
        <v/>
      </c>
    </row>
    <row r="5491" spans="1:10" x14ac:dyDescent="0.25">
      <c r="A5491" s="2">
        <v>5490</v>
      </c>
      <c r="B5491" s="2">
        <v>71</v>
      </c>
      <c r="C5491" s="2">
        <v>4</v>
      </c>
      <c r="D5491" s="11"/>
      <c r="E54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91" s="524" t="str">
        <f t="shared" si="257"/>
        <v/>
      </c>
      <c r="H5491" s="525">
        <f t="shared" si="258"/>
        <v>0</v>
      </c>
      <c r="I5491" s="526">
        <f t="shared" si="259"/>
        <v>1</v>
      </c>
      <c r="J5491" s="526" t="str">
        <f ca="1">IF(G5491="","",SUMPRODUCT(LOOKUP(MID(SUBSTITUTE(UPPER(TRIM(CLEAN(SUBSTITUTE(SUBSTITUTE(G5491,"ٔ",""),"ـ","ء"))))," ",""),ROW(INDIRECT("1:"&amp;LEN(SUBSTITUTE(UPPER(TRIM(CLEAN(SUBSTITUTE(SUBSTITUTE(G5491,"ٔ",""),"ـ","ء"))))," ","")))),1),Gematria!$C$3:$C$40,Gematria!$D$3:$D$40)))</f>
        <v/>
      </c>
    </row>
    <row r="5492" spans="1:10" x14ac:dyDescent="0.25">
      <c r="A5492" s="2">
        <v>5491</v>
      </c>
      <c r="B5492" s="2">
        <v>71</v>
      </c>
      <c r="C5492" s="2">
        <v>5</v>
      </c>
      <c r="D5492" s="11"/>
      <c r="E54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92" s="524" t="str">
        <f t="shared" si="257"/>
        <v/>
      </c>
      <c r="H5492" s="525">
        <f t="shared" si="258"/>
        <v>0</v>
      </c>
      <c r="I5492" s="526">
        <f t="shared" si="259"/>
        <v>1</v>
      </c>
      <c r="J5492" s="526" t="str">
        <f ca="1">IF(G5492="","",SUMPRODUCT(LOOKUP(MID(SUBSTITUTE(UPPER(TRIM(CLEAN(SUBSTITUTE(SUBSTITUTE(G5492,"ٔ",""),"ـ","ء"))))," ",""),ROW(INDIRECT("1:"&amp;LEN(SUBSTITUTE(UPPER(TRIM(CLEAN(SUBSTITUTE(SUBSTITUTE(G5492,"ٔ",""),"ـ","ء"))))," ","")))),1),Gematria!$C$3:$C$40,Gematria!$D$3:$D$40)))</f>
        <v/>
      </c>
    </row>
    <row r="5493" spans="1:10" x14ac:dyDescent="0.25">
      <c r="A5493" s="2">
        <v>5492</v>
      </c>
      <c r="B5493" s="2">
        <v>71</v>
      </c>
      <c r="C5493" s="2">
        <v>6</v>
      </c>
      <c r="D5493" s="11"/>
      <c r="E54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93" s="524" t="str">
        <f t="shared" si="257"/>
        <v/>
      </c>
      <c r="H5493" s="525">
        <f t="shared" si="258"/>
        <v>0</v>
      </c>
      <c r="I5493" s="526">
        <f t="shared" si="259"/>
        <v>1</v>
      </c>
      <c r="J5493" s="526" t="str">
        <f ca="1">IF(G5493="","",SUMPRODUCT(LOOKUP(MID(SUBSTITUTE(UPPER(TRIM(CLEAN(SUBSTITUTE(SUBSTITUTE(G5493,"ٔ",""),"ـ","ء"))))," ",""),ROW(INDIRECT("1:"&amp;LEN(SUBSTITUTE(UPPER(TRIM(CLEAN(SUBSTITUTE(SUBSTITUTE(G5493,"ٔ",""),"ـ","ء"))))," ","")))),1),Gematria!$C$3:$C$40,Gematria!$D$3:$D$40)))</f>
        <v/>
      </c>
    </row>
    <row r="5494" spans="1:10" x14ac:dyDescent="0.25">
      <c r="A5494" s="2">
        <v>5493</v>
      </c>
      <c r="B5494" s="2">
        <v>71</v>
      </c>
      <c r="C5494" s="2">
        <v>7</v>
      </c>
      <c r="D5494" s="11"/>
      <c r="E54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94" s="524" t="str">
        <f t="shared" si="257"/>
        <v/>
      </c>
      <c r="H5494" s="525">
        <f t="shared" si="258"/>
        <v>0</v>
      </c>
      <c r="I5494" s="526">
        <f t="shared" si="259"/>
        <v>1</v>
      </c>
      <c r="J5494" s="526" t="str">
        <f ca="1">IF(G5494="","",SUMPRODUCT(LOOKUP(MID(SUBSTITUTE(UPPER(TRIM(CLEAN(SUBSTITUTE(SUBSTITUTE(G5494,"ٔ",""),"ـ","ء"))))," ",""),ROW(INDIRECT("1:"&amp;LEN(SUBSTITUTE(UPPER(TRIM(CLEAN(SUBSTITUTE(SUBSTITUTE(G5494,"ٔ",""),"ـ","ء"))))," ","")))),1),Gematria!$C$3:$C$40,Gematria!$D$3:$D$40)))</f>
        <v/>
      </c>
    </row>
    <row r="5495" spans="1:10" x14ac:dyDescent="0.25">
      <c r="A5495" s="2">
        <v>5494</v>
      </c>
      <c r="B5495" s="2">
        <v>71</v>
      </c>
      <c r="C5495" s="2">
        <v>8</v>
      </c>
      <c r="D5495" s="11"/>
      <c r="E54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95" s="524" t="str">
        <f t="shared" si="257"/>
        <v/>
      </c>
      <c r="H5495" s="525">
        <f t="shared" si="258"/>
        <v>0</v>
      </c>
      <c r="I5495" s="526">
        <f t="shared" si="259"/>
        <v>1</v>
      </c>
      <c r="J5495" s="526" t="str">
        <f ca="1">IF(G5495="","",SUMPRODUCT(LOOKUP(MID(SUBSTITUTE(UPPER(TRIM(CLEAN(SUBSTITUTE(SUBSTITUTE(G5495,"ٔ",""),"ـ","ء"))))," ",""),ROW(INDIRECT("1:"&amp;LEN(SUBSTITUTE(UPPER(TRIM(CLEAN(SUBSTITUTE(SUBSTITUTE(G5495,"ٔ",""),"ـ","ء"))))," ","")))),1),Gematria!$C$3:$C$40,Gematria!$D$3:$D$40)))</f>
        <v/>
      </c>
    </row>
    <row r="5496" spans="1:10" x14ac:dyDescent="0.25">
      <c r="A5496" s="2">
        <v>5495</v>
      </c>
      <c r="B5496" s="2">
        <v>71</v>
      </c>
      <c r="C5496" s="2">
        <v>9</v>
      </c>
      <c r="D5496" s="11"/>
      <c r="E54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96" s="524" t="str">
        <f t="shared" si="257"/>
        <v/>
      </c>
      <c r="H5496" s="525">
        <f t="shared" si="258"/>
        <v>0</v>
      </c>
      <c r="I5496" s="526">
        <f t="shared" si="259"/>
        <v>1</v>
      </c>
      <c r="J5496" s="526" t="str">
        <f ca="1">IF(G5496="","",SUMPRODUCT(LOOKUP(MID(SUBSTITUTE(UPPER(TRIM(CLEAN(SUBSTITUTE(SUBSTITUTE(G5496,"ٔ",""),"ـ","ء"))))," ",""),ROW(INDIRECT("1:"&amp;LEN(SUBSTITUTE(UPPER(TRIM(CLEAN(SUBSTITUTE(SUBSTITUTE(G5496,"ٔ",""),"ـ","ء"))))," ","")))),1),Gematria!$C$3:$C$40,Gematria!$D$3:$D$40)))</f>
        <v/>
      </c>
    </row>
    <row r="5497" spans="1:10" x14ac:dyDescent="0.25">
      <c r="A5497" s="2">
        <v>5496</v>
      </c>
      <c r="B5497" s="2">
        <v>71</v>
      </c>
      <c r="C5497" s="2">
        <v>10</v>
      </c>
      <c r="D5497" s="11"/>
      <c r="E54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97" s="524" t="str">
        <f t="shared" si="257"/>
        <v/>
      </c>
      <c r="H5497" s="525">
        <f t="shared" si="258"/>
        <v>0</v>
      </c>
      <c r="I5497" s="526">
        <f t="shared" si="259"/>
        <v>1</v>
      </c>
      <c r="J5497" s="526" t="str">
        <f ca="1">IF(G5497="","",SUMPRODUCT(LOOKUP(MID(SUBSTITUTE(UPPER(TRIM(CLEAN(SUBSTITUTE(SUBSTITUTE(G5497,"ٔ",""),"ـ","ء"))))," ",""),ROW(INDIRECT("1:"&amp;LEN(SUBSTITUTE(UPPER(TRIM(CLEAN(SUBSTITUTE(SUBSTITUTE(G5497,"ٔ",""),"ـ","ء"))))," ","")))),1),Gematria!$C$3:$C$40,Gematria!$D$3:$D$40)))</f>
        <v/>
      </c>
    </row>
    <row r="5498" spans="1:10" x14ac:dyDescent="0.25">
      <c r="A5498" s="2">
        <v>5497</v>
      </c>
      <c r="B5498" s="2">
        <v>71</v>
      </c>
      <c r="C5498" s="2">
        <v>11</v>
      </c>
      <c r="D5498" s="11"/>
      <c r="E54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98" s="524" t="str">
        <f t="shared" si="257"/>
        <v/>
      </c>
      <c r="H5498" s="525">
        <f t="shared" si="258"/>
        <v>0</v>
      </c>
      <c r="I5498" s="526">
        <f t="shared" si="259"/>
        <v>1</v>
      </c>
      <c r="J5498" s="526" t="str">
        <f ca="1">IF(G5498="","",SUMPRODUCT(LOOKUP(MID(SUBSTITUTE(UPPER(TRIM(CLEAN(SUBSTITUTE(SUBSTITUTE(G5498,"ٔ",""),"ـ","ء"))))," ",""),ROW(INDIRECT("1:"&amp;LEN(SUBSTITUTE(UPPER(TRIM(CLEAN(SUBSTITUTE(SUBSTITUTE(G5498,"ٔ",""),"ـ","ء"))))," ","")))),1),Gematria!$C$3:$C$40,Gematria!$D$3:$D$40)))</f>
        <v/>
      </c>
    </row>
    <row r="5499" spans="1:10" x14ac:dyDescent="0.25">
      <c r="A5499" s="2">
        <v>5498</v>
      </c>
      <c r="B5499" s="2">
        <v>71</v>
      </c>
      <c r="C5499" s="2">
        <v>12</v>
      </c>
      <c r="D5499" s="11"/>
      <c r="E54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4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5499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499" s="524" t="str">
        <f t="shared" si="257"/>
        <v/>
      </c>
      <c r="H5499" s="525">
        <f t="shared" si="258"/>
        <v>0</v>
      </c>
      <c r="I5499" s="526">
        <f t="shared" si="259"/>
        <v>1</v>
      </c>
      <c r="J5499" s="526" t="str">
        <f ca="1">IF(G5499="","",SUMPRODUCT(LOOKUP(MID(SUBSTITUTE(UPPER(TRIM(CLEAN(SUBSTITUTE(SUBSTITUTE(G5499,"ٔ",""),"ـ","ء"))))," ",""),ROW(INDIRECT("1:"&amp;LEN(SUBSTITUTE(UPPER(TRIM(CLEAN(SUBSTITUTE(SUBSTITUTE(G5499,"ٔ",""),"ـ","ء"))))," ","")))),1),Gematria!$C$3:$C$40,Gematria!$D$3:$D$40)))</f>
        <v/>
      </c>
    </row>
    <row r="5500" spans="1:10" x14ac:dyDescent="0.25">
      <c r="A5500" s="2">
        <v>5499</v>
      </c>
      <c r="B5500" s="2">
        <v>71</v>
      </c>
      <c r="C5500" s="2">
        <v>13</v>
      </c>
      <c r="D5500" s="11"/>
      <c r="E55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00" s="524" t="str">
        <f t="shared" si="257"/>
        <v/>
      </c>
      <c r="H5500" s="525">
        <f t="shared" si="258"/>
        <v>0</v>
      </c>
      <c r="I5500" s="526">
        <f t="shared" si="259"/>
        <v>1</v>
      </c>
      <c r="J5500" s="526" t="str">
        <f ca="1">IF(G5500="","",SUMPRODUCT(LOOKUP(MID(SUBSTITUTE(UPPER(TRIM(CLEAN(SUBSTITUTE(SUBSTITUTE(G5500,"ٔ",""),"ـ","ء"))))," ",""),ROW(INDIRECT("1:"&amp;LEN(SUBSTITUTE(UPPER(TRIM(CLEAN(SUBSTITUTE(SUBSTITUTE(G5500,"ٔ",""),"ـ","ء"))))," ","")))),1),Gematria!$C$3:$C$40,Gematria!$D$3:$D$40)))</f>
        <v/>
      </c>
    </row>
    <row r="5501" spans="1:10" x14ac:dyDescent="0.25">
      <c r="A5501" s="2">
        <v>5500</v>
      </c>
      <c r="B5501" s="2">
        <v>71</v>
      </c>
      <c r="C5501" s="2">
        <v>14</v>
      </c>
      <c r="D5501" s="11"/>
      <c r="E55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01" s="524" t="str">
        <f t="shared" si="257"/>
        <v/>
      </c>
      <c r="H5501" s="525">
        <f t="shared" si="258"/>
        <v>0</v>
      </c>
      <c r="I5501" s="526">
        <f t="shared" si="259"/>
        <v>1</v>
      </c>
      <c r="J5501" s="526" t="str">
        <f ca="1">IF(G5501="","",SUMPRODUCT(LOOKUP(MID(SUBSTITUTE(UPPER(TRIM(CLEAN(SUBSTITUTE(SUBSTITUTE(G5501,"ٔ",""),"ـ","ء"))))," ",""),ROW(INDIRECT("1:"&amp;LEN(SUBSTITUTE(UPPER(TRIM(CLEAN(SUBSTITUTE(SUBSTITUTE(G5501,"ٔ",""),"ـ","ء"))))," ","")))),1),Gematria!$C$3:$C$40,Gematria!$D$3:$D$40)))</f>
        <v/>
      </c>
    </row>
    <row r="5502" spans="1:10" x14ac:dyDescent="0.25">
      <c r="A5502" s="2">
        <v>5501</v>
      </c>
      <c r="B5502" s="2">
        <v>71</v>
      </c>
      <c r="C5502" s="2">
        <v>15</v>
      </c>
      <c r="D5502" s="11"/>
      <c r="E55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02" s="524" t="str">
        <f t="shared" si="257"/>
        <v/>
      </c>
      <c r="H5502" s="525">
        <f t="shared" si="258"/>
        <v>0</v>
      </c>
      <c r="I5502" s="526">
        <f t="shared" si="259"/>
        <v>1</v>
      </c>
      <c r="J5502" s="526" t="str">
        <f ca="1">IF(G5502="","",SUMPRODUCT(LOOKUP(MID(SUBSTITUTE(UPPER(TRIM(CLEAN(SUBSTITUTE(SUBSTITUTE(G5502,"ٔ",""),"ـ","ء"))))," ",""),ROW(INDIRECT("1:"&amp;LEN(SUBSTITUTE(UPPER(TRIM(CLEAN(SUBSTITUTE(SUBSTITUTE(G5502,"ٔ",""),"ـ","ء"))))," ","")))),1),Gematria!$C$3:$C$40,Gematria!$D$3:$D$40)))</f>
        <v/>
      </c>
    </row>
    <row r="5503" spans="1:10" x14ac:dyDescent="0.25">
      <c r="A5503" s="2">
        <v>5502</v>
      </c>
      <c r="B5503" s="2">
        <v>71</v>
      </c>
      <c r="C5503" s="2">
        <v>16</v>
      </c>
      <c r="D5503" s="11"/>
      <c r="E55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03" s="524" t="str">
        <f t="shared" si="257"/>
        <v/>
      </c>
      <c r="H5503" s="525">
        <f t="shared" si="258"/>
        <v>0</v>
      </c>
      <c r="I5503" s="526">
        <f t="shared" si="259"/>
        <v>1</v>
      </c>
      <c r="J5503" s="526" t="str">
        <f ca="1">IF(G5503="","",SUMPRODUCT(LOOKUP(MID(SUBSTITUTE(UPPER(TRIM(CLEAN(SUBSTITUTE(SUBSTITUTE(G5503,"ٔ",""),"ـ","ء"))))," ",""),ROW(INDIRECT("1:"&amp;LEN(SUBSTITUTE(UPPER(TRIM(CLEAN(SUBSTITUTE(SUBSTITUTE(G5503,"ٔ",""),"ـ","ء"))))," ","")))),1),Gematria!$C$3:$C$40,Gematria!$D$3:$D$40)))</f>
        <v/>
      </c>
    </row>
    <row r="5504" spans="1:10" x14ac:dyDescent="0.25">
      <c r="A5504" s="2">
        <v>5503</v>
      </c>
      <c r="B5504" s="2">
        <v>71</v>
      </c>
      <c r="C5504" s="2">
        <v>17</v>
      </c>
      <c r="D5504" s="11"/>
      <c r="E55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04" s="524" t="str">
        <f t="shared" si="257"/>
        <v/>
      </c>
      <c r="H5504" s="525">
        <f t="shared" si="258"/>
        <v>0</v>
      </c>
      <c r="I5504" s="526">
        <f t="shared" si="259"/>
        <v>1</v>
      </c>
      <c r="J5504" s="526" t="str">
        <f ca="1">IF(G5504="","",SUMPRODUCT(LOOKUP(MID(SUBSTITUTE(UPPER(TRIM(CLEAN(SUBSTITUTE(SUBSTITUTE(G5504,"ٔ",""),"ـ","ء"))))," ",""),ROW(INDIRECT("1:"&amp;LEN(SUBSTITUTE(UPPER(TRIM(CLEAN(SUBSTITUTE(SUBSTITUTE(G5504,"ٔ",""),"ـ","ء"))))," ","")))),1),Gematria!$C$3:$C$40,Gematria!$D$3:$D$40)))</f>
        <v/>
      </c>
    </row>
    <row r="5505" spans="1:10" x14ac:dyDescent="0.25">
      <c r="A5505" s="2">
        <v>5504</v>
      </c>
      <c r="B5505" s="2">
        <v>71</v>
      </c>
      <c r="C5505" s="2">
        <v>18</v>
      </c>
      <c r="D5505" s="11"/>
      <c r="E55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05" s="524" t="str">
        <f t="shared" si="257"/>
        <v/>
      </c>
      <c r="H5505" s="525">
        <f t="shared" si="258"/>
        <v>0</v>
      </c>
      <c r="I5505" s="526">
        <f t="shared" si="259"/>
        <v>1</v>
      </c>
      <c r="J5505" s="526" t="str">
        <f ca="1">IF(G5505="","",SUMPRODUCT(LOOKUP(MID(SUBSTITUTE(UPPER(TRIM(CLEAN(SUBSTITUTE(SUBSTITUTE(G5505,"ٔ",""),"ـ","ء"))))," ",""),ROW(INDIRECT("1:"&amp;LEN(SUBSTITUTE(UPPER(TRIM(CLEAN(SUBSTITUTE(SUBSTITUTE(G5505,"ٔ",""),"ـ","ء"))))," ","")))),1),Gematria!$C$3:$C$40,Gematria!$D$3:$D$40)))</f>
        <v/>
      </c>
    </row>
    <row r="5506" spans="1:10" x14ac:dyDescent="0.25">
      <c r="A5506" s="2">
        <v>5505</v>
      </c>
      <c r="B5506" s="2">
        <v>71</v>
      </c>
      <c r="C5506" s="2">
        <v>19</v>
      </c>
      <c r="D5506" s="11"/>
      <c r="E55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06" s="524" t="str">
        <f t="shared" si="257"/>
        <v/>
      </c>
      <c r="H5506" s="525">
        <f t="shared" si="258"/>
        <v>0</v>
      </c>
      <c r="I5506" s="526">
        <f t="shared" si="259"/>
        <v>1</v>
      </c>
      <c r="J5506" s="526" t="str">
        <f ca="1">IF(G5506="","",SUMPRODUCT(LOOKUP(MID(SUBSTITUTE(UPPER(TRIM(CLEAN(SUBSTITUTE(SUBSTITUTE(G5506,"ٔ",""),"ـ","ء"))))," ",""),ROW(INDIRECT("1:"&amp;LEN(SUBSTITUTE(UPPER(TRIM(CLEAN(SUBSTITUTE(SUBSTITUTE(G5506,"ٔ",""),"ـ","ء"))))," ","")))),1),Gematria!$C$3:$C$40,Gematria!$D$3:$D$40)))</f>
        <v/>
      </c>
    </row>
    <row r="5507" spans="1:10" x14ac:dyDescent="0.25">
      <c r="A5507" s="2">
        <v>5506</v>
      </c>
      <c r="B5507" s="2">
        <v>71</v>
      </c>
      <c r="C5507" s="2">
        <v>20</v>
      </c>
      <c r="D5507" s="11"/>
      <c r="E55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07" s="524" t="str">
        <f t="shared" ref="G5507:G5570" si="260">TRIM(CLEAN(SUBSTITUTE(F5507,"ٔ","")))</f>
        <v/>
      </c>
      <c r="H5507" s="525">
        <f t="shared" ref="H5507:H5570" si="261">LEN(SUBSTITUTE(G5507," ",""))</f>
        <v>0</v>
      </c>
      <c r="I5507" s="526">
        <f t="shared" si="259"/>
        <v>1</v>
      </c>
      <c r="J5507" s="526" t="str">
        <f ca="1">IF(G5507="","",SUMPRODUCT(LOOKUP(MID(SUBSTITUTE(UPPER(TRIM(CLEAN(SUBSTITUTE(SUBSTITUTE(G5507,"ٔ",""),"ـ","ء"))))," ",""),ROW(INDIRECT("1:"&amp;LEN(SUBSTITUTE(UPPER(TRIM(CLEAN(SUBSTITUTE(SUBSTITUTE(G5507,"ٔ",""),"ـ","ء"))))," ","")))),1),Gematria!$C$3:$C$40,Gematria!$D$3:$D$40)))</f>
        <v/>
      </c>
    </row>
    <row r="5508" spans="1:10" x14ac:dyDescent="0.25">
      <c r="A5508" s="2">
        <v>5507</v>
      </c>
      <c r="B5508" s="2">
        <v>71</v>
      </c>
      <c r="C5508" s="2">
        <v>21</v>
      </c>
      <c r="D5508" s="11"/>
      <c r="E55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08" s="524" t="str">
        <f t="shared" si="260"/>
        <v/>
      </c>
      <c r="H5508" s="525">
        <f t="shared" si="261"/>
        <v>0</v>
      </c>
      <c r="I5508" s="526">
        <f t="shared" si="259"/>
        <v>1</v>
      </c>
      <c r="J5508" s="526" t="str">
        <f ca="1">IF(G5508="","",SUMPRODUCT(LOOKUP(MID(SUBSTITUTE(UPPER(TRIM(CLEAN(SUBSTITUTE(SUBSTITUTE(G5508,"ٔ",""),"ـ","ء"))))," ",""),ROW(INDIRECT("1:"&amp;LEN(SUBSTITUTE(UPPER(TRIM(CLEAN(SUBSTITUTE(SUBSTITUTE(G5508,"ٔ",""),"ـ","ء"))))," ","")))),1),Gematria!$C$3:$C$40,Gematria!$D$3:$D$40)))</f>
        <v/>
      </c>
    </row>
    <row r="5509" spans="1:10" x14ac:dyDescent="0.25">
      <c r="A5509" s="2">
        <v>5508</v>
      </c>
      <c r="B5509" s="2">
        <v>71</v>
      </c>
      <c r="C5509" s="2">
        <v>22</v>
      </c>
      <c r="D5509" s="11"/>
      <c r="E55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09" s="524" t="str">
        <f t="shared" si="260"/>
        <v/>
      </c>
      <c r="H5509" s="525">
        <f t="shared" si="261"/>
        <v>0</v>
      </c>
      <c r="I5509" s="526">
        <f t="shared" si="259"/>
        <v>1</v>
      </c>
      <c r="J5509" s="526" t="str">
        <f ca="1">IF(G5509="","",SUMPRODUCT(LOOKUP(MID(SUBSTITUTE(UPPER(TRIM(CLEAN(SUBSTITUTE(SUBSTITUTE(G5509,"ٔ",""),"ـ","ء"))))," ",""),ROW(INDIRECT("1:"&amp;LEN(SUBSTITUTE(UPPER(TRIM(CLEAN(SUBSTITUTE(SUBSTITUTE(G5509,"ٔ",""),"ـ","ء"))))," ","")))),1),Gematria!$C$3:$C$40,Gematria!$D$3:$D$40)))</f>
        <v/>
      </c>
    </row>
    <row r="5510" spans="1:10" x14ac:dyDescent="0.25">
      <c r="A5510" s="2">
        <v>5509</v>
      </c>
      <c r="B5510" s="2">
        <v>71</v>
      </c>
      <c r="C5510" s="2">
        <v>23</v>
      </c>
      <c r="D5510" s="11"/>
      <c r="E55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10" s="524" t="str">
        <f t="shared" si="260"/>
        <v/>
      </c>
      <c r="H5510" s="525">
        <f t="shared" si="261"/>
        <v>0</v>
      </c>
      <c r="I5510" s="526">
        <f t="shared" si="259"/>
        <v>1</v>
      </c>
      <c r="J5510" s="526" t="str">
        <f ca="1">IF(G5510="","",SUMPRODUCT(LOOKUP(MID(SUBSTITUTE(UPPER(TRIM(CLEAN(SUBSTITUTE(SUBSTITUTE(G5510,"ٔ",""),"ـ","ء"))))," ",""),ROW(INDIRECT("1:"&amp;LEN(SUBSTITUTE(UPPER(TRIM(CLEAN(SUBSTITUTE(SUBSTITUTE(G5510,"ٔ",""),"ـ","ء"))))," ","")))),1),Gematria!$C$3:$C$40,Gematria!$D$3:$D$40)))</f>
        <v/>
      </c>
    </row>
    <row r="5511" spans="1:10" x14ac:dyDescent="0.25">
      <c r="A5511" s="2">
        <v>5510</v>
      </c>
      <c r="B5511" s="2">
        <v>71</v>
      </c>
      <c r="C5511" s="2">
        <v>24</v>
      </c>
      <c r="D5511" s="11"/>
      <c r="E55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11" s="524" t="str">
        <f t="shared" si="260"/>
        <v/>
      </c>
      <c r="H5511" s="525">
        <f t="shared" si="261"/>
        <v>0</v>
      </c>
      <c r="I5511" s="526">
        <f t="shared" si="259"/>
        <v>1</v>
      </c>
      <c r="J5511" s="526" t="str">
        <f ca="1">IF(G5511="","",SUMPRODUCT(LOOKUP(MID(SUBSTITUTE(UPPER(TRIM(CLEAN(SUBSTITUTE(SUBSTITUTE(G5511,"ٔ",""),"ـ","ء"))))," ",""),ROW(INDIRECT("1:"&amp;LEN(SUBSTITUTE(UPPER(TRIM(CLEAN(SUBSTITUTE(SUBSTITUTE(G5511,"ٔ",""),"ـ","ء"))))," ","")))),1),Gematria!$C$3:$C$40,Gematria!$D$3:$D$40)))</f>
        <v/>
      </c>
    </row>
    <row r="5512" spans="1:10" x14ac:dyDescent="0.25">
      <c r="A5512" s="2">
        <v>5511</v>
      </c>
      <c r="B5512" s="2">
        <v>71</v>
      </c>
      <c r="C5512" s="2">
        <v>25</v>
      </c>
      <c r="D5512" s="11"/>
      <c r="E55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12" s="524" t="str">
        <f t="shared" si="260"/>
        <v/>
      </c>
      <c r="H5512" s="525">
        <f t="shared" si="261"/>
        <v>0</v>
      </c>
      <c r="I5512" s="526">
        <f t="shared" si="259"/>
        <v>1</v>
      </c>
      <c r="J5512" s="526" t="str">
        <f ca="1">IF(G5512="","",SUMPRODUCT(LOOKUP(MID(SUBSTITUTE(UPPER(TRIM(CLEAN(SUBSTITUTE(SUBSTITUTE(G5512,"ٔ",""),"ـ","ء"))))," ",""),ROW(INDIRECT("1:"&amp;LEN(SUBSTITUTE(UPPER(TRIM(CLEAN(SUBSTITUTE(SUBSTITUTE(G5512,"ٔ",""),"ـ","ء"))))," ","")))),1),Gematria!$C$3:$C$40,Gematria!$D$3:$D$40)))</f>
        <v/>
      </c>
    </row>
    <row r="5513" spans="1:10" x14ac:dyDescent="0.25">
      <c r="A5513" s="2">
        <v>5512</v>
      </c>
      <c r="B5513" s="2">
        <v>71</v>
      </c>
      <c r="C5513" s="2">
        <v>26</v>
      </c>
      <c r="D5513" s="11"/>
      <c r="E55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13" s="524" t="str">
        <f t="shared" si="260"/>
        <v/>
      </c>
      <c r="H5513" s="525">
        <f t="shared" si="261"/>
        <v>0</v>
      </c>
      <c r="I5513" s="526">
        <f t="shared" si="259"/>
        <v>1</v>
      </c>
      <c r="J5513" s="526" t="str">
        <f ca="1">IF(G5513="","",SUMPRODUCT(LOOKUP(MID(SUBSTITUTE(UPPER(TRIM(CLEAN(SUBSTITUTE(SUBSTITUTE(G5513,"ٔ",""),"ـ","ء"))))," ",""),ROW(INDIRECT("1:"&amp;LEN(SUBSTITUTE(UPPER(TRIM(CLEAN(SUBSTITUTE(SUBSTITUTE(G5513,"ٔ",""),"ـ","ء"))))," ","")))),1),Gematria!$C$3:$C$40,Gematria!$D$3:$D$40)))</f>
        <v/>
      </c>
    </row>
    <row r="5514" spans="1:10" x14ac:dyDescent="0.25">
      <c r="A5514" s="2">
        <v>5513</v>
      </c>
      <c r="B5514" s="2">
        <v>71</v>
      </c>
      <c r="C5514" s="2">
        <v>27</v>
      </c>
      <c r="D5514" s="11"/>
      <c r="E55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14" s="524" t="str">
        <f t="shared" si="260"/>
        <v/>
      </c>
      <c r="H5514" s="525">
        <f t="shared" si="261"/>
        <v>0</v>
      </c>
      <c r="I5514" s="526">
        <f t="shared" si="259"/>
        <v>1</v>
      </c>
      <c r="J5514" s="526" t="str">
        <f ca="1">IF(G5514="","",SUMPRODUCT(LOOKUP(MID(SUBSTITUTE(UPPER(TRIM(CLEAN(SUBSTITUTE(SUBSTITUTE(G5514,"ٔ",""),"ـ","ء"))))," ",""),ROW(INDIRECT("1:"&amp;LEN(SUBSTITUTE(UPPER(TRIM(CLEAN(SUBSTITUTE(SUBSTITUTE(G5514,"ٔ",""),"ـ","ء"))))," ","")))),1),Gematria!$C$3:$C$40,Gematria!$D$3:$D$40)))</f>
        <v/>
      </c>
    </row>
    <row r="5515" spans="1:10" x14ac:dyDescent="0.25">
      <c r="A5515" s="2">
        <v>5514</v>
      </c>
      <c r="B5515" s="2">
        <v>71</v>
      </c>
      <c r="C5515" s="2">
        <v>28</v>
      </c>
      <c r="D5515" s="11"/>
      <c r="E55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15" s="524" t="str">
        <f t="shared" si="260"/>
        <v/>
      </c>
      <c r="H5515" s="525">
        <f t="shared" si="261"/>
        <v>0</v>
      </c>
      <c r="I5515" s="526">
        <f t="shared" si="259"/>
        <v>1</v>
      </c>
      <c r="J5515" s="526" t="str">
        <f ca="1">IF(G5515="","",SUMPRODUCT(LOOKUP(MID(SUBSTITUTE(UPPER(TRIM(CLEAN(SUBSTITUTE(SUBSTITUTE(G5515,"ٔ",""),"ـ","ء"))))," ",""),ROW(INDIRECT("1:"&amp;LEN(SUBSTITUTE(UPPER(TRIM(CLEAN(SUBSTITUTE(SUBSTITUTE(G5515,"ٔ",""),"ـ","ء"))))," ","")))),1),Gematria!$C$3:$C$40,Gematria!$D$3:$D$40)))</f>
        <v/>
      </c>
    </row>
    <row r="5516" spans="1:10" x14ac:dyDescent="0.25">
      <c r="A5516" s="2">
        <v>5515</v>
      </c>
      <c r="B5516" s="2">
        <v>72</v>
      </c>
      <c r="C5516" s="2">
        <v>0</v>
      </c>
      <c r="D5516" s="11"/>
      <c r="E55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16" s="524" t="str">
        <f t="shared" si="260"/>
        <v/>
      </c>
      <c r="H5516" s="525">
        <f t="shared" si="261"/>
        <v>0</v>
      </c>
      <c r="I5516" s="526">
        <f t="shared" si="259"/>
        <v>1</v>
      </c>
      <c r="J5516" s="526" t="str">
        <f ca="1">IF(G5516="","",SUMPRODUCT(LOOKUP(MID(SUBSTITUTE(UPPER(TRIM(CLEAN(SUBSTITUTE(SUBSTITUTE(G5516,"ٔ",""),"ـ","ء"))))," ",""),ROW(INDIRECT("1:"&amp;LEN(SUBSTITUTE(UPPER(TRIM(CLEAN(SUBSTITUTE(SUBSTITUTE(G5516,"ٔ",""),"ـ","ء"))))," ","")))),1),Gematria!$C$3:$C$40,Gematria!$D$3:$D$40)))</f>
        <v/>
      </c>
    </row>
    <row r="5517" spans="1:10" x14ac:dyDescent="0.25">
      <c r="A5517" s="2">
        <v>5516</v>
      </c>
      <c r="B5517" s="2">
        <v>72</v>
      </c>
      <c r="C5517" s="2">
        <v>1</v>
      </c>
      <c r="D5517" s="11"/>
      <c r="E55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17" s="524" t="str">
        <f t="shared" si="260"/>
        <v/>
      </c>
      <c r="H5517" s="525">
        <f t="shared" si="261"/>
        <v>0</v>
      </c>
      <c r="I5517" s="526">
        <f t="shared" si="259"/>
        <v>1</v>
      </c>
      <c r="J5517" s="526" t="str">
        <f ca="1">IF(G5517="","",SUMPRODUCT(LOOKUP(MID(SUBSTITUTE(UPPER(TRIM(CLEAN(SUBSTITUTE(SUBSTITUTE(G5517,"ٔ",""),"ـ","ء"))))," ",""),ROW(INDIRECT("1:"&amp;LEN(SUBSTITUTE(UPPER(TRIM(CLEAN(SUBSTITUTE(SUBSTITUTE(G5517,"ٔ",""),"ـ","ء"))))," ","")))),1),Gematria!$C$3:$C$40,Gematria!$D$3:$D$40)))</f>
        <v/>
      </c>
    </row>
    <row r="5518" spans="1:10" x14ac:dyDescent="0.25">
      <c r="A5518" s="2">
        <v>5517</v>
      </c>
      <c r="B5518" s="2">
        <v>72</v>
      </c>
      <c r="C5518" s="2">
        <v>2</v>
      </c>
      <c r="D5518" s="11"/>
      <c r="E55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18" s="524" t="str">
        <f t="shared" si="260"/>
        <v/>
      </c>
      <c r="H5518" s="525">
        <f t="shared" si="261"/>
        <v>0</v>
      </c>
      <c r="I5518" s="526">
        <f t="shared" si="259"/>
        <v>1</v>
      </c>
      <c r="J5518" s="526" t="str">
        <f ca="1">IF(G5518="","",SUMPRODUCT(LOOKUP(MID(SUBSTITUTE(UPPER(TRIM(CLEAN(SUBSTITUTE(SUBSTITUTE(G5518,"ٔ",""),"ـ","ء"))))," ",""),ROW(INDIRECT("1:"&amp;LEN(SUBSTITUTE(UPPER(TRIM(CLEAN(SUBSTITUTE(SUBSTITUTE(G5518,"ٔ",""),"ـ","ء"))))," ","")))),1),Gematria!$C$3:$C$40,Gematria!$D$3:$D$40)))</f>
        <v/>
      </c>
    </row>
    <row r="5519" spans="1:10" x14ac:dyDescent="0.25">
      <c r="A5519" s="2">
        <v>5518</v>
      </c>
      <c r="B5519" s="2">
        <v>72</v>
      </c>
      <c r="C5519" s="2">
        <v>3</v>
      </c>
      <c r="D5519" s="11"/>
      <c r="E55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19" s="524" t="str">
        <f t="shared" si="260"/>
        <v/>
      </c>
      <c r="H5519" s="525">
        <f t="shared" si="261"/>
        <v>0</v>
      </c>
      <c r="I5519" s="526">
        <f t="shared" si="259"/>
        <v>1</v>
      </c>
      <c r="J5519" s="526" t="str">
        <f ca="1">IF(G5519="","",SUMPRODUCT(LOOKUP(MID(SUBSTITUTE(UPPER(TRIM(CLEAN(SUBSTITUTE(SUBSTITUTE(G5519,"ٔ",""),"ـ","ء"))))," ",""),ROW(INDIRECT("1:"&amp;LEN(SUBSTITUTE(UPPER(TRIM(CLEAN(SUBSTITUTE(SUBSTITUTE(G5519,"ٔ",""),"ـ","ء"))))," ","")))),1),Gematria!$C$3:$C$40,Gematria!$D$3:$D$40)))</f>
        <v/>
      </c>
    </row>
    <row r="5520" spans="1:10" x14ac:dyDescent="0.25">
      <c r="A5520" s="2">
        <v>5519</v>
      </c>
      <c r="B5520" s="2">
        <v>72</v>
      </c>
      <c r="C5520" s="2">
        <v>4</v>
      </c>
      <c r="D5520" s="11"/>
      <c r="E55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20" s="524" t="str">
        <f t="shared" si="260"/>
        <v/>
      </c>
      <c r="H5520" s="525">
        <f t="shared" si="261"/>
        <v>0</v>
      </c>
      <c r="I5520" s="526">
        <f t="shared" si="259"/>
        <v>1</v>
      </c>
      <c r="J5520" s="526" t="str">
        <f ca="1">IF(G5520="","",SUMPRODUCT(LOOKUP(MID(SUBSTITUTE(UPPER(TRIM(CLEAN(SUBSTITUTE(SUBSTITUTE(G5520,"ٔ",""),"ـ","ء"))))," ",""),ROW(INDIRECT("1:"&amp;LEN(SUBSTITUTE(UPPER(TRIM(CLEAN(SUBSTITUTE(SUBSTITUTE(G5520,"ٔ",""),"ـ","ء"))))," ","")))),1),Gematria!$C$3:$C$40,Gematria!$D$3:$D$40)))</f>
        <v/>
      </c>
    </row>
    <row r="5521" spans="1:10" x14ac:dyDescent="0.25">
      <c r="A5521" s="2">
        <v>5520</v>
      </c>
      <c r="B5521" s="2">
        <v>72</v>
      </c>
      <c r="C5521" s="2">
        <v>5</v>
      </c>
      <c r="D5521" s="11"/>
      <c r="E55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21" s="524" t="str">
        <f t="shared" si="260"/>
        <v/>
      </c>
      <c r="H5521" s="525">
        <f t="shared" si="261"/>
        <v>0</v>
      </c>
      <c r="I5521" s="526">
        <f t="shared" si="259"/>
        <v>1</v>
      </c>
      <c r="J5521" s="526" t="str">
        <f ca="1">IF(G5521="","",SUMPRODUCT(LOOKUP(MID(SUBSTITUTE(UPPER(TRIM(CLEAN(SUBSTITUTE(SUBSTITUTE(G5521,"ٔ",""),"ـ","ء"))))," ",""),ROW(INDIRECT("1:"&amp;LEN(SUBSTITUTE(UPPER(TRIM(CLEAN(SUBSTITUTE(SUBSTITUTE(G5521,"ٔ",""),"ـ","ء"))))," ","")))),1),Gematria!$C$3:$C$40,Gematria!$D$3:$D$40)))</f>
        <v/>
      </c>
    </row>
    <row r="5522" spans="1:10" x14ac:dyDescent="0.25">
      <c r="A5522" s="2">
        <v>5521</v>
      </c>
      <c r="B5522" s="2">
        <v>72</v>
      </c>
      <c r="C5522" s="2">
        <v>6</v>
      </c>
      <c r="D5522" s="11"/>
      <c r="E55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22" s="524" t="str">
        <f t="shared" si="260"/>
        <v/>
      </c>
      <c r="H5522" s="525">
        <f t="shared" si="261"/>
        <v>0</v>
      </c>
      <c r="I5522" s="526">
        <f t="shared" si="259"/>
        <v>1</v>
      </c>
      <c r="J5522" s="526" t="str">
        <f ca="1">IF(G5522="","",SUMPRODUCT(LOOKUP(MID(SUBSTITUTE(UPPER(TRIM(CLEAN(SUBSTITUTE(SUBSTITUTE(G5522,"ٔ",""),"ـ","ء"))))," ",""),ROW(INDIRECT("1:"&amp;LEN(SUBSTITUTE(UPPER(TRIM(CLEAN(SUBSTITUTE(SUBSTITUTE(G5522,"ٔ",""),"ـ","ء"))))," ","")))),1),Gematria!$C$3:$C$40,Gematria!$D$3:$D$40)))</f>
        <v/>
      </c>
    </row>
    <row r="5523" spans="1:10" x14ac:dyDescent="0.25">
      <c r="A5523" s="2">
        <v>5522</v>
      </c>
      <c r="B5523" s="2">
        <v>72</v>
      </c>
      <c r="C5523" s="2">
        <v>7</v>
      </c>
      <c r="D5523" s="11"/>
      <c r="E55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23" s="524" t="str">
        <f t="shared" si="260"/>
        <v/>
      </c>
      <c r="H5523" s="525">
        <f t="shared" si="261"/>
        <v>0</v>
      </c>
      <c r="I5523" s="526">
        <f t="shared" ref="I5523:I5586" si="262">LEN(TRIM(G5523))-H5523+1</f>
        <v>1</v>
      </c>
      <c r="J5523" s="526" t="str">
        <f ca="1">IF(G5523="","",SUMPRODUCT(LOOKUP(MID(SUBSTITUTE(UPPER(TRIM(CLEAN(SUBSTITUTE(SUBSTITUTE(G5523,"ٔ",""),"ـ","ء"))))," ",""),ROW(INDIRECT("1:"&amp;LEN(SUBSTITUTE(UPPER(TRIM(CLEAN(SUBSTITUTE(SUBSTITUTE(G5523,"ٔ",""),"ـ","ء"))))," ","")))),1),Gematria!$C$3:$C$40,Gematria!$D$3:$D$40)))</f>
        <v/>
      </c>
    </row>
    <row r="5524" spans="1:10" x14ac:dyDescent="0.25">
      <c r="A5524" s="2">
        <v>5523</v>
      </c>
      <c r="B5524" s="2">
        <v>72</v>
      </c>
      <c r="C5524" s="2">
        <v>8</v>
      </c>
      <c r="D5524" s="11"/>
      <c r="E55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24" s="524" t="str">
        <f t="shared" si="260"/>
        <v/>
      </c>
      <c r="H5524" s="525">
        <f t="shared" si="261"/>
        <v>0</v>
      </c>
      <c r="I5524" s="526">
        <f t="shared" si="262"/>
        <v>1</v>
      </c>
      <c r="J5524" s="526" t="str">
        <f ca="1">IF(G5524="","",SUMPRODUCT(LOOKUP(MID(SUBSTITUTE(UPPER(TRIM(CLEAN(SUBSTITUTE(SUBSTITUTE(G5524,"ٔ",""),"ـ","ء"))))," ",""),ROW(INDIRECT("1:"&amp;LEN(SUBSTITUTE(UPPER(TRIM(CLEAN(SUBSTITUTE(SUBSTITUTE(G5524,"ٔ",""),"ـ","ء"))))," ","")))),1),Gematria!$C$3:$C$40,Gematria!$D$3:$D$40)))</f>
        <v/>
      </c>
    </row>
    <row r="5525" spans="1:10" x14ac:dyDescent="0.25">
      <c r="A5525" s="2">
        <v>5524</v>
      </c>
      <c r="B5525" s="2">
        <v>72</v>
      </c>
      <c r="C5525" s="2">
        <v>9</v>
      </c>
      <c r="D5525" s="11"/>
      <c r="E55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25" s="524" t="str">
        <f t="shared" si="260"/>
        <v/>
      </c>
      <c r="H5525" s="525">
        <f t="shared" si="261"/>
        <v>0</v>
      </c>
      <c r="I5525" s="526">
        <f t="shared" si="262"/>
        <v>1</v>
      </c>
      <c r="J5525" s="526" t="str">
        <f ca="1">IF(G5525="","",SUMPRODUCT(LOOKUP(MID(SUBSTITUTE(UPPER(TRIM(CLEAN(SUBSTITUTE(SUBSTITUTE(G5525,"ٔ",""),"ـ","ء"))))," ",""),ROW(INDIRECT("1:"&amp;LEN(SUBSTITUTE(UPPER(TRIM(CLEAN(SUBSTITUTE(SUBSTITUTE(G5525,"ٔ",""),"ـ","ء"))))," ","")))),1),Gematria!$C$3:$C$40,Gematria!$D$3:$D$40)))</f>
        <v/>
      </c>
    </row>
    <row r="5526" spans="1:10" x14ac:dyDescent="0.25">
      <c r="A5526" s="2">
        <v>5525</v>
      </c>
      <c r="B5526" s="2">
        <v>72</v>
      </c>
      <c r="C5526" s="2">
        <v>10</v>
      </c>
      <c r="D5526" s="11"/>
      <c r="E55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26" s="524" t="str">
        <f t="shared" si="260"/>
        <v/>
      </c>
      <c r="H5526" s="525">
        <f t="shared" si="261"/>
        <v>0</v>
      </c>
      <c r="I5526" s="526">
        <f t="shared" si="262"/>
        <v>1</v>
      </c>
      <c r="J5526" s="526" t="str">
        <f ca="1">IF(G5526="","",SUMPRODUCT(LOOKUP(MID(SUBSTITUTE(UPPER(TRIM(CLEAN(SUBSTITUTE(SUBSTITUTE(G5526,"ٔ",""),"ـ","ء"))))," ",""),ROW(INDIRECT("1:"&amp;LEN(SUBSTITUTE(UPPER(TRIM(CLEAN(SUBSTITUTE(SUBSTITUTE(G5526,"ٔ",""),"ـ","ء"))))," ","")))),1),Gematria!$C$3:$C$40,Gematria!$D$3:$D$40)))</f>
        <v/>
      </c>
    </row>
    <row r="5527" spans="1:10" x14ac:dyDescent="0.25">
      <c r="A5527" s="2">
        <v>5526</v>
      </c>
      <c r="B5527" s="2">
        <v>72</v>
      </c>
      <c r="C5527" s="2">
        <v>11</v>
      </c>
      <c r="D5527" s="11"/>
      <c r="E55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27" s="524" t="str">
        <f t="shared" si="260"/>
        <v/>
      </c>
      <c r="H5527" s="525">
        <f t="shared" si="261"/>
        <v>0</v>
      </c>
      <c r="I5527" s="526">
        <f t="shared" si="262"/>
        <v>1</v>
      </c>
      <c r="J5527" s="526" t="str">
        <f ca="1">IF(G5527="","",SUMPRODUCT(LOOKUP(MID(SUBSTITUTE(UPPER(TRIM(CLEAN(SUBSTITUTE(SUBSTITUTE(G5527,"ٔ",""),"ـ","ء"))))," ",""),ROW(INDIRECT("1:"&amp;LEN(SUBSTITUTE(UPPER(TRIM(CLEAN(SUBSTITUTE(SUBSTITUTE(G5527,"ٔ",""),"ـ","ء"))))," ","")))),1),Gematria!$C$3:$C$40,Gematria!$D$3:$D$40)))</f>
        <v/>
      </c>
    </row>
    <row r="5528" spans="1:10" x14ac:dyDescent="0.25">
      <c r="A5528" s="2">
        <v>5527</v>
      </c>
      <c r="B5528" s="2">
        <v>72</v>
      </c>
      <c r="C5528" s="2">
        <v>12</v>
      </c>
      <c r="D5528" s="11"/>
      <c r="E55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28" s="524" t="str">
        <f t="shared" si="260"/>
        <v/>
      </c>
      <c r="H5528" s="525">
        <f t="shared" si="261"/>
        <v>0</v>
      </c>
      <c r="I5528" s="526">
        <f t="shared" si="262"/>
        <v>1</v>
      </c>
      <c r="J5528" s="526" t="str">
        <f ca="1">IF(G5528="","",SUMPRODUCT(LOOKUP(MID(SUBSTITUTE(UPPER(TRIM(CLEAN(SUBSTITUTE(SUBSTITUTE(G5528,"ٔ",""),"ـ","ء"))))," ",""),ROW(INDIRECT("1:"&amp;LEN(SUBSTITUTE(UPPER(TRIM(CLEAN(SUBSTITUTE(SUBSTITUTE(G5528,"ٔ",""),"ـ","ء"))))," ","")))),1),Gematria!$C$3:$C$40,Gematria!$D$3:$D$40)))</f>
        <v/>
      </c>
    </row>
    <row r="5529" spans="1:10" x14ac:dyDescent="0.25">
      <c r="A5529" s="2">
        <v>5528</v>
      </c>
      <c r="B5529" s="2">
        <v>72</v>
      </c>
      <c r="C5529" s="2">
        <v>13</v>
      </c>
      <c r="D5529" s="11"/>
      <c r="E55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29" s="524" t="str">
        <f t="shared" si="260"/>
        <v/>
      </c>
      <c r="H5529" s="525">
        <f t="shared" si="261"/>
        <v>0</v>
      </c>
      <c r="I5529" s="526">
        <f t="shared" si="262"/>
        <v>1</v>
      </c>
      <c r="J5529" s="526" t="str">
        <f ca="1">IF(G5529="","",SUMPRODUCT(LOOKUP(MID(SUBSTITUTE(UPPER(TRIM(CLEAN(SUBSTITUTE(SUBSTITUTE(G5529,"ٔ",""),"ـ","ء"))))," ",""),ROW(INDIRECT("1:"&amp;LEN(SUBSTITUTE(UPPER(TRIM(CLEAN(SUBSTITUTE(SUBSTITUTE(G5529,"ٔ",""),"ـ","ء"))))," ","")))),1),Gematria!$C$3:$C$40,Gematria!$D$3:$D$40)))</f>
        <v/>
      </c>
    </row>
    <row r="5530" spans="1:10" x14ac:dyDescent="0.25">
      <c r="A5530" s="2">
        <v>5529</v>
      </c>
      <c r="B5530" s="2">
        <v>72</v>
      </c>
      <c r="C5530" s="2">
        <v>14</v>
      </c>
      <c r="D5530" s="11"/>
      <c r="E55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30" s="524" t="str">
        <f t="shared" si="260"/>
        <v/>
      </c>
      <c r="H5530" s="525">
        <f t="shared" si="261"/>
        <v>0</v>
      </c>
      <c r="I5530" s="526">
        <f t="shared" si="262"/>
        <v>1</v>
      </c>
      <c r="J5530" s="526" t="str">
        <f ca="1">IF(G5530="","",SUMPRODUCT(LOOKUP(MID(SUBSTITUTE(UPPER(TRIM(CLEAN(SUBSTITUTE(SUBSTITUTE(G5530,"ٔ",""),"ـ","ء"))))," ",""),ROW(INDIRECT("1:"&amp;LEN(SUBSTITUTE(UPPER(TRIM(CLEAN(SUBSTITUTE(SUBSTITUTE(G5530,"ٔ",""),"ـ","ء"))))," ","")))),1),Gematria!$C$3:$C$40,Gematria!$D$3:$D$40)))</f>
        <v/>
      </c>
    </row>
    <row r="5531" spans="1:10" x14ac:dyDescent="0.25">
      <c r="A5531" s="2">
        <v>5530</v>
      </c>
      <c r="B5531" s="2">
        <v>72</v>
      </c>
      <c r="C5531" s="2">
        <v>15</v>
      </c>
      <c r="D5531" s="11"/>
      <c r="E55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31" s="524" t="str">
        <f t="shared" si="260"/>
        <v/>
      </c>
      <c r="H5531" s="525">
        <f t="shared" si="261"/>
        <v>0</v>
      </c>
      <c r="I5531" s="526">
        <f t="shared" si="262"/>
        <v>1</v>
      </c>
      <c r="J5531" s="526" t="str">
        <f ca="1">IF(G5531="","",SUMPRODUCT(LOOKUP(MID(SUBSTITUTE(UPPER(TRIM(CLEAN(SUBSTITUTE(SUBSTITUTE(G5531,"ٔ",""),"ـ","ء"))))," ",""),ROW(INDIRECT("1:"&amp;LEN(SUBSTITUTE(UPPER(TRIM(CLEAN(SUBSTITUTE(SUBSTITUTE(G5531,"ٔ",""),"ـ","ء"))))," ","")))),1),Gematria!$C$3:$C$40,Gematria!$D$3:$D$40)))</f>
        <v/>
      </c>
    </row>
    <row r="5532" spans="1:10" x14ac:dyDescent="0.25">
      <c r="A5532" s="2">
        <v>5531</v>
      </c>
      <c r="B5532" s="2">
        <v>72</v>
      </c>
      <c r="C5532" s="2">
        <v>16</v>
      </c>
      <c r="D5532" s="11"/>
      <c r="E55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32" s="524" t="str">
        <f t="shared" si="260"/>
        <v/>
      </c>
      <c r="H5532" s="525">
        <f t="shared" si="261"/>
        <v>0</v>
      </c>
      <c r="I5532" s="526">
        <f t="shared" si="262"/>
        <v>1</v>
      </c>
      <c r="J5532" s="526" t="str">
        <f ca="1">IF(G5532="","",SUMPRODUCT(LOOKUP(MID(SUBSTITUTE(UPPER(TRIM(CLEAN(SUBSTITUTE(SUBSTITUTE(G5532,"ٔ",""),"ـ","ء"))))," ",""),ROW(INDIRECT("1:"&amp;LEN(SUBSTITUTE(UPPER(TRIM(CLEAN(SUBSTITUTE(SUBSTITUTE(G5532,"ٔ",""),"ـ","ء"))))," ","")))),1),Gematria!$C$3:$C$40,Gematria!$D$3:$D$40)))</f>
        <v/>
      </c>
    </row>
    <row r="5533" spans="1:10" x14ac:dyDescent="0.25">
      <c r="A5533" s="2">
        <v>5532</v>
      </c>
      <c r="B5533" s="2">
        <v>72</v>
      </c>
      <c r="C5533" s="2">
        <v>17</v>
      </c>
      <c r="D5533" s="11"/>
      <c r="E55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33" s="524" t="str">
        <f t="shared" si="260"/>
        <v/>
      </c>
      <c r="H5533" s="525">
        <f t="shared" si="261"/>
        <v>0</v>
      </c>
      <c r="I5533" s="526">
        <f t="shared" si="262"/>
        <v>1</v>
      </c>
      <c r="J5533" s="526" t="str">
        <f ca="1">IF(G5533="","",SUMPRODUCT(LOOKUP(MID(SUBSTITUTE(UPPER(TRIM(CLEAN(SUBSTITUTE(SUBSTITUTE(G5533,"ٔ",""),"ـ","ء"))))," ",""),ROW(INDIRECT("1:"&amp;LEN(SUBSTITUTE(UPPER(TRIM(CLEAN(SUBSTITUTE(SUBSTITUTE(G5533,"ٔ",""),"ـ","ء"))))," ","")))),1),Gematria!$C$3:$C$40,Gematria!$D$3:$D$40)))</f>
        <v/>
      </c>
    </row>
    <row r="5534" spans="1:10" x14ac:dyDescent="0.25">
      <c r="A5534" s="2">
        <v>5533</v>
      </c>
      <c r="B5534" s="2">
        <v>72</v>
      </c>
      <c r="C5534" s="2">
        <v>18</v>
      </c>
      <c r="D5534" s="11"/>
      <c r="E55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34" s="524" t="str">
        <f t="shared" si="260"/>
        <v/>
      </c>
      <c r="H5534" s="525">
        <f t="shared" si="261"/>
        <v>0</v>
      </c>
      <c r="I5534" s="526">
        <f t="shared" si="262"/>
        <v>1</v>
      </c>
      <c r="J5534" s="526" t="str">
        <f ca="1">IF(G5534="","",SUMPRODUCT(LOOKUP(MID(SUBSTITUTE(UPPER(TRIM(CLEAN(SUBSTITUTE(SUBSTITUTE(G5534,"ٔ",""),"ـ","ء"))))," ",""),ROW(INDIRECT("1:"&amp;LEN(SUBSTITUTE(UPPER(TRIM(CLEAN(SUBSTITUTE(SUBSTITUTE(G5534,"ٔ",""),"ـ","ء"))))," ","")))),1),Gematria!$C$3:$C$40,Gematria!$D$3:$D$40)))</f>
        <v/>
      </c>
    </row>
    <row r="5535" spans="1:10" x14ac:dyDescent="0.25">
      <c r="A5535" s="2">
        <v>5534</v>
      </c>
      <c r="B5535" s="2">
        <v>72</v>
      </c>
      <c r="C5535" s="2">
        <v>19</v>
      </c>
      <c r="D5535" s="11"/>
      <c r="E55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35" s="524" t="str">
        <f t="shared" si="260"/>
        <v/>
      </c>
      <c r="H5535" s="525">
        <f t="shared" si="261"/>
        <v>0</v>
      </c>
      <c r="I5535" s="526">
        <f t="shared" si="262"/>
        <v>1</v>
      </c>
      <c r="J5535" s="526" t="str">
        <f ca="1">IF(G5535="","",SUMPRODUCT(LOOKUP(MID(SUBSTITUTE(UPPER(TRIM(CLEAN(SUBSTITUTE(SUBSTITUTE(G5535,"ٔ",""),"ـ","ء"))))," ",""),ROW(INDIRECT("1:"&amp;LEN(SUBSTITUTE(UPPER(TRIM(CLEAN(SUBSTITUTE(SUBSTITUTE(G5535,"ٔ",""),"ـ","ء"))))," ","")))),1),Gematria!$C$3:$C$40,Gematria!$D$3:$D$40)))</f>
        <v/>
      </c>
    </row>
    <row r="5536" spans="1:10" x14ac:dyDescent="0.25">
      <c r="A5536" s="2">
        <v>5535</v>
      </c>
      <c r="B5536" s="2">
        <v>72</v>
      </c>
      <c r="C5536" s="2">
        <v>20</v>
      </c>
      <c r="D5536" s="11"/>
      <c r="E55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36" s="524" t="str">
        <f t="shared" si="260"/>
        <v/>
      </c>
      <c r="H5536" s="525">
        <f t="shared" si="261"/>
        <v>0</v>
      </c>
      <c r="I5536" s="526">
        <f t="shared" si="262"/>
        <v>1</v>
      </c>
      <c r="J5536" s="526" t="str">
        <f ca="1">IF(G5536="","",SUMPRODUCT(LOOKUP(MID(SUBSTITUTE(UPPER(TRIM(CLEAN(SUBSTITUTE(SUBSTITUTE(G5536,"ٔ",""),"ـ","ء"))))," ",""),ROW(INDIRECT("1:"&amp;LEN(SUBSTITUTE(UPPER(TRIM(CLEAN(SUBSTITUTE(SUBSTITUTE(G5536,"ٔ",""),"ـ","ء"))))," ","")))),1),Gematria!$C$3:$C$40,Gematria!$D$3:$D$40)))</f>
        <v/>
      </c>
    </row>
    <row r="5537" spans="1:10" x14ac:dyDescent="0.25">
      <c r="A5537" s="2">
        <v>5536</v>
      </c>
      <c r="B5537" s="2">
        <v>72</v>
      </c>
      <c r="C5537" s="2">
        <v>21</v>
      </c>
      <c r="D5537" s="11"/>
      <c r="E55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37" s="524" t="str">
        <f t="shared" si="260"/>
        <v/>
      </c>
      <c r="H5537" s="525">
        <f t="shared" si="261"/>
        <v>0</v>
      </c>
      <c r="I5537" s="526">
        <f t="shared" si="262"/>
        <v>1</v>
      </c>
      <c r="J5537" s="526" t="str">
        <f ca="1">IF(G5537="","",SUMPRODUCT(LOOKUP(MID(SUBSTITUTE(UPPER(TRIM(CLEAN(SUBSTITUTE(SUBSTITUTE(G5537,"ٔ",""),"ـ","ء"))))," ",""),ROW(INDIRECT("1:"&amp;LEN(SUBSTITUTE(UPPER(TRIM(CLEAN(SUBSTITUTE(SUBSTITUTE(G5537,"ٔ",""),"ـ","ء"))))," ","")))),1),Gematria!$C$3:$C$40,Gematria!$D$3:$D$40)))</f>
        <v/>
      </c>
    </row>
    <row r="5538" spans="1:10" x14ac:dyDescent="0.25">
      <c r="A5538" s="2">
        <v>5537</v>
      </c>
      <c r="B5538" s="2">
        <v>72</v>
      </c>
      <c r="C5538" s="2">
        <v>22</v>
      </c>
      <c r="D5538" s="11"/>
      <c r="E55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38" s="524" t="str">
        <f t="shared" si="260"/>
        <v/>
      </c>
      <c r="H5538" s="525">
        <f t="shared" si="261"/>
        <v>0</v>
      </c>
      <c r="I5538" s="526">
        <f t="shared" si="262"/>
        <v>1</v>
      </c>
      <c r="J5538" s="526" t="str">
        <f ca="1">IF(G5538="","",SUMPRODUCT(LOOKUP(MID(SUBSTITUTE(UPPER(TRIM(CLEAN(SUBSTITUTE(SUBSTITUTE(G5538,"ٔ",""),"ـ","ء"))))," ",""),ROW(INDIRECT("1:"&amp;LEN(SUBSTITUTE(UPPER(TRIM(CLEAN(SUBSTITUTE(SUBSTITUTE(G5538,"ٔ",""),"ـ","ء"))))," ","")))),1),Gematria!$C$3:$C$40,Gematria!$D$3:$D$40)))</f>
        <v/>
      </c>
    </row>
    <row r="5539" spans="1:10" x14ac:dyDescent="0.25">
      <c r="A5539" s="2">
        <v>5538</v>
      </c>
      <c r="B5539" s="2">
        <v>72</v>
      </c>
      <c r="C5539" s="2">
        <v>23</v>
      </c>
      <c r="D5539" s="11"/>
      <c r="E55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39" s="524" t="str">
        <f t="shared" si="260"/>
        <v/>
      </c>
      <c r="H5539" s="525">
        <f t="shared" si="261"/>
        <v>0</v>
      </c>
      <c r="I5539" s="526">
        <f t="shared" si="262"/>
        <v>1</v>
      </c>
      <c r="J5539" s="526" t="str">
        <f ca="1">IF(G5539="","",SUMPRODUCT(LOOKUP(MID(SUBSTITUTE(UPPER(TRIM(CLEAN(SUBSTITUTE(SUBSTITUTE(G5539,"ٔ",""),"ـ","ء"))))," ",""),ROW(INDIRECT("1:"&amp;LEN(SUBSTITUTE(UPPER(TRIM(CLEAN(SUBSTITUTE(SUBSTITUTE(G5539,"ٔ",""),"ـ","ء"))))," ","")))),1),Gematria!$C$3:$C$40,Gematria!$D$3:$D$40)))</f>
        <v/>
      </c>
    </row>
    <row r="5540" spans="1:10" x14ac:dyDescent="0.25">
      <c r="A5540" s="2">
        <v>5539</v>
      </c>
      <c r="B5540" s="2">
        <v>72</v>
      </c>
      <c r="C5540" s="2">
        <v>24</v>
      </c>
      <c r="D5540" s="11"/>
      <c r="E55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40" s="524" t="str">
        <f t="shared" si="260"/>
        <v/>
      </c>
      <c r="H5540" s="525">
        <f t="shared" si="261"/>
        <v>0</v>
      </c>
      <c r="I5540" s="526">
        <f t="shared" si="262"/>
        <v>1</v>
      </c>
      <c r="J5540" s="526" t="str">
        <f ca="1">IF(G5540="","",SUMPRODUCT(LOOKUP(MID(SUBSTITUTE(UPPER(TRIM(CLEAN(SUBSTITUTE(SUBSTITUTE(G5540,"ٔ",""),"ـ","ء"))))," ",""),ROW(INDIRECT("1:"&amp;LEN(SUBSTITUTE(UPPER(TRIM(CLEAN(SUBSTITUTE(SUBSTITUTE(G5540,"ٔ",""),"ـ","ء"))))," ","")))),1),Gematria!$C$3:$C$40,Gematria!$D$3:$D$40)))</f>
        <v/>
      </c>
    </row>
    <row r="5541" spans="1:10" x14ac:dyDescent="0.25">
      <c r="A5541" s="2">
        <v>5540</v>
      </c>
      <c r="B5541" s="2">
        <v>72</v>
      </c>
      <c r="C5541" s="2">
        <v>25</v>
      </c>
      <c r="D5541" s="11"/>
      <c r="E55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41" s="524" t="str">
        <f t="shared" si="260"/>
        <v/>
      </c>
      <c r="H5541" s="525">
        <f t="shared" si="261"/>
        <v>0</v>
      </c>
      <c r="I5541" s="526">
        <f t="shared" si="262"/>
        <v>1</v>
      </c>
      <c r="J5541" s="526" t="str">
        <f ca="1">IF(G5541="","",SUMPRODUCT(LOOKUP(MID(SUBSTITUTE(UPPER(TRIM(CLEAN(SUBSTITUTE(SUBSTITUTE(G5541,"ٔ",""),"ـ","ء"))))," ",""),ROW(INDIRECT("1:"&amp;LEN(SUBSTITUTE(UPPER(TRIM(CLEAN(SUBSTITUTE(SUBSTITUTE(G5541,"ٔ",""),"ـ","ء"))))," ","")))),1),Gematria!$C$3:$C$40,Gematria!$D$3:$D$40)))</f>
        <v/>
      </c>
    </row>
    <row r="5542" spans="1:10" x14ac:dyDescent="0.25">
      <c r="A5542" s="2">
        <v>5541</v>
      </c>
      <c r="B5542" s="2">
        <v>72</v>
      </c>
      <c r="C5542" s="2">
        <v>26</v>
      </c>
      <c r="D5542" s="11"/>
      <c r="E55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42" s="524" t="str">
        <f t="shared" si="260"/>
        <v/>
      </c>
      <c r="H5542" s="525">
        <f t="shared" si="261"/>
        <v>0</v>
      </c>
      <c r="I5542" s="526">
        <f t="shared" si="262"/>
        <v>1</v>
      </c>
      <c r="J5542" s="526" t="str">
        <f ca="1">IF(G5542="","",SUMPRODUCT(LOOKUP(MID(SUBSTITUTE(UPPER(TRIM(CLEAN(SUBSTITUTE(SUBSTITUTE(G5542,"ٔ",""),"ـ","ء"))))," ",""),ROW(INDIRECT("1:"&amp;LEN(SUBSTITUTE(UPPER(TRIM(CLEAN(SUBSTITUTE(SUBSTITUTE(G5542,"ٔ",""),"ـ","ء"))))," ","")))),1),Gematria!$C$3:$C$40,Gematria!$D$3:$D$40)))</f>
        <v/>
      </c>
    </row>
    <row r="5543" spans="1:10" x14ac:dyDescent="0.25">
      <c r="A5543" s="2">
        <v>5542</v>
      </c>
      <c r="B5543" s="2">
        <v>72</v>
      </c>
      <c r="C5543" s="2">
        <v>27</v>
      </c>
      <c r="D5543" s="11"/>
      <c r="E55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43" s="524" t="str">
        <f t="shared" si="260"/>
        <v/>
      </c>
      <c r="H5543" s="525">
        <f t="shared" si="261"/>
        <v>0</v>
      </c>
      <c r="I5543" s="526">
        <f t="shared" si="262"/>
        <v>1</v>
      </c>
      <c r="J5543" s="526" t="str">
        <f ca="1">IF(G5543="","",SUMPRODUCT(LOOKUP(MID(SUBSTITUTE(UPPER(TRIM(CLEAN(SUBSTITUTE(SUBSTITUTE(G5543,"ٔ",""),"ـ","ء"))))," ",""),ROW(INDIRECT("1:"&amp;LEN(SUBSTITUTE(UPPER(TRIM(CLEAN(SUBSTITUTE(SUBSTITUTE(G5543,"ٔ",""),"ـ","ء"))))," ","")))),1),Gematria!$C$3:$C$40,Gematria!$D$3:$D$40)))</f>
        <v/>
      </c>
    </row>
    <row r="5544" spans="1:10" x14ac:dyDescent="0.25">
      <c r="A5544" s="2">
        <v>5543</v>
      </c>
      <c r="B5544" s="2">
        <v>72</v>
      </c>
      <c r="C5544" s="2">
        <v>28</v>
      </c>
      <c r="D5544" s="11"/>
      <c r="E55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44" s="524" t="str">
        <f t="shared" si="260"/>
        <v/>
      </c>
      <c r="H5544" s="525">
        <f t="shared" si="261"/>
        <v>0</v>
      </c>
      <c r="I5544" s="526">
        <f t="shared" si="262"/>
        <v>1</v>
      </c>
      <c r="J5544" s="526" t="str">
        <f ca="1">IF(G5544="","",SUMPRODUCT(LOOKUP(MID(SUBSTITUTE(UPPER(TRIM(CLEAN(SUBSTITUTE(SUBSTITUTE(G5544,"ٔ",""),"ـ","ء"))))," ",""),ROW(INDIRECT("1:"&amp;LEN(SUBSTITUTE(UPPER(TRIM(CLEAN(SUBSTITUTE(SUBSTITUTE(G5544,"ٔ",""),"ـ","ء"))))," ","")))),1),Gematria!$C$3:$C$40,Gematria!$D$3:$D$40)))</f>
        <v/>
      </c>
    </row>
    <row r="5545" spans="1:10" x14ac:dyDescent="0.25">
      <c r="A5545" s="2">
        <v>5544</v>
      </c>
      <c r="B5545" s="2">
        <v>73</v>
      </c>
      <c r="C5545" s="2">
        <v>0</v>
      </c>
      <c r="D5545" s="11"/>
      <c r="E55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45" s="524" t="str">
        <f t="shared" si="260"/>
        <v/>
      </c>
      <c r="H5545" s="525">
        <f t="shared" si="261"/>
        <v>0</v>
      </c>
      <c r="I5545" s="526">
        <f t="shared" si="262"/>
        <v>1</v>
      </c>
      <c r="J5545" s="526" t="str">
        <f ca="1">IF(G5545="","",SUMPRODUCT(LOOKUP(MID(SUBSTITUTE(UPPER(TRIM(CLEAN(SUBSTITUTE(SUBSTITUTE(G5545,"ٔ",""),"ـ","ء"))))," ",""),ROW(INDIRECT("1:"&amp;LEN(SUBSTITUTE(UPPER(TRIM(CLEAN(SUBSTITUTE(SUBSTITUTE(G5545,"ٔ",""),"ـ","ء"))))," ","")))),1),Gematria!$C$3:$C$40,Gematria!$D$3:$D$40)))</f>
        <v/>
      </c>
    </row>
    <row r="5546" spans="1:10" x14ac:dyDescent="0.25">
      <c r="A5546" s="2">
        <v>5545</v>
      </c>
      <c r="B5546" s="2">
        <v>73</v>
      </c>
      <c r="C5546" s="2">
        <v>1</v>
      </c>
      <c r="D5546" s="11"/>
      <c r="E55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46" s="524" t="str">
        <f t="shared" si="260"/>
        <v/>
      </c>
      <c r="H5546" s="525">
        <f t="shared" si="261"/>
        <v>0</v>
      </c>
      <c r="I5546" s="526">
        <f t="shared" si="262"/>
        <v>1</v>
      </c>
      <c r="J5546" s="526" t="str">
        <f ca="1">IF(G5546="","",SUMPRODUCT(LOOKUP(MID(SUBSTITUTE(UPPER(TRIM(CLEAN(SUBSTITUTE(SUBSTITUTE(G5546,"ٔ",""),"ـ","ء"))))," ",""),ROW(INDIRECT("1:"&amp;LEN(SUBSTITUTE(UPPER(TRIM(CLEAN(SUBSTITUTE(SUBSTITUTE(G5546,"ٔ",""),"ـ","ء"))))," ","")))),1),Gematria!$C$3:$C$40,Gematria!$D$3:$D$40)))</f>
        <v/>
      </c>
    </row>
    <row r="5547" spans="1:10" x14ac:dyDescent="0.25">
      <c r="A5547" s="2">
        <v>5546</v>
      </c>
      <c r="B5547" s="2">
        <v>73</v>
      </c>
      <c r="C5547" s="2">
        <v>2</v>
      </c>
      <c r="D5547" s="11"/>
      <c r="E55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47" s="524" t="str">
        <f t="shared" si="260"/>
        <v/>
      </c>
      <c r="H5547" s="525">
        <f t="shared" si="261"/>
        <v>0</v>
      </c>
      <c r="I5547" s="526">
        <f t="shared" si="262"/>
        <v>1</v>
      </c>
      <c r="J5547" s="526" t="str">
        <f ca="1">IF(G5547="","",SUMPRODUCT(LOOKUP(MID(SUBSTITUTE(UPPER(TRIM(CLEAN(SUBSTITUTE(SUBSTITUTE(G5547,"ٔ",""),"ـ","ء"))))," ",""),ROW(INDIRECT("1:"&amp;LEN(SUBSTITUTE(UPPER(TRIM(CLEAN(SUBSTITUTE(SUBSTITUTE(G5547,"ٔ",""),"ـ","ء"))))," ","")))),1),Gematria!$C$3:$C$40,Gematria!$D$3:$D$40)))</f>
        <v/>
      </c>
    </row>
    <row r="5548" spans="1:10" x14ac:dyDescent="0.25">
      <c r="A5548" s="2">
        <v>5547</v>
      </c>
      <c r="B5548" s="2">
        <v>73</v>
      </c>
      <c r="C5548" s="2">
        <v>3</v>
      </c>
      <c r="D5548" s="11"/>
      <c r="E55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48" s="524" t="str">
        <f t="shared" si="260"/>
        <v/>
      </c>
      <c r="H5548" s="525">
        <f t="shared" si="261"/>
        <v>0</v>
      </c>
      <c r="I5548" s="526">
        <f t="shared" si="262"/>
        <v>1</v>
      </c>
      <c r="J5548" s="526" t="str">
        <f ca="1">IF(G5548="","",SUMPRODUCT(LOOKUP(MID(SUBSTITUTE(UPPER(TRIM(CLEAN(SUBSTITUTE(SUBSTITUTE(G5548,"ٔ",""),"ـ","ء"))))," ",""),ROW(INDIRECT("1:"&amp;LEN(SUBSTITUTE(UPPER(TRIM(CLEAN(SUBSTITUTE(SUBSTITUTE(G5548,"ٔ",""),"ـ","ء"))))," ","")))),1),Gematria!$C$3:$C$40,Gematria!$D$3:$D$40)))</f>
        <v/>
      </c>
    </row>
    <row r="5549" spans="1:10" x14ac:dyDescent="0.25">
      <c r="A5549" s="2">
        <v>5548</v>
      </c>
      <c r="B5549" s="2">
        <v>73</v>
      </c>
      <c r="C5549" s="2">
        <v>4</v>
      </c>
      <c r="D5549" s="11"/>
      <c r="E55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49" s="524" t="str">
        <f t="shared" si="260"/>
        <v/>
      </c>
      <c r="H5549" s="525">
        <f t="shared" si="261"/>
        <v>0</v>
      </c>
      <c r="I5549" s="526">
        <f t="shared" si="262"/>
        <v>1</v>
      </c>
      <c r="J5549" s="526" t="str">
        <f ca="1">IF(G5549="","",SUMPRODUCT(LOOKUP(MID(SUBSTITUTE(UPPER(TRIM(CLEAN(SUBSTITUTE(SUBSTITUTE(G5549,"ٔ",""),"ـ","ء"))))," ",""),ROW(INDIRECT("1:"&amp;LEN(SUBSTITUTE(UPPER(TRIM(CLEAN(SUBSTITUTE(SUBSTITUTE(G5549,"ٔ",""),"ـ","ء"))))," ","")))),1),Gematria!$C$3:$C$40,Gematria!$D$3:$D$40)))</f>
        <v/>
      </c>
    </row>
    <row r="5550" spans="1:10" x14ac:dyDescent="0.25">
      <c r="A5550" s="2">
        <v>5549</v>
      </c>
      <c r="B5550" s="2">
        <v>73</v>
      </c>
      <c r="C5550" s="2">
        <v>5</v>
      </c>
      <c r="D5550" s="11"/>
      <c r="E55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50" s="524" t="str">
        <f t="shared" si="260"/>
        <v/>
      </c>
      <c r="H5550" s="525">
        <f t="shared" si="261"/>
        <v>0</v>
      </c>
      <c r="I5550" s="526">
        <f t="shared" si="262"/>
        <v>1</v>
      </c>
      <c r="J5550" s="526" t="str">
        <f ca="1">IF(G5550="","",SUMPRODUCT(LOOKUP(MID(SUBSTITUTE(UPPER(TRIM(CLEAN(SUBSTITUTE(SUBSTITUTE(G5550,"ٔ",""),"ـ","ء"))))," ",""),ROW(INDIRECT("1:"&amp;LEN(SUBSTITUTE(UPPER(TRIM(CLEAN(SUBSTITUTE(SUBSTITUTE(G5550,"ٔ",""),"ـ","ء"))))," ","")))),1),Gematria!$C$3:$C$40,Gematria!$D$3:$D$40)))</f>
        <v/>
      </c>
    </row>
    <row r="5551" spans="1:10" x14ac:dyDescent="0.25">
      <c r="A5551" s="2">
        <v>5550</v>
      </c>
      <c r="B5551" s="2">
        <v>73</v>
      </c>
      <c r="C5551" s="2">
        <v>6</v>
      </c>
      <c r="D5551" s="11"/>
      <c r="E55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51" s="524" t="str">
        <f t="shared" si="260"/>
        <v/>
      </c>
      <c r="H5551" s="525">
        <f t="shared" si="261"/>
        <v>0</v>
      </c>
      <c r="I5551" s="526">
        <f t="shared" si="262"/>
        <v>1</v>
      </c>
      <c r="J5551" s="526" t="str">
        <f ca="1">IF(G5551="","",SUMPRODUCT(LOOKUP(MID(SUBSTITUTE(UPPER(TRIM(CLEAN(SUBSTITUTE(SUBSTITUTE(G5551,"ٔ",""),"ـ","ء"))))," ",""),ROW(INDIRECT("1:"&amp;LEN(SUBSTITUTE(UPPER(TRIM(CLEAN(SUBSTITUTE(SUBSTITUTE(G5551,"ٔ",""),"ـ","ء"))))," ","")))),1),Gematria!$C$3:$C$40,Gematria!$D$3:$D$40)))</f>
        <v/>
      </c>
    </row>
    <row r="5552" spans="1:10" x14ac:dyDescent="0.25">
      <c r="A5552" s="2">
        <v>5551</v>
      </c>
      <c r="B5552" s="2">
        <v>73</v>
      </c>
      <c r="C5552" s="2">
        <v>7</v>
      </c>
      <c r="D5552" s="11"/>
      <c r="E55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52" s="524" t="str">
        <f t="shared" si="260"/>
        <v/>
      </c>
      <c r="H5552" s="525">
        <f t="shared" si="261"/>
        <v>0</v>
      </c>
      <c r="I5552" s="526">
        <f t="shared" si="262"/>
        <v>1</v>
      </c>
      <c r="J5552" s="526" t="str">
        <f ca="1">IF(G5552="","",SUMPRODUCT(LOOKUP(MID(SUBSTITUTE(UPPER(TRIM(CLEAN(SUBSTITUTE(SUBSTITUTE(G5552,"ٔ",""),"ـ","ء"))))," ",""),ROW(INDIRECT("1:"&amp;LEN(SUBSTITUTE(UPPER(TRIM(CLEAN(SUBSTITUTE(SUBSTITUTE(G5552,"ٔ",""),"ـ","ء"))))," ","")))),1),Gematria!$C$3:$C$40,Gematria!$D$3:$D$40)))</f>
        <v/>
      </c>
    </row>
    <row r="5553" spans="1:10" x14ac:dyDescent="0.25">
      <c r="A5553" s="2">
        <v>5552</v>
      </c>
      <c r="B5553" s="2">
        <v>73</v>
      </c>
      <c r="C5553" s="2">
        <v>8</v>
      </c>
      <c r="D5553" s="11"/>
      <c r="E55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53" s="524" t="str">
        <f t="shared" si="260"/>
        <v/>
      </c>
      <c r="H5553" s="525">
        <f t="shared" si="261"/>
        <v>0</v>
      </c>
      <c r="I5553" s="526">
        <f t="shared" si="262"/>
        <v>1</v>
      </c>
      <c r="J5553" s="526" t="str">
        <f ca="1">IF(G5553="","",SUMPRODUCT(LOOKUP(MID(SUBSTITUTE(UPPER(TRIM(CLEAN(SUBSTITUTE(SUBSTITUTE(G5553,"ٔ",""),"ـ","ء"))))," ",""),ROW(INDIRECT("1:"&amp;LEN(SUBSTITUTE(UPPER(TRIM(CLEAN(SUBSTITUTE(SUBSTITUTE(G5553,"ٔ",""),"ـ","ء"))))," ","")))),1),Gematria!$C$3:$C$40,Gematria!$D$3:$D$40)))</f>
        <v/>
      </c>
    </row>
    <row r="5554" spans="1:10" x14ac:dyDescent="0.25">
      <c r="A5554" s="2">
        <v>5553</v>
      </c>
      <c r="B5554" s="2">
        <v>73</v>
      </c>
      <c r="C5554" s="2">
        <v>9</v>
      </c>
      <c r="D5554" s="11"/>
      <c r="E55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54" s="524" t="str">
        <f t="shared" si="260"/>
        <v/>
      </c>
      <c r="H5554" s="525">
        <f t="shared" si="261"/>
        <v>0</v>
      </c>
      <c r="I5554" s="526">
        <f t="shared" si="262"/>
        <v>1</v>
      </c>
      <c r="J5554" s="526" t="str">
        <f ca="1">IF(G5554="","",SUMPRODUCT(LOOKUP(MID(SUBSTITUTE(UPPER(TRIM(CLEAN(SUBSTITUTE(SUBSTITUTE(G5554,"ٔ",""),"ـ","ء"))))," ",""),ROW(INDIRECT("1:"&amp;LEN(SUBSTITUTE(UPPER(TRIM(CLEAN(SUBSTITUTE(SUBSTITUTE(G5554,"ٔ",""),"ـ","ء"))))," ","")))),1),Gematria!$C$3:$C$40,Gematria!$D$3:$D$40)))</f>
        <v/>
      </c>
    </row>
    <row r="5555" spans="1:10" x14ac:dyDescent="0.25">
      <c r="A5555" s="2">
        <v>5554</v>
      </c>
      <c r="B5555" s="2">
        <v>73</v>
      </c>
      <c r="C5555" s="2">
        <v>10</v>
      </c>
      <c r="D5555" s="11"/>
      <c r="E55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55" s="524" t="str">
        <f t="shared" si="260"/>
        <v/>
      </c>
      <c r="H5555" s="525">
        <f t="shared" si="261"/>
        <v>0</v>
      </c>
      <c r="I5555" s="526">
        <f t="shared" si="262"/>
        <v>1</v>
      </c>
      <c r="J5555" s="526" t="str">
        <f ca="1">IF(G5555="","",SUMPRODUCT(LOOKUP(MID(SUBSTITUTE(UPPER(TRIM(CLEAN(SUBSTITUTE(SUBSTITUTE(G5555,"ٔ",""),"ـ","ء"))))," ",""),ROW(INDIRECT("1:"&amp;LEN(SUBSTITUTE(UPPER(TRIM(CLEAN(SUBSTITUTE(SUBSTITUTE(G5555,"ٔ",""),"ـ","ء"))))," ","")))),1),Gematria!$C$3:$C$40,Gematria!$D$3:$D$40)))</f>
        <v/>
      </c>
    </row>
    <row r="5556" spans="1:10" x14ac:dyDescent="0.25">
      <c r="A5556" s="2">
        <v>5555</v>
      </c>
      <c r="B5556" s="2">
        <v>73</v>
      </c>
      <c r="C5556" s="2">
        <v>11</v>
      </c>
      <c r="D5556" s="11"/>
      <c r="E55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56" s="524" t="str">
        <f t="shared" si="260"/>
        <v/>
      </c>
      <c r="H5556" s="525">
        <f t="shared" si="261"/>
        <v>0</v>
      </c>
      <c r="I5556" s="526">
        <f t="shared" si="262"/>
        <v>1</v>
      </c>
      <c r="J5556" s="526" t="str">
        <f ca="1">IF(G5556="","",SUMPRODUCT(LOOKUP(MID(SUBSTITUTE(UPPER(TRIM(CLEAN(SUBSTITUTE(SUBSTITUTE(G5556,"ٔ",""),"ـ","ء"))))," ",""),ROW(INDIRECT("1:"&amp;LEN(SUBSTITUTE(UPPER(TRIM(CLEAN(SUBSTITUTE(SUBSTITUTE(G5556,"ٔ",""),"ـ","ء"))))," ","")))),1),Gematria!$C$3:$C$40,Gematria!$D$3:$D$40)))</f>
        <v/>
      </c>
    </row>
    <row r="5557" spans="1:10" x14ac:dyDescent="0.25">
      <c r="A5557" s="2">
        <v>5556</v>
      </c>
      <c r="B5557" s="2">
        <v>73</v>
      </c>
      <c r="C5557" s="2">
        <v>12</v>
      </c>
      <c r="D5557" s="11"/>
      <c r="E55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57" s="524" t="str">
        <f t="shared" si="260"/>
        <v/>
      </c>
      <c r="H5557" s="525">
        <f t="shared" si="261"/>
        <v>0</v>
      </c>
      <c r="I5557" s="526">
        <f t="shared" si="262"/>
        <v>1</v>
      </c>
      <c r="J5557" s="526" t="str">
        <f ca="1">IF(G5557="","",SUMPRODUCT(LOOKUP(MID(SUBSTITUTE(UPPER(TRIM(CLEAN(SUBSTITUTE(SUBSTITUTE(G5557,"ٔ",""),"ـ","ء"))))," ",""),ROW(INDIRECT("1:"&amp;LEN(SUBSTITUTE(UPPER(TRIM(CLEAN(SUBSTITUTE(SUBSTITUTE(G5557,"ٔ",""),"ـ","ء"))))," ","")))),1),Gematria!$C$3:$C$40,Gematria!$D$3:$D$40)))</f>
        <v/>
      </c>
    </row>
    <row r="5558" spans="1:10" x14ac:dyDescent="0.25">
      <c r="A5558" s="2">
        <v>5557</v>
      </c>
      <c r="B5558" s="2">
        <v>73</v>
      </c>
      <c r="C5558" s="2">
        <v>13</v>
      </c>
      <c r="D5558" s="11"/>
      <c r="E55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58" s="524" t="str">
        <f t="shared" si="260"/>
        <v/>
      </c>
      <c r="H5558" s="525">
        <f t="shared" si="261"/>
        <v>0</v>
      </c>
      <c r="I5558" s="526">
        <f t="shared" si="262"/>
        <v>1</v>
      </c>
      <c r="J5558" s="526" t="str">
        <f ca="1">IF(G5558="","",SUMPRODUCT(LOOKUP(MID(SUBSTITUTE(UPPER(TRIM(CLEAN(SUBSTITUTE(SUBSTITUTE(G5558,"ٔ",""),"ـ","ء"))))," ",""),ROW(INDIRECT("1:"&amp;LEN(SUBSTITUTE(UPPER(TRIM(CLEAN(SUBSTITUTE(SUBSTITUTE(G5558,"ٔ",""),"ـ","ء"))))," ","")))),1),Gematria!$C$3:$C$40,Gematria!$D$3:$D$40)))</f>
        <v/>
      </c>
    </row>
    <row r="5559" spans="1:10" x14ac:dyDescent="0.25">
      <c r="A5559" s="2">
        <v>5558</v>
      </c>
      <c r="B5559" s="2">
        <v>73</v>
      </c>
      <c r="C5559" s="2">
        <v>14</v>
      </c>
      <c r="D5559" s="11"/>
      <c r="E55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59" s="524" t="str">
        <f t="shared" si="260"/>
        <v/>
      </c>
      <c r="H5559" s="525">
        <f t="shared" si="261"/>
        <v>0</v>
      </c>
      <c r="I5559" s="526">
        <f t="shared" si="262"/>
        <v>1</v>
      </c>
      <c r="J5559" s="526" t="str">
        <f ca="1">IF(G5559="","",SUMPRODUCT(LOOKUP(MID(SUBSTITUTE(UPPER(TRIM(CLEAN(SUBSTITUTE(SUBSTITUTE(G5559,"ٔ",""),"ـ","ء"))))," ",""),ROW(INDIRECT("1:"&amp;LEN(SUBSTITUTE(UPPER(TRIM(CLEAN(SUBSTITUTE(SUBSTITUTE(G5559,"ٔ",""),"ـ","ء"))))," ","")))),1),Gematria!$C$3:$C$40,Gematria!$D$3:$D$40)))</f>
        <v/>
      </c>
    </row>
    <row r="5560" spans="1:10" x14ac:dyDescent="0.25">
      <c r="A5560" s="2">
        <v>5559</v>
      </c>
      <c r="B5560" s="2">
        <v>73</v>
      </c>
      <c r="C5560" s="2">
        <v>15</v>
      </c>
      <c r="D5560" s="11"/>
      <c r="E55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60" s="524" t="str">
        <f t="shared" si="260"/>
        <v/>
      </c>
      <c r="H5560" s="525">
        <f t="shared" si="261"/>
        <v>0</v>
      </c>
      <c r="I5560" s="526">
        <f t="shared" si="262"/>
        <v>1</v>
      </c>
      <c r="J5560" s="526" t="str">
        <f ca="1">IF(G5560="","",SUMPRODUCT(LOOKUP(MID(SUBSTITUTE(UPPER(TRIM(CLEAN(SUBSTITUTE(SUBSTITUTE(G5560,"ٔ",""),"ـ","ء"))))," ",""),ROW(INDIRECT("1:"&amp;LEN(SUBSTITUTE(UPPER(TRIM(CLEAN(SUBSTITUTE(SUBSTITUTE(G5560,"ٔ",""),"ـ","ء"))))," ","")))),1),Gematria!$C$3:$C$40,Gematria!$D$3:$D$40)))</f>
        <v/>
      </c>
    </row>
    <row r="5561" spans="1:10" x14ac:dyDescent="0.25">
      <c r="A5561" s="2">
        <v>5560</v>
      </c>
      <c r="B5561" s="2">
        <v>73</v>
      </c>
      <c r="C5561" s="2">
        <v>16</v>
      </c>
      <c r="D5561" s="11"/>
      <c r="E55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61" s="524" t="str">
        <f t="shared" si="260"/>
        <v/>
      </c>
      <c r="H5561" s="525">
        <f t="shared" si="261"/>
        <v>0</v>
      </c>
      <c r="I5561" s="526">
        <f t="shared" si="262"/>
        <v>1</v>
      </c>
      <c r="J5561" s="526" t="str">
        <f ca="1">IF(G5561="","",SUMPRODUCT(LOOKUP(MID(SUBSTITUTE(UPPER(TRIM(CLEAN(SUBSTITUTE(SUBSTITUTE(G5561,"ٔ",""),"ـ","ء"))))," ",""),ROW(INDIRECT("1:"&amp;LEN(SUBSTITUTE(UPPER(TRIM(CLEAN(SUBSTITUTE(SUBSTITUTE(G5561,"ٔ",""),"ـ","ء"))))," ","")))),1),Gematria!$C$3:$C$40,Gematria!$D$3:$D$40)))</f>
        <v/>
      </c>
    </row>
    <row r="5562" spans="1:10" x14ac:dyDescent="0.25">
      <c r="A5562" s="2">
        <v>5561</v>
      </c>
      <c r="B5562" s="2">
        <v>73</v>
      </c>
      <c r="C5562" s="2">
        <v>17</v>
      </c>
      <c r="D5562" s="11"/>
      <c r="E55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62" s="524" t="str">
        <f t="shared" si="260"/>
        <v/>
      </c>
      <c r="H5562" s="525">
        <f t="shared" si="261"/>
        <v>0</v>
      </c>
      <c r="I5562" s="526">
        <f t="shared" si="262"/>
        <v>1</v>
      </c>
      <c r="J5562" s="526" t="str">
        <f ca="1">IF(G5562="","",SUMPRODUCT(LOOKUP(MID(SUBSTITUTE(UPPER(TRIM(CLEAN(SUBSTITUTE(SUBSTITUTE(G5562,"ٔ",""),"ـ","ء"))))," ",""),ROW(INDIRECT("1:"&amp;LEN(SUBSTITUTE(UPPER(TRIM(CLEAN(SUBSTITUTE(SUBSTITUTE(G5562,"ٔ",""),"ـ","ء"))))," ","")))),1),Gematria!$C$3:$C$40,Gematria!$D$3:$D$40)))</f>
        <v/>
      </c>
    </row>
    <row r="5563" spans="1:10" x14ac:dyDescent="0.25">
      <c r="A5563" s="2">
        <v>5562</v>
      </c>
      <c r="B5563" s="2">
        <v>73</v>
      </c>
      <c r="C5563" s="2">
        <v>18</v>
      </c>
      <c r="D5563" s="11"/>
      <c r="E55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63" s="524" t="str">
        <f t="shared" si="260"/>
        <v/>
      </c>
      <c r="H5563" s="525">
        <f t="shared" si="261"/>
        <v>0</v>
      </c>
      <c r="I5563" s="526">
        <f t="shared" si="262"/>
        <v>1</v>
      </c>
      <c r="J5563" s="526" t="str">
        <f ca="1">IF(G5563="","",SUMPRODUCT(LOOKUP(MID(SUBSTITUTE(UPPER(TRIM(CLEAN(SUBSTITUTE(SUBSTITUTE(G5563,"ٔ",""),"ـ","ء"))))," ",""),ROW(INDIRECT("1:"&amp;LEN(SUBSTITUTE(UPPER(TRIM(CLEAN(SUBSTITUTE(SUBSTITUTE(G5563,"ٔ",""),"ـ","ء"))))," ","")))),1),Gematria!$C$3:$C$40,Gematria!$D$3:$D$40)))</f>
        <v/>
      </c>
    </row>
    <row r="5564" spans="1:10" x14ac:dyDescent="0.25">
      <c r="A5564" s="2">
        <v>5563</v>
      </c>
      <c r="B5564" s="2">
        <v>73</v>
      </c>
      <c r="C5564" s="2">
        <v>19</v>
      </c>
      <c r="D5564" s="11"/>
      <c r="E55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64" s="524" t="str">
        <f t="shared" si="260"/>
        <v/>
      </c>
      <c r="H5564" s="525">
        <f t="shared" si="261"/>
        <v>0</v>
      </c>
      <c r="I5564" s="526">
        <f t="shared" si="262"/>
        <v>1</v>
      </c>
      <c r="J5564" s="526" t="str">
        <f ca="1">IF(G5564="","",SUMPRODUCT(LOOKUP(MID(SUBSTITUTE(UPPER(TRIM(CLEAN(SUBSTITUTE(SUBSTITUTE(G5564,"ٔ",""),"ـ","ء"))))," ",""),ROW(INDIRECT("1:"&amp;LEN(SUBSTITUTE(UPPER(TRIM(CLEAN(SUBSTITUTE(SUBSTITUTE(G5564,"ٔ",""),"ـ","ء"))))," ","")))),1),Gematria!$C$3:$C$40,Gematria!$D$3:$D$40)))</f>
        <v/>
      </c>
    </row>
    <row r="5565" spans="1:10" x14ac:dyDescent="0.25">
      <c r="A5565" s="2">
        <v>5564</v>
      </c>
      <c r="B5565" s="2">
        <v>73</v>
      </c>
      <c r="C5565" s="2">
        <v>20</v>
      </c>
      <c r="D5565" s="11"/>
      <c r="E55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65" s="524" t="str">
        <f t="shared" si="260"/>
        <v/>
      </c>
      <c r="H5565" s="525">
        <f t="shared" si="261"/>
        <v>0</v>
      </c>
      <c r="I5565" s="526">
        <f t="shared" si="262"/>
        <v>1</v>
      </c>
      <c r="J5565" s="526" t="str">
        <f ca="1">IF(G5565="","",SUMPRODUCT(LOOKUP(MID(SUBSTITUTE(UPPER(TRIM(CLEAN(SUBSTITUTE(SUBSTITUTE(G5565,"ٔ",""),"ـ","ء"))))," ",""),ROW(INDIRECT("1:"&amp;LEN(SUBSTITUTE(UPPER(TRIM(CLEAN(SUBSTITUTE(SUBSTITUTE(G5565,"ٔ",""),"ـ","ء"))))," ","")))),1),Gematria!$C$3:$C$40,Gematria!$D$3:$D$40)))</f>
        <v/>
      </c>
    </row>
    <row r="5566" spans="1:10" x14ac:dyDescent="0.25">
      <c r="A5566" s="2">
        <v>5565</v>
      </c>
      <c r="B5566" s="2">
        <v>74</v>
      </c>
      <c r="C5566" s="2">
        <v>0</v>
      </c>
      <c r="D5566" s="11"/>
      <c r="E55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66" s="524" t="str">
        <f t="shared" si="260"/>
        <v/>
      </c>
      <c r="H5566" s="525">
        <f t="shared" si="261"/>
        <v>0</v>
      </c>
      <c r="I5566" s="526">
        <f t="shared" si="262"/>
        <v>1</v>
      </c>
      <c r="J5566" s="526" t="str">
        <f ca="1">IF(G5566="","",SUMPRODUCT(LOOKUP(MID(SUBSTITUTE(UPPER(TRIM(CLEAN(SUBSTITUTE(SUBSTITUTE(G5566,"ٔ",""),"ـ","ء"))))," ",""),ROW(INDIRECT("1:"&amp;LEN(SUBSTITUTE(UPPER(TRIM(CLEAN(SUBSTITUTE(SUBSTITUTE(G5566,"ٔ",""),"ـ","ء"))))," ","")))),1),Gematria!$C$3:$C$40,Gematria!$D$3:$D$40)))</f>
        <v/>
      </c>
    </row>
    <row r="5567" spans="1:10" x14ac:dyDescent="0.25">
      <c r="A5567" s="2">
        <v>5566</v>
      </c>
      <c r="B5567" s="2">
        <v>74</v>
      </c>
      <c r="C5567" s="2">
        <v>1</v>
      </c>
      <c r="D5567" s="11"/>
      <c r="E55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67" s="524" t="str">
        <f t="shared" si="260"/>
        <v/>
      </c>
      <c r="H5567" s="525">
        <f t="shared" si="261"/>
        <v>0</v>
      </c>
      <c r="I5567" s="526">
        <f t="shared" si="262"/>
        <v>1</v>
      </c>
      <c r="J5567" s="526" t="str">
        <f ca="1">IF(G5567="","",SUMPRODUCT(LOOKUP(MID(SUBSTITUTE(UPPER(TRIM(CLEAN(SUBSTITUTE(SUBSTITUTE(G5567,"ٔ",""),"ـ","ء"))))," ",""),ROW(INDIRECT("1:"&amp;LEN(SUBSTITUTE(UPPER(TRIM(CLEAN(SUBSTITUTE(SUBSTITUTE(G5567,"ٔ",""),"ـ","ء"))))," ","")))),1),Gematria!$C$3:$C$40,Gematria!$D$3:$D$40)))</f>
        <v/>
      </c>
    </row>
    <row r="5568" spans="1:10" x14ac:dyDescent="0.25">
      <c r="A5568" s="2">
        <v>5567</v>
      </c>
      <c r="B5568" s="2">
        <v>74</v>
      </c>
      <c r="C5568" s="2">
        <v>2</v>
      </c>
      <c r="D5568" s="11"/>
      <c r="E55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68" s="524" t="str">
        <f t="shared" si="260"/>
        <v/>
      </c>
      <c r="H5568" s="525">
        <f t="shared" si="261"/>
        <v>0</v>
      </c>
      <c r="I5568" s="526">
        <f t="shared" si="262"/>
        <v>1</v>
      </c>
      <c r="J5568" s="526" t="str">
        <f ca="1">IF(G5568="","",SUMPRODUCT(LOOKUP(MID(SUBSTITUTE(UPPER(TRIM(CLEAN(SUBSTITUTE(SUBSTITUTE(G5568,"ٔ",""),"ـ","ء"))))," ",""),ROW(INDIRECT("1:"&amp;LEN(SUBSTITUTE(UPPER(TRIM(CLEAN(SUBSTITUTE(SUBSTITUTE(G5568,"ٔ",""),"ـ","ء"))))," ","")))),1),Gematria!$C$3:$C$40,Gematria!$D$3:$D$40)))</f>
        <v/>
      </c>
    </row>
    <row r="5569" spans="1:10" x14ac:dyDescent="0.25">
      <c r="A5569" s="2">
        <v>5568</v>
      </c>
      <c r="B5569" s="2">
        <v>74</v>
      </c>
      <c r="C5569" s="2">
        <v>3</v>
      </c>
      <c r="D5569" s="11"/>
      <c r="E55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69" s="524" t="str">
        <f t="shared" si="260"/>
        <v/>
      </c>
      <c r="H5569" s="525">
        <f t="shared" si="261"/>
        <v>0</v>
      </c>
      <c r="I5569" s="526">
        <f t="shared" si="262"/>
        <v>1</v>
      </c>
      <c r="J5569" s="526" t="str">
        <f ca="1">IF(G5569="","",SUMPRODUCT(LOOKUP(MID(SUBSTITUTE(UPPER(TRIM(CLEAN(SUBSTITUTE(SUBSTITUTE(G5569,"ٔ",""),"ـ","ء"))))," ",""),ROW(INDIRECT("1:"&amp;LEN(SUBSTITUTE(UPPER(TRIM(CLEAN(SUBSTITUTE(SUBSTITUTE(G5569,"ٔ",""),"ـ","ء"))))," ","")))),1),Gematria!$C$3:$C$40,Gematria!$D$3:$D$40)))</f>
        <v/>
      </c>
    </row>
    <row r="5570" spans="1:10" x14ac:dyDescent="0.25">
      <c r="A5570" s="2">
        <v>5569</v>
      </c>
      <c r="B5570" s="2">
        <v>74</v>
      </c>
      <c r="C5570" s="2">
        <v>4</v>
      </c>
      <c r="D5570" s="11"/>
      <c r="E55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70" s="524" t="str">
        <f t="shared" si="260"/>
        <v/>
      </c>
      <c r="H5570" s="525">
        <f t="shared" si="261"/>
        <v>0</v>
      </c>
      <c r="I5570" s="526">
        <f t="shared" si="262"/>
        <v>1</v>
      </c>
      <c r="J5570" s="526" t="str">
        <f ca="1">IF(G5570="","",SUMPRODUCT(LOOKUP(MID(SUBSTITUTE(UPPER(TRIM(CLEAN(SUBSTITUTE(SUBSTITUTE(G5570,"ٔ",""),"ـ","ء"))))," ",""),ROW(INDIRECT("1:"&amp;LEN(SUBSTITUTE(UPPER(TRIM(CLEAN(SUBSTITUTE(SUBSTITUTE(G5570,"ٔ",""),"ـ","ء"))))," ","")))),1),Gematria!$C$3:$C$40,Gematria!$D$3:$D$40)))</f>
        <v/>
      </c>
    </row>
    <row r="5571" spans="1:10" x14ac:dyDescent="0.25">
      <c r="A5571" s="2">
        <v>5570</v>
      </c>
      <c r="B5571" s="2">
        <v>74</v>
      </c>
      <c r="C5571" s="2">
        <v>5</v>
      </c>
      <c r="D5571" s="11"/>
      <c r="E55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71" s="524" t="str">
        <f t="shared" ref="G5571:G5634" si="263">TRIM(CLEAN(SUBSTITUTE(F5571,"ٔ","")))</f>
        <v/>
      </c>
      <c r="H5571" s="525">
        <f t="shared" ref="H5571:H5634" si="264">LEN(SUBSTITUTE(G5571," ",""))</f>
        <v>0</v>
      </c>
      <c r="I5571" s="526">
        <f t="shared" si="262"/>
        <v>1</v>
      </c>
      <c r="J5571" s="526" t="str">
        <f ca="1">IF(G5571="","",SUMPRODUCT(LOOKUP(MID(SUBSTITUTE(UPPER(TRIM(CLEAN(SUBSTITUTE(SUBSTITUTE(G5571,"ٔ",""),"ـ","ء"))))," ",""),ROW(INDIRECT("1:"&amp;LEN(SUBSTITUTE(UPPER(TRIM(CLEAN(SUBSTITUTE(SUBSTITUTE(G5571,"ٔ",""),"ـ","ء"))))," ","")))),1),Gematria!$C$3:$C$40,Gematria!$D$3:$D$40)))</f>
        <v/>
      </c>
    </row>
    <row r="5572" spans="1:10" x14ac:dyDescent="0.25">
      <c r="A5572" s="2">
        <v>5571</v>
      </c>
      <c r="B5572" s="2">
        <v>74</v>
      </c>
      <c r="C5572" s="2">
        <v>6</v>
      </c>
      <c r="D5572" s="11"/>
      <c r="E55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72" s="524" t="str">
        <f t="shared" si="263"/>
        <v/>
      </c>
      <c r="H5572" s="525">
        <f t="shared" si="264"/>
        <v>0</v>
      </c>
      <c r="I5572" s="526">
        <f t="shared" si="262"/>
        <v>1</v>
      </c>
      <c r="J5572" s="526" t="str">
        <f ca="1">IF(G5572="","",SUMPRODUCT(LOOKUP(MID(SUBSTITUTE(UPPER(TRIM(CLEAN(SUBSTITUTE(SUBSTITUTE(G5572,"ٔ",""),"ـ","ء"))))," ",""),ROW(INDIRECT("1:"&amp;LEN(SUBSTITUTE(UPPER(TRIM(CLEAN(SUBSTITUTE(SUBSTITUTE(G5572,"ٔ",""),"ـ","ء"))))," ","")))),1),Gematria!$C$3:$C$40,Gematria!$D$3:$D$40)))</f>
        <v/>
      </c>
    </row>
    <row r="5573" spans="1:10" x14ac:dyDescent="0.25">
      <c r="A5573" s="2">
        <v>5572</v>
      </c>
      <c r="B5573" s="2">
        <v>74</v>
      </c>
      <c r="C5573" s="2">
        <v>7</v>
      </c>
      <c r="D5573" s="11"/>
      <c r="E55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73" s="524" t="str">
        <f t="shared" si="263"/>
        <v/>
      </c>
      <c r="H5573" s="525">
        <f t="shared" si="264"/>
        <v>0</v>
      </c>
      <c r="I5573" s="526">
        <f t="shared" si="262"/>
        <v>1</v>
      </c>
      <c r="J5573" s="526" t="str">
        <f ca="1">IF(G5573="","",SUMPRODUCT(LOOKUP(MID(SUBSTITUTE(UPPER(TRIM(CLEAN(SUBSTITUTE(SUBSTITUTE(G5573,"ٔ",""),"ـ","ء"))))," ",""),ROW(INDIRECT("1:"&amp;LEN(SUBSTITUTE(UPPER(TRIM(CLEAN(SUBSTITUTE(SUBSTITUTE(G5573,"ٔ",""),"ـ","ء"))))," ","")))),1),Gematria!$C$3:$C$40,Gematria!$D$3:$D$40)))</f>
        <v/>
      </c>
    </row>
    <row r="5574" spans="1:10" x14ac:dyDescent="0.25">
      <c r="A5574" s="2">
        <v>5573</v>
      </c>
      <c r="B5574" s="2">
        <v>74</v>
      </c>
      <c r="C5574" s="2">
        <v>8</v>
      </c>
      <c r="D5574" s="11"/>
      <c r="E55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74" s="524" t="str">
        <f t="shared" si="263"/>
        <v/>
      </c>
      <c r="H5574" s="525">
        <f t="shared" si="264"/>
        <v>0</v>
      </c>
      <c r="I5574" s="526">
        <f t="shared" si="262"/>
        <v>1</v>
      </c>
      <c r="J5574" s="526" t="str">
        <f ca="1">IF(G5574="","",SUMPRODUCT(LOOKUP(MID(SUBSTITUTE(UPPER(TRIM(CLEAN(SUBSTITUTE(SUBSTITUTE(G5574,"ٔ",""),"ـ","ء"))))," ",""),ROW(INDIRECT("1:"&amp;LEN(SUBSTITUTE(UPPER(TRIM(CLEAN(SUBSTITUTE(SUBSTITUTE(G5574,"ٔ",""),"ـ","ء"))))," ","")))),1),Gematria!$C$3:$C$40,Gematria!$D$3:$D$40)))</f>
        <v/>
      </c>
    </row>
    <row r="5575" spans="1:10" x14ac:dyDescent="0.25">
      <c r="A5575" s="2">
        <v>5574</v>
      </c>
      <c r="B5575" s="2">
        <v>74</v>
      </c>
      <c r="C5575" s="2">
        <v>9</v>
      </c>
      <c r="D5575" s="11"/>
      <c r="E55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75" s="524" t="str">
        <f t="shared" si="263"/>
        <v/>
      </c>
      <c r="H5575" s="525">
        <f t="shared" si="264"/>
        <v>0</v>
      </c>
      <c r="I5575" s="526">
        <f t="shared" si="262"/>
        <v>1</v>
      </c>
      <c r="J5575" s="526" t="str">
        <f ca="1">IF(G5575="","",SUMPRODUCT(LOOKUP(MID(SUBSTITUTE(UPPER(TRIM(CLEAN(SUBSTITUTE(SUBSTITUTE(G5575,"ٔ",""),"ـ","ء"))))," ",""),ROW(INDIRECT("1:"&amp;LEN(SUBSTITUTE(UPPER(TRIM(CLEAN(SUBSTITUTE(SUBSTITUTE(G5575,"ٔ",""),"ـ","ء"))))," ","")))),1),Gematria!$C$3:$C$40,Gematria!$D$3:$D$40)))</f>
        <v/>
      </c>
    </row>
    <row r="5576" spans="1:10" x14ac:dyDescent="0.25">
      <c r="A5576" s="2">
        <v>5575</v>
      </c>
      <c r="B5576" s="2">
        <v>74</v>
      </c>
      <c r="C5576" s="2">
        <v>10</v>
      </c>
      <c r="D5576" s="11"/>
      <c r="E55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76" s="524" t="str">
        <f t="shared" si="263"/>
        <v/>
      </c>
      <c r="H5576" s="525">
        <f t="shared" si="264"/>
        <v>0</v>
      </c>
      <c r="I5576" s="526">
        <f t="shared" si="262"/>
        <v>1</v>
      </c>
      <c r="J5576" s="526" t="str">
        <f ca="1">IF(G5576="","",SUMPRODUCT(LOOKUP(MID(SUBSTITUTE(UPPER(TRIM(CLEAN(SUBSTITUTE(SUBSTITUTE(G5576,"ٔ",""),"ـ","ء"))))," ",""),ROW(INDIRECT("1:"&amp;LEN(SUBSTITUTE(UPPER(TRIM(CLEAN(SUBSTITUTE(SUBSTITUTE(G5576,"ٔ",""),"ـ","ء"))))," ","")))),1),Gematria!$C$3:$C$40,Gematria!$D$3:$D$40)))</f>
        <v/>
      </c>
    </row>
    <row r="5577" spans="1:10" x14ac:dyDescent="0.25">
      <c r="A5577" s="2">
        <v>5576</v>
      </c>
      <c r="B5577" s="2">
        <v>74</v>
      </c>
      <c r="C5577" s="2">
        <v>11</v>
      </c>
      <c r="D5577" s="11"/>
      <c r="E55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77" s="524" t="str">
        <f t="shared" si="263"/>
        <v/>
      </c>
      <c r="H5577" s="525">
        <f t="shared" si="264"/>
        <v>0</v>
      </c>
      <c r="I5577" s="526">
        <f t="shared" si="262"/>
        <v>1</v>
      </c>
      <c r="J5577" s="526" t="str">
        <f ca="1">IF(G5577="","",SUMPRODUCT(LOOKUP(MID(SUBSTITUTE(UPPER(TRIM(CLEAN(SUBSTITUTE(SUBSTITUTE(G5577,"ٔ",""),"ـ","ء"))))," ",""),ROW(INDIRECT("1:"&amp;LEN(SUBSTITUTE(UPPER(TRIM(CLEAN(SUBSTITUTE(SUBSTITUTE(G5577,"ٔ",""),"ـ","ء"))))," ","")))),1),Gematria!$C$3:$C$40,Gematria!$D$3:$D$40)))</f>
        <v/>
      </c>
    </row>
    <row r="5578" spans="1:10" x14ac:dyDescent="0.25">
      <c r="A5578" s="2">
        <v>5577</v>
      </c>
      <c r="B5578" s="2">
        <v>74</v>
      </c>
      <c r="C5578" s="2">
        <v>12</v>
      </c>
      <c r="D5578" s="11"/>
      <c r="E55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78" s="524" t="str">
        <f t="shared" si="263"/>
        <v/>
      </c>
      <c r="H5578" s="525">
        <f t="shared" si="264"/>
        <v>0</v>
      </c>
      <c r="I5578" s="526">
        <f t="shared" si="262"/>
        <v>1</v>
      </c>
      <c r="J5578" s="526" t="str">
        <f ca="1">IF(G5578="","",SUMPRODUCT(LOOKUP(MID(SUBSTITUTE(UPPER(TRIM(CLEAN(SUBSTITUTE(SUBSTITUTE(G5578,"ٔ",""),"ـ","ء"))))," ",""),ROW(INDIRECT("1:"&amp;LEN(SUBSTITUTE(UPPER(TRIM(CLEAN(SUBSTITUTE(SUBSTITUTE(G5578,"ٔ",""),"ـ","ء"))))," ","")))),1),Gematria!$C$3:$C$40,Gematria!$D$3:$D$40)))</f>
        <v/>
      </c>
    </row>
    <row r="5579" spans="1:10" x14ac:dyDescent="0.25">
      <c r="A5579" s="2">
        <v>5578</v>
      </c>
      <c r="B5579" s="2">
        <v>74</v>
      </c>
      <c r="C5579" s="2">
        <v>13</v>
      </c>
      <c r="D5579" s="11"/>
      <c r="E55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79" s="524" t="str">
        <f t="shared" si="263"/>
        <v/>
      </c>
      <c r="H5579" s="525">
        <f t="shared" si="264"/>
        <v>0</v>
      </c>
      <c r="I5579" s="526">
        <f t="shared" si="262"/>
        <v>1</v>
      </c>
      <c r="J5579" s="526" t="str">
        <f ca="1">IF(G5579="","",SUMPRODUCT(LOOKUP(MID(SUBSTITUTE(UPPER(TRIM(CLEAN(SUBSTITUTE(SUBSTITUTE(G5579,"ٔ",""),"ـ","ء"))))," ",""),ROW(INDIRECT("1:"&amp;LEN(SUBSTITUTE(UPPER(TRIM(CLEAN(SUBSTITUTE(SUBSTITUTE(G5579,"ٔ",""),"ـ","ء"))))," ","")))),1),Gematria!$C$3:$C$40,Gematria!$D$3:$D$40)))</f>
        <v/>
      </c>
    </row>
    <row r="5580" spans="1:10" x14ac:dyDescent="0.25">
      <c r="A5580" s="2">
        <v>5579</v>
      </c>
      <c r="B5580" s="2">
        <v>74</v>
      </c>
      <c r="C5580" s="2">
        <v>14</v>
      </c>
      <c r="D5580" s="11"/>
      <c r="E55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80" s="524" t="str">
        <f t="shared" si="263"/>
        <v/>
      </c>
      <c r="H5580" s="525">
        <f t="shared" si="264"/>
        <v>0</v>
      </c>
      <c r="I5580" s="526">
        <f t="shared" si="262"/>
        <v>1</v>
      </c>
      <c r="J5580" s="526" t="str">
        <f ca="1">IF(G5580="","",SUMPRODUCT(LOOKUP(MID(SUBSTITUTE(UPPER(TRIM(CLEAN(SUBSTITUTE(SUBSTITUTE(G5580,"ٔ",""),"ـ","ء"))))," ",""),ROW(INDIRECT("1:"&amp;LEN(SUBSTITUTE(UPPER(TRIM(CLEAN(SUBSTITUTE(SUBSTITUTE(G5580,"ٔ",""),"ـ","ء"))))," ","")))),1),Gematria!$C$3:$C$40,Gematria!$D$3:$D$40)))</f>
        <v/>
      </c>
    </row>
    <row r="5581" spans="1:10" x14ac:dyDescent="0.25">
      <c r="A5581" s="2">
        <v>5580</v>
      </c>
      <c r="B5581" s="2">
        <v>74</v>
      </c>
      <c r="C5581" s="2">
        <v>15</v>
      </c>
      <c r="D5581" s="11"/>
      <c r="E55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81" s="524" t="str">
        <f t="shared" si="263"/>
        <v/>
      </c>
      <c r="H5581" s="525">
        <f t="shared" si="264"/>
        <v>0</v>
      </c>
      <c r="I5581" s="526">
        <f t="shared" si="262"/>
        <v>1</v>
      </c>
      <c r="J5581" s="526" t="str">
        <f ca="1">IF(G5581="","",SUMPRODUCT(LOOKUP(MID(SUBSTITUTE(UPPER(TRIM(CLEAN(SUBSTITUTE(SUBSTITUTE(G5581,"ٔ",""),"ـ","ء"))))," ",""),ROW(INDIRECT("1:"&amp;LEN(SUBSTITUTE(UPPER(TRIM(CLEAN(SUBSTITUTE(SUBSTITUTE(G5581,"ٔ",""),"ـ","ء"))))," ","")))),1),Gematria!$C$3:$C$40,Gematria!$D$3:$D$40)))</f>
        <v/>
      </c>
    </row>
    <row r="5582" spans="1:10" x14ac:dyDescent="0.25">
      <c r="A5582" s="2">
        <v>5581</v>
      </c>
      <c r="B5582" s="2">
        <v>74</v>
      </c>
      <c r="C5582" s="2">
        <v>16</v>
      </c>
      <c r="D5582" s="11"/>
      <c r="E55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82" s="524" t="str">
        <f t="shared" si="263"/>
        <v/>
      </c>
      <c r="H5582" s="525">
        <f t="shared" si="264"/>
        <v>0</v>
      </c>
      <c r="I5582" s="526">
        <f t="shared" si="262"/>
        <v>1</v>
      </c>
      <c r="J5582" s="526" t="str">
        <f ca="1">IF(G5582="","",SUMPRODUCT(LOOKUP(MID(SUBSTITUTE(UPPER(TRIM(CLEAN(SUBSTITUTE(SUBSTITUTE(G5582,"ٔ",""),"ـ","ء"))))," ",""),ROW(INDIRECT("1:"&amp;LEN(SUBSTITUTE(UPPER(TRIM(CLEAN(SUBSTITUTE(SUBSTITUTE(G5582,"ٔ",""),"ـ","ء"))))," ","")))),1),Gematria!$C$3:$C$40,Gematria!$D$3:$D$40)))</f>
        <v/>
      </c>
    </row>
    <row r="5583" spans="1:10" x14ac:dyDescent="0.25">
      <c r="A5583" s="2">
        <v>5582</v>
      </c>
      <c r="B5583" s="2">
        <v>74</v>
      </c>
      <c r="C5583" s="2">
        <v>17</v>
      </c>
      <c r="D5583" s="11"/>
      <c r="E55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83" s="524" t="str">
        <f t="shared" si="263"/>
        <v/>
      </c>
      <c r="H5583" s="525">
        <f t="shared" si="264"/>
        <v>0</v>
      </c>
      <c r="I5583" s="526">
        <f t="shared" si="262"/>
        <v>1</v>
      </c>
      <c r="J5583" s="526" t="str">
        <f ca="1">IF(G5583="","",SUMPRODUCT(LOOKUP(MID(SUBSTITUTE(UPPER(TRIM(CLEAN(SUBSTITUTE(SUBSTITUTE(G5583,"ٔ",""),"ـ","ء"))))," ",""),ROW(INDIRECT("1:"&amp;LEN(SUBSTITUTE(UPPER(TRIM(CLEAN(SUBSTITUTE(SUBSTITUTE(G5583,"ٔ",""),"ـ","ء"))))," ","")))),1),Gematria!$C$3:$C$40,Gematria!$D$3:$D$40)))</f>
        <v/>
      </c>
    </row>
    <row r="5584" spans="1:10" x14ac:dyDescent="0.25">
      <c r="A5584" s="2">
        <v>5583</v>
      </c>
      <c r="B5584" s="2">
        <v>74</v>
      </c>
      <c r="C5584" s="2">
        <v>18</v>
      </c>
      <c r="D5584" s="11"/>
      <c r="E55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84" s="524" t="str">
        <f t="shared" si="263"/>
        <v/>
      </c>
      <c r="H5584" s="525">
        <f t="shared" si="264"/>
        <v>0</v>
      </c>
      <c r="I5584" s="526">
        <f t="shared" si="262"/>
        <v>1</v>
      </c>
      <c r="J5584" s="526" t="str">
        <f ca="1">IF(G5584="","",SUMPRODUCT(LOOKUP(MID(SUBSTITUTE(UPPER(TRIM(CLEAN(SUBSTITUTE(SUBSTITUTE(G5584,"ٔ",""),"ـ","ء"))))," ",""),ROW(INDIRECT("1:"&amp;LEN(SUBSTITUTE(UPPER(TRIM(CLEAN(SUBSTITUTE(SUBSTITUTE(G5584,"ٔ",""),"ـ","ء"))))," ","")))),1),Gematria!$C$3:$C$40,Gematria!$D$3:$D$40)))</f>
        <v/>
      </c>
    </row>
    <row r="5585" spans="1:10" x14ac:dyDescent="0.25">
      <c r="A5585" s="2">
        <v>5584</v>
      </c>
      <c r="B5585" s="2">
        <v>74</v>
      </c>
      <c r="C5585" s="2">
        <v>19</v>
      </c>
      <c r="D5585" s="11"/>
      <c r="E55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85" s="524" t="str">
        <f t="shared" si="263"/>
        <v/>
      </c>
      <c r="H5585" s="525">
        <f t="shared" si="264"/>
        <v>0</v>
      </c>
      <c r="I5585" s="526">
        <f t="shared" si="262"/>
        <v>1</v>
      </c>
      <c r="J5585" s="526" t="str">
        <f ca="1">IF(G5585="","",SUMPRODUCT(LOOKUP(MID(SUBSTITUTE(UPPER(TRIM(CLEAN(SUBSTITUTE(SUBSTITUTE(G5585,"ٔ",""),"ـ","ء"))))," ",""),ROW(INDIRECT("1:"&amp;LEN(SUBSTITUTE(UPPER(TRIM(CLEAN(SUBSTITUTE(SUBSTITUTE(G5585,"ٔ",""),"ـ","ء"))))," ","")))),1),Gematria!$C$3:$C$40,Gematria!$D$3:$D$40)))</f>
        <v/>
      </c>
    </row>
    <row r="5586" spans="1:10" x14ac:dyDescent="0.25">
      <c r="A5586" s="2">
        <v>5585</v>
      </c>
      <c r="B5586" s="2">
        <v>74</v>
      </c>
      <c r="C5586" s="2">
        <v>20</v>
      </c>
      <c r="D5586" s="11"/>
      <c r="E55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86" s="524" t="str">
        <f t="shared" si="263"/>
        <v/>
      </c>
      <c r="H5586" s="525">
        <f t="shared" si="264"/>
        <v>0</v>
      </c>
      <c r="I5586" s="526">
        <f t="shared" si="262"/>
        <v>1</v>
      </c>
      <c r="J5586" s="526" t="str">
        <f ca="1">IF(G5586="","",SUMPRODUCT(LOOKUP(MID(SUBSTITUTE(UPPER(TRIM(CLEAN(SUBSTITUTE(SUBSTITUTE(G5586,"ٔ",""),"ـ","ء"))))," ",""),ROW(INDIRECT("1:"&amp;LEN(SUBSTITUTE(UPPER(TRIM(CLEAN(SUBSTITUTE(SUBSTITUTE(G5586,"ٔ",""),"ـ","ء"))))," ","")))),1),Gematria!$C$3:$C$40,Gematria!$D$3:$D$40)))</f>
        <v/>
      </c>
    </row>
    <row r="5587" spans="1:10" x14ac:dyDescent="0.25">
      <c r="A5587" s="2">
        <v>5586</v>
      </c>
      <c r="B5587" s="2">
        <v>74</v>
      </c>
      <c r="C5587" s="2">
        <v>21</v>
      </c>
      <c r="D5587" s="11"/>
      <c r="E55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87" s="524" t="str">
        <f t="shared" si="263"/>
        <v/>
      </c>
      <c r="H5587" s="525">
        <f t="shared" si="264"/>
        <v>0</v>
      </c>
      <c r="I5587" s="526">
        <f t="shared" ref="I5587:I5650" si="265">LEN(TRIM(G5587))-H5587+1</f>
        <v>1</v>
      </c>
      <c r="J5587" s="526" t="str">
        <f ca="1">IF(G5587="","",SUMPRODUCT(LOOKUP(MID(SUBSTITUTE(UPPER(TRIM(CLEAN(SUBSTITUTE(SUBSTITUTE(G5587,"ٔ",""),"ـ","ء"))))," ",""),ROW(INDIRECT("1:"&amp;LEN(SUBSTITUTE(UPPER(TRIM(CLEAN(SUBSTITUTE(SUBSTITUTE(G5587,"ٔ",""),"ـ","ء"))))," ","")))),1),Gematria!$C$3:$C$40,Gematria!$D$3:$D$40)))</f>
        <v/>
      </c>
    </row>
    <row r="5588" spans="1:10" x14ac:dyDescent="0.25">
      <c r="A5588" s="2">
        <v>5587</v>
      </c>
      <c r="B5588" s="2">
        <v>74</v>
      </c>
      <c r="C5588" s="2">
        <v>22</v>
      </c>
      <c r="D5588" s="11"/>
      <c r="E55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88" s="524" t="str">
        <f t="shared" si="263"/>
        <v/>
      </c>
      <c r="H5588" s="525">
        <f t="shared" si="264"/>
        <v>0</v>
      </c>
      <c r="I5588" s="526">
        <f t="shared" si="265"/>
        <v>1</v>
      </c>
      <c r="J5588" s="526" t="str">
        <f ca="1">IF(G5588="","",SUMPRODUCT(LOOKUP(MID(SUBSTITUTE(UPPER(TRIM(CLEAN(SUBSTITUTE(SUBSTITUTE(G5588,"ٔ",""),"ـ","ء"))))," ",""),ROW(INDIRECT("1:"&amp;LEN(SUBSTITUTE(UPPER(TRIM(CLEAN(SUBSTITUTE(SUBSTITUTE(G5588,"ٔ",""),"ـ","ء"))))," ","")))),1),Gematria!$C$3:$C$40,Gematria!$D$3:$D$40)))</f>
        <v/>
      </c>
    </row>
    <row r="5589" spans="1:10" x14ac:dyDescent="0.25">
      <c r="A5589" s="2">
        <v>5588</v>
      </c>
      <c r="B5589" s="2">
        <v>74</v>
      </c>
      <c r="C5589" s="2">
        <v>23</v>
      </c>
      <c r="D5589" s="11"/>
      <c r="E55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89" s="524" t="str">
        <f t="shared" si="263"/>
        <v/>
      </c>
      <c r="H5589" s="525">
        <f t="shared" si="264"/>
        <v>0</v>
      </c>
      <c r="I5589" s="526">
        <f t="shared" si="265"/>
        <v>1</v>
      </c>
      <c r="J5589" s="526" t="str">
        <f ca="1">IF(G5589="","",SUMPRODUCT(LOOKUP(MID(SUBSTITUTE(UPPER(TRIM(CLEAN(SUBSTITUTE(SUBSTITUTE(G5589,"ٔ",""),"ـ","ء"))))," ",""),ROW(INDIRECT("1:"&amp;LEN(SUBSTITUTE(UPPER(TRIM(CLEAN(SUBSTITUTE(SUBSTITUTE(G5589,"ٔ",""),"ـ","ء"))))," ","")))),1),Gematria!$C$3:$C$40,Gematria!$D$3:$D$40)))</f>
        <v/>
      </c>
    </row>
    <row r="5590" spans="1:10" x14ac:dyDescent="0.25">
      <c r="A5590" s="2">
        <v>5589</v>
      </c>
      <c r="B5590" s="2">
        <v>74</v>
      </c>
      <c r="C5590" s="2">
        <v>24</v>
      </c>
      <c r="D5590" s="11"/>
      <c r="E55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90" s="524" t="str">
        <f t="shared" si="263"/>
        <v/>
      </c>
      <c r="H5590" s="525">
        <f t="shared" si="264"/>
        <v>0</v>
      </c>
      <c r="I5590" s="526">
        <f t="shared" si="265"/>
        <v>1</v>
      </c>
      <c r="J5590" s="526" t="str">
        <f ca="1">IF(G5590="","",SUMPRODUCT(LOOKUP(MID(SUBSTITUTE(UPPER(TRIM(CLEAN(SUBSTITUTE(SUBSTITUTE(G5590,"ٔ",""),"ـ","ء"))))," ",""),ROW(INDIRECT("1:"&amp;LEN(SUBSTITUTE(UPPER(TRIM(CLEAN(SUBSTITUTE(SUBSTITUTE(G5590,"ٔ",""),"ـ","ء"))))," ","")))),1),Gematria!$C$3:$C$40,Gematria!$D$3:$D$40)))</f>
        <v/>
      </c>
    </row>
    <row r="5591" spans="1:10" x14ac:dyDescent="0.25">
      <c r="A5591" s="2">
        <v>5590</v>
      </c>
      <c r="B5591" s="2">
        <v>74</v>
      </c>
      <c r="C5591" s="2">
        <v>25</v>
      </c>
      <c r="D5591" s="11"/>
      <c r="E55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91" s="524" t="str">
        <f t="shared" si="263"/>
        <v/>
      </c>
      <c r="H5591" s="525">
        <f t="shared" si="264"/>
        <v>0</v>
      </c>
      <c r="I5591" s="526">
        <f t="shared" si="265"/>
        <v>1</v>
      </c>
      <c r="J5591" s="526" t="str">
        <f ca="1">IF(G5591="","",SUMPRODUCT(LOOKUP(MID(SUBSTITUTE(UPPER(TRIM(CLEAN(SUBSTITUTE(SUBSTITUTE(G5591,"ٔ",""),"ـ","ء"))))," ",""),ROW(INDIRECT("1:"&amp;LEN(SUBSTITUTE(UPPER(TRIM(CLEAN(SUBSTITUTE(SUBSTITUTE(G5591,"ٔ",""),"ـ","ء"))))," ","")))),1),Gematria!$C$3:$C$40,Gematria!$D$3:$D$40)))</f>
        <v/>
      </c>
    </row>
    <row r="5592" spans="1:10" x14ac:dyDescent="0.25">
      <c r="A5592" s="2">
        <v>5591</v>
      </c>
      <c r="B5592" s="2">
        <v>74</v>
      </c>
      <c r="C5592" s="2">
        <v>26</v>
      </c>
      <c r="D5592" s="11"/>
      <c r="E55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92" s="524" t="str">
        <f t="shared" si="263"/>
        <v/>
      </c>
      <c r="H5592" s="525">
        <f t="shared" si="264"/>
        <v>0</v>
      </c>
      <c r="I5592" s="526">
        <f t="shared" si="265"/>
        <v>1</v>
      </c>
      <c r="J5592" s="526" t="str">
        <f ca="1">IF(G5592="","",SUMPRODUCT(LOOKUP(MID(SUBSTITUTE(UPPER(TRIM(CLEAN(SUBSTITUTE(SUBSTITUTE(G5592,"ٔ",""),"ـ","ء"))))," ",""),ROW(INDIRECT("1:"&amp;LEN(SUBSTITUTE(UPPER(TRIM(CLEAN(SUBSTITUTE(SUBSTITUTE(G5592,"ٔ",""),"ـ","ء"))))," ","")))),1),Gematria!$C$3:$C$40,Gematria!$D$3:$D$40)))</f>
        <v/>
      </c>
    </row>
    <row r="5593" spans="1:10" x14ac:dyDescent="0.25">
      <c r="A5593" s="2">
        <v>5592</v>
      </c>
      <c r="B5593" s="2">
        <v>74</v>
      </c>
      <c r="C5593" s="2">
        <v>27</v>
      </c>
      <c r="D5593" s="11"/>
      <c r="E55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93" s="524" t="str">
        <f t="shared" si="263"/>
        <v/>
      </c>
      <c r="H5593" s="525">
        <f t="shared" si="264"/>
        <v>0</v>
      </c>
      <c r="I5593" s="526">
        <f t="shared" si="265"/>
        <v>1</v>
      </c>
      <c r="J5593" s="526" t="str">
        <f ca="1">IF(G5593="","",SUMPRODUCT(LOOKUP(MID(SUBSTITUTE(UPPER(TRIM(CLEAN(SUBSTITUTE(SUBSTITUTE(G5593,"ٔ",""),"ـ","ء"))))," ",""),ROW(INDIRECT("1:"&amp;LEN(SUBSTITUTE(UPPER(TRIM(CLEAN(SUBSTITUTE(SUBSTITUTE(G5593,"ٔ",""),"ـ","ء"))))," ","")))),1),Gematria!$C$3:$C$40,Gematria!$D$3:$D$40)))</f>
        <v/>
      </c>
    </row>
    <row r="5594" spans="1:10" x14ac:dyDescent="0.25">
      <c r="A5594" s="2">
        <v>5593</v>
      </c>
      <c r="B5594" s="2">
        <v>74</v>
      </c>
      <c r="C5594" s="2">
        <v>28</v>
      </c>
      <c r="D5594" s="11"/>
      <c r="E55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94" s="524" t="str">
        <f t="shared" si="263"/>
        <v/>
      </c>
      <c r="H5594" s="525">
        <f t="shared" si="264"/>
        <v>0</v>
      </c>
      <c r="I5594" s="526">
        <f t="shared" si="265"/>
        <v>1</v>
      </c>
      <c r="J5594" s="526" t="str">
        <f ca="1">IF(G5594="","",SUMPRODUCT(LOOKUP(MID(SUBSTITUTE(UPPER(TRIM(CLEAN(SUBSTITUTE(SUBSTITUTE(G5594,"ٔ",""),"ـ","ء"))))," ",""),ROW(INDIRECT("1:"&amp;LEN(SUBSTITUTE(UPPER(TRIM(CLEAN(SUBSTITUTE(SUBSTITUTE(G5594,"ٔ",""),"ـ","ء"))))," ","")))),1),Gematria!$C$3:$C$40,Gematria!$D$3:$D$40)))</f>
        <v/>
      </c>
    </row>
    <row r="5595" spans="1:10" x14ac:dyDescent="0.25">
      <c r="A5595" s="2">
        <v>5594</v>
      </c>
      <c r="B5595" s="2">
        <v>74</v>
      </c>
      <c r="C5595" s="2">
        <v>29</v>
      </c>
      <c r="D5595" s="11"/>
      <c r="E55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95" s="524" t="str">
        <f t="shared" si="263"/>
        <v/>
      </c>
      <c r="H5595" s="525">
        <f t="shared" si="264"/>
        <v>0</v>
      </c>
      <c r="I5595" s="526">
        <f t="shared" si="265"/>
        <v>1</v>
      </c>
      <c r="J5595" s="526" t="str">
        <f ca="1">IF(G5595="","",SUMPRODUCT(LOOKUP(MID(SUBSTITUTE(UPPER(TRIM(CLEAN(SUBSTITUTE(SUBSTITUTE(G5595,"ٔ",""),"ـ","ء"))))," ",""),ROW(INDIRECT("1:"&amp;LEN(SUBSTITUTE(UPPER(TRIM(CLEAN(SUBSTITUTE(SUBSTITUTE(G5595,"ٔ",""),"ـ","ء"))))," ","")))),1),Gematria!$C$3:$C$40,Gematria!$D$3:$D$40)))</f>
        <v/>
      </c>
    </row>
    <row r="5596" spans="1:10" x14ac:dyDescent="0.25">
      <c r="A5596" s="2">
        <v>5595</v>
      </c>
      <c r="B5596" s="2">
        <v>74</v>
      </c>
      <c r="C5596" s="2">
        <v>30</v>
      </c>
      <c r="D5596" s="11"/>
      <c r="E55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96" s="524" t="str">
        <f t="shared" si="263"/>
        <v/>
      </c>
      <c r="H5596" s="525">
        <f t="shared" si="264"/>
        <v>0</v>
      </c>
      <c r="I5596" s="526">
        <f t="shared" si="265"/>
        <v>1</v>
      </c>
      <c r="J5596" s="526" t="str">
        <f ca="1">IF(G5596="","",SUMPRODUCT(LOOKUP(MID(SUBSTITUTE(UPPER(TRIM(CLEAN(SUBSTITUTE(SUBSTITUTE(G5596,"ٔ",""),"ـ","ء"))))," ",""),ROW(INDIRECT("1:"&amp;LEN(SUBSTITUTE(UPPER(TRIM(CLEAN(SUBSTITUTE(SUBSTITUTE(G5596,"ٔ",""),"ـ","ء"))))," ","")))),1),Gematria!$C$3:$C$40,Gematria!$D$3:$D$40)))</f>
        <v/>
      </c>
    </row>
    <row r="5597" spans="1:10" x14ac:dyDescent="0.25">
      <c r="A5597" s="2">
        <v>5596</v>
      </c>
      <c r="B5597" s="2">
        <v>74</v>
      </c>
      <c r="C5597" s="2">
        <v>31</v>
      </c>
      <c r="D5597" s="11"/>
      <c r="E55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97" s="524" t="str">
        <f t="shared" si="263"/>
        <v/>
      </c>
      <c r="H5597" s="525">
        <f t="shared" si="264"/>
        <v>0</v>
      </c>
      <c r="I5597" s="526">
        <f t="shared" si="265"/>
        <v>1</v>
      </c>
      <c r="J5597" s="526" t="str">
        <f ca="1">IF(G5597="","",SUMPRODUCT(LOOKUP(MID(SUBSTITUTE(UPPER(TRIM(CLEAN(SUBSTITUTE(SUBSTITUTE(G5597,"ٔ",""),"ـ","ء"))))," ",""),ROW(INDIRECT("1:"&amp;LEN(SUBSTITUTE(UPPER(TRIM(CLEAN(SUBSTITUTE(SUBSTITUTE(G5597,"ٔ",""),"ـ","ء"))))," ","")))),1),Gematria!$C$3:$C$40,Gematria!$D$3:$D$40)))</f>
        <v/>
      </c>
    </row>
    <row r="5598" spans="1:10" x14ac:dyDescent="0.25">
      <c r="A5598" s="2">
        <v>5597</v>
      </c>
      <c r="B5598" s="2">
        <v>74</v>
      </c>
      <c r="C5598" s="2">
        <v>32</v>
      </c>
      <c r="D5598" s="11"/>
      <c r="E55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98" s="524" t="str">
        <f t="shared" si="263"/>
        <v/>
      </c>
      <c r="H5598" s="525">
        <f t="shared" si="264"/>
        <v>0</v>
      </c>
      <c r="I5598" s="526">
        <f t="shared" si="265"/>
        <v>1</v>
      </c>
      <c r="J5598" s="526" t="str">
        <f ca="1">IF(G5598="","",SUMPRODUCT(LOOKUP(MID(SUBSTITUTE(UPPER(TRIM(CLEAN(SUBSTITUTE(SUBSTITUTE(G5598,"ٔ",""),"ـ","ء"))))," ",""),ROW(INDIRECT("1:"&amp;LEN(SUBSTITUTE(UPPER(TRIM(CLEAN(SUBSTITUTE(SUBSTITUTE(G5598,"ٔ",""),"ـ","ء"))))," ","")))),1),Gematria!$C$3:$C$40,Gematria!$D$3:$D$40)))</f>
        <v/>
      </c>
    </row>
    <row r="5599" spans="1:10" x14ac:dyDescent="0.25">
      <c r="A5599" s="2">
        <v>5598</v>
      </c>
      <c r="B5599" s="2">
        <v>74</v>
      </c>
      <c r="C5599" s="2">
        <v>33</v>
      </c>
      <c r="D5599" s="11"/>
      <c r="E55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5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5599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599" s="524" t="str">
        <f t="shared" si="263"/>
        <v/>
      </c>
      <c r="H5599" s="525">
        <f t="shared" si="264"/>
        <v>0</v>
      </c>
      <c r="I5599" s="526">
        <f t="shared" si="265"/>
        <v>1</v>
      </c>
      <c r="J5599" s="526" t="str">
        <f ca="1">IF(G5599="","",SUMPRODUCT(LOOKUP(MID(SUBSTITUTE(UPPER(TRIM(CLEAN(SUBSTITUTE(SUBSTITUTE(G5599,"ٔ",""),"ـ","ء"))))," ",""),ROW(INDIRECT("1:"&amp;LEN(SUBSTITUTE(UPPER(TRIM(CLEAN(SUBSTITUTE(SUBSTITUTE(G5599,"ٔ",""),"ـ","ء"))))," ","")))),1),Gematria!$C$3:$C$40,Gematria!$D$3:$D$40)))</f>
        <v/>
      </c>
    </row>
    <row r="5600" spans="1:10" x14ac:dyDescent="0.25">
      <c r="A5600" s="2">
        <v>5599</v>
      </c>
      <c r="B5600" s="2">
        <v>74</v>
      </c>
      <c r="C5600" s="2">
        <v>34</v>
      </c>
      <c r="D5600" s="11"/>
      <c r="E56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00" s="524" t="str">
        <f t="shared" si="263"/>
        <v/>
      </c>
      <c r="H5600" s="525">
        <f t="shared" si="264"/>
        <v>0</v>
      </c>
      <c r="I5600" s="526">
        <f t="shared" si="265"/>
        <v>1</v>
      </c>
      <c r="J5600" s="526" t="str">
        <f ca="1">IF(G5600="","",SUMPRODUCT(LOOKUP(MID(SUBSTITUTE(UPPER(TRIM(CLEAN(SUBSTITUTE(SUBSTITUTE(G5600,"ٔ",""),"ـ","ء"))))," ",""),ROW(INDIRECT("1:"&amp;LEN(SUBSTITUTE(UPPER(TRIM(CLEAN(SUBSTITUTE(SUBSTITUTE(G5600,"ٔ",""),"ـ","ء"))))," ","")))),1),Gematria!$C$3:$C$40,Gematria!$D$3:$D$40)))</f>
        <v/>
      </c>
    </row>
    <row r="5601" spans="1:10" x14ac:dyDescent="0.25">
      <c r="A5601" s="2">
        <v>5600</v>
      </c>
      <c r="B5601" s="2">
        <v>74</v>
      </c>
      <c r="C5601" s="2">
        <v>35</v>
      </c>
      <c r="D5601" s="11"/>
      <c r="E56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01" s="524" t="str">
        <f t="shared" si="263"/>
        <v/>
      </c>
      <c r="H5601" s="525">
        <f t="shared" si="264"/>
        <v>0</v>
      </c>
      <c r="I5601" s="526">
        <f t="shared" si="265"/>
        <v>1</v>
      </c>
      <c r="J5601" s="526" t="str">
        <f ca="1">IF(G5601="","",SUMPRODUCT(LOOKUP(MID(SUBSTITUTE(UPPER(TRIM(CLEAN(SUBSTITUTE(SUBSTITUTE(G5601,"ٔ",""),"ـ","ء"))))," ",""),ROW(INDIRECT("1:"&amp;LEN(SUBSTITUTE(UPPER(TRIM(CLEAN(SUBSTITUTE(SUBSTITUTE(G5601,"ٔ",""),"ـ","ء"))))," ","")))),1),Gematria!$C$3:$C$40,Gematria!$D$3:$D$40)))</f>
        <v/>
      </c>
    </row>
    <row r="5602" spans="1:10" x14ac:dyDescent="0.25">
      <c r="A5602" s="2">
        <v>5601</v>
      </c>
      <c r="B5602" s="2">
        <v>74</v>
      </c>
      <c r="C5602" s="2">
        <v>36</v>
      </c>
      <c r="D5602" s="11"/>
      <c r="E56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02" s="524" t="str">
        <f t="shared" si="263"/>
        <v/>
      </c>
      <c r="H5602" s="525">
        <f t="shared" si="264"/>
        <v>0</v>
      </c>
      <c r="I5602" s="526">
        <f t="shared" si="265"/>
        <v>1</v>
      </c>
      <c r="J5602" s="526" t="str">
        <f ca="1">IF(G5602="","",SUMPRODUCT(LOOKUP(MID(SUBSTITUTE(UPPER(TRIM(CLEAN(SUBSTITUTE(SUBSTITUTE(G5602,"ٔ",""),"ـ","ء"))))," ",""),ROW(INDIRECT("1:"&amp;LEN(SUBSTITUTE(UPPER(TRIM(CLEAN(SUBSTITUTE(SUBSTITUTE(G5602,"ٔ",""),"ـ","ء"))))," ","")))),1),Gematria!$C$3:$C$40,Gematria!$D$3:$D$40)))</f>
        <v/>
      </c>
    </row>
    <row r="5603" spans="1:10" x14ac:dyDescent="0.25">
      <c r="A5603" s="2">
        <v>5602</v>
      </c>
      <c r="B5603" s="2">
        <v>74</v>
      </c>
      <c r="C5603" s="2">
        <v>37</v>
      </c>
      <c r="D5603" s="11"/>
      <c r="E56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03" s="524" t="str">
        <f t="shared" si="263"/>
        <v/>
      </c>
      <c r="H5603" s="525">
        <f t="shared" si="264"/>
        <v>0</v>
      </c>
      <c r="I5603" s="526">
        <f t="shared" si="265"/>
        <v>1</v>
      </c>
      <c r="J5603" s="526" t="str">
        <f ca="1">IF(G5603="","",SUMPRODUCT(LOOKUP(MID(SUBSTITUTE(UPPER(TRIM(CLEAN(SUBSTITUTE(SUBSTITUTE(G5603,"ٔ",""),"ـ","ء"))))," ",""),ROW(INDIRECT("1:"&amp;LEN(SUBSTITUTE(UPPER(TRIM(CLEAN(SUBSTITUTE(SUBSTITUTE(G5603,"ٔ",""),"ـ","ء"))))," ","")))),1),Gematria!$C$3:$C$40,Gematria!$D$3:$D$40)))</f>
        <v/>
      </c>
    </row>
    <row r="5604" spans="1:10" x14ac:dyDescent="0.25">
      <c r="A5604" s="2">
        <v>5603</v>
      </c>
      <c r="B5604" s="2">
        <v>74</v>
      </c>
      <c r="C5604" s="2">
        <v>38</v>
      </c>
      <c r="D5604" s="11"/>
      <c r="E56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04" s="524" t="str">
        <f t="shared" si="263"/>
        <v/>
      </c>
      <c r="H5604" s="525">
        <f t="shared" si="264"/>
        <v>0</v>
      </c>
      <c r="I5604" s="526">
        <f t="shared" si="265"/>
        <v>1</v>
      </c>
      <c r="J5604" s="526" t="str">
        <f ca="1">IF(G5604="","",SUMPRODUCT(LOOKUP(MID(SUBSTITUTE(UPPER(TRIM(CLEAN(SUBSTITUTE(SUBSTITUTE(G5604,"ٔ",""),"ـ","ء"))))," ",""),ROW(INDIRECT("1:"&amp;LEN(SUBSTITUTE(UPPER(TRIM(CLEAN(SUBSTITUTE(SUBSTITUTE(G5604,"ٔ",""),"ـ","ء"))))," ","")))),1),Gematria!$C$3:$C$40,Gematria!$D$3:$D$40)))</f>
        <v/>
      </c>
    </row>
    <row r="5605" spans="1:10" x14ac:dyDescent="0.25">
      <c r="A5605" s="2">
        <v>5604</v>
      </c>
      <c r="B5605" s="2">
        <v>74</v>
      </c>
      <c r="C5605" s="2">
        <v>39</v>
      </c>
      <c r="D5605" s="11"/>
      <c r="E56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05" s="524" t="str">
        <f t="shared" si="263"/>
        <v/>
      </c>
      <c r="H5605" s="525">
        <f t="shared" si="264"/>
        <v>0</v>
      </c>
      <c r="I5605" s="526">
        <f t="shared" si="265"/>
        <v>1</v>
      </c>
      <c r="J5605" s="526" t="str">
        <f ca="1">IF(G5605="","",SUMPRODUCT(LOOKUP(MID(SUBSTITUTE(UPPER(TRIM(CLEAN(SUBSTITUTE(SUBSTITUTE(G5605,"ٔ",""),"ـ","ء"))))," ",""),ROW(INDIRECT("1:"&amp;LEN(SUBSTITUTE(UPPER(TRIM(CLEAN(SUBSTITUTE(SUBSTITUTE(G5605,"ٔ",""),"ـ","ء"))))," ","")))),1),Gematria!$C$3:$C$40,Gematria!$D$3:$D$40)))</f>
        <v/>
      </c>
    </row>
    <row r="5606" spans="1:10" x14ac:dyDescent="0.25">
      <c r="A5606" s="2">
        <v>5605</v>
      </c>
      <c r="B5606" s="2">
        <v>74</v>
      </c>
      <c r="C5606" s="2">
        <v>40</v>
      </c>
      <c r="D5606" s="11"/>
      <c r="E56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06" s="524" t="str">
        <f t="shared" si="263"/>
        <v/>
      </c>
      <c r="H5606" s="525">
        <f t="shared" si="264"/>
        <v>0</v>
      </c>
      <c r="I5606" s="526">
        <f t="shared" si="265"/>
        <v>1</v>
      </c>
      <c r="J5606" s="526" t="str">
        <f ca="1">IF(G5606="","",SUMPRODUCT(LOOKUP(MID(SUBSTITUTE(UPPER(TRIM(CLEAN(SUBSTITUTE(SUBSTITUTE(G5606,"ٔ",""),"ـ","ء"))))," ",""),ROW(INDIRECT("1:"&amp;LEN(SUBSTITUTE(UPPER(TRIM(CLEAN(SUBSTITUTE(SUBSTITUTE(G5606,"ٔ",""),"ـ","ء"))))," ","")))),1),Gematria!$C$3:$C$40,Gematria!$D$3:$D$40)))</f>
        <v/>
      </c>
    </row>
    <row r="5607" spans="1:10" x14ac:dyDescent="0.25">
      <c r="A5607" s="2">
        <v>5606</v>
      </c>
      <c r="B5607" s="2">
        <v>74</v>
      </c>
      <c r="C5607" s="2">
        <v>41</v>
      </c>
      <c r="D5607" s="11"/>
      <c r="E56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07" s="524" t="str">
        <f t="shared" si="263"/>
        <v/>
      </c>
      <c r="H5607" s="525">
        <f t="shared" si="264"/>
        <v>0</v>
      </c>
      <c r="I5607" s="526">
        <f t="shared" si="265"/>
        <v>1</v>
      </c>
      <c r="J5607" s="526" t="str">
        <f ca="1">IF(G5607="","",SUMPRODUCT(LOOKUP(MID(SUBSTITUTE(UPPER(TRIM(CLEAN(SUBSTITUTE(SUBSTITUTE(G5607,"ٔ",""),"ـ","ء"))))," ",""),ROW(INDIRECT("1:"&amp;LEN(SUBSTITUTE(UPPER(TRIM(CLEAN(SUBSTITUTE(SUBSTITUTE(G5607,"ٔ",""),"ـ","ء"))))," ","")))),1),Gematria!$C$3:$C$40,Gematria!$D$3:$D$40)))</f>
        <v/>
      </c>
    </row>
    <row r="5608" spans="1:10" x14ac:dyDescent="0.25">
      <c r="A5608" s="2">
        <v>5607</v>
      </c>
      <c r="B5608" s="2">
        <v>74</v>
      </c>
      <c r="C5608" s="2">
        <v>42</v>
      </c>
      <c r="D5608" s="11"/>
      <c r="E56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08" s="524" t="str">
        <f t="shared" si="263"/>
        <v/>
      </c>
      <c r="H5608" s="525">
        <f t="shared" si="264"/>
        <v>0</v>
      </c>
      <c r="I5608" s="526">
        <f t="shared" si="265"/>
        <v>1</v>
      </c>
      <c r="J5608" s="526" t="str">
        <f ca="1">IF(G5608="","",SUMPRODUCT(LOOKUP(MID(SUBSTITUTE(UPPER(TRIM(CLEAN(SUBSTITUTE(SUBSTITUTE(G5608,"ٔ",""),"ـ","ء"))))," ",""),ROW(INDIRECT("1:"&amp;LEN(SUBSTITUTE(UPPER(TRIM(CLEAN(SUBSTITUTE(SUBSTITUTE(G5608,"ٔ",""),"ـ","ء"))))," ","")))),1),Gematria!$C$3:$C$40,Gematria!$D$3:$D$40)))</f>
        <v/>
      </c>
    </row>
    <row r="5609" spans="1:10" x14ac:dyDescent="0.25">
      <c r="A5609" s="2">
        <v>5608</v>
      </c>
      <c r="B5609" s="2">
        <v>74</v>
      </c>
      <c r="C5609" s="2">
        <v>43</v>
      </c>
      <c r="D5609" s="11"/>
      <c r="E56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09" s="524" t="str">
        <f t="shared" si="263"/>
        <v/>
      </c>
      <c r="H5609" s="525">
        <f t="shared" si="264"/>
        <v>0</v>
      </c>
      <c r="I5609" s="526">
        <f t="shared" si="265"/>
        <v>1</v>
      </c>
      <c r="J5609" s="526" t="str">
        <f ca="1">IF(G5609="","",SUMPRODUCT(LOOKUP(MID(SUBSTITUTE(UPPER(TRIM(CLEAN(SUBSTITUTE(SUBSTITUTE(G5609,"ٔ",""),"ـ","ء"))))," ",""),ROW(INDIRECT("1:"&amp;LEN(SUBSTITUTE(UPPER(TRIM(CLEAN(SUBSTITUTE(SUBSTITUTE(G5609,"ٔ",""),"ـ","ء"))))," ","")))),1),Gematria!$C$3:$C$40,Gematria!$D$3:$D$40)))</f>
        <v/>
      </c>
    </row>
    <row r="5610" spans="1:10" x14ac:dyDescent="0.25">
      <c r="A5610" s="2">
        <v>5609</v>
      </c>
      <c r="B5610" s="2">
        <v>74</v>
      </c>
      <c r="C5610" s="2">
        <v>44</v>
      </c>
      <c r="D5610" s="11"/>
      <c r="E56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10" s="524" t="str">
        <f t="shared" si="263"/>
        <v/>
      </c>
      <c r="H5610" s="525">
        <f t="shared" si="264"/>
        <v>0</v>
      </c>
      <c r="I5610" s="526">
        <f t="shared" si="265"/>
        <v>1</v>
      </c>
      <c r="J5610" s="526" t="str">
        <f ca="1">IF(G5610="","",SUMPRODUCT(LOOKUP(MID(SUBSTITUTE(UPPER(TRIM(CLEAN(SUBSTITUTE(SUBSTITUTE(G5610,"ٔ",""),"ـ","ء"))))," ",""),ROW(INDIRECT("1:"&amp;LEN(SUBSTITUTE(UPPER(TRIM(CLEAN(SUBSTITUTE(SUBSTITUTE(G5610,"ٔ",""),"ـ","ء"))))," ","")))),1),Gematria!$C$3:$C$40,Gematria!$D$3:$D$40)))</f>
        <v/>
      </c>
    </row>
    <row r="5611" spans="1:10" x14ac:dyDescent="0.25">
      <c r="A5611" s="2">
        <v>5610</v>
      </c>
      <c r="B5611" s="2">
        <v>74</v>
      </c>
      <c r="C5611" s="2">
        <v>45</v>
      </c>
      <c r="D5611" s="11"/>
      <c r="E56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11" s="524" t="str">
        <f t="shared" si="263"/>
        <v/>
      </c>
      <c r="H5611" s="525">
        <f t="shared" si="264"/>
        <v>0</v>
      </c>
      <c r="I5611" s="526">
        <f t="shared" si="265"/>
        <v>1</v>
      </c>
      <c r="J5611" s="526" t="str">
        <f ca="1">IF(G5611="","",SUMPRODUCT(LOOKUP(MID(SUBSTITUTE(UPPER(TRIM(CLEAN(SUBSTITUTE(SUBSTITUTE(G5611,"ٔ",""),"ـ","ء"))))," ",""),ROW(INDIRECT("1:"&amp;LEN(SUBSTITUTE(UPPER(TRIM(CLEAN(SUBSTITUTE(SUBSTITUTE(G5611,"ٔ",""),"ـ","ء"))))," ","")))),1),Gematria!$C$3:$C$40,Gematria!$D$3:$D$40)))</f>
        <v/>
      </c>
    </row>
    <row r="5612" spans="1:10" x14ac:dyDescent="0.25">
      <c r="A5612" s="2">
        <v>5611</v>
      </c>
      <c r="B5612" s="2">
        <v>74</v>
      </c>
      <c r="C5612" s="2">
        <v>46</v>
      </c>
      <c r="D5612" s="11"/>
      <c r="E56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12" s="524" t="str">
        <f t="shared" si="263"/>
        <v/>
      </c>
      <c r="H5612" s="525">
        <f t="shared" si="264"/>
        <v>0</v>
      </c>
      <c r="I5612" s="526">
        <f t="shared" si="265"/>
        <v>1</v>
      </c>
      <c r="J5612" s="526" t="str">
        <f ca="1">IF(G5612="","",SUMPRODUCT(LOOKUP(MID(SUBSTITUTE(UPPER(TRIM(CLEAN(SUBSTITUTE(SUBSTITUTE(G5612,"ٔ",""),"ـ","ء"))))," ",""),ROW(INDIRECT("1:"&amp;LEN(SUBSTITUTE(UPPER(TRIM(CLEAN(SUBSTITUTE(SUBSTITUTE(G5612,"ٔ",""),"ـ","ء"))))," ","")))),1),Gematria!$C$3:$C$40,Gematria!$D$3:$D$40)))</f>
        <v/>
      </c>
    </row>
    <row r="5613" spans="1:10" x14ac:dyDescent="0.25">
      <c r="A5613" s="2">
        <v>5612</v>
      </c>
      <c r="B5613" s="2">
        <v>74</v>
      </c>
      <c r="C5613" s="2">
        <v>47</v>
      </c>
      <c r="D5613" s="11"/>
      <c r="E56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13" s="524" t="str">
        <f t="shared" si="263"/>
        <v/>
      </c>
      <c r="H5613" s="525">
        <f t="shared" si="264"/>
        <v>0</v>
      </c>
      <c r="I5613" s="526">
        <f t="shared" si="265"/>
        <v>1</v>
      </c>
      <c r="J5613" s="526" t="str">
        <f ca="1">IF(G5613="","",SUMPRODUCT(LOOKUP(MID(SUBSTITUTE(UPPER(TRIM(CLEAN(SUBSTITUTE(SUBSTITUTE(G5613,"ٔ",""),"ـ","ء"))))," ",""),ROW(INDIRECT("1:"&amp;LEN(SUBSTITUTE(UPPER(TRIM(CLEAN(SUBSTITUTE(SUBSTITUTE(G5613,"ٔ",""),"ـ","ء"))))," ","")))),1),Gematria!$C$3:$C$40,Gematria!$D$3:$D$40)))</f>
        <v/>
      </c>
    </row>
    <row r="5614" spans="1:10" x14ac:dyDescent="0.25">
      <c r="A5614" s="2">
        <v>5613</v>
      </c>
      <c r="B5614" s="2">
        <v>74</v>
      </c>
      <c r="C5614" s="2">
        <v>48</v>
      </c>
      <c r="D5614" s="11"/>
      <c r="E56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14" s="524" t="str">
        <f t="shared" si="263"/>
        <v/>
      </c>
      <c r="H5614" s="525">
        <f t="shared" si="264"/>
        <v>0</v>
      </c>
      <c r="I5614" s="526">
        <f t="shared" si="265"/>
        <v>1</v>
      </c>
      <c r="J5614" s="526" t="str">
        <f ca="1">IF(G5614="","",SUMPRODUCT(LOOKUP(MID(SUBSTITUTE(UPPER(TRIM(CLEAN(SUBSTITUTE(SUBSTITUTE(G5614,"ٔ",""),"ـ","ء"))))," ",""),ROW(INDIRECT("1:"&amp;LEN(SUBSTITUTE(UPPER(TRIM(CLEAN(SUBSTITUTE(SUBSTITUTE(G5614,"ٔ",""),"ـ","ء"))))," ","")))),1),Gematria!$C$3:$C$40,Gematria!$D$3:$D$40)))</f>
        <v/>
      </c>
    </row>
    <row r="5615" spans="1:10" x14ac:dyDescent="0.25">
      <c r="A5615" s="2">
        <v>5614</v>
      </c>
      <c r="B5615" s="2">
        <v>74</v>
      </c>
      <c r="C5615" s="2">
        <v>49</v>
      </c>
      <c r="D5615" s="11"/>
      <c r="E56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15" s="524" t="str">
        <f t="shared" si="263"/>
        <v/>
      </c>
      <c r="H5615" s="525">
        <f t="shared" si="264"/>
        <v>0</v>
      </c>
      <c r="I5615" s="526">
        <f t="shared" si="265"/>
        <v>1</v>
      </c>
      <c r="J5615" s="526" t="str">
        <f ca="1">IF(G5615="","",SUMPRODUCT(LOOKUP(MID(SUBSTITUTE(UPPER(TRIM(CLEAN(SUBSTITUTE(SUBSTITUTE(G5615,"ٔ",""),"ـ","ء"))))," ",""),ROW(INDIRECT("1:"&amp;LEN(SUBSTITUTE(UPPER(TRIM(CLEAN(SUBSTITUTE(SUBSTITUTE(G5615,"ٔ",""),"ـ","ء"))))," ","")))),1),Gematria!$C$3:$C$40,Gematria!$D$3:$D$40)))</f>
        <v/>
      </c>
    </row>
    <row r="5616" spans="1:10" x14ac:dyDescent="0.25">
      <c r="A5616" s="2">
        <v>5615</v>
      </c>
      <c r="B5616" s="2">
        <v>74</v>
      </c>
      <c r="C5616" s="2">
        <v>50</v>
      </c>
      <c r="D5616" s="11"/>
      <c r="E56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16" s="524" t="str">
        <f t="shared" si="263"/>
        <v/>
      </c>
      <c r="H5616" s="525">
        <f t="shared" si="264"/>
        <v>0</v>
      </c>
      <c r="I5616" s="526">
        <f t="shared" si="265"/>
        <v>1</v>
      </c>
      <c r="J5616" s="526" t="str">
        <f ca="1">IF(G5616="","",SUMPRODUCT(LOOKUP(MID(SUBSTITUTE(UPPER(TRIM(CLEAN(SUBSTITUTE(SUBSTITUTE(G5616,"ٔ",""),"ـ","ء"))))," ",""),ROW(INDIRECT("1:"&amp;LEN(SUBSTITUTE(UPPER(TRIM(CLEAN(SUBSTITUTE(SUBSTITUTE(G5616,"ٔ",""),"ـ","ء"))))," ","")))),1),Gematria!$C$3:$C$40,Gematria!$D$3:$D$40)))</f>
        <v/>
      </c>
    </row>
    <row r="5617" spans="1:10" x14ac:dyDescent="0.25">
      <c r="A5617" s="2">
        <v>5616</v>
      </c>
      <c r="B5617" s="2">
        <v>74</v>
      </c>
      <c r="C5617" s="2">
        <v>51</v>
      </c>
      <c r="D5617" s="11"/>
      <c r="E56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17" s="524" t="str">
        <f t="shared" si="263"/>
        <v/>
      </c>
      <c r="H5617" s="525">
        <f t="shared" si="264"/>
        <v>0</v>
      </c>
      <c r="I5617" s="526">
        <f t="shared" si="265"/>
        <v>1</v>
      </c>
      <c r="J5617" s="526" t="str">
        <f ca="1">IF(G5617="","",SUMPRODUCT(LOOKUP(MID(SUBSTITUTE(UPPER(TRIM(CLEAN(SUBSTITUTE(SUBSTITUTE(G5617,"ٔ",""),"ـ","ء"))))," ",""),ROW(INDIRECT("1:"&amp;LEN(SUBSTITUTE(UPPER(TRIM(CLEAN(SUBSTITUTE(SUBSTITUTE(G5617,"ٔ",""),"ـ","ء"))))," ","")))),1),Gematria!$C$3:$C$40,Gematria!$D$3:$D$40)))</f>
        <v/>
      </c>
    </row>
    <row r="5618" spans="1:10" x14ac:dyDescent="0.25">
      <c r="A5618" s="2">
        <v>5617</v>
      </c>
      <c r="B5618" s="2">
        <v>74</v>
      </c>
      <c r="C5618" s="2">
        <v>52</v>
      </c>
      <c r="D5618" s="11"/>
      <c r="E56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18" s="524" t="str">
        <f t="shared" si="263"/>
        <v/>
      </c>
      <c r="H5618" s="525">
        <f t="shared" si="264"/>
        <v>0</v>
      </c>
      <c r="I5618" s="526">
        <f t="shared" si="265"/>
        <v>1</v>
      </c>
      <c r="J5618" s="526" t="str">
        <f ca="1">IF(G5618="","",SUMPRODUCT(LOOKUP(MID(SUBSTITUTE(UPPER(TRIM(CLEAN(SUBSTITUTE(SUBSTITUTE(G5618,"ٔ",""),"ـ","ء"))))," ",""),ROW(INDIRECT("1:"&amp;LEN(SUBSTITUTE(UPPER(TRIM(CLEAN(SUBSTITUTE(SUBSTITUTE(G5618,"ٔ",""),"ـ","ء"))))," ","")))),1),Gematria!$C$3:$C$40,Gematria!$D$3:$D$40)))</f>
        <v/>
      </c>
    </row>
    <row r="5619" spans="1:10" x14ac:dyDescent="0.25">
      <c r="A5619" s="2">
        <v>5618</v>
      </c>
      <c r="B5619" s="2">
        <v>74</v>
      </c>
      <c r="C5619" s="2">
        <v>53</v>
      </c>
      <c r="D5619" s="11"/>
      <c r="E56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19" s="524" t="str">
        <f t="shared" si="263"/>
        <v/>
      </c>
      <c r="H5619" s="525">
        <f t="shared" si="264"/>
        <v>0</v>
      </c>
      <c r="I5619" s="526">
        <f t="shared" si="265"/>
        <v>1</v>
      </c>
      <c r="J5619" s="526" t="str">
        <f ca="1">IF(G5619="","",SUMPRODUCT(LOOKUP(MID(SUBSTITUTE(UPPER(TRIM(CLEAN(SUBSTITUTE(SUBSTITUTE(G5619,"ٔ",""),"ـ","ء"))))," ",""),ROW(INDIRECT("1:"&amp;LEN(SUBSTITUTE(UPPER(TRIM(CLEAN(SUBSTITUTE(SUBSTITUTE(G5619,"ٔ",""),"ـ","ء"))))," ","")))),1),Gematria!$C$3:$C$40,Gematria!$D$3:$D$40)))</f>
        <v/>
      </c>
    </row>
    <row r="5620" spans="1:10" x14ac:dyDescent="0.25">
      <c r="A5620" s="2">
        <v>5619</v>
      </c>
      <c r="B5620" s="2">
        <v>74</v>
      </c>
      <c r="C5620" s="2">
        <v>54</v>
      </c>
      <c r="D5620" s="11"/>
      <c r="E56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20" s="524" t="str">
        <f t="shared" si="263"/>
        <v/>
      </c>
      <c r="H5620" s="525">
        <f t="shared" si="264"/>
        <v>0</v>
      </c>
      <c r="I5620" s="526">
        <f t="shared" si="265"/>
        <v>1</v>
      </c>
      <c r="J5620" s="526" t="str">
        <f ca="1">IF(G5620="","",SUMPRODUCT(LOOKUP(MID(SUBSTITUTE(UPPER(TRIM(CLEAN(SUBSTITUTE(SUBSTITUTE(G5620,"ٔ",""),"ـ","ء"))))," ",""),ROW(INDIRECT("1:"&amp;LEN(SUBSTITUTE(UPPER(TRIM(CLEAN(SUBSTITUTE(SUBSTITUTE(G5620,"ٔ",""),"ـ","ء"))))," ","")))),1),Gematria!$C$3:$C$40,Gematria!$D$3:$D$40)))</f>
        <v/>
      </c>
    </row>
    <row r="5621" spans="1:10" x14ac:dyDescent="0.25">
      <c r="A5621" s="2">
        <v>5620</v>
      </c>
      <c r="B5621" s="2">
        <v>74</v>
      </c>
      <c r="C5621" s="2">
        <v>55</v>
      </c>
      <c r="D5621" s="11"/>
      <c r="E56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21" s="524" t="str">
        <f t="shared" si="263"/>
        <v/>
      </c>
      <c r="H5621" s="525">
        <f t="shared" si="264"/>
        <v>0</v>
      </c>
      <c r="I5621" s="526">
        <f t="shared" si="265"/>
        <v>1</v>
      </c>
      <c r="J5621" s="526" t="str">
        <f ca="1">IF(G5621="","",SUMPRODUCT(LOOKUP(MID(SUBSTITUTE(UPPER(TRIM(CLEAN(SUBSTITUTE(SUBSTITUTE(G5621,"ٔ",""),"ـ","ء"))))," ",""),ROW(INDIRECT("1:"&amp;LEN(SUBSTITUTE(UPPER(TRIM(CLEAN(SUBSTITUTE(SUBSTITUTE(G5621,"ٔ",""),"ـ","ء"))))," ","")))),1),Gematria!$C$3:$C$40,Gematria!$D$3:$D$40)))</f>
        <v/>
      </c>
    </row>
    <row r="5622" spans="1:10" x14ac:dyDescent="0.25">
      <c r="A5622" s="2">
        <v>5621</v>
      </c>
      <c r="B5622" s="2">
        <v>74</v>
      </c>
      <c r="C5622" s="2">
        <v>56</v>
      </c>
      <c r="D5622" s="11"/>
      <c r="E56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22" s="524" t="str">
        <f t="shared" si="263"/>
        <v/>
      </c>
      <c r="H5622" s="525">
        <f t="shared" si="264"/>
        <v>0</v>
      </c>
      <c r="I5622" s="526">
        <f t="shared" si="265"/>
        <v>1</v>
      </c>
      <c r="J5622" s="526" t="str">
        <f ca="1">IF(G5622="","",SUMPRODUCT(LOOKUP(MID(SUBSTITUTE(UPPER(TRIM(CLEAN(SUBSTITUTE(SUBSTITUTE(G5622,"ٔ",""),"ـ","ء"))))," ",""),ROW(INDIRECT("1:"&amp;LEN(SUBSTITUTE(UPPER(TRIM(CLEAN(SUBSTITUTE(SUBSTITUTE(G5622,"ٔ",""),"ـ","ء"))))," ","")))),1),Gematria!$C$3:$C$40,Gematria!$D$3:$D$40)))</f>
        <v/>
      </c>
    </row>
    <row r="5623" spans="1:10" x14ac:dyDescent="0.25">
      <c r="A5623" s="2">
        <v>5622</v>
      </c>
      <c r="B5623" s="2">
        <v>75</v>
      </c>
      <c r="C5623" s="2">
        <v>0</v>
      </c>
      <c r="D5623" s="11"/>
      <c r="E56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23" s="524" t="str">
        <f t="shared" si="263"/>
        <v/>
      </c>
      <c r="H5623" s="525">
        <f t="shared" si="264"/>
        <v>0</v>
      </c>
      <c r="I5623" s="526">
        <f t="shared" si="265"/>
        <v>1</v>
      </c>
      <c r="J5623" s="526" t="str">
        <f ca="1">IF(G5623="","",SUMPRODUCT(LOOKUP(MID(SUBSTITUTE(UPPER(TRIM(CLEAN(SUBSTITUTE(SUBSTITUTE(G5623,"ٔ",""),"ـ","ء"))))," ",""),ROW(INDIRECT("1:"&amp;LEN(SUBSTITUTE(UPPER(TRIM(CLEAN(SUBSTITUTE(SUBSTITUTE(G5623,"ٔ",""),"ـ","ء"))))," ","")))),1),Gematria!$C$3:$C$40,Gematria!$D$3:$D$40)))</f>
        <v/>
      </c>
    </row>
    <row r="5624" spans="1:10" x14ac:dyDescent="0.25">
      <c r="A5624" s="2">
        <v>5623</v>
      </c>
      <c r="B5624" s="2">
        <v>75</v>
      </c>
      <c r="C5624" s="2">
        <v>1</v>
      </c>
      <c r="D5624" s="11"/>
      <c r="E56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24" s="524" t="str">
        <f t="shared" si="263"/>
        <v/>
      </c>
      <c r="H5624" s="525">
        <f t="shared" si="264"/>
        <v>0</v>
      </c>
      <c r="I5624" s="526">
        <f t="shared" si="265"/>
        <v>1</v>
      </c>
      <c r="J5624" s="526" t="str">
        <f ca="1">IF(G5624="","",SUMPRODUCT(LOOKUP(MID(SUBSTITUTE(UPPER(TRIM(CLEAN(SUBSTITUTE(SUBSTITUTE(G5624,"ٔ",""),"ـ","ء"))))," ",""),ROW(INDIRECT("1:"&amp;LEN(SUBSTITUTE(UPPER(TRIM(CLEAN(SUBSTITUTE(SUBSTITUTE(G5624,"ٔ",""),"ـ","ء"))))," ","")))),1),Gematria!$C$3:$C$40,Gematria!$D$3:$D$40)))</f>
        <v/>
      </c>
    </row>
    <row r="5625" spans="1:10" x14ac:dyDescent="0.25">
      <c r="A5625" s="2">
        <v>5624</v>
      </c>
      <c r="B5625" s="2">
        <v>75</v>
      </c>
      <c r="C5625" s="2">
        <v>2</v>
      </c>
      <c r="D5625" s="11"/>
      <c r="E56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25" s="524" t="str">
        <f t="shared" si="263"/>
        <v/>
      </c>
      <c r="H5625" s="525">
        <f t="shared" si="264"/>
        <v>0</v>
      </c>
      <c r="I5625" s="526">
        <f t="shared" si="265"/>
        <v>1</v>
      </c>
      <c r="J5625" s="526" t="str">
        <f ca="1">IF(G5625="","",SUMPRODUCT(LOOKUP(MID(SUBSTITUTE(UPPER(TRIM(CLEAN(SUBSTITUTE(SUBSTITUTE(G5625,"ٔ",""),"ـ","ء"))))," ",""),ROW(INDIRECT("1:"&amp;LEN(SUBSTITUTE(UPPER(TRIM(CLEAN(SUBSTITUTE(SUBSTITUTE(G5625,"ٔ",""),"ـ","ء"))))," ","")))),1),Gematria!$C$3:$C$40,Gematria!$D$3:$D$40)))</f>
        <v/>
      </c>
    </row>
    <row r="5626" spans="1:10" x14ac:dyDescent="0.25">
      <c r="A5626" s="2">
        <v>5625</v>
      </c>
      <c r="B5626" s="2">
        <v>75</v>
      </c>
      <c r="C5626" s="2">
        <v>3</v>
      </c>
      <c r="D5626" s="11"/>
      <c r="E56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26" s="524" t="str">
        <f t="shared" si="263"/>
        <v/>
      </c>
      <c r="H5626" s="525">
        <f t="shared" si="264"/>
        <v>0</v>
      </c>
      <c r="I5626" s="526">
        <f t="shared" si="265"/>
        <v>1</v>
      </c>
      <c r="J5626" s="526" t="str">
        <f ca="1">IF(G5626="","",SUMPRODUCT(LOOKUP(MID(SUBSTITUTE(UPPER(TRIM(CLEAN(SUBSTITUTE(SUBSTITUTE(G5626,"ٔ",""),"ـ","ء"))))," ",""),ROW(INDIRECT("1:"&amp;LEN(SUBSTITUTE(UPPER(TRIM(CLEAN(SUBSTITUTE(SUBSTITUTE(G5626,"ٔ",""),"ـ","ء"))))," ","")))),1),Gematria!$C$3:$C$40,Gematria!$D$3:$D$40)))</f>
        <v/>
      </c>
    </row>
    <row r="5627" spans="1:10" x14ac:dyDescent="0.25">
      <c r="A5627" s="2">
        <v>5626</v>
      </c>
      <c r="B5627" s="2">
        <v>75</v>
      </c>
      <c r="C5627" s="2">
        <v>4</v>
      </c>
      <c r="D5627" s="11"/>
      <c r="E56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27" s="524" t="str">
        <f t="shared" si="263"/>
        <v/>
      </c>
      <c r="H5627" s="525">
        <f t="shared" si="264"/>
        <v>0</v>
      </c>
      <c r="I5627" s="526">
        <f t="shared" si="265"/>
        <v>1</v>
      </c>
      <c r="J5627" s="526" t="str">
        <f ca="1">IF(G5627="","",SUMPRODUCT(LOOKUP(MID(SUBSTITUTE(UPPER(TRIM(CLEAN(SUBSTITUTE(SUBSTITUTE(G5627,"ٔ",""),"ـ","ء"))))," ",""),ROW(INDIRECT("1:"&amp;LEN(SUBSTITUTE(UPPER(TRIM(CLEAN(SUBSTITUTE(SUBSTITUTE(G5627,"ٔ",""),"ـ","ء"))))," ","")))),1),Gematria!$C$3:$C$40,Gematria!$D$3:$D$40)))</f>
        <v/>
      </c>
    </row>
    <row r="5628" spans="1:10" x14ac:dyDescent="0.25">
      <c r="A5628" s="2">
        <v>5627</v>
      </c>
      <c r="B5628" s="2">
        <v>75</v>
      </c>
      <c r="C5628" s="2">
        <v>5</v>
      </c>
      <c r="D5628" s="11"/>
      <c r="E56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28" s="524" t="str">
        <f t="shared" si="263"/>
        <v/>
      </c>
      <c r="H5628" s="525">
        <f t="shared" si="264"/>
        <v>0</v>
      </c>
      <c r="I5628" s="526">
        <f t="shared" si="265"/>
        <v>1</v>
      </c>
      <c r="J5628" s="526" t="str">
        <f ca="1">IF(G5628="","",SUMPRODUCT(LOOKUP(MID(SUBSTITUTE(UPPER(TRIM(CLEAN(SUBSTITUTE(SUBSTITUTE(G5628,"ٔ",""),"ـ","ء"))))," ",""),ROW(INDIRECT("1:"&amp;LEN(SUBSTITUTE(UPPER(TRIM(CLEAN(SUBSTITUTE(SUBSTITUTE(G5628,"ٔ",""),"ـ","ء"))))," ","")))),1),Gematria!$C$3:$C$40,Gematria!$D$3:$D$40)))</f>
        <v/>
      </c>
    </row>
    <row r="5629" spans="1:10" x14ac:dyDescent="0.25">
      <c r="A5629" s="2">
        <v>5628</v>
      </c>
      <c r="B5629" s="2">
        <v>75</v>
      </c>
      <c r="C5629" s="2">
        <v>6</v>
      </c>
      <c r="D5629" s="11"/>
      <c r="E56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29" s="524" t="str">
        <f t="shared" si="263"/>
        <v/>
      </c>
      <c r="H5629" s="525">
        <f t="shared" si="264"/>
        <v>0</v>
      </c>
      <c r="I5629" s="526">
        <f t="shared" si="265"/>
        <v>1</v>
      </c>
      <c r="J5629" s="526" t="str">
        <f ca="1">IF(G5629="","",SUMPRODUCT(LOOKUP(MID(SUBSTITUTE(UPPER(TRIM(CLEAN(SUBSTITUTE(SUBSTITUTE(G5629,"ٔ",""),"ـ","ء"))))," ",""),ROW(INDIRECT("1:"&amp;LEN(SUBSTITUTE(UPPER(TRIM(CLEAN(SUBSTITUTE(SUBSTITUTE(G5629,"ٔ",""),"ـ","ء"))))," ","")))),1),Gematria!$C$3:$C$40,Gematria!$D$3:$D$40)))</f>
        <v/>
      </c>
    </row>
    <row r="5630" spans="1:10" x14ac:dyDescent="0.25">
      <c r="A5630" s="2">
        <v>5629</v>
      </c>
      <c r="B5630" s="2">
        <v>75</v>
      </c>
      <c r="C5630" s="2">
        <v>7</v>
      </c>
      <c r="D5630" s="11"/>
      <c r="E56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30" s="524" t="str">
        <f t="shared" si="263"/>
        <v/>
      </c>
      <c r="H5630" s="525">
        <f t="shared" si="264"/>
        <v>0</v>
      </c>
      <c r="I5630" s="526">
        <f t="shared" si="265"/>
        <v>1</v>
      </c>
      <c r="J5630" s="526" t="str">
        <f ca="1">IF(G5630="","",SUMPRODUCT(LOOKUP(MID(SUBSTITUTE(UPPER(TRIM(CLEAN(SUBSTITUTE(SUBSTITUTE(G5630,"ٔ",""),"ـ","ء"))))," ",""),ROW(INDIRECT("1:"&amp;LEN(SUBSTITUTE(UPPER(TRIM(CLEAN(SUBSTITUTE(SUBSTITUTE(G5630,"ٔ",""),"ـ","ء"))))," ","")))),1),Gematria!$C$3:$C$40,Gematria!$D$3:$D$40)))</f>
        <v/>
      </c>
    </row>
    <row r="5631" spans="1:10" x14ac:dyDescent="0.25">
      <c r="A5631" s="2">
        <v>5630</v>
      </c>
      <c r="B5631" s="2">
        <v>75</v>
      </c>
      <c r="C5631" s="2">
        <v>8</v>
      </c>
      <c r="D5631" s="11"/>
      <c r="E56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31" s="524" t="str">
        <f t="shared" si="263"/>
        <v/>
      </c>
      <c r="H5631" s="525">
        <f t="shared" si="264"/>
        <v>0</v>
      </c>
      <c r="I5631" s="526">
        <f t="shared" si="265"/>
        <v>1</v>
      </c>
      <c r="J5631" s="526" t="str">
        <f ca="1">IF(G5631="","",SUMPRODUCT(LOOKUP(MID(SUBSTITUTE(UPPER(TRIM(CLEAN(SUBSTITUTE(SUBSTITUTE(G5631,"ٔ",""),"ـ","ء"))))," ",""),ROW(INDIRECT("1:"&amp;LEN(SUBSTITUTE(UPPER(TRIM(CLEAN(SUBSTITUTE(SUBSTITUTE(G5631,"ٔ",""),"ـ","ء"))))," ","")))),1),Gematria!$C$3:$C$40,Gematria!$D$3:$D$40)))</f>
        <v/>
      </c>
    </row>
    <row r="5632" spans="1:10" x14ac:dyDescent="0.25">
      <c r="A5632" s="2">
        <v>5631</v>
      </c>
      <c r="B5632" s="2">
        <v>75</v>
      </c>
      <c r="C5632" s="2">
        <v>9</v>
      </c>
      <c r="D5632" s="11"/>
      <c r="E56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32" s="524" t="str">
        <f t="shared" si="263"/>
        <v/>
      </c>
      <c r="H5632" s="525">
        <f t="shared" si="264"/>
        <v>0</v>
      </c>
      <c r="I5632" s="526">
        <f t="shared" si="265"/>
        <v>1</v>
      </c>
      <c r="J5632" s="526" t="str">
        <f ca="1">IF(G5632="","",SUMPRODUCT(LOOKUP(MID(SUBSTITUTE(UPPER(TRIM(CLEAN(SUBSTITUTE(SUBSTITUTE(G5632,"ٔ",""),"ـ","ء"))))," ",""),ROW(INDIRECT("1:"&amp;LEN(SUBSTITUTE(UPPER(TRIM(CLEAN(SUBSTITUTE(SUBSTITUTE(G5632,"ٔ",""),"ـ","ء"))))," ","")))),1),Gematria!$C$3:$C$40,Gematria!$D$3:$D$40)))</f>
        <v/>
      </c>
    </row>
    <row r="5633" spans="1:10" x14ac:dyDescent="0.25">
      <c r="A5633" s="2">
        <v>5632</v>
      </c>
      <c r="B5633" s="2">
        <v>75</v>
      </c>
      <c r="C5633" s="2">
        <v>10</v>
      </c>
      <c r="D5633" s="11"/>
      <c r="E56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33" s="524" t="str">
        <f t="shared" si="263"/>
        <v/>
      </c>
      <c r="H5633" s="525">
        <f t="shared" si="264"/>
        <v>0</v>
      </c>
      <c r="I5633" s="526">
        <f t="shared" si="265"/>
        <v>1</v>
      </c>
      <c r="J5633" s="526" t="str">
        <f ca="1">IF(G5633="","",SUMPRODUCT(LOOKUP(MID(SUBSTITUTE(UPPER(TRIM(CLEAN(SUBSTITUTE(SUBSTITUTE(G5633,"ٔ",""),"ـ","ء"))))," ",""),ROW(INDIRECT("1:"&amp;LEN(SUBSTITUTE(UPPER(TRIM(CLEAN(SUBSTITUTE(SUBSTITUTE(G5633,"ٔ",""),"ـ","ء"))))," ","")))),1),Gematria!$C$3:$C$40,Gematria!$D$3:$D$40)))</f>
        <v/>
      </c>
    </row>
    <row r="5634" spans="1:10" x14ac:dyDescent="0.25">
      <c r="A5634" s="2">
        <v>5633</v>
      </c>
      <c r="B5634" s="2">
        <v>75</v>
      </c>
      <c r="C5634" s="2">
        <v>11</v>
      </c>
      <c r="D5634" s="11"/>
      <c r="E56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34" s="524" t="str">
        <f t="shared" si="263"/>
        <v/>
      </c>
      <c r="H5634" s="525">
        <f t="shared" si="264"/>
        <v>0</v>
      </c>
      <c r="I5634" s="526">
        <f t="shared" si="265"/>
        <v>1</v>
      </c>
      <c r="J5634" s="526" t="str">
        <f ca="1">IF(G5634="","",SUMPRODUCT(LOOKUP(MID(SUBSTITUTE(UPPER(TRIM(CLEAN(SUBSTITUTE(SUBSTITUTE(G5634,"ٔ",""),"ـ","ء"))))," ",""),ROW(INDIRECT("1:"&amp;LEN(SUBSTITUTE(UPPER(TRIM(CLEAN(SUBSTITUTE(SUBSTITUTE(G5634,"ٔ",""),"ـ","ء"))))," ","")))),1),Gematria!$C$3:$C$40,Gematria!$D$3:$D$40)))</f>
        <v/>
      </c>
    </row>
    <row r="5635" spans="1:10" x14ac:dyDescent="0.25">
      <c r="A5635" s="2">
        <v>5634</v>
      </c>
      <c r="B5635" s="2">
        <v>75</v>
      </c>
      <c r="C5635" s="2">
        <v>12</v>
      </c>
      <c r="D5635" s="11"/>
      <c r="E56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35" s="524" t="str">
        <f t="shared" ref="G5635:G5698" si="266">TRIM(CLEAN(SUBSTITUTE(F5635,"ٔ","")))</f>
        <v/>
      </c>
      <c r="H5635" s="525">
        <f t="shared" ref="H5635:H5698" si="267">LEN(SUBSTITUTE(G5635," ",""))</f>
        <v>0</v>
      </c>
      <c r="I5635" s="526">
        <f t="shared" si="265"/>
        <v>1</v>
      </c>
      <c r="J5635" s="526" t="str">
        <f ca="1">IF(G5635="","",SUMPRODUCT(LOOKUP(MID(SUBSTITUTE(UPPER(TRIM(CLEAN(SUBSTITUTE(SUBSTITUTE(G5635,"ٔ",""),"ـ","ء"))))," ",""),ROW(INDIRECT("1:"&amp;LEN(SUBSTITUTE(UPPER(TRIM(CLEAN(SUBSTITUTE(SUBSTITUTE(G5635,"ٔ",""),"ـ","ء"))))," ","")))),1),Gematria!$C$3:$C$40,Gematria!$D$3:$D$40)))</f>
        <v/>
      </c>
    </row>
    <row r="5636" spans="1:10" x14ac:dyDescent="0.25">
      <c r="A5636" s="2">
        <v>5635</v>
      </c>
      <c r="B5636" s="2">
        <v>75</v>
      </c>
      <c r="C5636" s="2">
        <v>13</v>
      </c>
      <c r="D5636" s="11"/>
      <c r="E56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36" s="524" t="str">
        <f t="shared" si="266"/>
        <v/>
      </c>
      <c r="H5636" s="525">
        <f t="shared" si="267"/>
        <v>0</v>
      </c>
      <c r="I5636" s="526">
        <f t="shared" si="265"/>
        <v>1</v>
      </c>
      <c r="J5636" s="526" t="str">
        <f ca="1">IF(G5636="","",SUMPRODUCT(LOOKUP(MID(SUBSTITUTE(UPPER(TRIM(CLEAN(SUBSTITUTE(SUBSTITUTE(G5636,"ٔ",""),"ـ","ء"))))," ",""),ROW(INDIRECT("1:"&amp;LEN(SUBSTITUTE(UPPER(TRIM(CLEAN(SUBSTITUTE(SUBSTITUTE(G5636,"ٔ",""),"ـ","ء"))))," ","")))),1),Gematria!$C$3:$C$40,Gematria!$D$3:$D$40)))</f>
        <v/>
      </c>
    </row>
    <row r="5637" spans="1:10" x14ac:dyDescent="0.25">
      <c r="A5637" s="2">
        <v>5636</v>
      </c>
      <c r="B5637" s="2">
        <v>75</v>
      </c>
      <c r="C5637" s="2">
        <v>14</v>
      </c>
      <c r="D5637" s="11"/>
      <c r="E56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37" s="524" t="str">
        <f t="shared" si="266"/>
        <v/>
      </c>
      <c r="H5637" s="525">
        <f t="shared" si="267"/>
        <v>0</v>
      </c>
      <c r="I5637" s="526">
        <f t="shared" si="265"/>
        <v>1</v>
      </c>
      <c r="J5637" s="526" t="str">
        <f ca="1">IF(G5637="","",SUMPRODUCT(LOOKUP(MID(SUBSTITUTE(UPPER(TRIM(CLEAN(SUBSTITUTE(SUBSTITUTE(G5637,"ٔ",""),"ـ","ء"))))," ",""),ROW(INDIRECT("1:"&amp;LEN(SUBSTITUTE(UPPER(TRIM(CLEAN(SUBSTITUTE(SUBSTITUTE(G5637,"ٔ",""),"ـ","ء"))))," ","")))),1),Gematria!$C$3:$C$40,Gematria!$D$3:$D$40)))</f>
        <v/>
      </c>
    </row>
    <row r="5638" spans="1:10" x14ac:dyDescent="0.25">
      <c r="A5638" s="2">
        <v>5637</v>
      </c>
      <c r="B5638" s="2">
        <v>75</v>
      </c>
      <c r="C5638" s="2">
        <v>15</v>
      </c>
      <c r="D5638" s="11"/>
      <c r="E56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38" s="524" t="str">
        <f t="shared" si="266"/>
        <v/>
      </c>
      <c r="H5638" s="525">
        <f t="shared" si="267"/>
        <v>0</v>
      </c>
      <c r="I5638" s="526">
        <f t="shared" si="265"/>
        <v>1</v>
      </c>
      <c r="J5638" s="526" t="str">
        <f ca="1">IF(G5638="","",SUMPRODUCT(LOOKUP(MID(SUBSTITUTE(UPPER(TRIM(CLEAN(SUBSTITUTE(SUBSTITUTE(G5638,"ٔ",""),"ـ","ء"))))," ",""),ROW(INDIRECT("1:"&amp;LEN(SUBSTITUTE(UPPER(TRIM(CLEAN(SUBSTITUTE(SUBSTITUTE(G5638,"ٔ",""),"ـ","ء"))))," ","")))),1),Gematria!$C$3:$C$40,Gematria!$D$3:$D$40)))</f>
        <v/>
      </c>
    </row>
    <row r="5639" spans="1:10" x14ac:dyDescent="0.25">
      <c r="A5639" s="2">
        <v>5638</v>
      </c>
      <c r="B5639" s="2">
        <v>75</v>
      </c>
      <c r="C5639" s="2">
        <v>16</v>
      </c>
      <c r="D5639" s="11"/>
      <c r="E56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39" s="524" t="str">
        <f t="shared" si="266"/>
        <v/>
      </c>
      <c r="H5639" s="525">
        <f t="shared" si="267"/>
        <v>0</v>
      </c>
      <c r="I5639" s="526">
        <f t="shared" si="265"/>
        <v>1</v>
      </c>
      <c r="J5639" s="526" t="str">
        <f ca="1">IF(G5639="","",SUMPRODUCT(LOOKUP(MID(SUBSTITUTE(UPPER(TRIM(CLEAN(SUBSTITUTE(SUBSTITUTE(G5639,"ٔ",""),"ـ","ء"))))," ",""),ROW(INDIRECT("1:"&amp;LEN(SUBSTITUTE(UPPER(TRIM(CLEAN(SUBSTITUTE(SUBSTITUTE(G5639,"ٔ",""),"ـ","ء"))))," ","")))),1),Gematria!$C$3:$C$40,Gematria!$D$3:$D$40)))</f>
        <v/>
      </c>
    </row>
    <row r="5640" spans="1:10" x14ac:dyDescent="0.25">
      <c r="A5640" s="2">
        <v>5639</v>
      </c>
      <c r="B5640" s="2">
        <v>75</v>
      </c>
      <c r="C5640" s="2">
        <v>17</v>
      </c>
      <c r="D5640" s="11"/>
      <c r="E56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40" s="524" t="str">
        <f t="shared" si="266"/>
        <v/>
      </c>
      <c r="H5640" s="525">
        <f t="shared" si="267"/>
        <v>0</v>
      </c>
      <c r="I5640" s="526">
        <f t="shared" si="265"/>
        <v>1</v>
      </c>
      <c r="J5640" s="526" t="str">
        <f ca="1">IF(G5640="","",SUMPRODUCT(LOOKUP(MID(SUBSTITUTE(UPPER(TRIM(CLEAN(SUBSTITUTE(SUBSTITUTE(G5640,"ٔ",""),"ـ","ء"))))," ",""),ROW(INDIRECT("1:"&amp;LEN(SUBSTITUTE(UPPER(TRIM(CLEAN(SUBSTITUTE(SUBSTITUTE(G5640,"ٔ",""),"ـ","ء"))))," ","")))),1),Gematria!$C$3:$C$40,Gematria!$D$3:$D$40)))</f>
        <v/>
      </c>
    </row>
    <row r="5641" spans="1:10" x14ac:dyDescent="0.25">
      <c r="A5641" s="2">
        <v>5640</v>
      </c>
      <c r="B5641" s="2">
        <v>75</v>
      </c>
      <c r="C5641" s="2">
        <v>18</v>
      </c>
      <c r="D5641" s="11"/>
      <c r="E56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41" s="524" t="str">
        <f t="shared" si="266"/>
        <v/>
      </c>
      <c r="H5641" s="525">
        <f t="shared" si="267"/>
        <v>0</v>
      </c>
      <c r="I5641" s="526">
        <f t="shared" si="265"/>
        <v>1</v>
      </c>
      <c r="J5641" s="526" t="str">
        <f ca="1">IF(G5641="","",SUMPRODUCT(LOOKUP(MID(SUBSTITUTE(UPPER(TRIM(CLEAN(SUBSTITUTE(SUBSTITUTE(G5641,"ٔ",""),"ـ","ء"))))," ",""),ROW(INDIRECT("1:"&amp;LEN(SUBSTITUTE(UPPER(TRIM(CLEAN(SUBSTITUTE(SUBSTITUTE(G5641,"ٔ",""),"ـ","ء"))))," ","")))),1),Gematria!$C$3:$C$40,Gematria!$D$3:$D$40)))</f>
        <v/>
      </c>
    </row>
    <row r="5642" spans="1:10" x14ac:dyDescent="0.25">
      <c r="A5642" s="2">
        <v>5641</v>
      </c>
      <c r="B5642" s="2">
        <v>75</v>
      </c>
      <c r="C5642" s="2">
        <v>19</v>
      </c>
      <c r="D5642" s="11"/>
      <c r="E56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42" s="524" t="str">
        <f t="shared" si="266"/>
        <v/>
      </c>
      <c r="H5642" s="525">
        <f t="shared" si="267"/>
        <v>0</v>
      </c>
      <c r="I5642" s="526">
        <f t="shared" si="265"/>
        <v>1</v>
      </c>
      <c r="J5642" s="526" t="str">
        <f ca="1">IF(G5642="","",SUMPRODUCT(LOOKUP(MID(SUBSTITUTE(UPPER(TRIM(CLEAN(SUBSTITUTE(SUBSTITUTE(G5642,"ٔ",""),"ـ","ء"))))," ",""),ROW(INDIRECT("1:"&amp;LEN(SUBSTITUTE(UPPER(TRIM(CLEAN(SUBSTITUTE(SUBSTITUTE(G5642,"ٔ",""),"ـ","ء"))))," ","")))),1),Gematria!$C$3:$C$40,Gematria!$D$3:$D$40)))</f>
        <v/>
      </c>
    </row>
    <row r="5643" spans="1:10" x14ac:dyDescent="0.25">
      <c r="A5643" s="2">
        <v>5642</v>
      </c>
      <c r="B5643" s="2">
        <v>75</v>
      </c>
      <c r="C5643" s="2">
        <v>20</v>
      </c>
      <c r="D5643" s="11"/>
      <c r="E56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43" s="524" t="str">
        <f t="shared" si="266"/>
        <v/>
      </c>
      <c r="H5643" s="525">
        <f t="shared" si="267"/>
        <v>0</v>
      </c>
      <c r="I5643" s="526">
        <f t="shared" si="265"/>
        <v>1</v>
      </c>
      <c r="J5643" s="526" t="str">
        <f ca="1">IF(G5643="","",SUMPRODUCT(LOOKUP(MID(SUBSTITUTE(UPPER(TRIM(CLEAN(SUBSTITUTE(SUBSTITUTE(G5643,"ٔ",""),"ـ","ء"))))," ",""),ROW(INDIRECT("1:"&amp;LEN(SUBSTITUTE(UPPER(TRIM(CLEAN(SUBSTITUTE(SUBSTITUTE(G5643,"ٔ",""),"ـ","ء"))))," ","")))),1),Gematria!$C$3:$C$40,Gematria!$D$3:$D$40)))</f>
        <v/>
      </c>
    </row>
    <row r="5644" spans="1:10" x14ac:dyDescent="0.25">
      <c r="A5644" s="2">
        <v>5643</v>
      </c>
      <c r="B5644" s="2">
        <v>75</v>
      </c>
      <c r="C5644" s="2">
        <v>21</v>
      </c>
      <c r="D5644" s="11"/>
      <c r="E56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44" s="524" t="str">
        <f t="shared" si="266"/>
        <v/>
      </c>
      <c r="H5644" s="525">
        <f t="shared" si="267"/>
        <v>0</v>
      </c>
      <c r="I5644" s="526">
        <f t="shared" si="265"/>
        <v>1</v>
      </c>
      <c r="J5644" s="526" t="str">
        <f ca="1">IF(G5644="","",SUMPRODUCT(LOOKUP(MID(SUBSTITUTE(UPPER(TRIM(CLEAN(SUBSTITUTE(SUBSTITUTE(G5644,"ٔ",""),"ـ","ء"))))," ",""),ROW(INDIRECT("1:"&amp;LEN(SUBSTITUTE(UPPER(TRIM(CLEAN(SUBSTITUTE(SUBSTITUTE(G5644,"ٔ",""),"ـ","ء"))))," ","")))),1),Gematria!$C$3:$C$40,Gematria!$D$3:$D$40)))</f>
        <v/>
      </c>
    </row>
    <row r="5645" spans="1:10" x14ac:dyDescent="0.25">
      <c r="A5645" s="2">
        <v>5644</v>
      </c>
      <c r="B5645" s="2">
        <v>75</v>
      </c>
      <c r="C5645" s="2">
        <v>22</v>
      </c>
      <c r="D5645" s="11"/>
      <c r="E56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45" s="524" t="str">
        <f t="shared" si="266"/>
        <v/>
      </c>
      <c r="H5645" s="525">
        <f t="shared" si="267"/>
        <v>0</v>
      </c>
      <c r="I5645" s="526">
        <f t="shared" si="265"/>
        <v>1</v>
      </c>
      <c r="J5645" s="526" t="str">
        <f ca="1">IF(G5645="","",SUMPRODUCT(LOOKUP(MID(SUBSTITUTE(UPPER(TRIM(CLEAN(SUBSTITUTE(SUBSTITUTE(G5645,"ٔ",""),"ـ","ء"))))," ",""),ROW(INDIRECT("1:"&amp;LEN(SUBSTITUTE(UPPER(TRIM(CLEAN(SUBSTITUTE(SUBSTITUTE(G5645,"ٔ",""),"ـ","ء"))))," ","")))),1),Gematria!$C$3:$C$40,Gematria!$D$3:$D$40)))</f>
        <v/>
      </c>
    </row>
    <row r="5646" spans="1:10" x14ac:dyDescent="0.25">
      <c r="A5646" s="2">
        <v>5645</v>
      </c>
      <c r="B5646" s="2">
        <v>75</v>
      </c>
      <c r="C5646" s="2">
        <v>23</v>
      </c>
      <c r="D5646" s="11"/>
      <c r="E56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46" s="524" t="str">
        <f t="shared" si="266"/>
        <v/>
      </c>
      <c r="H5646" s="525">
        <f t="shared" si="267"/>
        <v>0</v>
      </c>
      <c r="I5646" s="526">
        <f t="shared" si="265"/>
        <v>1</v>
      </c>
      <c r="J5646" s="526" t="str">
        <f ca="1">IF(G5646="","",SUMPRODUCT(LOOKUP(MID(SUBSTITUTE(UPPER(TRIM(CLEAN(SUBSTITUTE(SUBSTITUTE(G5646,"ٔ",""),"ـ","ء"))))," ",""),ROW(INDIRECT("1:"&amp;LEN(SUBSTITUTE(UPPER(TRIM(CLEAN(SUBSTITUTE(SUBSTITUTE(G5646,"ٔ",""),"ـ","ء"))))," ","")))),1),Gematria!$C$3:$C$40,Gematria!$D$3:$D$40)))</f>
        <v/>
      </c>
    </row>
    <row r="5647" spans="1:10" x14ac:dyDescent="0.25">
      <c r="A5647" s="2">
        <v>5646</v>
      </c>
      <c r="B5647" s="2">
        <v>75</v>
      </c>
      <c r="C5647" s="2">
        <v>24</v>
      </c>
      <c r="D5647" s="11"/>
      <c r="E56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47" s="524" t="str">
        <f t="shared" si="266"/>
        <v/>
      </c>
      <c r="H5647" s="525">
        <f t="shared" si="267"/>
        <v>0</v>
      </c>
      <c r="I5647" s="526">
        <f t="shared" si="265"/>
        <v>1</v>
      </c>
      <c r="J5647" s="526" t="str">
        <f ca="1">IF(G5647="","",SUMPRODUCT(LOOKUP(MID(SUBSTITUTE(UPPER(TRIM(CLEAN(SUBSTITUTE(SUBSTITUTE(G5647,"ٔ",""),"ـ","ء"))))," ",""),ROW(INDIRECT("1:"&amp;LEN(SUBSTITUTE(UPPER(TRIM(CLEAN(SUBSTITUTE(SUBSTITUTE(G5647,"ٔ",""),"ـ","ء"))))," ","")))),1),Gematria!$C$3:$C$40,Gematria!$D$3:$D$40)))</f>
        <v/>
      </c>
    </row>
    <row r="5648" spans="1:10" x14ac:dyDescent="0.25">
      <c r="A5648" s="2">
        <v>5647</v>
      </c>
      <c r="B5648" s="2">
        <v>75</v>
      </c>
      <c r="C5648" s="2">
        <v>25</v>
      </c>
      <c r="D5648" s="11"/>
      <c r="E56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48" s="524" t="str">
        <f t="shared" si="266"/>
        <v/>
      </c>
      <c r="H5648" s="525">
        <f t="shared" si="267"/>
        <v>0</v>
      </c>
      <c r="I5648" s="526">
        <f t="shared" si="265"/>
        <v>1</v>
      </c>
      <c r="J5648" s="526" t="str">
        <f ca="1">IF(G5648="","",SUMPRODUCT(LOOKUP(MID(SUBSTITUTE(UPPER(TRIM(CLEAN(SUBSTITUTE(SUBSTITUTE(G5648,"ٔ",""),"ـ","ء"))))," ",""),ROW(INDIRECT("1:"&amp;LEN(SUBSTITUTE(UPPER(TRIM(CLEAN(SUBSTITUTE(SUBSTITUTE(G5648,"ٔ",""),"ـ","ء"))))," ","")))),1),Gematria!$C$3:$C$40,Gematria!$D$3:$D$40)))</f>
        <v/>
      </c>
    </row>
    <row r="5649" spans="1:10" x14ac:dyDescent="0.25">
      <c r="A5649" s="2">
        <v>5648</v>
      </c>
      <c r="B5649" s="2">
        <v>75</v>
      </c>
      <c r="C5649" s="2">
        <v>26</v>
      </c>
      <c r="D5649" s="11"/>
      <c r="E56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49" s="524" t="str">
        <f t="shared" si="266"/>
        <v/>
      </c>
      <c r="H5649" s="525">
        <f t="shared" si="267"/>
        <v>0</v>
      </c>
      <c r="I5649" s="526">
        <f t="shared" si="265"/>
        <v>1</v>
      </c>
      <c r="J5649" s="526" t="str">
        <f ca="1">IF(G5649="","",SUMPRODUCT(LOOKUP(MID(SUBSTITUTE(UPPER(TRIM(CLEAN(SUBSTITUTE(SUBSTITUTE(G5649,"ٔ",""),"ـ","ء"))))," ",""),ROW(INDIRECT("1:"&amp;LEN(SUBSTITUTE(UPPER(TRIM(CLEAN(SUBSTITUTE(SUBSTITUTE(G5649,"ٔ",""),"ـ","ء"))))," ","")))),1),Gematria!$C$3:$C$40,Gematria!$D$3:$D$40)))</f>
        <v/>
      </c>
    </row>
    <row r="5650" spans="1:10" x14ac:dyDescent="0.25">
      <c r="A5650" s="2">
        <v>5649</v>
      </c>
      <c r="B5650" s="2">
        <v>75</v>
      </c>
      <c r="C5650" s="2">
        <v>27</v>
      </c>
      <c r="D5650" s="11"/>
      <c r="E56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50" s="524" t="str">
        <f t="shared" si="266"/>
        <v/>
      </c>
      <c r="H5650" s="525">
        <f t="shared" si="267"/>
        <v>0</v>
      </c>
      <c r="I5650" s="526">
        <f t="shared" si="265"/>
        <v>1</v>
      </c>
      <c r="J5650" s="526" t="str">
        <f ca="1">IF(G5650="","",SUMPRODUCT(LOOKUP(MID(SUBSTITUTE(UPPER(TRIM(CLEAN(SUBSTITUTE(SUBSTITUTE(G5650,"ٔ",""),"ـ","ء"))))," ",""),ROW(INDIRECT("1:"&amp;LEN(SUBSTITUTE(UPPER(TRIM(CLEAN(SUBSTITUTE(SUBSTITUTE(G5650,"ٔ",""),"ـ","ء"))))," ","")))),1),Gematria!$C$3:$C$40,Gematria!$D$3:$D$40)))</f>
        <v/>
      </c>
    </row>
    <row r="5651" spans="1:10" x14ac:dyDescent="0.25">
      <c r="A5651" s="2">
        <v>5650</v>
      </c>
      <c r="B5651" s="2">
        <v>75</v>
      </c>
      <c r="C5651" s="2">
        <v>28</v>
      </c>
      <c r="D5651" s="11"/>
      <c r="E56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51" s="524" t="str">
        <f t="shared" si="266"/>
        <v/>
      </c>
      <c r="H5651" s="525">
        <f t="shared" si="267"/>
        <v>0</v>
      </c>
      <c r="I5651" s="526">
        <f t="shared" ref="I5651:I5714" si="268">LEN(TRIM(G5651))-H5651+1</f>
        <v>1</v>
      </c>
      <c r="J5651" s="526" t="str">
        <f ca="1">IF(G5651="","",SUMPRODUCT(LOOKUP(MID(SUBSTITUTE(UPPER(TRIM(CLEAN(SUBSTITUTE(SUBSTITUTE(G5651,"ٔ",""),"ـ","ء"))))," ",""),ROW(INDIRECT("1:"&amp;LEN(SUBSTITUTE(UPPER(TRIM(CLEAN(SUBSTITUTE(SUBSTITUTE(G5651,"ٔ",""),"ـ","ء"))))," ","")))),1),Gematria!$C$3:$C$40,Gematria!$D$3:$D$40)))</f>
        <v/>
      </c>
    </row>
    <row r="5652" spans="1:10" x14ac:dyDescent="0.25">
      <c r="A5652" s="2">
        <v>5651</v>
      </c>
      <c r="B5652" s="2">
        <v>75</v>
      </c>
      <c r="C5652" s="2">
        <v>29</v>
      </c>
      <c r="D5652" s="11"/>
      <c r="E56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52" s="524" t="str">
        <f t="shared" si="266"/>
        <v/>
      </c>
      <c r="H5652" s="525">
        <f t="shared" si="267"/>
        <v>0</v>
      </c>
      <c r="I5652" s="526">
        <f t="shared" si="268"/>
        <v>1</v>
      </c>
      <c r="J5652" s="526" t="str">
        <f ca="1">IF(G5652="","",SUMPRODUCT(LOOKUP(MID(SUBSTITUTE(UPPER(TRIM(CLEAN(SUBSTITUTE(SUBSTITUTE(G5652,"ٔ",""),"ـ","ء"))))," ",""),ROW(INDIRECT("1:"&amp;LEN(SUBSTITUTE(UPPER(TRIM(CLEAN(SUBSTITUTE(SUBSTITUTE(G5652,"ٔ",""),"ـ","ء"))))," ","")))),1),Gematria!$C$3:$C$40,Gematria!$D$3:$D$40)))</f>
        <v/>
      </c>
    </row>
    <row r="5653" spans="1:10" x14ac:dyDescent="0.25">
      <c r="A5653" s="2">
        <v>5652</v>
      </c>
      <c r="B5653" s="2">
        <v>75</v>
      </c>
      <c r="C5653" s="2">
        <v>30</v>
      </c>
      <c r="D5653" s="11"/>
      <c r="E56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53" s="524" t="str">
        <f t="shared" si="266"/>
        <v/>
      </c>
      <c r="H5653" s="525">
        <f t="shared" si="267"/>
        <v>0</v>
      </c>
      <c r="I5653" s="526">
        <f t="shared" si="268"/>
        <v>1</v>
      </c>
      <c r="J5653" s="526" t="str">
        <f ca="1">IF(G5653="","",SUMPRODUCT(LOOKUP(MID(SUBSTITUTE(UPPER(TRIM(CLEAN(SUBSTITUTE(SUBSTITUTE(G5653,"ٔ",""),"ـ","ء"))))," ",""),ROW(INDIRECT("1:"&amp;LEN(SUBSTITUTE(UPPER(TRIM(CLEAN(SUBSTITUTE(SUBSTITUTE(G5653,"ٔ",""),"ـ","ء"))))," ","")))),1),Gematria!$C$3:$C$40,Gematria!$D$3:$D$40)))</f>
        <v/>
      </c>
    </row>
    <row r="5654" spans="1:10" x14ac:dyDescent="0.25">
      <c r="A5654" s="2">
        <v>5653</v>
      </c>
      <c r="B5654" s="2">
        <v>75</v>
      </c>
      <c r="C5654" s="2">
        <v>31</v>
      </c>
      <c r="D5654" s="11"/>
      <c r="E56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54" s="524" t="str">
        <f t="shared" si="266"/>
        <v/>
      </c>
      <c r="H5654" s="525">
        <f t="shared" si="267"/>
        <v>0</v>
      </c>
      <c r="I5654" s="526">
        <f t="shared" si="268"/>
        <v>1</v>
      </c>
      <c r="J5654" s="526" t="str">
        <f ca="1">IF(G5654="","",SUMPRODUCT(LOOKUP(MID(SUBSTITUTE(UPPER(TRIM(CLEAN(SUBSTITUTE(SUBSTITUTE(G5654,"ٔ",""),"ـ","ء"))))," ",""),ROW(INDIRECT("1:"&amp;LEN(SUBSTITUTE(UPPER(TRIM(CLEAN(SUBSTITUTE(SUBSTITUTE(G5654,"ٔ",""),"ـ","ء"))))," ","")))),1),Gematria!$C$3:$C$40,Gematria!$D$3:$D$40)))</f>
        <v/>
      </c>
    </row>
    <row r="5655" spans="1:10" x14ac:dyDescent="0.25">
      <c r="A5655" s="2">
        <v>5654</v>
      </c>
      <c r="B5655" s="2">
        <v>75</v>
      </c>
      <c r="C5655" s="2">
        <v>32</v>
      </c>
      <c r="D5655" s="11"/>
      <c r="E56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55" s="524" t="str">
        <f t="shared" si="266"/>
        <v/>
      </c>
      <c r="H5655" s="525">
        <f t="shared" si="267"/>
        <v>0</v>
      </c>
      <c r="I5655" s="526">
        <f t="shared" si="268"/>
        <v>1</v>
      </c>
      <c r="J5655" s="526" t="str">
        <f ca="1">IF(G5655="","",SUMPRODUCT(LOOKUP(MID(SUBSTITUTE(UPPER(TRIM(CLEAN(SUBSTITUTE(SUBSTITUTE(G5655,"ٔ",""),"ـ","ء"))))," ",""),ROW(INDIRECT("1:"&amp;LEN(SUBSTITUTE(UPPER(TRIM(CLEAN(SUBSTITUTE(SUBSTITUTE(G5655,"ٔ",""),"ـ","ء"))))," ","")))),1),Gematria!$C$3:$C$40,Gematria!$D$3:$D$40)))</f>
        <v/>
      </c>
    </row>
    <row r="5656" spans="1:10" x14ac:dyDescent="0.25">
      <c r="A5656" s="2">
        <v>5655</v>
      </c>
      <c r="B5656" s="2">
        <v>75</v>
      </c>
      <c r="C5656" s="2">
        <v>33</v>
      </c>
      <c r="D5656" s="11"/>
      <c r="E56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56" s="524" t="str">
        <f t="shared" si="266"/>
        <v/>
      </c>
      <c r="H5656" s="525">
        <f t="shared" si="267"/>
        <v>0</v>
      </c>
      <c r="I5656" s="526">
        <f t="shared" si="268"/>
        <v>1</v>
      </c>
      <c r="J5656" s="526" t="str">
        <f ca="1">IF(G5656="","",SUMPRODUCT(LOOKUP(MID(SUBSTITUTE(UPPER(TRIM(CLEAN(SUBSTITUTE(SUBSTITUTE(G5656,"ٔ",""),"ـ","ء"))))," ",""),ROW(INDIRECT("1:"&amp;LEN(SUBSTITUTE(UPPER(TRIM(CLEAN(SUBSTITUTE(SUBSTITUTE(G5656,"ٔ",""),"ـ","ء"))))," ","")))),1),Gematria!$C$3:$C$40,Gematria!$D$3:$D$40)))</f>
        <v/>
      </c>
    </row>
    <row r="5657" spans="1:10" x14ac:dyDescent="0.25">
      <c r="A5657" s="2">
        <v>5656</v>
      </c>
      <c r="B5657" s="2">
        <v>75</v>
      </c>
      <c r="C5657" s="2">
        <v>34</v>
      </c>
      <c r="D5657" s="11"/>
      <c r="E56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57" s="524" t="str">
        <f t="shared" si="266"/>
        <v/>
      </c>
      <c r="H5657" s="525">
        <f t="shared" si="267"/>
        <v>0</v>
      </c>
      <c r="I5657" s="526">
        <f t="shared" si="268"/>
        <v>1</v>
      </c>
      <c r="J5657" s="526" t="str">
        <f ca="1">IF(G5657="","",SUMPRODUCT(LOOKUP(MID(SUBSTITUTE(UPPER(TRIM(CLEAN(SUBSTITUTE(SUBSTITUTE(G5657,"ٔ",""),"ـ","ء"))))," ",""),ROW(INDIRECT("1:"&amp;LEN(SUBSTITUTE(UPPER(TRIM(CLEAN(SUBSTITUTE(SUBSTITUTE(G5657,"ٔ",""),"ـ","ء"))))," ","")))),1),Gematria!$C$3:$C$40,Gematria!$D$3:$D$40)))</f>
        <v/>
      </c>
    </row>
    <row r="5658" spans="1:10" x14ac:dyDescent="0.25">
      <c r="A5658" s="2">
        <v>5657</v>
      </c>
      <c r="B5658" s="2">
        <v>75</v>
      </c>
      <c r="C5658" s="2">
        <v>35</v>
      </c>
      <c r="D5658" s="11"/>
      <c r="E56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58" s="524" t="str">
        <f t="shared" si="266"/>
        <v/>
      </c>
      <c r="H5658" s="525">
        <f t="shared" si="267"/>
        <v>0</v>
      </c>
      <c r="I5658" s="526">
        <f t="shared" si="268"/>
        <v>1</v>
      </c>
      <c r="J5658" s="526" t="str">
        <f ca="1">IF(G5658="","",SUMPRODUCT(LOOKUP(MID(SUBSTITUTE(UPPER(TRIM(CLEAN(SUBSTITUTE(SUBSTITUTE(G5658,"ٔ",""),"ـ","ء"))))," ",""),ROW(INDIRECT("1:"&amp;LEN(SUBSTITUTE(UPPER(TRIM(CLEAN(SUBSTITUTE(SUBSTITUTE(G5658,"ٔ",""),"ـ","ء"))))," ","")))),1),Gematria!$C$3:$C$40,Gematria!$D$3:$D$40)))</f>
        <v/>
      </c>
    </row>
    <row r="5659" spans="1:10" x14ac:dyDescent="0.25">
      <c r="A5659" s="2">
        <v>5658</v>
      </c>
      <c r="B5659" s="2">
        <v>75</v>
      </c>
      <c r="C5659" s="2">
        <v>36</v>
      </c>
      <c r="D5659" s="11"/>
      <c r="E56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59" s="524" t="str">
        <f t="shared" si="266"/>
        <v/>
      </c>
      <c r="H5659" s="525">
        <f t="shared" si="267"/>
        <v>0</v>
      </c>
      <c r="I5659" s="526">
        <f t="shared" si="268"/>
        <v>1</v>
      </c>
      <c r="J5659" s="526" t="str">
        <f ca="1">IF(G5659="","",SUMPRODUCT(LOOKUP(MID(SUBSTITUTE(UPPER(TRIM(CLEAN(SUBSTITUTE(SUBSTITUTE(G5659,"ٔ",""),"ـ","ء"))))," ",""),ROW(INDIRECT("1:"&amp;LEN(SUBSTITUTE(UPPER(TRIM(CLEAN(SUBSTITUTE(SUBSTITUTE(G5659,"ٔ",""),"ـ","ء"))))," ","")))),1),Gematria!$C$3:$C$40,Gematria!$D$3:$D$40)))</f>
        <v/>
      </c>
    </row>
    <row r="5660" spans="1:10" x14ac:dyDescent="0.25">
      <c r="A5660" s="2">
        <v>5659</v>
      </c>
      <c r="B5660" s="2">
        <v>75</v>
      </c>
      <c r="C5660" s="2">
        <v>37</v>
      </c>
      <c r="D5660" s="11"/>
      <c r="E56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60" s="524" t="str">
        <f t="shared" si="266"/>
        <v/>
      </c>
      <c r="H5660" s="525">
        <f t="shared" si="267"/>
        <v>0</v>
      </c>
      <c r="I5660" s="526">
        <f t="shared" si="268"/>
        <v>1</v>
      </c>
      <c r="J5660" s="526" t="str">
        <f ca="1">IF(G5660="","",SUMPRODUCT(LOOKUP(MID(SUBSTITUTE(UPPER(TRIM(CLEAN(SUBSTITUTE(SUBSTITUTE(G5660,"ٔ",""),"ـ","ء"))))," ",""),ROW(INDIRECT("1:"&amp;LEN(SUBSTITUTE(UPPER(TRIM(CLEAN(SUBSTITUTE(SUBSTITUTE(G5660,"ٔ",""),"ـ","ء"))))," ","")))),1),Gematria!$C$3:$C$40,Gematria!$D$3:$D$40)))</f>
        <v/>
      </c>
    </row>
    <row r="5661" spans="1:10" x14ac:dyDescent="0.25">
      <c r="A5661" s="2">
        <v>5660</v>
      </c>
      <c r="B5661" s="2">
        <v>75</v>
      </c>
      <c r="C5661" s="2">
        <v>38</v>
      </c>
      <c r="D5661" s="11"/>
      <c r="E56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61" s="524" t="str">
        <f t="shared" si="266"/>
        <v/>
      </c>
      <c r="H5661" s="525">
        <f t="shared" si="267"/>
        <v>0</v>
      </c>
      <c r="I5661" s="526">
        <f t="shared" si="268"/>
        <v>1</v>
      </c>
      <c r="J5661" s="526" t="str">
        <f ca="1">IF(G5661="","",SUMPRODUCT(LOOKUP(MID(SUBSTITUTE(UPPER(TRIM(CLEAN(SUBSTITUTE(SUBSTITUTE(G5661,"ٔ",""),"ـ","ء"))))," ",""),ROW(INDIRECT("1:"&amp;LEN(SUBSTITUTE(UPPER(TRIM(CLEAN(SUBSTITUTE(SUBSTITUTE(G5661,"ٔ",""),"ـ","ء"))))," ","")))),1),Gematria!$C$3:$C$40,Gematria!$D$3:$D$40)))</f>
        <v/>
      </c>
    </row>
    <row r="5662" spans="1:10" x14ac:dyDescent="0.25">
      <c r="A5662" s="2">
        <v>5661</v>
      </c>
      <c r="B5662" s="2">
        <v>75</v>
      </c>
      <c r="C5662" s="2">
        <v>39</v>
      </c>
      <c r="D5662" s="11"/>
      <c r="E56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62" s="524" t="str">
        <f t="shared" si="266"/>
        <v/>
      </c>
      <c r="H5662" s="525">
        <f t="shared" si="267"/>
        <v>0</v>
      </c>
      <c r="I5662" s="526">
        <f t="shared" si="268"/>
        <v>1</v>
      </c>
      <c r="J5662" s="526" t="str">
        <f ca="1">IF(G5662="","",SUMPRODUCT(LOOKUP(MID(SUBSTITUTE(UPPER(TRIM(CLEAN(SUBSTITUTE(SUBSTITUTE(G5662,"ٔ",""),"ـ","ء"))))," ",""),ROW(INDIRECT("1:"&amp;LEN(SUBSTITUTE(UPPER(TRIM(CLEAN(SUBSTITUTE(SUBSTITUTE(G5662,"ٔ",""),"ـ","ء"))))," ","")))),1),Gematria!$C$3:$C$40,Gematria!$D$3:$D$40)))</f>
        <v/>
      </c>
    </row>
    <row r="5663" spans="1:10" x14ac:dyDescent="0.25">
      <c r="A5663" s="2">
        <v>5662</v>
      </c>
      <c r="B5663" s="2">
        <v>75</v>
      </c>
      <c r="C5663" s="2">
        <v>40</v>
      </c>
      <c r="D5663" s="11"/>
      <c r="E56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63" s="524" t="str">
        <f t="shared" si="266"/>
        <v/>
      </c>
      <c r="H5663" s="525">
        <f t="shared" si="267"/>
        <v>0</v>
      </c>
      <c r="I5663" s="526">
        <f t="shared" si="268"/>
        <v>1</v>
      </c>
      <c r="J5663" s="526" t="str">
        <f ca="1">IF(G5663="","",SUMPRODUCT(LOOKUP(MID(SUBSTITUTE(UPPER(TRIM(CLEAN(SUBSTITUTE(SUBSTITUTE(G5663,"ٔ",""),"ـ","ء"))))," ",""),ROW(INDIRECT("1:"&amp;LEN(SUBSTITUTE(UPPER(TRIM(CLEAN(SUBSTITUTE(SUBSTITUTE(G5663,"ٔ",""),"ـ","ء"))))," ","")))),1),Gematria!$C$3:$C$40,Gematria!$D$3:$D$40)))</f>
        <v/>
      </c>
    </row>
    <row r="5664" spans="1:10" x14ac:dyDescent="0.25">
      <c r="A5664" s="2">
        <v>5663</v>
      </c>
      <c r="B5664" s="2">
        <v>76</v>
      </c>
      <c r="C5664" s="2">
        <v>0</v>
      </c>
      <c r="D5664" s="11"/>
      <c r="E56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64" s="524" t="str">
        <f t="shared" si="266"/>
        <v/>
      </c>
      <c r="H5664" s="525">
        <f t="shared" si="267"/>
        <v>0</v>
      </c>
      <c r="I5664" s="526">
        <f t="shared" si="268"/>
        <v>1</v>
      </c>
      <c r="J5664" s="526" t="str">
        <f ca="1">IF(G5664="","",SUMPRODUCT(LOOKUP(MID(SUBSTITUTE(UPPER(TRIM(CLEAN(SUBSTITUTE(SUBSTITUTE(G5664,"ٔ",""),"ـ","ء"))))," ",""),ROW(INDIRECT("1:"&amp;LEN(SUBSTITUTE(UPPER(TRIM(CLEAN(SUBSTITUTE(SUBSTITUTE(G5664,"ٔ",""),"ـ","ء"))))," ","")))),1),Gematria!$C$3:$C$40,Gematria!$D$3:$D$40)))</f>
        <v/>
      </c>
    </row>
    <row r="5665" spans="1:10" x14ac:dyDescent="0.25">
      <c r="A5665" s="2">
        <v>5664</v>
      </c>
      <c r="B5665" s="2">
        <v>76</v>
      </c>
      <c r="C5665" s="2">
        <v>1</v>
      </c>
      <c r="D5665" s="11"/>
      <c r="E56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65" s="524" t="str">
        <f t="shared" si="266"/>
        <v/>
      </c>
      <c r="H5665" s="525">
        <f t="shared" si="267"/>
        <v>0</v>
      </c>
      <c r="I5665" s="526">
        <f t="shared" si="268"/>
        <v>1</v>
      </c>
      <c r="J5665" s="526" t="str">
        <f ca="1">IF(G5665="","",SUMPRODUCT(LOOKUP(MID(SUBSTITUTE(UPPER(TRIM(CLEAN(SUBSTITUTE(SUBSTITUTE(G5665,"ٔ",""),"ـ","ء"))))," ",""),ROW(INDIRECT("1:"&amp;LEN(SUBSTITUTE(UPPER(TRIM(CLEAN(SUBSTITUTE(SUBSTITUTE(G5665,"ٔ",""),"ـ","ء"))))," ","")))),1),Gematria!$C$3:$C$40,Gematria!$D$3:$D$40)))</f>
        <v/>
      </c>
    </row>
    <row r="5666" spans="1:10" x14ac:dyDescent="0.25">
      <c r="A5666" s="2">
        <v>5665</v>
      </c>
      <c r="B5666" s="2">
        <v>76</v>
      </c>
      <c r="C5666" s="2">
        <v>2</v>
      </c>
      <c r="D5666" s="11"/>
      <c r="E56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66" s="524" t="str">
        <f t="shared" si="266"/>
        <v/>
      </c>
      <c r="H5666" s="525">
        <f t="shared" si="267"/>
        <v>0</v>
      </c>
      <c r="I5666" s="526">
        <f t="shared" si="268"/>
        <v>1</v>
      </c>
      <c r="J5666" s="526" t="str">
        <f ca="1">IF(G5666="","",SUMPRODUCT(LOOKUP(MID(SUBSTITUTE(UPPER(TRIM(CLEAN(SUBSTITUTE(SUBSTITUTE(G5666,"ٔ",""),"ـ","ء"))))," ",""),ROW(INDIRECT("1:"&amp;LEN(SUBSTITUTE(UPPER(TRIM(CLEAN(SUBSTITUTE(SUBSTITUTE(G5666,"ٔ",""),"ـ","ء"))))," ","")))),1),Gematria!$C$3:$C$40,Gematria!$D$3:$D$40)))</f>
        <v/>
      </c>
    </row>
    <row r="5667" spans="1:10" x14ac:dyDescent="0.25">
      <c r="A5667" s="2">
        <v>5666</v>
      </c>
      <c r="B5667" s="2">
        <v>76</v>
      </c>
      <c r="C5667" s="2">
        <v>3</v>
      </c>
      <c r="D5667" s="11"/>
      <c r="E56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67" s="524" t="str">
        <f t="shared" si="266"/>
        <v/>
      </c>
      <c r="H5667" s="525">
        <f t="shared" si="267"/>
        <v>0</v>
      </c>
      <c r="I5667" s="526">
        <f t="shared" si="268"/>
        <v>1</v>
      </c>
      <c r="J5667" s="526" t="str">
        <f ca="1">IF(G5667="","",SUMPRODUCT(LOOKUP(MID(SUBSTITUTE(UPPER(TRIM(CLEAN(SUBSTITUTE(SUBSTITUTE(G5667,"ٔ",""),"ـ","ء"))))," ",""),ROW(INDIRECT("1:"&amp;LEN(SUBSTITUTE(UPPER(TRIM(CLEAN(SUBSTITUTE(SUBSTITUTE(G5667,"ٔ",""),"ـ","ء"))))," ","")))),1),Gematria!$C$3:$C$40,Gematria!$D$3:$D$40)))</f>
        <v/>
      </c>
    </row>
    <row r="5668" spans="1:10" x14ac:dyDescent="0.25">
      <c r="A5668" s="2">
        <v>5667</v>
      </c>
      <c r="B5668" s="2">
        <v>76</v>
      </c>
      <c r="C5668" s="2">
        <v>4</v>
      </c>
      <c r="D5668" s="11"/>
      <c r="E56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68" s="524" t="str">
        <f t="shared" si="266"/>
        <v/>
      </c>
      <c r="H5668" s="525">
        <f t="shared" si="267"/>
        <v>0</v>
      </c>
      <c r="I5668" s="526">
        <f t="shared" si="268"/>
        <v>1</v>
      </c>
      <c r="J5668" s="526" t="str">
        <f ca="1">IF(G5668="","",SUMPRODUCT(LOOKUP(MID(SUBSTITUTE(UPPER(TRIM(CLEAN(SUBSTITUTE(SUBSTITUTE(G5668,"ٔ",""),"ـ","ء"))))," ",""),ROW(INDIRECT("1:"&amp;LEN(SUBSTITUTE(UPPER(TRIM(CLEAN(SUBSTITUTE(SUBSTITUTE(G5668,"ٔ",""),"ـ","ء"))))," ","")))),1),Gematria!$C$3:$C$40,Gematria!$D$3:$D$40)))</f>
        <v/>
      </c>
    </row>
    <row r="5669" spans="1:10" x14ac:dyDescent="0.25">
      <c r="A5669" s="2">
        <v>5668</v>
      </c>
      <c r="B5669" s="2">
        <v>76</v>
      </c>
      <c r="C5669" s="2">
        <v>5</v>
      </c>
      <c r="D5669" s="11"/>
      <c r="E56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69" s="524" t="str">
        <f t="shared" si="266"/>
        <v/>
      </c>
      <c r="H5669" s="525">
        <f t="shared" si="267"/>
        <v>0</v>
      </c>
      <c r="I5669" s="526">
        <f t="shared" si="268"/>
        <v>1</v>
      </c>
      <c r="J5669" s="526" t="str">
        <f ca="1">IF(G5669="","",SUMPRODUCT(LOOKUP(MID(SUBSTITUTE(UPPER(TRIM(CLEAN(SUBSTITUTE(SUBSTITUTE(G5669,"ٔ",""),"ـ","ء"))))," ",""),ROW(INDIRECT("1:"&amp;LEN(SUBSTITUTE(UPPER(TRIM(CLEAN(SUBSTITUTE(SUBSTITUTE(G5669,"ٔ",""),"ـ","ء"))))," ","")))),1),Gematria!$C$3:$C$40,Gematria!$D$3:$D$40)))</f>
        <v/>
      </c>
    </row>
    <row r="5670" spans="1:10" x14ac:dyDescent="0.25">
      <c r="A5670" s="2">
        <v>5669</v>
      </c>
      <c r="B5670" s="2">
        <v>76</v>
      </c>
      <c r="C5670" s="2">
        <v>6</v>
      </c>
      <c r="D5670" s="11"/>
      <c r="E56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70" s="524" t="str">
        <f t="shared" si="266"/>
        <v/>
      </c>
      <c r="H5670" s="525">
        <f t="shared" si="267"/>
        <v>0</v>
      </c>
      <c r="I5670" s="526">
        <f t="shared" si="268"/>
        <v>1</v>
      </c>
      <c r="J5670" s="526" t="str">
        <f ca="1">IF(G5670="","",SUMPRODUCT(LOOKUP(MID(SUBSTITUTE(UPPER(TRIM(CLEAN(SUBSTITUTE(SUBSTITUTE(G5670,"ٔ",""),"ـ","ء"))))," ",""),ROW(INDIRECT("1:"&amp;LEN(SUBSTITUTE(UPPER(TRIM(CLEAN(SUBSTITUTE(SUBSTITUTE(G5670,"ٔ",""),"ـ","ء"))))," ","")))),1),Gematria!$C$3:$C$40,Gematria!$D$3:$D$40)))</f>
        <v/>
      </c>
    </row>
    <row r="5671" spans="1:10" x14ac:dyDescent="0.25">
      <c r="A5671" s="2">
        <v>5670</v>
      </c>
      <c r="B5671" s="2">
        <v>76</v>
      </c>
      <c r="C5671" s="2">
        <v>7</v>
      </c>
      <c r="D5671" s="11"/>
      <c r="E56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71" s="524" t="str">
        <f t="shared" si="266"/>
        <v/>
      </c>
      <c r="H5671" s="525">
        <f t="shared" si="267"/>
        <v>0</v>
      </c>
      <c r="I5671" s="526">
        <f t="shared" si="268"/>
        <v>1</v>
      </c>
      <c r="J5671" s="526" t="str">
        <f ca="1">IF(G5671="","",SUMPRODUCT(LOOKUP(MID(SUBSTITUTE(UPPER(TRIM(CLEAN(SUBSTITUTE(SUBSTITUTE(G5671,"ٔ",""),"ـ","ء"))))," ",""),ROW(INDIRECT("1:"&amp;LEN(SUBSTITUTE(UPPER(TRIM(CLEAN(SUBSTITUTE(SUBSTITUTE(G5671,"ٔ",""),"ـ","ء"))))," ","")))),1),Gematria!$C$3:$C$40,Gematria!$D$3:$D$40)))</f>
        <v/>
      </c>
    </row>
    <row r="5672" spans="1:10" x14ac:dyDescent="0.25">
      <c r="A5672" s="2">
        <v>5671</v>
      </c>
      <c r="B5672" s="2">
        <v>76</v>
      </c>
      <c r="C5672" s="2">
        <v>8</v>
      </c>
      <c r="D5672" s="11"/>
      <c r="E56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72" s="524" t="str">
        <f t="shared" si="266"/>
        <v/>
      </c>
      <c r="H5672" s="525">
        <f t="shared" si="267"/>
        <v>0</v>
      </c>
      <c r="I5672" s="526">
        <f t="shared" si="268"/>
        <v>1</v>
      </c>
      <c r="J5672" s="526" t="str">
        <f ca="1">IF(G5672="","",SUMPRODUCT(LOOKUP(MID(SUBSTITUTE(UPPER(TRIM(CLEAN(SUBSTITUTE(SUBSTITUTE(G5672,"ٔ",""),"ـ","ء"))))," ",""),ROW(INDIRECT("1:"&amp;LEN(SUBSTITUTE(UPPER(TRIM(CLEAN(SUBSTITUTE(SUBSTITUTE(G5672,"ٔ",""),"ـ","ء"))))," ","")))),1),Gematria!$C$3:$C$40,Gematria!$D$3:$D$40)))</f>
        <v/>
      </c>
    </row>
    <row r="5673" spans="1:10" x14ac:dyDescent="0.25">
      <c r="A5673" s="2">
        <v>5672</v>
      </c>
      <c r="B5673" s="2">
        <v>76</v>
      </c>
      <c r="C5673" s="2">
        <v>9</v>
      </c>
      <c r="D5673" s="11"/>
      <c r="E56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73" s="524" t="str">
        <f t="shared" si="266"/>
        <v/>
      </c>
      <c r="H5673" s="525">
        <f t="shared" si="267"/>
        <v>0</v>
      </c>
      <c r="I5673" s="526">
        <f t="shared" si="268"/>
        <v>1</v>
      </c>
      <c r="J5673" s="526" t="str">
        <f ca="1">IF(G5673="","",SUMPRODUCT(LOOKUP(MID(SUBSTITUTE(UPPER(TRIM(CLEAN(SUBSTITUTE(SUBSTITUTE(G5673,"ٔ",""),"ـ","ء"))))," ",""),ROW(INDIRECT("1:"&amp;LEN(SUBSTITUTE(UPPER(TRIM(CLEAN(SUBSTITUTE(SUBSTITUTE(G5673,"ٔ",""),"ـ","ء"))))," ","")))),1),Gematria!$C$3:$C$40,Gematria!$D$3:$D$40)))</f>
        <v/>
      </c>
    </row>
    <row r="5674" spans="1:10" x14ac:dyDescent="0.25">
      <c r="A5674" s="2">
        <v>5673</v>
      </c>
      <c r="B5674" s="2">
        <v>76</v>
      </c>
      <c r="C5674" s="2">
        <v>10</v>
      </c>
      <c r="D5674" s="11"/>
      <c r="E56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74" s="524" t="str">
        <f t="shared" si="266"/>
        <v/>
      </c>
      <c r="H5674" s="525">
        <f t="shared" si="267"/>
        <v>0</v>
      </c>
      <c r="I5674" s="526">
        <f t="shared" si="268"/>
        <v>1</v>
      </c>
      <c r="J5674" s="526" t="str">
        <f ca="1">IF(G5674="","",SUMPRODUCT(LOOKUP(MID(SUBSTITUTE(UPPER(TRIM(CLEAN(SUBSTITUTE(SUBSTITUTE(G5674,"ٔ",""),"ـ","ء"))))," ",""),ROW(INDIRECT("1:"&amp;LEN(SUBSTITUTE(UPPER(TRIM(CLEAN(SUBSTITUTE(SUBSTITUTE(G5674,"ٔ",""),"ـ","ء"))))," ","")))),1),Gematria!$C$3:$C$40,Gematria!$D$3:$D$40)))</f>
        <v/>
      </c>
    </row>
    <row r="5675" spans="1:10" x14ac:dyDescent="0.25">
      <c r="A5675" s="2">
        <v>5674</v>
      </c>
      <c r="B5675" s="2">
        <v>76</v>
      </c>
      <c r="C5675" s="2">
        <v>11</v>
      </c>
      <c r="D5675" s="11"/>
      <c r="E56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75" s="524" t="str">
        <f t="shared" si="266"/>
        <v/>
      </c>
      <c r="H5675" s="525">
        <f t="shared" si="267"/>
        <v>0</v>
      </c>
      <c r="I5675" s="526">
        <f t="shared" si="268"/>
        <v>1</v>
      </c>
      <c r="J5675" s="526" t="str">
        <f ca="1">IF(G5675="","",SUMPRODUCT(LOOKUP(MID(SUBSTITUTE(UPPER(TRIM(CLEAN(SUBSTITUTE(SUBSTITUTE(G5675,"ٔ",""),"ـ","ء"))))," ",""),ROW(INDIRECT("1:"&amp;LEN(SUBSTITUTE(UPPER(TRIM(CLEAN(SUBSTITUTE(SUBSTITUTE(G5675,"ٔ",""),"ـ","ء"))))," ","")))),1),Gematria!$C$3:$C$40,Gematria!$D$3:$D$40)))</f>
        <v/>
      </c>
    </row>
    <row r="5676" spans="1:10" x14ac:dyDescent="0.25">
      <c r="A5676" s="2">
        <v>5675</v>
      </c>
      <c r="B5676" s="2">
        <v>76</v>
      </c>
      <c r="C5676" s="2">
        <v>12</v>
      </c>
      <c r="D5676" s="11"/>
      <c r="E56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76" s="524" t="str">
        <f t="shared" si="266"/>
        <v/>
      </c>
      <c r="H5676" s="525">
        <f t="shared" si="267"/>
        <v>0</v>
      </c>
      <c r="I5676" s="526">
        <f t="shared" si="268"/>
        <v>1</v>
      </c>
      <c r="J5676" s="526" t="str">
        <f ca="1">IF(G5676="","",SUMPRODUCT(LOOKUP(MID(SUBSTITUTE(UPPER(TRIM(CLEAN(SUBSTITUTE(SUBSTITUTE(G5676,"ٔ",""),"ـ","ء"))))," ",""),ROW(INDIRECT("1:"&amp;LEN(SUBSTITUTE(UPPER(TRIM(CLEAN(SUBSTITUTE(SUBSTITUTE(G5676,"ٔ",""),"ـ","ء"))))," ","")))),1),Gematria!$C$3:$C$40,Gematria!$D$3:$D$40)))</f>
        <v/>
      </c>
    </row>
    <row r="5677" spans="1:10" x14ac:dyDescent="0.25">
      <c r="A5677" s="2">
        <v>5676</v>
      </c>
      <c r="B5677" s="2">
        <v>76</v>
      </c>
      <c r="C5677" s="2">
        <v>13</v>
      </c>
      <c r="D5677" s="11"/>
      <c r="E56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77" s="524" t="str">
        <f t="shared" si="266"/>
        <v/>
      </c>
      <c r="H5677" s="525">
        <f t="shared" si="267"/>
        <v>0</v>
      </c>
      <c r="I5677" s="526">
        <f t="shared" si="268"/>
        <v>1</v>
      </c>
      <c r="J5677" s="526" t="str">
        <f ca="1">IF(G5677="","",SUMPRODUCT(LOOKUP(MID(SUBSTITUTE(UPPER(TRIM(CLEAN(SUBSTITUTE(SUBSTITUTE(G5677,"ٔ",""),"ـ","ء"))))," ",""),ROW(INDIRECT("1:"&amp;LEN(SUBSTITUTE(UPPER(TRIM(CLEAN(SUBSTITUTE(SUBSTITUTE(G5677,"ٔ",""),"ـ","ء"))))," ","")))),1),Gematria!$C$3:$C$40,Gematria!$D$3:$D$40)))</f>
        <v/>
      </c>
    </row>
    <row r="5678" spans="1:10" x14ac:dyDescent="0.25">
      <c r="A5678" s="2">
        <v>5677</v>
      </c>
      <c r="B5678" s="2">
        <v>76</v>
      </c>
      <c r="C5678" s="2">
        <v>14</v>
      </c>
      <c r="D5678" s="11"/>
      <c r="E56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78" s="524" t="str">
        <f t="shared" si="266"/>
        <v/>
      </c>
      <c r="H5678" s="525">
        <f t="shared" si="267"/>
        <v>0</v>
      </c>
      <c r="I5678" s="526">
        <f t="shared" si="268"/>
        <v>1</v>
      </c>
      <c r="J5678" s="526" t="str">
        <f ca="1">IF(G5678="","",SUMPRODUCT(LOOKUP(MID(SUBSTITUTE(UPPER(TRIM(CLEAN(SUBSTITUTE(SUBSTITUTE(G5678,"ٔ",""),"ـ","ء"))))," ",""),ROW(INDIRECT("1:"&amp;LEN(SUBSTITUTE(UPPER(TRIM(CLEAN(SUBSTITUTE(SUBSTITUTE(G5678,"ٔ",""),"ـ","ء"))))," ","")))),1),Gematria!$C$3:$C$40,Gematria!$D$3:$D$40)))</f>
        <v/>
      </c>
    </row>
    <row r="5679" spans="1:10" x14ac:dyDescent="0.25">
      <c r="A5679" s="2">
        <v>5678</v>
      </c>
      <c r="B5679" s="2">
        <v>76</v>
      </c>
      <c r="C5679" s="2">
        <v>15</v>
      </c>
      <c r="D5679" s="11"/>
      <c r="E56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79" s="524" t="str">
        <f t="shared" si="266"/>
        <v/>
      </c>
      <c r="H5679" s="525">
        <f t="shared" si="267"/>
        <v>0</v>
      </c>
      <c r="I5679" s="526">
        <f t="shared" si="268"/>
        <v>1</v>
      </c>
      <c r="J5679" s="526" t="str">
        <f ca="1">IF(G5679="","",SUMPRODUCT(LOOKUP(MID(SUBSTITUTE(UPPER(TRIM(CLEAN(SUBSTITUTE(SUBSTITUTE(G5679,"ٔ",""),"ـ","ء"))))," ",""),ROW(INDIRECT("1:"&amp;LEN(SUBSTITUTE(UPPER(TRIM(CLEAN(SUBSTITUTE(SUBSTITUTE(G5679,"ٔ",""),"ـ","ء"))))," ","")))),1),Gematria!$C$3:$C$40,Gematria!$D$3:$D$40)))</f>
        <v/>
      </c>
    </row>
    <row r="5680" spans="1:10" x14ac:dyDescent="0.25">
      <c r="A5680" s="2">
        <v>5679</v>
      </c>
      <c r="B5680" s="2">
        <v>76</v>
      </c>
      <c r="C5680" s="2">
        <v>16</v>
      </c>
      <c r="D5680" s="11"/>
      <c r="E56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80" s="524" t="str">
        <f t="shared" si="266"/>
        <v/>
      </c>
      <c r="H5680" s="525">
        <f t="shared" si="267"/>
        <v>0</v>
      </c>
      <c r="I5680" s="526">
        <f t="shared" si="268"/>
        <v>1</v>
      </c>
      <c r="J5680" s="526" t="str">
        <f ca="1">IF(G5680="","",SUMPRODUCT(LOOKUP(MID(SUBSTITUTE(UPPER(TRIM(CLEAN(SUBSTITUTE(SUBSTITUTE(G5680,"ٔ",""),"ـ","ء"))))," ",""),ROW(INDIRECT("1:"&amp;LEN(SUBSTITUTE(UPPER(TRIM(CLEAN(SUBSTITUTE(SUBSTITUTE(G5680,"ٔ",""),"ـ","ء"))))," ","")))),1),Gematria!$C$3:$C$40,Gematria!$D$3:$D$40)))</f>
        <v/>
      </c>
    </row>
    <row r="5681" spans="1:10" x14ac:dyDescent="0.25">
      <c r="A5681" s="2">
        <v>5680</v>
      </c>
      <c r="B5681" s="2">
        <v>76</v>
      </c>
      <c r="C5681" s="2">
        <v>17</v>
      </c>
      <c r="D5681" s="11"/>
      <c r="E56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81" s="524" t="str">
        <f t="shared" si="266"/>
        <v/>
      </c>
      <c r="H5681" s="525">
        <f t="shared" si="267"/>
        <v>0</v>
      </c>
      <c r="I5681" s="526">
        <f t="shared" si="268"/>
        <v>1</v>
      </c>
      <c r="J5681" s="526" t="str">
        <f ca="1">IF(G5681="","",SUMPRODUCT(LOOKUP(MID(SUBSTITUTE(UPPER(TRIM(CLEAN(SUBSTITUTE(SUBSTITUTE(G5681,"ٔ",""),"ـ","ء"))))," ",""),ROW(INDIRECT("1:"&amp;LEN(SUBSTITUTE(UPPER(TRIM(CLEAN(SUBSTITUTE(SUBSTITUTE(G5681,"ٔ",""),"ـ","ء"))))," ","")))),1),Gematria!$C$3:$C$40,Gematria!$D$3:$D$40)))</f>
        <v/>
      </c>
    </row>
    <row r="5682" spans="1:10" x14ac:dyDescent="0.25">
      <c r="A5682" s="2">
        <v>5681</v>
      </c>
      <c r="B5682" s="2">
        <v>76</v>
      </c>
      <c r="C5682" s="2">
        <v>18</v>
      </c>
      <c r="D5682" s="11"/>
      <c r="E56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82" s="524" t="str">
        <f t="shared" si="266"/>
        <v/>
      </c>
      <c r="H5682" s="525">
        <f t="shared" si="267"/>
        <v>0</v>
      </c>
      <c r="I5682" s="526">
        <f t="shared" si="268"/>
        <v>1</v>
      </c>
      <c r="J5682" s="526" t="str">
        <f ca="1">IF(G5682="","",SUMPRODUCT(LOOKUP(MID(SUBSTITUTE(UPPER(TRIM(CLEAN(SUBSTITUTE(SUBSTITUTE(G5682,"ٔ",""),"ـ","ء"))))," ",""),ROW(INDIRECT("1:"&amp;LEN(SUBSTITUTE(UPPER(TRIM(CLEAN(SUBSTITUTE(SUBSTITUTE(G5682,"ٔ",""),"ـ","ء"))))," ","")))),1),Gematria!$C$3:$C$40,Gematria!$D$3:$D$40)))</f>
        <v/>
      </c>
    </row>
    <row r="5683" spans="1:10" x14ac:dyDescent="0.25">
      <c r="A5683" s="2">
        <v>5682</v>
      </c>
      <c r="B5683" s="2">
        <v>76</v>
      </c>
      <c r="C5683" s="2">
        <v>19</v>
      </c>
      <c r="D5683" s="11"/>
      <c r="E56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83" s="524" t="str">
        <f t="shared" si="266"/>
        <v/>
      </c>
      <c r="H5683" s="525">
        <f t="shared" si="267"/>
        <v>0</v>
      </c>
      <c r="I5683" s="526">
        <f t="shared" si="268"/>
        <v>1</v>
      </c>
      <c r="J5683" s="526" t="str">
        <f ca="1">IF(G5683="","",SUMPRODUCT(LOOKUP(MID(SUBSTITUTE(UPPER(TRIM(CLEAN(SUBSTITUTE(SUBSTITUTE(G5683,"ٔ",""),"ـ","ء"))))," ",""),ROW(INDIRECT("1:"&amp;LEN(SUBSTITUTE(UPPER(TRIM(CLEAN(SUBSTITUTE(SUBSTITUTE(G5683,"ٔ",""),"ـ","ء"))))," ","")))),1),Gematria!$C$3:$C$40,Gematria!$D$3:$D$40)))</f>
        <v/>
      </c>
    </row>
    <row r="5684" spans="1:10" x14ac:dyDescent="0.25">
      <c r="A5684" s="2">
        <v>5683</v>
      </c>
      <c r="B5684" s="2">
        <v>76</v>
      </c>
      <c r="C5684" s="2">
        <v>20</v>
      </c>
      <c r="D5684" s="11"/>
      <c r="E56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84" s="524" t="str">
        <f t="shared" si="266"/>
        <v/>
      </c>
      <c r="H5684" s="525">
        <f t="shared" si="267"/>
        <v>0</v>
      </c>
      <c r="I5684" s="526">
        <f t="shared" si="268"/>
        <v>1</v>
      </c>
      <c r="J5684" s="526" t="str">
        <f ca="1">IF(G5684="","",SUMPRODUCT(LOOKUP(MID(SUBSTITUTE(UPPER(TRIM(CLEAN(SUBSTITUTE(SUBSTITUTE(G5684,"ٔ",""),"ـ","ء"))))," ",""),ROW(INDIRECT("1:"&amp;LEN(SUBSTITUTE(UPPER(TRIM(CLEAN(SUBSTITUTE(SUBSTITUTE(G5684,"ٔ",""),"ـ","ء"))))," ","")))),1),Gematria!$C$3:$C$40,Gematria!$D$3:$D$40)))</f>
        <v/>
      </c>
    </row>
    <row r="5685" spans="1:10" x14ac:dyDescent="0.25">
      <c r="A5685" s="2">
        <v>5684</v>
      </c>
      <c r="B5685" s="2">
        <v>76</v>
      </c>
      <c r="C5685" s="2">
        <v>21</v>
      </c>
      <c r="D5685" s="11"/>
      <c r="E56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85" s="524" t="str">
        <f t="shared" si="266"/>
        <v/>
      </c>
      <c r="H5685" s="525">
        <f t="shared" si="267"/>
        <v>0</v>
      </c>
      <c r="I5685" s="526">
        <f t="shared" si="268"/>
        <v>1</v>
      </c>
      <c r="J5685" s="526" t="str">
        <f ca="1">IF(G5685="","",SUMPRODUCT(LOOKUP(MID(SUBSTITUTE(UPPER(TRIM(CLEAN(SUBSTITUTE(SUBSTITUTE(G5685,"ٔ",""),"ـ","ء"))))," ",""),ROW(INDIRECT("1:"&amp;LEN(SUBSTITUTE(UPPER(TRIM(CLEAN(SUBSTITUTE(SUBSTITUTE(G5685,"ٔ",""),"ـ","ء"))))," ","")))),1),Gematria!$C$3:$C$40,Gematria!$D$3:$D$40)))</f>
        <v/>
      </c>
    </row>
    <row r="5686" spans="1:10" x14ac:dyDescent="0.25">
      <c r="A5686" s="2">
        <v>5685</v>
      </c>
      <c r="B5686" s="2">
        <v>76</v>
      </c>
      <c r="C5686" s="2">
        <v>22</v>
      </c>
      <c r="D5686" s="11"/>
      <c r="E56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86" s="524" t="str">
        <f t="shared" si="266"/>
        <v/>
      </c>
      <c r="H5686" s="525">
        <f t="shared" si="267"/>
        <v>0</v>
      </c>
      <c r="I5686" s="526">
        <f t="shared" si="268"/>
        <v>1</v>
      </c>
      <c r="J5686" s="526" t="str">
        <f ca="1">IF(G5686="","",SUMPRODUCT(LOOKUP(MID(SUBSTITUTE(UPPER(TRIM(CLEAN(SUBSTITUTE(SUBSTITUTE(G5686,"ٔ",""),"ـ","ء"))))," ",""),ROW(INDIRECT("1:"&amp;LEN(SUBSTITUTE(UPPER(TRIM(CLEAN(SUBSTITUTE(SUBSTITUTE(G5686,"ٔ",""),"ـ","ء"))))," ","")))),1),Gematria!$C$3:$C$40,Gematria!$D$3:$D$40)))</f>
        <v/>
      </c>
    </row>
    <row r="5687" spans="1:10" x14ac:dyDescent="0.25">
      <c r="A5687" s="2">
        <v>5686</v>
      </c>
      <c r="B5687" s="2">
        <v>76</v>
      </c>
      <c r="C5687" s="2">
        <v>23</v>
      </c>
      <c r="D5687" s="11"/>
      <c r="E56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87" s="524" t="str">
        <f t="shared" si="266"/>
        <v/>
      </c>
      <c r="H5687" s="525">
        <f t="shared" si="267"/>
        <v>0</v>
      </c>
      <c r="I5687" s="526">
        <f t="shared" si="268"/>
        <v>1</v>
      </c>
      <c r="J5687" s="526" t="str">
        <f ca="1">IF(G5687="","",SUMPRODUCT(LOOKUP(MID(SUBSTITUTE(UPPER(TRIM(CLEAN(SUBSTITUTE(SUBSTITUTE(G5687,"ٔ",""),"ـ","ء"))))," ",""),ROW(INDIRECT("1:"&amp;LEN(SUBSTITUTE(UPPER(TRIM(CLEAN(SUBSTITUTE(SUBSTITUTE(G5687,"ٔ",""),"ـ","ء"))))," ","")))),1),Gematria!$C$3:$C$40,Gematria!$D$3:$D$40)))</f>
        <v/>
      </c>
    </row>
    <row r="5688" spans="1:10" x14ac:dyDescent="0.25">
      <c r="A5688" s="2">
        <v>5687</v>
      </c>
      <c r="B5688" s="2">
        <v>76</v>
      </c>
      <c r="C5688" s="2">
        <v>24</v>
      </c>
      <c r="D5688" s="11"/>
      <c r="E56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88" s="524" t="str">
        <f t="shared" si="266"/>
        <v/>
      </c>
      <c r="H5688" s="525">
        <f t="shared" si="267"/>
        <v>0</v>
      </c>
      <c r="I5688" s="526">
        <f t="shared" si="268"/>
        <v>1</v>
      </c>
      <c r="J5688" s="526" t="str">
        <f ca="1">IF(G5688="","",SUMPRODUCT(LOOKUP(MID(SUBSTITUTE(UPPER(TRIM(CLEAN(SUBSTITUTE(SUBSTITUTE(G5688,"ٔ",""),"ـ","ء"))))," ",""),ROW(INDIRECT("1:"&amp;LEN(SUBSTITUTE(UPPER(TRIM(CLEAN(SUBSTITUTE(SUBSTITUTE(G5688,"ٔ",""),"ـ","ء"))))," ","")))),1),Gematria!$C$3:$C$40,Gematria!$D$3:$D$40)))</f>
        <v/>
      </c>
    </row>
    <row r="5689" spans="1:10" x14ac:dyDescent="0.25">
      <c r="A5689" s="2">
        <v>5688</v>
      </c>
      <c r="B5689" s="2">
        <v>76</v>
      </c>
      <c r="C5689" s="2">
        <v>25</v>
      </c>
      <c r="D5689" s="11"/>
      <c r="E56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89" s="524" t="str">
        <f t="shared" si="266"/>
        <v/>
      </c>
      <c r="H5689" s="525">
        <f t="shared" si="267"/>
        <v>0</v>
      </c>
      <c r="I5689" s="526">
        <f t="shared" si="268"/>
        <v>1</v>
      </c>
      <c r="J5689" s="526" t="str">
        <f ca="1">IF(G5689="","",SUMPRODUCT(LOOKUP(MID(SUBSTITUTE(UPPER(TRIM(CLEAN(SUBSTITUTE(SUBSTITUTE(G5689,"ٔ",""),"ـ","ء"))))," ",""),ROW(INDIRECT("1:"&amp;LEN(SUBSTITUTE(UPPER(TRIM(CLEAN(SUBSTITUTE(SUBSTITUTE(G5689,"ٔ",""),"ـ","ء"))))," ","")))),1),Gematria!$C$3:$C$40,Gematria!$D$3:$D$40)))</f>
        <v/>
      </c>
    </row>
    <row r="5690" spans="1:10" x14ac:dyDescent="0.25">
      <c r="A5690" s="2">
        <v>5689</v>
      </c>
      <c r="B5690" s="2">
        <v>76</v>
      </c>
      <c r="C5690" s="2">
        <v>26</v>
      </c>
      <c r="D5690" s="11"/>
      <c r="E56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90" s="524" t="str">
        <f t="shared" si="266"/>
        <v/>
      </c>
      <c r="H5690" s="525">
        <f t="shared" si="267"/>
        <v>0</v>
      </c>
      <c r="I5690" s="526">
        <f t="shared" si="268"/>
        <v>1</v>
      </c>
      <c r="J5690" s="526" t="str">
        <f ca="1">IF(G5690="","",SUMPRODUCT(LOOKUP(MID(SUBSTITUTE(UPPER(TRIM(CLEAN(SUBSTITUTE(SUBSTITUTE(G5690,"ٔ",""),"ـ","ء"))))," ",""),ROW(INDIRECT("1:"&amp;LEN(SUBSTITUTE(UPPER(TRIM(CLEAN(SUBSTITUTE(SUBSTITUTE(G5690,"ٔ",""),"ـ","ء"))))," ","")))),1),Gematria!$C$3:$C$40,Gematria!$D$3:$D$40)))</f>
        <v/>
      </c>
    </row>
    <row r="5691" spans="1:10" x14ac:dyDescent="0.25">
      <c r="A5691" s="2">
        <v>5690</v>
      </c>
      <c r="B5691" s="2">
        <v>76</v>
      </c>
      <c r="C5691" s="2">
        <v>27</v>
      </c>
      <c r="D5691" s="11"/>
      <c r="E56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91" s="524" t="str">
        <f t="shared" si="266"/>
        <v/>
      </c>
      <c r="H5691" s="525">
        <f t="shared" si="267"/>
        <v>0</v>
      </c>
      <c r="I5691" s="526">
        <f t="shared" si="268"/>
        <v>1</v>
      </c>
      <c r="J5691" s="526" t="str">
        <f ca="1">IF(G5691="","",SUMPRODUCT(LOOKUP(MID(SUBSTITUTE(UPPER(TRIM(CLEAN(SUBSTITUTE(SUBSTITUTE(G5691,"ٔ",""),"ـ","ء"))))," ",""),ROW(INDIRECT("1:"&amp;LEN(SUBSTITUTE(UPPER(TRIM(CLEAN(SUBSTITUTE(SUBSTITUTE(G5691,"ٔ",""),"ـ","ء"))))," ","")))),1),Gematria!$C$3:$C$40,Gematria!$D$3:$D$40)))</f>
        <v/>
      </c>
    </row>
    <row r="5692" spans="1:10" x14ac:dyDescent="0.25">
      <c r="A5692" s="2">
        <v>5691</v>
      </c>
      <c r="B5692" s="2">
        <v>76</v>
      </c>
      <c r="C5692" s="2">
        <v>28</v>
      </c>
      <c r="D5692" s="11"/>
      <c r="E56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92" s="524" t="str">
        <f t="shared" si="266"/>
        <v/>
      </c>
      <c r="H5692" s="525">
        <f t="shared" si="267"/>
        <v>0</v>
      </c>
      <c r="I5692" s="526">
        <f t="shared" si="268"/>
        <v>1</v>
      </c>
      <c r="J5692" s="526" t="str">
        <f ca="1">IF(G5692="","",SUMPRODUCT(LOOKUP(MID(SUBSTITUTE(UPPER(TRIM(CLEAN(SUBSTITUTE(SUBSTITUTE(G5692,"ٔ",""),"ـ","ء"))))," ",""),ROW(INDIRECT("1:"&amp;LEN(SUBSTITUTE(UPPER(TRIM(CLEAN(SUBSTITUTE(SUBSTITUTE(G5692,"ٔ",""),"ـ","ء"))))," ","")))),1),Gematria!$C$3:$C$40,Gematria!$D$3:$D$40)))</f>
        <v/>
      </c>
    </row>
    <row r="5693" spans="1:10" x14ac:dyDescent="0.25">
      <c r="A5693" s="2">
        <v>5692</v>
      </c>
      <c r="B5693" s="2">
        <v>76</v>
      </c>
      <c r="C5693" s="2">
        <v>29</v>
      </c>
      <c r="D5693" s="11"/>
      <c r="E56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93" s="524" t="str">
        <f t="shared" si="266"/>
        <v/>
      </c>
      <c r="H5693" s="525">
        <f t="shared" si="267"/>
        <v>0</v>
      </c>
      <c r="I5693" s="526">
        <f t="shared" si="268"/>
        <v>1</v>
      </c>
      <c r="J5693" s="526" t="str">
        <f ca="1">IF(G5693="","",SUMPRODUCT(LOOKUP(MID(SUBSTITUTE(UPPER(TRIM(CLEAN(SUBSTITUTE(SUBSTITUTE(G5693,"ٔ",""),"ـ","ء"))))," ",""),ROW(INDIRECT("1:"&amp;LEN(SUBSTITUTE(UPPER(TRIM(CLEAN(SUBSTITUTE(SUBSTITUTE(G5693,"ٔ",""),"ـ","ء"))))," ","")))),1),Gematria!$C$3:$C$40,Gematria!$D$3:$D$40)))</f>
        <v/>
      </c>
    </row>
    <row r="5694" spans="1:10" x14ac:dyDescent="0.25">
      <c r="A5694" s="2">
        <v>5693</v>
      </c>
      <c r="B5694" s="2">
        <v>76</v>
      </c>
      <c r="C5694" s="2">
        <v>30</v>
      </c>
      <c r="D5694" s="11"/>
      <c r="E56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94" s="524" t="str">
        <f t="shared" si="266"/>
        <v/>
      </c>
      <c r="H5694" s="525">
        <f t="shared" si="267"/>
        <v>0</v>
      </c>
      <c r="I5694" s="526">
        <f t="shared" si="268"/>
        <v>1</v>
      </c>
      <c r="J5694" s="526" t="str">
        <f ca="1">IF(G5694="","",SUMPRODUCT(LOOKUP(MID(SUBSTITUTE(UPPER(TRIM(CLEAN(SUBSTITUTE(SUBSTITUTE(G5694,"ٔ",""),"ـ","ء"))))," ",""),ROW(INDIRECT("1:"&amp;LEN(SUBSTITUTE(UPPER(TRIM(CLEAN(SUBSTITUTE(SUBSTITUTE(G5694,"ٔ",""),"ـ","ء"))))," ","")))),1),Gematria!$C$3:$C$40,Gematria!$D$3:$D$40)))</f>
        <v/>
      </c>
    </row>
    <row r="5695" spans="1:10" x14ac:dyDescent="0.25">
      <c r="A5695" s="2">
        <v>5694</v>
      </c>
      <c r="B5695" s="2">
        <v>76</v>
      </c>
      <c r="C5695" s="2">
        <v>31</v>
      </c>
      <c r="D5695" s="11"/>
      <c r="E56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95" s="524" t="str">
        <f t="shared" si="266"/>
        <v/>
      </c>
      <c r="H5695" s="525">
        <f t="shared" si="267"/>
        <v>0</v>
      </c>
      <c r="I5695" s="526">
        <f t="shared" si="268"/>
        <v>1</v>
      </c>
      <c r="J5695" s="526" t="str">
        <f ca="1">IF(G5695="","",SUMPRODUCT(LOOKUP(MID(SUBSTITUTE(UPPER(TRIM(CLEAN(SUBSTITUTE(SUBSTITUTE(G5695,"ٔ",""),"ـ","ء"))))," ",""),ROW(INDIRECT("1:"&amp;LEN(SUBSTITUTE(UPPER(TRIM(CLEAN(SUBSTITUTE(SUBSTITUTE(G5695,"ٔ",""),"ـ","ء"))))," ","")))),1),Gematria!$C$3:$C$40,Gematria!$D$3:$D$40)))</f>
        <v/>
      </c>
    </row>
    <row r="5696" spans="1:10" x14ac:dyDescent="0.25">
      <c r="A5696" s="2">
        <v>5695</v>
      </c>
      <c r="B5696" s="2">
        <v>77</v>
      </c>
      <c r="C5696" s="2">
        <v>0</v>
      </c>
      <c r="D5696" s="11"/>
      <c r="E56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96" s="524" t="str">
        <f t="shared" si="266"/>
        <v/>
      </c>
      <c r="H5696" s="525">
        <f t="shared" si="267"/>
        <v>0</v>
      </c>
      <c r="I5696" s="526">
        <f t="shared" si="268"/>
        <v>1</v>
      </c>
      <c r="J5696" s="526" t="str">
        <f ca="1">IF(G5696="","",SUMPRODUCT(LOOKUP(MID(SUBSTITUTE(UPPER(TRIM(CLEAN(SUBSTITUTE(SUBSTITUTE(G5696,"ٔ",""),"ـ","ء"))))," ",""),ROW(INDIRECT("1:"&amp;LEN(SUBSTITUTE(UPPER(TRIM(CLEAN(SUBSTITUTE(SUBSTITUTE(G5696,"ٔ",""),"ـ","ء"))))," ","")))),1),Gematria!$C$3:$C$40,Gematria!$D$3:$D$40)))</f>
        <v/>
      </c>
    </row>
    <row r="5697" spans="1:10" x14ac:dyDescent="0.25">
      <c r="A5697" s="2">
        <v>5696</v>
      </c>
      <c r="B5697" s="2">
        <v>77</v>
      </c>
      <c r="C5697" s="2">
        <v>1</v>
      </c>
      <c r="D5697" s="11"/>
      <c r="E56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97" s="524" t="str">
        <f t="shared" si="266"/>
        <v/>
      </c>
      <c r="H5697" s="525">
        <f t="shared" si="267"/>
        <v>0</v>
      </c>
      <c r="I5697" s="526">
        <f t="shared" si="268"/>
        <v>1</v>
      </c>
      <c r="J5697" s="526" t="str">
        <f ca="1">IF(G5697="","",SUMPRODUCT(LOOKUP(MID(SUBSTITUTE(UPPER(TRIM(CLEAN(SUBSTITUTE(SUBSTITUTE(G5697,"ٔ",""),"ـ","ء"))))," ",""),ROW(INDIRECT("1:"&amp;LEN(SUBSTITUTE(UPPER(TRIM(CLEAN(SUBSTITUTE(SUBSTITUTE(G5697,"ٔ",""),"ـ","ء"))))," ","")))),1),Gematria!$C$3:$C$40,Gematria!$D$3:$D$40)))</f>
        <v/>
      </c>
    </row>
    <row r="5698" spans="1:10" x14ac:dyDescent="0.25">
      <c r="A5698" s="2">
        <v>5697</v>
      </c>
      <c r="B5698" s="2">
        <v>77</v>
      </c>
      <c r="C5698" s="2">
        <v>2</v>
      </c>
      <c r="D5698" s="11"/>
      <c r="E56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98" s="524" t="str">
        <f t="shared" si="266"/>
        <v/>
      </c>
      <c r="H5698" s="525">
        <f t="shared" si="267"/>
        <v>0</v>
      </c>
      <c r="I5698" s="526">
        <f t="shared" si="268"/>
        <v>1</v>
      </c>
      <c r="J5698" s="526" t="str">
        <f ca="1">IF(G5698="","",SUMPRODUCT(LOOKUP(MID(SUBSTITUTE(UPPER(TRIM(CLEAN(SUBSTITUTE(SUBSTITUTE(G5698,"ٔ",""),"ـ","ء"))))," ",""),ROW(INDIRECT("1:"&amp;LEN(SUBSTITUTE(UPPER(TRIM(CLEAN(SUBSTITUTE(SUBSTITUTE(G5698,"ٔ",""),"ـ","ء"))))," ","")))),1),Gematria!$C$3:$C$40,Gematria!$D$3:$D$40)))</f>
        <v/>
      </c>
    </row>
    <row r="5699" spans="1:10" x14ac:dyDescent="0.25">
      <c r="A5699" s="2">
        <v>5698</v>
      </c>
      <c r="B5699" s="2">
        <v>77</v>
      </c>
      <c r="C5699" s="2">
        <v>3</v>
      </c>
      <c r="D5699" s="11"/>
      <c r="E56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6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5699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699" s="524" t="str">
        <f t="shared" ref="G5699:G5762" si="269">TRIM(CLEAN(SUBSTITUTE(F5699,"ٔ","")))</f>
        <v/>
      </c>
      <c r="H5699" s="525">
        <f t="shared" ref="H5699:H5762" si="270">LEN(SUBSTITUTE(G5699," ",""))</f>
        <v>0</v>
      </c>
      <c r="I5699" s="526">
        <f t="shared" si="268"/>
        <v>1</v>
      </c>
      <c r="J5699" s="526" t="str">
        <f ca="1">IF(G5699="","",SUMPRODUCT(LOOKUP(MID(SUBSTITUTE(UPPER(TRIM(CLEAN(SUBSTITUTE(SUBSTITUTE(G5699,"ٔ",""),"ـ","ء"))))," ",""),ROW(INDIRECT("1:"&amp;LEN(SUBSTITUTE(UPPER(TRIM(CLEAN(SUBSTITUTE(SUBSTITUTE(G5699,"ٔ",""),"ـ","ء"))))," ","")))),1),Gematria!$C$3:$C$40,Gematria!$D$3:$D$40)))</f>
        <v/>
      </c>
    </row>
    <row r="5700" spans="1:10" x14ac:dyDescent="0.25">
      <c r="A5700" s="2">
        <v>5699</v>
      </c>
      <c r="B5700" s="2">
        <v>77</v>
      </c>
      <c r="C5700" s="2">
        <v>4</v>
      </c>
      <c r="D5700" s="11"/>
      <c r="E57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00" s="524" t="str">
        <f t="shared" si="269"/>
        <v/>
      </c>
      <c r="H5700" s="525">
        <f t="shared" si="270"/>
        <v>0</v>
      </c>
      <c r="I5700" s="526">
        <f t="shared" si="268"/>
        <v>1</v>
      </c>
      <c r="J5700" s="526" t="str">
        <f ca="1">IF(G5700="","",SUMPRODUCT(LOOKUP(MID(SUBSTITUTE(UPPER(TRIM(CLEAN(SUBSTITUTE(SUBSTITUTE(G5700,"ٔ",""),"ـ","ء"))))," ",""),ROW(INDIRECT("1:"&amp;LEN(SUBSTITUTE(UPPER(TRIM(CLEAN(SUBSTITUTE(SUBSTITUTE(G5700,"ٔ",""),"ـ","ء"))))," ","")))),1),Gematria!$C$3:$C$40,Gematria!$D$3:$D$40)))</f>
        <v/>
      </c>
    </row>
    <row r="5701" spans="1:10" x14ac:dyDescent="0.25">
      <c r="A5701" s="2">
        <v>5700</v>
      </c>
      <c r="B5701" s="2">
        <v>77</v>
      </c>
      <c r="C5701" s="2">
        <v>5</v>
      </c>
      <c r="D5701" s="11"/>
      <c r="E57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01" s="524" t="str">
        <f t="shared" si="269"/>
        <v/>
      </c>
      <c r="H5701" s="525">
        <f t="shared" si="270"/>
        <v>0</v>
      </c>
      <c r="I5701" s="526">
        <f t="shared" si="268"/>
        <v>1</v>
      </c>
      <c r="J5701" s="526" t="str">
        <f ca="1">IF(G5701="","",SUMPRODUCT(LOOKUP(MID(SUBSTITUTE(UPPER(TRIM(CLEAN(SUBSTITUTE(SUBSTITUTE(G5701,"ٔ",""),"ـ","ء"))))," ",""),ROW(INDIRECT("1:"&amp;LEN(SUBSTITUTE(UPPER(TRIM(CLEAN(SUBSTITUTE(SUBSTITUTE(G5701,"ٔ",""),"ـ","ء"))))," ","")))),1),Gematria!$C$3:$C$40,Gematria!$D$3:$D$40)))</f>
        <v/>
      </c>
    </row>
    <row r="5702" spans="1:10" x14ac:dyDescent="0.25">
      <c r="A5702" s="2">
        <v>5701</v>
      </c>
      <c r="B5702" s="2">
        <v>77</v>
      </c>
      <c r="C5702" s="2">
        <v>6</v>
      </c>
      <c r="D5702" s="11"/>
      <c r="E57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02" s="524" t="str">
        <f t="shared" si="269"/>
        <v/>
      </c>
      <c r="H5702" s="525">
        <f t="shared" si="270"/>
        <v>0</v>
      </c>
      <c r="I5702" s="526">
        <f t="shared" si="268"/>
        <v>1</v>
      </c>
      <c r="J5702" s="526" t="str">
        <f ca="1">IF(G5702="","",SUMPRODUCT(LOOKUP(MID(SUBSTITUTE(UPPER(TRIM(CLEAN(SUBSTITUTE(SUBSTITUTE(G5702,"ٔ",""),"ـ","ء"))))," ",""),ROW(INDIRECT("1:"&amp;LEN(SUBSTITUTE(UPPER(TRIM(CLEAN(SUBSTITUTE(SUBSTITUTE(G5702,"ٔ",""),"ـ","ء"))))," ","")))),1),Gematria!$C$3:$C$40,Gematria!$D$3:$D$40)))</f>
        <v/>
      </c>
    </row>
    <row r="5703" spans="1:10" x14ac:dyDescent="0.25">
      <c r="A5703" s="2">
        <v>5702</v>
      </c>
      <c r="B5703" s="2">
        <v>77</v>
      </c>
      <c r="C5703" s="2">
        <v>7</v>
      </c>
      <c r="D5703" s="11"/>
      <c r="E57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03" s="524" t="str">
        <f t="shared" si="269"/>
        <v/>
      </c>
      <c r="H5703" s="525">
        <f t="shared" si="270"/>
        <v>0</v>
      </c>
      <c r="I5703" s="526">
        <f t="shared" si="268"/>
        <v>1</v>
      </c>
      <c r="J5703" s="526" t="str">
        <f ca="1">IF(G5703="","",SUMPRODUCT(LOOKUP(MID(SUBSTITUTE(UPPER(TRIM(CLEAN(SUBSTITUTE(SUBSTITUTE(G5703,"ٔ",""),"ـ","ء"))))," ",""),ROW(INDIRECT("1:"&amp;LEN(SUBSTITUTE(UPPER(TRIM(CLEAN(SUBSTITUTE(SUBSTITUTE(G5703,"ٔ",""),"ـ","ء"))))," ","")))),1),Gematria!$C$3:$C$40,Gematria!$D$3:$D$40)))</f>
        <v/>
      </c>
    </row>
    <row r="5704" spans="1:10" x14ac:dyDescent="0.25">
      <c r="A5704" s="2">
        <v>5703</v>
      </c>
      <c r="B5704" s="2">
        <v>77</v>
      </c>
      <c r="C5704" s="2">
        <v>8</v>
      </c>
      <c r="D5704" s="11"/>
      <c r="E57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04" s="524" t="str">
        <f t="shared" si="269"/>
        <v/>
      </c>
      <c r="H5704" s="525">
        <f t="shared" si="270"/>
        <v>0</v>
      </c>
      <c r="I5704" s="526">
        <f t="shared" si="268"/>
        <v>1</v>
      </c>
      <c r="J5704" s="526" t="str">
        <f ca="1">IF(G5704="","",SUMPRODUCT(LOOKUP(MID(SUBSTITUTE(UPPER(TRIM(CLEAN(SUBSTITUTE(SUBSTITUTE(G5704,"ٔ",""),"ـ","ء"))))," ",""),ROW(INDIRECT("1:"&amp;LEN(SUBSTITUTE(UPPER(TRIM(CLEAN(SUBSTITUTE(SUBSTITUTE(G5704,"ٔ",""),"ـ","ء"))))," ","")))),1),Gematria!$C$3:$C$40,Gematria!$D$3:$D$40)))</f>
        <v/>
      </c>
    </row>
    <row r="5705" spans="1:10" x14ac:dyDescent="0.25">
      <c r="A5705" s="2">
        <v>5704</v>
      </c>
      <c r="B5705" s="2">
        <v>77</v>
      </c>
      <c r="C5705" s="2">
        <v>9</v>
      </c>
      <c r="D5705" s="11"/>
      <c r="E57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05" s="524" t="str">
        <f t="shared" si="269"/>
        <v/>
      </c>
      <c r="H5705" s="525">
        <f t="shared" si="270"/>
        <v>0</v>
      </c>
      <c r="I5705" s="526">
        <f t="shared" si="268"/>
        <v>1</v>
      </c>
      <c r="J5705" s="526" t="str">
        <f ca="1">IF(G5705="","",SUMPRODUCT(LOOKUP(MID(SUBSTITUTE(UPPER(TRIM(CLEAN(SUBSTITUTE(SUBSTITUTE(G5705,"ٔ",""),"ـ","ء"))))," ",""),ROW(INDIRECT("1:"&amp;LEN(SUBSTITUTE(UPPER(TRIM(CLEAN(SUBSTITUTE(SUBSTITUTE(G5705,"ٔ",""),"ـ","ء"))))," ","")))),1),Gematria!$C$3:$C$40,Gematria!$D$3:$D$40)))</f>
        <v/>
      </c>
    </row>
    <row r="5706" spans="1:10" x14ac:dyDescent="0.25">
      <c r="A5706" s="2">
        <v>5705</v>
      </c>
      <c r="B5706" s="2">
        <v>77</v>
      </c>
      <c r="C5706" s="2">
        <v>10</v>
      </c>
      <c r="D5706" s="11"/>
      <c r="E57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06" s="524" t="str">
        <f t="shared" si="269"/>
        <v/>
      </c>
      <c r="H5706" s="525">
        <f t="shared" si="270"/>
        <v>0</v>
      </c>
      <c r="I5706" s="526">
        <f t="shared" si="268"/>
        <v>1</v>
      </c>
      <c r="J5706" s="526" t="str">
        <f ca="1">IF(G5706="","",SUMPRODUCT(LOOKUP(MID(SUBSTITUTE(UPPER(TRIM(CLEAN(SUBSTITUTE(SUBSTITUTE(G5706,"ٔ",""),"ـ","ء"))))," ",""),ROW(INDIRECT("1:"&amp;LEN(SUBSTITUTE(UPPER(TRIM(CLEAN(SUBSTITUTE(SUBSTITUTE(G5706,"ٔ",""),"ـ","ء"))))," ","")))),1),Gematria!$C$3:$C$40,Gematria!$D$3:$D$40)))</f>
        <v/>
      </c>
    </row>
    <row r="5707" spans="1:10" x14ac:dyDescent="0.25">
      <c r="A5707" s="2">
        <v>5706</v>
      </c>
      <c r="B5707" s="2">
        <v>77</v>
      </c>
      <c r="C5707" s="2">
        <v>11</v>
      </c>
      <c r="D5707" s="11"/>
      <c r="E57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07" s="524" t="str">
        <f t="shared" si="269"/>
        <v/>
      </c>
      <c r="H5707" s="525">
        <f t="shared" si="270"/>
        <v>0</v>
      </c>
      <c r="I5707" s="526">
        <f t="shared" si="268"/>
        <v>1</v>
      </c>
      <c r="J5707" s="526" t="str">
        <f ca="1">IF(G5707="","",SUMPRODUCT(LOOKUP(MID(SUBSTITUTE(UPPER(TRIM(CLEAN(SUBSTITUTE(SUBSTITUTE(G5707,"ٔ",""),"ـ","ء"))))," ",""),ROW(INDIRECT("1:"&amp;LEN(SUBSTITUTE(UPPER(TRIM(CLEAN(SUBSTITUTE(SUBSTITUTE(G5707,"ٔ",""),"ـ","ء"))))," ","")))),1),Gematria!$C$3:$C$40,Gematria!$D$3:$D$40)))</f>
        <v/>
      </c>
    </row>
    <row r="5708" spans="1:10" x14ac:dyDescent="0.25">
      <c r="A5708" s="2">
        <v>5707</v>
      </c>
      <c r="B5708" s="2">
        <v>77</v>
      </c>
      <c r="C5708" s="2">
        <v>12</v>
      </c>
      <c r="D5708" s="11"/>
      <c r="E57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08" s="524" t="str">
        <f t="shared" si="269"/>
        <v/>
      </c>
      <c r="H5708" s="525">
        <f t="shared" si="270"/>
        <v>0</v>
      </c>
      <c r="I5708" s="526">
        <f t="shared" si="268"/>
        <v>1</v>
      </c>
      <c r="J5708" s="526" t="str">
        <f ca="1">IF(G5708="","",SUMPRODUCT(LOOKUP(MID(SUBSTITUTE(UPPER(TRIM(CLEAN(SUBSTITUTE(SUBSTITUTE(G5708,"ٔ",""),"ـ","ء"))))," ",""),ROW(INDIRECT("1:"&amp;LEN(SUBSTITUTE(UPPER(TRIM(CLEAN(SUBSTITUTE(SUBSTITUTE(G5708,"ٔ",""),"ـ","ء"))))," ","")))),1),Gematria!$C$3:$C$40,Gematria!$D$3:$D$40)))</f>
        <v/>
      </c>
    </row>
    <row r="5709" spans="1:10" x14ac:dyDescent="0.25">
      <c r="A5709" s="2">
        <v>5708</v>
      </c>
      <c r="B5709" s="2">
        <v>77</v>
      </c>
      <c r="C5709" s="2">
        <v>13</v>
      </c>
      <c r="D5709" s="11"/>
      <c r="E57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09" s="524" t="str">
        <f t="shared" si="269"/>
        <v/>
      </c>
      <c r="H5709" s="525">
        <f t="shared" si="270"/>
        <v>0</v>
      </c>
      <c r="I5709" s="526">
        <f t="shared" si="268"/>
        <v>1</v>
      </c>
      <c r="J5709" s="526" t="str">
        <f ca="1">IF(G5709="","",SUMPRODUCT(LOOKUP(MID(SUBSTITUTE(UPPER(TRIM(CLEAN(SUBSTITUTE(SUBSTITUTE(G5709,"ٔ",""),"ـ","ء"))))," ",""),ROW(INDIRECT("1:"&amp;LEN(SUBSTITUTE(UPPER(TRIM(CLEAN(SUBSTITUTE(SUBSTITUTE(G5709,"ٔ",""),"ـ","ء"))))," ","")))),1),Gematria!$C$3:$C$40,Gematria!$D$3:$D$40)))</f>
        <v/>
      </c>
    </row>
    <row r="5710" spans="1:10" x14ac:dyDescent="0.25">
      <c r="A5710" s="2">
        <v>5709</v>
      </c>
      <c r="B5710" s="2">
        <v>77</v>
      </c>
      <c r="C5710" s="2">
        <v>14</v>
      </c>
      <c r="D5710" s="11"/>
      <c r="E57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10" s="524" t="str">
        <f t="shared" si="269"/>
        <v/>
      </c>
      <c r="H5710" s="525">
        <f t="shared" si="270"/>
        <v>0</v>
      </c>
      <c r="I5710" s="526">
        <f t="shared" si="268"/>
        <v>1</v>
      </c>
      <c r="J5710" s="526" t="str">
        <f ca="1">IF(G5710="","",SUMPRODUCT(LOOKUP(MID(SUBSTITUTE(UPPER(TRIM(CLEAN(SUBSTITUTE(SUBSTITUTE(G5710,"ٔ",""),"ـ","ء"))))," ",""),ROW(INDIRECT("1:"&amp;LEN(SUBSTITUTE(UPPER(TRIM(CLEAN(SUBSTITUTE(SUBSTITUTE(G5710,"ٔ",""),"ـ","ء"))))," ","")))),1),Gematria!$C$3:$C$40,Gematria!$D$3:$D$40)))</f>
        <v/>
      </c>
    </row>
    <row r="5711" spans="1:10" x14ac:dyDescent="0.25">
      <c r="A5711" s="2">
        <v>5710</v>
      </c>
      <c r="B5711" s="2">
        <v>77</v>
      </c>
      <c r="C5711" s="2">
        <v>15</v>
      </c>
      <c r="D5711" s="11"/>
      <c r="E57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11" s="524" t="str">
        <f t="shared" si="269"/>
        <v/>
      </c>
      <c r="H5711" s="525">
        <f t="shared" si="270"/>
        <v>0</v>
      </c>
      <c r="I5711" s="526">
        <f t="shared" si="268"/>
        <v>1</v>
      </c>
      <c r="J5711" s="526" t="str">
        <f ca="1">IF(G5711="","",SUMPRODUCT(LOOKUP(MID(SUBSTITUTE(UPPER(TRIM(CLEAN(SUBSTITUTE(SUBSTITUTE(G5711,"ٔ",""),"ـ","ء"))))," ",""),ROW(INDIRECT("1:"&amp;LEN(SUBSTITUTE(UPPER(TRIM(CLEAN(SUBSTITUTE(SUBSTITUTE(G5711,"ٔ",""),"ـ","ء"))))," ","")))),1),Gematria!$C$3:$C$40,Gematria!$D$3:$D$40)))</f>
        <v/>
      </c>
    </row>
    <row r="5712" spans="1:10" x14ac:dyDescent="0.25">
      <c r="A5712" s="2">
        <v>5711</v>
      </c>
      <c r="B5712" s="2">
        <v>77</v>
      </c>
      <c r="C5712" s="2">
        <v>16</v>
      </c>
      <c r="D5712" s="11"/>
      <c r="E57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12" s="524" t="str">
        <f t="shared" si="269"/>
        <v/>
      </c>
      <c r="H5712" s="525">
        <f t="shared" si="270"/>
        <v>0</v>
      </c>
      <c r="I5712" s="526">
        <f t="shared" si="268"/>
        <v>1</v>
      </c>
      <c r="J5712" s="526" t="str">
        <f ca="1">IF(G5712="","",SUMPRODUCT(LOOKUP(MID(SUBSTITUTE(UPPER(TRIM(CLEAN(SUBSTITUTE(SUBSTITUTE(G5712,"ٔ",""),"ـ","ء"))))," ",""),ROW(INDIRECT("1:"&amp;LEN(SUBSTITUTE(UPPER(TRIM(CLEAN(SUBSTITUTE(SUBSTITUTE(G5712,"ٔ",""),"ـ","ء"))))," ","")))),1),Gematria!$C$3:$C$40,Gematria!$D$3:$D$40)))</f>
        <v/>
      </c>
    </row>
    <row r="5713" spans="1:10" x14ac:dyDescent="0.25">
      <c r="A5713" s="2">
        <v>5712</v>
      </c>
      <c r="B5713" s="2">
        <v>77</v>
      </c>
      <c r="C5713" s="2">
        <v>17</v>
      </c>
      <c r="D5713" s="11"/>
      <c r="E57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13" s="524" t="str">
        <f t="shared" si="269"/>
        <v/>
      </c>
      <c r="H5713" s="525">
        <f t="shared" si="270"/>
        <v>0</v>
      </c>
      <c r="I5713" s="526">
        <f t="shared" si="268"/>
        <v>1</v>
      </c>
      <c r="J5713" s="526" t="str">
        <f ca="1">IF(G5713="","",SUMPRODUCT(LOOKUP(MID(SUBSTITUTE(UPPER(TRIM(CLEAN(SUBSTITUTE(SUBSTITUTE(G5713,"ٔ",""),"ـ","ء"))))," ",""),ROW(INDIRECT("1:"&amp;LEN(SUBSTITUTE(UPPER(TRIM(CLEAN(SUBSTITUTE(SUBSTITUTE(G5713,"ٔ",""),"ـ","ء"))))," ","")))),1),Gematria!$C$3:$C$40,Gematria!$D$3:$D$40)))</f>
        <v/>
      </c>
    </row>
    <row r="5714" spans="1:10" x14ac:dyDescent="0.25">
      <c r="A5714" s="2">
        <v>5713</v>
      </c>
      <c r="B5714" s="2">
        <v>77</v>
      </c>
      <c r="C5714" s="2">
        <v>18</v>
      </c>
      <c r="D5714" s="11"/>
      <c r="E57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14" s="524" t="str">
        <f t="shared" si="269"/>
        <v/>
      </c>
      <c r="H5714" s="525">
        <f t="shared" si="270"/>
        <v>0</v>
      </c>
      <c r="I5714" s="526">
        <f t="shared" si="268"/>
        <v>1</v>
      </c>
      <c r="J5714" s="526" t="str">
        <f ca="1">IF(G5714="","",SUMPRODUCT(LOOKUP(MID(SUBSTITUTE(UPPER(TRIM(CLEAN(SUBSTITUTE(SUBSTITUTE(G5714,"ٔ",""),"ـ","ء"))))," ",""),ROW(INDIRECT("1:"&amp;LEN(SUBSTITUTE(UPPER(TRIM(CLEAN(SUBSTITUTE(SUBSTITUTE(G5714,"ٔ",""),"ـ","ء"))))," ","")))),1),Gematria!$C$3:$C$40,Gematria!$D$3:$D$40)))</f>
        <v/>
      </c>
    </row>
    <row r="5715" spans="1:10" x14ac:dyDescent="0.25">
      <c r="A5715" s="2">
        <v>5714</v>
      </c>
      <c r="B5715" s="2">
        <v>77</v>
      </c>
      <c r="C5715" s="2">
        <v>19</v>
      </c>
      <c r="D5715" s="11"/>
      <c r="E57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15" s="524" t="str">
        <f t="shared" si="269"/>
        <v/>
      </c>
      <c r="H5715" s="525">
        <f t="shared" si="270"/>
        <v>0</v>
      </c>
      <c r="I5715" s="526">
        <f t="shared" ref="I5715:I5778" si="271">LEN(TRIM(G5715))-H5715+1</f>
        <v>1</v>
      </c>
      <c r="J5715" s="526" t="str">
        <f ca="1">IF(G5715="","",SUMPRODUCT(LOOKUP(MID(SUBSTITUTE(UPPER(TRIM(CLEAN(SUBSTITUTE(SUBSTITUTE(G5715,"ٔ",""),"ـ","ء"))))," ",""),ROW(INDIRECT("1:"&amp;LEN(SUBSTITUTE(UPPER(TRIM(CLEAN(SUBSTITUTE(SUBSTITUTE(G5715,"ٔ",""),"ـ","ء"))))," ","")))),1),Gematria!$C$3:$C$40,Gematria!$D$3:$D$40)))</f>
        <v/>
      </c>
    </row>
    <row r="5716" spans="1:10" x14ac:dyDescent="0.25">
      <c r="A5716" s="2">
        <v>5715</v>
      </c>
      <c r="B5716" s="2">
        <v>77</v>
      </c>
      <c r="C5716" s="2">
        <v>20</v>
      </c>
      <c r="D5716" s="11"/>
      <c r="E57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16" s="524" t="str">
        <f t="shared" si="269"/>
        <v/>
      </c>
      <c r="H5716" s="525">
        <f t="shared" si="270"/>
        <v>0</v>
      </c>
      <c r="I5716" s="526">
        <f t="shared" si="271"/>
        <v>1</v>
      </c>
      <c r="J5716" s="526" t="str">
        <f ca="1">IF(G5716="","",SUMPRODUCT(LOOKUP(MID(SUBSTITUTE(UPPER(TRIM(CLEAN(SUBSTITUTE(SUBSTITUTE(G5716,"ٔ",""),"ـ","ء"))))," ",""),ROW(INDIRECT("1:"&amp;LEN(SUBSTITUTE(UPPER(TRIM(CLEAN(SUBSTITUTE(SUBSTITUTE(G5716,"ٔ",""),"ـ","ء"))))," ","")))),1),Gematria!$C$3:$C$40,Gematria!$D$3:$D$40)))</f>
        <v/>
      </c>
    </row>
    <row r="5717" spans="1:10" x14ac:dyDescent="0.25">
      <c r="A5717" s="2">
        <v>5716</v>
      </c>
      <c r="B5717" s="2">
        <v>77</v>
      </c>
      <c r="C5717" s="2">
        <v>21</v>
      </c>
      <c r="D5717" s="11"/>
      <c r="E57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17" s="524" t="str">
        <f t="shared" si="269"/>
        <v/>
      </c>
      <c r="H5717" s="525">
        <f t="shared" si="270"/>
        <v>0</v>
      </c>
      <c r="I5717" s="526">
        <f t="shared" si="271"/>
        <v>1</v>
      </c>
      <c r="J5717" s="526" t="str">
        <f ca="1">IF(G5717="","",SUMPRODUCT(LOOKUP(MID(SUBSTITUTE(UPPER(TRIM(CLEAN(SUBSTITUTE(SUBSTITUTE(G5717,"ٔ",""),"ـ","ء"))))," ",""),ROW(INDIRECT("1:"&amp;LEN(SUBSTITUTE(UPPER(TRIM(CLEAN(SUBSTITUTE(SUBSTITUTE(G5717,"ٔ",""),"ـ","ء"))))," ","")))),1),Gematria!$C$3:$C$40,Gematria!$D$3:$D$40)))</f>
        <v/>
      </c>
    </row>
    <row r="5718" spans="1:10" x14ac:dyDescent="0.25">
      <c r="A5718" s="2">
        <v>5717</v>
      </c>
      <c r="B5718" s="2">
        <v>77</v>
      </c>
      <c r="C5718" s="2">
        <v>22</v>
      </c>
      <c r="D5718" s="11"/>
      <c r="E57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18" s="524" t="str">
        <f t="shared" si="269"/>
        <v/>
      </c>
      <c r="H5718" s="525">
        <f t="shared" si="270"/>
        <v>0</v>
      </c>
      <c r="I5718" s="526">
        <f t="shared" si="271"/>
        <v>1</v>
      </c>
      <c r="J5718" s="526" t="str">
        <f ca="1">IF(G5718="","",SUMPRODUCT(LOOKUP(MID(SUBSTITUTE(UPPER(TRIM(CLEAN(SUBSTITUTE(SUBSTITUTE(G5718,"ٔ",""),"ـ","ء"))))," ",""),ROW(INDIRECT("1:"&amp;LEN(SUBSTITUTE(UPPER(TRIM(CLEAN(SUBSTITUTE(SUBSTITUTE(G5718,"ٔ",""),"ـ","ء"))))," ","")))),1),Gematria!$C$3:$C$40,Gematria!$D$3:$D$40)))</f>
        <v/>
      </c>
    </row>
    <row r="5719" spans="1:10" x14ac:dyDescent="0.25">
      <c r="A5719" s="2">
        <v>5718</v>
      </c>
      <c r="B5719" s="2">
        <v>77</v>
      </c>
      <c r="C5719" s="2">
        <v>23</v>
      </c>
      <c r="D5719" s="11"/>
      <c r="E57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19" s="524" t="str">
        <f t="shared" si="269"/>
        <v/>
      </c>
      <c r="H5719" s="525">
        <f t="shared" si="270"/>
        <v>0</v>
      </c>
      <c r="I5719" s="526">
        <f t="shared" si="271"/>
        <v>1</v>
      </c>
      <c r="J5719" s="526" t="str">
        <f ca="1">IF(G5719="","",SUMPRODUCT(LOOKUP(MID(SUBSTITUTE(UPPER(TRIM(CLEAN(SUBSTITUTE(SUBSTITUTE(G5719,"ٔ",""),"ـ","ء"))))," ",""),ROW(INDIRECT("1:"&amp;LEN(SUBSTITUTE(UPPER(TRIM(CLEAN(SUBSTITUTE(SUBSTITUTE(G5719,"ٔ",""),"ـ","ء"))))," ","")))),1),Gematria!$C$3:$C$40,Gematria!$D$3:$D$40)))</f>
        <v/>
      </c>
    </row>
    <row r="5720" spans="1:10" x14ac:dyDescent="0.25">
      <c r="A5720" s="2">
        <v>5719</v>
      </c>
      <c r="B5720" s="2">
        <v>77</v>
      </c>
      <c r="C5720" s="2">
        <v>24</v>
      </c>
      <c r="D5720" s="11"/>
      <c r="E57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20" s="524" t="str">
        <f t="shared" si="269"/>
        <v/>
      </c>
      <c r="H5720" s="525">
        <f t="shared" si="270"/>
        <v>0</v>
      </c>
      <c r="I5720" s="526">
        <f t="shared" si="271"/>
        <v>1</v>
      </c>
      <c r="J5720" s="526" t="str">
        <f ca="1">IF(G5720="","",SUMPRODUCT(LOOKUP(MID(SUBSTITUTE(UPPER(TRIM(CLEAN(SUBSTITUTE(SUBSTITUTE(G5720,"ٔ",""),"ـ","ء"))))," ",""),ROW(INDIRECT("1:"&amp;LEN(SUBSTITUTE(UPPER(TRIM(CLEAN(SUBSTITUTE(SUBSTITUTE(G5720,"ٔ",""),"ـ","ء"))))," ","")))),1),Gematria!$C$3:$C$40,Gematria!$D$3:$D$40)))</f>
        <v/>
      </c>
    </row>
    <row r="5721" spans="1:10" x14ac:dyDescent="0.25">
      <c r="A5721" s="2">
        <v>5720</v>
      </c>
      <c r="B5721" s="2">
        <v>77</v>
      </c>
      <c r="C5721" s="2">
        <v>25</v>
      </c>
      <c r="D5721" s="11"/>
      <c r="E57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21" s="524" t="str">
        <f t="shared" si="269"/>
        <v/>
      </c>
      <c r="H5721" s="525">
        <f t="shared" si="270"/>
        <v>0</v>
      </c>
      <c r="I5721" s="526">
        <f t="shared" si="271"/>
        <v>1</v>
      </c>
      <c r="J5721" s="526" t="str">
        <f ca="1">IF(G5721="","",SUMPRODUCT(LOOKUP(MID(SUBSTITUTE(UPPER(TRIM(CLEAN(SUBSTITUTE(SUBSTITUTE(G5721,"ٔ",""),"ـ","ء"))))," ",""),ROW(INDIRECT("1:"&amp;LEN(SUBSTITUTE(UPPER(TRIM(CLEAN(SUBSTITUTE(SUBSTITUTE(G5721,"ٔ",""),"ـ","ء"))))," ","")))),1),Gematria!$C$3:$C$40,Gematria!$D$3:$D$40)))</f>
        <v/>
      </c>
    </row>
    <row r="5722" spans="1:10" x14ac:dyDescent="0.25">
      <c r="A5722" s="2">
        <v>5721</v>
      </c>
      <c r="B5722" s="2">
        <v>77</v>
      </c>
      <c r="C5722" s="2">
        <v>26</v>
      </c>
      <c r="D5722" s="11"/>
      <c r="E57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22" s="524" t="str">
        <f t="shared" si="269"/>
        <v/>
      </c>
      <c r="H5722" s="525">
        <f t="shared" si="270"/>
        <v>0</v>
      </c>
      <c r="I5722" s="526">
        <f t="shared" si="271"/>
        <v>1</v>
      </c>
      <c r="J5722" s="526" t="str">
        <f ca="1">IF(G5722="","",SUMPRODUCT(LOOKUP(MID(SUBSTITUTE(UPPER(TRIM(CLEAN(SUBSTITUTE(SUBSTITUTE(G5722,"ٔ",""),"ـ","ء"))))," ",""),ROW(INDIRECT("1:"&amp;LEN(SUBSTITUTE(UPPER(TRIM(CLEAN(SUBSTITUTE(SUBSTITUTE(G5722,"ٔ",""),"ـ","ء"))))," ","")))),1),Gematria!$C$3:$C$40,Gematria!$D$3:$D$40)))</f>
        <v/>
      </c>
    </row>
    <row r="5723" spans="1:10" x14ac:dyDescent="0.25">
      <c r="A5723" s="2">
        <v>5722</v>
      </c>
      <c r="B5723" s="2">
        <v>77</v>
      </c>
      <c r="C5723" s="2">
        <v>27</v>
      </c>
      <c r="D5723" s="11"/>
      <c r="E57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23" s="524" t="str">
        <f t="shared" si="269"/>
        <v/>
      </c>
      <c r="H5723" s="525">
        <f t="shared" si="270"/>
        <v>0</v>
      </c>
      <c r="I5723" s="526">
        <f t="shared" si="271"/>
        <v>1</v>
      </c>
      <c r="J5723" s="526" t="str">
        <f ca="1">IF(G5723="","",SUMPRODUCT(LOOKUP(MID(SUBSTITUTE(UPPER(TRIM(CLEAN(SUBSTITUTE(SUBSTITUTE(G5723,"ٔ",""),"ـ","ء"))))," ",""),ROW(INDIRECT("1:"&amp;LEN(SUBSTITUTE(UPPER(TRIM(CLEAN(SUBSTITUTE(SUBSTITUTE(G5723,"ٔ",""),"ـ","ء"))))," ","")))),1),Gematria!$C$3:$C$40,Gematria!$D$3:$D$40)))</f>
        <v/>
      </c>
    </row>
    <row r="5724" spans="1:10" x14ac:dyDescent="0.25">
      <c r="A5724" s="2">
        <v>5723</v>
      </c>
      <c r="B5724" s="2">
        <v>77</v>
      </c>
      <c r="C5724" s="2">
        <v>28</v>
      </c>
      <c r="D5724" s="11"/>
      <c r="E57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24" s="524" t="str">
        <f t="shared" si="269"/>
        <v/>
      </c>
      <c r="H5724" s="525">
        <f t="shared" si="270"/>
        <v>0</v>
      </c>
      <c r="I5724" s="526">
        <f t="shared" si="271"/>
        <v>1</v>
      </c>
      <c r="J5724" s="526" t="str">
        <f ca="1">IF(G5724="","",SUMPRODUCT(LOOKUP(MID(SUBSTITUTE(UPPER(TRIM(CLEAN(SUBSTITUTE(SUBSTITUTE(G5724,"ٔ",""),"ـ","ء"))))," ",""),ROW(INDIRECT("1:"&amp;LEN(SUBSTITUTE(UPPER(TRIM(CLEAN(SUBSTITUTE(SUBSTITUTE(G5724,"ٔ",""),"ـ","ء"))))," ","")))),1),Gematria!$C$3:$C$40,Gematria!$D$3:$D$40)))</f>
        <v/>
      </c>
    </row>
    <row r="5725" spans="1:10" x14ac:dyDescent="0.25">
      <c r="A5725" s="2">
        <v>5724</v>
      </c>
      <c r="B5725" s="2">
        <v>77</v>
      </c>
      <c r="C5725" s="2">
        <v>29</v>
      </c>
      <c r="D5725" s="11"/>
      <c r="E57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25" s="524" t="str">
        <f t="shared" si="269"/>
        <v/>
      </c>
      <c r="H5725" s="525">
        <f t="shared" si="270"/>
        <v>0</v>
      </c>
      <c r="I5725" s="526">
        <f t="shared" si="271"/>
        <v>1</v>
      </c>
      <c r="J5725" s="526" t="str">
        <f ca="1">IF(G5725="","",SUMPRODUCT(LOOKUP(MID(SUBSTITUTE(UPPER(TRIM(CLEAN(SUBSTITUTE(SUBSTITUTE(G5725,"ٔ",""),"ـ","ء"))))," ",""),ROW(INDIRECT("1:"&amp;LEN(SUBSTITUTE(UPPER(TRIM(CLEAN(SUBSTITUTE(SUBSTITUTE(G5725,"ٔ",""),"ـ","ء"))))," ","")))),1),Gematria!$C$3:$C$40,Gematria!$D$3:$D$40)))</f>
        <v/>
      </c>
    </row>
    <row r="5726" spans="1:10" x14ac:dyDescent="0.25">
      <c r="A5726" s="2">
        <v>5725</v>
      </c>
      <c r="B5726" s="2">
        <v>77</v>
      </c>
      <c r="C5726" s="2">
        <v>30</v>
      </c>
      <c r="D5726" s="11"/>
      <c r="E57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26" s="524" t="str">
        <f t="shared" si="269"/>
        <v/>
      </c>
      <c r="H5726" s="525">
        <f t="shared" si="270"/>
        <v>0</v>
      </c>
      <c r="I5726" s="526">
        <f t="shared" si="271"/>
        <v>1</v>
      </c>
      <c r="J5726" s="526" t="str">
        <f ca="1">IF(G5726="","",SUMPRODUCT(LOOKUP(MID(SUBSTITUTE(UPPER(TRIM(CLEAN(SUBSTITUTE(SUBSTITUTE(G5726,"ٔ",""),"ـ","ء"))))," ",""),ROW(INDIRECT("1:"&amp;LEN(SUBSTITUTE(UPPER(TRIM(CLEAN(SUBSTITUTE(SUBSTITUTE(G5726,"ٔ",""),"ـ","ء"))))," ","")))),1),Gematria!$C$3:$C$40,Gematria!$D$3:$D$40)))</f>
        <v/>
      </c>
    </row>
    <row r="5727" spans="1:10" x14ac:dyDescent="0.25">
      <c r="A5727" s="2">
        <v>5726</v>
      </c>
      <c r="B5727" s="2">
        <v>77</v>
      </c>
      <c r="C5727" s="2">
        <v>31</v>
      </c>
      <c r="D5727" s="11"/>
      <c r="E57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27" s="524" t="str">
        <f t="shared" si="269"/>
        <v/>
      </c>
      <c r="H5727" s="525">
        <f t="shared" si="270"/>
        <v>0</v>
      </c>
      <c r="I5727" s="526">
        <f t="shared" si="271"/>
        <v>1</v>
      </c>
      <c r="J5727" s="526" t="str">
        <f ca="1">IF(G5727="","",SUMPRODUCT(LOOKUP(MID(SUBSTITUTE(UPPER(TRIM(CLEAN(SUBSTITUTE(SUBSTITUTE(G5727,"ٔ",""),"ـ","ء"))))," ",""),ROW(INDIRECT("1:"&amp;LEN(SUBSTITUTE(UPPER(TRIM(CLEAN(SUBSTITUTE(SUBSTITUTE(G5727,"ٔ",""),"ـ","ء"))))," ","")))),1),Gematria!$C$3:$C$40,Gematria!$D$3:$D$40)))</f>
        <v/>
      </c>
    </row>
    <row r="5728" spans="1:10" x14ac:dyDescent="0.25">
      <c r="A5728" s="2">
        <v>5727</v>
      </c>
      <c r="B5728" s="2">
        <v>77</v>
      </c>
      <c r="C5728" s="2">
        <v>32</v>
      </c>
      <c r="D5728" s="11"/>
      <c r="E57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28" s="524" t="str">
        <f t="shared" si="269"/>
        <v/>
      </c>
      <c r="H5728" s="525">
        <f t="shared" si="270"/>
        <v>0</v>
      </c>
      <c r="I5728" s="526">
        <f t="shared" si="271"/>
        <v>1</v>
      </c>
      <c r="J5728" s="526" t="str">
        <f ca="1">IF(G5728="","",SUMPRODUCT(LOOKUP(MID(SUBSTITUTE(UPPER(TRIM(CLEAN(SUBSTITUTE(SUBSTITUTE(G5728,"ٔ",""),"ـ","ء"))))," ",""),ROW(INDIRECT("1:"&amp;LEN(SUBSTITUTE(UPPER(TRIM(CLEAN(SUBSTITUTE(SUBSTITUTE(G5728,"ٔ",""),"ـ","ء"))))," ","")))),1),Gematria!$C$3:$C$40,Gematria!$D$3:$D$40)))</f>
        <v/>
      </c>
    </row>
    <row r="5729" spans="1:10" x14ac:dyDescent="0.25">
      <c r="A5729" s="2">
        <v>5728</v>
      </c>
      <c r="B5729" s="2">
        <v>77</v>
      </c>
      <c r="C5729" s="2">
        <v>33</v>
      </c>
      <c r="D5729" s="11"/>
      <c r="E57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29" s="524" t="str">
        <f t="shared" si="269"/>
        <v/>
      </c>
      <c r="H5729" s="525">
        <f t="shared" si="270"/>
        <v>0</v>
      </c>
      <c r="I5729" s="526">
        <f t="shared" si="271"/>
        <v>1</v>
      </c>
      <c r="J5729" s="526" t="str">
        <f ca="1">IF(G5729="","",SUMPRODUCT(LOOKUP(MID(SUBSTITUTE(UPPER(TRIM(CLEAN(SUBSTITUTE(SUBSTITUTE(G5729,"ٔ",""),"ـ","ء"))))," ",""),ROW(INDIRECT("1:"&amp;LEN(SUBSTITUTE(UPPER(TRIM(CLEAN(SUBSTITUTE(SUBSTITUTE(G5729,"ٔ",""),"ـ","ء"))))," ","")))),1),Gematria!$C$3:$C$40,Gematria!$D$3:$D$40)))</f>
        <v/>
      </c>
    </row>
    <row r="5730" spans="1:10" x14ac:dyDescent="0.25">
      <c r="A5730" s="2">
        <v>5729</v>
      </c>
      <c r="B5730" s="2">
        <v>77</v>
      </c>
      <c r="C5730" s="2">
        <v>34</v>
      </c>
      <c r="D5730" s="11"/>
      <c r="E57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30" s="524" t="str">
        <f t="shared" si="269"/>
        <v/>
      </c>
      <c r="H5730" s="525">
        <f t="shared" si="270"/>
        <v>0</v>
      </c>
      <c r="I5730" s="526">
        <f t="shared" si="271"/>
        <v>1</v>
      </c>
      <c r="J5730" s="526" t="str">
        <f ca="1">IF(G5730="","",SUMPRODUCT(LOOKUP(MID(SUBSTITUTE(UPPER(TRIM(CLEAN(SUBSTITUTE(SUBSTITUTE(G5730,"ٔ",""),"ـ","ء"))))," ",""),ROW(INDIRECT("1:"&amp;LEN(SUBSTITUTE(UPPER(TRIM(CLEAN(SUBSTITUTE(SUBSTITUTE(G5730,"ٔ",""),"ـ","ء"))))," ","")))),1),Gematria!$C$3:$C$40,Gematria!$D$3:$D$40)))</f>
        <v/>
      </c>
    </row>
    <row r="5731" spans="1:10" x14ac:dyDescent="0.25">
      <c r="A5731" s="2">
        <v>5730</v>
      </c>
      <c r="B5731" s="2">
        <v>77</v>
      </c>
      <c r="C5731" s="2">
        <v>35</v>
      </c>
      <c r="D5731" s="11"/>
      <c r="E57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31" s="524" t="str">
        <f t="shared" si="269"/>
        <v/>
      </c>
      <c r="H5731" s="525">
        <f t="shared" si="270"/>
        <v>0</v>
      </c>
      <c r="I5731" s="526">
        <f t="shared" si="271"/>
        <v>1</v>
      </c>
      <c r="J5731" s="526" t="str">
        <f ca="1">IF(G5731="","",SUMPRODUCT(LOOKUP(MID(SUBSTITUTE(UPPER(TRIM(CLEAN(SUBSTITUTE(SUBSTITUTE(G5731,"ٔ",""),"ـ","ء"))))," ",""),ROW(INDIRECT("1:"&amp;LEN(SUBSTITUTE(UPPER(TRIM(CLEAN(SUBSTITUTE(SUBSTITUTE(G5731,"ٔ",""),"ـ","ء"))))," ","")))),1),Gematria!$C$3:$C$40,Gematria!$D$3:$D$40)))</f>
        <v/>
      </c>
    </row>
    <row r="5732" spans="1:10" x14ac:dyDescent="0.25">
      <c r="A5732" s="2">
        <v>5731</v>
      </c>
      <c r="B5732" s="2">
        <v>77</v>
      </c>
      <c r="C5732" s="2">
        <v>36</v>
      </c>
      <c r="D5732" s="11"/>
      <c r="E57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32" s="524" t="str">
        <f t="shared" si="269"/>
        <v/>
      </c>
      <c r="H5732" s="525">
        <f t="shared" si="270"/>
        <v>0</v>
      </c>
      <c r="I5732" s="526">
        <f t="shared" si="271"/>
        <v>1</v>
      </c>
      <c r="J5732" s="526" t="str">
        <f ca="1">IF(G5732="","",SUMPRODUCT(LOOKUP(MID(SUBSTITUTE(UPPER(TRIM(CLEAN(SUBSTITUTE(SUBSTITUTE(G5732,"ٔ",""),"ـ","ء"))))," ",""),ROW(INDIRECT("1:"&amp;LEN(SUBSTITUTE(UPPER(TRIM(CLEAN(SUBSTITUTE(SUBSTITUTE(G5732,"ٔ",""),"ـ","ء"))))," ","")))),1),Gematria!$C$3:$C$40,Gematria!$D$3:$D$40)))</f>
        <v/>
      </c>
    </row>
    <row r="5733" spans="1:10" x14ac:dyDescent="0.25">
      <c r="A5733" s="2">
        <v>5732</v>
      </c>
      <c r="B5733" s="2">
        <v>77</v>
      </c>
      <c r="C5733" s="2">
        <v>37</v>
      </c>
      <c r="D5733" s="11"/>
      <c r="E57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33" s="524" t="str">
        <f t="shared" si="269"/>
        <v/>
      </c>
      <c r="H5733" s="525">
        <f t="shared" si="270"/>
        <v>0</v>
      </c>
      <c r="I5733" s="526">
        <f t="shared" si="271"/>
        <v>1</v>
      </c>
      <c r="J5733" s="526" t="str">
        <f ca="1">IF(G5733="","",SUMPRODUCT(LOOKUP(MID(SUBSTITUTE(UPPER(TRIM(CLEAN(SUBSTITUTE(SUBSTITUTE(G5733,"ٔ",""),"ـ","ء"))))," ",""),ROW(INDIRECT("1:"&amp;LEN(SUBSTITUTE(UPPER(TRIM(CLEAN(SUBSTITUTE(SUBSTITUTE(G5733,"ٔ",""),"ـ","ء"))))," ","")))),1),Gematria!$C$3:$C$40,Gematria!$D$3:$D$40)))</f>
        <v/>
      </c>
    </row>
    <row r="5734" spans="1:10" x14ac:dyDescent="0.25">
      <c r="A5734" s="2">
        <v>5733</v>
      </c>
      <c r="B5734" s="2">
        <v>77</v>
      </c>
      <c r="C5734" s="2">
        <v>38</v>
      </c>
      <c r="D5734" s="11"/>
      <c r="E57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34" s="524" t="str">
        <f t="shared" si="269"/>
        <v/>
      </c>
      <c r="H5734" s="525">
        <f t="shared" si="270"/>
        <v>0</v>
      </c>
      <c r="I5734" s="526">
        <f t="shared" si="271"/>
        <v>1</v>
      </c>
      <c r="J5734" s="526" t="str">
        <f ca="1">IF(G5734="","",SUMPRODUCT(LOOKUP(MID(SUBSTITUTE(UPPER(TRIM(CLEAN(SUBSTITUTE(SUBSTITUTE(G5734,"ٔ",""),"ـ","ء"))))," ",""),ROW(INDIRECT("1:"&amp;LEN(SUBSTITUTE(UPPER(TRIM(CLEAN(SUBSTITUTE(SUBSTITUTE(G5734,"ٔ",""),"ـ","ء"))))," ","")))),1),Gematria!$C$3:$C$40,Gematria!$D$3:$D$40)))</f>
        <v/>
      </c>
    </row>
    <row r="5735" spans="1:10" x14ac:dyDescent="0.25">
      <c r="A5735" s="2">
        <v>5734</v>
      </c>
      <c r="B5735" s="2">
        <v>77</v>
      </c>
      <c r="C5735" s="2">
        <v>39</v>
      </c>
      <c r="D5735" s="11"/>
      <c r="E57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35" s="524" t="str">
        <f t="shared" si="269"/>
        <v/>
      </c>
      <c r="H5735" s="525">
        <f t="shared" si="270"/>
        <v>0</v>
      </c>
      <c r="I5735" s="526">
        <f t="shared" si="271"/>
        <v>1</v>
      </c>
      <c r="J5735" s="526" t="str">
        <f ca="1">IF(G5735="","",SUMPRODUCT(LOOKUP(MID(SUBSTITUTE(UPPER(TRIM(CLEAN(SUBSTITUTE(SUBSTITUTE(G5735,"ٔ",""),"ـ","ء"))))," ",""),ROW(INDIRECT("1:"&amp;LEN(SUBSTITUTE(UPPER(TRIM(CLEAN(SUBSTITUTE(SUBSTITUTE(G5735,"ٔ",""),"ـ","ء"))))," ","")))),1),Gematria!$C$3:$C$40,Gematria!$D$3:$D$40)))</f>
        <v/>
      </c>
    </row>
    <row r="5736" spans="1:10" x14ac:dyDescent="0.25">
      <c r="A5736" s="2">
        <v>5735</v>
      </c>
      <c r="B5736" s="2">
        <v>77</v>
      </c>
      <c r="C5736" s="2">
        <v>40</v>
      </c>
      <c r="D5736" s="11"/>
      <c r="E57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36" s="524" t="str">
        <f t="shared" si="269"/>
        <v/>
      </c>
      <c r="H5736" s="525">
        <f t="shared" si="270"/>
        <v>0</v>
      </c>
      <c r="I5736" s="526">
        <f t="shared" si="271"/>
        <v>1</v>
      </c>
      <c r="J5736" s="526" t="str">
        <f ca="1">IF(G5736="","",SUMPRODUCT(LOOKUP(MID(SUBSTITUTE(UPPER(TRIM(CLEAN(SUBSTITUTE(SUBSTITUTE(G5736,"ٔ",""),"ـ","ء"))))," ",""),ROW(INDIRECT("1:"&amp;LEN(SUBSTITUTE(UPPER(TRIM(CLEAN(SUBSTITUTE(SUBSTITUTE(G5736,"ٔ",""),"ـ","ء"))))," ","")))),1),Gematria!$C$3:$C$40,Gematria!$D$3:$D$40)))</f>
        <v/>
      </c>
    </row>
    <row r="5737" spans="1:10" x14ac:dyDescent="0.25">
      <c r="A5737" s="2">
        <v>5736</v>
      </c>
      <c r="B5737" s="2">
        <v>77</v>
      </c>
      <c r="C5737" s="2">
        <v>41</v>
      </c>
      <c r="D5737" s="11"/>
      <c r="E57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37" s="524" t="str">
        <f t="shared" si="269"/>
        <v/>
      </c>
      <c r="H5737" s="525">
        <f t="shared" si="270"/>
        <v>0</v>
      </c>
      <c r="I5737" s="526">
        <f t="shared" si="271"/>
        <v>1</v>
      </c>
      <c r="J5737" s="526" t="str">
        <f ca="1">IF(G5737="","",SUMPRODUCT(LOOKUP(MID(SUBSTITUTE(UPPER(TRIM(CLEAN(SUBSTITUTE(SUBSTITUTE(G5737,"ٔ",""),"ـ","ء"))))," ",""),ROW(INDIRECT("1:"&amp;LEN(SUBSTITUTE(UPPER(TRIM(CLEAN(SUBSTITUTE(SUBSTITUTE(G5737,"ٔ",""),"ـ","ء"))))," ","")))),1),Gematria!$C$3:$C$40,Gematria!$D$3:$D$40)))</f>
        <v/>
      </c>
    </row>
    <row r="5738" spans="1:10" x14ac:dyDescent="0.25">
      <c r="A5738" s="2">
        <v>5737</v>
      </c>
      <c r="B5738" s="2">
        <v>77</v>
      </c>
      <c r="C5738" s="2">
        <v>42</v>
      </c>
      <c r="D5738" s="11"/>
      <c r="E57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38" s="524" t="str">
        <f t="shared" si="269"/>
        <v/>
      </c>
      <c r="H5738" s="525">
        <f t="shared" si="270"/>
        <v>0</v>
      </c>
      <c r="I5738" s="526">
        <f t="shared" si="271"/>
        <v>1</v>
      </c>
      <c r="J5738" s="526" t="str">
        <f ca="1">IF(G5738="","",SUMPRODUCT(LOOKUP(MID(SUBSTITUTE(UPPER(TRIM(CLEAN(SUBSTITUTE(SUBSTITUTE(G5738,"ٔ",""),"ـ","ء"))))," ",""),ROW(INDIRECT("1:"&amp;LEN(SUBSTITUTE(UPPER(TRIM(CLEAN(SUBSTITUTE(SUBSTITUTE(G5738,"ٔ",""),"ـ","ء"))))," ","")))),1),Gematria!$C$3:$C$40,Gematria!$D$3:$D$40)))</f>
        <v/>
      </c>
    </row>
    <row r="5739" spans="1:10" x14ac:dyDescent="0.25">
      <c r="A5739" s="2">
        <v>5738</v>
      </c>
      <c r="B5739" s="2">
        <v>77</v>
      </c>
      <c r="C5739" s="2">
        <v>43</v>
      </c>
      <c r="D5739" s="11"/>
      <c r="E57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39" s="524" t="str">
        <f t="shared" si="269"/>
        <v/>
      </c>
      <c r="H5739" s="525">
        <f t="shared" si="270"/>
        <v>0</v>
      </c>
      <c r="I5739" s="526">
        <f t="shared" si="271"/>
        <v>1</v>
      </c>
      <c r="J5739" s="526" t="str">
        <f ca="1">IF(G5739="","",SUMPRODUCT(LOOKUP(MID(SUBSTITUTE(UPPER(TRIM(CLEAN(SUBSTITUTE(SUBSTITUTE(G5739,"ٔ",""),"ـ","ء"))))," ",""),ROW(INDIRECT("1:"&amp;LEN(SUBSTITUTE(UPPER(TRIM(CLEAN(SUBSTITUTE(SUBSTITUTE(G5739,"ٔ",""),"ـ","ء"))))," ","")))),1),Gematria!$C$3:$C$40,Gematria!$D$3:$D$40)))</f>
        <v/>
      </c>
    </row>
    <row r="5740" spans="1:10" x14ac:dyDescent="0.25">
      <c r="A5740" s="2">
        <v>5739</v>
      </c>
      <c r="B5740" s="2">
        <v>77</v>
      </c>
      <c r="C5740" s="2">
        <v>44</v>
      </c>
      <c r="D5740" s="11"/>
      <c r="E57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40" s="524" t="str">
        <f t="shared" si="269"/>
        <v/>
      </c>
      <c r="H5740" s="525">
        <f t="shared" si="270"/>
        <v>0</v>
      </c>
      <c r="I5740" s="526">
        <f t="shared" si="271"/>
        <v>1</v>
      </c>
      <c r="J5740" s="526" t="str">
        <f ca="1">IF(G5740="","",SUMPRODUCT(LOOKUP(MID(SUBSTITUTE(UPPER(TRIM(CLEAN(SUBSTITUTE(SUBSTITUTE(G5740,"ٔ",""),"ـ","ء"))))," ",""),ROW(INDIRECT("1:"&amp;LEN(SUBSTITUTE(UPPER(TRIM(CLEAN(SUBSTITUTE(SUBSTITUTE(G5740,"ٔ",""),"ـ","ء"))))," ","")))),1),Gematria!$C$3:$C$40,Gematria!$D$3:$D$40)))</f>
        <v/>
      </c>
    </row>
    <row r="5741" spans="1:10" x14ac:dyDescent="0.25">
      <c r="A5741" s="2">
        <v>5740</v>
      </c>
      <c r="B5741" s="2">
        <v>77</v>
      </c>
      <c r="C5741" s="2">
        <v>45</v>
      </c>
      <c r="D5741" s="11"/>
      <c r="E57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41" s="524" t="str">
        <f t="shared" si="269"/>
        <v/>
      </c>
      <c r="H5741" s="525">
        <f t="shared" si="270"/>
        <v>0</v>
      </c>
      <c r="I5741" s="526">
        <f t="shared" si="271"/>
        <v>1</v>
      </c>
      <c r="J5741" s="526" t="str">
        <f ca="1">IF(G5741="","",SUMPRODUCT(LOOKUP(MID(SUBSTITUTE(UPPER(TRIM(CLEAN(SUBSTITUTE(SUBSTITUTE(G5741,"ٔ",""),"ـ","ء"))))," ",""),ROW(INDIRECT("1:"&amp;LEN(SUBSTITUTE(UPPER(TRIM(CLEAN(SUBSTITUTE(SUBSTITUTE(G5741,"ٔ",""),"ـ","ء"))))," ","")))),1),Gematria!$C$3:$C$40,Gematria!$D$3:$D$40)))</f>
        <v/>
      </c>
    </row>
    <row r="5742" spans="1:10" x14ac:dyDescent="0.25">
      <c r="A5742" s="2">
        <v>5741</v>
      </c>
      <c r="B5742" s="2">
        <v>77</v>
      </c>
      <c r="C5742" s="2">
        <v>46</v>
      </c>
      <c r="D5742" s="11"/>
      <c r="E57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42" s="524" t="str">
        <f t="shared" si="269"/>
        <v/>
      </c>
      <c r="H5742" s="525">
        <f t="shared" si="270"/>
        <v>0</v>
      </c>
      <c r="I5742" s="526">
        <f t="shared" si="271"/>
        <v>1</v>
      </c>
      <c r="J5742" s="526" t="str">
        <f ca="1">IF(G5742="","",SUMPRODUCT(LOOKUP(MID(SUBSTITUTE(UPPER(TRIM(CLEAN(SUBSTITUTE(SUBSTITUTE(G5742,"ٔ",""),"ـ","ء"))))," ",""),ROW(INDIRECT("1:"&amp;LEN(SUBSTITUTE(UPPER(TRIM(CLEAN(SUBSTITUTE(SUBSTITUTE(G5742,"ٔ",""),"ـ","ء"))))," ","")))),1),Gematria!$C$3:$C$40,Gematria!$D$3:$D$40)))</f>
        <v/>
      </c>
    </row>
    <row r="5743" spans="1:10" x14ac:dyDescent="0.25">
      <c r="A5743" s="2">
        <v>5742</v>
      </c>
      <c r="B5743" s="2">
        <v>77</v>
      </c>
      <c r="C5743" s="2">
        <v>47</v>
      </c>
      <c r="D5743" s="11"/>
      <c r="E57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43" s="524" t="str">
        <f t="shared" si="269"/>
        <v/>
      </c>
      <c r="H5743" s="525">
        <f t="shared" si="270"/>
        <v>0</v>
      </c>
      <c r="I5743" s="526">
        <f t="shared" si="271"/>
        <v>1</v>
      </c>
      <c r="J5743" s="526" t="str">
        <f ca="1">IF(G5743="","",SUMPRODUCT(LOOKUP(MID(SUBSTITUTE(UPPER(TRIM(CLEAN(SUBSTITUTE(SUBSTITUTE(G5743,"ٔ",""),"ـ","ء"))))," ",""),ROW(INDIRECT("1:"&amp;LEN(SUBSTITUTE(UPPER(TRIM(CLEAN(SUBSTITUTE(SUBSTITUTE(G5743,"ٔ",""),"ـ","ء"))))," ","")))),1),Gematria!$C$3:$C$40,Gematria!$D$3:$D$40)))</f>
        <v/>
      </c>
    </row>
    <row r="5744" spans="1:10" x14ac:dyDescent="0.25">
      <c r="A5744" s="2">
        <v>5743</v>
      </c>
      <c r="B5744" s="2">
        <v>77</v>
      </c>
      <c r="C5744" s="2">
        <v>48</v>
      </c>
      <c r="D5744" s="11"/>
      <c r="E57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44" s="524" t="str">
        <f t="shared" si="269"/>
        <v/>
      </c>
      <c r="H5744" s="525">
        <f t="shared" si="270"/>
        <v>0</v>
      </c>
      <c r="I5744" s="526">
        <f t="shared" si="271"/>
        <v>1</v>
      </c>
      <c r="J5744" s="526" t="str">
        <f ca="1">IF(G5744="","",SUMPRODUCT(LOOKUP(MID(SUBSTITUTE(UPPER(TRIM(CLEAN(SUBSTITUTE(SUBSTITUTE(G5744,"ٔ",""),"ـ","ء"))))," ",""),ROW(INDIRECT("1:"&amp;LEN(SUBSTITUTE(UPPER(TRIM(CLEAN(SUBSTITUTE(SUBSTITUTE(G5744,"ٔ",""),"ـ","ء"))))," ","")))),1),Gematria!$C$3:$C$40,Gematria!$D$3:$D$40)))</f>
        <v/>
      </c>
    </row>
    <row r="5745" spans="1:10" x14ac:dyDescent="0.25">
      <c r="A5745" s="2">
        <v>5744</v>
      </c>
      <c r="B5745" s="2">
        <v>77</v>
      </c>
      <c r="C5745" s="2">
        <v>49</v>
      </c>
      <c r="D5745" s="11"/>
      <c r="E57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45" s="524" t="str">
        <f t="shared" si="269"/>
        <v/>
      </c>
      <c r="H5745" s="525">
        <f t="shared" si="270"/>
        <v>0</v>
      </c>
      <c r="I5745" s="526">
        <f t="shared" si="271"/>
        <v>1</v>
      </c>
      <c r="J5745" s="526" t="str">
        <f ca="1">IF(G5745="","",SUMPRODUCT(LOOKUP(MID(SUBSTITUTE(UPPER(TRIM(CLEAN(SUBSTITUTE(SUBSTITUTE(G5745,"ٔ",""),"ـ","ء"))))," ",""),ROW(INDIRECT("1:"&amp;LEN(SUBSTITUTE(UPPER(TRIM(CLEAN(SUBSTITUTE(SUBSTITUTE(G5745,"ٔ",""),"ـ","ء"))))," ","")))),1),Gematria!$C$3:$C$40,Gematria!$D$3:$D$40)))</f>
        <v/>
      </c>
    </row>
    <row r="5746" spans="1:10" x14ac:dyDescent="0.25">
      <c r="A5746" s="2">
        <v>5745</v>
      </c>
      <c r="B5746" s="2">
        <v>77</v>
      </c>
      <c r="C5746" s="2">
        <v>50</v>
      </c>
      <c r="D5746" s="11"/>
      <c r="E57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46" s="524" t="str">
        <f t="shared" si="269"/>
        <v/>
      </c>
      <c r="H5746" s="525">
        <f t="shared" si="270"/>
        <v>0</v>
      </c>
      <c r="I5746" s="526">
        <f t="shared" si="271"/>
        <v>1</v>
      </c>
      <c r="J5746" s="526" t="str">
        <f ca="1">IF(G5746="","",SUMPRODUCT(LOOKUP(MID(SUBSTITUTE(UPPER(TRIM(CLEAN(SUBSTITUTE(SUBSTITUTE(G5746,"ٔ",""),"ـ","ء"))))," ",""),ROW(INDIRECT("1:"&amp;LEN(SUBSTITUTE(UPPER(TRIM(CLEAN(SUBSTITUTE(SUBSTITUTE(G5746,"ٔ",""),"ـ","ء"))))," ","")))),1),Gematria!$C$3:$C$40,Gematria!$D$3:$D$40)))</f>
        <v/>
      </c>
    </row>
    <row r="5747" spans="1:10" x14ac:dyDescent="0.25">
      <c r="A5747" s="2">
        <v>5746</v>
      </c>
      <c r="B5747" s="2">
        <v>78</v>
      </c>
      <c r="C5747" s="2">
        <v>0</v>
      </c>
      <c r="D5747" s="11"/>
      <c r="E57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47" s="524" t="str">
        <f t="shared" si="269"/>
        <v/>
      </c>
      <c r="H5747" s="525">
        <f t="shared" si="270"/>
        <v>0</v>
      </c>
      <c r="I5747" s="526">
        <f t="shared" si="271"/>
        <v>1</v>
      </c>
      <c r="J5747" s="526" t="str">
        <f ca="1">IF(G5747="","",SUMPRODUCT(LOOKUP(MID(SUBSTITUTE(UPPER(TRIM(CLEAN(SUBSTITUTE(SUBSTITUTE(G5747,"ٔ",""),"ـ","ء"))))," ",""),ROW(INDIRECT("1:"&amp;LEN(SUBSTITUTE(UPPER(TRIM(CLEAN(SUBSTITUTE(SUBSTITUTE(G5747,"ٔ",""),"ـ","ء"))))," ","")))),1),Gematria!$C$3:$C$40,Gematria!$D$3:$D$40)))</f>
        <v/>
      </c>
    </row>
    <row r="5748" spans="1:10" x14ac:dyDescent="0.25">
      <c r="A5748" s="2">
        <v>5747</v>
      </c>
      <c r="B5748" s="2">
        <v>78</v>
      </c>
      <c r="C5748" s="2">
        <v>1</v>
      </c>
      <c r="D5748" s="11"/>
      <c r="E57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48" s="524" t="str">
        <f t="shared" si="269"/>
        <v/>
      </c>
      <c r="H5748" s="525">
        <f t="shared" si="270"/>
        <v>0</v>
      </c>
      <c r="I5748" s="526">
        <f t="shared" si="271"/>
        <v>1</v>
      </c>
      <c r="J5748" s="526" t="str">
        <f ca="1">IF(G5748="","",SUMPRODUCT(LOOKUP(MID(SUBSTITUTE(UPPER(TRIM(CLEAN(SUBSTITUTE(SUBSTITUTE(G5748,"ٔ",""),"ـ","ء"))))," ",""),ROW(INDIRECT("1:"&amp;LEN(SUBSTITUTE(UPPER(TRIM(CLEAN(SUBSTITUTE(SUBSTITUTE(G5748,"ٔ",""),"ـ","ء"))))," ","")))),1),Gematria!$C$3:$C$40,Gematria!$D$3:$D$40)))</f>
        <v/>
      </c>
    </row>
    <row r="5749" spans="1:10" x14ac:dyDescent="0.25">
      <c r="A5749" s="2">
        <v>5748</v>
      </c>
      <c r="B5749" s="2">
        <v>78</v>
      </c>
      <c r="C5749" s="2">
        <v>2</v>
      </c>
      <c r="D5749" s="11"/>
      <c r="E57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49" s="524" t="str">
        <f t="shared" si="269"/>
        <v/>
      </c>
      <c r="H5749" s="525">
        <f t="shared" si="270"/>
        <v>0</v>
      </c>
      <c r="I5749" s="526">
        <f t="shared" si="271"/>
        <v>1</v>
      </c>
      <c r="J5749" s="526" t="str">
        <f ca="1">IF(G5749="","",SUMPRODUCT(LOOKUP(MID(SUBSTITUTE(UPPER(TRIM(CLEAN(SUBSTITUTE(SUBSTITUTE(G5749,"ٔ",""),"ـ","ء"))))," ",""),ROW(INDIRECT("1:"&amp;LEN(SUBSTITUTE(UPPER(TRIM(CLEAN(SUBSTITUTE(SUBSTITUTE(G5749,"ٔ",""),"ـ","ء"))))," ","")))),1),Gematria!$C$3:$C$40,Gematria!$D$3:$D$40)))</f>
        <v/>
      </c>
    </row>
    <row r="5750" spans="1:10" x14ac:dyDescent="0.25">
      <c r="A5750" s="2">
        <v>5749</v>
      </c>
      <c r="B5750" s="2">
        <v>78</v>
      </c>
      <c r="C5750" s="2">
        <v>3</v>
      </c>
      <c r="D5750" s="11"/>
      <c r="E57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50" s="524" t="str">
        <f t="shared" si="269"/>
        <v/>
      </c>
      <c r="H5750" s="525">
        <f t="shared" si="270"/>
        <v>0</v>
      </c>
      <c r="I5750" s="526">
        <f t="shared" si="271"/>
        <v>1</v>
      </c>
      <c r="J5750" s="526" t="str">
        <f ca="1">IF(G5750="","",SUMPRODUCT(LOOKUP(MID(SUBSTITUTE(UPPER(TRIM(CLEAN(SUBSTITUTE(SUBSTITUTE(G5750,"ٔ",""),"ـ","ء"))))," ",""),ROW(INDIRECT("1:"&amp;LEN(SUBSTITUTE(UPPER(TRIM(CLEAN(SUBSTITUTE(SUBSTITUTE(G5750,"ٔ",""),"ـ","ء"))))," ","")))),1),Gematria!$C$3:$C$40,Gematria!$D$3:$D$40)))</f>
        <v/>
      </c>
    </row>
    <row r="5751" spans="1:10" x14ac:dyDescent="0.25">
      <c r="A5751" s="2">
        <v>5750</v>
      </c>
      <c r="B5751" s="2">
        <v>78</v>
      </c>
      <c r="C5751" s="2">
        <v>4</v>
      </c>
      <c r="D5751" s="11"/>
      <c r="E57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51" s="524" t="str">
        <f t="shared" si="269"/>
        <v/>
      </c>
      <c r="H5751" s="525">
        <f t="shared" si="270"/>
        <v>0</v>
      </c>
      <c r="I5751" s="526">
        <f t="shared" si="271"/>
        <v>1</v>
      </c>
      <c r="J5751" s="526" t="str">
        <f ca="1">IF(G5751="","",SUMPRODUCT(LOOKUP(MID(SUBSTITUTE(UPPER(TRIM(CLEAN(SUBSTITUTE(SUBSTITUTE(G5751,"ٔ",""),"ـ","ء"))))," ",""),ROW(INDIRECT("1:"&amp;LEN(SUBSTITUTE(UPPER(TRIM(CLEAN(SUBSTITUTE(SUBSTITUTE(G5751,"ٔ",""),"ـ","ء"))))," ","")))),1),Gematria!$C$3:$C$40,Gematria!$D$3:$D$40)))</f>
        <v/>
      </c>
    </row>
    <row r="5752" spans="1:10" x14ac:dyDescent="0.25">
      <c r="A5752" s="2">
        <v>5751</v>
      </c>
      <c r="B5752" s="2">
        <v>78</v>
      </c>
      <c r="C5752" s="2">
        <v>5</v>
      </c>
      <c r="D5752" s="11"/>
      <c r="E57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52" s="524" t="str">
        <f t="shared" si="269"/>
        <v/>
      </c>
      <c r="H5752" s="525">
        <f t="shared" si="270"/>
        <v>0</v>
      </c>
      <c r="I5752" s="526">
        <f t="shared" si="271"/>
        <v>1</v>
      </c>
      <c r="J5752" s="526" t="str">
        <f ca="1">IF(G5752="","",SUMPRODUCT(LOOKUP(MID(SUBSTITUTE(UPPER(TRIM(CLEAN(SUBSTITUTE(SUBSTITUTE(G5752,"ٔ",""),"ـ","ء"))))," ",""),ROW(INDIRECT("1:"&amp;LEN(SUBSTITUTE(UPPER(TRIM(CLEAN(SUBSTITUTE(SUBSTITUTE(G5752,"ٔ",""),"ـ","ء"))))," ","")))),1),Gematria!$C$3:$C$40,Gematria!$D$3:$D$40)))</f>
        <v/>
      </c>
    </row>
    <row r="5753" spans="1:10" x14ac:dyDescent="0.25">
      <c r="A5753" s="2">
        <v>5752</v>
      </c>
      <c r="B5753" s="2">
        <v>78</v>
      </c>
      <c r="C5753" s="2">
        <v>6</v>
      </c>
      <c r="D5753" s="11"/>
      <c r="E57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53" s="524" t="str">
        <f t="shared" si="269"/>
        <v/>
      </c>
      <c r="H5753" s="525">
        <f t="shared" si="270"/>
        <v>0</v>
      </c>
      <c r="I5753" s="526">
        <f t="shared" si="271"/>
        <v>1</v>
      </c>
      <c r="J5753" s="526" t="str">
        <f ca="1">IF(G5753="","",SUMPRODUCT(LOOKUP(MID(SUBSTITUTE(UPPER(TRIM(CLEAN(SUBSTITUTE(SUBSTITUTE(G5753,"ٔ",""),"ـ","ء"))))," ",""),ROW(INDIRECT("1:"&amp;LEN(SUBSTITUTE(UPPER(TRIM(CLEAN(SUBSTITUTE(SUBSTITUTE(G5753,"ٔ",""),"ـ","ء"))))," ","")))),1),Gematria!$C$3:$C$40,Gematria!$D$3:$D$40)))</f>
        <v/>
      </c>
    </row>
    <row r="5754" spans="1:10" x14ac:dyDescent="0.25">
      <c r="A5754" s="2">
        <v>5753</v>
      </c>
      <c r="B5754" s="2">
        <v>78</v>
      </c>
      <c r="C5754" s="2">
        <v>7</v>
      </c>
      <c r="D5754" s="11"/>
      <c r="E57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54" s="524" t="str">
        <f t="shared" si="269"/>
        <v/>
      </c>
      <c r="H5754" s="525">
        <f t="shared" si="270"/>
        <v>0</v>
      </c>
      <c r="I5754" s="526">
        <f t="shared" si="271"/>
        <v>1</v>
      </c>
      <c r="J5754" s="526" t="str">
        <f ca="1">IF(G5754="","",SUMPRODUCT(LOOKUP(MID(SUBSTITUTE(UPPER(TRIM(CLEAN(SUBSTITUTE(SUBSTITUTE(G5754,"ٔ",""),"ـ","ء"))))," ",""),ROW(INDIRECT("1:"&amp;LEN(SUBSTITUTE(UPPER(TRIM(CLEAN(SUBSTITUTE(SUBSTITUTE(G5754,"ٔ",""),"ـ","ء"))))," ","")))),1),Gematria!$C$3:$C$40,Gematria!$D$3:$D$40)))</f>
        <v/>
      </c>
    </row>
    <row r="5755" spans="1:10" x14ac:dyDescent="0.25">
      <c r="A5755" s="2">
        <v>5754</v>
      </c>
      <c r="B5755" s="2">
        <v>78</v>
      </c>
      <c r="C5755" s="2">
        <v>8</v>
      </c>
      <c r="D5755" s="11"/>
      <c r="E57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55" s="524" t="str">
        <f t="shared" si="269"/>
        <v/>
      </c>
      <c r="H5755" s="525">
        <f t="shared" si="270"/>
        <v>0</v>
      </c>
      <c r="I5755" s="526">
        <f t="shared" si="271"/>
        <v>1</v>
      </c>
      <c r="J5755" s="526" t="str">
        <f ca="1">IF(G5755="","",SUMPRODUCT(LOOKUP(MID(SUBSTITUTE(UPPER(TRIM(CLEAN(SUBSTITUTE(SUBSTITUTE(G5755,"ٔ",""),"ـ","ء"))))," ",""),ROW(INDIRECT("1:"&amp;LEN(SUBSTITUTE(UPPER(TRIM(CLEAN(SUBSTITUTE(SUBSTITUTE(G5755,"ٔ",""),"ـ","ء"))))," ","")))),1),Gematria!$C$3:$C$40,Gematria!$D$3:$D$40)))</f>
        <v/>
      </c>
    </row>
    <row r="5756" spans="1:10" x14ac:dyDescent="0.25">
      <c r="A5756" s="2">
        <v>5755</v>
      </c>
      <c r="B5756" s="2">
        <v>78</v>
      </c>
      <c r="C5756" s="2">
        <v>9</v>
      </c>
      <c r="D5756" s="11"/>
      <c r="E57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56" s="524" t="str">
        <f t="shared" si="269"/>
        <v/>
      </c>
      <c r="H5756" s="525">
        <f t="shared" si="270"/>
        <v>0</v>
      </c>
      <c r="I5756" s="526">
        <f t="shared" si="271"/>
        <v>1</v>
      </c>
      <c r="J5756" s="526" t="str">
        <f ca="1">IF(G5756="","",SUMPRODUCT(LOOKUP(MID(SUBSTITUTE(UPPER(TRIM(CLEAN(SUBSTITUTE(SUBSTITUTE(G5756,"ٔ",""),"ـ","ء"))))," ",""),ROW(INDIRECT("1:"&amp;LEN(SUBSTITUTE(UPPER(TRIM(CLEAN(SUBSTITUTE(SUBSTITUTE(G5756,"ٔ",""),"ـ","ء"))))," ","")))),1),Gematria!$C$3:$C$40,Gematria!$D$3:$D$40)))</f>
        <v/>
      </c>
    </row>
    <row r="5757" spans="1:10" x14ac:dyDescent="0.25">
      <c r="A5757" s="2">
        <v>5756</v>
      </c>
      <c r="B5757" s="2">
        <v>78</v>
      </c>
      <c r="C5757" s="2">
        <v>10</v>
      </c>
      <c r="D5757" s="11"/>
      <c r="E57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57" s="524" t="str">
        <f t="shared" si="269"/>
        <v/>
      </c>
      <c r="H5757" s="525">
        <f t="shared" si="270"/>
        <v>0</v>
      </c>
      <c r="I5757" s="526">
        <f t="shared" si="271"/>
        <v>1</v>
      </c>
      <c r="J5757" s="526" t="str">
        <f ca="1">IF(G5757="","",SUMPRODUCT(LOOKUP(MID(SUBSTITUTE(UPPER(TRIM(CLEAN(SUBSTITUTE(SUBSTITUTE(G5757,"ٔ",""),"ـ","ء"))))," ",""),ROW(INDIRECT("1:"&amp;LEN(SUBSTITUTE(UPPER(TRIM(CLEAN(SUBSTITUTE(SUBSTITUTE(G5757,"ٔ",""),"ـ","ء"))))," ","")))),1),Gematria!$C$3:$C$40,Gematria!$D$3:$D$40)))</f>
        <v/>
      </c>
    </row>
    <row r="5758" spans="1:10" x14ac:dyDescent="0.25">
      <c r="A5758" s="2">
        <v>5757</v>
      </c>
      <c r="B5758" s="2">
        <v>78</v>
      </c>
      <c r="C5758" s="2">
        <v>11</v>
      </c>
      <c r="D5758" s="11"/>
      <c r="E57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58" s="524" t="str">
        <f t="shared" si="269"/>
        <v/>
      </c>
      <c r="H5758" s="525">
        <f t="shared" si="270"/>
        <v>0</v>
      </c>
      <c r="I5758" s="526">
        <f t="shared" si="271"/>
        <v>1</v>
      </c>
      <c r="J5758" s="526" t="str">
        <f ca="1">IF(G5758="","",SUMPRODUCT(LOOKUP(MID(SUBSTITUTE(UPPER(TRIM(CLEAN(SUBSTITUTE(SUBSTITUTE(G5758,"ٔ",""),"ـ","ء"))))," ",""),ROW(INDIRECT("1:"&amp;LEN(SUBSTITUTE(UPPER(TRIM(CLEAN(SUBSTITUTE(SUBSTITUTE(G5758,"ٔ",""),"ـ","ء"))))," ","")))),1),Gematria!$C$3:$C$40,Gematria!$D$3:$D$40)))</f>
        <v/>
      </c>
    </row>
    <row r="5759" spans="1:10" x14ac:dyDescent="0.25">
      <c r="A5759" s="2">
        <v>5758</v>
      </c>
      <c r="B5759" s="2">
        <v>78</v>
      </c>
      <c r="C5759" s="2">
        <v>12</v>
      </c>
      <c r="D5759" s="11"/>
      <c r="E57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59" s="524" t="str">
        <f t="shared" si="269"/>
        <v/>
      </c>
      <c r="H5759" s="525">
        <f t="shared" si="270"/>
        <v>0</v>
      </c>
      <c r="I5759" s="526">
        <f t="shared" si="271"/>
        <v>1</v>
      </c>
      <c r="J5759" s="526" t="str">
        <f ca="1">IF(G5759="","",SUMPRODUCT(LOOKUP(MID(SUBSTITUTE(UPPER(TRIM(CLEAN(SUBSTITUTE(SUBSTITUTE(G5759,"ٔ",""),"ـ","ء"))))," ",""),ROW(INDIRECT("1:"&amp;LEN(SUBSTITUTE(UPPER(TRIM(CLEAN(SUBSTITUTE(SUBSTITUTE(G5759,"ٔ",""),"ـ","ء"))))," ","")))),1),Gematria!$C$3:$C$40,Gematria!$D$3:$D$40)))</f>
        <v/>
      </c>
    </row>
    <row r="5760" spans="1:10" x14ac:dyDescent="0.25">
      <c r="A5760" s="2">
        <v>5759</v>
      </c>
      <c r="B5760" s="2">
        <v>78</v>
      </c>
      <c r="C5760" s="2">
        <v>13</v>
      </c>
      <c r="D5760" s="11"/>
      <c r="E57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60" s="524" t="str">
        <f t="shared" si="269"/>
        <v/>
      </c>
      <c r="H5760" s="525">
        <f t="shared" si="270"/>
        <v>0</v>
      </c>
      <c r="I5760" s="526">
        <f t="shared" si="271"/>
        <v>1</v>
      </c>
      <c r="J5760" s="526" t="str">
        <f ca="1">IF(G5760="","",SUMPRODUCT(LOOKUP(MID(SUBSTITUTE(UPPER(TRIM(CLEAN(SUBSTITUTE(SUBSTITUTE(G5760,"ٔ",""),"ـ","ء"))))," ",""),ROW(INDIRECT("1:"&amp;LEN(SUBSTITUTE(UPPER(TRIM(CLEAN(SUBSTITUTE(SUBSTITUTE(G5760,"ٔ",""),"ـ","ء"))))," ","")))),1),Gematria!$C$3:$C$40,Gematria!$D$3:$D$40)))</f>
        <v/>
      </c>
    </row>
    <row r="5761" spans="1:10" x14ac:dyDescent="0.25">
      <c r="A5761" s="2">
        <v>5760</v>
      </c>
      <c r="B5761" s="2">
        <v>78</v>
      </c>
      <c r="C5761" s="2">
        <v>14</v>
      </c>
      <c r="D5761" s="11"/>
      <c r="E57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61" s="524" t="str">
        <f t="shared" si="269"/>
        <v/>
      </c>
      <c r="H5761" s="525">
        <f t="shared" si="270"/>
        <v>0</v>
      </c>
      <c r="I5761" s="526">
        <f t="shared" si="271"/>
        <v>1</v>
      </c>
      <c r="J5761" s="526" t="str">
        <f ca="1">IF(G5761="","",SUMPRODUCT(LOOKUP(MID(SUBSTITUTE(UPPER(TRIM(CLEAN(SUBSTITUTE(SUBSTITUTE(G5761,"ٔ",""),"ـ","ء"))))," ",""),ROW(INDIRECT("1:"&amp;LEN(SUBSTITUTE(UPPER(TRIM(CLEAN(SUBSTITUTE(SUBSTITUTE(G5761,"ٔ",""),"ـ","ء"))))," ","")))),1),Gematria!$C$3:$C$40,Gematria!$D$3:$D$40)))</f>
        <v/>
      </c>
    </row>
    <row r="5762" spans="1:10" x14ac:dyDescent="0.25">
      <c r="A5762" s="2">
        <v>5761</v>
      </c>
      <c r="B5762" s="2">
        <v>78</v>
      </c>
      <c r="C5762" s="2">
        <v>15</v>
      </c>
      <c r="D5762" s="11"/>
      <c r="E57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62" s="524" t="str">
        <f t="shared" si="269"/>
        <v/>
      </c>
      <c r="H5762" s="525">
        <f t="shared" si="270"/>
        <v>0</v>
      </c>
      <c r="I5762" s="526">
        <f t="shared" si="271"/>
        <v>1</v>
      </c>
      <c r="J5762" s="526" t="str">
        <f ca="1">IF(G5762="","",SUMPRODUCT(LOOKUP(MID(SUBSTITUTE(UPPER(TRIM(CLEAN(SUBSTITUTE(SUBSTITUTE(G5762,"ٔ",""),"ـ","ء"))))," ",""),ROW(INDIRECT("1:"&amp;LEN(SUBSTITUTE(UPPER(TRIM(CLEAN(SUBSTITUTE(SUBSTITUTE(G5762,"ٔ",""),"ـ","ء"))))," ","")))),1),Gematria!$C$3:$C$40,Gematria!$D$3:$D$40)))</f>
        <v/>
      </c>
    </row>
    <row r="5763" spans="1:10" x14ac:dyDescent="0.25">
      <c r="A5763" s="2">
        <v>5762</v>
      </c>
      <c r="B5763" s="2">
        <v>78</v>
      </c>
      <c r="C5763" s="2">
        <v>16</v>
      </c>
      <c r="D5763" s="11"/>
      <c r="E57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63" s="524" t="str">
        <f t="shared" ref="G5763:G5826" si="272">TRIM(CLEAN(SUBSTITUTE(F5763,"ٔ","")))</f>
        <v/>
      </c>
      <c r="H5763" s="525">
        <f t="shared" ref="H5763:H5826" si="273">LEN(SUBSTITUTE(G5763," ",""))</f>
        <v>0</v>
      </c>
      <c r="I5763" s="526">
        <f t="shared" si="271"/>
        <v>1</v>
      </c>
      <c r="J5763" s="526" t="str">
        <f ca="1">IF(G5763="","",SUMPRODUCT(LOOKUP(MID(SUBSTITUTE(UPPER(TRIM(CLEAN(SUBSTITUTE(SUBSTITUTE(G5763,"ٔ",""),"ـ","ء"))))," ",""),ROW(INDIRECT("1:"&amp;LEN(SUBSTITUTE(UPPER(TRIM(CLEAN(SUBSTITUTE(SUBSTITUTE(G5763,"ٔ",""),"ـ","ء"))))," ","")))),1),Gematria!$C$3:$C$40,Gematria!$D$3:$D$40)))</f>
        <v/>
      </c>
    </row>
    <row r="5764" spans="1:10" x14ac:dyDescent="0.25">
      <c r="A5764" s="2">
        <v>5763</v>
      </c>
      <c r="B5764" s="2">
        <v>78</v>
      </c>
      <c r="C5764" s="2">
        <v>17</v>
      </c>
      <c r="D5764" s="11"/>
      <c r="E57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64" s="524" t="str">
        <f t="shared" si="272"/>
        <v/>
      </c>
      <c r="H5764" s="525">
        <f t="shared" si="273"/>
        <v>0</v>
      </c>
      <c r="I5764" s="526">
        <f t="shared" si="271"/>
        <v>1</v>
      </c>
      <c r="J5764" s="526" t="str">
        <f ca="1">IF(G5764="","",SUMPRODUCT(LOOKUP(MID(SUBSTITUTE(UPPER(TRIM(CLEAN(SUBSTITUTE(SUBSTITUTE(G5764,"ٔ",""),"ـ","ء"))))," ",""),ROW(INDIRECT("1:"&amp;LEN(SUBSTITUTE(UPPER(TRIM(CLEAN(SUBSTITUTE(SUBSTITUTE(G5764,"ٔ",""),"ـ","ء"))))," ","")))),1),Gematria!$C$3:$C$40,Gematria!$D$3:$D$40)))</f>
        <v/>
      </c>
    </row>
    <row r="5765" spans="1:10" x14ac:dyDescent="0.25">
      <c r="A5765" s="2">
        <v>5764</v>
      </c>
      <c r="B5765" s="2">
        <v>78</v>
      </c>
      <c r="C5765" s="2">
        <v>18</v>
      </c>
      <c r="D5765" s="11"/>
      <c r="E57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65" s="524" t="str">
        <f t="shared" si="272"/>
        <v/>
      </c>
      <c r="H5765" s="525">
        <f t="shared" si="273"/>
        <v>0</v>
      </c>
      <c r="I5765" s="526">
        <f t="shared" si="271"/>
        <v>1</v>
      </c>
      <c r="J5765" s="526" t="str">
        <f ca="1">IF(G5765="","",SUMPRODUCT(LOOKUP(MID(SUBSTITUTE(UPPER(TRIM(CLEAN(SUBSTITUTE(SUBSTITUTE(G5765,"ٔ",""),"ـ","ء"))))," ",""),ROW(INDIRECT("1:"&amp;LEN(SUBSTITUTE(UPPER(TRIM(CLEAN(SUBSTITUTE(SUBSTITUTE(G5765,"ٔ",""),"ـ","ء"))))," ","")))),1),Gematria!$C$3:$C$40,Gematria!$D$3:$D$40)))</f>
        <v/>
      </c>
    </row>
    <row r="5766" spans="1:10" x14ac:dyDescent="0.25">
      <c r="A5766" s="2">
        <v>5765</v>
      </c>
      <c r="B5766" s="2">
        <v>78</v>
      </c>
      <c r="C5766" s="2">
        <v>19</v>
      </c>
      <c r="D5766" s="11"/>
      <c r="E57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66" s="524" t="str">
        <f t="shared" si="272"/>
        <v/>
      </c>
      <c r="H5766" s="525">
        <f t="shared" si="273"/>
        <v>0</v>
      </c>
      <c r="I5766" s="526">
        <f t="shared" si="271"/>
        <v>1</v>
      </c>
      <c r="J5766" s="526" t="str">
        <f ca="1">IF(G5766="","",SUMPRODUCT(LOOKUP(MID(SUBSTITUTE(UPPER(TRIM(CLEAN(SUBSTITUTE(SUBSTITUTE(G5766,"ٔ",""),"ـ","ء"))))," ",""),ROW(INDIRECT("1:"&amp;LEN(SUBSTITUTE(UPPER(TRIM(CLEAN(SUBSTITUTE(SUBSTITUTE(G5766,"ٔ",""),"ـ","ء"))))," ","")))),1),Gematria!$C$3:$C$40,Gematria!$D$3:$D$40)))</f>
        <v/>
      </c>
    </row>
    <row r="5767" spans="1:10" x14ac:dyDescent="0.25">
      <c r="A5767" s="2">
        <v>5766</v>
      </c>
      <c r="B5767" s="2">
        <v>78</v>
      </c>
      <c r="C5767" s="2">
        <v>20</v>
      </c>
      <c r="D5767" s="11"/>
      <c r="E57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67" s="524" t="str">
        <f t="shared" si="272"/>
        <v/>
      </c>
      <c r="H5767" s="525">
        <f t="shared" si="273"/>
        <v>0</v>
      </c>
      <c r="I5767" s="526">
        <f t="shared" si="271"/>
        <v>1</v>
      </c>
      <c r="J5767" s="526" t="str">
        <f ca="1">IF(G5767="","",SUMPRODUCT(LOOKUP(MID(SUBSTITUTE(UPPER(TRIM(CLEAN(SUBSTITUTE(SUBSTITUTE(G5767,"ٔ",""),"ـ","ء"))))," ",""),ROW(INDIRECT("1:"&amp;LEN(SUBSTITUTE(UPPER(TRIM(CLEAN(SUBSTITUTE(SUBSTITUTE(G5767,"ٔ",""),"ـ","ء"))))," ","")))),1),Gematria!$C$3:$C$40,Gematria!$D$3:$D$40)))</f>
        <v/>
      </c>
    </row>
    <row r="5768" spans="1:10" x14ac:dyDescent="0.25">
      <c r="A5768" s="2">
        <v>5767</v>
      </c>
      <c r="B5768" s="2">
        <v>78</v>
      </c>
      <c r="C5768" s="2">
        <v>21</v>
      </c>
      <c r="D5768" s="11"/>
      <c r="E57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68" s="524" t="str">
        <f t="shared" si="272"/>
        <v/>
      </c>
      <c r="H5768" s="525">
        <f t="shared" si="273"/>
        <v>0</v>
      </c>
      <c r="I5768" s="526">
        <f t="shared" si="271"/>
        <v>1</v>
      </c>
      <c r="J5768" s="526" t="str">
        <f ca="1">IF(G5768="","",SUMPRODUCT(LOOKUP(MID(SUBSTITUTE(UPPER(TRIM(CLEAN(SUBSTITUTE(SUBSTITUTE(G5768,"ٔ",""),"ـ","ء"))))," ",""),ROW(INDIRECT("1:"&amp;LEN(SUBSTITUTE(UPPER(TRIM(CLEAN(SUBSTITUTE(SUBSTITUTE(G5768,"ٔ",""),"ـ","ء"))))," ","")))),1),Gematria!$C$3:$C$40,Gematria!$D$3:$D$40)))</f>
        <v/>
      </c>
    </row>
    <row r="5769" spans="1:10" x14ac:dyDescent="0.25">
      <c r="A5769" s="2">
        <v>5768</v>
      </c>
      <c r="B5769" s="2">
        <v>78</v>
      </c>
      <c r="C5769" s="2">
        <v>22</v>
      </c>
      <c r="D5769" s="11"/>
      <c r="E57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69" s="524" t="str">
        <f t="shared" si="272"/>
        <v/>
      </c>
      <c r="H5769" s="525">
        <f t="shared" si="273"/>
        <v>0</v>
      </c>
      <c r="I5769" s="526">
        <f t="shared" si="271"/>
        <v>1</v>
      </c>
      <c r="J5769" s="526" t="str">
        <f ca="1">IF(G5769="","",SUMPRODUCT(LOOKUP(MID(SUBSTITUTE(UPPER(TRIM(CLEAN(SUBSTITUTE(SUBSTITUTE(G5769,"ٔ",""),"ـ","ء"))))," ",""),ROW(INDIRECT("1:"&amp;LEN(SUBSTITUTE(UPPER(TRIM(CLEAN(SUBSTITUTE(SUBSTITUTE(G5769,"ٔ",""),"ـ","ء"))))," ","")))),1),Gematria!$C$3:$C$40,Gematria!$D$3:$D$40)))</f>
        <v/>
      </c>
    </row>
    <row r="5770" spans="1:10" x14ac:dyDescent="0.25">
      <c r="A5770" s="2">
        <v>5769</v>
      </c>
      <c r="B5770" s="2">
        <v>78</v>
      </c>
      <c r="C5770" s="2">
        <v>23</v>
      </c>
      <c r="D5770" s="11"/>
      <c r="E57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70" s="524" t="str">
        <f t="shared" si="272"/>
        <v/>
      </c>
      <c r="H5770" s="525">
        <f t="shared" si="273"/>
        <v>0</v>
      </c>
      <c r="I5770" s="526">
        <f t="shared" si="271"/>
        <v>1</v>
      </c>
      <c r="J5770" s="526" t="str">
        <f ca="1">IF(G5770="","",SUMPRODUCT(LOOKUP(MID(SUBSTITUTE(UPPER(TRIM(CLEAN(SUBSTITUTE(SUBSTITUTE(G5770,"ٔ",""),"ـ","ء"))))," ",""),ROW(INDIRECT("1:"&amp;LEN(SUBSTITUTE(UPPER(TRIM(CLEAN(SUBSTITUTE(SUBSTITUTE(G5770,"ٔ",""),"ـ","ء"))))," ","")))),1),Gematria!$C$3:$C$40,Gematria!$D$3:$D$40)))</f>
        <v/>
      </c>
    </row>
    <row r="5771" spans="1:10" x14ac:dyDescent="0.25">
      <c r="A5771" s="2">
        <v>5770</v>
      </c>
      <c r="B5771" s="2">
        <v>78</v>
      </c>
      <c r="C5771" s="2">
        <v>24</v>
      </c>
      <c r="D5771" s="11"/>
      <c r="E57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71" s="524" t="str">
        <f t="shared" si="272"/>
        <v/>
      </c>
      <c r="H5771" s="525">
        <f t="shared" si="273"/>
        <v>0</v>
      </c>
      <c r="I5771" s="526">
        <f t="shared" si="271"/>
        <v>1</v>
      </c>
      <c r="J5771" s="526" t="str">
        <f ca="1">IF(G5771="","",SUMPRODUCT(LOOKUP(MID(SUBSTITUTE(UPPER(TRIM(CLEAN(SUBSTITUTE(SUBSTITUTE(G5771,"ٔ",""),"ـ","ء"))))," ",""),ROW(INDIRECT("1:"&amp;LEN(SUBSTITUTE(UPPER(TRIM(CLEAN(SUBSTITUTE(SUBSTITUTE(G5771,"ٔ",""),"ـ","ء"))))," ","")))),1),Gematria!$C$3:$C$40,Gematria!$D$3:$D$40)))</f>
        <v/>
      </c>
    </row>
    <row r="5772" spans="1:10" x14ac:dyDescent="0.25">
      <c r="A5772" s="2">
        <v>5771</v>
      </c>
      <c r="B5772" s="2">
        <v>78</v>
      </c>
      <c r="C5772" s="2">
        <v>25</v>
      </c>
      <c r="D5772" s="11"/>
      <c r="E57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72" s="524" t="str">
        <f t="shared" si="272"/>
        <v/>
      </c>
      <c r="H5772" s="525">
        <f t="shared" si="273"/>
        <v>0</v>
      </c>
      <c r="I5772" s="526">
        <f t="shared" si="271"/>
        <v>1</v>
      </c>
      <c r="J5772" s="526" t="str">
        <f ca="1">IF(G5772="","",SUMPRODUCT(LOOKUP(MID(SUBSTITUTE(UPPER(TRIM(CLEAN(SUBSTITUTE(SUBSTITUTE(G5772,"ٔ",""),"ـ","ء"))))," ",""),ROW(INDIRECT("1:"&amp;LEN(SUBSTITUTE(UPPER(TRIM(CLEAN(SUBSTITUTE(SUBSTITUTE(G5772,"ٔ",""),"ـ","ء"))))," ","")))),1),Gematria!$C$3:$C$40,Gematria!$D$3:$D$40)))</f>
        <v/>
      </c>
    </row>
    <row r="5773" spans="1:10" x14ac:dyDescent="0.25">
      <c r="A5773" s="2">
        <v>5772</v>
      </c>
      <c r="B5773" s="2">
        <v>78</v>
      </c>
      <c r="C5773" s="2">
        <v>26</v>
      </c>
      <c r="D5773" s="11"/>
      <c r="E57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73" s="524" t="str">
        <f t="shared" si="272"/>
        <v/>
      </c>
      <c r="H5773" s="525">
        <f t="shared" si="273"/>
        <v>0</v>
      </c>
      <c r="I5773" s="526">
        <f t="shared" si="271"/>
        <v>1</v>
      </c>
      <c r="J5773" s="526" t="str">
        <f ca="1">IF(G5773="","",SUMPRODUCT(LOOKUP(MID(SUBSTITUTE(UPPER(TRIM(CLEAN(SUBSTITUTE(SUBSTITUTE(G5773,"ٔ",""),"ـ","ء"))))," ",""),ROW(INDIRECT("1:"&amp;LEN(SUBSTITUTE(UPPER(TRIM(CLEAN(SUBSTITUTE(SUBSTITUTE(G5773,"ٔ",""),"ـ","ء"))))," ","")))),1),Gematria!$C$3:$C$40,Gematria!$D$3:$D$40)))</f>
        <v/>
      </c>
    </row>
    <row r="5774" spans="1:10" x14ac:dyDescent="0.25">
      <c r="A5774" s="2">
        <v>5773</v>
      </c>
      <c r="B5774" s="2">
        <v>78</v>
      </c>
      <c r="C5774" s="2">
        <v>27</v>
      </c>
      <c r="D5774" s="11"/>
      <c r="E57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74" s="524" t="str">
        <f t="shared" si="272"/>
        <v/>
      </c>
      <c r="H5774" s="525">
        <f t="shared" si="273"/>
        <v>0</v>
      </c>
      <c r="I5774" s="526">
        <f t="shared" si="271"/>
        <v>1</v>
      </c>
      <c r="J5774" s="526" t="str">
        <f ca="1">IF(G5774="","",SUMPRODUCT(LOOKUP(MID(SUBSTITUTE(UPPER(TRIM(CLEAN(SUBSTITUTE(SUBSTITUTE(G5774,"ٔ",""),"ـ","ء"))))," ",""),ROW(INDIRECT("1:"&amp;LEN(SUBSTITUTE(UPPER(TRIM(CLEAN(SUBSTITUTE(SUBSTITUTE(G5774,"ٔ",""),"ـ","ء"))))," ","")))),1),Gematria!$C$3:$C$40,Gematria!$D$3:$D$40)))</f>
        <v/>
      </c>
    </row>
    <row r="5775" spans="1:10" x14ac:dyDescent="0.25">
      <c r="A5775" s="2">
        <v>5774</v>
      </c>
      <c r="B5775" s="2">
        <v>78</v>
      </c>
      <c r="C5775" s="2">
        <v>28</v>
      </c>
      <c r="D5775" s="11"/>
      <c r="E57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75" s="524" t="str">
        <f t="shared" si="272"/>
        <v/>
      </c>
      <c r="H5775" s="525">
        <f t="shared" si="273"/>
        <v>0</v>
      </c>
      <c r="I5775" s="526">
        <f t="shared" si="271"/>
        <v>1</v>
      </c>
      <c r="J5775" s="526" t="str">
        <f ca="1">IF(G5775="","",SUMPRODUCT(LOOKUP(MID(SUBSTITUTE(UPPER(TRIM(CLEAN(SUBSTITUTE(SUBSTITUTE(G5775,"ٔ",""),"ـ","ء"))))," ",""),ROW(INDIRECT("1:"&amp;LEN(SUBSTITUTE(UPPER(TRIM(CLEAN(SUBSTITUTE(SUBSTITUTE(G5775,"ٔ",""),"ـ","ء"))))," ","")))),1),Gematria!$C$3:$C$40,Gematria!$D$3:$D$40)))</f>
        <v/>
      </c>
    </row>
    <row r="5776" spans="1:10" x14ac:dyDescent="0.25">
      <c r="A5776" s="2">
        <v>5775</v>
      </c>
      <c r="B5776" s="2">
        <v>78</v>
      </c>
      <c r="C5776" s="2">
        <v>29</v>
      </c>
      <c r="D5776" s="11"/>
      <c r="E57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76" s="524" t="str">
        <f t="shared" si="272"/>
        <v/>
      </c>
      <c r="H5776" s="525">
        <f t="shared" si="273"/>
        <v>0</v>
      </c>
      <c r="I5776" s="526">
        <f t="shared" si="271"/>
        <v>1</v>
      </c>
      <c r="J5776" s="526" t="str">
        <f ca="1">IF(G5776="","",SUMPRODUCT(LOOKUP(MID(SUBSTITUTE(UPPER(TRIM(CLEAN(SUBSTITUTE(SUBSTITUTE(G5776,"ٔ",""),"ـ","ء"))))," ",""),ROW(INDIRECT("1:"&amp;LEN(SUBSTITUTE(UPPER(TRIM(CLEAN(SUBSTITUTE(SUBSTITUTE(G5776,"ٔ",""),"ـ","ء"))))," ","")))),1),Gematria!$C$3:$C$40,Gematria!$D$3:$D$40)))</f>
        <v/>
      </c>
    </row>
    <row r="5777" spans="1:10" x14ac:dyDescent="0.25">
      <c r="A5777" s="2">
        <v>5776</v>
      </c>
      <c r="B5777" s="2">
        <v>78</v>
      </c>
      <c r="C5777" s="2">
        <v>30</v>
      </c>
      <c r="D5777" s="11"/>
      <c r="E57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77" s="524" t="str">
        <f t="shared" si="272"/>
        <v/>
      </c>
      <c r="H5777" s="525">
        <f t="shared" si="273"/>
        <v>0</v>
      </c>
      <c r="I5777" s="526">
        <f t="shared" si="271"/>
        <v>1</v>
      </c>
      <c r="J5777" s="526" t="str">
        <f ca="1">IF(G5777="","",SUMPRODUCT(LOOKUP(MID(SUBSTITUTE(UPPER(TRIM(CLEAN(SUBSTITUTE(SUBSTITUTE(G5777,"ٔ",""),"ـ","ء"))))," ",""),ROW(INDIRECT("1:"&amp;LEN(SUBSTITUTE(UPPER(TRIM(CLEAN(SUBSTITUTE(SUBSTITUTE(G5777,"ٔ",""),"ـ","ء"))))," ","")))),1),Gematria!$C$3:$C$40,Gematria!$D$3:$D$40)))</f>
        <v/>
      </c>
    </row>
    <row r="5778" spans="1:10" x14ac:dyDescent="0.25">
      <c r="A5778" s="2">
        <v>5777</v>
      </c>
      <c r="B5778" s="2">
        <v>78</v>
      </c>
      <c r="C5778" s="2">
        <v>31</v>
      </c>
      <c r="D5778" s="11"/>
      <c r="E57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78" s="524" t="str">
        <f t="shared" si="272"/>
        <v/>
      </c>
      <c r="H5778" s="525">
        <f t="shared" si="273"/>
        <v>0</v>
      </c>
      <c r="I5778" s="526">
        <f t="shared" si="271"/>
        <v>1</v>
      </c>
      <c r="J5778" s="526" t="str">
        <f ca="1">IF(G5778="","",SUMPRODUCT(LOOKUP(MID(SUBSTITUTE(UPPER(TRIM(CLEAN(SUBSTITUTE(SUBSTITUTE(G5778,"ٔ",""),"ـ","ء"))))," ",""),ROW(INDIRECT("1:"&amp;LEN(SUBSTITUTE(UPPER(TRIM(CLEAN(SUBSTITUTE(SUBSTITUTE(G5778,"ٔ",""),"ـ","ء"))))," ","")))),1),Gematria!$C$3:$C$40,Gematria!$D$3:$D$40)))</f>
        <v/>
      </c>
    </row>
    <row r="5779" spans="1:10" x14ac:dyDescent="0.25">
      <c r="A5779" s="2">
        <v>5778</v>
      </c>
      <c r="B5779" s="2">
        <v>78</v>
      </c>
      <c r="C5779" s="2">
        <v>32</v>
      </c>
      <c r="D5779" s="11"/>
      <c r="E57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79" s="524" t="str">
        <f t="shared" si="272"/>
        <v/>
      </c>
      <c r="H5779" s="525">
        <f t="shared" si="273"/>
        <v>0</v>
      </c>
      <c r="I5779" s="526">
        <f t="shared" ref="I5779:I5842" si="274">LEN(TRIM(G5779))-H5779+1</f>
        <v>1</v>
      </c>
      <c r="J5779" s="526" t="str">
        <f ca="1">IF(G5779="","",SUMPRODUCT(LOOKUP(MID(SUBSTITUTE(UPPER(TRIM(CLEAN(SUBSTITUTE(SUBSTITUTE(G5779,"ٔ",""),"ـ","ء"))))," ",""),ROW(INDIRECT("1:"&amp;LEN(SUBSTITUTE(UPPER(TRIM(CLEAN(SUBSTITUTE(SUBSTITUTE(G5779,"ٔ",""),"ـ","ء"))))," ","")))),1),Gematria!$C$3:$C$40,Gematria!$D$3:$D$40)))</f>
        <v/>
      </c>
    </row>
    <row r="5780" spans="1:10" x14ac:dyDescent="0.25">
      <c r="A5780" s="2">
        <v>5779</v>
      </c>
      <c r="B5780" s="2">
        <v>78</v>
      </c>
      <c r="C5780" s="2">
        <v>33</v>
      </c>
      <c r="D5780" s="11"/>
      <c r="E57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80" s="524" t="str">
        <f t="shared" si="272"/>
        <v/>
      </c>
      <c r="H5780" s="525">
        <f t="shared" si="273"/>
        <v>0</v>
      </c>
      <c r="I5780" s="526">
        <f t="shared" si="274"/>
        <v>1</v>
      </c>
      <c r="J5780" s="526" t="str">
        <f ca="1">IF(G5780="","",SUMPRODUCT(LOOKUP(MID(SUBSTITUTE(UPPER(TRIM(CLEAN(SUBSTITUTE(SUBSTITUTE(G5780,"ٔ",""),"ـ","ء"))))," ",""),ROW(INDIRECT("1:"&amp;LEN(SUBSTITUTE(UPPER(TRIM(CLEAN(SUBSTITUTE(SUBSTITUTE(G5780,"ٔ",""),"ـ","ء"))))," ","")))),1),Gematria!$C$3:$C$40,Gematria!$D$3:$D$40)))</f>
        <v/>
      </c>
    </row>
    <row r="5781" spans="1:10" x14ac:dyDescent="0.25">
      <c r="A5781" s="2">
        <v>5780</v>
      </c>
      <c r="B5781" s="2">
        <v>78</v>
      </c>
      <c r="C5781" s="2">
        <v>34</v>
      </c>
      <c r="D5781" s="11"/>
      <c r="E57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81" s="524" t="str">
        <f t="shared" si="272"/>
        <v/>
      </c>
      <c r="H5781" s="525">
        <f t="shared" si="273"/>
        <v>0</v>
      </c>
      <c r="I5781" s="526">
        <f t="shared" si="274"/>
        <v>1</v>
      </c>
      <c r="J5781" s="526" t="str">
        <f ca="1">IF(G5781="","",SUMPRODUCT(LOOKUP(MID(SUBSTITUTE(UPPER(TRIM(CLEAN(SUBSTITUTE(SUBSTITUTE(G5781,"ٔ",""),"ـ","ء"))))," ",""),ROW(INDIRECT("1:"&amp;LEN(SUBSTITUTE(UPPER(TRIM(CLEAN(SUBSTITUTE(SUBSTITUTE(G5781,"ٔ",""),"ـ","ء"))))," ","")))),1),Gematria!$C$3:$C$40,Gematria!$D$3:$D$40)))</f>
        <v/>
      </c>
    </row>
    <row r="5782" spans="1:10" x14ac:dyDescent="0.25">
      <c r="A5782" s="2">
        <v>5781</v>
      </c>
      <c r="B5782" s="2">
        <v>78</v>
      </c>
      <c r="C5782" s="2">
        <v>35</v>
      </c>
      <c r="D5782" s="11"/>
      <c r="E57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82" s="524" t="str">
        <f t="shared" si="272"/>
        <v/>
      </c>
      <c r="H5782" s="525">
        <f t="shared" si="273"/>
        <v>0</v>
      </c>
      <c r="I5782" s="526">
        <f t="shared" si="274"/>
        <v>1</v>
      </c>
      <c r="J5782" s="526" t="str">
        <f ca="1">IF(G5782="","",SUMPRODUCT(LOOKUP(MID(SUBSTITUTE(UPPER(TRIM(CLEAN(SUBSTITUTE(SUBSTITUTE(G5782,"ٔ",""),"ـ","ء"))))," ",""),ROW(INDIRECT("1:"&amp;LEN(SUBSTITUTE(UPPER(TRIM(CLEAN(SUBSTITUTE(SUBSTITUTE(G5782,"ٔ",""),"ـ","ء"))))," ","")))),1),Gematria!$C$3:$C$40,Gematria!$D$3:$D$40)))</f>
        <v/>
      </c>
    </row>
    <row r="5783" spans="1:10" x14ac:dyDescent="0.25">
      <c r="A5783" s="2">
        <v>5782</v>
      </c>
      <c r="B5783" s="2">
        <v>78</v>
      </c>
      <c r="C5783" s="2">
        <v>36</v>
      </c>
      <c r="D5783" s="11"/>
      <c r="E57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83" s="524" t="str">
        <f t="shared" si="272"/>
        <v/>
      </c>
      <c r="H5783" s="525">
        <f t="shared" si="273"/>
        <v>0</v>
      </c>
      <c r="I5783" s="526">
        <f t="shared" si="274"/>
        <v>1</v>
      </c>
      <c r="J5783" s="526" t="str">
        <f ca="1">IF(G5783="","",SUMPRODUCT(LOOKUP(MID(SUBSTITUTE(UPPER(TRIM(CLEAN(SUBSTITUTE(SUBSTITUTE(G5783,"ٔ",""),"ـ","ء"))))," ",""),ROW(INDIRECT("1:"&amp;LEN(SUBSTITUTE(UPPER(TRIM(CLEAN(SUBSTITUTE(SUBSTITUTE(G5783,"ٔ",""),"ـ","ء"))))," ","")))),1),Gematria!$C$3:$C$40,Gematria!$D$3:$D$40)))</f>
        <v/>
      </c>
    </row>
    <row r="5784" spans="1:10" x14ac:dyDescent="0.25">
      <c r="A5784" s="2">
        <v>5783</v>
      </c>
      <c r="B5784" s="2">
        <v>78</v>
      </c>
      <c r="C5784" s="2">
        <v>37</v>
      </c>
      <c r="D5784" s="11"/>
      <c r="E57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84" s="524" t="str">
        <f t="shared" si="272"/>
        <v/>
      </c>
      <c r="H5784" s="525">
        <f t="shared" si="273"/>
        <v>0</v>
      </c>
      <c r="I5784" s="526">
        <f t="shared" si="274"/>
        <v>1</v>
      </c>
      <c r="J5784" s="526" t="str">
        <f ca="1">IF(G5784="","",SUMPRODUCT(LOOKUP(MID(SUBSTITUTE(UPPER(TRIM(CLEAN(SUBSTITUTE(SUBSTITUTE(G5784,"ٔ",""),"ـ","ء"))))," ",""),ROW(INDIRECT("1:"&amp;LEN(SUBSTITUTE(UPPER(TRIM(CLEAN(SUBSTITUTE(SUBSTITUTE(G5784,"ٔ",""),"ـ","ء"))))," ","")))),1),Gematria!$C$3:$C$40,Gematria!$D$3:$D$40)))</f>
        <v/>
      </c>
    </row>
    <row r="5785" spans="1:10" x14ac:dyDescent="0.25">
      <c r="A5785" s="2">
        <v>5784</v>
      </c>
      <c r="B5785" s="2">
        <v>78</v>
      </c>
      <c r="C5785" s="2">
        <v>38</v>
      </c>
      <c r="D5785" s="11"/>
      <c r="E57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85" s="524" t="str">
        <f t="shared" si="272"/>
        <v/>
      </c>
      <c r="H5785" s="525">
        <f t="shared" si="273"/>
        <v>0</v>
      </c>
      <c r="I5785" s="526">
        <f t="shared" si="274"/>
        <v>1</v>
      </c>
      <c r="J5785" s="526" t="str">
        <f ca="1">IF(G5785="","",SUMPRODUCT(LOOKUP(MID(SUBSTITUTE(UPPER(TRIM(CLEAN(SUBSTITUTE(SUBSTITUTE(G5785,"ٔ",""),"ـ","ء"))))," ",""),ROW(INDIRECT("1:"&amp;LEN(SUBSTITUTE(UPPER(TRIM(CLEAN(SUBSTITUTE(SUBSTITUTE(G5785,"ٔ",""),"ـ","ء"))))," ","")))),1),Gematria!$C$3:$C$40,Gematria!$D$3:$D$40)))</f>
        <v/>
      </c>
    </row>
    <row r="5786" spans="1:10" x14ac:dyDescent="0.25">
      <c r="A5786" s="2">
        <v>5785</v>
      </c>
      <c r="B5786" s="2">
        <v>78</v>
      </c>
      <c r="C5786" s="2">
        <v>39</v>
      </c>
      <c r="D5786" s="11"/>
      <c r="E57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86" s="524" t="str">
        <f t="shared" si="272"/>
        <v/>
      </c>
      <c r="H5786" s="525">
        <f t="shared" si="273"/>
        <v>0</v>
      </c>
      <c r="I5786" s="526">
        <f t="shared" si="274"/>
        <v>1</v>
      </c>
      <c r="J5786" s="526" t="str">
        <f ca="1">IF(G5786="","",SUMPRODUCT(LOOKUP(MID(SUBSTITUTE(UPPER(TRIM(CLEAN(SUBSTITUTE(SUBSTITUTE(G5786,"ٔ",""),"ـ","ء"))))," ",""),ROW(INDIRECT("1:"&amp;LEN(SUBSTITUTE(UPPER(TRIM(CLEAN(SUBSTITUTE(SUBSTITUTE(G5786,"ٔ",""),"ـ","ء"))))," ","")))),1),Gematria!$C$3:$C$40,Gematria!$D$3:$D$40)))</f>
        <v/>
      </c>
    </row>
    <row r="5787" spans="1:10" x14ac:dyDescent="0.25">
      <c r="A5787" s="2">
        <v>5786</v>
      </c>
      <c r="B5787" s="2">
        <v>78</v>
      </c>
      <c r="C5787" s="2">
        <v>40</v>
      </c>
      <c r="D5787" s="11"/>
      <c r="E57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87" s="524" t="str">
        <f t="shared" si="272"/>
        <v/>
      </c>
      <c r="H5787" s="525">
        <f t="shared" si="273"/>
        <v>0</v>
      </c>
      <c r="I5787" s="526">
        <f t="shared" si="274"/>
        <v>1</v>
      </c>
      <c r="J5787" s="526" t="str">
        <f ca="1">IF(G5787="","",SUMPRODUCT(LOOKUP(MID(SUBSTITUTE(UPPER(TRIM(CLEAN(SUBSTITUTE(SUBSTITUTE(G5787,"ٔ",""),"ـ","ء"))))," ",""),ROW(INDIRECT("1:"&amp;LEN(SUBSTITUTE(UPPER(TRIM(CLEAN(SUBSTITUTE(SUBSTITUTE(G5787,"ٔ",""),"ـ","ء"))))," ","")))),1),Gematria!$C$3:$C$40,Gematria!$D$3:$D$40)))</f>
        <v/>
      </c>
    </row>
    <row r="5788" spans="1:10" x14ac:dyDescent="0.25">
      <c r="A5788" s="2">
        <v>5787</v>
      </c>
      <c r="B5788" s="2">
        <v>79</v>
      </c>
      <c r="C5788" s="2">
        <v>0</v>
      </c>
      <c r="D5788" s="11"/>
      <c r="E57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88" s="524" t="str">
        <f t="shared" si="272"/>
        <v/>
      </c>
      <c r="H5788" s="525">
        <f t="shared" si="273"/>
        <v>0</v>
      </c>
      <c r="I5788" s="526">
        <f t="shared" si="274"/>
        <v>1</v>
      </c>
      <c r="J5788" s="526" t="str">
        <f ca="1">IF(G5788="","",SUMPRODUCT(LOOKUP(MID(SUBSTITUTE(UPPER(TRIM(CLEAN(SUBSTITUTE(SUBSTITUTE(G5788,"ٔ",""),"ـ","ء"))))," ",""),ROW(INDIRECT("1:"&amp;LEN(SUBSTITUTE(UPPER(TRIM(CLEAN(SUBSTITUTE(SUBSTITUTE(G5788,"ٔ",""),"ـ","ء"))))," ","")))),1),Gematria!$C$3:$C$40,Gematria!$D$3:$D$40)))</f>
        <v/>
      </c>
    </row>
    <row r="5789" spans="1:10" x14ac:dyDescent="0.25">
      <c r="A5789" s="2">
        <v>5788</v>
      </c>
      <c r="B5789" s="2">
        <v>79</v>
      </c>
      <c r="C5789" s="2">
        <v>1</v>
      </c>
      <c r="D5789" s="11"/>
      <c r="E57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89" s="524" t="str">
        <f t="shared" si="272"/>
        <v/>
      </c>
      <c r="H5789" s="525">
        <f t="shared" si="273"/>
        <v>0</v>
      </c>
      <c r="I5789" s="526">
        <f t="shared" si="274"/>
        <v>1</v>
      </c>
      <c r="J5789" s="526" t="str">
        <f ca="1">IF(G5789="","",SUMPRODUCT(LOOKUP(MID(SUBSTITUTE(UPPER(TRIM(CLEAN(SUBSTITUTE(SUBSTITUTE(G5789,"ٔ",""),"ـ","ء"))))," ",""),ROW(INDIRECT("1:"&amp;LEN(SUBSTITUTE(UPPER(TRIM(CLEAN(SUBSTITUTE(SUBSTITUTE(G5789,"ٔ",""),"ـ","ء"))))," ","")))),1),Gematria!$C$3:$C$40,Gematria!$D$3:$D$40)))</f>
        <v/>
      </c>
    </row>
    <row r="5790" spans="1:10" x14ac:dyDescent="0.25">
      <c r="A5790" s="2">
        <v>5789</v>
      </c>
      <c r="B5790" s="2">
        <v>79</v>
      </c>
      <c r="C5790" s="2">
        <v>2</v>
      </c>
      <c r="D5790" s="11"/>
      <c r="E57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90" s="524" t="str">
        <f t="shared" si="272"/>
        <v/>
      </c>
      <c r="H5790" s="525">
        <f t="shared" si="273"/>
        <v>0</v>
      </c>
      <c r="I5790" s="526">
        <f t="shared" si="274"/>
        <v>1</v>
      </c>
      <c r="J5790" s="526" t="str">
        <f ca="1">IF(G5790="","",SUMPRODUCT(LOOKUP(MID(SUBSTITUTE(UPPER(TRIM(CLEAN(SUBSTITUTE(SUBSTITUTE(G5790,"ٔ",""),"ـ","ء"))))," ",""),ROW(INDIRECT("1:"&amp;LEN(SUBSTITUTE(UPPER(TRIM(CLEAN(SUBSTITUTE(SUBSTITUTE(G5790,"ٔ",""),"ـ","ء"))))," ","")))),1),Gematria!$C$3:$C$40,Gematria!$D$3:$D$40)))</f>
        <v/>
      </c>
    </row>
    <row r="5791" spans="1:10" x14ac:dyDescent="0.25">
      <c r="A5791" s="2">
        <v>5790</v>
      </c>
      <c r="B5791" s="2">
        <v>79</v>
      </c>
      <c r="C5791" s="2">
        <v>3</v>
      </c>
      <c r="D5791" s="11"/>
      <c r="E57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91" s="524" t="str">
        <f t="shared" si="272"/>
        <v/>
      </c>
      <c r="H5791" s="525">
        <f t="shared" si="273"/>
        <v>0</v>
      </c>
      <c r="I5791" s="526">
        <f t="shared" si="274"/>
        <v>1</v>
      </c>
      <c r="J5791" s="526" t="str">
        <f ca="1">IF(G5791="","",SUMPRODUCT(LOOKUP(MID(SUBSTITUTE(UPPER(TRIM(CLEAN(SUBSTITUTE(SUBSTITUTE(G5791,"ٔ",""),"ـ","ء"))))," ",""),ROW(INDIRECT("1:"&amp;LEN(SUBSTITUTE(UPPER(TRIM(CLEAN(SUBSTITUTE(SUBSTITUTE(G5791,"ٔ",""),"ـ","ء"))))," ","")))),1),Gematria!$C$3:$C$40,Gematria!$D$3:$D$40)))</f>
        <v/>
      </c>
    </row>
    <row r="5792" spans="1:10" x14ac:dyDescent="0.25">
      <c r="A5792" s="2">
        <v>5791</v>
      </c>
      <c r="B5792" s="2">
        <v>79</v>
      </c>
      <c r="C5792" s="2">
        <v>4</v>
      </c>
      <c r="D5792" s="11"/>
      <c r="E57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92" s="524" t="str">
        <f t="shared" si="272"/>
        <v/>
      </c>
      <c r="H5792" s="525">
        <f t="shared" si="273"/>
        <v>0</v>
      </c>
      <c r="I5792" s="526">
        <f t="shared" si="274"/>
        <v>1</v>
      </c>
      <c r="J5792" s="526" t="str">
        <f ca="1">IF(G5792="","",SUMPRODUCT(LOOKUP(MID(SUBSTITUTE(UPPER(TRIM(CLEAN(SUBSTITUTE(SUBSTITUTE(G5792,"ٔ",""),"ـ","ء"))))," ",""),ROW(INDIRECT("1:"&amp;LEN(SUBSTITUTE(UPPER(TRIM(CLEAN(SUBSTITUTE(SUBSTITUTE(G5792,"ٔ",""),"ـ","ء"))))," ","")))),1),Gematria!$C$3:$C$40,Gematria!$D$3:$D$40)))</f>
        <v/>
      </c>
    </row>
    <row r="5793" spans="1:10" x14ac:dyDescent="0.25">
      <c r="A5793" s="2">
        <v>5792</v>
      </c>
      <c r="B5793" s="2">
        <v>79</v>
      </c>
      <c r="C5793" s="2">
        <v>5</v>
      </c>
      <c r="D5793" s="11"/>
      <c r="E57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93" s="524" t="str">
        <f t="shared" si="272"/>
        <v/>
      </c>
      <c r="H5793" s="525">
        <f t="shared" si="273"/>
        <v>0</v>
      </c>
      <c r="I5793" s="526">
        <f t="shared" si="274"/>
        <v>1</v>
      </c>
      <c r="J5793" s="526" t="str">
        <f ca="1">IF(G5793="","",SUMPRODUCT(LOOKUP(MID(SUBSTITUTE(UPPER(TRIM(CLEAN(SUBSTITUTE(SUBSTITUTE(G5793,"ٔ",""),"ـ","ء"))))," ",""),ROW(INDIRECT("1:"&amp;LEN(SUBSTITUTE(UPPER(TRIM(CLEAN(SUBSTITUTE(SUBSTITUTE(G5793,"ٔ",""),"ـ","ء"))))," ","")))),1),Gematria!$C$3:$C$40,Gematria!$D$3:$D$40)))</f>
        <v/>
      </c>
    </row>
    <row r="5794" spans="1:10" x14ac:dyDescent="0.25">
      <c r="A5794" s="2">
        <v>5793</v>
      </c>
      <c r="B5794" s="2">
        <v>79</v>
      </c>
      <c r="C5794" s="2">
        <v>6</v>
      </c>
      <c r="D5794" s="11"/>
      <c r="E57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94" s="524" t="str">
        <f t="shared" si="272"/>
        <v/>
      </c>
      <c r="H5794" s="525">
        <f t="shared" si="273"/>
        <v>0</v>
      </c>
      <c r="I5794" s="526">
        <f t="shared" si="274"/>
        <v>1</v>
      </c>
      <c r="J5794" s="526" t="str">
        <f ca="1">IF(G5794="","",SUMPRODUCT(LOOKUP(MID(SUBSTITUTE(UPPER(TRIM(CLEAN(SUBSTITUTE(SUBSTITUTE(G5794,"ٔ",""),"ـ","ء"))))," ",""),ROW(INDIRECT("1:"&amp;LEN(SUBSTITUTE(UPPER(TRIM(CLEAN(SUBSTITUTE(SUBSTITUTE(G5794,"ٔ",""),"ـ","ء"))))," ","")))),1),Gematria!$C$3:$C$40,Gematria!$D$3:$D$40)))</f>
        <v/>
      </c>
    </row>
    <row r="5795" spans="1:10" x14ac:dyDescent="0.25">
      <c r="A5795" s="2">
        <v>5794</v>
      </c>
      <c r="B5795" s="2">
        <v>79</v>
      </c>
      <c r="C5795" s="2">
        <v>7</v>
      </c>
      <c r="D5795" s="11"/>
      <c r="E57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95" s="524" t="str">
        <f t="shared" si="272"/>
        <v/>
      </c>
      <c r="H5795" s="525">
        <f t="shared" si="273"/>
        <v>0</v>
      </c>
      <c r="I5795" s="526">
        <f t="shared" si="274"/>
        <v>1</v>
      </c>
      <c r="J5795" s="526" t="str">
        <f ca="1">IF(G5795="","",SUMPRODUCT(LOOKUP(MID(SUBSTITUTE(UPPER(TRIM(CLEAN(SUBSTITUTE(SUBSTITUTE(G5795,"ٔ",""),"ـ","ء"))))," ",""),ROW(INDIRECT("1:"&amp;LEN(SUBSTITUTE(UPPER(TRIM(CLEAN(SUBSTITUTE(SUBSTITUTE(G5795,"ٔ",""),"ـ","ء"))))," ","")))),1),Gematria!$C$3:$C$40,Gematria!$D$3:$D$40)))</f>
        <v/>
      </c>
    </row>
    <row r="5796" spans="1:10" x14ac:dyDescent="0.25">
      <c r="A5796" s="2">
        <v>5795</v>
      </c>
      <c r="B5796" s="2">
        <v>79</v>
      </c>
      <c r="C5796" s="2">
        <v>8</v>
      </c>
      <c r="D5796" s="11"/>
      <c r="E57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96" s="524" t="str">
        <f t="shared" si="272"/>
        <v/>
      </c>
      <c r="H5796" s="525">
        <f t="shared" si="273"/>
        <v>0</v>
      </c>
      <c r="I5796" s="526">
        <f t="shared" si="274"/>
        <v>1</v>
      </c>
      <c r="J5796" s="526" t="str">
        <f ca="1">IF(G5796="","",SUMPRODUCT(LOOKUP(MID(SUBSTITUTE(UPPER(TRIM(CLEAN(SUBSTITUTE(SUBSTITUTE(G5796,"ٔ",""),"ـ","ء"))))," ",""),ROW(INDIRECT("1:"&amp;LEN(SUBSTITUTE(UPPER(TRIM(CLEAN(SUBSTITUTE(SUBSTITUTE(G5796,"ٔ",""),"ـ","ء"))))," ","")))),1),Gematria!$C$3:$C$40,Gematria!$D$3:$D$40)))</f>
        <v/>
      </c>
    </row>
    <row r="5797" spans="1:10" x14ac:dyDescent="0.25">
      <c r="A5797" s="2">
        <v>5796</v>
      </c>
      <c r="B5797" s="2">
        <v>79</v>
      </c>
      <c r="C5797" s="2">
        <v>9</v>
      </c>
      <c r="D5797" s="11"/>
      <c r="E57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97" s="524" t="str">
        <f t="shared" si="272"/>
        <v/>
      </c>
      <c r="H5797" s="525">
        <f t="shared" si="273"/>
        <v>0</v>
      </c>
      <c r="I5797" s="526">
        <f t="shared" si="274"/>
        <v>1</v>
      </c>
      <c r="J5797" s="526" t="str">
        <f ca="1">IF(G5797="","",SUMPRODUCT(LOOKUP(MID(SUBSTITUTE(UPPER(TRIM(CLEAN(SUBSTITUTE(SUBSTITUTE(G5797,"ٔ",""),"ـ","ء"))))," ",""),ROW(INDIRECT("1:"&amp;LEN(SUBSTITUTE(UPPER(TRIM(CLEAN(SUBSTITUTE(SUBSTITUTE(G5797,"ٔ",""),"ـ","ء"))))," ","")))),1),Gematria!$C$3:$C$40,Gematria!$D$3:$D$40)))</f>
        <v/>
      </c>
    </row>
    <row r="5798" spans="1:10" x14ac:dyDescent="0.25">
      <c r="A5798" s="2">
        <v>5797</v>
      </c>
      <c r="B5798" s="2">
        <v>79</v>
      </c>
      <c r="C5798" s="2">
        <v>10</v>
      </c>
      <c r="D5798" s="11"/>
      <c r="E57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98" s="524" t="str">
        <f t="shared" si="272"/>
        <v/>
      </c>
      <c r="H5798" s="525">
        <f t="shared" si="273"/>
        <v>0</v>
      </c>
      <c r="I5798" s="526">
        <f t="shared" si="274"/>
        <v>1</v>
      </c>
      <c r="J5798" s="526" t="str">
        <f ca="1">IF(G5798="","",SUMPRODUCT(LOOKUP(MID(SUBSTITUTE(UPPER(TRIM(CLEAN(SUBSTITUTE(SUBSTITUTE(G5798,"ٔ",""),"ـ","ء"))))," ",""),ROW(INDIRECT("1:"&amp;LEN(SUBSTITUTE(UPPER(TRIM(CLEAN(SUBSTITUTE(SUBSTITUTE(G5798,"ٔ",""),"ـ","ء"))))," ","")))),1),Gematria!$C$3:$C$40,Gematria!$D$3:$D$40)))</f>
        <v/>
      </c>
    </row>
    <row r="5799" spans="1:10" x14ac:dyDescent="0.25">
      <c r="A5799" s="2">
        <v>5798</v>
      </c>
      <c r="B5799" s="2">
        <v>79</v>
      </c>
      <c r="C5799" s="2">
        <v>11</v>
      </c>
      <c r="D5799" s="11"/>
      <c r="E57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7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799" s="524" t="str">
        <f t="shared" si="272"/>
        <v/>
      </c>
      <c r="H5799" s="525">
        <f t="shared" si="273"/>
        <v>0</v>
      </c>
      <c r="I5799" s="526">
        <f t="shared" si="274"/>
        <v>1</v>
      </c>
      <c r="J5799" s="526" t="str">
        <f ca="1">IF(G5799="","",SUMPRODUCT(LOOKUP(MID(SUBSTITUTE(UPPER(TRIM(CLEAN(SUBSTITUTE(SUBSTITUTE(G5799,"ٔ",""),"ـ","ء"))))," ",""),ROW(INDIRECT("1:"&amp;LEN(SUBSTITUTE(UPPER(TRIM(CLEAN(SUBSTITUTE(SUBSTITUTE(G5799,"ٔ",""),"ـ","ء"))))," ","")))),1),Gematria!$C$3:$C$40,Gematria!$D$3:$D$40)))</f>
        <v/>
      </c>
    </row>
    <row r="5800" spans="1:10" x14ac:dyDescent="0.25">
      <c r="A5800" s="2">
        <v>5799</v>
      </c>
      <c r="B5800" s="2">
        <v>79</v>
      </c>
      <c r="C5800" s="2">
        <v>12</v>
      </c>
      <c r="D5800" s="11"/>
      <c r="E58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00" s="524" t="str">
        <f t="shared" si="272"/>
        <v/>
      </c>
      <c r="H5800" s="525">
        <f t="shared" si="273"/>
        <v>0</v>
      </c>
      <c r="I5800" s="526">
        <f t="shared" si="274"/>
        <v>1</v>
      </c>
      <c r="J5800" s="526" t="str">
        <f ca="1">IF(G5800="","",SUMPRODUCT(LOOKUP(MID(SUBSTITUTE(UPPER(TRIM(CLEAN(SUBSTITUTE(SUBSTITUTE(G5800,"ٔ",""),"ـ","ء"))))," ",""),ROW(INDIRECT("1:"&amp;LEN(SUBSTITUTE(UPPER(TRIM(CLEAN(SUBSTITUTE(SUBSTITUTE(G5800,"ٔ",""),"ـ","ء"))))," ","")))),1),Gematria!$C$3:$C$40,Gematria!$D$3:$D$40)))</f>
        <v/>
      </c>
    </row>
    <row r="5801" spans="1:10" x14ac:dyDescent="0.25">
      <c r="A5801" s="2">
        <v>5800</v>
      </c>
      <c r="B5801" s="2">
        <v>79</v>
      </c>
      <c r="C5801" s="2">
        <v>13</v>
      </c>
      <c r="D5801" s="11"/>
      <c r="E58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01" s="524" t="str">
        <f t="shared" si="272"/>
        <v/>
      </c>
      <c r="H5801" s="525">
        <f t="shared" si="273"/>
        <v>0</v>
      </c>
      <c r="I5801" s="526">
        <f t="shared" si="274"/>
        <v>1</v>
      </c>
      <c r="J5801" s="526" t="str">
        <f ca="1">IF(G5801="","",SUMPRODUCT(LOOKUP(MID(SUBSTITUTE(UPPER(TRIM(CLEAN(SUBSTITUTE(SUBSTITUTE(G5801,"ٔ",""),"ـ","ء"))))," ",""),ROW(INDIRECT("1:"&amp;LEN(SUBSTITUTE(UPPER(TRIM(CLEAN(SUBSTITUTE(SUBSTITUTE(G5801,"ٔ",""),"ـ","ء"))))," ","")))),1),Gematria!$C$3:$C$40,Gematria!$D$3:$D$40)))</f>
        <v/>
      </c>
    </row>
    <row r="5802" spans="1:10" x14ac:dyDescent="0.25">
      <c r="A5802" s="2">
        <v>5801</v>
      </c>
      <c r="B5802" s="2">
        <v>79</v>
      </c>
      <c r="C5802" s="2">
        <v>14</v>
      </c>
      <c r="D5802" s="11"/>
      <c r="E58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02" s="524" t="str">
        <f t="shared" si="272"/>
        <v/>
      </c>
      <c r="H5802" s="525">
        <f t="shared" si="273"/>
        <v>0</v>
      </c>
      <c r="I5802" s="526">
        <f t="shared" si="274"/>
        <v>1</v>
      </c>
      <c r="J5802" s="526" t="str">
        <f ca="1">IF(G5802="","",SUMPRODUCT(LOOKUP(MID(SUBSTITUTE(UPPER(TRIM(CLEAN(SUBSTITUTE(SUBSTITUTE(G5802,"ٔ",""),"ـ","ء"))))," ",""),ROW(INDIRECT("1:"&amp;LEN(SUBSTITUTE(UPPER(TRIM(CLEAN(SUBSTITUTE(SUBSTITUTE(G5802,"ٔ",""),"ـ","ء"))))," ","")))),1),Gematria!$C$3:$C$40,Gematria!$D$3:$D$40)))</f>
        <v/>
      </c>
    </row>
    <row r="5803" spans="1:10" x14ac:dyDescent="0.25">
      <c r="A5803" s="2">
        <v>5802</v>
      </c>
      <c r="B5803" s="2">
        <v>79</v>
      </c>
      <c r="C5803" s="2">
        <v>15</v>
      </c>
      <c r="D5803" s="11"/>
      <c r="E58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03" s="524" t="str">
        <f t="shared" si="272"/>
        <v/>
      </c>
      <c r="H5803" s="525">
        <f t="shared" si="273"/>
        <v>0</v>
      </c>
      <c r="I5803" s="526">
        <f t="shared" si="274"/>
        <v>1</v>
      </c>
      <c r="J5803" s="526" t="str">
        <f ca="1">IF(G5803="","",SUMPRODUCT(LOOKUP(MID(SUBSTITUTE(UPPER(TRIM(CLEAN(SUBSTITUTE(SUBSTITUTE(G5803,"ٔ",""),"ـ","ء"))))," ",""),ROW(INDIRECT("1:"&amp;LEN(SUBSTITUTE(UPPER(TRIM(CLEAN(SUBSTITUTE(SUBSTITUTE(G5803,"ٔ",""),"ـ","ء"))))," ","")))),1),Gematria!$C$3:$C$40,Gematria!$D$3:$D$40)))</f>
        <v/>
      </c>
    </row>
    <row r="5804" spans="1:10" x14ac:dyDescent="0.25">
      <c r="A5804" s="2">
        <v>5803</v>
      </c>
      <c r="B5804" s="2">
        <v>79</v>
      </c>
      <c r="C5804" s="2">
        <v>16</v>
      </c>
      <c r="D5804" s="11"/>
      <c r="E58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04" s="524" t="str">
        <f t="shared" si="272"/>
        <v/>
      </c>
      <c r="H5804" s="525">
        <f t="shared" si="273"/>
        <v>0</v>
      </c>
      <c r="I5804" s="526">
        <f t="shared" si="274"/>
        <v>1</v>
      </c>
      <c r="J5804" s="526" t="str">
        <f ca="1">IF(G5804="","",SUMPRODUCT(LOOKUP(MID(SUBSTITUTE(UPPER(TRIM(CLEAN(SUBSTITUTE(SUBSTITUTE(G5804,"ٔ",""),"ـ","ء"))))," ",""),ROW(INDIRECT("1:"&amp;LEN(SUBSTITUTE(UPPER(TRIM(CLEAN(SUBSTITUTE(SUBSTITUTE(G5804,"ٔ",""),"ـ","ء"))))," ","")))),1),Gematria!$C$3:$C$40,Gematria!$D$3:$D$40)))</f>
        <v/>
      </c>
    </row>
    <row r="5805" spans="1:10" x14ac:dyDescent="0.25">
      <c r="A5805" s="2">
        <v>5804</v>
      </c>
      <c r="B5805" s="2">
        <v>79</v>
      </c>
      <c r="C5805" s="2">
        <v>17</v>
      </c>
      <c r="D5805" s="11"/>
      <c r="E58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05" s="524" t="str">
        <f t="shared" si="272"/>
        <v/>
      </c>
      <c r="H5805" s="525">
        <f t="shared" si="273"/>
        <v>0</v>
      </c>
      <c r="I5805" s="526">
        <f t="shared" si="274"/>
        <v>1</v>
      </c>
      <c r="J5805" s="526" t="str">
        <f ca="1">IF(G5805="","",SUMPRODUCT(LOOKUP(MID(SUBSTITUTE(UPPER(TRIM(CLEAN(SUBSTITUTE(SUBSTITUTE(G5805,"ٔ",""),"ـ","ء"))))," ",""),ROW(INDIRECT("1:"&amp;LEN(SUBSTITUTE(UPPER(TRIM(CLEAN(SUBSTITUTE(SUBSTITUTE(G5805,"ٔ",""),"ـ","ء"))))," ","")))),1),Gematria!$C$3:$C$40,Gematria!$D$3:$D$40)))</f>
        <v/>
      </c>
    </row>
    <row r="5806" spans="1:10" x14ac:dyDescent="0.25">
      <c r="A5806" s="2">
        <v>5805</v>
      </c>
      <c r="B5806" s="2">
        <v>79</v>
      </c>
      <c r="C5806" s="2">
        <v>18</v>
      </c>
      <c r="D5806" s="11"/>
      <c r="E58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06" s="524" t="str">
        <f t="shared" si="272"/>
        <v/>
      </c>
      <c r="H5806" s="525">
        <f t="shared" si="273"/>
        <v>0</v>
      </c>
      <c r="I5806" s="526">
        <f t="shared" si="274"/>
        <v>1</v>
      </c>
      <c r="J5806" s="526" t="str">
        <f ca="1">IF(G5806="","",SUMPRODUCT(LOOKUP(MID(SUBSTITUTE(UPPER(TRIM(CLEAN(SUBSTITUTE(SUBSTITUTE(G5806,"ٔ",""),"ـ","ء"))))," ",""),ROW(INDIRECT("1:"&amp;LEN(SUBSTITUTE(UPPER(TRIM(CLEAN(SUBSTITUTE(SUBSTITUTE(G5806,"ٔ",""),"ـ","ء"))))," ","")))),1),Gematria!$C$3:$C$40,Gematria!$D$3:$D$40)))</f>
        <v/>
      </c>
    </row>
    <row r="5807" spans="1:10" x14ac:dyDescent="0.25">
      <c r="A5807" s="2">
        <v>5806</v>
      </c>
      <c r="B5807" s="2">
        <v>79</v>
      </c>
      <c r="C5807" s="2">
        <v>19</v>
      </c>
      <c r="D5807" s="11"/>
      <c r="E58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07" s="524" t="str">
        <f t="shared" si="272"/>
        <v/>
      </c>
      <c r="H5807" s="525">
        <f t="shared" si="273"/>
        <v>0</v>
      </c>
      <c r="I5807" s="526">
        <f t="shared" si="274"/>
        <v>1</v>
      </c>
      <c r="J5807" s="526" t="str">
        <f ca="1">IF(G5807="","",SUMPRODUCT(LOOKUP(MID(SUBSTITUTE(UPPER(TRIM(CLEAN(SUBSTITUTE(SUBSTITUTE(G5807,"ٔ",""),"ـ","ء"))))," ",""),ROW(INDIRECT("1:"&amp;LEN(SUBSTITUTE(UPPER(TRIM(CLEAN(SUBSTITUTE(SUBSTITUTE(G5807,"ٔ",""),"ـ","ء"))))," ","")))),1),Gematria!$C$3:$C$40,Gematria!$D$3:$D$40)))</f>
        <v/>
      </c>
    </row>
    <row r="5808" spans="1:10" x14ac:dyDescent="0.25">
      <c r="A5808" s="2">
        <v>5807</v>
      </c>
      <c r="B5808" s="2">
        <v>79</v>
      </c>
      <c r="C5808" s="2">
        <v>20</v>
      </c>
      <c r="D5808" s="11"/>
      <c r="E58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08" s="524" t="str">
        <f t="shared" si="272"/>
        <v/>
      </c>
      <c r="H5808" s="525">
        <f t="shared" si="273"/>
        <v>0</v>
      </c>
      <c r="I5808" s="526">
        <f t="shared" si="274"/>
        <v>1</v>
      </c>
      <c r="J5808" s="526" t="str">
        <f ca="1">IF(G5808="","",SUMPRODUCT(LOOKUP(MID(SUBSTITUTE(UPPER(TRIM(CLEAN(SUBSTITUTE(SUBSTITUTE(G5808,"ٔ",""),"ـ","ء"))))," ",""),ROW(INDIRECT("1:"&amp;LEN(SUBSTITUTE(UPPER(TRIM(CLEAN(SUBSTITUTE(SUBSTITUTE(G5808,"ٔ",""),"ـ","ء"))))," ","")))),1),Gematria!$C$3:$C$40,Gematria!$D$3:$D$40)))</f>
        <v/>
      </c>
    </row>
    <row r="5809" spans="1:10" x14ac:dyDescent="0.25">
      <c r="A5809" s="2">
        <v>5808</v>
      </c>
      <c r="B5809" s="2">
        <v>79</v>
      </c>
      <c r="C5809" s="2">
        <v>21</v>
      </c>
      <c r="D5809" s="11"/>
      <c r="E58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09" s="524" t="str">
        <f t="shared" si="272"/>
        <v/>
      </c>
      <c r="H5809" s="525">
        <f t="shared" si="273"/>
        <v>0</v>
      </c>
      <c r="I5809" s="526">
        <f t="shared" si="274"/>
        <v>1</v>
      </c>
      <c r="J5809" s="526" t="str">
        <f ca="1">IF(G5809="","",SUMPRODUCT(LOOKUP(MID(SUBSTITUTE(UPPER(TRIM(CLEAN(SUBSTITUTE(SUBSTITUTE(G5809,"ٔ",""),"ـ","ء"))))," ",""),ROW(INDIRECT("1:"&amp;LEN(SUBSTITUTE(UPPER(TRIM(CLEAN(SUBSTITUTE(SUBSTITUTE(G5809,"ٔ",""),"ـ","ء"))))," ","")))),1),Gematria!$C$3:$C$40,Gematria!$D$3:$D$40)))</f>
        <v/>
      </c>
    </row>
    <row r="5810" spans="1:10" x14ac:dyDescent="0.25">
      <c r="A5810" s="2">
        <v>5809</v>
      </c>
      <c r="B5810" s="2">
        <v>79</v>
      </c>
      <c r="C5810" s="2">
        <v>22</v>
      </c>
      <c r="D5810" s="11"/>
      <c r="E58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10" s="524" t="str">
        <f t="shared" si="272"/>
        <v/>
      </c>
      <c r="H5810" s="525">
        <f t="shared" si="273"/>
        <v>0</v>
      </c>
      <c r="I5810" s="526">
        <f t="shared" si="274"/>
        <v>1</v>
      </c>
      <c r="J5810" s="526" t="str">
        <f ca="1">IF(G5810="","",SUMPRODUCT(LOOKUP(MID(SUBSTITUTE(UPPER(TRIM(CLEAN(SUBSTITUTE(SUBSTITUTE(G5810,"ٔ",""),"ـ","ء"))))," ",""),ROW(INDIRECT("1:"&amp;LEN(SUBSTITUTE(UPPER(TRIM(CLEAN(SUBSTITUTE(SUBSTITUTE(G5810,"ٔ",""),"ـ","ء"))))," ","")))),1),Gematria!$C$3:$C$40,Gematria!$D$3:$D$40)))</f>
        <v/>
      </c>
    </row>
    <row r="5811" spans="1:10" x14ac:dyDescent="0.25">
      <c r="A5811" s="2">
        <v>5810</v>
      </c>
      <c r="B5811" s="2">
        <v>79</v>
      </c>
      <c r="C5811" s="2">
        <v>23</v>
      </c>
      <c r="D5811" s="11"/>
      <c r="E58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11" s="524" t="str">
        <f t="shared" si="272"/>
        <v/>
      </c>
      <c r="H5811" s="525">
        <f t="shared" si="273"/>
        <v>0</v>
      </c>
      <c r="I5811" s="526">
        <f t="shared" si="274"/>
        <v>1</v>
      </c>
      <c r="J5811" s="526" t="str">
        <f ca="1">IF(G5811="","",SUMPRODUCT(LOOKUP(MID(SUBSTITUTE(UPPER(TRIM(CLEAN(SUBSTITUTE(SUBSTITUTE(G5811,"ٔ",""),"ـ","ء"))))," ",""),ROW(INDIRECT("1:"&amp;LEN(SUBSTITUTE(UPPER(TRIM(CLEAN(SUBSTITUTE(SUBSTITUTE(G5811,"ٔ",""),"ـ","ء"))))," ","")))),1),Gematria!$C$3:$C$40,Gematria!$D$3:$D$40)))</f>
        <v/>
      </c>
    </row>
    <row r="5812" spans="1:10" x14ac:dyDescent="0.25">
      <c r="A5812" s="2">
        <v>5811</v>
      </c>
      <c r="B5812" s="2">
        <v>79</v>
      </c>
      <c r="C5812" s="2">
        <v>24</v>
      </c>
      <c r="D5812" s="11"/>
      <c r="E58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12" s="524" t="str">
        <f t="shared" si="272"/>
        <v/>
      </c>
      <c r="H5812" s="525">
        <f t="shared" si="273"/>
        <v>0</v>
      </c>
      <c r="I5812" s="526">
        <f t="shared" si="274"/>
        <v>1</v>
      </c>
      <c r="J5812" s="526" t="str">
        <f ca="1">IF(G5812="","",SUMPRODUCT(LOOKUP(MID(SUBSTITUTE(UPPER(TRIM(CLEAN(SUBSTITUTE(SUBSTITUTE(G5812,"ٔ",""),"ـ","ء"))))," ",""),ROW(INDIRECT("1:"&amp;LEN(SUBSTITUTE(UPPER(TRIM(CLEAN(SUBSTITUTE(SUBSTITUTE(G5812,"ٔ",""),"ـ","ء"))))," ","")))),1),Gematria!$C$3:$C$40,Gematria!$D$3:$D$40)))</f>
        <v/>
      </c>
    </row>
    <row r="5813" spans="1:10" x14ac:dyDescent="0.25">
      <c r="A5813" s="2">
        <v>5812</v>
      </c>
      <c r="B5813" s="2">
        <v>79</v>
      </c>
      <c r="C5813" s="2">
        <v>25</v>
      </c>
      <c r="D5813" s="11"/>
      <c r="E58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13" s="524" t="str">
        <f t="shared" si="272"/>
        <v/>
      </c>
      <c r="H5813" s="525">
        <f t="shared" si="273"/>
        <v>0</v>
      </c>
      <c r="I5813" s="526">
        <f t="shared" si="274"/>
        <v>1</v>
      </c>
      <c r="J5813" s="526" t="str">
        <f ca="1">IF(G5813="","",SUMPRODUCT(LOOKUP(MID(SUBSTITUTE(UPPER(TRIM(CLEAN(SUBSTITUTE(SUBSTITUTE(G5813,"ٔ",""),"ـ","ء"))))," ",""),ROW(INDIRECT("1:"&amp;LEN(SUBSTITUTE(UPPER(TRIM(CLEAN(SUBSTITUTE(SUBSTITUTE(G5813,"ٔ",""),"ـ","ء"))))," ","")))),1),Gematria!$C$3:$C$40,Gematria!$D$3:$D$40)))</f>
        <v/>
      </c>
    </row>
    <row r="5814" spans="1:10" x14ac:dyDescent="0.25">
      <c r="A5814" s="2">
        <v>5813</v>
      </c>
      <c r="B5814" s="2">
        <v>79</v>
      </c>
      <c r="C5814" s="2">
        <v>26</v>
      </c>
      <c r="D5814" s="11"/>
      <c r="E58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14" s="524" t="str">
        <f t="shared" si="272"/>
        <v/>
      </c>
      <c r="H5814" s="525">
        <f t="shared" si="273"/>
        <v>0</v>
      </c>
      <c r="I5814" s="526">
        <f t="shared" si="274"/>
        <v>1</v>
      </c>
      <c r="J5814" s="526" t="str">
        <f ca="1">IF(G5814="","",SUMPRODUCT(LOOKUP(MID(SUBSTITUTE(UPPER(TRIM(CLEAN(SUBSTITUTE(SUBSTITUTE(G5814,"ٔ",""),"ـ","ء"))))," ",""),ROW(INDIRECT("1:"&amp;LEN(SUBSTITUTE(UPPER(TRIM(CLEAN(SUBSTITUTE(SUBSTITUTE(G5814,"ٔ",""),"ـ","ء"))))," ","")))),1),Gematria!$C$3:$C$40,Gematria!$D$3:$D$40)))</f>
        <v/>
      </c>
    </row>
    <row r="5815" spans="1:10" x14ac:dyDescent="0.25">
      <c r="A5815" s="2">
        <v>5814</v>
      </c>
      <c r="B5815" s="2">
        <v>79</v>
      </c>
      <c r="C5815" s="2">
        <v>27</v>
      </c>
      <c r="D5815" s="11"/>
      <c r="E58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15" s="524" t="str">
        <f t="shared" si="272"/>
        <v/>
      </c>
      <c r="H5815" s="525">
        <f t="shared" si="273"/>
        <v>0</v>
      </c>
      <c r="I5815" s="526">
        <f t="shared" si="274"/>
        <v>1</v>
      </c>
      <c r="J5815" s="526" t="str">
        <f ca="1">IF(G5815="","",SUMPRODUCT(LOOKUP(MID(SUBSTITUTE(UPPER(TRIM(CLEAN(SUBSTITUTE(SUBSTITUTE(G5815,"ٔ",""),"ـ","ء"))))," ",""),ROW(INDIRECT("1:"&amp;LEN(SUBSTITUTE(UPPER(TRIM(CLEAN(SUBSTITUTE(SUBSTITUTE(G5815,"ٔ",""),"ـ","ء"))))," ","")))),1),Gematria!$C$3:$C$40,Gematria!$D$3:$D$40)))</f>
        <v/>
      </c>
    </row>
    <row r="5816" spans="1:10" x14ac:dyDescent="0.25">
      <c r="A5816" s="2">
        <v>5815</v>
      </c>
      <c r="B5816" s="2">
        <v>79</v>
      </c>
      <c r="C5816" s="2">
        <v>28</v>
      </c>
      <c r="D5816" s="11"/>
      <c r="E58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16" s="524" t="str">
        <f t="shared" si="272"/>
        <v/>
      </c>
      <c r="H5816" s="525">
        <f t="shared" si="273"/>
        <v>0</v>
      </c>
      <c r="I5816" s="526">
        <f t="shared" si="274"/>
        <v>1</v>
      </c>
      <c r="J5816" s="526" t="str">
        <f ca="1">IF(G5816="","",SUMPRODUCT(LOOKUP(MID(SUBSTITUTE(UPPER(TRIM(CLEAN(SUBSTITUTE(SUBSTITUTE(G5816,"ٔ",""),"ـ","ء"))))," ",""),ROW(INDIRECT("1:"&amp;LEN(SUBSTITUTE(UPPER(TRIM(CLEAN(SUBSTITUTE(SUBSTITUTE(G5816,"ٔ",""),"ـ","ء"))))," ","")))),1),Gematria!$C$3:$C$40,Gematria!$D$3:$D$40)))</f>
        <v/>
      </c>
    </row>
    <row r="5817" spans="1:10" x14ac:dyDescent="0.25">
      <c r="A5817" s="2">
        <v>5816</v>
      </c>
      <c r="B5817" s="2">
        <v>79</v>
      </c>
      <c r="C5817" s="2">
        <v>29</v>
      </c>
      <c r="D5817" s="11"/>
      <c r="E58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17" s="524" t="str">
        <f t="shared" si="272"/>
        <v/>
      </c>
      <c r="H5817" s="525">
        <f t="shared" si="273"/>
        <v>0</v>
      </c>
      <c r="I5817" s="526">
        <f t="shared" si="274"/>
        <v>1</v>
      </c>
      <c r="J5817" s="526" t="str">
        <f ca="1">IF(G5817="","",SUMPRODUCT(LOOKUP(MID(SUBSTITUTE(UPPER(TRIM(CLEAN(SUBSTITUTE(SUBSTITUTE(G5817,"ٔ",""),"ـ","ء"))))," ",""),ROW(INDIRECT("1:"&amp;LEN(SUBSTITUTE(UPPER(TRIM(CLEAN(SUBSTITUTE(SUBSTITUTE(G5817,"ٔ",""),"ـ","ء"))))," ","")))),1),Gematria!$C$3:$C$40,Gematria!$D$3:$D$40)))</f>
        <v/>
      </c>
    </row>
    <row r="5818" spans="1:10" x14ac:dyDescent="0.25">
      <c r="A5818" s="2">
        <v>5817</v>
      </c>
      <c r="B5818" s="2">
        <v>79</v>
      </c>
      <c r="C5818" s="2">
        <v>30</v>
      </c>
      <c r="D5818" s="11"/>
      <c r="E58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18" s="524" t="str">
        <f t="shared" si="272"/>
        <v/>
      </c>
      <c r="H5818" s="525">
        <f t="shared" si="273"/>
        <v>0</v>
      </c>
      <c r="I5818" s="526">
        <f t="shared" si="274"/>
        <v>1</v>
      </c>
      <c r="J5818" s="526" t="str">
        <f ca="1">IF(G5818="","",SUMPRODUCT(LOOKUP(MID(SUBSTITUTE(UPPER(TRIM(CLEAN(SUBSTITUTE(SUBSTITUTE(G5818,"ٔ",""),"ـ","ء"))))," ",""),ROW(INDIRECT("1:"&amp;LEN(SUBSTITUTE(UPPER(TRIM(CLEAN(SUBSTITUTE(SUBSTITUTE(G5818,"ٔ",""),"ـ","ء"))))," ","")))),1),Gematria!$C$3:$C$40,Gematria!$D$3:$D$40)))</f>
        <v/>
      </c>
    </row>
    <row r="5819" spans="1:10" x14ac:dyDescent="0.25">
      <c r="A5819" s="2">
        <v>5818</v>
      </c>
      <c r="B5819" s="2">
        <v>79</v>
      </c>
      <c r="C5819" s="2">
        <v>31</v>
      </c>
      <c r="D5819" s="11"/>
      <c r="E58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19" s="524" t="str">
        <f t="shared" si="272"/>
        <v/>
      </c>
      <c r="H5819" s="525">
        <f t="shared" si="273"/>
        <v>0</v>
      </c>
      <c r="I5819" s="526">
        <f t="shared" si="274"/>
        <v>1</v>
      </c>
      <c r="J5819" s="526" t="str">
        <f ca="1">IF(G5819="","",SUMPRODUCT(LOOKUP(MID(SUBSTITUTE(UPPER(TRIM(CLEAN(SUBSTITUTE(SUBSTITUTE(G5819,"ٔ",""),"ـ","ء"))))," ",""),ROW(INDIRECT("1:"&amp;LEN(SUBSTITUTE(UPPER(TRIM(CLEAN(SUBSTITUTE(SUBSTITUTE(G5819,"ٔ",""),"ـ","ء"))))," ","")))),1),Gematria!$C$3:$C$40,Gematria!$D$3:$D$40)))</f>
        <v/>
      </c>
    </row>
    <row r="5820" spans="1:10" x14ac:dyDescent="0.25">
      <c r="A5820" s="2">
        <v>5819</v>
      </c>
      <c r="B5820" s="2">
        <v>79</v>
      </c>
      <c r="C5820" s="2">
        <v>32</v>
      </c>
      <c r="D5820" s="11"/>
      <c r="E58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20" s="524" t="str">
        <f t="shared" si="272"/>
        <v/>
      </c>
      <c r="H5820" s="525">
        <f t="shared" si="273"/>
        <v>0</v>
      </c>
      <c r="I5820" s="526">
        <f t="shared" si="274"/>
        <v>1</v>
      </c>
      <c r="J5820" s="526" t="str">
        <f ca="1">IF(G5820="","",SUMPRODUCT(LOOKUP(MID(SUBSTITUTE(UPPER(TRIM(CLEAN(SUBSTITUTE(SUBSTITUTE(G5820,"ٔ",""),"ـ","ء"))))," ",""),ROW(INDIRECT("1:"&amp;LEN(SUBSTITUTE(UPPER(TRIM(CLEAN(SUBSTITUTE(SUBSTITUTE(G5820,"ٔ",""),"ـ","ء"))))," ","")))),1),Gematria!$C$3:$C$40,Gematria!$D$3:$D$40)))</f>
        <v/>
      </c>
    </row>
    <row r="5821" spans="1:10" x14ac:dyDescent="0.25">
      <c r="A5821" s="2">
        <v>5820</v>
      </c>
      <c r="B5821" s="2">
        <v>79</v>
      </c>
      <c r="C5821" s="2">
        <v>33</v>
      </c>
      <c r="D5821" s="11"/>
      <c r="E58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21" s="524" t="str">
        <f t="shared" si="272"/>
        <v/>
      </c>
      <c r="H5821" s="525">
        <f t="shared" si="273"/>
        <v>0</v>
      </c>
      <c r="I5821" s="526">
        <f t="shared" si="274"/>
        <v>1</v>
      </c>
      <c r="J5821" s="526" t="str">
        <f ca="1">IF(G5821="","",SUMPRODUCT(LOOKUP(MID(SUBSTITUTE(UPPER(TRIM(CLEAN(SUBSTITUTE(SUBSTITUTE(G5821,"ٔ",""),"ـ","ء"))))," ",""),ROW(INDIRECT("1:"&amp;LEN(SUBSTITUTE(UPPER(TRIM(CLEAN(SUBSTITUTE(SUBSTITUTE(G5821,"ٔ",""),"ـ","ء"))))," ","")))),1),Gematria!$C$3:$C$40,Gematria!$D$3:$D$40)))</f>
        <v/>
      </c>
    </row>
    <row r="5822" spans="1:10" x14ac:dyDescent="0.25">
      <c r="A5822" s="2">
        <v>5821</v>
      </c>
      <c r="B5822" s="2">
        <v>79</v>
      </c>
      <c r="C5822" s="2">
        <v>34</v>
      </c>
      <c r="D5822" s="11"/>
      <c r="E58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22" s="524" t="str">
        <f t="shared" si="272"/>
        <v/>
      </c>
      <c r="H5822" s="525">
        <f t="shared" si="273"/>
        <v>0</v>
      </c>
      <c r="I5822" s="526">
        <f t="shared" si="274"/>
        <v>1</v>
      </c>
      <c r="J5822" s="526" t="str">
        <f ca="1">IF(G5822="","",SUMPRODUCT(LOOKUP(MID(SUBSTITUTE(UPPER(TRIM(CLEAN(SUBSTITUTE(SUBSTITUTE(G5822,"ٔ",""),"ـ","ء"))))," ",""),ROW(INDIRECT("1:"&amp;LEN(SUBSTITUTE(UPPER(TRIM(CLEAN(SUBSTITUTE(SUBSTITUTE(G5822,"ٔ",""),"ـ","ء"))))," ","")))),1),Gematria!$C$3:$C$40,Gematria!$D$3:$D$40)))</f>
        <v/>
      </c>
    </row>
    <row r="5823" spans="1:10" x14ac:dyDescent="0.25">
      <c r="A5823" s="2">
        <v>5822</v>
      </c>
      <c r="B5823" s="2">
        <v>79</v>
      </c>
      <c r="C5823" s="2">
        <v>35</v>
      </c>
      <c r="D5823" s="11"/>
      <c r="E58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23" s="524" t="str">
        <f t="shared" si="272"/>
        <v/>
      </c>
      <c r="H5823" s="525">
        <f t="shared" si="273"/>
        <v>0</v>
      </c>
      <c r="I5823" s="526">
        <f t="shared" si="274"/>
        <v>1</v>
      </c>
      <c r="J5823" s="526" t="str">
        <f ca="1">IF(G5823="","",SUMPRODUCT(LOOKUP(MID(SUBSTITUTE(UPPER(TRIM(CLEAN(SUBSTITUTE(SUBSTITUTE(G5823,"ٔ",""),"ـ","ء"))))," ",""),ROW(INDIRECT("1:"&amp;LEN(SUBSTITUTE(UPPER(TRIM(CLEAN(SUBSTITUTE(SUBSTITUTE(G5823,"ٔ",""),"ـ","ء"))))," ","")))),1),Gematria!$C$3:$C$40,Gematria!$D$3:$D$40)))</f>
        <v/>
      </c>
    </row>
    <row r="5824" spans="1:10" x14ac:dyDescent="0.25">
      <c r="A5824" s="2">
        <v>5823</v>
      </c>
      <c r="B5824" s="2">
        <v>79</v>
      </c>
      <c r="C5824" s="2">
        <v>36</v>
      </c>
      <c r="D5824" s="11"/>
      <c r="E58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24" s="524" t="str">
        <f t="shared" si="272"/>
        <v/>
      </c>
      <c r="H5824" s="525">
        <f t="shared" si="273"/>
        <v>0</v>
      </c>
      <c r="I5824" s="526">
        <f t="shared" si="274"/>
        <v>1</v>
      </c>
      <c r="J5824" s="526" t="str">
        <f ca="1">IF(G5824="","",SUMPRODUCT(LOOKUP(MID(SUBSTITUTE(UPPER(TRIM(CLEAN(SUBSTITUTE(SUBSTITUTE(G5824,"ٔ",""),"ـ","ء"))))," ",""),ROW(INDIRECT("1:"&amp;LEN(SUBSTITUTE(UPPER(TRIM(CLEAN(SUBSTITUTE(SUBSTITUTE(G5824,"ٔ",""),"ـ","ء"))))," ","")))),1),Gematria!$C$3:$C$40,Gematria!$D$3:$D$40)))</f>
        <v/>
      </c>
    </row>
    <row r="5825" spans="1:10" x14ac:dyDescent="0.25">
      <c r="A5825" s="2">
        <v>5824</v>
      </c>
      <c r="B5825" s="2">
        <v>79</v>
      </c>
      <c r="C5825" s="2">
        <v>37</v>
      </c>
      <c r="D5825" s="11"/>
      <c r="E58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25" s="524" t="str">
        <f t="shared" si="272"/>
        <v/>
      </c>
      <c r="H5825" s="525">
        <f t="shared" si="273"/>
        <v>0</v>
      </c>
      <c r="I5825" s="526">
        <f t="shared" si="274"/>
        <v>1</v>
      </c>
      <c r="J5825" s="526" t="str">
        <f ca="1">IF(G5825="","",SUMPRODUCT(LOOKUP(MID(SUBSTITUTE(UPPER(TRIM(CLEAN(SUBSTITUTE(SUBSTITUTE(G5825,"ٔ",""),"ـ","ء"))))," ",""),ROW(INDIRECT("1:"&amp;LEN(SUBSTITUTE(UPPER(TRIM(CLEAN(SUBSTITUTE(SUBSTITUTE(G5825,"ٔ",""),"ـ","ء"))))," ","")))),1),Gematria!$C$3:$C$40,Gematria!$D$3:$D$40)))</f>
        <v/>
      </c>
    </row>
    <row r="5826" spans="1:10" x14ac:dyDescent="0.25">
      <c r="A5826" s="2">
        <v>5825</v>
      </c>
      <c r="B5826" s="2">
        <v>79</v>
      </c>
      <c r="C5826" s="2">
        <v>38</v>
      </c>
      <c r="D5826" s="11"/>
      <c r="E58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26" s="524" t="str">
        <f t="shared" si="272"/>
        <v/>
      </c>
      <c r="H5826" s="525">
        <f t="shared" si="273"/>
        <v>0</v>
      </c>
      <c r="I5826" s="526">
        <f t="shared" si="274"/>
        <v>1</v>
      </c>
      <c r="J5826" s="526" t="str">
        <f ca="1">IF(G5826="","",SUMPRODUCT(LOOKUP(MID(SUBSTITUTE(UPPER(TRIM(CLEAN(SUBSTITUTE(SUBSTITUTE(G5826,"ٔ",""),"ـ","ء"))))," ",""),ROW(INDIRECT("1:"&amp;LEN(SUBSTITUTE(UPPER(TRIM(CLEAN(SUBSTITUTE(SUBSTITUTE(G5826,"ٔ",""),"ـ","ء"))))," ","")))),1),Gematria!$C$3:$C$40,Gematria!$D$3:$D$40)))</f>
        <v/>
      </c>
    </row>
    <row r="5827" spans="1:10" x14ac:dyDescent="0.25">
      <c r="A5827" s="2">
        <v>5826</v>
      </c>
      <c r="B5827" s="2">
        <v>79</v>
      </c>
      <c r="C5827" s="2">
        <v>39</v>
      </c>
      <c r="D5827" s="11"/>
      <c r="E58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27" s="524" t="str">
        <f t="shared" ref="G5827:G5890" si="275">TRIM(CLEAN(SUBSTITUTE(F5827,"ٔ","")))</f>
        <v/>
      </c>
      <c r="H5827" s="525">
        <f t="shared" ref="H5827:H5890" si="276">LEN(SUBSTITUTE(G5827," ",""))</f>
        <v>0</v>
      </c>
      <c r="I5827" s="526">
        <f t="shared" si="274"/>
        <v>1</v>
      </c>
      <c r="J5827" s="526" t="str">
        <f ca="1">IF(G5827="","",SUMPRODUCT(LOOKUP(MID(SUBSTITUTE(UPPER(TRIM(CLEAN(SUBSTITUTE(SUBSTITUTE(G5827,"ٔ",""),"ـ","ء"))))," ",""),ROW(INDIRECT("1:"&amp;LEN(SUBSTITUTE(UPPER(TRIM(CLEAN(SUBSTITUTE(SUBSTITUTE(G5827,"ٔ",""),"ـ","ء"))))," ","")))),1),Gematria!$C$3:$C$40,Gematria!$D$3:$D$40)))</f>
        <v/>
      </c>
    </row>
    <row r="5828" spans="1:10" x14ac:dyDescent="0.25">
      <c r="A5828" s="2">
        <v>5827</v>
      </c>
      <c r="B5828" s="2">
        <v>79</v>
      </c>
      <c r="C5828" s="2">
        <v>40</v>
      </c>
      <c r="D5828" s="11"/>
      <c r="E58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28" s="524" t="str">
        <f t="shared" si="275"/>
        <v/>
      </c>
      <c r="H5828" s="525">
        <f t="shared" si="276"/>
        <v>0</v>
      </c>
      <c r="I5828" s="526">
        <f t="shared" si="274"/>
        <v>1</v>
      </c>
      <c r="J5828" s="526" t="str">
        <f ca="1">IF(G5828="","",SUMPRODUCT(LOOKUP(MID(SUBSTITUTE(UPPER(TRIM(CLEAN(SUBSTITUTE(SUBSTITUTE(G5828,"ٔ",""),"ـ","ء"))))," ",""),ROW(INDIRECT("1:"&amp;LEN(SUBSTITUTE(UPPER(TRIM(CLEAN(SUBSTITUTE(SUBSTITUTE(G5828,"ٔ",""),"ـ","ء"))))," ","")))),1),Gematria!$C$3:$C$40,Gematria!$D$3:$D$40)))</f>
        <v/>
      </c>
    </row>
    <row r="5829" spans="1:10" x14ac:dyDescent="0.25">
      <c r="A5829" s="2">
        <v>5828</v>
      </c>
      <c r="B5829" s="2">
        <v>79</v>
      </c>
      <c r="C5829" s="2">
        <v>41</v>
      </c>
      <c r="D5829" s="11"/>
      <c r="E58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29" s="524" t="str">
        <f t="shared" si="275"/>
        <v/>
      </c>
      <c r="H5829" s="525">
        <f t="shared" si="276"/>
        <v>0</v>
      </c>
      <c r="I5829" s="526">
        <f t="shared" si="274"/>
        <v>1</v>
      </c>
      <c r="J5829" s="526" t="str">
        <f ca="1">IF(G5829="","",SUMPRODUCT(LOOKUP(MID(SUBSTITUTE(UPPER(TRIM(CLEAN(SUBSTITUTE(SUBSTITUTE(G5829,"ٔ",""),"ـ","ء"))))," ",""),ROW(INDIRECT("1:"&amp;LEN(SUBSTITUTE(UPPER(TRIM(CLEAN(SUBSTITUTE(SUBSTITUTE(G5829,"ٔ",""),"ـ","ء"))))," ","")))),1),Gematria!$C$3:$C$40,Gematria!$D$3:$D$40)))</f>
        <v/>
      </c>
    </row>
    <row r="5830" spans="1:10" x14ac:dyDescent="0.25">
      <c r="A5830" s="2">
        <v>5829</v>
      </c>
      <c r="B5830" s="2">
        <v>79</v>
      </c>
      <c r="C5830" s="2">
        <v>42</v>
      </c>
      <c r="D5830" s="11"/>
      <c r="E58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30" s="524" t="str">
        <f t="shared" si="275"/>
        <v/>
      </c>
      <c r="H5830" s="525">
        <f t="shared" si="276"/>
        <v>0</v>
      </c>
      <c r="I5830" s="526">
        <f t="shared" si="274"/>
        <v>1</v>
      </c>
      <c r="J5830" s="526" t="str">
        <f ca="1">IF(G5830="","",SUMPRODUCT(LOOKUP(MID(SUBSTITUTE(UPPER(TRIM(CLEAN(SUBSTITUTE(SUBSTITUTE(G5830,"ٔ",""),"ـ","ء"))))," ",""),ROW(INDIRECT("1:"&amp;LEN(SUBSTITUTE(UPPER(TRIM(CLEAN(SUBSTITUTE(SUBSTITUTE(G5830,"ٔ",""),"ـ","ء"))))," ","")))),1),Gematria!$C$3:$C$40,Gematria!$D$3:$D$40)))</f>
        <v/>
      </c>
    </row>
    <row r="5831" spans="1:10" x14ac:dyDescent="0.25">
      <c r="A5831" s="2">
        <v>5830</v>
      </c>
      <c r="B5831" s="2">
        <v>79</v>
      </c>
      <c r="C5831" s="2">
        <v>43</v>
      </c>
      <c r="D5831" s="11"/>
      <c r="E58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31" s="524" t="str">
        <f t="shared" si="275"/>
        <v/>
      </c>
      <c r="H5831" s="525">
        <f t="shared" si="276"/>
        <v>0</v>
      </c>
      <c r="I5831" s="526">
        <f t="shared" si="274"/>
        <v>1</v>
      </c>
      <c r="J5831" s="526" t="str">
        <f ca="1">IF(G5831="","",SUMPRODUCT(LOOKUP(MID(SUBSTITUTE(UPPER(TRIM(CLEAN(SUBSTITUTE(SUBSTITUTE(G5831,"ٔ",""),"ـ","ء"))))," ",""),ROW(INDIRECT("1:"&amp;LEN(SUBSTITUTE(UPPER(TRIM(CLEAN(SUBSTITUTE(SUBSTITUTE(G5831,"ٔ",""),"ـ","ء"))))," ","")))),1),Gematria!$C$3:$C$40,Gematria!$D$3:$D$40)))</f>
        <v/>
      </c>
    </row>
    <row r="5832" spans="1:10" x14ac:dyDescent="0.25">
      <c r="A5832" s="2">
        <v>5831</v>
      </c>
      <c r="B5832" s="2">
        <v>79</v>
      </c>
      <c r="C5832" s="2">
        <v>44</v>
      </c>
      <c r="D5832" s="11"/>
      <c r="E58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32" s="524" t="str">
        <f t="shared" si="275"/>
        <v/>
      </c>
      <c r="H5832" s="525">
        <f t="shared" si="276"/>
        <v>0</v>
      </c>
      <c r="I5832" s="526">
        <f t="shared" si="274"/>
        <v>1</v>
      </c>
      <c r="J5832" s="526" t="str">
        <f ca="1">IF(G5832="","",SUMPRODUCT(LOOKUP(MID(SUBSTITUTE(UPPER(TRIM(CLEAN(SUBSTITUTE(SUBSTITUTE(G5832,"ٔ",""),"ـ","ء"))))," ",""),ROW(INDIRECT("1:"&amp;LEN(SUBSTITUTE(UPPER(TRIM(CLEAN(SUBSTITUTE(SUBSTITUTE(G5832,"ٔ",""),"ـ","ء"))))," ","")))),1),Gematria!$C$3:$C$40,Gematria!$D$3:$D$40)))</f>
        <v/>
      </c>
    </row>
    <row r="5833" spans="1:10" x14ac:dyDescent="0.25">
      <c r="A5833" s="2">
        <v>5832</v>
      </c>
      <c r="B5833" s="2">
        <v>79</v>
      </c>
      <c r="C5833" s="2">
        <v>45</v>
      </c>
      <c r="D5833" s="11"/>
      <c r="E58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33" s="524" t="str">
        <f t="shared" si="275"/>
        <v/>
      </c>
      <c r="H5833" s="525">
        <f t="shared" si="276"/>
        <v>0</v>
      </c>
      <c r="I5833" s="526">
        <f t="shared" si="274"/>
        <v>1</v>
      </c>
      <c r="J5833" s="526" t="str">
        <f ca="1">IF(G5833="","",SUMPRODUCT(LOOKUP(MID(SUBSTITUTE(UPPER(TRIM(CLEAN(SUBSTITUTE(SUBSTITUTE(G5833,"ٔ",""),"ـ","ء"))))," ",""),ROW(INDIRECT("1:"&amp;LEN(SUBSTITUTE(UPPER(TRIM(CLEAN(SUBSTITUTE(SUBSTITUTE(G5833,"ٔ",""),"ـ","ء"))))," ","")))),1),Gematria!$C$3:$C$40,Gematria!$D$3:$D$40)))</f>
        <v/>
      </c>
    </row>
    <row r="5834" spans="1:10" x14ac:dyDescent="0.25">
      <c r="A5834" s="2">
        <v>5833</v>
      </c>
      <c r="B5834" s="2">
        <v>79</v>
      </c>
      <c r="C5834" s="2">
        <v>46</v>
      </c>
      <c r="D5834" s="11"/>
      <c r="E58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34" s="524" t="str">
        <f t="shared" si="275"/>
        <v/>
      </c>
      <c r="H5834" s="525">
        <f t="shared" si="276"/>
        <v>0</v>
      </c>
      <c r="I5834" s="526">
        <f t="shared" si="274"/>
        <v>1</v>
      </c>
      <c r="J5834" s="526" t="str">
        <f ca="1">IF(G5834="","",SUMPRODUCT(LOOKUP(MID(SUBSTITUTE(UPPER(TRIM(CLEAN(SUBSTITUTE(SUBSTITUTE(G5834,"ٔ",""),"ـ","ء"))))," ",""),ROW(INDIRECT("1:"&amp;LEN(SUBSTITUTE(UPPER(TRIM(CLEAN(SUBSTITUTE(SUBSTITUTE(G5834,"ٔ",""),"ـ","ء"))))," ","")))),1),Gematria!$C$3:$C$40,Gematria!$D$3:$D$40)))</f>
        <v/>
      </c>
    </row>
    <row r="5835" spans="1:10" x14ac:dyDescent="0.25">
      <c r="A5835" s="2">
        <v>5834</v>
      </c>
      <c r="B5835" s="2">
        <v>80</v>
      </c>
      <c r="C5835" s="2">
        <v>0</v>
      </c>
      <c r="D5835" s="11"/>
      <c r="E58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35" s="524" t="str">
        <f t="shared" si="275"/>
        <v/>
      </c>
      <c r="H5835" s="525">
        <f t="shared" si="276"/>
        <v>0</v>
      </c>
      <c r="I5835" s="526">
        <f t="shared" si="274"/>
        <v>1</v>
      </c>
      <c r="J5835" s="526" t="str">
        <f ca="1">IF(G5835="","",SUMPRODUCT(LOOKUP(MID(SUBSTITUTE(UPPER(TRIM(CLEAN(SUBSTITUTE(SUBSTITUTE(G5835,"ٔ",""),"ـ","ء"))))," ",""),ROW(INDIRECT("1:"&amp;LEN(SUBSTITUTE(UPPER(TRIM(CLEAN(SUBSTITUTE(SUBSTITUTE(G5835,"ٔ",""),"ـ","ء"))))," ","")))),1),Gematria!$C$3:$C$40,Gematria!$D$3:$D$40)))</f>
        <v/>
      </c>
    </row>
    <row r="5836" spans="1:10" x14ac:dyDescent="0.25">
      <c r="A5836" s="2">
        <v>5835</v>
      </c>
      <c r="B5836" s="2">
        <v>80</v>
      </c>
      <c r="C5836" s="2">
        <v>1</v>
      </c>
      <c r="D5836" s="11"/>
      <c r="E58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36" s="524" t="str">
        <f t="shared" si="275"/>
        <v/>
      </c>
      <c r="H5836" s="525">
        <f t="shared" si="276"/>
        <v>0</v>
      </c>
      <c r="I5836" s="526">
        <f t="shared" si="274"/>
        <v>1</v>
      </c>
      <c r="J5836" s="526" t="str">
        <f ca="1">IF(G5836="","",SUMPRODUCT(LOOKUP(MID(SUBSTITUTE(UPPER(TRIM(CLEAN(SUBSTITUTE(SUBSTITUTE(G5836,"ٔ",""),"ـ","ء"))))," ",""),ROW(INDIRECT("1:"&amp;LEN(SUBSTITUTE(UPPER(TRIM(CLEAN(SUBSTITUTE(SUBSTITUTE(G5836,"ٔ",""),"ـ","ء"))))," ","")))),1),Gematria!$C$3:$C$40,Gematria!$D$3:$D$40)))</f>
        <v/>
      </c>
    </row>
    <row r="5837" spans="1:10" x14ac:dyDescent="0.25">
      <c r="A5837" s="2">
        <v>5836</v>
      </c>
      <c r="B5837" s="2">
        <v>80</v>
      </c>
      <c r="C5837" s="2">
        <v>2</v>
      </c>
      <c r="D5837" s="11"/>
      <c r="E58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37" s="524" t="str">
        <f t="shared" si="275"/>
        <v/>
      </c>
      <c r="H5837" s="525">
        <f t="shared" si="276"/>
        <v>0</v>
      </c>
      <c r="I5837" s="526">
        <f t="shared" si="274"/>
        <v>1</v>
      </c>
      <c r="J5837" s="526" t="str">
        <f ca="1">IF(G5837="","",SUMPRODUCT(LOOKUP(MID(SUBSTITUTE(UPPER(TRIM(CLEAN(SUBSTITUTE(SUBSTITUTE(G5837,"ٔ",""),"ـ","ء"))))," ",""),ROW(INDIRECT("1:"&amp;LEN(SUBSTITUTE(UPPER(TRIM(CLEAN(SUBSTITUTE(SUBSTITUTE(G5837,"ٔ",""),"ـ","ء"))))," ","")))),1),Gematria!$C$3:$C$40,Gematria!$D$3:$D$40)))</f>
        <v/>
      </c>
    </row>
    <row r="5838" spans="1:10" x14ac:dyDescent="0.25">
      <c r="A5838" s="2">
        <v>5837</v>
      </c>
      <c r="B5838" s="2">
        <v>80</v>
      </c>
      <c r="C5838" s="2">
        <v>3</v>
      </c>
      <c r="D5838" s="11"/>
      <c r="E58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38" s="524" t="str">
        <f t="shared" si="275"/>
        <v/>
      </c>
      <c r="H5838" s="525">
        <f t="shared" si="276"/>
        <v>0</v>
      </c>
      <c r="I5838" s="526">
        <f t="shared" si="274"/>
        <v>1</v>
      </c>
      <c r="J5838" s="526" t="str">
        <f ca="1">IF(G5838="","",SUMPRODUCT(LOOKUP(MID(SUBSTITUTE(UPPER(TRIM(CLEAN(SUBSTITUTE(SUBSTITUTE(G5838,"ٔ",""),"ـ","ء"))))," ",""),ROW(INDIRECT("1:"&amp;LEN(SUBSTITUTE(UPPER(TRIM(CLEAN(SUBSTITUTE(SUBSTITUTE(G5838,"ٔ",""),"ـ","ء"))))," ","")))),1),Gematria!$C$3:$C$40,Gematria!$D$3:$D$40)))</f>
        <v/>
      </c>
    </row>
    <row r="5839" spans="1:10" x14ac:dyDescent="0.25">
      <c r="A5839" s="2">
        <v>5838</v>
      </c>
      <c r="B5839" s="2">
        <v>80</v>
      </c>
      <c r="C5839" s="2">
        <v>4</v>
      </c>
      <c r="D5839" s="11"/>
      <c r="E58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39" s="524" t="str">
        <f t="shared" si="275"/>
        <v/>
      </c>
      <c r="H5839" s="525">
        <f t="shared" si="276"/>
        <v>0</v>
      </c>
      <c r="I5839" s="526">
        <f t="shared" si="274"/>
        <v>1</v>
      </c>
      <c r="J5839" s="526" t="str">
        <f ca="1">IF(G5839="","",SUMPRODUCT(LOOKUP(MID(SUBSTITUTE(UPPER(TRIM(CLEAN(SUBSTITUTE(SUBSTITUTE(G5839,"ٔ",""),"ـ","ء"))))," ",""),ROW(INDIRECT("1:"&amp;LEN(SUBSTITUTE(UPPER(TRIM(CLEAN(SUBSTITUTE(SUBSTITUTE(G5839,"ٔ",""),"ـ","ء"))))," ","")))),1),Gematria!$C$3:$C$40,Gematria!$D$3:$D$40)))</f>
        <v/>
      </c>
    </row>
    <row r="5840" spans="1:10" x14ac:dyDescent="0.25">
      <c r="A5840" s="2">
        <v>5839</v>
      </c>
      <c r="B5840" s="2">
        <v>80</v>
      </c>
      <c r="C5840" s="2">
        <v>5</v>
      </c>
      <c r="D5840" s="11"/>
      <c r="E58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40" s="524" t="str">
        <f t="shared" si="275"/>
        <v/>
      </c>
      <c r="H5840" s="525">
        <f t="shared" si="276"/>
        <v>0</v>
      </c>
      <c r="I5840" s="526">
        <f t="shared" si="274"/>
        <v>1</v>
      </c>
      <c r="J5840" s="526" t="str">
        <f ca="1">IF(G5840="","",SUMPRODUCT(LOOKUP(MID(SUBSTITUTE(UPPER(TRIM(CLEAN(SUBSTITUTE(SUBSTITUTE(G5840,"ٔ",""),"ـ","ء"))))," ",""),ROW(INDIRECT("1:"&amp;LEN(SUBSTITUTE(UPPER(TRIM(CLEAN(SUBSTITUTE(SUBSTITUTE(G5840,"ٔ",""),"ـ","ء"))))," ","")))),1),Gematria!$C$3:$C$40,Gematria!$D$3:$D$40)))</f>
        <v/>
      </c>
    </row>
    <row r="5841" spans="1:10" x14ac:dyDescent="0.25">
      <c r="A5841" s="2">
        <v>5840</v>
      </c>
      <c r="B5841" s="2">
        <v>80</v>
      </c>
      <c r="C5841" s="2">
        <v>6</v>
      </c>
      <c r="D5841" s="11"/>
      <c r="E58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41" s="524" t="str">
        <f t="shared" si="275"/>
        <v/>
      </c>
      <c r="H5841" s="525">
        <f t="shared" si="276"/>
        <v>0</v>
      </c>
      <c r="I5841" s="526">
        <f t="shared" si="274"/>
        <v>1</v>
      </c>
      <c r="J5841" s="526" t="str">
        <f ca="1">IF(G5841="","",SUMPRODUCT(LOOKUP(MID(SUBSTITUTE(UPPER(TRIM(CLEAN(SUBSTITUTE(SUBSTITUTE(G5841,"ٔ",""),"ـ","ء"))))," ",""),ROW(INDIRECT("1:"&amp;LEN(SUBSTITUTE(UPPER(TRIM(CLEAN(SUBSTITUTE(SUBSTITUTE(G5841,"ٔ",""),"ـ","ء"))))," ","")))),1),Gematria!$C$3:$C$40,Gematria!$D$3:$D$40)))</f>
        <v/>
      </c>
    </row>
    <row r="5842" spans="1:10" x14ac:dyDescent="0.25">
      <c r="A5842" s="2">
        <v>5841</v>
      </c>
      <c r="B5842" s="2">
        <v>80</v>
      </c>
      <c r="C5842" s="2">
        <v>7</v>
      </c>
      <c r="D5842" s="11"/>
      <c r="E58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42" s="524" t="str">
        <f t="shared" si="275"/>
        <v/>
      </c>
      <c r="H5842" s="525">
        <f t="shared" si="276"/>
        <v>0</v>
      </c>
      <c r="I5842" s="526">
        <f t="shared" si="274"/>
        <v>1</v>
      </c>
      <c r="J5842" s="526" t="str">
        <f ca="1">IF(G5842="","",SUMPRODUCT(LOOKUP(MID(SUBSTITUTE(UPPER(TRIM(CLEAN(SUBSTITUTE(SUBSTITUTE(G5842,"ٔ",""),"ـ","ء"))))," ",""),ROW(INDIRECT("1:"&amp;LEN(SUBSTITUTE(UPPER(TRIM(CLEAN(SUBSTITUTE(SUBSTITUTE(G5842,"ٔ",""),"ـ","ء"))))," ","")))),1),Gematria!$C$3:$C$40,Gematria!$D$3:$D$40)))</f>
        <v/>
      </c>
    </row>
    <row r="5843" spans="1:10" x14ac:dyDescent="0.25">
      <c r="A5843" s="2">
        <v>5842</v>
      </c>
      <c r="B5843" s="2">
        <v>80</v>
      </c>
      <c r="C5843" s="2">
        <v>8</v>
      </c>
      <c r="D5843" s="11"/>
      <c r="E58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43" s="524" t="str">
        <f t="shared" si="275"/>
        <v/>
      </c>
      <c r="H5843" s="525">
        <f t="shared" si="276"/>
        <v>0</v>
      </c>
      <c r="I5843" s="526">
        <f t="shared" ref="I5843:I5906" si="277">LEN(TRIM(G5843))-H5843+1</f>
        <v>1</v>
      </c>
      <c r="J5843" s="526" t="str">
        <f ca="1">IF(G5843="","",SUMPRODUCT(LOOKUP(MID(SUBSTITUTE(UPPER(TRIM(CLEAN(SUBSTITUTE(SUBSTITUTE(G5843,"ٔ",""),"ـ","ء"))))," ",""),ROW(INDIRECT("1:"&amp;LEN(SUBSTITUTE(UPPER(TRIM(CLEAN(SUBSTITUTE(SUBSTITUTE(G5843,"ٔ",""),"ـ","ء"))))," ","")))),1),Gematria!$C$3:$C$40,Gematria!$D$3:$D$40)))</f>
        <v/>
      </c>
    </row>
    <row r="5844" spans="1:10" x14ac:dyDescent="0.25">
      <c r="A5844" s="2">
        <v>5843</v>
      </c>
      <c r="B5844" s="2">
        <v>80</v>
      </c>
      <c r="C5844" s="2">
        <v>9</v>
      </c>
      <c r="D5844" s="11"/>
      <c r="E58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44" s="524" t="str">
        <f t="shared" si="275"/>
        <v/>
      </c>
      <c r="H5844" s="525">
        <f t="shared" si="276"/>
        <v>0</v>
      </c>
      <c r="I5844" s="526">
        <f t="shared" si="277"/>
        <v>1</v>
      </c>
      <c r="J5844" s="526" t="str">
        <f ca="1">IF(G5844="","",SUMPRODUCT(LOOKUP(MID(SUBSTITUTE(UPPER(TRIM(CLEAN(SUBSTITUTE(SUBSTITUTE(G5844,"ٔ",""),"ـ","ء"))))," ",""),ROW(INDIRECT("1:"&amp;LEN(SUBSTITUTE(UPPER(TRIM(CLEAN(SUBSTITUTE(SUBSTITUTE(G5844,"ٔ",""),"ـ","ء"))))," ","")))),1),Gematria!$C$3:$C$40,Gematria!$D$3:$D$40)))</f>
        <v/>
      </c>
    </row>
    <row r="5845" spans="1:10" x14ac:dyDescent="0.25">
      <c r="A5845" s="2">
        <v>5844</v>
      </c>
      <c r="B5845" s="2">
        <v>80</v>
      </c>
      <c r="C5845" s="2">
        <v>10</v>
      </c>
      <c r="D5845" s="11"/>
      <c r="E58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45" s="524" t="str">
        <f t="shared" si="275"/>
        <v/>
      </c>
      <c r="H5845" s="525">
        <f t="shared" si="276"/>
        <v>0</v>
      </c>
      <c r="I5845" s="526">
        <f t="shared" si="277"/>
        <v>1</v>
      </c>
      <c r="J5845" s="526" t="str">
        <f ca="1">IF(G5845="","",SUMPRODUCT(LOOKUP(MID(SUBSTITUTE(UPPER(TRIM(CLEAN(SUBSTITUTE(SUBSTITUTE(G5845,"ٔ",""),"ـ","ء"))))," ",""),ROW(INDIRECT("1:"&amp;LEN(SUBSTITUTE(UPPER(TRIM(CLEAN(SUBSTITUTE(SUBSTITUTE(G5845,"ٔ",""),"ـ","ء"))))," ","")))),1),Gematria!$C$3:$C$40,Gematria!$D$3:$D$40)))</f>
        <v/>
      </c>
    </row>
    <row r="5846" spans="1:10" x14ac:dyDescent="0.25">
      <c r="A5846" s="2">
        <v>5845</v>
      </c>
      <c r="B5846" s="2">
        <v>80</v>
      </c>
      <c r="C5846" s="2">
        <v>11</v>
      </c>
      <c r="D5846" s="11"/>
      <c r="E58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46" s="524" t="str">
        <f t="shared" si="275"/>
        <v/>
      </c>
      <c r="H5846" s="525">
        <f t="shared" si="276"/>
        <v>0</v>
      </c>
      <c r="I5846" s="526">
        <f t="shared" si="277"/>
        <v>1</v>
      </c>
      <c r="J5846" s="526" t="str">
        <f ca="1">IF(G5846="","",SUMPRODUCT(LOOKUP(MID(SUBSTITUTE(UPPER(TRIM(CLEAN(SUBSTITUTE(SUBSTITUTE(G5846,"ٔ",""),"ـ","ء"))))," ",""),ROW(INDIRECT("1:"&amp;LEN(SUBSTITUTE(UPPER(TRIM(CLEAN(SUBSTITUTE(SUBSTITUTE(G5846,"ٔ",""),"ـ","ء"))))," ","")))),1),Gematria!$C$3:$C$40,Gematria!$D$3:$D$40)))</f>
        <v/>
      </c>
    </row>
    <row r="5847" spans="1:10" x14ac:dyDescent="0.25">
      <c r="A5847" s="2">
        <v>5846</v>
      </c>
      <c r="B5847" s="2">
        <v>80</v>
      </c>
      <c r="C5847" s="2">
        <v>12</v>
      </c>
      <c r="D5847" s="11"/>
      <c r="E58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47" s="524" t="str">
        <f t="shared" si="275"/>
        <v/>
      </c>
      <c r="H5847" s="525">
        <f t="shared" si="276"/>
        <v>0</v>
      </c>
      <c r="I5847" s="526">
        <f t="shared" si="277"/>
        <v>1</v>
      </c>
      <c r="J5847" s="526" t="str">
        <f ca="1">IF(G5847="","",SUMPRODUCT(LOOKUP(MID(SUBSTITUTE(UPPER(TRIM(CLEAN(SUBSTITUTE(SUBSTITUTE(G5847,"ٔ",""),"ـ","ء"))))," ",""),ROW(INDIRECT("1:"&amp;LEN(SUBSTITUTE(UPPER(TRIM(CLEAN(SUBSTITUTE(SUBSTITUTE(G5847,"ٔ",""),"ـ","ء"))))," ","")))),1),Gematria!$C$3:$C$40,Gematria!$D$3:$D$40)))</f>
        <v/>
      </c>
    </row>
    <row r="5848" spans="1:10" x14ac:dyDescent="0.25">
      <c r="A5848" s="2">
        <v>5847</v>
      </c>
      <c r="B5848" s="2">
        <v>80</v>
      </c>
      <c r="C5848" s="2">
        <v>13</v>
      </c>
      <c r="D5848" s="11"/>
      <c r="E58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48" s="524" t="str">
        <f t="shared" si="275"/>
        <v/>
      </c>
      <c r="H5848" s="525">
        <f t="shared" si="276"/>
        <v>0</v>
      </c>
      <c r="I5848" s="526">
        <f t="shared" si="277"/>
        <v>1</v>
      </c>
      <c r="J5848" s="526" t="str">
        <f ca="1">IF(G5848="","",SUMPRODUCT(LOOKUP(MID(SUBSTITUTE(UPPER(TRIM(CLEAN(SUBSTITUTE(SUBSTITUTE(G5848,"ٔ",""),"ـ","ء"))))," ",""),ROW(INDIRECT("1:"&amp;LEN(SUBSTITUTE(UPPER(TRIM(CLEAN(SUBSTITUTE(SUBSTITUTE(G5848,"ٔ",""),"ـ","ء"))))," ","")))),1),Gematria!$C$3:$C$40,Gematria!$D$3:$D$40)))</f>
        <v/>
      </c>
    </row>
    <row r="5849" spans="1:10" x14ac:dyDescent="0.25">
      <c r="A5849" s="2">
        <v>5848</v>
      </c>
      <c r="B5849" s="2">
        <v>80</v>
      </c>
      <c r="C5849" s="2">
        <v>14</v>
      </c>
      <c r="D5849" s="11"/>
      <c r="E58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49" s="524" t="str">
        <f t="shared" si="275"/>
        <v/>
      </c>
      <c r="H5849" s="525">
        <f t="shared" si="276"/>
        <v>0</v>
      </c>
      <c r="I5849" s="526">
        <f t="shared" si="277"/>
        <v>1</v>
      </c>
      <c r="J5849" s="526" t="str">
        <f ca="1">IF(G5849="","",SUMPRODUCT(LOOKUP(MID(SUBSTITUTE(UPPER(TRIM(CLEAN(SUBSTITUTE(SUBSTITUTE(G5849,"ٔ",""),"ـ","ء"))))," ",""),ROW(INDIRECT("1:"&amp;LEN(SUBSTITUTE(UPPER(TRIM(CLEAN(SUBSTITUTE(SUBSTITUTE(G5849,"ٔ",""),"ـ","ء"))))," ","")))),1),Gematria!$C$3:$C$40,Gematria!$D$3:$D$40)))</f>
        <v/>
      </c>
    </row>
    <row r="5850" spans="1:10" x14ac:dyDescent="0.25">
      <c r="A5850" s="2">
        <v>5849</v>
      </c>
      <c r="B5850" s="2">
        <v>80</v>
      </c>
      <c r="C5850" s="2">
        <v>15</v>
      </c>
      <c r="D5850" s="11"/>
      <c r="E58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50" s="524" t="str">
        <f t="shared" si="275"/>
        <v/>
      </c>
      <c r="H5850" s="525">
        <f t="shared" si="276"/>
        <v>0</v>
      </c>
      <c r="I5850" s="526">
        <f t="shared" si="277"/>
        <v>1</v>
      </c>
      <c r="J5850" s="526" t="str">
        <f ca="1">IF(G5850="","",SUMPRODUCT(LOOKUP(MID(SUBSTITUTE(UPPER(TRIM(CLEAN(SUBSTITUTE(SUBSTITUTE(G5850,"ٔ",""),"ـ","ء"))))," ",""),ROW(INDIRECT("1:"&amp;LEN(SUBSTITUTE(UPPER(TRIM(CLEAN(SUBSTITUTE(SUBSTITUTE(G5850,"ٔ",""),"ـ","ء"))))," ","")))),1),Gematria!$C$3:$C$40,Gematria!$D$3:$D$40)))</f>
        <v/>
      </c>
    </row>
    <row r="5851" spans="1:10" x14ac:dyDescent="0.25">
      <c r="A5851" s="2">
        <v>5850</v>
      </c>
      <c r="B5851" s="2">
        <v>80</v>
      </c>
      <c r="C5851" s="2">
        <v>16</v>
      </c>
      <c r="D5851" s="11"/>
      <c r="E58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51" s="524" t="str">
        <f t="shared" si="275"/>
        <v/>
      </c>
      <c r="H5851" s="525">
        <f t="shared" si="276"/>
        <v>0</v>
      </c>
      <c r="I5851" s="526">
        <f t="shared" si="277"/>
        <v>1</v>
      </c>
      <c r="J5851" s="526" t="str">
        <f ca="1">IF(G5851="","",SUMPRODUCT(LOOKUP(MID(SUBSTITUTE(UPPER(TRIM(CLEAN(SUBSTITUTE(SUBSTITUTE(G5851,"ٔ",""),"ـ","ء"))))," ",""),ROW(INDIRECT("1:"&amp;LEN(SUBSTITUTE(UPPER(TRIM(CLEAN(SUBSTITUTE(SUBSTITUTE(G5851,"ٔ",""),"ـ","ء"))))," ","")))),1),Gematria!$C$3:$C$40,Gematria!$D$3:$D$40)))</f>
        <v/>
      </c>
    </row>
    <row r="5852" spans="1:10" x14ac:dyDescent="0.25">
      <c r="A5852" s="2">
        <v>5851</v>
      </c>
      <c r="B5852" s="2">
        <v>80</v>
      </c>
      <c r="C5852" s="2">
        <v>17</v>
      </c>
      <c r="D5852" s="11"/>
      <c r="E58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52" s="524" t="str">
        <f t="shared" si="275"/>
        <v/>
      </c>
      <c r="H5852" s="525">
        <f t="shared" si="276"/>
        <v>0</v>
      </c>
      <c r="I5852" s="526">
        <f t="shared" si="277"/>
        <v>1</v>
      </c>
      <c r="J5852" s="526" t="str">
        <f ca="1">IF(G5852="","",SUMPRODUCT(LOOKUP(MID(SUBSTITUTE(UPPER(TRIM(CLEAN(SUBSTITUTE(SUBSTITUTE(G5852,"ٔ",""),"ـ","ء"))))," ",""),ROW(INDIRECT("1:"&amp;LEN(SUBSTITUTE(UPPER(TRIM(CLEAN(SUBSTITUTE(SUBSTITUTE(G5852,"ٔ",""),"ـ","ء"))))," ","")))),1),Gematria!$C$3:$C$40,Gematria!$D$3:$D$40)))</f>
        <v/>
      </c>
    </row>
    <row r="5853" spans="1:10" x14ac:dyDescent="0.25">
      <c r="A5853" s="2">
        <v>5852</v>
      </c>
      <c r="B5853" s="2">
        <v>80</v>
      </c>
      <c r="C5853" s="2">
        <v>18</v>
      </c>
      <c r="D5853" s="11"/>
      <c r="E58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53" s="524" t="str">
        <f t="shared" si="275"/>
        <v/>
      </c>
      <c r="H5853" s="525">
        <f t="shared" si="276"/>
        <v>0</v>
      </c>
      <c r="I5853" s="526">
        <f t="shared" si="277"/>
        <v>1</v>
      </c>
      <c r="J5853" s="526" t="str">
        <f ca="1">IF(G5853="","",SUMPRODUCT(LOOKUP(MID(SUBSTITUTE(UPPER(TRIM(CLEAN(SUBSTITUTE(SUBSTITUTE(G5853,"ٔ",""),"ـ","ء"))))," ",""),ROW(INDIRECT("1:"&amp;LEN(SUBSTITUTE(UPPER(TRIM(CLEAN(SUBSTITUTE(SUBSTITUTE(G5853,"ٔ",""),"ـ","ء"))))," ","")))),1),Gematria!$C$3:$C$40,Gematria!$D$3:$D$40)))</f>
        <v/>
      </c>
    </row>
    <row r="5854" spans="1:10" x14ac:dyDescent="0.25">
      <c r="A5854" s="2">
        <v>5853</v>
      </c>
      <c r="B5854" s="2">
        <v>80</v>
      </c>
      <c r="C5854" s="2">
        <v>19</v>
      </c>
      <c r="D5854" s="11"/>
      <c r="E58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54" s="524" t="str">
        <f t="shared" si="275"/>
        <v/>
      </c>
      <c r="H5854" s="525">
        <f t="shared" si="276"/>
        <v>0</v>
      </c>
      <c r="I5854" s="526">
        <f t="shared" si="277"/>
        <v>1</v>
      </c>
      <c r="J5854" s="526" t="str">
        <f ca="1">IF(G5854="","",SUMPRODUCT(LOOKUP(MID(SUBSTITUTE(UPPER(TRIM(CLEAN(SUBSTITUTE(SUBSTITUTE(G5854,"ٔ",""),"ـ","ء"))))," ",""),ROW(INDIRECT("1:"&amp;LEN(SUBSTITUTE(UPPER(TRIM(CLEAN(SUBSTITUTE(SUBSTITUTE(G5854,"ٔ",""),"ـ","ء"))))," ","")))),1),Gematria!$C$3:$C$40,Gematria!$D$3:$D$40)))</f>
        <v/>
      </c>
    </row>
    <row r="5855" spans="1:10" x14ac:dyDescent="0.25">
      <c r="A5855" s="2">
        <v>5854</v>
      </c>
      <c r="B5855" s="2">
        <v>80</v>
      </c>
      <c r="C5855" s="2">
        <v>20</v>
      </c>
      <c r="D5855" s="11"/>
      <c r="E58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55" s="524" t="str">
        <f t="shared" si="275"/>
        <v/>
      </c>
      <c r="H5855" s="525">
        <f t="shared" si="276"/>
        <v>0</v>
      </c>
      <c r="I5855" s="526">
        <f t="shared" si="277"/>
        <v>1</v>
      </c>
      <c r="J5855" s="526" t="str">
        <f ca="1">IF(G5855="","",SUMPRODUCT(LOOKUP(MID(SUBSTITUTE(UPPER(TRIM(CLEAN(SUBSTITUTE(SUBSTITUTE(G5855,"ٔ",""),"ـ","ء"))))," ",""),ROW(INDIRECT("1:"&amp;LEN(SUBSTITUTE(UPPER(TRIM(CLEAN(SUBSTITUTE(SUBSTITUTE(G5855,"ٔ",""),"ـ","ء"))))," ","")))),1),Gematria!$C$3:$C$40,Gematria!$D$3:$D$40)))</f>
        <v/>
      </c>
    </row>
    <row r="5856" spans="1:10" x14ac:dyDescent="0.25">
      <c r="A5856" s="2">
        <v>5855</v>
      </c>
      <c r="B5856" s="2">
        <v>80</v>
      </c>
      <c r="C5856" s="2">
        <v>21</v>
      </c>
      <c r="D5856" s="11"/>
      <c r="E58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56" s="524" t="str">
        <f t="shared" si="275"/>
        <v/>
      </c>
      <c r="H5856" s="525">
        <f t="shared" si="276"/>
        <v>0</v>
      </c>
      <c r="I5856" s="526">
        <f t="shared" si="277"/>
        <v>1</v>
      </c>
      <c r="J5856" s="526" t="str">
        <f ca="1">IF(G5856="","",SUMPRODUCT(LOOKUP(MID(SUBSTITUTE(UPPER(TRIM(CLEAN(SUBSTITUTE(SUBSTITUTE(G5856,"ٔ",""),"ـ","ء"))))," ",""),ROW(INDIRECT("1:"&amp;LEN(SUBSTITUTE(UPPER(TRIM(CLEAN(SUBSTITUTE(SUBSTITUTE(G5856,"ٔ",""),"ـ","ء"))))," ","")))),1),Gematria!$C$3:$C$40,Gematria!$D$3:$D$40)))</f>
        <v/>
      </c>
    </row>
    <row r="5857" spans="1:10" x14ac:dyDescent="0.25">
      <c r="A5857" s="2">
        <v>5856</v>
      </c>
      <c r="B5857" s="2">
        <v>80</v>
      </c>
      <c r="C5857" s="2">
        <v>22</v>
      </c>
      <c r="D5857" s="11"/>
      <c r="E58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57" s="524" t="str">
        <f t="shared" si="275"/>
        <v/>
      </c>
      <c r="H5857" s="525">
        <f t="shared" si="276"/>
        <v>0</v>
      </c>
      <c r="I5857" s="526">
        <f t="shared" si="277"/>
        <v>1</v>
      </c>
      <c r="J5857" s="526" t="str">
        <f ca="1">IF(G5857="","",SUMPRODUCT(LOOKUP(MID(SUBSTITUTE(UPPER(TRIM(CLEAN(SUBSTITUTE(SUBSTITUTE(G5857,"ٔ",""),"ـ","ء"))))," ",""),ROW(INDIRECT("1:"&amp;LEN(SUBSTITUTE(UPPER(TRIM(CLEAN(SUBSTITUTE(SUBSTITUTE(G5857,"ٔ",""),"ـ","ء"))))," ","")))),1),Gematria!$C$3:$C$40,Gematria!$D$3:$D$40)))</f>
        <v/>
      </c>
    </row>
    <row r="5858" spans="1:10" x14ac:dyDescent="0.25">
      <c r="A5858" s="2">
        <v>5857</v>
      </c>
      <c r="B5858" s="2">
        <v>80</v>
      </c>
      <c r="C5858" s="2">
        <v>23</v>
      </c>
      <c r="D5858" s="11"/>
      <c r="E58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58" s="524" t="str">
        <f t="shared" si="275"/>
        <v/>
      </c>
      <c r="H5858" s="525">
        <f t="shared" si="276"/>
        <v>0</v>
      </c>
      <c r="I5858" s="526">
        <f t="shared" si="277"/>
        <v>1</v>
      </c>
      <c r="J5858" s="526" t="str">
        <f ca="1">IF(G5858="","",SUMPRODUCT(LOOKUP(MID(SUBSTITUTE(UPPER(TRIM(CLEAN(SUBSTITUTE(SUBSTITUTE(G5858,"ٔ",""),"ـ","ء"))))," ",""),ROW(INDIRECT("1:"&amp;LEN(SUBSTITUTE(UPPER(TRIM(CLEAN(SUBSTITUTE(SUBSTITUTE(G5858,"ٔ",""),"ـ","ء"))))," ","")))),1),Gematria!$C$3:$C$40,Gematria!$D$3:$D$40)))</f>
        <v/>
      </c>
    </row>
    <row r="5859" spans="1:10" x14ac:dyDescent="0.25">
      <c r="A5859" s="2">
        <v>5858</v>
      </c>
      <c r="B5859" s="2">
        <v>80</v>
      </c>
      <c r="C5859" s="2">
        <v>24</v>
      </c>
      <c r="D5859" s="11"/>
      <c r="E58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59" s="524" t="str">
        <f t="shared" si="275"/>
        <v/>
      </c>
      <c r="H5859" s="525">
        <f t="shared" si="276"/>
        <v>0</v>
      </c>
      <c r="I5859" s="526">
        <f t="shared" si="277"/>
        <v>1</v>
      </c>
      <c r="J5859" s="526" t="str">
        <f ca="1">IF(G5859="","",SUMPRODUCT(LOOKUP(MID(SUBSTITUTE(UPPER(TRIM(CLEAN(SUBSTITUTE(SUBSTITUTE(G5859,"ٔ",""),"ـ","ء"))))," ",""),ROW(INDIRECT("1:"&amp;LEN(SUBSTITUTE(UPPER(TRIM(CLEAN(SUBSTITUTE(SUBSTITUTE(G5859,"ٔ",""),"ـ","ء"))))," ","")))),1),Gematria!$C$3:$C$40,Gematria!$D$3:$D$40)))</f>
        <v/>
      </c>
    </row>
    <row r="5860" spans="1:10" x14ac:dyDescent="0.25">
      <c r="A5860" s="2">
        <v>5859</v>
      </c>
      <c r="B5860" s="2">
        <v>80</v>
      </c>
      <c r="C5860" s="2">
        <v>25</v>
      </c>
      <c r="D5860" s="11"/>
      <c r="E58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60" s="524" t="str">
        <f t="shared" si="275"/>
        <v/>
      </c>
      <c r="H5860" s="525">
        <f t="shared" si="276"/>
        <v>0</v>
      </c>
      <c r="I5860" s="526">
        <f t="shared" si="277"/>
        <v>1</v>
      </c>
      <c r="J5860" s="526" t="str">
        <f ca="1">IF(G5860="","",SUMPRODUCT(LOOKUP(MID(SUBSTITUTE(UPPER(TRIM(CLEAN(SUBSTITUTE(SUBSTITUTE(G5860,"ٔ",""),"ـ","ء"))))," ",""),ROW(INDIRECT("1:"&amp;LEN(SUBSTITUTE(UPPER(TRIM(CLEAN(SUBSTITUTE(SUBSTITUTE(G5860,"ٔ",""),"ـ","ء"))))," ","")))),1),Gematria!$C$3:$C$40,Gematria!$D$3:$D$40)))</f>
        <v/>
      </c>
    </row>
    <row r="5861" spans="1:10" x14ac:dyDescent="0.25">
      <c r="A5861" s="2">
        <v>5860</v>
      </c>
      <c r="B5861" s="2">
        <v>80</v>
      </c>
      <c r="C5861" s="2">
        <v>26</v>
      </c>
      <c r="D5861" s="11"/>
      <c r="E58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61" s="524" t="str">
        <f t="shared" si="275"/>
        <v/>
      </c>
      <c r="H5861" s="525">
        <f t="shared" si="276"/>
        <v>0</v>
      </c>
      <c r="I5861" s="526">
        <f t="shared" si="277"/>
        <v>1</v>
      </c>
      <c r="J5861" s="526" t="str">
        <f ca="1">IF(G5861="","",SUMPRODUCT(LOOKUP(MID(SUBSTITUTE(UPPER(TRIM(CLEAN(SUBSTITUTE(SUBSTITUTE(G5861,"ٔ",""),"ـ","ء"))))," ",""),ROW(INDIRECT("1:"&amp;LEN(SUBSTITUTE(UPPER(TRIM(CLEAN(SUBSTITUTE(SUBSTITUTE(G5861,"ٔ",""),"ـ","ء"))))," ","")))),1),Gematria!$C$3:$C$40,Gematria!$D$3:$D$40)))</f>
        <v/>
      </c>
    </row>
    <row r="5862" spans="1:10" x14ac:dyDescent="0.25">
      <c r="A5862" s="2">
        <v>5861</v>
      </c>
      <c r="B5862" s="2">
        <v>80</v>
      </c>
      <c r="C5862" s="2">
        <v>27</v>
      </c>
      <c r="D5862" s="11"/>
      <c r="E58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62" s="524" t="str">
        <f t="shared" si="275"/>
        <v/>
      </c>
      <c r="H5862" s="525">
        <f t="shared" si="276"/>
        <v>0</v>
      </c>
      <c r="I5862" s="526">
        <f t="shared" si="277"/>
        <v>1</v>
      </c>
      <c r="J5862" s="526" t="str">
        <f ca="1">IF(G5862="","",SUMPRODUCT(LOOKUP(MID(SUBSTITUTE(UPPER(TRIM(CLEAN(SUBSTITUTE(SUBSTITUTE(G5862,"ٔ",""),"ـ","ء"))))," ",""),ROW(INDIRECT("1:"&amp;LEN(SUBSTITUTE(UPPER(TRIM(CLEAN(SUBSTITUTE(SUBSTITUTE(G5862,"ٔ",""),"ـ","ء"))))," ","")))),1),Gematria!$C$3:$C$40,Gematria!$D$3:$D$40)))</f>
        <v/>
      </c>
    </row>
    <row r="5863" spans="1:10" x14ac:dyDescent="0.25">
      <c r="A5863" s="2">
        <v>5862</v>
      </c>
      <c r="B5863" s="2">
        <v>80</v>
      </c>
      <c r="C5863" s="2">
        <v>28</v>
      </c>
      <c r="D5863" s="11"/>
      <c r="E58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63" s="524" t="str">
        <f t="shared" si="275"/>
        <v/>
      </c>
      <c r="H5863" s="525">
        <f t="shared" si="276"/>
        <v>0</v>
      </c>
      <c r="I5863" s="526">
        <f t="shared" si="277"/>
        <v>1</v>
      </c>
      <c r="J5863" s="526" t="str">
        <f ca="1">IF(G5863="","",SUMPRODUCT(LOOKUP(MID(SUBSTITUTE(UPPER(TRIM(CLEAN(SUBSTITUTE(SUBSTITUTE(G5863,"ٔ",""),"ـ","ء"))))," ",""),ROW(INDIRECT("1:"&amp;LEN(SUBSTITUTE(UPPER(TRIM(CLEAN(SUBSTITUTE(SUBSTITUTE(G5863,"ٔ",""),"ـ","ء"))))," ","")))),1),Gematria!$C$3:$C$40,Gematria!$D$3:$D$40)))</f>
        <v/>
      </c>
    </row>
    <row r="5864" spans="1:10" x14ac:dyDescent="0.25">
      <c r="A5864" s="2">
        <v>5863</v>
      </c>
      <c r="B5864" s="2">
        <v>80</v>
      </c>
      <c r="C5864" s="2">
        <v>29</v>
      </c>
      <c r="D5864" s="11"/>
      <c r="E58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64" s="524" t="str">
        <f t="shared" si="275"/>
        <v/>
      </c>
      <c r="H5864" s="525">
        <f t="shared" si="276"/>
        <v>0</v>
      </c>
      <c r="I5864" s="526">
        <f t="shared" si="277"/>
        <v>1</v>
      </c>
      <c r="J5864" s="526" t="str">
        <f ca="1">IF(G5864="","",SUMPRODUCT(LOOKUP(MID(SUBSTITUTE(UPPER(TRIM(CLEAN(SUBSTITUTE(SUBSTITUTE(G5864,"ٔ",""),"ـ","ء"))))," ",""),ROW(INDIRECT("1:"&amp;LEN(SUBSTITUTE(UPPER(TRIM(CLEAN(SUBSTITUTE(SUBSTITUTE(G5864,"ٔ",""),"ـ","ء"))))," ","")))),1),Gematria!$C$3:$C$40,Gematria!$D$3:$D$40)))</f>
        <v/>
      </c>
    </row>
    <row r="5865" spans="1:10" x14ac:dyDescent="0.25">
      <c r="A5865" s="2">
        <v>5864</v>
      </c>
      <c r="B5865" s="2">
        <v>80</v>
      </c>
      <c r="C5865" s="2">
        <v>30</v>
      </c>
      <c r="D5865" s="11"/>
      <c r="E58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65" s="524" t="str">
        <f t="shared" si="275"/>
        <v/>
      </c>
      <c r="H5865" s="525">
        <f t="shared" si="276"/>
        <v>0</v>
      </c>
      <c r="I5865" s="526">
        <f t="shared" si="277"/>
        <v>1</v>
      </c>
      <c r="J5865" s="526" t="str">
        <f ca="1">IF(G5865="","",SUMPRODUCT(LOOKUP(MID(SUBSTITUTE(UPPER(TRIM(CLEAN(SUBSTITUTE(SUBSTITUTE(G5865,"ٔ",""),"ـ","ء"))))," ",""),ROW(INDIRECT("1:"&amp;LEN(SUBSTITUTE(UPPER(TRIM(CLEAN(SUBSTITUTE(SUBSTITUTE(G5865,"ٔ",""),"ـ","ء"))))," ","")))),1),Gematria!$C$3:$C$40,Gematria!$D$3:$D$40)))</f>
        <v/>
      </c>
    </row>
    <row r="5866" spans="1:10" x14ac:dyDescent="0.25">
      <c r="A5866" s="2">
        <v>5865</v>
      </c>
      <c r="B5866" s="2">
        <v>80</v>
      </c>
      <c r="C5866" s="2">
        <v>31</v>
      </c>
      <c r="D5866" s="11"/>
      <c r="E58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66" s="524" t="str">
        <f t="shared" si="275"/>
        <v/>
      </c>
      <c r="H5866" s="525">
        <f t="shared" si="276"/>
        <v>0</v>
      </c>
      <c r="I5866" s="526">
        <f t="shared" si="277"/>
        <v>1</v>
      </c>
      <c r="J5866" s="526" t="str">
        <f ca="1">IF(G5866="","",SUMPRODUCT(LOOKUP(MID(SUBSTITUTE(UPPER(TRIM(CLEAN(SUBSTITUTE(SUBSTITUTE(G5866,"ٔ",""),"ـ","ء"))))," ",""),ROW(INDIRECT("1:"&amp;LEN(SUBSTITUTE(UPPER(TRIM(CLEAN(SUBSTITUTE(SUBSTITUTE(G5866,"ٔ",""),"ـ","ء"))))," ","")))),1),Gematria!$C$3:$C$40,Gematria!$D$3:$D$40)))</f>
        <v/>
      </c>
    </row>
    <row r="5867" spans="1:10" x14ac:dyDescent="0.25">
      <c r="A5867" s="2">
        <v>5866</v>
      </c>
      <c r="B5867" s="2">
        <v>80</v>
      </c>
      <c r="C5867" s="2">
        <v>32</v>
      </c>
      <c r="D5867" s="11"/>
      <c r="E58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67" s="524" t="str">
        <f t="shared" si="275"/>
        <v/>
      </c>
      <c r="H5867" s="525">
        <f t="shared" si="276"/>
        <v>0</v>
      </c>
      <c r="I5867" s="526">
        <f t="shared" si="277"/>
        <v>1</v>
      </c>
      <c r="J5867" s="526" t="str">
        <f ca="1">IF(G5867="","",SUMPRODUCT(LOOKUP(MID(SUBSTITUTE(UPPER(TRIM(CLEAN(SUBSTITUTE(SUBSTITUTE(G5867,"ٔ",""),"ـ","ء"))))," ",""),ROW(INDIRECT("1:"&amp;LEN(SUBSTITUTE(UPPER(TRIM(CLEAN(SUBSTITUTE(SUBSTITUTE(G5867,"ٔ",""),"ـ","ء"))))," ","")))),1),Gematria!$C$3:$C$40,Gematria!$D$3:$D$40)))</f>
        <v/>
      </c>
    </row>
    <row r="5868" spans="1:10" x14ac:dyDescent="0.25">
      <c r="A5868" s="2">
        <v>5867</v>
      </c>
      <c r="B5868" s="2">
        <v>80</v>
      </c>
      <c r="C5868" s="2">
        <v>33</v>
      </c>
      <c r="D5868" s="11"/>
      <c r="E58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68" s="524" t="str">
        <f t="shared" si="275"/>
        <v/>
      </c>
      <c r="H5868" s="525">
        <f t="shared" si="276"/>
        <v>0</v>
      </c>
      <c r="I5868" s="526">
        <f t="shared" si="277"/>
        <v>1</v>
      </c>
      <c r="J5868" s="526" t="str">
        <f ca="1">IF(G5868="","",SUMPRODUCT(LOOKUP(MID(SUBSTITUTE(UPPER(TRIM(CLEAN(SUBSTITUTE(SUBSTITUTE(G5868,"ٔ",""),"ـ","ء"))))," ",""),ROW(INDIRECT("1:"&amp;LEN(SUBSTITUTE(UPPER(TRIM(CLEAN(SUBSTITUTE(SUBSTITUTE(G5868,"ٔ",""),"ـ","ء"))))," ","")))),1),Gematria!$C$3:$C$40,Gematria!$D$3:$D$40)))</f>
        <v/>
      </c>
    </row>
    <row r="5869" spans="1:10" x14ac:dyDescent="0.25">
      <c r="A5869" s="2">
        <v>5868</v>
      </c>
      <c r="B5869" s="2">
        <v>80</v>
      </c>
      <c r="C5869" s="2">
        <v>34</v>
      </c>
      <c r="D5869" s="11"/>
      <c r="E58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69" s="524" t="str">
        <f t="shared" si="275"/>
        <v/>
      </c>
      <c r="H5869" s="525">
        <f t="shared" si="276"/>
        <v>0</v>
      </c>
      <c r="I5869" s="526">
        <f t="shared" si="277"/>
        <v>1</v>
      </c>
      <c r="J5869" s="526" t="str">
        <f ca="1">IF(G5869="","",SUMPRODUCT(LOOKUP(MID(SUBSTITUTE(UPPER(TRIM(CLEAN(SUBSTITUTE(SUBSTITUTE(G5869,"ٔ",""),"ـ","ء"))))," ",""),ROW(INDIRECT("1:"&amp;LEN(SUBSTITUTE(UPPER(TRIM(CLEAN(SUBSTITUTE(SUBSTITUTE(G5869,"ٔ",""),"ـ","ء"))))," ","")))),1),Gematria!$C$3:$C$40,Gematria!$D$3:$D$40)))</f>
        <v/>
      </c>
    </row>
    <row r="5870" spans="1:10" x14ac:dyDescent="0.25">
      <c r="A5870" s="2">
        <v>5869</v>
      </c>
      <c r="B5870" s="2">
        <v>80</v>
      </c>
      <c r="C5870" s="2">
        <v>35</v>
      </c>
      <c r="D5870" s="11"/>
      <c r="E58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70" s="524" t="str">
        <f t="shared" si="275"/>
        <v/>
      </c>
      <c r="H5870" s="525">
        <f t="shared" si="276"/>
        <v>0</v>
      </c>
      <c r="I5870" s="526">
        <f t="shared" si="277"/>
        <v>1</v>
      </c>
      <c r="J5870" s="526" t="str">
        <f ca="1">IF(G5870="","",SUMPRODUCT(LOOKUP(MID(SUBSTITUTE(UPPER(TRIM(CLEAN(SUBSTITUTE(SUBSTITUTE(G5870,"ٔ",""),"ـ","ء"))))," ",""),ROW(INDIRECT("1:"&amp;LEN(SUBSTITUTE(UPPER(TRIM(CLEAN(SUBSTITUTE(SUBSTITUTE(G5870,"ٔ",""),"ـ","ء"))))," ","")))),1),Gematria!$C$3:$C$40,Gematria!$D$3:$D$40)))</f>
        <v/>
      </c>
    </row>
    <row r="5871" spans="1:10" x14ac:dyDescent="0.25">
      <c r="A5871" s="2">
        <v>5870</v>
      </c>
      <c r="B5871" s="2">
        <v>80</v>
      </c>
      <c r="C5871" s="2">
        <v>36</v>
      </c>
      <c r="D5871" s="11"/>
      <c r="E58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71" s="524" t="str">
        <f t="shared" si="275"/>
        <v/>
      </c>
      <c r="H5871" s="525">
        <f t="shared" si="276"/>
        <v>0</v>
      </c>
      <c r="I5871" s="526">
        <f t="shared" si="277"/>
        <v>1</v>
      </c>
      <c r="J5871" s="526" t="str">
        <f ca="1">IF(G5871="","",SUMPRODUCT(LOOKUP(MID(SUBSTITUTE(UPPER(TRIM(CLEAN(SUBSTITUTE(SUBSTITUTE(G5871,"ٔ",""),"ـ","ء"))))," ",""),ROW(INDIRECT("1:"&amp;LEN(SUBSTITUTE(UPPER(TRIM(CLEAN(SUBSTITUTE(SUBSTITUTE(G5871,"ٔ",""),"ـ","ء"))))," ","")))),1),Gematria!$C$3:$C$40,Gematria!$D$3:$D$40)))</f>
        <v/>
      </c>
    </row>
    <row r="5872" spans="1:10" x14ac:dyDescent="0.25">
      <c r="A5872" s="2">
        <v>5871</v>
      </c>
      <c r="B5872" s="2">
        <v>80</v>
      </c>
      <c r="C5872" s="2">
        <v>37</v>
      </c>
      <c r="D5872" s="11"/>
      <c r="E58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72" s="524" t="str">
        <f t="shared" si="275"/>
        <v/>
      </c>
      <c r="H5872" s="525">
        <f t="shared" si="276"/>
        <v>0</v>
      </c>
      <c r="I5872" s="526">
        <f t="shared" si="277"/>
        <v>1</v>
      </c>
      <c r="J5872" s="526" t="str">
        <f ca="1">IF(G5872="","",SUMPRODUCT(LOOKUP(MID(SUBSTITUTE(UPPER(TRIM(CLEAN(SUBSTITUTE(SUBSTITUTE(G5872,"ٔ",""),"ـ","ء"))))," ",""),ROW(INDIRECT("1:"&amp;LEN(SUBSTITUTE(UPPER(TRIM(CLEAN(SUBSTITUTE(SUBSTITUTE(G5872,"ٔ",""),"ـ","ء"))))," ","")))),1),Gematria!$C$3:$C$40,Gematria!$D$3:$D$40)))</f>
        <v/>
      </c>
    </row>
    <row r="5873" spans="1:10" x14ac:dyDescent="0.25">
      <c r="A5873" s="2">
        <v>5872</v>
      </c>
      <c r="B5873" s="2">
        <v>80</v>
      </c>
      <c r="C5873" s="2">
        <v>38</v>
      </c>
      <c r="D5873" s="11"/>
      <c r="E58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73" s="524" t="str">
        <f t="shared" si="275"/>
        <v/>
      </c>
      <c r="H5873" s="525">
        <f t="shared" si="276"/>
        <v>0</v>
      </c>
      <c r="I5873" s="526">
        <f t="shared" si="277"/>
        <v>1</v>
      </c>
      <c r="J5873" s="526" t="str">
        <f ca="1">IF(G5873="","",SUMPRODUCT(LOOKUP(MID(SUBSTITUTE(UPPER(TRIM(CLEAN(SUBSTITUTE(SUBSTITUTE(G5873,"ٔ",""),"ـ","ء"))))," ",""),ROW(INDIRECT("1:"&amp;LEN(SUBSTITUTE(UPPER(TRIM(CLEAN(SUBSTITUTE(SUBSTITUTE(G5873,"ٔ",""),"ـ","ء"))))," ","")))),1),Gematria!$C$3:$C$40,Gematria!$D$3:$D$40)))</f>
        <v/>
      </c>
    </row>
    <row r="5874" spans="1:10" x14ac:dyDescent="0.25">
      <c r="A5874" s="2">
        <v>5873</v>
      </c>
      <c r="B5874" s="2">
        <v>80</v>
      </c>
      <c r="C5874" s="2">
        <v>39</v>
      </c>
      <c r="D5874" s="11"/>
      <c r="E58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74" s="524" t="str">
        <f t="shared" si="275"/>
        <v/>
      </c>
      <c r="H5874" s="525">
        <f t="shared" si="276"/>
        <v>0</v>
      </c>
      <c r="I5874" s="526">
        <f t="shared" si="277"/>
        <v>1</v>
      </c>
      <c r="J5874" s="526" t="str">
        <f ca="1">IF(G5874="","",SUMPRODUCT(LOOKUP(MID(SUBSTITUTE(UPPER(TRIM(CLEAN(SUBSTITUTE(SUBSTITUTE(G5874,"ٔ",""),"ـ","ء"))))," ",""),ROW(INDIRECT("1:"&amp;LEN(SUBSTITUTE(UPPER(TRIM(CLEAN(SUBSTITUTE(SUBSTITUTE(G5874,"ٔ",""),"ـ","ء"))))," ","")))),1),Gematria!$C$3:$C$40,Gematria!$D$3:$D$40)))</f>
        <v/>
      </c>
    </row>
    <row r="5875" spans="1:10" x14ac:dyDescent="0.25">
      <c r="A5875" s="2">
        <v>5874</v>
      </c>
      <c r="B5875" s="2">
        <v>80</v>
      </c>
      <c r="C5875" s="2">
        <v>40</v>
      </c>
      <c r="D5875" s="11"/>
      <c r="E58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75" s="524" t="str">
        <f t="shared" si="275"/>
        <v/>
      </c>
      <c r="H5875" s="525">
        <f t="shared" si="276"/>
        <v>0</v>
      </c>
      <c r="I5875" s="526">
        <f t="shared" si="277"/>
        <v>1</v>
      </c>
      <c r="J5875" s="526" t="str">
        <f ca="1">IF(G5875="","",SUMPRODUCT(LOOKUP(MID(SUBSTITUTE(UPPER(TRIM(CLEAN(SUBSTITUTE(SUBSTITUTE(G5875,"ٔ",""),"ـ","ء"))))," ",""),ROW(INDIRECT("1:"&amp;LEN(SUBSTITUTE(UPPER(TRIM(CLEAN(SUBSTITUTE(SUBSTITUTE(G5875,"ٔ",""),"ـ","ء"))))," ","")))),1),Gematria!$C$3:$C$40,Gematria!$D$3:$D$40)))</f>
        <v/>
      </c>
    </row>
    <row r="5876" spans="1:10" x14ac:dyDescent="0.25">
      <c r="A5876" s="2">
        <v>5875</v>
      </c>
      <c r="B5876" s="2">
        <v>80</v>
      </c>
      <c r="C5876" s="2">
        <v>41</v>
      </c>
      <c r="D5876" s="11"/>
      <c r="E58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76" s="524" t="str">
        <f t="shared" si="275"/>
        <v/>
      </c>
      <c r="H5876" s="525">
        <f t="shared" si="276"/>
        <v>0</v>
      </c>
      <c r="I5876" s="526">
        <f t="shared" si="277"/>
        <v>1</v>
      </c>
      <c r="J5876" s="526" t="str">
        <f ca="1">IF(G5876="","",SUMPRODUCT(LOOKUP(MID(SUBSTITUTE(UPPER(TRIM(CLEAN(SUBSTITUTE(SUBSTITUTE(G5876,"ٔ",""),"ـ","ء"))))," ",""),ROW(INDIRECT("1:"&amp;LEN(SUBSTITUTE(UPPER(TRIM(CLEAN(SUBSTITUTE(SUBSTITUTE(G5876,"ٔ",""),"ـ","ء"))))," ","")))),1),Gematria!$C$3:$C$40,Gematria!$D$3:$D$40)))</f>
        <v/>
      </c>
    </row>
    <row r="5877" spans="1:10" x14ac:dyDescent="0.25">
      <c r="A5877" s="2">
        <v>5876</v>
      </c>
      <c r="B5877" s="2">
        <v>80</v>
      </c>
      <c r="C5877" s="2">
        <v>42</v>
      </c>
      <c r="D5877" s="11"/>
      <c r="E58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77" s="524" t="str">
        <f t="shared" si="275"/>
        <v/>
      </c>
      <c r="H5877" s="525">
        <f t="shared" si="276"/>
        <v>0</v>
      </c>
      <c r="I5877" s="526">
        <f t="shared" si="277"/>
        <v>1</v>
      </c>
      <c r="J5877" s="526" t="str">
        <f ca="1">IF(G5877="","",SUMPRODUCT(LOOKUP(MID(SUBSTITUTE(UPPER(TRIM(CLEAN(SUBSTITUTE(SUBSTITUTE(G5877,"ٔ",""),"ـ","ء"))))," ",""),ROW(INDIRECT("1:"&amp;LEN(SUBSTITUTE(UPPER(TRIM(CLEAN(SUBSTITUTE(SUBSTITUTE(G5877,"ٔ",""),"ـ","ء"))))," ","")))),1),Gematria!$C$3:$C$40,Gematria!$D$3:$D$40)))</f>
        <v/>
      </c>
    </row>
    <row r="5878" spans="1:10" x14ac:dyDescent="0.25">
      <c r="A5878" s="2">
        <v>5877</v>
      </c>
      <c r="B5878" s="2">
        <v>81</v>
      </c>
      <c r="C5878" s="2">
        <v>0</v>
      </c>
      <c r="D5878" s="11"/>
      <c r="E58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78" s="524" t="str">
        <f t="shared" si="275"/>
        <v/>
      </c>
      <c r="H5878" s="525">
        <f t="shared" si="276"/>
        <v>0</v>
      </c>
      <c r="I5878" s="526">
        <f t="shared" si="277"/>
        <v>1</v>
      </c>
      <c r="J5878" s="526" t="str">
        <f ca="1">IF(G5878="","",SUMPRODUCT(LOOKUP(MID(SUBSTITUTE(UPPER(TRIM(CLEAN(SUBSTITUTE(SUBSTITUTE(G5878,"ٔ",""),"ـ","ء"))))," ",""),ROW(INDIRECT("1:"&amp;LEN(SUBSTITUTE(UPPER(TRIM(CLEAN(SUBSTITUTE(SUBSTITUTE(G5878,"ٔ",""),"ـ","ء"))))," ","")))),1),Gematria!$C$3:$C$40,Gematria!$D$3:$D$40)))</f>
        <v/>
      </c>
    </row>
    <row r="5879" spans="1:10" x14ac:dyDescent="0.25">
      <c r="A5879" s="2">
        <v>5878</v>
      </c>
      <c r="B5879" s="2">
        <v>81</v>
      </c>
      <c r="C5879" s="2">
        <v>1</v>
      </c>
      <c r="D5879" s="11"/>
      <c r="E58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79" s="524" t="str">
        <f t="shared" si="275"/>
        <v/>
      </c>
      <c r="H5879" s="525">
        <f t="shared" si="276"/>
        <v>0</v>
      </c>
      <c r="I5879" s="526">
        <f t="shared" si="277"/>
        <v>1</v>
      </c>
      <c r="J5879" s="526" t="str">
        <f ca="1">IF(G5879="","",SUMPRODUCT(LOOKUP(MID(SUBSTITUTE(UPPER(TRIM(CLEAN(SUBSTITUTE(SUBSTITUTE(G5879,"ٔ",""),"ـ","ء"))))," ",""),ROW(INDIRECT("1:"&amp;LEN(SUBSTITUTE(UPPER(TRIM(CLEAN(SUBSTITUTE(SUBSTITUTE(G5879,"ٔ",""),"ـ","ء"))))," ","")))),1),Gematria!$C$3:$C$40,Gematria!$D$3:$D$40)))</f>
        <v/>
      </c>
    </row>
    <row r="5880" spans="1:10" x14ac:dyDescent="0.25">
      <c r="A5880" s="2">
        <v>5879</v>
      </c>
      <c r="B5880" s="2">
        <v>81</v>
      </c>
      <c r="C5880" s="2">
        <v>2</v>
      </c>
      <c r="D5880" s="11"/>
      <c r="E58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80" s="524" t="str">
        <f t="shared" si="275"/>
        <v/>
      </c>
      <c r="H5880" s="525">
        <f t="shared" si="276"/>
        <v>0</v>
      </c>
      <c r="I5880" s="526">
        <f t="shared" si="277"/>
        <v>1</v>
      </c>
      <c r="J5880" s="526" t="str">
        <f ca="1">IF(G5880="","",SUMPRODUCT(LOOKUP(MID(SUBSTITUTE(UPPER(TRIM(CLEAN(SUBSTITUTE(SUBSTITUTE(G5880,"ٔ",""),"ـ","ء"))))," ",""),ROW(INDIRECT("1:"&amp;LEN(SUBSTITUTE(UPPER(TRIM(CLEAN(SUBSTITUTE(SUBSTITUTE(G5880,"ٔ",""),"ـ","ء"))))," ","")))),1),Gematria!$C$3:$C$40,Gematria!$D$3:$D$40)))</f>
        <v/>
      </c>
    </row>
    <row r="5881" spans="1:10" x14ac:dyDescent="0.25">
      <c r="A5881" s="2">
        <v>5880</v>
      </c>
      <c r="B5881" s="2">
        <v>81</v>
      </c>
      <c r="C5881" s="2">
        <v>3</v>
      </c>
      <c r="D5881" s="11"/>
      <c r="E58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81" s="524" t="str">
        <f t="shared" si="275"/>
        <v/>
      </c>
      <c r="H5881" s="525">
        <f t="shared" si="276"/>
        <v>0</v>
      </c>
      <c r="I5881" s="526">
        <f t="shared" si="277"/>
        <v>1</v>
      </c>
      <c r="J5881" s="526" t="str">
        <f ca="1">IF(G5881="","",SUMPRODUCT(LOOKUP(MID(SUBSTITUTE(UPPER(TRIM(CLEAN(SUBSTITUTE(SUBSTITUTE(G5881,"ٔ",""),"ـ","ء"))))," ",""),ROW(INDIRECT("1:"&amp;LEN(SUBSTITUTE(UPPER(TRIM(CLEAN(SUBSTITUTE(SUBSTITUTE(G5881,"ٔ",""),"ـ","ء"))))," ","")))),1),Gematria!$C$3:$C$40,Gematria!$D$3:$D$40)))</f>
        <v/>
      </c>
    </row>
    <row r="5882" spans="1:10" x14ac:dyDescent="0.25">
      <c r="A5882" s="2">
        <v>5881</v>
      </c>
      <c r="B5882" s="2">
        <v>81</v>
      </c>
      <c r="C5882" s="2">
        <v>4</v>
      </c>
      <c r="D5882" s="11"/>
      <c r="E58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82" s="524" t="str">
        <f t="shared" si="275"/>
        <v/>
      </c>
      <c r="H5882" s="525">
        <f t="shared" si="276"/>
        <v>0</v>
      </c>
      <c r="I5882" s="526">
        <f t="shared" si="277"/>
        <v>1</v>
      </c>
      <c r="J5882" s="526" t="str">
        <f ca="1">IF(G5882="","",SUMPRODUCT(LOOKUP(MID(SUBSTITUTE(UPPER(TRIM(CLEAN(SUBSTITUTE(SUBSTITUTE(G5882,"ٔ",""),"ـ","ء"))))," ",""),ROW(INDIRECT("1:"&amp;LEN(SUBSTITUTE(UPPER(TRIM(CLEAN(SUBSTITUTE(SUBSTITUTE(G5882,"ٔ",""),"ـ","ء"))))," ","")))),1),Gematria!$C$3:$C$40,Gematria!$D$3:$D$40)))</f>
        <v/>
      </c>
    </row>
    <row r="5883" spans="1:10" x14ac:dyDescent="0.25">
      <c r="A5883" s="2">
        <v>5882</v>
      </c>
      <c r="B5883" s="2">
        <v>81</v>
      </c>
      <c r="C5883" s="2">
        <v>5</v>
      </c>
      <c r="D5883" s="11"/>
      <c r="E58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83" s="524" t="str">
        <f t="shared" si="275"/>
        <v/>
      </c>
      <c r="H5883" s="525">
        <f t="shared" si="276"/>
        <v>0</v>
      </c>
      <c r="I5883" s="526">
        <f t="shared" si="277"/>
        <v>1</v>
      </c>
      <c r="J5883" s="526" t="str">
        <f ca="1">IF(G5883="","",SUMPRODUCT(LOOKUP(MID(SUBSTITUTE(UPPER(TRIM(CLEAN(SUBSTITUTE(SUBSTITUTE(G5883,"ٔ",""),"ـ","ء"))))," ",""),ROW(INDIRECT("1:"&amp;LEN(SUBSTITUTE(UPPER(TRIM(CLEAN(SUBSTITUTE(SUBSTITUTE(G5883,"ٔ",""),"ـ","ء"))))," ","")))),1),Gematria!$C$3:$C$40,Gematria!$D$3:$D$40)))</f>
        <v/>
      </c>
    </row>
    <row r="5884" spans="1:10" x14ac:dyDescent="0.25">
      <c r="A5884" s="2">
        <v>5883</v>
      </c>
      <c r="B5884" s="2">
        <v>81</v>
      </c>
      <c r="C5884" s="2">
        <v>6</v>
      </c>
      <c r="D5884" s="11"/>
      <c r="E58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84" s="524" t="str">
        <f t="shared" si="275"/>
        <v/>
      </c>
      <c r="H5884" s="525">
        <f t="shared" si="276"/>
        <v>0</v>
      </c>
      <c r="I5884" s="526">
        <f t="shared" si="277"/>
        <v>1</v>
      </c>
      <c r="J5884" s="526" t="str">
        <f ca="1">IF(G5884="","",SUMPRODUCT(LOOKUP(MID(SUBSTITUTE(UPPER(TRIM(CLEAN(SUBSTITUTE(SUBSTITUTE(G5884,"ٔ",""),"ـ","ء"))))," ",""),ROW(INDIRECT("1:"&amp;LEN(SUBSTITUTE(UPPER(TRIM(CLEAN(SUBSTITUTE(SUBSTITUTE(G5884,"ٔ",""),"ـ","ء"))))," ","")))),1),Gematria!$C$3:$C$40,Gematria!$D$3:$D$40)))</f>
        <v/>
      </c>
    </row>
    <row r="5885" spans="1:10" x14ac:dyDescent="0.25">
      <c r="A5885" s="2">
        <v>5884</v>
      </c>
      <c r="B5885" s="2">
        <v>81</v>
      </c>
      <c r="C5885" s="2">
        <v>7</v>
      </c>
      <c r="D5885" s="11"/>
      <c r="E58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85" s="524" t="str">
        <f t="shared" si="275"/>
        <v/>
      </c>
      <c r="H5885" s="525">
        <f t="shared" si="276"/>
        <v>0</v>
      </c>
      <c r="I5885" s="526">
        <f t="shared" si="277"/>
        <v>1</v>
      </c>
      <c r="J5885" s="526" t="str">
        <f ca="1">IF(G5885="","",SUMPRODUCT(LOOKUP(MID(SUBSTITUTE(UPPER(TRIM(CLEAN(SUBSTITUTE(SUBSTITUTE(G5885,"ٔ",""),"ـ","ء"))))," ",""),ROW(INDIRECT("1:"&amp;LEN(SUBSTITUTE(UPPER(TRIM(CLEAN(SUBSTITUTE(SUBSTITUTE(G5885,"ٔ",""),"ـ","ء"))))," ","")))),1),Gematria!$C$3:$C$40,Gematria!$D$3:$D$40)))</f>
        <v/>
      </c>
    </row>
    <row r="5886" spans="1:10" x14ac:dyDescent="0.25">
      <c r="A5886" s="2">
        <v>5885</v>
      </c>
      <c r="B5886" s="2">
        <v>81</v>
      </c>
      <c r="C5886" s="2">
        <v>8</v>
      </c>
      <c r="D5886" s="11"/>
      <c r="E58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86" s="524" t="str">
        <f t="shared" si="275"/>
        <v/>
      </c>
      <c r="H5886" s="525">
        <f t="shared" si="276"/>
        <v>0</v>
      </c>
      <c r="I5886" s="526">
        <f t="shared" si="277"/>
        <v>1</v>
      </c>
      <c r="J5886" s="526" t="str">
        <f ca="1">IF(G5886="","",SUMPRODUCT(LOOKUP(MID(SUBSTITUTE(UPPER(TRIM(CLEAN(SUBSTITUTE(SUBSTITUTE(G5886,"ٔ",""),"ـ","ء"))))," ",""),ROW(INDIRECT("1:"&amp;LEN(SUBSTITUTE(UPPER(TRIM(CLEAN(SUBSTITUTE(SUBSTITUTE(G5886,"ٔ",""),"ـ","ء"))))," ","")))),1),Gematria!$C$3:$C$40,Gematria!$D$3:$D$40)))</f>
        <v/>
      </c>
    </row>
    <row r="5887" spans="1:10" x14ac:dyDescent="0.25">
      <c r="A5887" s="2">
        <v>5886</v>
      </c>
      <c r="B5887" s="2">
        <v>81</v>
      </c>
      <c r="C5887" s="2">
        <v>9</v>
      </c>
      <c r="D5887" s="11"/>
      <c r="E58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87" s="524" t="str">
        <f t="shared" si="275"/>
        <v/>
      </c>
      <c r="H5887" s="525">
        <f t="shared" si="276"/>
        <v>0</v>
      </c>
      <c r="I5887" s="526">
        <f t="shared" si="277"/>
        <v>1</v>
      </c>
      <c r="J5887" s="526" t="str">
        <f ca="1">IF(G5887="","",SUMPRODUCT(LOOKUP(MID(SUBSTITUTE(UPPER(TRIM(CLEAN(SUBSTITUTE(SUBSTITUTE(G5887,"ٔ",""),"ـ","ء"))))," ",""),ROW(INDIRECT("1:"&amp;LEN(SUBSTITUTE(UPPER(TRIM(CLEAN(SUBSTITUTE(SUBSTITUTE(G5887,"ٔ",""),"ـ","ء"))))," ","")))),1),Gematria!$C$3:$C$40,Gematria!$D$3:$D$40)))</f>
        <v/>
      </c>
    </row>
    <row r="5888" spans="1:10" x14ac:dyDescent="0.25">
      <c r="A5888" s="2">
        <v>5887</v>
      </c>
      <c r="B5888" s="2">
        <v>81</v>
      </c>
      <c r="C5888" s="2">
        <v>10</v>
      </c>
      <c r="D5888" s="11"/>
      <c r="E58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88" s="524" t="str">
        <f t="shared" si="275"/>
        <v/>
      </c>
      <c r="H5888" s="525">
        <f t="shared" si="276"/>
        <v>0</v>
      </c>
      <c r="I5888" s="526">
        <f t="shared" si="277"/>
        <v>1</v>
      </c>
      <c r="J5888" s="526" t="str">
        <f ca="1">IF(G5888="","",SUMPRODUCT(LOOKUP(MID(SUBSTITUTE(UPPER(TRIM(CLEAN(SUBSTITUTE(SUBSTITUTE(G5888,"ٔ",""),"ـ","ء"))))," ",""),ROW(INDIRECT("1:"&amp;LEN(SUBSTITUTE(UPPER(TRIM(CLEAN(SUBSTITUTE(SUBSTITUTE(G5888,"ٔ",""),"ـ","ء"))))," ","")))),1),Gematria!$C$3:$C$40,Gematria!$D$3:$D$40)))</f>
        <v/>
      </c>
    </row>
    <row r="5889" spans="1:10" x14ac:dyDescent="0.25">
      <c r="A5889" s="2">
        <v>5888</v>
      </c>
      <c r="B5889" s="2">
        <v>81</v>
      </c>
      <c r="C5889" s="2">
        <v>11</v>
      </c>
      <c r="D5889" s="11"/>
      <c r="E58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89" s="524" t="str">
        <f t="shared" si="275"/>
        <v/>
      </c>
      <c r="H5889" s="525">
        <f t="shared" si="276"/>
        <v>0</v>
      </c>
      <c r="I5889" s="526">
        <f t="shared" si="277"/>
        <v>1</v>
      </c>
      <c r="J5889" s="526" t="str">
        <f ca="1">IF(G5889="","",SUMPRODUCT(LOOKUP(MID(SUBSTITUTE(UPPER(TRIM(CLEAN(SUBSTITUTE(SUBSTITUTE(G5889,"ٔ",""),"ـ","ء"))))," ",""),ROW(INDIRECT("1:"&amp;LEN(SUBSTITUTE(UPPER(TRIM(CLEAN(SUBSTITUTE(SUBSTITUTE(G5889,"ٔ",""),"ـ","ء"))))," ","")))),1),Gematria!$C$3:$C$40,Gematria!$D$3:$D$40)))</f>
        <v/>
      </c>
    </row>
    <row r="5890" spans="1:10" x14ac:dyDescent="0.25">
      <c r="A5890" s="2">
        <v>5889</v>
      </c>
      <c r="B5890" s="2">
        <v>81</v>
      </c>
      <c r="C5890" s="2">
        <v>12</v>
      </c>
      <c r="D5890" s="11"/>
      <c r="E58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90" s="524" t="str">
        <f t="shared" si="275"/>
        <v/>
      </c>
      <c r="H5890" s="525">
        <f t="shared" si="276"/>
        <v>0</v>
      </c>
      <c r="I5890" s="526">
        <f t="shared" si="277"/>
        <v>1</v>
      </c>
      <c r="J5890" s="526" t="str">
        <f ca="1">IF(G5890="","",SUMPRODUCT(LOOKUP(MID(SUBSTITUTE(UPPER(TRIM(CLEAN(SUBSTITUTE(SUBSTITUTE(G5890,"ٔ",""),"ـ","ء"))))," ",""),ROW(INDIRECT("1:"&amp;LEN(SUBSTITUTE(UPPER(TRIM(CLEAN(SUBSTITUTE(SUBSTITUTE(G5890,"ٔ",""),"ـ","ء"))))," ","")))),1),Gematria!$C$3:$C$40,Gematria!$D$3:$D$40)))</f>
        <v/>
      </c>
    </row>
    <row r="5891" spans="1:10" x14ac:dyDescent="0.25">
      <c r="A5891" s="2">
        <v>5890</v>
      </c>
      <c r="B5891" s="2">
        <v>81</v>
      </c>
      <c r="C5891" s="2">
        <v>13</v>
      </c>
      <c r="D5891" s="11"/>
      <c r="E58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91" s="524" t="str">
        <f t="shared" ref="G5891:G5954" si="278">TRIM(CLEAN(SUBSTITUTE(F5891,"ٔ","")))</f>
        <v/>
      </c>
      <c r="H5891" s="525">
        <f t="shared" ref="H5891:H5954" si="279">LEN(SUBSTITUTE(G5891," ",""))</f>
        <v>0</v>
      </c>
      <c r="I5891" s="526">
        <f t="shared" si="277"/>
        <v>1</v>
      </c>
      <c r="J5891" s="526" t="str">
        <f ca="1">IF(G5891="","",SUMPRODUCT(LOOKUP(MID(SUBSTITUTE(UPPER(TRIM(CLEAN(SUBSTITUTE(SUBSTITUTE(G5891,"ٔ",""),"ـ","ء"))))," ",""),ROW(INDIRECT("1:"&amp;LEN(SUBSTITUTE(UPPER(TRIM(CLEAN(SUBSTITUTE(SUBSTITUTE(G5891,"ٔ",""),"ـ","ء"))))," ","")))),1),Gematria!$C$3:$C$40,Gematria!$D$3:$D$40)))</f>
        <v/>
      </c>
    </row>
    <row r="5892" spans="1:10" x14ac:dyDescent="0.25">
      <c r="A5892" s="2">
        <v>5891</v>
      </c>
      <c r="B5892" s="2">
        <v>81</v>
      </c>
      <c r="C5892" s="2">
        <v>14</v>
      </c>
      <c r="D5892" s="11"/>
      <c r="E58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92" s="524" t="str">
        <f t="shared" si="278"/>
        <v/>
      </c>
      <c r="H5892" s="525">
        <f t="shared" si="279"/>
        <v>0</v>
      </c>
      <c r="I5892" s="526">
        <f t="shared" si="277"/>
        <v>1</v>
      </c>
      <c r="J5892" s="526" t="str">
        <f ca="1">IF(G5892="","",SUMPRODUCT(LOOKUP(MID(SUBSTITUTE(UPPER(TRIM(CLEAN(SUBSTITUTE(SUBSTITUTE(G5892,"ٔ",""),"ـ","ء"))))," ",""),ROW(INDIRECT("1:"&amp;LEN(SUBSTITUTE(UPPER(TRIM(CLEAN(SUBSTITUTE(SUBSTITUTE(G5892,"ٔ",""),"ـ","ء"))))," ","")))),1),Gematria!$C$3:$C$40,Gematria!$D$3:$D$40)))</f>
        <v/>
      </c>
    </row>
    <row r="5893" spans="1:10" x14ac:dyDescent="0.25">
      <c r="A5893" s="2">
        <v>5892</v>
      </c>
      <c r="B5893" s="2">
        <v>81</v>
      </c>
      <c r="C5893" s="2">
        <v>15</v>
      </c>
      <c r="D5893" s="11"/>
      <c r="E58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93" s="524" t="str">
        <f t="shared" si="278"/>
        <v/>
      </c>
      <c r="H5893" s="525">
        <f t="shared" si="279"/>
        <v>0</v>
      </c>
      <c r="I5893" s="526">
        <f t="shared" si="277"/>
        <v>1</v>
      </c>
      <c r="J5893" s="526" t="str">
        <f ca="1">IF(G5893="","",SUMPRODUCT(LOOKUP(MID(SUBSTITUTE(UPPER(TRIM(CLEAN(SUBSTITUTE(SUBSTITUTE(G5893,"ٔ",""),"ـ","ء"))))," ",""),ROW(INDIRECT("1:"&amp;LEN(SUBSTITUTE(UPPER(TRIM(CLEAN(SUBSTITUTE(SUBSTITUTE(G5893,"ٔ",""),"ـ","ء"))))," ","")))),1),Gematria!$C$3:$C$40,Gematria!$D$3:$D$40)))</f>
        <v/>
      </c>
    </row>
    <row r="5894" spans="1:10" x14ac:dyDescent="0.25">
      <c r="A5894" s="2">
        <v>5893</v>
      </c>
      <c r="B5894" s="2">
        <v>81</v>
      </c>
      <c r="C5894" s="2">
        <v>16</v>
      </c>
      <c r="D5894" s="11"/>
      <c r="E58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94" s="524" t="str">
        <f t="shared" si="278"/>
        <v/>
      </c>
      <c r="H5894" s="525">
        <f t="shared" si="279"/>
        <v>0</v>
      </c>
      <c r="I5894" s="526">
        <f t="shared" si="277"/>
        <v>1</v>
      </c>
      <c r="J5894" s="526" t="str">
        <f ca="1">IF(G5894="","",SUMPRODUCT(LOOKUP(MID(SUBSTITUTE(UPPER(TRIM(CLEAN(SUBSTITUTE(SUBSTITUTE(G5894,"ٔ",""),"ـ","ء"))))," ",""),ROW(INDIRECT("1:"&amp;LEN(SUBSTITUTE(UPPER(TRIM(CLEAN(SUBSTITUTE(SUBSTITUTE(G5894,"ٔ",""),"ـ","ء"))))," ","")))),1),Gematria!$C$3:$C$40,Gematria!$D$3:$D$40)))</f>
        <v/>
      </c>
    </row>
    <row r="5895" spans="1:10" x14ac:dyDescent="0.25">
      <c r="A5895" s="2">
        <v>5894</v>
      </c>
      <c r="B5895" s="2">
        <v>81</v>
      </c>
      <c r="C5895" s="2">
        <v>17</v>
      </c>
      <c r="D5895" s="11"/>
      <c r="E58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95" s="524" t="str">
        <f t="shared" si="278"/>
        <v/>
      </c>
      <c r="H5895" s="525">
        <f t="shared" si="279"/>
        <v>0</v>
      </c>
      <c r="I5895" s="526">
        <f t="shared" si="277"/>
        <v>1</v>
      </c>
      <c r="J5895" s="526" t="str">
        <f ca="1">IF(G5895="","",SUMPRODUCT(LOOKUP(MID(SUBSTITUTE(UPPER(TRIM(CLEAN(SUBSTITUTE(SUBSTITUTE(G5895,"ٔ",""),"ـ","ء"))))," ",""),ROW(INDIRECT("1:"&amp;LEN(SUBSTITUTE(UPPER(TRIM(CLEAN(SUBSTITUTE(SUBSTITUTE(G5895,"ٔ",""),"ـ","ء"))))," ","")))),1),Gematria!$C$3:$C$40,Gematria!$D$3:$D$40)))</f>
        <v/>
      </c>
    </row>
    <row r="5896" spans="1:10" x14ac:dyDescent="0.25">
      <c r="A5896" s="2">
        <v>5895</v>
      </c>
      <c r="B5896" s="2">
        <v>81</v>
      </c>
      <c r="C5896" s="2">
        <v>18</v>
      </c>
      <c r="D5896" s="11"/>
      <c r="E58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96" s="524" t="str">
        <f t="shared" si="278"/>
        <v/>
      </c>
      <c r="H5896" s="525">
        <f t="shared" si="279"/>
        <v>0</v>
      </c>
      <c r="I5896" s="526">
        <f t="shared" si="277"/>
        <v>1</v>
      </c>
      <c r="J5896" s="526" t="str">
        <f ca="1">IF(G5896="","",SUMPRODUCT(LOOKUP(MID(SUBSTITUTE(UPPER(TRIM(CLEAN(SUBSTITUTE(SUBSTITUTE(G5896,"ٔ",""),"ـ","ء"))))," ",""),ROW(INDIRECT("1:"&amp;LEN(SUBSTITUTE(UPPER(TRIM(CLEAN(SUBSTITUTE(SUBSTITUTE(G5896,"ٔ",""),"ـ","ء"))))," ","")))),1),Gematria!$C$3:$C$40,Gematria!$D$3:$D$40)))</f>
        <v/>
      </c>
    </row>
    <row r="5897" spans="1:10" x14ac:dyDescent="0.25">
      <c r="A5897" s="2">
        <v>5896</v>
      </c>
      <c r="B5897" s="2">
        <v>81</v>
      </c>
      <c r="C5897" s="2">
        <v>19</v>
      </c>
      <c r="D5897" s="11"/>
      <c r="E58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97" s="524" t="str">
        <f t="shared" si="278"/>
        <v/>
      </c>
      <c r="H5897" s="525">
        <f t="shared" si="279"/>
        <v>0</v>
      </c>
      <c r="I5897" s="526">
        <f t="shared" si="277"/>
        <v>1</v>
      </c>
      <c r="J5897" s="526" t="str">
        <f ca="1">IF(G5897="","",SUMPRODUCT(LOOKUP(MID(SUBSTITUTE(UPPER(TRIM(CLEAN(SUBSTITUTE(SUBSTITUTE(G5897,"ٔ",""),"ـ","ء"))))," ",""),ROW(INDIRECT("1:"&amp;LEN(SUBSTITUTE(UPPER(TRIM(CLEAN(SUBSTITUTE(SUBSTITUTE(G5897,"ٔ",""),"ـ","ء"))))," ","")))),1),Gematria!$C$3:$C$40,Gematria!$D$3:$D$40)))</f>
        <v/>
      </c>
    </row>
    <row r="5898" spans="1:10" x14ac:dyDescent="0.25">
      <c r="A5898" s="2">
        <v>5897</v>
      </c>
      <c r="B5898" s="2">
        <v>81</v>
      </c>
      <c r="C5898" s="2">
        <v>20</v>
      </c>
      <c r="D5898" s="11"/>
      <c r="E58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98" s="524" t="str">
        <f t="shared" si="278"/>
        <v/>
      </c>
      <c r="H5898" s="525">
        <f t="shared" si="279"/>
        <v>0</v>
      </c>
      <c r="I5898" s="526">
        <f t="shared" si="277"/>
        <v>1</v>
      </c>
      <c r="J5898" s="526" t="str">
        <f ca="1">IF(G5898="","",SUMPRODUCT(LOOKUP(MID(SUBSTITUTE(UPPER(TRIM(CLEAN(SUBSTITUTE(SUBSTITUTE(G5898,"ٔ",""),"ـ","ء"))))," ",""),ROW(INDIRECT("1:"&amp;LEN(SUBSTITUTE(UPPER(TRIM(CLEAN(SUBSTITUTE(SUBSTITUTE(G5898,"ٔ",""),"ـ","ء"))))," ","")))),1),Gematria!$C$3:$C$40,Gematria!$D$3:$D$40)))</f>
        <v/>
      </c>
    </row>
    <row r="5899" spans="1:10" x14ac:dyDescent="0.25">
      <c r="A5899" s="2">
        <v>5898</v>
      </c>
      <c r="B5899" s="2">
        <v>81</v>
      </c>
      <c r="C5899" s="2">
        <v>21</v>
      </c>
      <c r="D5899" s="11"/>
      <c r="E58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8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5899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899" s="524" t="str">
        <f t="shared" si="278"/>
        <v/>
      </c>
      <c r="H5899" s="525">
        <f t="shared" si="279"/>
        <v>0</v>
      </c>
      <c r="I5899" s="526">
        <f t="shared" si="277"/>
        <v>1</v>
      </c>
      <c r="J5899" s="526" t="str">
        <f ca="1">IF(G5899="","",SUMPRODUCT(LOOKUP(MID(SUBSTITUTE(UPPER(TRIM(CLEAN(SUBSTITUTE(SUBSTITUTE(G5899,"ٔ",""),"ـ","ء"))))," ",""),ROW(INDIRECT("1:"&amp;LEN(SUBSTITUTE(UPPER(TRIM(CLEAN(SUBSTITUTE(SUBSTITUTE(G5899,"ٔ",""),"ـ","ء"))))," ","")))),1),Gematria!$C$3:$C$40,Gematria!$D$3:$D$40)))</f>
        <v/>
      </c>
    </row>
    <row r="5900" spans="1:10" x14ac:dyDescent="0.25">
      <c r="A5900" s="2">
        <v>5899</v>
      </c>
      <c r="B5900" s="2">
        <v>81</v>
      </c>
      <c r="C5900" s="2">
        <v>22</v>
      </c>
      <c r="D5900" s="11"/>
      <c r="E59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00" s="524" t="str">
        <f t="shared" si="278"/>
        <v/>
      </c>
      <c r="H5900" s="525">
        <f t="shared" si="279"/>
        <v>0</v>
      </c>
      <c r="I5900" s="526">
        <f t="shared" si="277"/>
        <v>1</v>
      </c>
      <c r="J5900" s="526" t="str">
        <f ca="1">IF(G5900="","",SUMPRODUCT(LOOKUP(MID(SUBSTITUTE(UPPER(TRIM(CLEAN(SUBSTITUTE(SUBSTITUTE(G5900,"ٔ",""),"ـ","ء"))))," ",""),ROW(INDIRECT("1:"&amp;LEN(SUBSTITUTE(UPPER(TRIM(CLEAN(SUBSTITUTE(SUBSTITUTE(G5900,"ٔ",""),"ـ","ء"))))," ","")))),1),Gematria!$C$3:$C$40,Gematria!$D$3:$D$40)))</f>
        <v/>
      </c>
    </row>
    <row r="5901" spans="1:10" x14ac:dyDescent="0.25">
      <c r="A5901" s="2">
        <v>5900</v>
      </c>
      <c r="B5901" s="2">
        <v>81</v>
      </c>
      <c r="C5901" s="2">
        <v>23</v>
      </c>
      <c r="D5901" s="11"/>
      <c r="E59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01" s="524" t="str">
        <f t="shared" si="278"/>
        <v/>
      </c>
      <c r="H5901" s="525">
        <f t="shared" si="279"/>
        <v>0</v>
      </c>
      <c r="I5901" s="526">
        <f t="shared" si="277"/>
        <v>1</v>
      </c>
      <c r="J5901" s="526" t="str">
        <f ca="1">IF(G5901="","",SUMPRODUCT(LOOKUP(MID(SUBSTITUTE(UPPER(TRIM(CLEAN(SUBSTITUTE(SUBSTITUTE(G5901,"ٔ",""),"ـ","ء"))))," ",""),ROW(INDIRECT("1:"&amp;LEN(SUBSTITUTE(UPPER(TRIM(CLEAN(SUBSTITUTE(SUBSTITUTE(G5901,"ٔ",""),"ـ","ء"))))," ","")))),1),Gematria!$C$3:$C$40,Gematria!$D$3:$D$40)))</f>
        <v/>
      </c>
    </row>
    <row r="5902" spans="1:10" x14ac:dyDescent="0.25">
      <c r="A5902" s="2">
        <v>5901</v>
      </c>
      <c r="B5902" s="2">
        <v>81</v>
      </c>
      <c r="C5902" s="2">
        <v>24</v>
      </c>
      <c r="D5902" s="11"/>
      <c r="E59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02" s="524" t="str">
        <f t="shared" si="278"/>
        <v/>
      </c>
      <c r="H5902" s="525">
        <f t="shared" si="279"/>
        <v>0</v>
      </c>
      <c r="I5902" s="526">
        <f t="shared" si="277"/>
        <v>1</v>
      </c>
      <c r="J5902" s="526" t="str">
        <f ca="1">IF(G5902="","",SUMPRODUCT(LOOKUP(MID(SUBSTITUTE(UPPER(TRIM(CLEAN(SUBSTITUTE(SUBSTITUTE(G5902,"ٔ",""),"ـ","ء"))))," ",""),ROW(INDIRECT("1:"&amp;LEN(SUBSTITUTE(UPPER(TRIM(CLEAN(SUBSTITUTE(SUBSTITUTE(G5902,"ٔ",""),"ـ","ء"))))," ","")))),1),Gematria!$C$3:$C$40,Gematria!$D$3:$D$40)))</f>
        <v/>
      </c>
    </row>
    <row r="5903" spans="1:10" x14ac:dyDescent="0.25">
      <c r="A5903" s="2">
        <v>5902</v>
      </c>
      <c r="B5903" s="2">
        <v>81</v>
      </c>
      <c r="C5903" s="2">
        <v>25</v>
      </c>
      <c r="D5903" s="11"/>
      <c r="E59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03" s="524" t="str">
        <f t="shared" si="278"/>
        <v/>
      </c>
      <c r="H5903" s="525">
        <f t="shared" si="279"/>
        <v>0</v>
      </c>
      <c r="I5903" s="526">
        <f t="shared" si="277"/>
        <v>1</v>
      </c>
      <c r="J5903" s="526" t="str">
        <f ca="1">IF(G5903="","",SUMPRODUCT(LOOKUP(MID(SUBSTITUTE(UPPER(TRIM(CLEAN(SUBSTITUTE(SUBSTITUTE(G5903,"ٔ",""),"ـ","ء"))))," ",""),ROW(INDIRECT("1:"&amp;LEN(SUBSTITUTE(UPPER(TRIM(CLEAN(SUBSTITUTE(SUBSTITUTE(G5903,"ٔ",""),"ـ","ء"))))," ","")))),1),Gematria!$C$3:$C$40,Gematria!$D$3:$D$40)))</f>
        <v/>
      </c>
    </row>
    <row r="5904" spans="1:10" x14ac:dyDescent="0.25">
      <c r="A5904" s="2">
        <v>5903</v>
      </c>
      <c r="B5904" s="2">
        <v>81</v>
      </c>
      <c r="C5904" s="2">
        <v>26</v>
      </c>
      <c r="D5904" s="11"/>
      <c r="E59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04" s="524" t="str">
        <f t="shared" si="278"/>
        <v/>
      </c>
      <c r="H5904" s="525">
        <f t="shared" si="279"/>
        <v>0</v>
      </c>
      <c r="I5904" s="526">
        <f t="shared" si="277"/>
        <v>1</v>
      </c>
      <c r="J5904" s="526" t="str">
        <f ca="1">IF(G5904="","",SUMPRODUCT(LOOKUP(MID(SUBSTITUTE(UPPER(TRIM(CLEAN(SUBSTITUTE(SUBSTITUTE(G5904,"ٔ",""),"ـ","ء"))))," ",""),ROW(INDIRECT("1:"&amp;LEN(SUBSTITUTE(UPPER(TRIM(CLEAN(SUBSTITUTE(SUBSTITUTE(G5904,"ٔ",""),"ـ","ء"))))," ","")))),1),Gematria!$C$3:$C$40,Gematria!$D$3:$D$40)))</f>
        <v/>
      </c>
    </row>
    <row r="5905" spans="1:10" x14ac:dyDescent="0.25">
      <c r="A5905" s="2">
        <v>5904</v>
      </c>
      <c r="B5905" s="2">
        <v>81</v>
      </c>
      <c r="C5905" s="2">
        <v>27</v>
      </c>
      <c r="D5905" s="11"/>
      <c r="E59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05" s="524" t="str">
        <f t="shared" si="278"/>
        <v/>
      </c>
      <c r="H5905" s="525">
        <f t="shared" si="279"/>
        <v>0</v>
      </c>
      <c r="I5905" s="526">
        <f t="shared" si="277"/>
        <v>1</v>
      </c>
      <c r="J5905" s="526" t="str">
        <f ca="1">IF(G5905="","",SUMPRODUCT(LOOKUP(MID(SUBSTITUTE(UPPER(TRIM(CLEAN(SUBSTITUTE(SUBSTITUTE(G5905,"ٔ",""),"ـ","ء"))))," ",""),ROW(INDIRECT("1:"&amp;LEN(SUBSTITUTE(UPPER(TRIM(CLEAN(SUBSTITUTE(SUBSTITUTE(G5905,"ٔ",""),"ـ","ء"))))," ","")))),1),Gematria!$C$3:$C$40,Gematria!$D$3:$D$40)))</f>
        <v/>
      </c>
    </row>
    <row r="5906" spans="1:10" x14ac:dyDescent="0.25">
      <c r="A5906" s="2">
        <v>5905</v>
      </c>
      <c r="B5906" s="2">
        <v>81</v>
      </c>
      <c r="C5906" s="2">
        <v>28</v>
      </c>
      <c r="D5906" s="11"/>
      <c r="E59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06" s="524" t="str">
        <f t="shared" si="278"/>
        <v/>
      </c>
      <c r="H5906" s="525">
        <f t="shared" si="279"/>
        <v>0</v>
      </c>
      <c r="I5906" s="526">
        <f t="shared" si="277"/>
        <v>1</v>
      </c>
      <c r="J5906" s="526" t="str">
        <f ca="1">IF(G5906="","",SUMPRODUCT(LOOKUP(MID(SUBSTITUTE(UPPER(TRIM(CLEAN(SUBSTITUTE(SUBSTITUTE(G5906,"ٔ",""),"ـ","ء"))))," ",""),ROW(INDIRECT("1:"&amp;LEN(SUBSTITUTE(UPPER(TRIM(CLEAN(SUBSTITUTE(SUBSTITUTE(G5906,"ٔ",""),"ـ","ء"))))," ","")))),1),Gematria!$C$3:$C$40,Gematria!$D$3:$D$40)))</f>
        <v/>
      </c>
    </row>
    <row r="5907" spans="1:10" x14ac:dyDescent="0.25">
      <c r="A5907" s="2">
        <v>5906</v>
      </c>
      <c r="B5907" s="2">
        <v>81</v>
      </c>
      <c r="C5907" s="2">
        <v>29</v>
      </c>
      <c r="D5907" s="11"/>
      <c r="E59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07" s="524" t="str">
        <f t="shared" si="278"/>
        <v/>
      </c>
      <c r="H5907" s="525">
        <f t="shared" si="279"/>
        <v>0</v>
      </c>
      <c r="I5907" s="526">
        <f t="shared" ref="I5907:I5970" si="280">LEN(TRIM(G5907))-H5907+1</f>
        <v>1</v>
      </c>
      <c r="J5907" s="526" t="str">
        <f ca="1">IF(G5907="","",SUMPRODUCT(LOOKUP(MID(SUBSTITUTE(UPPER(TRIM(CLEAN(SUBSTITUTE(SUBSTITUTE(G5907,"ٔ",""),"ـ","ء"))))," ",""),ROW(INDIRECT("1:"&amp;LEN(SUBSTITUTE(UPPER(TRIM(CLEAN(SUBSTITUTE(SUBSTITUTE(G5907,"ٔ",""),"ـ","ء"))))," ","")))),1),Gematria!$C$3:$C$40,Gematria!$D$3:$D$40)))</f>
        <v/>
      </c>
    </row>
    <row r="5908" spans="1:10" x14ac:dyDescent="0.25">
      <c r="A5908" s="2">
        <v>5907</v>
      </c>
      <c r="B5908" s="2">
        <v>82</v>
      </c>
      <c r="C5908" s="2">
        <v>0</v>
      </c>
      <c r="D5908" s="11"/>
      <c r="E59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08" s="524" t="str">
        <f t="shared" si="278"/>
        <v/>
      </c>
      <c r="H5908" s="525">
        <f t="shared" si="279"/>
        <v>0</v>
      </c>
      <c r="I5908" s="526">
        <f t="shared" si="280"/>
        <v>1</v>
      </c>
      <c r="J5908" s="526" t="str">
        <f ca="1">IF(G5908="","",SUMPRODUCT(LOOKUP(MID(SUBSTITUTE(UPPER(TRIM(CLEAN(SUBSTITUTE(SUBSTITUTE(G5908,"ٔ",""),"ـ","ء"))))," ",""),ROW(INDIRECT("1:"&amp;LEN(SUBSTITUTE(UPPER(TRIM(CLEAN(SUBSTITUTE(SUBSTITUTE(G5908,"ٔ",""),"ـ","ء"))))," ","")))),1),Gematria!$C$3:$C$40,Gematria!$D$3:$D$40)))</f>
        <v/>
      </c>
    </row>
    <row r="5909" spans="1:10" x14ac:dyDescent="0.25">
      <c r="A5909" s="2">
        <v>5908</v>
      </c>
      <c r="B5909" s="2">
        <v>82</v>
      </c>
      <c r="C5909" s="2">
        <v>1</v>
      </c>
      <c r="D5909" s="11"/>
      <c r="E59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09" s="524" t="str">
        <f t="shared" si="278"/>
        <v/>
      </c>
      <c r="H5909" s="525">
        <f t="shared" si="279"/>
        <v>0</v>
      </c>
      <c r="I5909" s="526">
        <f t="shared" si="280"/>
        <v>1</v>
      </c>
      <c r="J5909" s="526" t="str">
        <f ca="1">IF(G5909="","",SUMPRODUCT(LOOKUP(MID(SUBSTITUTE(UPPER(TRIM(CLEAN(SUBSTITUTE(SUBSTITUTE(G5909,"ٔ",""),"ـ","ء"))))," ",""),ROW(INDIRECT("1:"&amp;LEN(SUBSTITUTE(UPPER(TRIM(CLEAN(SUBSTITUTE(SUBSTITUTE(G5909,"ٔ",""),"ـ","ء"))))," ","")))),1),Gematria!$C$3:$C$40,Gematria!$D$3:$D$40)))</f>
        <v/>
      </c>
    </row>
    <row r="5910" spans="1:10" x14ac:dyDescent="0.25">
      <c r="A5910" s="2">
        <v>5909</v>
      </c>
      <c r="B5910" s="2">
        <v>82</v>
      </c>
      <c r="C5910" s="2">
        <v>2</v>
      </c>
      <c r="D5910" s="11"/>
      <c r="E59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10" s="524" t="str">
        <f t="shared" si="278"/>
        <v/>
      </c>
      <c r="H5910" s="525">
        <f t="shared" si="279"/>
        <v>0</v>
      </c>
      <c r="I5910" s="526">
        <f t="shared" si="280"/>
        <v>1</v>
      </c>
      <c r="J5910" s="526" t="str">
        <f ca="1">IF(G5910="","",SUMPRODUCT(LOOKUP(MID(SUBSTITUTE(UPPER(TRIM(CLEAN(SUBSTITUTE(SUBSTITUTE(G5910,"ٔ",""),"ـ","ء"))))," ",""),ROW(INDIRECT("1:"&amp;LEN(SUBSTITUTE(UPPER(TRIM(CLEAN(SUBSTITUTE(SUBSTITUTE(G5910,"ٔ",""),"ـ","ء"))))," ","")))),1),Gematria!$C$3:$C$40,Gematria!$D$3:$D$40)))</f>
        <v/>
      </c>
    </row>
    <row r="5911" spans="1:10" x14ac:dyDescent="0.25">
      <c r="A5911" s="2">
        <v>5910</v>
      </c>
      <c r="B5911" s="2">
        <v>82</v>
      </c>
      <c r="C5911" s="2">
        <v>3</v>
      </c>
      <c r="D5911" s="11"/>
      <c r="E59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11" s="524" t="str">
        <f t="shared" si="278"/>
        <v/>
      </c>
      <c r="H5911" s="525">
        <f t="shared" si="279"/>
        <v>0</v>
      </c>
      <c r="I5911" s="526">
        <f t="shared" si="280"/>
        <v>1</v>
      </c>
      <c r="J5911" s="526" t="str">
        <f ca="1">IF(G5911="","",SUMPRODUCT(LOOKUP(MID(SUBSTITUTE(UPPER(TRIM(CLEAN(SUBSTITUTE(SUBSTITUTE(G5911,"ٔ",""),"ـ","ء"))))," ",""),ROW(INDIRECT("1:"&amp;LEN(SUBSTITUTE(UPPER(TRIM(CLEAN(SUBSTITUTE(SUBSTITUTE(G5911,"ٔ",""),"ـ","ء"))))," ","")))),1),Gematria!$C$3:$C$40,Gematria!$D$3:$D$40)))</f>
        <v/>
      </c>
    </row>
    <row r="5912" spans="1:10" x14ac:dyDescent="0.25">
      <c r="A5912" s="2">
        <v>5911</v>
      </c>
      <c r="B5912" s="2">
        <v>82</v>
      </c>
      <c r="C5912" s="2">
        <v>4</v>
      </c>
      <c r="D5912" s="11"/>
      <c r="E59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12" s="524" t="str">
        <f t="shared" si="278"/>
        <v/>
      </c>
      <c r="H5912" s="525">
        <f t="shared" si="279"/>
        <v>0</v>
      </c>
      <c r="I5912" s="526">
        <f t="shared" si="280"/>
        <v>1</v>
      </c>
      <c r="J5912" s="526" t="str">
        <f ca="1">IF(G5912="","",SUMPRODUCT(LOOKUP(MID(SUBSTITUTE(UPPER(TRIM(CLEAN(SUBSTITUTE(SUBSTITUTE(G5912,"ٔ",""),"ـ","ء"))))," ",""),ROW(INDIRECT("1:"&amp;LEN(SUBSTITUTE(UPPER(TRIM(CLEAN(SUBSTITUTE(SUBSTITUTE(G5912,"ٔ",""),"ـ","ء"))))," ","")))),1),Gematria!$C$3:$C$40,Gematria!$D$3:$D$40)))</f>
        <v/>
      </c>
    </row>
    <row r="5913" spans="1:10" x14ac:dyDescent="0.25">
      <c r="A5913" s="2">
        <v>5912</v>
      </c>
      <c r="B5913" s="2">
        <v>82</v>
      </c>
      <c r="C5913" s="2">
        <v>5</v>
      </c>
      <c r="D5913" s="11"/>
      <c r="E59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13" s="524" t="str">
        <f t="shared" si="278"/>
        <v/>
      </c>
      <c r="H5913" s="525">
        <f t="shared" si="279"/>
        <v>0</v>
      </c>
      <c r="I5913" s="526">
        <f t="shared" si="280"/>
        <v>1</v>
      </c>
      <c r="J5913" s="526" t="str">
        <f ca="1">IF(G5913="","",SUMPRODUCT(LOOKUP(MID(SUBSTITUTE(UPPER(TRIM(CLEAN(SUBSTITUTE(SUBSTITUTE(G5913,"ٔ",""),"ـ","ء"))))," ",""),ROW(INDIRECT("1:"&amp;LEN(SUBSTITUTE(UPPER(TRIM(CLEAN(SUBSTITUTE(SUBSTITUTE(G5913,"ٔ",""),"ـ","ء"))))," ","")))),1),Gematria!$C$3:$C$40,Gematria!$D$3:$D$40)))</f>
        <v/>
      </c>
    </row>
    <row r="5914" spans="1:10" x14ac:dyDescent="0.25">
      <c r="A5914" s="2">
        <v>5913</v>
      </c>
      <c r="B5914" s="2">
        <v>82</v>
      </c>
      <c r="C5914" s="2">
        <v>6</v>
      </c>
      <c r="D5914" s="11"/>
      <c r="E59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14" s="524" t="str">
        <f t="shared" si="278"/>
        <v/>
      </c>
      <c r="H5914" s="525">
        <f t="shared" si="279"/>
        <v>0</v>
      </c>
      <c r="I5914" s="526">
        <f t="shared" si="280"/>
        <v>1</v>
      </c>
      <c r="J5914" s="526" t="str">
        <f ca="1">IF(G5914="","",SUMPRODUCT(LOOKUP(MID(SUBSTITUTE(UPPER(TRIM(CLEAN(SUBSTITUTE(SUBSTITUTE(G5914,"ٔ",""),"ـ","ء"))))," ",""),ROW(INDIRECT("1:"&amp;LEN(SUBSTITUTE(UPPER(TRIM(CLEAN(SUBSTITUTE(SUBSTITUTE(G5914,"ٔ",""),"ـ","ء"))))," ","")))),1),Gematria!$C$3:$C$40,Gematria!$D$3:$D$40)))</f>
        <v/>
      </c>
    </row>
    <row r="5915" spans="1:10" x14ac:dyDescent="0.25">
      <c r="A5915" s="2">
        <v>5914</v>
      </c>
      <c r="B5915" s="2">
        <v>82</v>
      </c>
      <c r="C5915" s="2">
        <v>7</v>
      </c>
      <c r="D5915" s="11"/>
      <c r="E59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15" s="524" t="str">
        <f t="shared" si="278"/>
        <v/>
      </c>
      <c r="H5915" s="525">
        <f t="shared" si="279"/>
        <v>0</v>
      </c>
      <c r="I5915" s="526">
        <f t="shared" si="280"/>
        <v>1</v>
      </c>
      <c r="J5915" s="526" t="str">
        <f ca="1">IF(G5915="","",SUMPRODUCT(LOOKUP(MID(SUBSTITUTE(UPPER(TRIM(CLEAN(SUBSTITUTE(SUBSTITUTE(G5915,"ٔ",""),"ـ","ء"))))," ",""),ROW(INDIRECT("1:"&amp;LEN(SUBSTITUTE(UPPER(TRIM(CLEAN(SUBSTITUTE(SUBSTITUTE(G5915,"ٔ",""),"ـ","ء"))))," ","")))),1),Gematria!$C$3:$C$40,Gematria!$D$3:$D$40)))</f>
        <v/>
      </c>
    </row>
    <row r="5916" spans="1:10" x14ac:dyDescent="0.25">
      <c r="A5916" s="2">
        <v>5915</v>
      </c>
      <c r="B5916" s="2">
        <v>82</v>
      </c>
      <c r="C5916" s="2">
        <v>8</v>
      </c>
      <c r="D5916" s="11"/>
      <c r="E59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16" s="524" t="str">
        <f t="shared" si="278"/>
        <v/>
      </c>
      <c r="H5916" s="525">
        <f t="shared" si="279"/>
        <v>0</v>
      </c>
      <c r="I5916" s="526">
        <f t="shared" si="280"/>
        <v>1</v>
      </c>
      <c r="J5916" s="526" t="str">
        <f ca="1">IF(G5916="","",SUMPRODUCT(LOOKUP(MID(SUBSTITUTE(UPPER(TRIM(CLEAN(SUBSTITUTE(SUBSTITUTE(G5916,"ٔ",""),"ـ","ء"))))," ",""),ROW(INDIRECT("1:"&amp;LEN(SUBSTITUTE(UPPER(TRIM(CLEAN(SUBSTITUTE(SUBSTITUTE(G5916,"ٔ",""),"ـ","ء"))))," ","")))),1),Gematria!$C$3:$C$40,Gematria!$D$3:$D$40)))</f>
        <v/>
      </c>
    </row>
    <row r="5917" spans="1:10" x14ac:dyDescent="0.25">
      <c r="A5917" s="2">
        <v>5916</v>
      </c>
      <c r="B5917" s="2">
        <v>82</v>
      </c>
      <c r="C5917" s="2">
        <v>9</v>
      </c>
      <c r="D5917" s="11"/>
      <c r="E59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17" s="524" t="str">
        <f t="shared" si="278"/>
        <v/>
      </c>
      <c r="H5917" s="525">
        <f t="shared" si="279"/>
        <v>0</v>
      </c>
      <c r="I5917" s="526">
        <f t="shared" si="280"/>
        <v>1</v>
      </c>
      <c r="J5917" s="526" t="str">
        <f ca="1">IF(G5917="","",SUMPRODUCT(LOOKUP(MID(SUBSTITUTE(UPPER(TRIM(CLEAN(SUBSTITUTE(SUBSTITUTE(G5917,"ٔ",""),"ـ","ء"))))," ",""),ROW(INDIRECT("1:"&amp;LEN(SUBSTITUTE(UPPER(TRIM(CLEAN(SUBSTITUTE(SUBSTITUTE(G5917,"ٔ",""),"ـ","ء"))))," ","")))),1),Gematria!$C$3:$C$40,Gematria!$D$3:$D$40)))</f>
        <v/>
      </c>
    </row>
    <row r="5918" spans="1:10" x14ac:dyDescent="0.25">
      <c r="A5918" s="2">
        <v>5917</v>
      </c>
      <c r="B5918" s="2">
        <v>82</v>
      </c>
      <c r="C5918" s="2">
        <v>10</v>
      </c>
      <c r="D5918" s="11"/>
      <c r="E59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18" s="524" t="str">
        <f t="shared" si="278"/>
        <v/>
      </c>
      <c r="H5918" s="525">
        <f t="shared" si="279"/>
        <v>0</v>
      </c>
      <c r="I5918" s="526">
        <f t="shared" si="280"/>
        <v>1</v>
      </c>
      <c r="J5918" s="526" t="str">
        <f ca="1">IF(G5918="","",SUMPRODUCT(LOOKUP(MID(SUBSTITUTE(UPPER(TRIM(CLEAN(SUBSTITUTE(SUBSTITUTE(G5918,"ٔ",""),"ـ","ء"))))," ",""),ROW(INDIRECT("1:"&amp;LEN(SUBSTITUTE(UPPER(TRIM(CLEAN(SUBSTITUTE(SUBSTITUTE(G5918,"ٔ",""),"ـ","ء"))))," ","")))),1),Gematria!$C$3:$C$40,Gematria!$D$3:$D$40)))</f>
        <v/>
      </c>
    </row>
    <row r="5919" spans="1:10" x14ac:dyDescent="0.25">
      <c r="A5919" s="2">
        <v>5918</v>
      </c>
      <c r="B5919" s="2">
        <v>82</v>
      </c>
      <c r="C5919" s="2">
        <v>11</v>
      </c>
      <c r="D5919" s="11"/>
      <c r="E59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19" s="524" t="str">
        <f t="shared" si="278"/>
        <v/>
      </c>
      <c r="H5919" s="525">
        <f t="shared" si="279"/>
        <v>0</v>
      </c>
      <c r="I5919" s="526">
        <f t="shared" si="280"/>
        <v>1</v>
      </c>
      <c r="J5919" s="526" t="str">
        <f ca="1">IF(G5919="","",SUMPRODUCT(LOOKUP(MID(SUBSTITUTE(UPPER(TRIM(CLEAN(SUBSTITUTE(SUBSTITUTE(G5919,"ٔ",""),"ـ","ء"))))," ",""),ROW(INDIRECT("1:"&amp;LEN(SUBSTITUTE(UPPER(TRIM(CLEAN(SUBSTITUTE(SUBSTITUTE(G5919,"ٔ",""),"ـ","ء"))))," ","")))),1),Gematria!$C$3:$C$40,Gematria!$D$3:$D$40)))</f>
        <v/>
      </c>
    </row>
    <row r="5920" spans="1:10" x14ac:dyDescent="0.25">
      <c r="A5920" s="2">
        <v>5919</v>
      </c>
      <c r="B5920" s="2">
        <v>82</v>
      </c>
      <c r="C5920" s="2">
        <v>12</v>
      </c>
      <c r="D5920" s="11"/>
      <c r="E59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20" s="524" t="str">
        <f t="shared" si="278"/>
        <v/>
      </c>
      <c r="H5920" s="525">
        <f t="shared" si="279"/>
        <v>0</v>
      </c>
      <c r="I5920" s="526">
        <f t="shared" si="280"/>
        <v>1</v>
      </c>
      <c r="J5920" s="526" t="str">
        <f ca="1">IF(G5920="","",SUMPRODUCT(LOOKUP(MID(SUBSTITUTE(UPPER(TRIM(CLEAN(SUBSTITUTE(SUBSTITUTE(G5920,"ٔ",""),"ـ","ء"))))," ",""),ROW(INDIRECT("1:"&amp;LEN(SUBSTITUTE(UPPER(TRIM(CLEAN(SUBSTITUTE(SUBSTITUTE(G5920,"ٔ",""),"ـ","ء"))))," ","")))),1),Gematria!$C$3:$C$40,Gematria!$D$3:$D$40)))</f>
        <v/>
      </c>
    </row>
    <row r="5921" spans="1:10" x14ac:dyDescent="0.25">
      <c r="A5921" s="2">
        <v>5920</v>
      </c>
      <c r="B5921" s="2">
        <v>82</v>
      </c>
      <c r="C5921" s="2">
        <v>13</v>
      </c>
      <c r="D5921" s="11"/>
      <c r="E59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21" s="524" t="str">
        <f t="shared" si="278"/>
        <v/>
      </c>
      <c r="H5921" s="525">
        <f t="shared" si="279"/>
        <v>0</v>
      </c>
      <c r="I5921" s="526">
        <f t="shared" si="280"/>
        <v>1</v>
      </c>
      <c r="J5921" s="526" t="str">
        <f ca="1">IF(G5921="","",SUMPRODUCT(LOOKUP(MID(SUBSTITUTE(UPPER(TRIM(CLEAN(SUBSTITUTE(SUBSTITUTE(G5921,"ٔ",""),"ـ","ء"))))," ",""),ROW(INDIRECT("1:"&amp;LEN(SUBSTITUTE(UPPER(TRIM(CLEAN(SUBSTITUTE(SUBSTITUTE(G5921,"ٔ",""),"ـ","ء"))))," ","")))),1),Gematria!$C$3:$C$40,Gematria!$D$3:$D$40)))</f>
        <v/>
      </c>
    </row>
    <row r="5922" spans="1:10" x14ac:dyDescent="0.25">
      <c r="A5922" s="2">
        <v>5921</v>
      </c>
      <c r="B5922" s="2">
        <v>82</v>
      </c>
      <c r="C5922" s="2">
        <v>14</v>
      </c>
      <c r="D5922" s="11"/>
      <c r="E59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22" s="524" t="str">
        <f t="shared" si="278"/>
        <v/>
      </c>
      <c r="H5922" s="525">
        <f t="shared" si="279"/>
        <v>0</v>
      </c>
      <c r="I5922" s="526">
        <f t="shared" si="280"/>
        <v>1</v>
      </c>
      <c r="J5922" s="526" t="str">
        <f ca="1">IF(G5922="","",SUMPRODUCT(LOOKUP(MID(SUBSTITUTE(UPPER(TRIM(CLEAN(SUBSTITUTE(SUBSTITUTE(G5922,"ٔ",""),"ـ","ء"))))," ",""),ROW(INDIRECT("1:"&amp;LEN(SUBSTITUTE(UPPER(TRIM(CLEAN(SUBSTITUTE(SUBSTITUTE(G5922,"ٔ",""),"ـ","ء"))))," ","")))),1),Gematria!$C$3:$C$40,Gematria!$D$3:$D$40)))</f>
        <v/>
      </c>
    </row>
    <row r="5923" spans="1:10" x14ac:dyDescent="0.25">
      <c r="A5923" s="2">
        <v>5922</v>
      </c>
      <c r="B5923" s="2">
        <v>82</v>
      </c>
      <c r="C5923" s="2">
        <v>15</v>
      </c>
      <c r="D5923" s="11"/>
      <c r="E59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23" s="524" t="str">
        <f t="shared" si="278"/>
        <v/>
      </c>
      <c r="H5923" s="525">
        <f t="shared" si="279"/>
        <v>0</v>
      </c>
      <c r="I5923" s="526">
        <f t="shared" si="280"/>
        <v>1</v>
      </c>
      <c r="J5923" s="526" t="str">
        <f ca="1">IF(G5923="","",SUMPRODUCT(LOOKUP(MID(SUBSTITUTE(UPPER(TRIM(CLEAN(SUBSTITUTE(SUBSTITUTE(G5923,"ٔ",""),"ـ","ء"))))," ",""),ROW(INDIRECT("1:"&amp;LEN(SUBSTITUTE(UPPER(TRIM(CLEAN(SUBSTITUTE(SUBSTITUTE(G5923,"ٔ",""),"ـ","ء"))))," ","")))),1),Gematria!$C$3:$C$40,Gematria!$D$3:$D$40)))</f>
        <v/>
      </c>
    </row>
    <row r="5924" spans="1:10" x14ac:dyDescent="0.25">
      <c r="A5924" s="2">
        <v>5923</v>
      </c>
      <c r="B5924" s="2">
        <v>82</v>
      </c>
      <c r="C5924" s="2">
        <v>16</v>
      </c>
      <c r="D5924" s="11"/>
      <c r="E59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24" s="524" t="str">
        <f t="shared" si="278"/>
        <v/>
      </c>
      <c r="H5924" s="525">
        <f t="shared" si="279"/>
        <v>0</v>
      </c>
      <c r="I5924" s="526">
        <f t="shared" si="280"/>
        <v>1</v>
      </c>
      <c r="J5924" s="526" t="str">
        <f ca="1">IF(G5924="","",SUMPRODUCT(LOOKUP(MID(SUBSTITUTE(UPPER(TRIM(CLEAN(SUBSTITUTE(SUBSTITUTE(G5924,"ٔ",""),"ـ","ء"))))," ",""),ROW(INDIRECT("1:"&amp;LEN(SUBSTITUTE(UPPER(TRIM(CLEAN(SUBSTITUTE(SUBSTITUTE(G5924,"ٔ",""),"ـ","ء"))))," ","")))),1),Gematria!$C$3:$C$40,Gematria!$D$3:$D$40)))</f>
        <v/>
      </c>
    </row>
    <row r="5925" spans="1:10" x14ac:dyDescent="0.25">
      <c r="A5925" s="2">
        <v>5924</v>
      </c>
      <c r="B5925" s="2">
        <v>82</v>
      </c>
      <c r="C5925" s="2">
        <v>17</v>
      </c>
      <c r="D5925" s="11"/>
      <c r="E59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25" s="524" t="str">
        <f t="shared" si="278"/>
        <v/>
      </c>
      <c r="H5925" s="525">
        <f t="shared" si="279"/>
        <v>0</v>
      </c>
      <c r="I5925" s="526">
        <f t="shared" si="280"/>
        <v>1</v>
      </c>
      <c r="J5925" s="526" t="str">
        <f ca="1">IF(G5925="","",SUMPRODUCT(LOOKUP(MID(SUBSTITUTE(UPPER(TRIM(CLEAN(SUBSTITUTE(SUBSTITUTE(G5925,"ٔ",""),"ـ","ء"))))," ",""),ROW(INDIRECT("1:"&amp;LEN(SUBSTITUTE(UPPER(TRIM(CLEAN(SUBSTITUTE(SUBSTITUTE(G5925,"ٔ",""),"ـ","ء"))))," ","")))),1),Gematria!$C$3:$C$40,Gematria!$D$3:$D$40)))</f>
        <v/>
      </c>
    </row>
    <row r="5926" spans="1:10" x14ac:dyDescent="0.25">
      <c r="A5926" s="2">
        <v>5925</v>
      </c>
      <c r="B5926" s="2">
        <v>82</v>
      </c>
      <c r="C5926" s="2">
        <v>18</v>
      </c>
      <c r="D5926" s="11"/>
      <c r="E59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26" s="524" t="str">
        <f t="shared" si="278"/>
        <v/>
      </c>
      <c r="H5926" s="525">
        <f t="shared" si="279"/>
        <v>0</v>
      </c>
      <c r="I5926" s="526">
        <f t="shared" si="280"/>
        <v>1</v>
      </c>
      <c r="J5926" s="526" t="str">
        <f ca="1">IF(G5926="","",SUMPRODUCT(LOOKUP(MID(SUBSTITUTE(UPPER(TRIM(CLEAN(SUBSTITUTE(SUBSTITUTE(G5926,"ٔ",""),"ـ","ء"))))," ",""),ROW(INDIRECT("1:"&amp;LEN(SUBSTITUTE(UPPER(TRIM(CLEAN(SUBSTITUTE(SUBSTITUTE(G5926,"ٔ",""),"ـ","ء"))))," ","")))),1),Gematria!$C$3:$C$40,Gematria!$D$3:$D$40)))</f>
        <v/>
      </c>
    </row>
    <row r="5927" spans="1:10" x14ac:dyDescent="0.25">
      <c r="A5927" s="2">
        <v>5926</v>
      </c>
      <c r="B5927" s="2">
        <v>82</v>
      </c>
      <c r="C5927" s="2">
        <v>19</v>
      </c>
      <c r="D5927" s="11"/>
      <c r="E59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27" s="524" t="str">
        <f t="shared" si="278"/>
        <v/>
      </c>
      <c r="H5927" s="525">
        <f t="shared" si="279"/>
        <v>0</v>
      </c>
      <c r="I5927" s="526">
        <f t="shared" si="280"/>
        <v>1</v>
      </c>
      <c r="J5927" s="526" t="str">
        <f ca="1">IF(G5927="","",SUMPRODUCT(LOOKUP(MID(SUBSTITUTE(UPPER(TRIM(CLEAN(SUBSTITUTE(SUBSTITUTE(G5927,"ٔ",""),"ـ","ء"))))," ",""),ROW(INDIRECT("1:"&amp;LEN(SUBSTITUTE(UPPER(TRIM(CLEAN(SUBSTITUTE(SUBSTITUTE(G5927,"ٔ",""),"ـ","ء"))))," ","")))),1),Gematria!$C$3:$C$40,Gematria!$D$3:$D$40)))</f>
        <v/>
      </c>
    </row>
    <row r="5928" spans="1:10" x14ac:dyDescent="0.25">
      <c r="A5928" s="2">
        <v>5927</v>
      </c>
      <c r="B5928" s="2">
        <v>83</v>
      </c>
      <c r="C5928" s="2">
        <v>0</v>
      </c>
      <c r="D5928" s="11"/>
      <c r="E59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28" s="524" t="str">
        <f t="shared" si="278"/>
        <v/>
      </c>
      <c r="H5928" s="525">
        <f t="shared" si="279"/>
        <v>0</v>
      </c>
      <c r="I5928" s="526">
        <f t="shared" si="280"/>
        <v>1</v>
      </c>
      <c r="J5928" s="526" t="str">
        <f ca="1">IF(G5928="","",SUMPRODUCT(LOOKUP(MID(SUBSTITUTE(UPPER(TRIM(CLEAN(SUBSTITUTE(SUBSTITUTE(G5928,"ٔ",""),"ـ","ء"))))," ",""),ROW(INDIRECT("1:"&amp;LEN(SUBSTITUTE(UPPER(TRIM(CLEAN(SUBSTITUTE(SUBSTITUTE(G5928,"ٔ",""),"ـ","ء"))))," ","")))),1),Gematria!$C$3:$C$40,Gematria!$D$3:$D$40)))</f>
        <v/>
      </c>
    </row>
    <row r="5929" spans="1:10" x14ac:dyDescent="0.25">
      <c r="A5929" s="2">
        <v>5928</v>
      </c>
      <c r="B5929" s="2">
        <v>83</v>
      </c>
      <c r="C5929" s="2">
        <v>1</v>
      </c>
      <c r="D5929" s="11"/>
      <c r="E59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29" s="524" t="str">
        <f t="shared" si="278"/>
        <v/>
      </c>
      <c r="H5929" s="525">
        <f t="shared" si="279"/>
        <v>0</v>
      </c>
      <c r="I5929" s="526">
        <f t="shared" si="280"/>
        <v>1</v>
      </c>
      <c r="J5929" s="526" t="str">
        <f ca="1">IF(G5929="","",SUMPRODUCT(LOOKUP(MID(SUBSTITUTE(UPPER(TRIM(CLEAN(SUBSTITUTE(SUBSTITUTE(G5929,"ٔ",""),"ـ","ء"))))," ",""),ROW(INDIRECT("1:"&amp;LEN(SUBSTITUTE(UPPER(TRIM(CLEAN(SUBSTITUTE(SUBSTITUTE(G5929,"ٔ",""),"ـ","ء"))))," ","")))),1),Gematria!$C$3:$C$40,Gematria!$D$3:$D$40)))</f>
        <v/>
      </c>
    </row>
    <row r="5930" spans="1:10" x14ac:dyDescent="0.25">
      <c r="A5930" s="2">
        <v>5929</v>
      </c>
      <c r="B5930" s="2">
        <v>83</v>
      </c>
      <c r="C5930" s="2">
        <v>2</v>
      </c>
      <c r="D5930" s="11"/>
      <c r="E59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30" s="524" t="str">
        <f t="shared" si="278"/>
        <v/>
      </c>
      <c r="H5930" s="525">
        <f t="shared" si="279"/>
        <v>0</v>
      </c>
      <c r="I5930" s="526">
        <f t="shared" si="280"/>
        <v>1</v>
      </c>
      <c r="J5930" s="526" t="str">
        <f ca="1">IF(G5930="","",SUMPRODUCT(LOOKUP(MID(SUBSTITUTE(UPPER(TRIM(CLEAN(SUBSTITUTE(SUBSTITUTE(G5930,"ٔ",""),"ـ","ء"))))," ",""),ROW(INDIRECT("1:"&amp;LEN(SUBSTITUTE(UPPER(TRIM(CLEAN(SUBSTITUTE(SUBSTITUTE(G5930,"ٔ",""),"ـ","ء"))))," ","")))),1),Gematria!$C$3:$C$40,Gematria!$D$3:$D$40)))</f>
        <v/>
      </c>
    </row>
    <row r="5931" spans="1:10" x14ac:dyDescent="0.25">
      <c r="A5931" s="2">
        <v>5930</v>
      </c>
      <c r="B5931" s="2">
        <v>83</v>
      </c>
      <c r="C5931" s="2">
        <v>3</v>
      </c>
      <c r="D5931" s="11"/>
      <c r="E59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31" s="524" t="str">
        <f t="shared" si="278"/>
        <v/>
      </c>
      <c r="H5931" s="525">
        <f t="shared" si="279"/>
        <v>0</v>
      </c>
      <c r="I5931" s="526">
        <f t="shared" si="280"/>
        <v>1</v>
      </c>
      <c r="J5931" s="526" t="str">
        <f ca="1">IF(G5931="","",SUMPRODUCT(LOOKUP(MID(SUBSTITUTE(UPPER(TRIM(CLEAN(SUBSTITUTE(SUBSTITUTE(G5931,"ٔ",""),"ـ","ء"))))," ",""),ROW(INDIRECT("1:"&amp;LEN(SUBSTITUTE(UPPER(TRIM(CLEAN(SUBSTITUTE(SUBSTITUTE(G5931,"ٔ",""),"ـ","ء"))))," ","")))),1),Gematria!$C$3:$C$40,Gematria!$D$3:$D$40)))</f>
        <v/>
      </c>
    </row>
    <row r="5932" spans="1:10" x14ac:dyDescent="0.25">
      <c r="A5932" s="2">
        <v>5931</v>
      </c>
      <c r="B5932" s="2">
        <v>83</v>
      </c>
      <c r="C5932" s="2">
        <v>4</v>
      </c>
      <c r="D5932" s="11"/>
      <c r="E59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32" s="524" t="str">
        <f t="shared" si="278"/>
        <v/>
      </c>
      <c r="H5932" s="525">
        <f t="shared" si="279"/>
        <v>0</v>
      </c>
      <c r="I5932" s="526">
        <f t="shared" si="280"/>
        <v>1</v>
      </c>
      <c r="J5932" s="526" t="str">
        <f ca="1">IF(G5932="","",SUMPRODUCT(LOOKUP(MID(SUBSTITUTE(UPPER(TRIM(CLEAN(SUBSTITUTE(SUBSTITUTE(G5932,"ٔ",""),"ـ","ء"))))," ",""),ROW(INDIRECT("1:"&amp;LEN(SUBSTITUTE(UPPER(TRIM(CLEAN(SUBSTITUTE(SUBSTITUTE(G5932,"ٔ",""),"ـ","ء"))))," ","")))),1),Gematria!$C$3:$C$40,Gematria!$D$3:$D$40)))</f>
        <v/>
      </c>
    </row>
    <row r="5933" spans="1:10" x14ac:dyDescent="0.25">
      <c r="A5933" s="2">
        <v>5932</v>
      </c>
      <c r="B5933" s="2">
        <v>83</v>
      </c>
      <c r="C5933" s="2">
        <v>5</v>
      </c>
      <c r="D5933" s="11"/>
      <c r="E59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33" s="524" t="str">
        <f t="shared" si="278"/>
        <v/>
      </c>
      <c r="H5933" s="525">
        <f t="shared" si="279"/>
        <v>0</v>
      </c>
      <c r="I5933" s="526">
        <f t="shared" si="280"/>
        <v>1</v>
      </c>
      <c r="J5933" s="526" t="str">
        <f ca="1">IF(G5933="","",SUMPRODUCT(LOOKUP(MID(SUBSTITUTE(UPPER(TRIM(CLEAN(SUBSTITUTE(SUBSTITUTE(G5933,"ٔ",""),"ـ","ء"))))," ",""),ROW(INDIRECT("1:"&amp;LEN(SUBSTITUTE(UPPER(TRIM(CLEAN(SUBSTITUTE(SUBSTITUTE(G5933,"ٔ",""),"ـ","ء"))))," ","")))),1),Gematria!$C$3:$C$40,Gematria!$D$3:$D$40)))</f>
        <v/>
      </c>
    </row>
    <row r="5934" spans="1:10" x14ac:dyDescent="0.25">
      <c r="A5934" s="2">
        <v>5933</v>
      </c>
      <c r="B5934" s="2">
        <v>83</v>
      </c>
      <c r="C5934" s="2">
        <v>6</v>
      </c>
      <c r="D5934" s="11"/>
      <c r="E59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34" s="524" t="str">
        <f t="shared" si="278"/>
        <v/>
      </c>
      <c r="H5934" s="525">
        <f t="shared" si="279"/>
        <v>0</v>
      </c>
      <c r="I5934" s="526">
        <f t="shared" si="280"/>
        <v>1</v>
      </c>
      <c r="J5934" s="526" t="str">
        <f ca="1">IF(G5934="","",SUMPRODUCT(LOOKUP(MID(SUBSTITUTE(UPPER(TRIM(CLEAN(SUBSTITUTE(SUBSTITUTE(G5934,"ٔ",""),"ـ","ء"))))," ",""),ROW(INDIRECT("1:"&amp;LEN(SUBSTITUTE(UPPER(TRIM(CLEAN(SUBSTITUTE(SUBSTITUTE(G5934,"ٔ",""),"ـ","ء"))))," ","")))),1),Gematria!$C$3:$C$40,Gematria!$D$3:$D$40)))</f>
        <v/>
      </c>
    </row>
    <row r="5935" spans="1:10" x14ac:dyDescent="0.25">
      <c r="A5935" s="2">
        <v>5934</v>
      </c>
      <c r="B5935" s="2">
        <v>83</v>
      </c>
      <c r="C5935" s="2">
        <v>7</v>
      </c>
      <c r="D5935" s="11"/>
      <c r="E59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35" s="524" t="str">
        <f t="shared" si="278"/>
        <v/>
      </c>
      <c r="H5935" s="525">
        <f t="shared" si="279"/>
        <v>0</v>
      </c>
      <c r="I5935" s="526">
        <f t="shared" si="280"/>
        <v>1</v>
      </c>
      <c r="J5935" s="526" t="str">
        <f ca="1">IF(G5935="","",SUMPRODUCT(LOOKUP(MID(SUBSTITUTE(UPPER(TRIM(CLEAN(SUBSTITUTE(SUBSTITUTE(G5935,"ٔ",""),"ـ","ء"))))," ",""),ROW(INDIRECT("1:"&amp;LEN(SUBSTITUTE(UPPER(TRIM(CLEAN(SUBSTITUTE(SUBSTITUTE(G5935,"ٔ",""),"ـ","ء"))))," ","")))),1),Gematria!$C$3:$C$40,Gematria!$D$3:$D$40)))</f>
        <v/>
      </c>
    </row>
    <row r="5936" spans="1:10" x14ac:dyDescent="0.25">
      <c r="A5936" s="2">
        <v>5935</v>
      </c>
      <c r="B5936" s="2">
        <v>83</v>
      </c>
      <c r="C5936" s="2">
        <v>8</v>
      </c>
      <c r="D5936" s="11"/>
      <c r="E59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36" s="524" t="str">
        <f t="shared" si="278"/>
        <v/>
      </c>
      <c r="H5936" s="525">
        <f t="shared" si="279"/>
        <v>0</v>
      </c>
      <c r="I5936" s="526">
        <f t="shared" si="280"/>
        <v>1</v>
      </c>
      <c r="J5936" s="526" t="str">
        <f ca="1">IF(G5936="","",SUMPRODUCT(LOOKUP(MID(SUBSTITUTE(UPPER(TRIM(CLEAN(SUBSTITUTE(SUBSTITUTE(G5936,"ٔ",""),"ـ","ء"))))," ",""),ROW(INDIRECT("1:"&amp;LEN(SUBSTITUTE(UPPER(TRIM(CLEAN(SUBSTITUTE(SUBSTITUTE(G5936,"ٔ",""),"ـ","ء"))))," ","")))),1),Gematria!$C$3:$C$40,Gematria!$D$3:$D$40)))</f>
        <v/>
      </c>
    </row>
    <row r="5937" spans="1:10" x14ac:dyDescent="0.25">
      <c r="A5937" s="2">
        <v>5936</v>
      </c>
      <c r="B5937" s="2">
        <v>83</v>
      </c>
      <c r="C5937" s="2">
        <v>9</v>
      </c>
      <c r="D5937" s="11"/>
      <c r="E59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37" s="524" t="str">
        <f t="shared" si="278"/>
        <v/>
      </c>
      <c r="H5937" s="525">
        <f t="shared" si="279"/>
        <v>0</v>
      </c>
      <c r="I5937" s="526">
        <f t="shared" si="280"/>
        <v>1</v>
      </c>
      <c r="J5937" s="526" t="str">
        <f ca="1">IF(G5937="","",SUMPRODUCT(LOOKUP(MID(SUBSTITUTE(UPPER(TRIM(CLEAN(SUBSTITUTE(SUBSTITUTE(G5937,"ٔ",""),"ـ","ء"))))," ",""),ROW(INDIRECT("1:"&amp;LEN(SUBSTITUTE(UPPER(TRIM(CLEAN(SUBSTITUTE(SUBSTITUTE(G5937,"ٔ",""),"ـ","ء"))))," ","")))),1),Gematria!$C$3:$C$40,Gematria!$D$3:$D$40)))</f>
        <v/>
      </c>
    </row>
    <row r="5938" spans="1:10" x14ac:dyDescent="0.25">
      <c r="A5938" s="2">
        <v>5937</v>
      </c>
      <c r="B5938" s="2">
        <v>83</v>
      </c>
      <c r="C5938" s="2">
        <v>10</v>
      </c>
      <c r="D5938" s="11"/>
      <c r="E59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38" s="524" t="str">
        <f t="shared" si="278"/>
        <v/>
      </c>
      <c r="H5938" s="525">
        <f t="shared" si="279"/>
        <v>0</v>
      </c>
      <c r="I5938" s="526">
        <f t="shared" si="280"/>
        <v>1</v>
      </c>
      <c r="J5938" s="526" t="str">
        <f ca="1">IF(G5938="","",SUMPRODUCT(LOOKUP(MID(SUBSTITUTE(UPPER(TRIM(CLEAN(SUBSTITUTE(SUBSTITUTE(G5938,"ٔ",""),"ـ","ء"))))," ",""),ROW(INDIRECT("1:"&amp;LEN(SUBSTITUTE(UPPER(TRIM(CLEAN(SUBSTITUTE(SUBSTITUTE(G5938,"ٔ",""),"ـ","ء"))))," ","")))),1),Gematria!$C$3:$C$40,Gematria!$D$3:$D$40)))</f>
        <v/>
      </c>
    </row>
    <row r="5939" spans="1:10" x14ac:dyDescent="0.25">
      <c r="A5939" s="2">
        <v>5938</v>
      </c>
      <c r="B5939" s="2">
        <v>83</v>
      </c>
      <c r="C5939" s="2">
        <v>11</v>
      </c>
      <c r="D5939" s="11"/>
      <c r="E59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39" s="524" t="str">
        <f t="shared" si="278"/>
        <v/>
      </c>
      <c r="H5939" s="525">
        <f t="shared" si="279"/>
        <v>0</v>
      </c>
      <c r="I5939" s="526">
        <f t="shared" si="280"/>
        <v>1</v>
      </c>
      <c r="J5939" s="526" t="str">
        <f ca="1">IF(G5939="","",SUMPRODUCT(LOOKUP(MID(SUBSTITUTE(UPPER(TRIM(CLEAN(SUBSTITUTE(SUBSTITUTE(G5939,"ٔ",""),"ـ","ء"))))," ",""),ROW(INDIRECT("1:"&amp;LEN(SUBSTITUTE(UPPER(TRIM(CLEAN(SUBSTITUTE(SUBSTITUTE(G5939,"ٔ",""),"ـ","ء"))))," ","")))),1),Gematria!$C$3:$C$40,Gematria!$D$3:$D$40)))</f>
        <v/>
      </c>
    </row>
    <row r="5940" spans="1:10" x14ac:dyDescent="0.25">
      <c r="A5940" s="2">
        <v>5939</v>
      </c>
      <c r="B5940" s="2">
        <v>83</v>
      </c>
      <c r="C5940" s="2">
        <v>12</v>
      </c>
      <c r="D5940" s="11"/>
      <c r="E59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40" s="524" t="str">
        <f t="shared" si="278"/>
        <v/>
      </c>
      <c r="H5940" s="525">
        <f t="shared" si="279"/>
        <v>0</v>
      </c>
      <c r="I5940" s="526">
        <f t="shared" si="280"/>
        <v>1</v>
      </c>
      <c r="J5940" s="526" t="str">
        <f ca="1">IF(G5940="","",SUMPRODUCT(LOOKUP(MID(SUBSTITUTE(UPPER(TRIM(CLEAN(SUBSTITUTE(SUBSTITUTE(G5940,"ٔ",""),"ـ","ء"))))," ",""),ROW(INDIRECT("1:"&amp;LEN(SUBSTITUTE(UPPER(TRIM(CLEAN(SUBSTITUTE(SUBSTITUTE(G5940,"ٔ",""),"ـ","ء"))))," ","")))),1),Gematria!$C$3:$C$40,Gematria!$D$3:$D$40)))</f>
        <v/>
      </c>
    </row>
    <row r="5941" spans="1:10" x14ac:dyDescent="0.25">
      <c r="A5941" s="2">
        <v>5940</v>
      </c>
      <c r="B5941" s="2">
        <v>83</v>
      </c>
      <c r="C5941" s="2">
        <v>13</v>
      </c>
      <c r="D5941" s="11"/>
      <c r="E59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41" s="524" t="str">
        <f t="shared" si="278"/>
        <v/>
      </c>
      <c r="H5941" s="525">
        <f t="shared" si="279"/>
        <v>0</v>
      </c>
      <c r="I5941" s="526">
        <f t="shared" si="280"/>
        <v>1</v>
      </c>
      <c r="J5941" s="526" t="str">
        <f ca="1">IF(G5941="","",SUMPRODUCT(LOOKUP(MID(SUBSTITUTE(UPPER(TRIM(CLEAN(SUBSTITUTE(SUBSTITUTE(G5941,"ٔ",""),"ـ","ء"))))," ",""),ROW(INDIRECT("1:"&amp;LEN(SUBSTITUTE(UPPER(TRIM(CLEAN(SUBSTITUTE(SUBSTITUTE(G5941,"ٔ",""),"ـ","ء"))))," ","")))),1),Gematria!$C$3:$C$40,Gematria!$D$3:$D$40)))</f>
        <v/>
      </c>
    </row>
    <row r="5942" spans="1:10" x14ac:dyDescent="0.25">
      <c r="A5942" s="2">
        <v>5941</v>
      </c>
      <c r="B5942" s="2">
        <v>83</v>
      </c>
      <c r="C5942" s="2">
        <v>14</v>
      </c>
      <c r="D5942" s="11"/>
      <c r="E59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42" s="524" t="str">
        <f t="shared" si="278"/>
        <v/>
      </c>
      <c r="H5942" s="525">
        <f t="shared" si="279"/>
        <v>0</v>
      </c>
      <c r="I5942" s="526">
        <f t="shared" si="280"/>
        <v>1</v>
      </c>
      <c r="J5942" s="526" t="str">
        <f ca="1">IF(G5942="","",SUMPRODUCT(LOOKUP(MID(SUBSTITUTE(UPPER(TRIM(CLEAN(SUBSTITUTE(SUBSTITUTE(G5942,"ٔ",""),"ـ","ء"))))," ",""),ROW(INDIRECT("1:"&amp;LEN(SUBSTITUTE(UPPER(TRIM(CLEAN(SUBSTITUTE(SUBSTITUTE(G5942,"ٔ",""),"ـ","ء"))))," ","")))),1),Gematria!$C$3:$C$40,Gematria!$D$3:$D$40)))</f>
        <v/>
      </c>
    </row>
    <row r="5943" spans="1:10" x14ac:dyDescent="0.25">
      <c r="A5943" s="2">
        <v>5942</v>
      </c>
      <c r="B5943" s="2">
        <v>83</v>
      </c>
      <c r="C5943" s="2">
        <v>15</v>
      </c>
      <c r="D5943" s="11"/>
      <c r="E59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43" s="524" t="str">
        <f t="shared" si="278"/>
        <v/>
      </c>
      <c r="H5943" s="525">
        <f t="shared" si="279"/>
        <v>0</v>
      </c>
      <c r="I5943" s="526">
        <f t="shared" si="280"/>
        <v>1</v>
      </c>
      <c r="J5943" s="526" t="str">
        <f ca="1">IF(G5943="","",SUMPRODUCT(LOOKUP(MID(SUBSTITUTE(UPPER(TRIM(CLEAN(SUBSTITUTE(SUBSTITUTE(G5943,"ٔ",""),"ـ","ء"))))," ",""),ROW(INDIRECT("1:"&amp;LEN(SUBSTITUTE(UPPER(TRIM(CLEAN(SUBSTITUTE(SUBSTITUTE(G5943,"ٔ",""),"ـ","ء"))))," ","")))),1),Gematria!$C$3:$C$40,Gematria!$D$3:$D$40)))</f>
        <v/>
      </c>
    </row>
    <row r="5944" spans="1:10" x14ac:dyDescent="0.25">
      <c r="A5944" s="2">
        <v>5943</v>
      </c>
      <c r="B5944" s="2">
        <v>83</v>
      </c>
      <c r="C5944" s="2">
        <v>16</v>
      </c>
      <c r="D5944" s="11"/>
      <c r="E59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44" s="524" t="str">
        <f t="shared" si="278"/>
        <v/>
      </c>
      <c r="H5944" s="525">
        <f t="shared" si="279"/>
        <v>0</v>
      </c>
      <c r="I5944" s="526">
        <f t="shared" si="280"/>
        <v>1</v>
      </c>
      <c r="J5944" s="526" t="str">
        <f ca="1">IF(G5944="","",SUMPRODUCT(LOOKUP(MID(SUBSTITUTE(UPPER(TRIM(CLEAN(SUBSTITUTE(SUBSTITUTE(G5944,"ٔ",""),"ـ","ء"))))," ",""),ROW(INDIRECT("1:"&amp;LEN(SUBSTITUTE(UPPER(TRIM(CLEAN(SUBSTITUTE(SUBSTITUTE(G5944,"ٔ",""),"ـ","ء"))))," ","")))),1),Gematria!$C$3:$C$40,Gematria!$D$3:$D$40)))</f>
        <v/>
      </c>
    </row>
    <row r="5945" spans="1:10" x14ac:dyDescent="0.25">
      <c r="A5945" s="2">
        <v>5944</v>
      </c>
      <c r="B5945" s="2">
        <v>83</v>
      </c>
      <c r="C5945" s="2">
        <v>17</v>
      </c>
      <c r="D5945" s="11"/>
      <c r="E59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45" s="524" t="str">
        <f t="shared" si="278"/>
        <v/>
      </c>
      <c r="H5945" s="525">
        <f t="shared" si="279"/>
        <v>0</v>
      </c>
      <c r="I5945" s="526">
        <f t="shared" si="280"/>
        <v>1</v>
      </c>
      <c r="J5945" s="526" t="str">
        <f ca="1">IF(G5945="","",SUMPRODUCT(LOOKUP(MID(SUBSTITUTE(UPPER(TRIM(CLEAN(SUBSTITUTE(SUBSTITUTE(G5945,"ٔ",""),"ـ","ء"))))," ",""),ROW(INDIRECT("1:"&amp;LEN(SUBSTITUTE(UPPER(TRIM(CLEAN(SUBSTITUTE(SUBSTITUTE(G5945,"ٔ",""),"ـ","ء"))))," ","")))),1),Gematria!$C$3:$C$40,Gematria!$D$3:$D$40)))</f>
        <v/>
      </c>
    </row>
    <row r="5946" spans="1:10" x14ac:dyDescent="0.25">
      <c r="A5946" s="2">
        <v>5945</v>
      </c>
      <c r="B5946" s="2">
        <v>83</v>
      </c>
      <c r="C5946" s="2">
        <v>18</v>
      </c>
      <c r="D5946" s="11"/>
      <c r="E59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46" s="524" t="str">
        <f t="shared" si="278"/>
        <v/>
      </c>
      <c r="H5946" s="525">
        <f t="shared" si="279"/>
        <v>0</v>
      </c>
      <c r="I5946" s="526">
        <f t="shared" si="280"/>
        <v>1</v>
      </c>
      <c r="J5946" s="526" t="str">
        <f ca="1">IF(G5946="","",SUMPRODUCT(LOOKUP(MID(SUBSTITUTE(UPPER(TRIM(CLEAN(SUBSTITUTE(SUBSTITUTE(G5946,"ٔ",""),"ـ","ء"))))," ",""),ROW(INDIRECT("1:"&amp;LEN(SUBSTITUTE(UPPER(TRIM(CLEAN(SUBSTITUTE(SUBSTITUTE(G5946,"ٔ",""),"ـ","ء"))))," ","")))),1),Gematria!$C$3:$C$40,Gematria!$D$3:$D$40)))</f>
        <v/>
      </c>
    </row>
    <row r="5947" spans="1:10" x14ac:dyDescent="0.25">
      <c r="A5947" s="2">
        <v>5946</v>
      </c>
      <c r="B5947" s="2">
        <v>83</v>
      </c>
      <c r="C5947" s="2">
        <v>19</v>
      </c>
      <c r="D5947" s="11"/>
      <c r="E59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47" s="524" t="str">
        <f t="shared" si="278"/>
        <v/>
      </c>
      <c r="H5947" s="525">
        <f t="shared" si="279"/>
        <v>0</v>
      </c>
      <c r="I5947" s="526">
        <f t="shared" si="280"/>
        <v>1</v>
      </c>
      <c r="J5947" s="526" t="str">
        <f ca="1">IF(G5947="","",SUMPRODUCT(LOOKUP(MID(SUBSTITUTE(UPPER(TRIM(CLEAN(SUBSTITUTE(SUBSTITUTE(G5947,"ٔ",""),"ـ","ء"))))," ",""),ROW(INDIRECT("1:"&amp;LEN(SUBSTITUTE(UPPER(TRIM(CLEAN(SUBSTITUTE(SUBSTITUTE(G5947,"ٔ",""),"ـ","ء"))))," ","")))),1),Gematria!$C$3:$C$40,Gematria!$D$3:$D$40)))</f>
        <v/>
      </c>
    </row>
    <row r="5948" spans="1:10" x14ac:dyDescent="0.25">
      <c r="A5948" s="2">
        <v>5947</v>
      </c>
      <c r="B5948" s="2">
        <v>83</v>
      </c>
      <c r="C5948" s="2">
        <v>20</v>
      </c>
      <c r="D5948" s="11"/>
      <c r="E59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48" s="524" t="str">
        <f t="shared" si="278"/>
        <v/>
      </c>
      <c r="H5948" s="525">
        <f t="shared" si="279"/>
        <v>0</v>
      </c>
      <c r="I5948" s="526">
        <f t="shared" si="280"/>
        <v>1</v>
      </c>
      <c r="J5948" s="526" t="str">
        <f ca="1">IF(G5948="","",SUMPRODUCT(LOOKUP(MID(SUBSTITUTE(UPPER(TRIM(CLEAN(SUBSTITUTE(SUBSTITUTE(G5948,"ٔ",""),"ـ","ء"))))," ",""),ROW(INDIRECT("1:"&amp;LEN(SUBSTITUTE(UPPER(TRIM(CLEAN(SUBSTITUTE(SUBSTITUTE(G5948,"ٔ",""),"ـ","ء"))))," ","")))),1),Gematria!$C$3:$C$40,Gematria!$D$3:$D$40)))</f>
        <v/>
      </c>
    </row>
    <row r="5949" spans="1:10" x14ac:dyDescent="0.25">
      <c r="A5949" s="2">
        <v>5948</v>
      </c>
      <c r="B5949" s="2">
        <v>83</v>
      </c>
      <c r="C5949" s="2">
        <v>21</v>
      </c>
      <c r="D5949" s="11"/>
      <c r="E59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49" s="524" t="str">
        <f t="shared" si="278"/>
        <v/>
      </c>
      <c r="H5949" s="525">
        <f t="shared" si="279"/>
        <v>0</v>
      </c>
      <c r="I5949" s="526">
        <f t="shared" si="280"/>
        <v>1</v>
      </c>
      <c r="J5949" s="526" t="str">
        <f ca="1">IF(G5949="","",SUMPRODUCT(LOOKUP(MID(SUBSTITUTE(UPPER(TRIM(CLEAN(SUBSTITUTE(SUBSTITUTE(G5949,"ٔ",""),"ـ","ء"))))," ",""),ROW(INDIRECT("1:"&amp;LEN(SUBSTITUTE(UPPER(TRIM(CLEAN(SUBSTITUTE(SUBSTITUTE(G5949,"ٔ",""),"ـ","ء"))))," ","")))),1),Gematria!$C$3:$C$40,Gematria!$D$3:$D$40)))</f>
        <v/>
      </c>
    </row>
    <row r="5950" spans="1:10" x14ac:dyDescent="0.25">
      <c r="A5950" s="2">
        <v>5949</v>
      </c>
      <c r="B5950" s="2">
        <v>83</v>
      </c>
      <c r="C5950" s="2">
        <v>22</v>
      </c>
      <c r="D5950" s="11"/>
      <c r="E59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50" s="524" t="str">
        <f t="shared" si="278"/>
        <v/>
      </c>
      <c r="H5950" s="525">
        <f t="shared" si="279"/>
        <v>0</v>
      </c>
      <c r="I5950" s="526">
        <f t="shared" si="280"/>
        <v>1</v>
      </c>
      <c r="J5950" s="526" t="str">
        <f ca="1">IF(G5950="","",SUMPRODUCT(LOOKUP(MID(SUBSTITUTE(UPPER(TRIM(CLEAN(SUBSTITUTE(SUBSTITUTE(G5950,"ٔ",""),"ـ","ء"))))," ",""),ROW(INDIRECT("1:"&amp;LEN(SUBSTITUTE(UPPER(TRIM(CLEAN(SUBSTITUTE(SUBSTITUTE(G5950,"ٔ",""),"ـ","ء"))))," ","")))),1),Gematria!$C$3:$C$40,Gematria!$D$3:$D$40)))</f>
        <v/>
      </c>
    </row>
    <row r="5951" spans="1:10" x14ac:dyDescent="0.25">
      <c r="A5951" s="2">
        <v>5950</v>
      </c>
      <c r="B5951" s="2">
        <v>83</v>
      </c>
      <c r="C5951" s="2">
        <v>23</v>
      </c>
      <c r="D5951" s="11"/>
      <c r="E59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51" s="524" t="str">
        <f t="shared" si="278"/>
        <v/>
      </c>
      <c r="H5951" s="525">
        <f t="shared" si="279"/>
        <v>0</v>
      </c>
      <c r="I5951" s="526">
        <f t="shared" si="280"/>
        <v>1</v>
      </c>
      <c r="J5951" s="526" t="str">
        <f ca="1">IF(G5951="","",SUMPRODUCT(LOOKUP(MID(SUBSTITUTE(UPPER(TRIM(CLEAN(SUBSTITUTE(SUBSTITUTE(G5951,"ٔ",""),"ـ","ء"))))," ",""),ROW(INDIRECT("1:"&amp;LEN(SUBSTITUTE(UPPER(TRIM(CLEAN(SUBSTITUTE(SUBSTITUTE(G5951,"ٔ",""),"ـ","ء"))))," ","")))),1),Gematria!$C$3:$C$40,Gematria!$D$3:$D$40)))</f>
        <v/>
      </c>
    </row>
    <row r="5952" spans="1:10" x14ac:dyDescent="0.25">
      <c r="A5952" s="2">
        <v>5951</v>
      </c>
      <c r="B5952" s="2">
        <v>83</v>
      </c>
      <c r="C5952" s="2">
        <v>24</v>
      </c>
      <c r="D5952" s="11"/>
      <c r="E59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52" s="524" t="str">
        <f t="shared" si="278"/>
        <v/>
      </c>
      <c r="H5952" s="525">
        <f t="shared" si="279"/>
        <v>0</v>
      </c>
      <c r="I5952" s="526">
        <f t="shared" si="280"/>
        <v>1</v>
      </c>
      <c r="J5952" s="526" t="str">
        <f ca="1">IF(G5952="","",SUMPRODUCT(LOOKUP(MID(SUBSTITUTE(UPPER(TRIM(CLEAN(SUBSTITUTE(SUBSTITUTE(G5952,"ٔ",""),"ـ","ء"))))," ",""),ROW(INDIRECT("1:"&amp;LEN(SUBSTITUTE(UPPER(TRIM(CLEAN(SUBSTITUTE(SUBSTITUTE(G5952,"ٔ",""),"ـ","ء"))))," ","")))),1),Gematria!$C$3:$C$40,Gematria!$D$3:$D$40)))</f>
        <v/>
      </c>
    </row>
    <row r="5953" spans="1:10" x14ac:dyDescent="0.25">
      <c r="A5953" s="2">
        <v>5952</v>
      </c>
      <c r="B5953" s="2">
        <v>83</v>
      </c>
      <c r="C5953" s="2">
        <v>25</v>
      </c>
      <c r="D5953" s="11"/>
      <c r="E59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53" s="524" t="str">
        <f t="shared" si="278"/>
        <v/>
      </c>
      <c r="H5953" s="525">
        <f t="shared" si="279"/>
        <v>0</v>
      </c>
      <c r="I5953" s="526">
        <f t="shared" si="280"/>
        <v>1</v>
      </c>
      <c r="J5953" s="526" t="str">
        <f ca="1">IF(G5953="","",SUMPRODUCT(LOOKUP(MID(SUBSTITUTE(UPPER(TRIM(CLEAN(SUBSTITUTE(SUBSTITUTE(G5953,"ٔ",""),"ـ","ء"))))," ",""),ROW(INDIRECT("1:"&amp;LEN(SUBSTITUTE(UPPER(TRIM(CLEAN(SUBSTITUTE(SUBSTITUTE(G5953,"ٔ",""),"ـ","ء"))))," ","")))),1),Gematria!$C$3:$C$40,Gematria!$D$3:$D$40)))</f>
        <v/>
      </c>
    </row>
    <row r="5954" spans="1:10" x14ac:dyDescent="0.25">
      <c r="A5954" s="2">
        <v>5953</v>
      </c>
      <c r="B5954" s="2">
        <v>83</v>
      </c>
      <c r="C5954" s="2">
        <v>26</v>
      </c>
      <c r="D5954" s="11"/>
      <c r="E59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54" s="524" t="str">
        <f t="shared" si="278"/>
        <v/>
      </c>
      <c r="H5954" s="525">
        <f t="shared" si="279"/>
        <v>0</v>
      </c>
      <c r="I5954" s="526">
        <f t="shared" si="280"/>
        <v>1</v>
      </c>
      <c r="J5954" s="526" t="str">
        <f ca="1">IF(G5954="","",SUMPRODUCT(LOOKUP(MID(SUBSTITUTE(UPPER(TRIM(CLEAN(SUBSTITUTE(SUBSTITUTE(G5954,"ٔ",""),"ـ","ء"))))," ",""),ROW(INDIRECT("1:"&amp;LEN(SUBSTITUTE(UPPER(TRIM(CLEAN(SUBSTITUTE(SUBSTITUTE(G5954,"ٔ",""),"ـ","ء"))))," ","")))),1),Gematria!$C$3:$C$40,Gematria!$D$3:$D$40)))</f>
        <v/>
      </c>
    </row>
    <row r="5955" spans="1:10" x14ac:dyDescent="0.25">
      <c r="A5955" s="2">
        <v>5954</v>
      </c>
      <c r="B5955" s="2">
        <v>83</v>
      </c>
      <c r="C5955" s="2">
        <v>27</v>
      </c>
      <c r="D5955" s="11"/>
      <c r="E59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55" s="524" t="str">
        <f t="shared" ref="G5955:G6018" si="281">TRIM(CLEAN(SUBSTITUTE(F5955,"ٔ","")))</f>
        <v/>
      </c>
      <c r="H5955" s="525">
        <f t="shared" ref="H5955:H6018" si="282">LEN(SUBSTITUTE(G5955," ",""))</f>
        <v>0</v>
      </c>
      <c r="I5955" s="526">
        <f t="shared" si="280"/>
        <v>1</v>
      </c>
      <c r="J5955" s="526" t="str">
        <f ca="1">IF(G5955="","",SUMPRODUCT(LOOKUP(MID(SUBSTITUTE(UPPER(TRIM(CLEAN(SUBSTITUTE(SUBSTITUTE(G5955,"ٔ",""),"ـ","ء"))))," ",""),ROW(INDIRECT("1:"&amp;LEN(SUBSTITUTE(UPPER(TRIM(CLEAN(SUBSTITUTE(SUBSTITUTE(G5955,"ٔ",""),"ـ","ء"))))," ","")))),1),Gematria!$C$3:$C$40,Gematria!$D$3:$D$40)))</f>
        <v/>
      </c>
    </row>
    <row r="5956" spans="1:10" x14ac:dyDescent="0.25">
      <c r="A5956" s="2">
        <v>5955</v>
      </c>
      <c r="B5956" s="2">
        <v>83</v>
      </c>
      <c r="C5956" s="2">
        <v>28</v>
      </c>
      <c r="D5956" s="11"/>
      <c r="E59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56" s="524" t="str">
        <f t="shared" si="281"/>
        <v/>
      </c>
      <c r="H5956" s="525">
        <f t="shared" si="282"/>
        <v>0</v>
      </c>
      <c r="I5956" s="526">
        <f t="shared" si="280"/>
        <v>1</v>
      </c>
      <c r="J5956" s="526" t="str">
        <f ca="1">IF(G5956="","",SUMPRODUCT(LOOKUP(MID(SUBSTITUTE(UPPER(TRIM(CLEAN(SUBSTITUTE(SUBSTITUTE(G5956,"ٔ",""),"ـ","ء"))))," ",""),ROW(INDIRECT("1:"&amp;LEN(SUBSTITUTE(UPPER(TRIM(CLEAN(SUBSTITUTE(SUBSTITUTE(G5956,"ٔ",""),"ـ","ء"))))," ","")))),1),Gematria!$C$3:$C$40,Gematria!$D$3:$D$40)))</f>
        <v/>
      </c>
    </row>
    <row r="5957" spans="1:10" x14ac:dyDescent="0.25">
      <c r="A5957" s="2">
        <v>5956</v>
      </c>
      <c r="B5957" s="2">
        <v>83</v>
      </c>
      <c r="C5957" s="2">
        <v>29</v>
      </c>
      <c r="D5957" s="11"/>
      <c r="E59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57" s="524" t="str">
        <f t="shared" si="281"/>
        <v/>
      </c>
      <c r="H5957" s="525">
        <f t="shared" si="282"/>
        <v>0</v>
      </c>
      <c r="I5957" s="526">
        <f t="shared" si="280"/>
        <v>1</v>
      </c>
      <c r="J5957" s="526" t="str">
        <f ca="1">IF(G5957="","",SUMPRODUCT(LOOKUP(MID(SUBSTITUTE(UPPER(TRIM(CLEAN(SUBSTITUTE(SUBSTITUTE(G5957,"ٔ",""),"ـ","ء"))))," ",""),ROW(INDIRECT("1:"&amp;LEN(SUBSTITUTE(UPPER(TRIM(CLEAN(SUBSTITUTE(SUBSTITUTE(G5957,"ٔ",""),"ـ","ء"))))," ","")))),1),Gematria!$C$3:$C$40,Gematria!$D$3:$D$40)))</f>
        <v/>
      </c>
    </row>
    <row r="5958" spans="1:10" x14ac:dyDescent="0.25">
      <c r="A5958" s="2">
        <v>5957</v>
      </c>
      <c r="B5958" s="2">
        <v>83</v>
      </c>
      <c r="C5958" s="2">
        <v>30</v>
      </c>
      <c r="D5958" s="11"/>
      <c r="E59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58" s="524" t="str">
        <f t="shared" si="281"/>
        <v/>
      </c>
      <c r="H5958" s="525">
        <f t="shared" si="282"/>
        <v>0</v>
      </c>
      <c r="I5958" s="526">
        <f t="shared" si="280"/>
        <v>1</v>
      </c>
      <c r="J5958" s="526" t="str">
        <f ca="1">IF(G5958="","",SUMPRODUCT(LOOKUP(MID(SUBSTITUTE(UPPER(TRIM(CLEAN(SUBSTITUTE(SUBSTITUTE(G5958,"ٔ",""),"ـ","ء"))))," ",""),ROW(INDIRECT("1:"&amp;LEN(SUBSTITUTE(UPPER(TRIM(CLEAN(SUBSTITUTE(SUBSTITUTE(G5958,"ٔ",""),"ـ","ء"))))," ","")))),1),Gematria!$C$3:$C$40,Gematria!$D$3:$D$40)))</f>
        <v/>
      </c>
    </row>
    <row r="5959" spans="1:10" x14ac:dyDescent="0.25">
      <c r="A5959" s="2">
        <v>5958</v>
      </c>
      <c r="B5959" s="2">
        <v>83</v>
      </c>
      <c r="C5959" s="2">
        <v>31</v>
      </c>
      <c r="D5959" s="11"/>
      <c r="E59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59" s="524" t="str">
        <f t="shared" si="281"/>
        <v/>
      </c>
      <c r="H5959" s="525">
        <f t="shared" si="282"/>
        <v>0</v>
      </c>
      <c r="I5959" s="526">
        <f t="shared" si="280"/>
        <v>1</v>
      </c>
      <c r="J5959" s="526" t="str">
        <f ca="1">IF(G5959="","",SUMPRODUCT(LOOKUP(MID(SUBSTITUTE(UPPER(TRIM(CLEAN(SUBSTITUTE(SUBSTITUTE(G5959,"ٔ",""),"ـ","ء"))))," ",""),ROW(INDIRECT("1:"&amp;LEN(SUBSTITUTE(UPPER(TRIM(CLEAN(SUBSTITUTE(SUBSTITUTE(G5959,"ٔ",""),"ـ","ء"))))," ","")))),1),Gematria!$C$3:$C$40,Gematria!$D$3:$D$40)))</f>
        <v/>
      </c>
    </row>
    <row r="5960" spans="1:10" x14ac:dyDescent="0.25">
      <c r="A5960" s="2">
        <v>5959</v>
      </c>
      <c r="B5960" s="2">
        <v>83</v>
      </c>
      <c r="C5960" s="2">
        <v>32</v>
      </c>
      <c r="D5960" s="11"/>
      <c r="E59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60" s="524" t="str">
        <f t="shared" si="281"/>
        <v/>
      </c>
      <c r="H5960" s="525">
        <f t="shared" si="282"/>
        <v>0</v>
      </c>
      <c r="I5960" s="526">
        <f t="shared" si="280"/>
        <v>1</v>
      </c>
      <c r="J5960" s="526" t="str">
        <f ca="1">IF(G5960="","",SUMPRODUCT(LOOKUP(MID(SUBSTITUTE(UPPER(TRIM(CLEAN(SUBSTITUTE(SUBSTITUTE(G5960,"ٔ",""),"ـ","ء"))))," ",""),ROW(INDIRECT("1:"&amp;LEN(SUBSTITUTE(UPPER(TRIM(CLEAN(SUBSTITUTE(SUBSTITUTE(G5960,"ٔ",""),"ـ","ء"))))," ","")))),1),Gematria!$C$3:$C$40,Gematria!$D$3:$D$40)))</f>
        <v/>
      </c>
    </row>
    <row r="5961" spans="1:10" x14ac:dyDescent="0.25">
      <c r="A5961" s="2">
        <v>5960</v>
      </c>
      <c r="B5961" s="2">
        <v>83</v>
      </c>
      <c r="C5961" s="2">
        <v>33</v>
      </c>
      <c r="D5961" s="11"/>
      <c r="E59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61" s="524" t="str">
        <f t="shared" si="281"/>
        <v/>
      </c>
      <c r="H5961" s="525">
        <f t="shared" si="282"/>
        <v>0</v>
      </c>
      <c r="I5961" s="526">
        <f t="shared" si="280"/>
        <v>1</v>
      </c>
      <c r="J5961" s="526" t="str">
        <f ca="1">IF(G5961="","",SUMPRODUCT(LOOKUP(MID(SUBSTITUTE(UPPER(TRIM(CLEAN(SUBSTITUTE(SUBSTITUTE(G5961,"ٔ",""),"ـ","ء"))))," ",""),ROW(INDIRECT("1:"&amp;LEN(SUBSTITUTE(UPPER(TRIM(CLEAN(SUBSTITUTE(SUBSTITUTE(G5961,"ٔ",""),"ـ","ء"))))," ","")))),1),Gematria!$C$3:$C$40,Gematria!$D$3:$D$40)))</f>
        <v/>
      </c>
    </row>
    <row r="5962" spans="1:10" x14ac:dyDescent="0.25">
      <c r="A5962" s="2">
        <v>5961</v>
      </c>
      <c r="B5962" s="2">
        <v>83</v>
      </c>
      <c r="C5962" s="2">
        <v>34</v>
      </c>
      <c r="D5962" s="11"/>
      <c r="E59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62" s="524" t="str">
        <f t="shared" si="281"/>
        <v/>
      </c>
      <c r="H5962" s="525">
        <f t="shared" si="282"/>
        <v>0</v>
      </c>
      <c r="I5962" s="526">
        <f t="shared" si="280"/>
        <v>1</v>
      </c>
      <c r="J5962" s="526" t="str">
        <f ca="1">IF(G5962="","",SUMPRODUCT(LOOKUP(MID(SUBSTITUTE(UPPER(TRIM(CLEAN(SUBSTITUTE(SUBSTITUTE(G5962,"ٔ",""),"ـ","ء"))))," ",""),ROW(INDIRECT("1:"&amp;LEN(SUBSTITUTE(UPPER(TRIM(CLEAN(SUBSTITUTE(SUBSTITUTE(G5962,"ٔ",""),"ـ","ء"))))," ","")))),1),Gematria!$C$3:$C$40,Gematria!$D$3:$D$40)))</f>
        <v/>
      </c>
    </row>
    <row r="5963" spans="1:10" x14ac:dyDescent="0.25">
      <c r="A5963" s="2">
        <v>5962</v>
      </c>
      <c r="B5963" s="2">
        <v>83</v>
      </c>
      <c r="C5963" s="2">
        <v>35</v>
      </c>
      <c r="D5963" s="11"/>
      <c r="E59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63" s="524" t="str">
        <f t="shared" si="281"/>
        <v/>
      </c>
      <c r="H5963" s="525">
        <f t="shared" si="282"/>
        <v>0</v>
      </c>
      <c r="I5963" s="526">
        <f t="shared" si="280"/>
        <v>1</v>
      </c>
      <c r="J5963" s="526" t="str">
        <f ca="1">IF(G5963="","",SUMPRODUCT(LOOKUP(MID(SUBSTITUTE(UPPER(TRIM(CLEAN(SUBSTITUTE(SUBSTITUTE(G5963,"ٔ",""),"ـ","ء"))))," ",""),ROW(INDIRECT("1:"&amp;LEN(SUBSTITUTE(UPPER(TRIM(CLEAN(SUBSTITUTE(SUBSTITUTE(G5963,"ٔ",""),"ـ","ء"))))," ","")))),1),Gematria!$C$3:$C$40,Gematria!$D$3:$D$40)))</f>
        <v/>
      </c>
    </row>
    <row r="5964" spans="1:10" x14ac:dyDescent="0.25">
      <c r="A5964" s="2">
        <v>5963</v>
      </c>
      <c r="B5964" s="2">
        <v>83</v>
      </c>
      <c r="C5964" s="2">
        <v>36</v>
      </c>
      <c r="D5964" s="11"/>
      <c r="E59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64" s="524" t="str">
        <f t="shared" si="281"/>
        <v/>
      </c>
      <c r="H5964" s="525">
        <f t="shared" si="282"/>
        <v>0</v>
      </c>
      <c r="I5964" s="526">
        <f t="shared" si="280"/>
        <v>1</v>
      </c>
      <c r="J5964" s="526" t="str">
        <f ca="1">IF(G5964="","",SUMPRODUCT(LOOKUP(MID(SUBSTITUTE(UPPER(TRIM(CLEAN(SUBSTITUTE(SUBSTITUTE(G5964,"ٔ",""),"ـ","ء"))))," ",""),ROW(INDIRECT("1:"&amp;LEN(SUBSTITUTE(UPPER(TRIM(CLEAN(SUBSTITUTE(SUBSTITUTE(G5964,"ٔ",""),"ـ","ء"))))," ","")))),1),Gematria!$C$3:$C$40,Gematria!$D$3:$D$40)))</f>
        <v/>
      </c>
    </row>
    <row r="5965" spans="1:10" x14ac:dyDescent="0.25">
      <c r="A5965" s="2">
        <v>5964</v>
      </c>
      <c r="B5965" s="2">
        <v>84</v>
      </c>
      <c r="C5965" s="2">
        <v>0</v>
      </c>
      <c r="D5965" s="11"/>
      <c r="E59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65" s="524" t="str">
        <f t="shared" si="281"/>
        <v/>
      </c>
      <c r="H5965" s="525">
        <f t="shared" si="282"/>
        <v>0</v>
      </c>
      <c r="I5965" s="526">
        <f t="shared" si="280"/>
        <v>1</v>
      </c>
      <c r="J5965" s="526" t="str">
        <f ca="1">IF(G5965="","",SUMPRODUCT(LOOKUP(MID(SUBSTITUTE(UPPER(TRIM(CLEAN(SUBSTITUTE(SUBSTITUTE(G5965,"ٔ",""),"ـ","ء"))))," ",""),ROW(INDIRECT("1:"&amp;LEN(SUBSTITUTE(UPPER(TRIM(CLEAN(SUBSTITUTE(SUBSTITUTE(G5965,"ٔ",""),"ـ","ء"))))," ","")))),1),Gematria!$C$3:$C$40,Gematria!$D$3:$D$40)))</f>
        <v/>
      </c>
    </row>
    <row r="5966" spans="1:10" x14ac:dyDescent="0.25">
      <c r="A5966" s="2">
        <v>5965</v>
      </c>
      <c r="B5966" s="2">
        <v>84</v>
      </c>
      <c r="C5966" s="2">
        <v>1</v>
      </c>
      <c r="D5966" s="11"/>
      <c r="E59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66" s="524" t="str">
        <f t="shared" si="281"/>
        <v/>
      </c>
      <c r="H5966" s="525">
        <f t="shared" si="282"/>
        <v>0</v>
      </c>
      <c r="I5966" s="526">
        <f t="shared" si="280"/>
        <v>1</v>
      </c>
      <c r="J5966" s="526" t="str">
        <f ca="1">IF(G5966="","",SUMPRODUCT(LOOKUP(MID(SUBSTITUTE(UPPER(TRIM(CLEAN(SUBSTITUTE(SUBSTITUTE(G5966,"ٔ",""),"ـ","ء"))))," ",""),ROW(INDIRECT("1:"&amp;LEN(SUBSTITUTE(UPPER(TRIM(CLEAN(SUBSTITUTE(SUBSTITUTE(G5966,"ٔ",""),"ـ","ء"))))," ","")))),1),Gematria!$C$3:$C$40,Gematria!$D$3:$D$40)))</f>
        <v/>
      </c>
    </row>
    <row r="5967" spans="1:10" x14ac:dyDescent="0.25">
      <c r="A5967" s="2">
        <v>5966</v>
      </c>
      <c r="B5967" s="2">
        <v>84</v>
      </c>
      <c r="C5967" s="2">
        <v>2</v>
      </c>
      <c r="D5967" s="11"/>
      <c r="E59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67" s="524" t="str">
        <f t="shared" si="281"/>
        <v/>
      </c>
      <c r="H5967" s="525">
        <f t="shared" si="282"/>
        <v>0</v>
      </c>
      <c r="I5967" s="526">
        <f t="shared" si="280"/>
        <v>1</v>
      </c>
      <c r="J5967" s="526" t="str">
        <f ca="1">IF(G5967="","",SUMPRODUCT(LOOKUP(MID(SUBSTITUTE(UPPER(TRIM(CLEAN(SUBSTITUTE(SUBSTITUTE(G5967,"ٔ",""),"ـ","ء"))))," ",""),ROW(INDIRECT("1:"&amp;LEN(SUBSTITUTE(UPPER(TRIM(CLEAN(SUBSTITUTE(SUBSTITUTE(G5967,"ٔ",""),"ـ","ء"))))," ","")))),1),Gematria!$C$3:$C$40,Gematria!$D$3:$D$40)))</f>
        <v/>
      </c>
    </row>
    <row r="5968" spans="1:10" x14ac:dyDescent="0.25">
      <c r="A5968" s="2">
        <v>5967</v>
      </c>
      <c r="B5968" s="2">
        <v>84</v>
      </c>
      <c r="C5968" s="2">
        <v>3</v>
      </c>
      <c r="D5968" s="11"/>
      <c r="E59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68" s="524" t="str">
        <f t="shared" si="281"/>
        <v/>
      </c>
      <c r="H5968" s="525">
        <f t="shared" si="282"/>
        <v>0</v>
      </c>
      <c r="I5968" s="526">
        <f t="shared" si="280"/>
        <v>1</v>
      </c>
      <c r="J5968" s="526" t="str">
        <f ca="1">IF(G5968="","",SUMPRODUCT(LOOKUP(MID(SUBSTITUTE(UPPER(TRIM(CLEAN(SUBSTITUTE(SUBSTITUTE(G5968,"ٔ",""),"ـ","ء"))))," ",""),ROW(INDIRECT("1:"&amp;LEN(SUBSTITUTE(UPPER(TRIM(CLEAN(SUBSTITUTE(SUBSTITUTE(G5968,"ٔ",""),"ـ","ء"))))," ","")))),1),Gematria!$C$3:$C$40,Gematria!$D$3:$D$40)))</f>
        <v/>
      </c>
    </row>
    <row r="5969" spans="1:10" x14ac:dyDescent="0.25">
      <c r="A5969" s="2">
        <v>5968</v>
      </c>
      <c r="B5969" s="2">
        <v>84</v>
      </c>
      <c r="C5969" s="2">
        <v>4</v>
      </c>
      <c r="D5969" s="11"/>
      <c r="E59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69" s="524" t="str">
        <f t="shared" si="281"/>
        <v/>
      </c>
      <c r="H5969" s="525">
        <f t="shared" si="282"/>
        <v>0</v>
      </c>
      <c r="I5969" s="526">
        <f t="shared" si="280"/>
        <v>1</v>
      </c>
      <c r="J5969" s="526" t="str">
        <f ca="1">IF(G5969="","",SUMPRODUCT(LOOKUP(MID(SUBSTITUTE(UPPER(TRIM(CLEAN(SUBSTITUTE(SUBSTITUTE(G5969,"ٔ",""),"ـ","ء"))))," ",""),ROW(INDIRECT("1:"&amp;LEN(SUBSTITUTE(UPPER(TRIM(CLEAN(SUBSTITUTE(SUBSTITUTE(G5969,"ٔ",""),"ـ","ء"))))," ","")))),1),Gematria!$C$3:$C$40,Gematria!$D$3:$D$40)))</f>
        <v/>
      </c>
    </row>
    <row r="5970" spans="1:10" x14ac:dyDescent="0.25">
      <c r="A5970" s="2">
        <v>5969</v>
      </c>
      <c r="B5970" s="2">
        <v>84</v>
      </c>
      <c r="C5970" s="2">
        <v>5</v>
      </c>
      <c r="D5970" s="11"/>
      <c r="E59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70" s="524" t="str">
        <f t="shared" si="281"/>
        <v/>
      </c>
      <c r="H5970" s="525">
        <f t="shared" si="282"/>
        <v>0</v>
      </c>
      <c r="I5970" s="526">
        <f t="shared" si="280"/>
        <v>1</v>
      </c>
      <c r="J5970" s="526" t="str">
        <f ca="1">IF(G5970="","",SUMPRODUCT(LOOKUP(MID(SUBSTITUTE(UPPER(TRIM(CLEAN(SUBSTITUTE(SUBSTITUTE(G5970,"ٔ",""),"ـ","ء"))))," ",""),ROW(INDIRECT("1:"&amp;LEN(SUBSTITUTE(UPPER(TRIM(CLEAN(SUBSTITUTE(SUBSTITUTE(G5970,"ٔ",""),"ـ","ء"))))," ","")))),1),Gematria!$C$3:$C$40,Gematria!$D$3:$D$40)))</f>
        <v/>
      </c>
    </row>
    <row r="5971" spans="1:10" x14ac:dyDescent="0.25">
      <c r="A5971" s="2">
        <v>5970</v>
      </c>
      <c r="B5971" s="2">
        <v>84</v>
      </c>
      <c r="C5971" s="2">
        <v>6</v>
      </c>
      <c r="D5971" s="11"/>
      <c r="E59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71" s="524" t="str">
        <f t="shared" si="281"/>
        <v/>
      </c>
      <c r="H5971" s="525">
        <f t="shared" si="282"/>
        <v>0</v>
      </c>
      <c r="I5971" s="526">
        <f t="shared" ref="I5971:I6034" si="283">LEN(TRIM(G5971))-H5971+1</f>
        <v>1</v>
      </c>
      <c r="J5971" s="526" t="str">
        <f ca="1">IF(G5971="","",SUMPRODUCT(LOOKUP(MID(SUBSTITUTE(UPPER(TRIM(CLEAN(SUBSTITUTE(SUBSTITUTE(G5971,"ٔ",""),"ـ","ء"))))," ",""),ROW(INDIRECT("1:"&amp;LEN(SUBSTITUTE(UPPER(TRIM(CLEAN(SUBSTITUTE(SUBSTITUTE(G5971,"ٔ",""),"ـ","ء"))))," ","")))),1),Gematria!$C$3:$C$40,Gematria!$D$3:$D$40)))</f>
        <v/>
      </c>
    </row>
    <row r="5972" spans="1:10" x14ac:dyDescent="0.25">
      <c r="A5972" s="2">
        <v>5971</v>
      </c>
      <c r="B5972" s="2">
        <v>84</v>
      </c>
      <c r="C5972" s="2">
        <v>7</v>
      </c>
      <c r="D5972" s="11"/>
      <c r="E59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72" s="524" t="str">
        <f t="shared" si="281"/>
        <v/>
      </c>
      <c r="H5972" s="525">
        <f t="shared" si="282"/>
        <v>0</v>
      </c>
      <c r="I5972" s="526">
        <f t="shared" si="283"/>
        <v>1</v>
      </c>
      <c r="J5972" s="526" t="str">
        <f ca="1">IF(G5972="","",SUMPRODUCT(LOOKUP(MID(SUBSTITUTE(UPPER(TRIM(CLEAN(SUBSTITUTE(SUBSTITUTE(G5972,"ٔ",""),"ـ","ء"))))," ",""),ROW(INDIRECT("1:"&amp;LEN(SUBSTITUTE(UPPER(TRIM(CLEAN(SUBSTITUTE(SUBSTITUTE(G5972,"ٔ",""),"ـ","ء"))))," ","")))),1),Gematria!$C$3:$C$40,Gematria!$D$3:$D$40)))</f>
        <v/>
      </c>
    </row>
    <row r="5973" spans="1:10" x14ac:dyDescent="0.25">
      <c r="A5973" s="2">
        <v>5972</v>
      </c>
      <c r="B5973" s="2">
        <v>84</v>
      </c>
      <c r="C5973" s="2">
        <v>8</v>
      </c>
      <c r="D5973" s="11"/>
      <c r="E59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73" s="524" t="str">
        <f t="shared" si="281"/>
        <v/>
      </c>
      <c r="H5973" s="525">
        <f t="shared" si="282"/>
        <v>0</v>
      </c>
      <c r="I5973" s="526">
        <f t="shared" si="283"/>
        <v>1</v>
      </c>
      <c r="J5973" s="526" t="str">
        <f ca="1">IF(G5973="","",SUMPRODUCT(LOOKUP(MID(SUBSTITUTE(UPPER(TRIM(CLEAN(SUBSTITUTE(SUBSTITUTE(G5973,"ٔ",""),"ـ","ء"))))," ",""),ROW(INDIRECT("1:"&amp;LEN(SUBSTITUTE(UPPER(TRIM(CLEAN(SUBSTITUTE(SUBSTITUTE(G5973,"ٔ",""),"ـ","ء"))))," ","")))),1),Gematria!$C$3:$C$40,Gematria!$D$3:$D$40)))</f>
        <v/>
      </c>
    </row>
    <row r="5974" spans="1:10" x14ac:dyDescent="0.25">
      <c r="A5974" s="2">
        <v>5973</v>
      </c>
      <c r="B5974" s="2">
        <v>84</v>
      </c>
      <c r="C5974" s="2">
        <v>9</v>
      </c>
      <c r="D5974" s="11"/>
      <c r="E59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74" s="524" t="str">
        <f t="shared" si="281"/>
        <v/>
      </c>
      <c r="H5974" s="525">
        <f t="shared" si="282"/>
        <v>0</v>
      </c>
      <c r="I5974" s="526">
        <f t="shared" si="283"/>
        <v>1</v>
      </c>
      <c r="J5974" s="526" t="str">
        <f ca="1">IF(G5974="","",SUMPRODUCT(LOOKUP(MID(SUBSTITUTE(UPPER(TRIM(CLEAN(SUBSTITUTE(SUBSTITUTE(G5974,"ٔ",""),"ـ","ء"))))," ",""),ROW(INDIRECT("1:"&amp;LEN(SUBSTITUTE(UPPER(TRIM(CLEAN(SUBSTITUTE(SUBSTITUTE(G5974,"ٔ",""),"ـ","ء"))))," ","")))),1),Gematria!$C$3:$C$40,Gematria!$D$3:$D$40)))</f>
        <v/>
      </c>
    </row>
    <row r="5975" spans="1:10" x14ac:dyDescent="0.25">
      <c r="A5975" s="2">
        <v>5974</v>
      </c>
      <c r="B5975" s="2">
        <v>84</v>
      </c>
      <c r="C5975" s="2">
        <v>10</v>
      </c>
      <c r="D5975" s="11"/>
      <c r="E59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75" s="524" t="str">
        <f t="shared" si="281"/>
        <v/>
      </c>
      <c r="H5975" s="525">
        <f t="shared" si="282"/>
        <v>0</v>
      </c>
      <c r="I5975" s="526">
        <f t="shared" si="283"/>
        <v>1</v>
      </c>
      <c r="J5975" s="526" t="str">
        <f ca="1">IF(G5975="","",SUMPRODUCT(LOOKUP(MID(SUBSTITUTE(UPPER(TRIM(CLEAN(SUBSTITUTE(SUBSTITUTE(G5975,"ٔ",""),"ـ","ء"))))," ",""),ROW(INDIRECT("1:"&amp;LEN(SUBSTITUTE(UPPER(TRIM(CLEAN(SUBSTITUTE(SUBSTITUTE(G5975,"ٔ",""),"ـ","ء"))))," ","")))),1),Gematria!$C$3:$C$40,Gematria!$D$3:$D$40)))</f>
        <v/>
      </c>
    </row>
    <row r="5976" spans="1:10" x14ac:dyDescent="0.25">
      <c r="A5976" s="2">
        <v>5975</v>
      </c>
      <c r="B5976" s="2">
        <v>84</v>
      </c>
      <c r="C5976" s="2">
        <v>11</v>
      </c>
      <c r="D5976" s="11"/>
      <c r="E59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76" s="524" t="str">
        <f t="shared" si="281"/>
        <v/>
      </c>
      <c r="H5976" s="525">
        <f t="shared" si="282"/>
        <v>0</v>
      </c>
      <c r="I5976" s="526">
        <f t="shared" si="283"/>
        <v>1</v>
      </c>
      <c r="J5976" s="526" t="str">
        <f ca="1">IF(G5976="","",SUMPRODUCT(LOOKUP(MID(SUBSTITUTE(UPPER(TRIM(CLEAN(SUBSTITUTE(SUBSTITUTE(G5976,"ٔ",""),"ـ","ء"))))," ",""),ROW(INDIRECT("1:"&amp;LEN(SUBSTITUTE(UPPER(TRIM(CLEAN(SUBSTITUTE(SUBSTITUTE(G5976,"ٔ",""),"ـ","ء"))))," ","")))),1),Gematria!$C$3:$C$40,Gematria!$D$3:$D$40)))</f>
        <v/>
      </c>
    </row>
    <row r="5977" spans="1:10" x14ac:dyDescent="0.25">
      <c r="A5977" s="2">
        <v>5976</v>
      </c>
      <c r="B5977" s="2">
        <v>84</v>
      </c>
      <c r="C5977" s="2">
        <v>12</v>
      </c>
      <c r="D5977" s="11"/>
      <c r="E59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77" s="524" t="str">
        <f t="shared" si="281"/>
        <v/>
      </c>
      <c r="H5977" s="525">
        <f t="shared" si="282"/>
        <v>0</v>
      </c>
      <c r="I5977" s="526">
        <f t="shared" si="283"/>
        <v>1</v>
      </c>
      <c r="J5977" s="526" t="str">
        <f ca="1">IF(G5977="","",SUMPRODUCT(LOOKUP(MID(SUBSTITUTE(UPPER(TRIM(CLEAN(SUBSTITUTE(SUBSTITUTE(G5977,"ٔ",""),"ـ","ء"))))," ",""),ROW(INDIRECT("1:"&amp;LEN(SUBSTITUTE(UPPER(TRIM(CLEAN(SUBSTITUTE(SUBSTITUTE(G5977,"ٔ",""),"ـ","ء"))))," ","")))),1),Gematria!$C$3:$C$40,Gematria!$D$3:$D$40)))</f>
        <v/>
      </c>
    </row>
    <row r="5978" spans="1:10" x14ac:dyDescent="0.25">
      <c r="A5978" s="2">
        <v>5977</v>
      </c>
      <c r="B5978" s="2">
        <v>84</v>
      </c>
      <c r="C5978" s="2">
        <v>13</v>
      </c>
      <c r="D5978" s="11"/>
      <c r="E59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78" s="524" t="str">
        <f t="shared" si="281"/>
        <v/>
      </c>
      <c r="H5978" s="525">
        <f t="shared" si="282"/>
        <v>0</v>
      </c>
      <c r="I5978" s="526">
        <f t="shared" si="283"/>
        <v>1</v>
      </c>
      <c r="J5978" s="526" t="str">
        <f ca="1">IF(G5978="","",SUMPRODUCT(LOOKUP(MID(SUBSTITUTE(UPPER(TRIM(CLEAN(SUBSTITUTE(SUBSTITUTE(G5978,"ٔ",""),"ـ","ء"))))," ",""),ROW(INDIRECT("1:"&amp;LEN(SUBSTITUTE(UPPER(TRIM(CLEAN(SUBSTITUTE(SUBSTITUTE(G5978,"ٔ",""),"ـ","ء"))))," ","")))),1),Gematria!$C$3:$C$40,Gematria!$D$3:$D$40)))</f>
        <v/>
      </c>
    </row>
    <row r="5979" spans="1:10" x14ac:dyDescent="0.25">
      <c r="A5979" s="2">
        <v>5978</v>
      </c>
      <c r="B5979" s="2">
        <v>84</v>
      </c>
      <c r="C5979" s="2">
        <v>14</v>
      </c>
      <c r="D5979" s="11"/>
      <c r="E59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79" s="524" t="str">
        <f t="shared" si="281"/>
        <v/>
      </c>
      <c r="H5979" s="525">
        <f t="shared" si="282"/>
        <v>0</v>
      </c>
      <c r="I5979" s="526">
        <f t="shared" si="283"/>
        <v>1</v>
      </c>
      <c r="J5979" s="526" t="str">
        <f ca="1">IF(G5979="","",SUMPRODUCT(LOOKUP(MID(SUBSTITUTE(UPPER(TRIM(CLEAN(SUBSTITUTE(SUBSTITUTE(G5979,"ٔ",""),"ـ","ء"))))," ",""),ROW(INDIRECT("1:"&amp;LEN(SUBSTITUTE(UPPER(TRIM(CLEAN(SUBSTITUTE(SUBSTITUTE(G5979,"ٔ",""),"ـ","ء"))))," ","")))),1),Gematria!$C$3:$C$40,Gematria!$D$3:$D$40)))</f>
        <v/>
      </c>
    </row>
    <row r="5980" spans="1:10" x14ac:dyDescent="0.25">
      <c r="A5980" s="2">
        <v>5979</v>
      </c>
      <c r="B5980" s="2">
        <v>84</v>
      </c>
      <c r="C5980" s="2">
        <v>15</v>
      </c>
      <c r="D5980" s="11"/>
      <c r="E59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80" s="524" t="str">
        <f t="shared" si="281"/>
        <v/>
      </c>
      <c r="H5980" s="525">
        <f t="shared" si="282"/>
        <v>0</v>
      </c>
      <c r="I5980" s="526">
        <f t="shared" si="283"/>
        <v>1</v>
      </c>
      <c r="J5980" s="526" t="str">
        <f ca="1">IF(G5980="","",SUMPRODUCT(LOOKUP(MID(SUBSTITUTE(UPPER(TRIM(CLEAN(SUBSTITUTE(SUBSTITUTE(G5980,"ٔ",""),"ـ","ء"))))," ",""),ROW(INDIRECT("1:"&amp;LEN(SUBSTITUTE(UPPER(TRIM(CLEAN(SUBSTITUTE(SUBSTITUTE(G5980,"ٔ",""),"ـ","ء"))))," ","")))),1),Gematria!$C$3:$C$40,Gematria!$D$3:$D$40)))</f>
        <v/>
      </c>
    </row>
    <row r="5981" spans="1:10" x14ac:dyDescent="0.25">
      <c r="A5981" s="2">
        <v>5980</v>
      </c>
      <c r="B5981" s="2">
        <v>84</v>
      </c>
      <c r="C5981" s="2">
        <v>16</v>
      </c>
      <c r="D5981" s="11"/>
      <c r="E59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81" s="524" t="str">
        <f t="shared" si="281"/>
        <v/>
      </c>
      <c r="H5981" s="525">
        <f t="shared" si="282"/>
        <v>0</v>
      </c>
      <c r="I5981" s="526">
        <f t="shared" si="283"/>
        <v>1</v>
      </c>
      <c r="J5981" s="526" t="str">
        <f ca="1">IF(G5981="","",SUMPRODUCT(LOOKUP(MID(SUBSTITUTE(UPPER(TRIM(CLEAN(SUBSTITUTE(SUBSTITUTE(G5981,"ٔ",""),"ـ","ء"))))," ",""),ROW(INDIRECT("1:"&amp;LEN(SUBSTITUTE(UPPER(TRIM(CLEAN(SUBSTITUTE(SUBSTITUTE(G5981,"ٔ",""),"ـ","ء"))))," ","")))),1),Gematria!$C$3:$C$40,Gematria!$D$3:$D$40)))</f>
        <v/>
      </c>
    </row>
    <row r="5982" spans="1:10" x14ac:dyDescent="0.25">
      <c r="A5982" s="2">
        <v>5981</v>
      </c>
      <c r="B5982" s="2">
        <v>84</v>
      </c>
      <c r="C5982" s="2">
        <v>17</v>
      </c>
      <c r="D5982" s="11"/>
      <c r="E59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82" s="524" t="str">
        <f t="shared" si="281"/>
        <v/>
      </c>
      <c r="H5982" s="525">
        <f t="shared" si="282"/>
        <v>0</v>
      </c>
      <c r="I5982" s="526">
        <f t="shared" si="283"/>
        <v>1</v>
      </c>
      <c r="J5982" s="526" t="str">
        <f ca="1">IF(G5982="","",SUMPRODUCT(LOOKUP(MID(SUBSTITUTE(UPPER(TRIM(CLEAN(SUBSTITUTE(SUBSTITUTE(G5982,"ٔ",""),"ـ","ء"))))," ",""),ROW(INDIRECT("1:"&amp;LEN(SUBSTITUTE(UPPER(TRIM(CLEAN(SUBSTITUTE(SUBSTITUTE(G5982,"ٔ",""),"ـ","ء"))))," ","")))),1),Gematria!$C$3:$C$40,Gematria!$D$3:$D$40)))</f>
        <v/>
      </c>
    </row>
    <row r="5983" spans="1:10" x14ac:dyDescent="0.25">
      <c r="A5983" s="2">
        <v>5982</v>
      </c>
      <c r="B5983" s="2">
        <v>84</v>
      </c>
      <c r="C5983" s="2">
        <v>18</v>
      </c>
      <c r="D5983" s="11"/>
      <c r="E59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83" s="524" t="str">
        <f t="shared" si="281"/>
        <v/>
      </c>
      <c r="H5983" s="525">
        <f t="shared" si="282"/>
        <v>0</v>
      </c>
      <c r="I5983" s="526">
        <f t="shared" si="283"/>
        <v>1</v>
      </c>
      <c r="J5983" s="526" t="str">
        <f ca="1">IF(G5983="","",SUMPRODUCT(LOOKUP(MID(SUBSTITUTE(UPPER(TRIM(CLEAN(SUBSTITUTE(SUBSTITUTE(G5983,"ٔ",""),"ـ","ء"))))," ",""),ROW(INDIRECT("1:"&amp;LEN(SUBSTITUTE(UPPER(TRIM(CLEAN(SUBSTITUTE(SUBSTITUTE(G5983,"ٔ",""),"ـ","ء"))))," ","")))),1),Gematria!$C$3:$C$40,Gematria!$D$3:$D$40)))</f>
        <v/>
      </c>
    </row>
    <row r="5984" spans="1:10" x14ac:dyDescent="0.25">
      <c r="A5984" s="2">
        <v>5983</v>
      </c>
      <c r="B5984" s="2">
        <v>84</v>
      </c>
      <c r="C5984" s="2">
        <v>19</v>
      </c>
      <c r="D5984" s="11"/>
      <c r="E59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84" s="524" t="str">
        <f t="shared" si="281"/>
        <v/>
      </c>
      <c r="H5984" s="525">
        <f t="shared" si="282"/>
        <v>0</v>
      </c>
      <c r="I5984" s="526">
        <f t="shared" si="283"/>
        <v>1</v>
      </c>
      <c r="J5984" s="526" t="str">
        <f ca="1">IF(G5984="","",SUMPRODUCT(LOOKUP(MID(SUBSTITUTE(UPPER(TRIM(CLEAN(SUBSTITUTE(SUBSTITUTE(G5984,"ٔ",""),"ـ","ء"))))," ",""),ROW(INDIRECT("1:"&amp;LEN(SUBSTITUTE(UPPER(TRIM(CLEAN(SUBSTITUTE(SUBSTITUTE(G5984,"ٔ",""),"ـ","ء"))))," ","")))),1),Gematria!$C$3:$C$40,Gematria!$D$3:$D$40)))</f>
        <v/>
      </c>
    </row>
    <row r="5985" spans="1:10" x14ac:dyDescent="0.25">
      <c r="A5985" s="2">
        <v>5984</v>
      </c>
      <c r="B5985" s="2">
        <v>84</v>
      </c>
      <c r="C5985" s="2">
        <v>20</v>
      </c>
      <c r="D5985" s="11"/>
      <c r="E59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85" s="524" t="str">
        <f t="shared" si="281"/>
        <v/>
      </c>
      <c r="H5985" s="525">
        <f t="shared" si="282"/>
        <v>0</v>
      </c>
      <c r="I5985" s="526">
        <f t="shared" si="283"/>
        <v>1</v>
      </c>
      <c r="J5985" s="526" t="str">
        <f ca="1">IF(G5985="","",SUMPRODUCT(LOOKUP(MID(SUBSTITUTE(UPPER(TRIM(CLEAN(SUBSTITUTE(SUBSTITUTE(G5985,"ٔ",""),"ـ","ء"))))," ",""),ROW(INDIRECT("1:"&amp;LEN(SUBSTITUTE(UPPER(TRIM(CLEAN(SUBSTITUTE(SUBSTITUTE(G5985,"ٔ",""),"ـ","ء"))))," ","")))),1),Gematria!$C$3:$C$40,Gematria!$D$3:$D$40)))</f>
        <v/>
      </c>
    </row>
    <row r="5986" spans="1:10" x14ac:dyDescent="0.25">
      <c r="A5986" s="2">
        <v>5985</v>
      </c>
      <c r="B5986" s="2">
        <v>84</v>
      </c>
      <c r="C5986" s="2">
        <v>21</v>
      </c>
      <c r="D5986" s="11"/>
      <c r="E59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86" s="524" t="str">
        <f t="shared" si="281"/>
        <v/>
      </c>
      <c r="H5986" s="525">
        <f t="shared" si="282"/>
        <v>0</v>
      </c>
      <c r="I5986" s="526">
        <f t="shared" si="283"/>
        <v>1</v>
      </c>
      <c r="J5986" s="526" t="str">
        <f ca="1">IF(G5986="","",SUMPRODUCT(LOOKUP(MID(SUBSTITUTE(UPPER(TRIM(CLEAN(SUBSTITUTE(SUBSTITUTE(G5986,"ٔ",""),"ـ","ء"))))," ",""),ROW(INDIRECT("1:"&amp;LEN(SUBSTITUTE(UPPER(TRIM(CLEAN(SUBSTITUTE(SUBSTITUTE(G5986,"ٔ",""),"ـ","ء"))))," ","")))),1),Gematria!$C$3:$C$40,Gematria!$D$3:$D$40)))</f>
        <v/>
      </c>
    </row>
    <row r="5987" spans="1:10" x14ac:dyDescent="0.25">
      <c r="A5987" s="2">
        <v>5986</v>
      </c>
      <c r="B5987" s="2">
        <v>84</v>
      </c>
      <c r="C5987" s="2">
        <v>22</v>
      </c>
      <c r="D5987" s="11"/>
      <c r="E59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87" s="524" t="str">
        <f t="shared" si="281"/>
        <v/>
      </c>
      <c r="H5987" s="525">
        <f t="shared" si="282"/>
        <v>0</v>
      </c>
      <c r="I5987" s="526">
        <f t="shared" si="283"/>
        <v>1</v>
      </c>
      <c r="J5987" s="526" t="str">
        <f ca="1">IF(G5987="","",SUMPRODUCT(LOOKUP(MID(SUBSTITUTE(UPPER(TRIM(CLEAN(SUBSTITUTE(SUBSTITUTE(G5987,"ٔ",""),"ـ","ء"))))," ",""),ROW(INDIRECT("1:"&amp;LEN(SUBSTITUTE(UPPER(TRIM(CLEAN(SUBSTITUTE(SUBSTITUTE(G5987,"ٔ",""),"ـ","ء"))))," ","")))),1),Gematria!$C$3:$C$40,Gematria!$D$3:$D$40)))</f>
        <v/>
      </c>
    </row>
    <row r="5988" spans="1:10" x14ac:dyDescent="0.25">
      <c r="A5988" s="2">
        <v>5987</v>
      </c>
      <c r="B5988" s="2">
        <v>84</v>
      </c>
      <c r="C5988" s="2">
        <v>23</v>
      </c>
      <c r="D5988" s="11"/>
      <c r="E59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88" s="524" t="str">
        <f t="shared" si="281"/>
        <v/>
      </c>
      <c r="H5988" s="525">
        <f t="shared" si="282"/>
        <v>0</v>
      </c>
      <c r="I5988" s="526">
        <f t="shared" si="283"/>
        <v>1</v>
      </c>
      <c r="J5988" s="526" t="str">
        <f ca="1">IF(G5988="","",SUMPRODUCT(LOOKUP(MID(SUBSTITUTE(UPPER(TRIM(CLEAN(SUBSTITUTE(SUBSTITUTE(G5988,"ٔ",""),"ـ","ء"))))," ",""),ROW(INDIRECT("1:"&amp;LEN(SUBSTITUTE(UPPER(TRIM(CLEAN(SUBSTITUTE(SUBSTITUTE(G5988,"ٔ",""),"ـ","ء"))))," ","")))),1),Gematria!$C$3:$C$40,Gematria!$D$3:$D$40)))</f>
        <v/>
      </c>
    </row>
    <row r="5989" spans="1:10" x14ac:dyDescent="0.25">
      <c r="A5989" s="2">
        <v>5988</v>
      </c>
      <c r="B5989" s="2">
        <v>84</v>
      </c>
      <c r="C5989" s="2">
        <v>24</v>
      </c>
      <c r="D5989" s="11"/>
      <c r="E59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89" s="524" t="str">
        <f t="shared" si="281"/>
        <v/>
      </c>
      <c r="H5989" s="525">
        <f t="shared" si="282"/>
        <v>0</v>
      </c>
      <c r="I5989" s="526">
        <f t="shared" si="283"/>
        <v>1</v>
      </c>
      <c r="J5989" s="526" t="str">
        <f ca="1">IF(G5989="","",SUMPRODUCT(LOOKUP(MID(SUBSTITUTE(UPPER(TRIM(CLEAN(SUBSTITUTE(SUBSTITUTE(G5989,"ٔ",""),"ـ","ء"))))," ",""),ROW(INDIRECT("1:"&amp;LEN(SUBSTITUTE(UPPER(TRIM(CLEAN(SUBSTITUTE(SUBSTITUTE(G5989,"ٔ",""),"ـ","ء"))))," ","")))),1),Gematria!$C$3:$C$40,Gematria!$D$3:$D$40)))</f>
        <v/>
      </c>
    </row>
    <row r="5990" spans="1:10" x14ac:dyDescent="0.25">
      <c r="A5990" s="2">
        <v>5989</v>
      </c>
      <c r="B5990" s="2">
        <v>84</v>
      </c>
      <c r="C5990" s="2">
        <v>25</v>
      </c>
      <c r="D5990" s="11"/>
      <c r="E59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90" s="524" t="str">
        <f t="shared" si="281"/>
        <v/>
      </c>
      <c r="H5990" s="525">
        <f t="shared" si="282"/>
        <v>0</v>
      </c>
      <c r="I5990" s="526">
        <f t="shared" si="283"/>
        <v>1</v>
      </c>
      <c r="J5990" s="526" t="str">
        <f ca="1">IF(G5990="","",SUMPRODUCT(LOOKUP(MID(SUBSTITUTE(UPPER(TRIM(CLEAN(SUBSTITUTE(SUBSTITUTE(G5990,"ٔ",""),"ـ","ء"))))," ",""),ROW(INDIRECT("1:"&amp;LEN(SUBSTITUTE(UPPER(TRIM(CLEAN(SUBSTITUTE(SUBSTITUTE(G5990,"ٔ",""),"ـ","ء"))))," ","")))),1),Gematria!$C$3:$C$40,Gematria!$D$3:$D$40)))</f>
        <v/>
      </c>
    </row>
    <row r="5991" spans="1:10" x14ac:dyDescent="0.25">
      <c r="A5991" s="2">
        <v>5990</v>
      </c>
      <c r="B5991" s="2">
        <v>85</v>
      </c>
      <c r="C5991" s="2">
        <v>0</v>
      </c>
      <c r="D5991" s="11"/>
      <c r="E59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91" s="524" t="str">
        <f t="shared" si="281"/>
        <v/>
      </c>
      <c r="H5991" s="525">
        <f t="shared" si="282"/>
        <v>0</v>
      </c>
      <c r="I5991" s="526">
        <f t="shared" si="283"/>
        <v>1</v>
      </c>
      <c r="J5991" s="526" t="str">
        <f ca="1">IF(G5991="","",SUMPRODUCT(LOOKUP(MID(SUBSTITUTE(UPPER(TRIM(CLEAN(SUBSTITUTE(SUBSTITUTE(G5991,"ٔ",""),"ـ","ء"))))," ",""),ROW(INDIRECT("1:"&amp;LEN(SUBSTITUTE(UPPER(TRIM(CLEAN(SUBSTITUTE(SUBSTITUTE(G5991,"ٔ",""),"ـ","ء"))))," ","")))),1),Gematria!$C$3:$C$40,Gematria!$D$3:$D$40)))</f>
        <v/>
      </c>
    </row>
    <row r="5992" spans="1:10" x14ac:dyDescent="0.25">
      <c r="A5992" s="2">
        <v>5991</v>
      </c>
      <c r="B5992" s="2">
        <v>85</v>
      </c>
      <c r="C5992" s="2">
        <v>1</v>
      </c>
      <c r="D5992" s="11"/>
      <c r="E59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92" s="524" t="str">
        <f t="shared" si="281"/>
        <v/>
      </c>
      <c r="H5992" s="525">
        <f t="shared" si="282"/>
        <v>0</v>
      </c>
      <c r="I5992" s="526">
        <f t="shared" si="283"/>
        <v>1</v>
      </c>
      <c r="J5992" s="526" t="str">
        <f ca="1">IF(G5992="","",SUMPRODUCT(LOOKUP(MID(SUBSTITUTE(UPPER(TRIM(CLEAN(SUBSTITUTE(SUBSTITUTE(G5992,"ٔ",""),"ـ","ء"))))," ",""),ROW(INDIRECT("1:"&amp;LEN(SUBSTITUTE(UPPER(TRIM(CLEAN(SUBSTITUTE(SUBSTITUTE(G5992,"ٔ",""),"ـ","ء"))))," ","")))),1),Gematria!$C$3:$C$40,Gematria!$D$3:$D$40)))</f>
        <v/>
      </c>
    </row>
    <row r="5993" spans="1:10" x14ac:dyDescent="0.25">
      <c r="A5993" s="2">
        <v>5992</v>
      </c>
      <c r="B5993" s="2">
        <v>85</v>
      </c>
      <c r="C5993" s="2">
        <v>2</v>
      </c>
      <c r="D5993" s="11"/>
      <c r="E59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93" s="524" t="str">
        <f t="shared" si="281"/>
        <v/>
      </c>
      <c r="H5993" s="525">
        <f t="shared" si="282"/>
        <v>0</v>
      </c>
      <c r="I5993" s="526">
        <f t="shared" si="283"/>
        <v>1</v>
      </c>
      <c r="J5993" s="526" t="str">
        <f ca="1">IF(G5993="","",SUMPRODUCT(LOOKUP(MID(SUBSTITUTE(UPPER(TRIM(CLEAN(SUBSTITUTE(SUBSTITUTE(G5993,"ٔ",""),"ـ","ء"))))," ",""),ROW(INDIRECT("1:"&amp;LEN(SUBSTITUTE(UPPER(TRIM(CLEAN(SUBSTITUTE(SUBSTITUTE(G5993,"ٔ",""),"ـ","ء"))))," ","")))),1),Gematria!$C$3:$C$40,Gematria!$D$3:$D$40)))</f>
        <v/>
      </c>
    </row>
    <row r="5994" spans="1:10" x14ac:dyDescent="0.25">
      <c r="A5994" s="2">
        <v>5993</v>
      </c>
      <c r="B5994" s="2">
        <v>85</v>
      </c>
      <c r="C5994" s="2">
        <v>3</v>
      </c>
      <c r="D5994" s="11"/>
      <c r="E59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94" s="524" t="str">
        <f t="shared" si="281"/>
        <v/>
      </c>
      <c r="H5994" s="525">
        <f t="shared" si="282"/>
        <v>0</v>
      </c>
      <c r="I5994" s="526">
        <f t="shared" si="283"/>
        <v>1</v>
      </c>
      <c r="J5994" s="526" t="str">
        <f ca="1">IF(G5994="","",SUMPRODUCT(LOOKUP(MID(SUBSTITUTE(UPPER(TRIM(CLEAN(SUBSTITUTE(SUBSTITUTE(G5994,"ٔ",""),"ـ","ء"))))," ",""),ROW(INDIRECT("1:"&amp;LEN(SUBSTITUTE(UPPER(TRIM(CLEAN(SUBSTITUTE(SUBSTITUTE(G5994,"ٔ",""),"ـ","ء"))))," ","")))),1),Gematria!$C$3:$C$40,Gematria!$D$3:$D$40)))</f>
        <v/>
      </c>
    </row>
    <row r="5995" spans="1:10" x14ac:dyDescent="0.25">
      <c r="A5995" s="2">
        <v>5994</v>
      </c>
      <c r="B5995" s="2">
        <v>85</v>
      </c>
      <c r="C5995" s="2">
        <v>4</v>
      </c>
      <c r="D5995" s="11"/>
      <c r="E59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95" s="524" t="str">
        <f t="shared" si="281"/>
        <v/>
      </c>
      <c r="H5995" s="525">
        <f t="shared" si="282"/>
        <v>0</v>
      </c>
      <c r="I5995" s="526">
        <f t="shared" si="283"/>
        <v>1</v>
      </c>
      <c r="J5995" s="526" t="str">
        <f ca="1">IF(G5995="","",SUMPRODUCT(LOOKUP(MID(SUBSTITUTE(UPPER(TRIM(CLEAN(SUBSTITUTE(SUBSTITUTE(G5995,"ٔ",""),"ـ","ء"))))," ",""),ROW(INDIRECT("1:"&amp;LEN(SUBSTITUTE(UPPER(TRIM(CLEAN(SUBSTITUTE(SUBSTITUTE(G5995,"ٔ",""),"ـ","ء"))))," ","")))),1),Gematria!$C$3:$C$40,Gematria!$D$3:$D$40)))</f>
        <v/>
      </c>
    </row>
    <row r="5996" spans="1:10" x14ac:dyDescent="0.25">
      <c r="A5996" s="2">
        <v>5995</v>
      </c>
      <c r="B5996" s="2">
        <v>85</v>
      </c>
      <c r="C5996" s="2">
        <v>5</v>
      </c>
      <c r="D5996" s="11"/>
      <c r="E59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96" s="524" t="str">
        <f t="shared" si="281"/>
        <v/>
      </c>
      <c r="H5996" s="525">
        <f t="shared" si="282"/>
        <v>0</v>
      </c>
      <c r="I5996" s="526">
        <f t="shared" si="283"/>
        <v>1</v>
      </c>
      <c r="J5996" s="526" t="str">
        <f ca="1">IF(G5996="","",SUMPRODUCT(LOOKUP(MID(SUBSTITUTE(UPPER(TRIM(CLEAN(SUBSTITUTE(SUBSTITUTE(G5996,"ٔ",""),"ـ","ء"))))," ",""),ROW(INDIRECT("1:"&amp;LEN(SUBSTITUTE(UPPER(TRIM(CLEAN(SUBSTITUTE(SUBSTITUTE(G5996,"ٔ",""),"ـ","ء"))))," ","")))),1),Gematria!$C$3:$C$40,Gematria!$D$3:$D$40)))</f>
        <v/>
      </c>
    </row>
    <row r="5997" spans="1:10" x14ac:dyDescent="0.25">
      <c r="A5997" s="2">
        <v>5996</v>
      </c>
      <c r="B5997" s="2">
        <v>85</v>
      </c>
      <c r="C5997" s="2">
        <v>6</v>
      </c>
      <c r="D5997" s="11"/>
      <c r="E59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97" s="524" t="str">
        <f t="shared" si="281"/>
        <v/>
      </c>
      <c r="H5997" s="525">
        <f t="shared" si="282"/>
        <v>0</v>
      </c>
      <c r="I5997" s="526">
        <f t="shared" si="283"/>
        <v>1</v>
      </c>
      <c r="J5997" s="526" t="str">
        <f ca="1">IF(G5997="","",SUMPRODUCT(LOOKUP(MID(SUBSTITUTE(UPPER(TRIM(CLEAN(SUBSTITUTE(SUBSTITUTE(G5997,"ٔ",""),"ـ","ء"))))," ",""),ROW(INDIRECT("1:"&amp;LEN(SUBSTITUTE(UPPER(TRIM(CLEAN(SUBSTITUTE(SUBSTITUTE(G5997,"ٔ",""),"ـ","ء"))))," ","")))),1),Gematria!$C$3:$C$40,Gematria!$D$3:$D$40)))</f>
        <v/>
      </c>
    </row>
    <row r="5998" spans="1:10" x14ac:dyDescent="0.25">
      <c r="A5998" s="2">
        <v>5997</v>
      </c>
      <c r="B5998" s="2">
        <v>85</v>
      </c>
      <c r="C5998" s="2">
        <v>7</v>
      </c>
      <c r="D5998" s="11"/>
      <c r="E59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98" s="524" t="str">
        <f t="shared" si="281"/>
        <v/>
      </c>
      <c r="H5998" s="525">
        <f t="shared" si="282"/>
        <v>0</v>
      </c>
      <c r="I5998" s="526">
        <f t="shared" si="283"/>
        <v>1</v>
      </c>
      <c r="J5998" s="526" t="str">
        <f ca="1">IF(G5998="","",SUMPRODUCT(LOOKUP(MID(SUBSTITUTE(UPPER(TRIM(CLEAN(SUBSTITUTE(SUBSTITUTE(G5998,"ٔ",""),"ـ","ء"))))," ",""),ROW(INDIRECT("1:"&amp;LEN(SUBSTITUTE(UPPER(TRIM(CLEAN(SUBSTITUTE(SUBSTITUTE(G5998,"ٔ",""),"ـ","ء"))))," ","")))),1),Gematria!$C$3:$C$40,Gematria!$D$3:$D$40)))</f>
        <v/>
      </c>
    </row>
    <row r="5999" spans="1:10" x14ac:dyDescent="0.25">
      <c r="A5999" s="2">
        <v>5998</v>
      </c>
      <c r="B5999" s="2">
        <v>85</v>
      </c>
      <c r="C5999" s="2">
        <v>8</v>
      </c>
      <c r="D5999" s="11"/>
      <c r="E59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59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5999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5999" s="524" t="str">
        <f t="shared" si="281"/>
        <v/>
      </c>
      <c r="H5999" s="525">
        <f t="shared" si="282"/>
        <v>0</v>
      </c>
      <c r="I5999" s="526">
        <f t="shared" si="283"/>
        <v>1</v>
      </c>
      <c r="J5999" s="526" t="str">
        <f ca="1">IF(G5999="","",SUMPRODUCT(LOOKUP(MID(SUBSTITUTE(UPPER(TRIM(CLEAN(SUBSTITUTE(SUBSTITUTE(G5999,"ٔ",""),"ـ","ء"))))," ",""),ROW(INDIRECT("1:"&amp;LEN(SUBSTITUTE(UPPER(TRIM(CLEAN(SUBSTITUTE(SUBSTITUTE(G5999,"ٔ",""),"ـ","ء"))))," ","")))),1),Gematria!$C$3:$C$40,Gematria!$D$3:$D$40)))</f>
        <v/>
      </c>
    </row>
    <row r="6000" spans="1:10" x14ac:dyDescent="0.25">
      <c r="A6000" s="2">
        <v>5999</v>
      </c>
      <c r="B6000" s="2">
        <v>85</v>
      </c>
      <c r="C6000" s="2">
        <v>9</v>
      </c>
      <c r="D6000" s="11"/>
      <c r="E60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00" s="524" t="str">
        <f t="shared" si="281"/>
        <v/>
      </c>
      <c r="H6000" s="525">
        <f t="shared" si="282"/>
        <v>0</v>
      </c>
      <c r="I6000" s="526">
        <f t="shared" si="283"/>
        <v>1</v>
      </c>
      <c r="J6000" s="526" t="str">
        <f ca="1">IF(G6000="","",SUMPRODUCT(LOOKUP(MID(SUBSTITUTE(UPPER(TRIM(CLEAN(SUBSTITUTE(SUBSTITUTE(G6000,"ٔ",""),"ـ","ء"))))," ",""),ROW(INDIRECT("1:"&amp;LEN(SUBSTITUTE(UPPER(TRIM(CLEAN(SUBSTITUTE(SUBSTITUTE(G6000,"ٔ",""),"ـ","ء"))))," ","")))),1),Gematria!$C$3:$C$40,Gematria!$D$3:$D$40)))</f>
        <v/>
      </c>
    </row>
    <row r="6001" spans="1:10" x14ac:dyDescent="0.25">
      <c r="A6001" s="2">
        <v>6000</v>
      </c>
      <c r="B6001" s="2">
        <v>85</v>
      </c>
      <c r="C6001" s="2">
        <v>10</v>
      </c>
      <c r="D6001" s="11"/>
      <c r="E60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01" s="524" t="str">
        <f t="shared" si="281"/>
        <v/>
      </c>
      <c r="H6001" s="525">
        <f t="shared" si="282"/>
        <v>0</v>
      </c>
      <c r="I6001" s="526">
        <f t="shared" si="283"/>
        <v>1</v>
      </c>
      <c r="J6001" s="526" t="str">
        <f ca="1">IF(G6001="","",SUMPRODUCT(LOOKUP(MID(SUBSTITUTE(UPPER(TRIM(CLEAN(SUBSTITUTE(SUBSTITUTE(G6001,"ٔ",""),"ـ","ء"))))," ",""),ROW(INDIRECT("1:"&amp;LEN(SUBSTITUTE(UPPER(TRIM(CLEAN(SUBSTITUTE(SUBSTITUTE(G6001,"ٔ",""),"ـ","ء"))))," ","")))),1),Gematria!$C$3:$C$40,Gematria!$D$3:$D$40)))</f>
        <v/>
      </c>
    </row>
    <row r="6002" spans="1:10" x14ac:dyDescent="0.25">
      <c r="A6002" s="2">
        <v>6001</v>
      </c>
      <c r="B6002" s="2">
        <v>85</v>
      </c>
      <c r="C6002" s="2">
        <v>11</v>
      </c>
      <c r="D6002" s="11"/>
      <c r="E60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02" s="524" t="str">
        <f t="shared" si="281"/>
        <v/>
      </c>
      <c r="H6002" s="525">
        <f t="shared" si="282"/>
        <v>0</v>
      </c>
      <c r="I6002" s="526">
        <f t="shared" si="283"/>
        <v>1</v>
      </c>
      <c r="J6002" s="526" t="str">
        <f ca="1">IF(G6002="","",SUMPRODUCT(LOOKUP(MID(SUBSTITUTE(UPPER(TRIM(CLEAN(SUBSTITUTE(SUBSTITUTE(G6002,"ٔ",""),"ـ","ء"))))," ",""),ROW(INDIRECT("1:"&amp;LEN(SUBSTITUTE(UPPER(TRIM(CLEAN(SUBSTITUTE(SUBSTITUTE(G6002,"ٔ",""),"ـ","ء"))))," ","")))),1),Gematria!$C$3:$C$40,Gematria!$D$3:$D$40)))</f>
        <v/>
      </c>
    </row>
    <row r="6003" spans="1:10" x14ac:dyDescent="0.25">
      <c r="A6003" s="2">
        <v>6002</v>
      </c>
      <c r="B6003" s="2">
        <v>85</v>
      </c>
      <c r="C6003" s="2">
        <v>12</v>
      </c>
      <c r="D6003" s="11"/>
      <c r="E60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03" s="524" t="str">
        <f t="shared" si="281"/>
        <v/>
      </c>
      <c r="H6003" s="525">
        <f t="shared" si="282"/>
        <v>0</v>
      </c>
      <c r="I6003" s="526">
        <f t="shared" si="283"/>
        <v>1</v>
      </c>
      <c r="J6003" s="526" t="str">
        <f ca="1">IF(G6003="","",SUMPRODUCT(LOOKUP(MID(SUBSTITUTE(UPPER(TRIM(CLEAN(SUBSTITUTE(SUBSTITUTE(G6003,"ٔ",""),"ـ","ء"))))," ",""),ROW(INDIRECT("1:"&amp;LEN(SUBSTITUTE(UPPER(TRIM(CLEAN(SUBSTITUTE(SUBSTITUTE(G6003,"ٔ",""),"ـ","ء"))))," ","")))),1),Gematria!$C$3:$C$40,Gematria!$D$3:$D$40)))</f>
        <v/>
      </c>
    </row>
    <row r="6004" spans="1:10" x14ac:dyDescent="0.25">
      <c r="A6004" s="2">
        <v>6003</v>
      </c>
      <c r="B6004" s="2">
        <v>85</v>
      </c>
      <c r="C6004" s="2">
        <v>13</v>
      </c>
      <c r="D6004" s="11"/>
      <c r="E60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04" s="524" t="str">
        <f t="shared" si="281"/>
        <v/>
      </c>
      <c r="H6004" s="525">
        <f t="shared" si="282"/>
        <v>0</v>
      </c>
      <c r="I6004" s="526">
        <f t="shared" si="283"/>
        <v>1</v>
      </c>
      <c r="J6004" s="526" t="str">
        <f ca="1">IF(G6004="","",SUMPRODUCT(LOOKUP(MID(SUBSTITUTE(UPPER(TRIM(CLEAN(SUBSTITUTE(SUBSTITUTE(G6004,"ٔ",""),"ـ","ء"))))," ",""),ROW(INDIRECT("1:"&amp;LEN(SUBSTITUTE(UPPER(TRIM(CLEAN(SUBSTITUTE(SUBSTITUTE(G6004,"ٔ",""),"ـ","ء"))))," ","")))),1),Gematria!$C$3:$C$40,Gematria!$D$3:$D$40)))</f>
        <v/>
      </c>
    </row>
    <row r="6005" spans="1:10" x14ac:dyDescent="0.25">
      <c r="A6005" s="2">
        <v>6004</v>
      </c>
      <c r="B6005" s="2">
        <v>85</v>
      </c>
      <c r="C6005" s="2">
        <v>14</v>
      </c>
      <c r="D6005" s="11"/>
      <c r="E60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05" s="524" t="str">
        <f t="shared" si="281"/>
        <v/>
      </c>
      <c r="H6005" s="525">
        <f t="shared" si="282"/>
        <v>0</v>
      </c>
      <c r="I6005" s="526">
        <f t="shared" si="283"/>
        <v>1</v>
      </c>
      <c r="J6005" s="526" t="str">
        <f ca="1">IF(G6005="","",SUMPRODUCT(LOOKUP(MID(SUBSTITUTE(UPPER(TRIM(CLEAN(SUBSTITUTE(SUBSTITUTE(G6005,"ٔ",""),"ـ","ء"))))," ",""),ROW(INDIRECT("1:"&amp;LEN(SUBSTITUTE(UPPER(TRIM(CLEAN(SUBSTITUTE(SUBSTITUTE(G6005,"ٔ",""),"ـ","ء"))))," ","")))),1),Gematria!$C$3:$C$40,Gematria!$D$3:$D$40)))</f>
        <v/>
      </c>
    </row>
    <row r="6006" spans="1:10" x14ac:dyDescent="0.25">
      <c r="A6006" s="2">
        <v>6005</v>
      </c>
      <c r="B6006" s="2">
        <v>85</v>
      </c>
      <c r="C6006" s="2">
        <v>15</v>
      </c>
      <c r="D6006" s="11"/>
      <c r="E60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06" s="524" t="str">
        <f t="shared" si="281"/>
        <v/>
      </c>
      <c r="H6006" s="525">
        <f t="shared" si="282"/>
        <v>0</v>
      </c>
      <c r="I6006" s="526">
        <f t="shared" si="283"/>
        <v>1</v>
      </c>
      <c r="J6006" s="526" t="str">
        <f ca="1">IF(G6006="","",SUMPRODUCT(LOOKUP(MID(SUBSTITUTE(UPPER(TRIM(CLEAN(SUBSTITUTE(SUBSTITUTE(G6006,"ٔ",""),"ـ","ء"))))," ",""),ROW(INDIRECT("1:"&amp;LEN(SUBSTITUTE(UPPER(TRIM(CLEAN(SUBSTITUTE(SUBSTITUTE(G6006,"ٔ",""),"ـ","ء"))))," ","")))),1),Gematria!$C$3:$C$40,Gematria!$D$3:$D$40)))</f>
        <v/>
      </c>
    </row>
    <row r="6007" spans="1:10" x14ac:dyDescent="0.25">
      <c r="A6007" s="2">
        <v>6006</v>
      </c>
      <c r="B6007" s="2">
        <v>85</v>
      </c>
      <c r="C6007" s="2">
        <v>16</v>
      </c>
      <c r="D6007" s="11"/>
      <c r="E60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07" s="524" t="str">
        <f t="shared" si="281"/>
        <v/>
      </c>
      <c r="H6007" s="525">
        <f t="shared" si="282"/>
        <v>0</v>
      </c>
      <c r="I6007" s="526">
        <f t="shared" si="283"/>
        <v>1</v>
      </c>
      <c r="J6007" s="526" t="str">
        <f ca="1">IF(G6007="","",SUMPRODUCT(LOOKUP(MID(SUBSTITUTE(UPPER(TRIM(CLEAN(SUBSTITUTE(SUBSTITUTE(G6007,"ٔ",""),"ـ","ء"))))," ",""),ROW(INDIRECT("1:"&amp;LEN(SUBSTITUTE(UPPER(TRIM(CLEAN(SUBSTITUTE(SUBSTITUTE(G6007,"ٔ",""),"ـ","ء"))))," ","")))),1),Gematria!$C$3:$C$40,Gematria!$D$3:$D$40)))</f>
        <v/>
      </c>
    </row>
    <row r="6008" spans="1:10" x14ac:dyDescent="0.25">
      <c r="A6008" s="2">
        <v>6007</v>
      </c>
      <c r="B6008" s="2">
        <v>85</v>
      </c>
      <c r="C6008" s="2">
        <v>17</v>
      </c>
      <c r="D6008" s="11"/>
      <c r="E60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08" s="524" t="str">
        <f t="shared" si="281"/>
        <v/>
      </c>
      <c r="H6008" s="525">
        <f t="shared" si="282"/>
        <v>0</v>
      </c>
      <c r="I6008" s="526">
        <f t="shared" si="283"/>
        <v>1</v>
      </c>
      <c r="J6008" s="526" t="str">
        <f ca="1">IF(G6008="","",SUMPRODUCT(LOOKUP(MID(SUBSTITUTE(UPPER(TRIM(CLEAN(SUBSTITUTE(SUBSTITUTE(G6008,"ٔ",""),"ـ","ء"))))," ",""),ROW(INDIRECT("1:"&amp;LEN(SUBSTITUTE(UPPER(TRIM(CLEAN(SUBSTITUTE(SUBSTITUTE(G6008,"ٔ",""),"ـ","ء"))))," ","")))),1),Gematria!$C$3:$C$40,Gematria!$D$3:$D$40)))</f>
        <v/>
      </c>
    </row>
    <row r="6009" spans="1:10" x14ac:dyDescent="0.25">
      <c r="A6009" s="2">
        <v>6008</v>
      </c>
      <c r="B6009" s="2">
        <v>85</v>
      </c>
      <c r="C6009" s="2">
        <v>18</v>
      </c>
      <c r="D6009" s="11"/>
      <c r="E60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09" s="524" t="str">
        <f t="shared" si="281"/>
        <v/>
      </c>
      <c r="H6009" s="525">
        <f t="shared" si="282"/>
        <v>0</v>
      </c>
      <c r="I6009" s="526">
        <f t="shared" si="283"/>
        <v>1</v>
      </c>
      <c r="J6009" s="526" t="str">
        <f ca="1">IF(G6009="","",SUMPRODUCT(LOOKUP(MID(SUBSTITUTE(UPPER(TRIM(CLEAN(SUBSTITUTE(SUBSTITUTE(G6009,"ٔ",""),"ـ","ء"))))," ",""),ROW(INDIRECT("1:"&amp;LEN(SUBSTITUTE(UPPER(TRIM(CLEAN(SUBSTITUTE(SUBSTITUTE(G6009,"ٔ",""),"ـ","ء"))))," ","")))),1),Gematria!$C$3:$C$40,Gematria!$D$3:$D$40)))</f>
        <v/>
      </c>
    </row>
    <row r="6010" spans="1:10" x14ac:dyDescent="0.25">
      <c r="A6010" s="2">
        <v>6009</v>
      </c>
      <c r="B6010" s="2">
        <v>85</v>
      </c>
      <c r="C6010" s="2">
        <v>19</v>
      </c>
      <c r="D6010" s="11"/>
      <c r="E60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10" s="524" t="str">
        <f t="shared" si="281"/>
        <v/>
      </c>
      <c r="H6010" s="525">
        <f t="shared" si="282"/>
        <v>0</v>
      </c>
      <c r="I6010" s="526">
        <f t="shared" si="283"/>
        <v>1</v>
      </c>
      <c r="J6010" s="526" t="str">
        <f ca="1">IF(G6010="","",SUMPRODUCT(LOOKUP(MID(SUBSTITUTE(UPPER(TRIM(CLEAN(SUBSTITUTE(SUBSTITUTE(G6010,"ٔ",""),"ـ","ء"))))," ",""),ROW(INDIRECT("1:"&amp;LEN(SUBSTITUTE(UPPER(TRIM(CLEAN(SUBSTITUTE(SUBSTITUTE(G6010,"ٔ",""),"ـ","ء"))))," ","")))),1),Gematria!$C$3:$C$40,Gematria!$D$3:$D$40)))</f>
        <v/>
      </c>
    </row>
    <row r="6011" spans="1:10" x14ac:dyDescent="0.25">
      <c r="A6011" s="2">
        <v>6010</v>
      </c>
      <c r="B6011" s="2">
        <v>85</v>
      </c>
      <c r="C6011" s="2">
        <v>20</v>
      </c>
      <c r="D6011" s="11"/>
      <c r="E60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11" s="524" t="str">
        <f t="shared" si="281"/>
        <v/>
      </c>
      <c r="H6011" s="525">
        <f t="shared" si="282"/>
        <v>0</v>
      </c>
      <c r="I6011" s="526">
        <f t="shared" si="283"/>
        <v>1</v>
      </c>
      <c r="J6011" s="526" t="str">
        <f ca="1">IF(G6011="","",SUMPRODUCT(LOOKUP(MID(SUBSTITUTE(UPPER(TRIM(CLEAN(SUBSTITUTE(SUBSTITUTE(G6011,"ٔ",""),"ـ","ء"))))," ",""),ROW(INDIRECT("1:"&amp;LEN(SUBSTITUTE(UPPER(TRIM(CLEAN(SUBSTITUTE(SUBSTITUTE(G6011,"ٔ",""),"ـ","ء"))))," ","")))),1),Gematria!$C$3:$C$40,Gematria!$D$3:$D$40)))</f>
        <v/>
      </c>
    </row>
    <row r="6012" spans="1:10" x14ac:dyDescent="0.25">
      <c r="A6012" s="2">
        <v>6011</v>
      </c>
      <c r="B6012" s="2">
        <v>85</v>
      </c>
      <c r="C6012" s="2">
        <v>21</v>
      </c>
      <c r="D6012" s="11"/>
      <c r="E60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12" s="524" t="str">
        <f t="shared" si="281"/>
        <v/>
      </c>
      <c r="H6012" s="525">
        <f t="shared" si="282"/>
        <v>0</v>
      </c>
      <c r="I6012" s="526">
        <f t="shared" si="283"/>
        <v>1</v>
      </c>
      <c r="J6012" s="526" t="str">
        <f ca="1">IF(G6012="","",SUMPRODUCT(LOOKUP(MID(SUBSTITUTE(UPPER(TRIM(CLEAN(SUBSTITUTE(SUBSTITUTE(G6012,"ٔ",""),"ـ","ء"))))," ",""),ROW(INDIRECT("1:"&amp;LEN(SUBSTITUTE(UPPER(TRIM(CLEAN(SUBSTITUTE(SUBSTITUTE(G6012,"ٔ",""),"ـ","ء"))))," ","")))),1),Gematria!$C$3:$C$40,Gematria!$D$3:$D$40)))</f>
        <v/>
      </c>
    </row>
    <row r="6013" spans="1:10" x14ac:dyDescent="0.25">
      <c r="A6013" s="2">
        <v>6012</v>
      </c>
      <c r="B6013" s="2">
        <v>85</v>
      </c>
      <c r="C6013" s="2">
        <v>22</v>
      </c>
      <c r="D6013" s="11"/>
      <c r="E60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13" s="524" t="str">
        <f t="shared" si="281"/>
        <v/>
      </c>
      <c r="H6013" s="525">
        <f t="shared" si="282"/>
        <v>0</v>
      </c>
      <c r="I6013" s="526">
        <f t="shared" si="283"/>
        <v>1</v>
      </c>
      <c r="J6013" s="526" t="str">
        <f ca="1">IF(G6013="","",SUMPRODUCT(LOOKUP(MID(SUBSTITUTE(UPPER(TRIM(CLEAN(SUBSTITUTE(SUBSTITUTE(G6013,"ٔ",""),"ـ","ء"))))," ",""),ROW(INDIRECT("1:"&amp;LEN(SUBSTITUTE(UPPER(TRIM(CLEAN(SUBSTITUTE(SUBSTITUTE(G6013,"ٔ",""),"ـ","ء"))))," ","")))),1),Gematria!$C$3:$C$40,Gematria!$D$3:$D$40)))</f>
        <v/>
      </c>
    </row>
    <row r="6014" spans="1:10" x14ac:dyDescent="0.25">
      <c r="A6014" s="2">
        <v>6013</v>
      </c>
      <c r="B6014" s="2">
        <v>86</v>
      </c>
      <c r="C6014" s="2">
        <v>0</v>
      </c>
      <c r="D6014" s="11"/>
      <c r="E60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14" s="524" t="str">
        <f t="shared" si="281"/>
        <v/>
      </c>
      <c r="H6014" s="525">
        <f t="shared" si="282"/>
        <v>0</v>
      </c>
      <c r="I6014" s="526">
        <f t="shared" si="283"/>
        <v>1</v>
      </c>
      <c r="J6014" s="526" t="str">
        <f ca="1">IF(G6014="","",SUMPRODUCT(LOOKUP(MID(SUBSTITUTE(UPPER(TRIM(CLEAN(SUBSTITUTE(SUBSTITUTE(G6014,"ٔ",""),"ـ","ء"))))," ",""),ROW(INDIRECT("1:"&amp;LEN(SUBSTITUTE(UPPER(TRIM(CLEAN(SUBSTITUTE(SUBSTITUTE(G6014,"ٔ",""),"ـ","ء"))))," ","")))),1),Gematria!$C$3:$C$40,Gematria!$D$3:$D$40)))</f>
        <v/>
      </c>
    </row>
    <row r="6015" spans="1:10" x14ac:dyDescent="0.25">
      <c r="A6015" s="2">
        <v>6014</v>
      </c>
      <c r="B6015" s="2">
        <v>86</v>
      </c>
      <c r="C6015" s="2">
        <v>1</v>
      </c>
      <c r="D6015" s="11"/>
      <c r="E60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15" s="524" t="str">
        <f t="shared" si="281"/>
        <v/>
      </c>
      <c r="H6015" s="525">
        <f t="shared" si="282"/>
        <v>0</v>
      </c>
      <c r="I6015" s="526">
        <f t="shared" si="283"/>
        <v>1</v>
      </c>
      <c r="J6015" s="526" t="str">
        <f ca="1">IF(G6015="","",SUMPRODUCT(LOOKUP(MID(SUBSTITUTE(UPPER(TRIM(CLEAN(SUBSTITUTE(SUBSTITUTE(G6015,"ٔ",""),"ـ","ء"))))," ",""),ROW(INDIRECT("1:"&amp;LEN(SUBSTITUTE(UPPER(TRIM(CLEAN(SUBSTITUTE(SUBSTITUTE(G6015,"ٔ",""),"ـ","ء"))))," ","")))),1),Gematria!$C$3:$C$40,Gematria!$D$3:$D$40)))</f>
        <v/>
      </c>
    </row>
    <row r="6016" spans="1:10" x14ac:dyDescent="0.25">
      <c r="A6016" s="2">
        <v>6015</v>
      </c>
      <c r="B6016" s="2">
        <v>86</v>
      </c>
      <c r="C6016" s="2">
        <v>2</v>
      </c>
      <c r="D6016" s="11"/>
      <c r="E60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16" s="524" t="str">
        <f t="shared" si="281"/>
        <v/>
      </c>
      <c r="H6016" s="525">
        <f t="shared" si="282"/>
        <v>0</v>
      </c>
      <c r="I6016" s="526">
        <f t="shared" si="283"/>
        <v>1</v>
      </c>
      <c r="J6016" s="526" t="str">
        <f ca="1">IF(G6016="","",SUMPRODUCT(LOOKUP(MID(SUBSTITUTE(UPPER(TRIM(CLEAN(SUBSTITUTE(SUBSTITUTE(G6016,"ٔ",""),"ـ","ء"))))," ",""),ROW(INDIRECT("1:"&amp;LEN(SUBSTITUTE(UPPER(TRIM(CLEAN(SUBSTITUTE(SUBSTITUTE(G6016,"ٔ",""),"ـ","ء"))))," ","")))),1),Gematria!$C$3:$C$40,Gematria!$D$3:$D$40)))</f>
        <v/>
      </c>
    </row>
    <row r="6017" spans="1:10" x14ac:dyDescent="0.25">
      <c r="A6017" s="2">
        <v>6016</v>
      </c>
      <c r="B6017" s="2">
        <v>86</v>
      </c>
      <c r="C6017" s="2">
        <v>3</v>
      </c>
      <c r="D6017" s="11"/>
      <c r="E60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17" s="524" t="str">
        <f t="shared" si="281"/>
        <v/>
      </c>
      <c r="H6017" s="525">
        <f t="shared" si="282"/>
        <v>0</v>
      </c>
      <c r="I6017" s="526">
        <f t="shared" si="283"/>
        <v>1</v>
      </c>
      <c r="J6017" s="526" t="str">
        <f ca="1">IF(G6017="","",SUMPRODUCT(LOOKUP(MID(SUBSTITUTE(UPPER(TRIM(CLEAN(SUBSTITUTE(SUBSTITUTE(G6017,"ٔ",""),"ـ","ء"))))," ",""),ROW(INDIRECT("1:"&amp;LEN(SUBSTITUTE(UPPER(TRIM(CLEAN(SUBSTITUTE(SUBSTITUTE(G6017,"ٔ",""),"ـ","ء"))))," ","")))),1),Gematria!$C$3:$C$40,Gematria!$D$3:$D$40)))</f>
        <v/>
      </c>
    </row>
    <row r="6018" spans="1:10" x14ac:dyDescent="0.25">
      <c r="A6018" s="2">
        <v>6017</v>
      </c>
      <c r="B6018" s="2">
        <v>86</v>
      </c>
      <c r="C6018" s="2">
        <v>4</v>
      </c>
      <c r="D6018" s="11"/>
      <c r="E60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18" s="524" t="str">
        <f t="shared" si="281"/>
        <v/>
      </c>
      <c r="H6018" s="525">
        <f t="shared" si="282"/>
        <v>0</v>
      </c>
      <c r="I6018" s="526">
        <f t="shared" si="283"/>
        <v>1</v>
      </c>
      <c r="J6018" s="526" t="str">
        <f ca="1">IF(G6018="","",SUMPRODUCT(LOOKUP(MID(SUBSTITUTE(UPPER(TRIM(CLEAN(SUBSTITUTE(SUBSTITUTE(G6018,"ٔ",""),"ـ","ء"))))," ",""),ROW(INDIRECT("1:"&amp;LEN(SUBSTITUTE(UPPER(TRIM(CLEAN(SUBSTITUTE(SUBSTITUTE(G6018,"ٔ",""),"ـ","ء"))))," ","")))),1),Gematria!$C$3:$C$40,Gematria!$D$3:$D$40)))</f>
        <v/>
      </c>
    </row>
    <row r="6019" spans="1:10" x14ac:dyDescent="0.25">
      <c r="A6019" s="2">
        <v>6018</v>
      </c>
      <c r="B6019" s="2">
        <v>86</v>
      </c>
      <c r="C6019" s="2">
        <v>5</v>
      </c>
      <c r="D6019" s="11"/>
      <c r="E60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19" s="524" t="str">
        <f t="shared" ref="G6019:G6082" si="284">TRIM(CLEAN(SUBSTITUTE(F6019,"ٔ","")))</f>
        <v/>
      </c>
      <c r="H6019" s="525">
        <f t="shared" ref="H6019:H6082" si="285">LEN(SUBSTITUTE(G6019," ",""))</f>
        <v>0</v>
      </c>
      <c r="I6019" s="526">
        <f t="shared" si="283"/>
        <v>1</v>
      </c>
      <c r="J6019" s="526" t="str">
        <f ca="1">IF(G6019="","",SUMPRODUCT(LOOKUP(MID(SUBSTITUTE(UPPER(TRIM(CLEAN(SUBSTITUTE(SUBSTITUTE(G6019,"ٔ",""),"ـ","ء"))))," ",""),ROW(INDIRECT("1:"&amp;LEN(SUBSTITUTE(UPPER(TRIM(CLEAN(SUBSTITUTE(SUBSTITUTE(G6019,"ٔ",""),"ـ","ء"))))," ","")))),1),Gematria!$C$3:$C$40,Gematria!$D$3:$D$40)))</f>
        <v/>
      </c>
    </row>
    <row r="6020" spans="1:10" x14ac:dyDescent="0.25">
      <c r="A6020" s="2">
        <v>6019</v>
      </c>
      <c r="B6020" s="2">
        <v>86</v>
      </c>
      <c r="C6020" s="2">
        <v>6</v>
      </c>
      <c r="D6020" s="11"/>
      <c r="E60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20" s="524" t="str">
        <f t="shared" si="284"/>
        <v/>
      </c>
      <c r="H6020" s="525">
        <f t="shared" si="285"/>
        <v>0</v>
      </c>
      <c r="I6020" s="526">
        <f t="shared" si="283"/>
        <v>1</v>
      </c>
      <c r="J6020" s="526" t="str">
        <f ca="1">IF(G6020="","",SUMPRODUCT(LOOKUP(MID(SUBSTITUTE(UPPER(TRIM(CLEAN(SUBSTITUTE(SUBSTITUTE(G6020,"ٔ",""),"ـ","ء"))))," ",""),ROW(INDIRECT("1:"&amp;LEN(SUBSTITUTE(UPPER(TRIM(CLEAN(SUBSTITUTE(SUBSTITUTE(G6020,"ٔ",""),"ـ","ء"))))," ","")))),1),Gematria!$C$3:$C$40,Gematria!$D$3:$D$40)))</f>
        <v/>
      </c>
    </row>
    <row r="6021" spans="1:10" x14ac:dyDescent="0.25">
      <c r="A6021" s="2">
        <v>6020</v>
      </c>
      <c r="B6021" s="2">
        <v>86</v>
      </c>
      <c r="C6021" s="2">
        <v>7</v>
      </c>
      <c r="D6021" s="11"/>
      <c r="E60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21" s="524" t="str">
        <f t="shared" si="284"/>
        <v/>
      </c>
      <c r="H6021" s="525">
        <f t="shared" si="285"/>
        <v>0</v>
      </c>
      <c r="I6021" s="526">
        <f t="shared" si="283"/>
        <v>1</v>
      </c>
      <c r="J6021" s="526" t="str">
        <f ca="1">IF(G6021="","",SUMPRODUCT(LOOKUP(MID(SUBSTITUTE(UPPER(TRIM(CLEAN(SUBSTITUTE(SUBSTITUTE(G6021,"ٔ",""),"ـ","ء"))))," ",""),ROW(INDIRECT("1:"&amp;LEN(SUBSTITUTE(UPPER(TRIM(CLEAN(SUBSTITUTE(SUBSTITUTE(G6021,"ٔ",""),"ـ","ء"))))," ","")))),1),Gematria!$C$3:$C$40,Gematria!$D$3:$D$40)))</f>
        <v/>
      </c>
    </row>
    <row r="6022" spans="1:10" x14ac:dyDescent="0.25">
      <c r="A6022" s="2">
        <v>6021</v>
      </c>
      <c r="B6022" s="2">
        <v>86</v>
      </c>
      <c r="C6022" s="2">
        <v>8</v>
      </c>
      <c r="D6022" s="11"/>
      <c r="E60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22" s="524" t="str">
        <f t="shared" si="284"/>
        <v/>
      </c>
      <c r="H6022" s="525">
        <f t="shared" si="285"/>
        <v>0</v>
      </c>
      <c r="I6022" s="526">
        <f t="shared" si="283"/>
        <v>1</v>
      </c>
      <c r="J6022" s="526" t="str">
        <f ca="1">IF(G6022="","",SUMPRODUCT(LOOKUP(MID(SUBSTITUTE(UPPER(TRIM(CLEAN(SUBSTITUTE(SUBSTITUTE(G6022,"ٔ",""),"ـ","ء"))))," ",""),ROW(INDIRECT("1:"&amp;LEN(SUBSTITUTE(UPPER(TRIM(CLEAN(SUBSTITUTE(SUBSTITUTE(G6022,"ٔ",""),"ـ","ء"))))," ","")))),1),Gematria!$C$3:$C$40,Gematria!$D$3:$D$40)))</f>
        <v/>
      </c>
    </row>
    <row r="6023" spans="1:10" x14ac:dyDescent="0.25">
      <c r="A6023" s="2">
        <v>6022</v>
      </c>
      <c r="B6023" s="2">
        <v>86</v>
      </c>
      <c r="C6023" s="2">
        <v>9</v>
      </c>
      <c r="D6023" s="11"/>
      <c r="E60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23" s="524" t="str">
        <f t="shared" si="284"/>
        <v/>
      </c>
      <c r="H6023" s="525">
        <f t="shared" si="285"/>
        <v>0</v>
      </c>
      <c r="I6023" s="526">
        <f t="shared" si="283"/>
        <v>1</v>
      </c>
      <c r="J6023" s="526" t="str">
        <f ca="1">IF(G6023="","",SUMPRODUCT(LOOKUP(MID(SUBSTITUTE(UPPER(TRIM(CLEAN(SUBSTITUTE(SUBSTITUTE(G6023,"ٔ",""),"ـ","ء"))))," ",""),ROW(INDIRECT("1:"&amp;LEN(SUBSTITUTE(UPPER(TRIM(CLEAN(SUBSTITUTE(SUBSTITUTE(G6023,"ٔ",""),"ـ","ء"))))," ","")))),1),Gematria!$C$3:$C$40,Gematria!$D$3:$D$40)))</f>
        <v/>
      </c>
    </row>
    <row r="6024" spans="1:10" x14ac:dyDescent="0.25">
      <c r="A6024" s="2">
        <v>6023</v>
      </c>
      <c r="B6024" s="2">
        <v>86</v>
      </c>
      <c r="C6024" s="2">
        <v>10</v>
      </c>
      <c r="D6024" s="11"/>
      <c r="E60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24" s="524" t="str">
        <f t="shared" si="284"/>
        <v/>
      </c>
      <c r="H6024" s="525">
        <f t="shared" si="285"/>
        <v>0</v>
      </c>
      <c r="I6024" s="526">
        <f t="shared" si="283"/>
        <v>1</v>
      </c>
      <c r="J6024" s="526" t="str">
        <f ca="1">IF(G6024="","",SUMPRODUCT(LOOKUP(MID(SUBSTITUTE(UPPER(TRIM(CLEAN(SUBSTITUTE(SUBSTITUTE(G6024,"ٔ",""),"ـ","ء"))))," ",""),ROW(INDIRECT("1:"&amp;LEN(SUBSTITUTE(UPPER(TRIM(CLEAN(SUBSTITUTE(SUBSTITUTE(G6024,"ٔ",""),"ـ","ء"))))," ","")))),1),Gematria!$C$3:$C$40,Gematria!$D$3:$D$40)))</f>
        <v/>
      </c>
    </row>
    <row r="6025" spans="1:10" x14ac:dyDescent="0.25">
      <c r="A6025" s="2">
        <v>6024</v>
      </c>
      <c r="B6025" s="2">
        <v>86</v>
      </c>
      <c r="C6025" s="2">
        <v>11</v>
      </c>
      <c r="D6025" s="11"/>
      <c r="E60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25" s="524" t="str">
        <f t="shared" si="284"/>
        <v/>
      </c>
      <c r="H6025" s="525">
        <f t="shared" si="285"/>
        <v>0</v>
      </c>
      <c r="I6025" s="526">
        <f t="shared" si="283"/>
        <v>1</v>
      </c>
      <c r="J6025" s="526" t="str">
        <f ca="1">IF(G6025="","",SUMPRODUCT(LOOKUP(MID(SUBSTITUTE(UPPER(TRIM(CLEAN(SUBSTITUTE(SUBSTITUTE(G6025,"ٔ",""),"ـ","ء"))))," ",""),ROW(INDIRECT("1:"&amp;LEN(SUBSTITUTE(UPPER(TRIM(CLEAN(SUBSTITUTE(SUBSTITUTE(G6025,"ٔ",""),"ـ","ء"))))," ","")))),1),Gematria!$C$3:$C$40,Gematria!$D$3:$D$40)))</f>
        <v/>
      </c>
    </row>
    <row r="6026" spans="1:10" x14ac:dyDescent="0.25">
      <c r="A6026" s="2">
        <v>6025</v>
      </c>
      <c r="B6026" s="2">
        <v>86</v>
      </c>
      <c r="C6026" s="2">
        <v>12</v>
      </c>
      <c r="D6026" s="11"/>
      <c r="E60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26" s="524" t="str">
        <f t="shared" si="284"/>
        <v/>
      </c>
      <c r="H6026" s="525">
        <f t="shared" si="285"/>
        <v>0</v>
      </c>
      <c r="I6026" s="526">
        <f t="shared" si="283"/>
        <v>1</v>
      </c>
      <c r="J6026" s="526" t="str">
        <f ca="1">IF(G6026="","",SUMPRODUCT(LOOKUP(MID(SUBSTITUTE(UPPER(TRIM(CLEAN(SUBSTITUTE(SUBSTITUTE(G6026,"ٔ",""),"ـ","ء"))))," ",""),ROW(INDIRECT("1:"&amp;LEN(SUBSTITUTE(UPPER(TRIM(CLEAN(SUBSTITUTE(SUBSTITUTE(G6026,"ٔ",""),"ـ","ء"))))," ","")))),1),Gematria!$C$3:$C$40,Gematria!$D$3:$D$40)))</f>
        <v/>
      </c>
    </row>
    <row r="6027" spans="1:10" x14ac:dyDescent="0.25">
      <c r="A6027" s="2">
        <v>6026</v>
      </c>
      <c r="B6027" s="2">
        <v>86</v>
      </c>
      <c r="C6027" s="2">
        <v>13</v>
      </c>
      <c r="D6027" s="11"/>
      <c r="E60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27" s="524" t="str">
        <f t="shared" si="284"/>
        <v/>
      </c>
      <c r="H6027" s="525">
        <f t="shared" si="285"/>
        <v>0</v>
      </c>
      <c r="I6027" s="526">
        <f t="shared" si="283"/>
        <v>1</v>
      </c>
      <c r="J6027" s="526" t="str">
        <f ca="1">IF(G6027="","",SUMPRODUCT(LOOKUP(MID(SUBSTITUTE(UPPER(TRIM(CLEAN(SUBSTITUTE(SUBSTITUTE(G6027,"ٔ",""),"ـ","ء"))))," ",""),ROW(INDIRECT("1:"&amp;LEN(SUBSTITUTE(UPPER(TRIM(CLEAN(SUBSTITUTE(SUBSTITUTE(G6027,"ٔ",""),"ـ","ء"))))," ","")))),1),Gematria!$C$3:$C$40,Gematria!$D$3:$D$40)))</f>
        <v/>
      </c>
    </row>
    <row r="6028" spans="1:10" x14ac:dyDescent="0.25">
      <c r="A6028" s="2">
        <v>6027</v>
      </c>
      <c r="B6028" s="2">
        <v>86</v>
      </c>
      <c r="C6028" s="2">
        <v>14</v>
      </c>
      <c r="D6028" s="11"/>
      <c r="E60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28" s="524" t="str">
        <f t="shared" si="284"/>
        <v/>
      </c>
      <c r="H6028" s="525">
        <f t="shared" si="285"/>
        <v>0</v>
      </c>
      <c r="I6028" s="526">
        <f t="shared" si="283"/>
        <v>1</v>
      </c>
      <c r="J6028" s="526" t="str">
        <f ca="1">IF(G6028="","",SUMPRODUCT(LOOKUP(MID(SUBSTITUTE(UPPER(TRIM(CLEAN(SUBSTITUTE(SUBSTITUTE(G6028,"ٔ",""),"ـ","ء"))))," ",""),ROW(INDIRECT("1:"&amp;LEN(SUBSTITUTE(UPPER(TRIM(CLEAN(SUBSTITUTE(SUBSTITUTE(G6028,"ٔ",""),"ـ","ء"))))," ","")))),1),Gematria!$C$3:$C$40,Gematria!$D$3:$D$40)))</f>
        <v/>
      </c>
    </row>
    <row r="6029" spans="1:10" x14ac:dyDescent="0.25">
      <c r="A6029" s="2">
        <v>6028</v>
      </c>
      <c r="B6029" s="2">
        <v>86</v>
      </c>
      <c r="C6029" s="2">
        <v>15</v>
      </c>
      <c r="D6029" s="11"/>
      <c r="E60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29" s="524" t="str">
        <f t="shared" si="284"/>
        <v/>
      </c>
      <c r="H6029" s="525">
        <f t="shared" si="285"/>
        <v>0</v>
      </c>
      <c r="I6029" s="526">
        <f t="shared" si="283"/>
        <v>1</v>
      </c>
      <c r="J6029" s="526" t="str">
        <f ca="1">IF(G6029="","",SUMPRODUCT(LOOKUP(MID(SUBSTITUTE(UPPER(TRIM(CLEAN(SUBSTITUTE(SUBSTITUTE(G6029,"ٔ",""),"ـ","ء"))))," ",""),ROW(INDIRECT("1:"&amp;LEN(SUBSTITUTE(UPPER(TRIM(CLEAN(SUBSTITUTE(SUBSTITUTE(G6029,"ٔ",""),"ـ","ء"))))," ","")))),1),Gematria!$C$3:$C$40,Gematria!$D$3:$D$40)))</f>
        <v/>
      </c>
    </row>
    <row r="6030" spans="1:10" x14ac:dyDescent="0.25">
      <c r="A6030" s="2">
        <v>6029</v>
      </c>
      <c r="B6030" s="2">
        <v>86</v>
      </c>
      <c r="C6030" s="2">
        <v>16</v>
      </c>
      <c r="D6030" s="11"/>
      <c r="E60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30" s="524" t="str">
        <f t="shared" si="284"/>
        <v/>
      </c>
      <c r="H6030" s="525">
        <f t="shared" si="285"/>
        <v>0</v>
      </c>
      <c r="I6030" s="526">
        <f t="shared" si="283"/>
        <v>1</v>
      </c>
      <c r="J6030" s="526" t="str">
        <f ca="1">IF(G6030="","",SUMPRODUCT(LOOKUP(MID(SUBSTITUTE(UPPER(TRIM(CLEAN(SUBSTITUTE(SUBSTITUTE(G6030,"ٔ",""),"ـ","ء"))))," ",""),ROW(INDIRECT("1:"&amp;LEN(SUBSTITUTE(UPPER(TRIM(CLEAN(SUBSTITUTE(SUBSTITUTE(G6030,"ٔ",""),"ـ","ء"))))," ","")))),1),Gematria!$C$3:$C$40,Gematria!$D$3:$D$40)))</f>
        <v/>
      </c>
    </row>
    <row r="6031" spans="1:10" x14ac:dyDescent="0.25">
      <c r="A6031" s="2">
        <v>6030</v>
      </c>
      <c r="B6031" s="2">
        <v>86</v>
      </c>
      <c r="C6031" s="2">
        <v>17</v>
      </c>
      <c r="D6031" s="11"/>
      <c r="E60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31" s="524" t="str">
        <f t="shared" si="284"/>
        <v/>
      </c>
      <c r="H6031" s="525">
        <f t="shared" si="285"/>
        <v>0</v>
      </c>
      <c r="I6031" s="526">
        <f t="shared" si="283"/>
        <v>1</v>
      </c>
      <c r="J6031" s="526" t="str">
        <f ca="1">IF(G6031="","",SUMPRODUCT(LOOKUP(MID(SUBSTITUTE(UPPER(TRIM(CLEAN(SUBSTITUTE(SUBSTITUTE(G6031,"ٔ",""),"ـ","ء"))))," ",""),ROW(INDIRECT("1:"&amp;LEN(SUBSTITUTE(UPPER(TRIM(CLEAN(SUBSTITUTE(SUBSTITUTE(G6031,"ٔ",""),"ـ","ء"))))," ","")))),1),Gematria!$C$3:$C$40,Gematria!$D$3:$D$40)))</f>
        <v/>
      </c>
    </row>
    <row r="6032" spans="1:10" x14ac:dyDescent="0.25">
      <c r="A6032" s="2">
        <v>6031</v>
      </c>
      <c r="B6032" s="2">
        <v>87</v>
      </c>
      <c r="C6032" s="2">
        <v>0</v>
      </c>
      <c r="D6032" s="11"/>
      <c r="E60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32" s="524" t="str">
        <f t="shared" si="284"/>
        <v/>
      </c>
      <c r="H6032" s="525">
        <f t="shared" si="285"/>
        <v>0</v>
      </c>
      <c r="I6032" s="526">
        <f t="shared" si="283"/>
        <v>1</v>
      </c>
      <c r="J6032" s="526" t="str">
        <f ca="1">IF(G6032="","",SUMPRODUCT(LOOKUP(MID(SUBSTITUTE(UPPER(TRIM(CLEAN(SUBSTITUTE(SUBSTITUTE(G6032,"ٔ",""),"ـ","ء"))))," ",""),ROW(INDIRECT("1:"&amp;LEN(SUBSTITUTE(UPPER(TRIM(CLEAN(SUBSTITUTE(SUBSTITUTE(G6032,"ٔ",""),"ـ","ء"))))," ","")))),1),Gematria!$C$3:$C$40,Gematria!$D$3:$D$40)))</f>
        <v/>
      </c>
    </row>
    <row r="6033" spans="1:10" x14ac:dyDescent="0.25">
      <c r="A6033" s="2">
        <v>6032</v>
      </c>
      <c r="B6033" s="2">
        <v>87</v>
      </c>
      <c r="C6033" s="2">
        <v>1</v>
      </c>
      <c r="D6033" s="11"/>
      <c r="E60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33" s="524" t="str">
        <f t="shared" si="284"/>
        <v/>
      </c>
      <c r="H6033" s="525">
        <f t="shared" si="285"/>
        <v>0</v>
      </c>
      <c r="I6033" s="526">
        <f t="shared" si="283"/>
        <v>1</v>
      </c>
      <c r="J6033" s="526" t="str">
        <f ca="1">IF(G6033="","",SUMPRODUCT(LOOKUP(MID(SUBSTITUTE(UPPER(TRIM(CLEAN(SUBSTITUTE(SUBSTITUTE(G6033,"ٔ",""),"ـ","ء"))))," ",""),ROW(INDIRECT("1:"&amp;LEN(SUBSTITUTE(UPPER(TRIM(CLEAN(SUBSTITUTE(SUBSTITUTE(G6033,"ٔ",""),"ـ","ء"))))," ","")))),1),Gematria!$C$3:$C$40,Gematria!$D$3:$D$40)))</f>
        <v/>
      </c>
    </row>
    <row r="6034" spans="1:10" x14ac:dyDescent="0.25">
      <c r="A6034" s="2">
        <v>6033</v>
      </c>
      <c r="B6034" s="2">
        <v>87</v>
      </c>
      <c r="C6034" s="2">
        <v>2</v>
      </c>
      <c r="D6034" s="11"/>
      <c r="E60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34" s="524" t="str">
        <f t="shared" si="284"/>
        <v/>
      </c>
      <c r="H6034" s="525">
        <f t="shared" si="285"/>
        <v>0</v>
      </c>
      <c r="I6034" s="526">
        <f t="shared" si="283"/>
        <v>1</v>
      </c>
      <c r="J6034" s="526" t="str">
        <f ca="1">IF(G6034="","",SUMPRODUCT(LOOKUP(MID(SUBSTITUTE(UPPER(TRIM(CLEAN(SUBSTITUTE(SUBSTITUTE(G6034,"ٔ",""),"ـ","ء"))))," ",""),ROW(INDIRECT("1:"&amp;LEN(SUBSTITUTE(UPPER(TRIM(CLEAN(SUBSTITUTE(SUBSTITUTE(G6034,"ٔ",""),"ـ","ء"))))," ","")))),1),Gematria!$C$3:$C$40,Gematria!$D$3:$D$40)))</f>
        <v/>
      </c>
    </row>
    <row r="6035" spans="1:10" x14ac:dyDescent="0.25">
      <c r="A6035" s="2">
        <v>6034</v>
      </c>
      <c r="B6035" s="2">
        <v>87</v>
      </c>
      <c r="C6035" s="2">
        <v>3</v>
      </c>
      <c r="D6035" s="11"/>
      <c r="E60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35" s="524" t="str">
        <f t="shared" si="284"/>
        <v/>
      </c>
      <c r="H6035" s="525">
        <f t="shared" si="285"/>
        <v>0</v>
      </c>
      <c r="I6035" s="526">
        <f t="shared" ref="I6035:I6098" si="286">LEN(TRIM(G6035))-H6035+1</f>
        <v>1</v>
      </c>
      <c r="J6035" s="526" t="str">
        <f ca="1">IF(G6035="","",SUMPRODUCT(LOOKUP(MID(SUBSTITUTE(UPPER(TRIM(CLEAN(SUBSTITUTE(SUBSTITUTE(G6035,"ٔ",""),"ـ","ء"))))," ",""),ROW(INDIRECT("1:"&amp;LEN(SUBSTITUTE(UPPER(TRIM(CLEAN(SUBSTITUTE(SUBSTITUTE(G6035,"ٔ",""),"ـ","ء"))))," ","")))),1),Gematria!$C$3:$C$40,Gematria!$D$3:$D$40)))</f>
        <v/>
      </c>
    </row>
    <row r="6036" spans="1:10" x14ac:dyDescent="0.25">
      <c r="A6036" s="2">
        <v>6035</v>
      </c>
      <c r="B6036" s="2">
        <v>87</v>
      </c>
      <c r="C6036" s="2">
        <v>4</v>
      </c>
      <c r="D6036" s="11"/>
      <c r="E60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36" s="524" t="str">
        <f t="shared" si="284"/>
        <v/>
      </c>
      <c r="H6036" s="525">
        <f t="shared" si="285"/>
        <v>0</v>
      </c>
      <c r="I6036" s="526">
        <f t="shared" si="286"/>
        <v>1</v>
      </c>
      <c r="J6036" s="526" t="str">
        <f ca="1">IF(G6036="","",SUMPRODUCT(LOOKUP(MID(SUBSTITUTE(UPPER(TRIM(CLEAN(SUBSTITUTE(SUBSTITUTE(G6036,"ٔ",""),"ـ","ء"))))," ",""),ROW(INDIRECT("1:"&amp;LEN(SUBSTITUTE(UPPER(TRIM(CLEAN(SUBSTITUTE(SUBSTITUTE(G6036,"ٔ",""),"ـ","ء"))))," ","")))),1),Gematria!$C$3:$C$40,Gematria!$D$3:$D$40)))</f>
        <v/>
      </c>
    </row>
    <row r="6037" spans="1:10" x14ac:dyDescent="0.25">
      <c r="A6037" s="2">
        <v>6036</v>
      </c>
      <c r="B6037" s="2">
        <v>87</v>
      </c>
      <c r="C6037" s="2">
        <v>5</v>
      </c>
      <c r="D6037" s="11"/>
      <c r="E60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37" s="524" t="str">
        <f t="shared" si="284"/>
        <v/>
      </c>
      <c r="H6037" s="525">
        <f t="shared" si="285"/>
        <v>0</v>
      </c>
      <c r="I6037" s="526">
        <f t="shared" si="286"/>
        <v>1</v>
      </c>
      <c r="J6037" s="526" t="str">
        <f ca="1">IF(G6037="","",SUMPRODUCT(LOOKUP(MID(SUBSTITUTE(UPPER(TRIM(CLEAN(SUBSTITUTE(SUBSTITUTE(G6037,"ٔ",""),"ـ","ء"))))," ",""),ROW(INDIRECT("1:"&amp;LEN(SUBSTITUTE(UPPER(TRIM(CLEAN(SUBSTITUTE(SUBSTITUTE(G6037,"ٔ",""),"ـ","ء"))))," ","")))),1),Gematria!$C$3:$C$40,Gematria!$D$3:$D$40)))</f>
        <v/>
      </c>
    </row>
    <row r="6038" spans="1:10" x14ac:dyDescent="0.25">
      <c r="A6038" s="2">
        <v>6037</v>
      </c>
      <c r="B6038" s="2">
        <v>87</v>
      </c>
      <c r="C6038" s="2">
        <v>6</v>
      </c>
      <c r="D6038" s="11"/>
      <c r="E60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38" s="524" t="str">
        <f t="shared" si="284"/>
        <v/>
      </c>
      <c r="H6038" s="525">
        <f t="shared" si="285"/>
        <v>0</v>
      </c>
      <c r="I6038" s="526">
        <f t="shared" si="286"/>
        <v>1</v>
      </c>
      <c r="J6038" s="526" t="str">
        <f ca="1">IF(G6038="","",SUMPRODUCT(LOOKUP(MID(SUBSTITUTE(UPPER(TRIM(CLEAN(SUBSTITUTE(SUBSTITUTE(G6038,"ٔ",""),"ـ","ء"))))," ",""),ROW(INDIRECT("1:"&amp;LEN(SUBSTITUTE(UPPER(TRIM(CLEAN(SUBSTITUTE(SUBSTITUTE(G6038,"ٔ",""),"ـ","ء"))))," ","")))),1),Gematria!$C$3:$C$40,Gematria!$D$3:$D$40)))</f>
        <v/>
      </c>
    </row>
    <row r="6039" spans="1:10" x14ac:dyDescent="0.25">
      <c r="A6039" s="2">
        <v>6038</v>
      </c>
      <c r="B6039" s="2">
        <v>87</v>
      </c>
      <c r="C6039" s="2">
        <v>7</v>
      </c>
      <c r="D6039" s="11"/>
      <c r="E60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39" s="524" t="str">
        <f t="shared" si="284"/>
        <v/>
      </c>
      <c r="H6039" s="525">
        <f t="shared" si="285"/>
        <v>0</v>
      </c>
      <c r="I6039" s="526">
        <f t="shared" si="286"/>
        <v>1</v>
      </c>
      <c r="J6039" s="526" t="str">
        <f ca="1">IF(G6039="","",SUMPRODUCT(LOOKUP(MID(SUBSTITUTE(UPPER(TRIM(CLEAN(SUBSTITUTE(SUBSTITUTE(G6039,"ٔ",""),"ـ","ء"))))," ",""),ROW(INDIRECT("1:"&amp;LEN(SUBSTITUTE(UPPER(TRIM(CLEAN(SUBSTITUTE(SUBSTITUTE(G6039,"ٔ",""),"ـ","ء"))))," ","")))),1),Gematria!$C$3:$C$40,Gematria!$D$3:$D$40)))</f>
        <v/>
      </c>
    </row>
    <row r="6040" spans="1:10" x14ac:dyDescent="0.25">
      <c r="A6040" s="2">
        <v>6039</v>
      </c>
      <c r="B6040" s="2">
        <v>87</v>
      </c>
      <c r="C6040" s="2">
        <v>8</v>
      </c>
      <c r="D6040" s="11"/>
      <c r="E60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40" s="524" t="str">
        <f t="shared" si="284"/>
        <v/>
      </c>
      <c r="H6040" s="525">
        <f t="shared" si="285"/>
        <v>0</v>
      </c>
      <c r="I6040" s="526">
        <f t="shared" si="286"/>
        <v>1</v>
      </c>
      <c r="J6040" s="526" t="str">
        <f ca="1">IF(G6040="","",SUMPRODUCT(LOOKUP(MID(SUBSTITUTE(UPPER(TRIM(CLEAN(SUBSTITUTE(SUBSTITUTE(G6040,"ٔ",""),"ـ","ء"))))," ",""),ROW(INDIRECT("1:"&amp;LEN(SUBSTITUTE(UPPER(TRIM(CLEAN(SUBSTITUTE(SUBSTITUTE(G6040,"ٔ",""),"ـ","ء"))))," ","")))),1),Gematria!$C$3:$C$40,Gematria!$D$3:$D$40)))</f>
        <v/>
      </c>
    </row>
    <row r="6041" spans="1:10" x14ac:dyDescent="0.25">
      <c r="A6041" s="2">
        <v>6040</v>
      </c>
      <c r="B6041" s="2">
        <v>87</v>
      </c>
      <c r="C6041" s="2">
        <v>9</v>
      </c>
      <c r="D6041" s="11"/>
      <c r="E60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41" s="524" t="str">
        <f t="shared" si="284"/>
        <v/>
      </c>
      <c r="H6041" s="525">
        <f t="shared" si="285"/>
        <v>0</v>
      </c>
      <c r="I6041" s="526">
        <f t="shared" si="286"/>
        <v>1</v>
      </c>
      <c r="J6041" s="526" t="str">
        <f ca="1">IF(G6041="","",SUMPRODUCT(LOOKUP(MID(SUBSTITUTE(UPPER(TRIM(CLEAN(SUBSTITUTE(SUBSTITUTE(G6041,"ٔ",""),"ـ","ء"))))," ",""),ROW(INDIRECT("1:"&amp;LEN(SUBSTITUTE(UPPER(TRIM(CLEAN(SUBSTITUTE(SUBSTITUTE(G6041,"ٔ",""),"ـ","ء"))))," ","")))),1),Gematria!$C$3:$C$40,Gematria!$D$3:$D$40)))</f>
        <v/>
      </c>
    </row>
    <row r="6042" spans="1:10" x14ac:dyDescent="0.25">
      <c r="A6042" s="2">
        <v>6041</v>
      </c>
      <c r="B6042" s="2">
        <v>87</v>
      </c>
      <c r="C6042" s="2">
        <v>10</v>
      </c>
      <c r="D6042" s="11"/>
      <c r="E60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42" s="524" t="str">
        <f t="shared" si="284"/>
        <v/>
      </c>
      <c r="H6042" s="525">
        <f t="shared" si="285"/>
        <v>0</v>
      </c>
      <c r="I6042" s="526">
        <f t="shared" si="286"/>
        <v>1</v>
      </c>
      <c r="J6042" s="526" t="str">
        <f ca="1">IF(G6042="","",SUMPRODUCT(LOOKUP(MID(SUBSTITUTE(UPPER(TRIM(CLEAN(SUBSTITUTE(SUBSTITUTE(G6042,"ٔ",""),"ـ","ء"))))," ",""),ROW(INDIRECT("1:"&amp;LEN(SUBSTITUTE(UPPER(TRIM(CLEAN(SUBSTITUTE(SUBSTITUTE(G6042,"ٔ",""),"ـ","ء"))))," ","")))),1),Gematria!$C$3:$C$40,Gematria!$D$3:$D$40)))</f>
        <v/>
      </c>
    </row>
    <row r="6043" spans="1:10" x14ac:dyDescent="0.25">
      <c r="A6043" s="2">
        <v>6042</v>
      </c>
      <c r="B6043" s="2">
        <v>87</v>
      </c>
      <c r="C6043" s="2">
        <v>11</v>
      </c>
      <c r="D6043" s="11"/>
      <c r="E60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43" s="524" t="str">
        <f t="shared" si="284"/>
        <v/>
      </c>
      <c r="H6043" s="525">
        <f t="shared" si="285"/>
        <v>0</v>
      </c>
      <c r="I6043" s="526">
        <f t="shared" si="286"/>
        <v>1</v>
      </c>
      <c r="J6043" s="526" t="str">
        <f ca="1">IF(G6043="","",SUMPRODUCT(LOOKUP(MID(SUBSTITUTE(UPPER(TRIM(CLEAN(SUBSTITUTE(SUBSTITUTE(G6043,"ٔ",""),"ـ","ء"))))," ",""),ROW(INDIRECT("1:"&amp;LEN(SUBSTITUTE(UPPER(TRIM(CLEAN(SUBSTITUTE(SUBSTITUTE(G6043,"ٔ",""),"ـ","ء"))))," ","")))),1),Gematria!$C$3:$C$40,Gematria!$D$3:$D$40)))</f>
        <v/>
      </c>
    </row>
    <row r="6044" spans="1:10" x14ac:dyDescent="0.25">
      <c r="A6044" s="2">
        <v>6043</v>
      </c>
      <c r="B6044" s="2">
        <v>87</v>
      </c>
      <c r="C6044" s="2">
        <v>12</v>
      </c>
      <c r="D6044" s="11"/>
      <c r="E60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44" s="524" t="str">
        <f t="shared" si="284"/>
        <v/>
      </c>
      <c r="H6044" s="525">
        <f t="shared" si="285"/>
        <v>0</v>
      </c>
      <c r="I6044" s="526">
        <f t="shared" si="286"/>
        <v>1</v>
      </c>
      <c r="J6044" s="526" t="str">
        <f ca="1">IF(G6044="","",SUMPRODUCT(LOOKUP(MID(SUBSTITUTE(UPPER(TRIM(CLEAN(SUBSTITUTE(SUBSTITUTE(G6044,"ٔ",""),"ـ","ء"))))," ",""),ROW(INDIRECT("1:"&amp;LEN(SUBSTITUTE(UPPER(TRIM(CLEAN(SUBSTITUTE(SUBSTITUTE(G6044,"ٔ",""),"ـ","ء"))))," ","")))),1),Gematria!$C$3:$C$40,Gematria!$D$3:$D$40)))</f>
        <v/>
      </c>
    </row>
    <row r="6045" spans="1:10" x14ac:dyDescent="0.25">
      <c r="A6045" s="2">
        <v>6044</v>
      </c>
      <c r="B6045" s="2">
        <v>87</v>
      </c>
      <c r="C6045" s="2">
        <v>13</v>
      </c>
      <c r="D6045" s="11"/>
      <c r="E60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45" s="524" t="str">
        <f t="shared" si="284"/>
        <v/>
      </c>
      <c r="H6045" s="525">
        <f t="shared" si="285"/>
        <v>0</v>
      </c>
      <c r="I6045" s="526">
        <f t="shared" si="286"/>
        <v>1</v>
      </c>
      <c r="J6045" s="526" t="str">
        <f ca="1">IF(G6045="","",SUMPRODUCT(LOOKUP(MID(SUBSTITUTE(UPPER(TRIM(CLEAN(SUBSTITUTE(SUBSTITUTE(G6045,"ٔ",""),"ـ","ء"))))," ",""),ROW(INDIRECT("1:"&amp;LEN(SUBSTITUTE(UPPER(TRIM(CLEAN(SUBSTITUTE(SUBSTITUTE(G6045,"ٔ",""),"ـ","ء"))))," ","")))),1),Gematria!$C$3:$C$40,Gematria!$D$3:$D$40)))</f>
        <v/>
      </c>
    </row>
    <row r="6046" spans="1:10" x14ac:dyDescent="0.25">
      <c r="A6046" s="2">
        <v>6045</v>
      </c>
      <c r="B6046" s="2">
        <v>87</v>
      </c>
      <c r="C6046" s="2">
        <v>14</v>
      </c>
      <c r="D6046" s="11"/>
      <c r="E60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46" s="524" t="str">
        <f t="shared" si="284"/>
        <v/>
      </c>
      <c r="H6046" s="525">
        <f t="shared" si="285"/>
        <v>0</v>
      </c>
      <c r="I6046" s="526">
        <f t="shared" si="286"/>
        <v>1</v>
      </c>
      <c r="J6046" s="526" t="str">
        <f ca="1">IF(G6046="","",SUMPRODUCT(LOOKUP(MID(SUBSTITUTE(UPPER(TRIM(CLEAN(SUBSTITUTE(SUBSTITUTE(G6046,"ٔ",""),"ـ","ء"))))," ",""),ROW(INDIRECT("1:"&amp;LEN(SUBSTITUTE(UPPER(TRIM(CLEAN(SUBSTITUTE(SUBSTITUTE(G6046,"ٔ",""),"ـ","ء"))))," ","")))),1),Gematria!$C$3:$C$40,Gematria!$D$3:$D$40)))</f>
        <v/>
      </c>
    </row>
    <row r="6047" spans="1:10" x14ac:dyDescent="0.25">
      <c r="A6047" s="2">
        <v>6046</v>
      </c>
      <c r="B6047" s="2">
        <v>87</v>
      </c>
      <c r="C6047" s="2">
        <v>15</v>
      </c>
      <c r="D6047" s="11"/>
      <c r="E60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47" s="524" t="str">
        <f t="shared" si="284"/>
        <v/>
      </c>
      <c r="H6047" s="525">
        <f t="shared" si="285"/>
        <v>0</v>
      </c>
      <c r="I6047" s="526">
        <f t="shared" si="286"/>
        <v>1</v>
      </c>
      <c r="J6047" s="526" t="str">
        <f ca="1">IF(G6047="","",SUMPRODUCT(LOOKUP(MID(SUBSTITUTE(UPPER(TRIM(CLEAN(SUBSTITUTE(SUBSTITUTE(G6047,"ٔ",""),"ـ","ء"))))," ",""),ROW(INDIRECT("1:"&amp;LEN(SUBSTITUTE(UPPER(TRIM(CLEAN(SUBSTITUTE(SUBSTITUTE(G6047,"ٔ",""),"ـ","ء"))))," ","")))),1),Gematria!$C$3:$C$40,Gematria!$D$3:$D$40)))</f>
        <v/>
      </c>
    </row>
    <row r="6048" spans="1:10" x14ac:dyDescent="0.25">
      <c r="A6048" s="2">
        <v>6047</v>
      </c>
      <c r="B6048" s="2">
        <v>87</v>
      </c>
      <c r="C6048" s="2">
        <v>16</v>
      </c>
      <c r="D6048" s="11"/>
      <c r="E60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48" s="524" t="str">
        <f t="shared" si="284"/>
        <v/>
      </c>
      <c r="H6048" s="525">
        <f t="shared" si="285"/>
        <v>0</v>
      </c>
      <c r="I6048" s="526">
        <f t="shared" si="286"/>
        <v>1</v>
      </c>
      <c r="J6048" s="526" t="str">
        <f ca="1">IF(G6048="","",SUMPRODUCT(LOOKUP(MID(SUBSTITUTE(UPPER(TRIM(CLEAN(SUBSTITUTE(SUBSTITUTE(G6048,"ٔ",""),"ـ","ء"))))," ",""),ROW(INDIRECT("1:"&amp;LEN(SUBSTITUTE(UPPER(TRIM(CLEAN(SUBSTITUTE(SUBSTITUTE(G6048,"ٔ",""),"ـ","ء"))))," ","")))),1),Gematria!$C$3:$C$40,Gematria!$D$3:$D$40)))</f>
        <v/>
      </c>
    </row>
    <row r="6049" spans="1:10" x14ac:dyDescent="0.25">
      <c r="A6049" s="2">
        <v>6048</v>
      </c>
      <c r="B6049" s="2">
        <v>87</v>
      </c>
      <c r="C6049" s="2">
        <v>17</v>
      </c>
      <c r="D6049" s="11"/>
      <c r="E60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49" s="524" t="str">
        <f t="shared" si="284"/>
        <v/>
      </c>
      <c r="H6049" s="525">
        <f t="shared" si="285"/>
        <v>0</v>
      </c>
      <c r="I6049" s="526">
        <f t="shared" si="286"/>
        <v>1</v>
      </c>
      <c r="J6049" s="526" t="str">
        <f ca="1">IF(G6049="","",SUMPRODUCT(LOOKUP(MID(SUBSTITUTE(UPPER(TRIM(CLEAN(SUBSTITUTE(SUBSTITUTE(G6049,"ٔ",""),"ـ","ء"))))," ",""),ROW(INDIRECT("1:"&amp;LEN(SUBSTITUTE(UPPER(TRIM(CLEAN(SUBSTITUTE(SUBSTITUTE(G6049,"ٔ",""),"ـ","ء"))))," ","")))),1),Gematria!$C$3:$C$40,Gematria!$D$3:$D$40)))</f>
        <v/>
      </c>
    </row>
    <row r="6050" spans="1:10" x14ac:dyDescent="0.25">
      <c r="A6050" s="2">
        <v>6049</v>
      </c>
      <c r="B6050" s="2">
        <v>87</v>
      </c>
      <c r="C6050" s="2">
        <v>18</v>
      </c>
      <c r="D6050" s="11"/>
      <c r="E60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50" s="524" t="str">
        <f t="shared" si="284"/>
        <v/>
      </c>
      <c r="H6050" s="525">
        <f t="shared" si="285"/>
        <v>0</v>
      </c>
      <c r="I6050" s="526">
        <f t="shared" si="286"/>
        <v>1</v>
      </c>
      <c r="J6050" s="526" t="str">
        <f ca="1">IF(G6050="","",SUMPRODUCT(LOOKUP(MID(SUBSTITUTE(UPPER(TRIM(CLEAN(SUBSTITUTE(SUBSTITUTE(G6050,"ٔ",""),"ـ","ء"))))," ",""),ROW(INDIRECT("1:"&amp;LEN(SUBSTITUTE(UPPER(TRIM(CLEAN(SUBSTITUTE(SUBSTITUTE(G6050,"ٔ",""),"ـ","ء"))))," ","")))),1),Gematria!$C$3:$C$40,Gematria!$D$3:$D$40)))</f>
        <v/>
      </c>
    </row>
    <row r="6051" spans="1:10" x14ac:dyDescent="0.25">
      <c r="A6051" s="2">
        <v>6050</v>
      </c>
      <c r="B6051" s="2">
        <v>87</v>
      </c>
      <c r="C6051" s="2">
        <v>19</v>
      </c>
      <c r="D6051" s="11"/>
      <c r="E60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51" s="524" t="str">
        <f t="shared" si="284"/>
        <v/>
      </c>
      <c r="H6051" s="525">
        <f t="shared" si="285"/>
        <v>0</v>
      </c>
      <c r="I6051" s="526">
        <f t="shared" si="286"/>
        <v>1</v>
      </c>
      <c r="J6051" s="526" t="str">
        <f ca="1">IF(G6051="","",SUMPRODUCT(LOOKUP(MID(SUBSTITUTE(UPPER(TRIM(CLEAN(SUBSTITUTE(SUBSTITUTE(G6051,"ٔ",""),"ـ","ء"))))," ",""),ROW(INDIRECT("1:"&amp;LEN(SUBSTITUTE(UPPER(TRIM(CLEAN(SUBSTITUTE(SUBSTITUTE(G6051,"ٔ",""),"ـ","ء"))))," ","")))),1),Gematria!$C$3:$C$40,Gematria!$D$3:$D$40)))</f>
        <v/>
      </c>
    </row>
    <row r="6052" spans="1:10" x14ac:dyDescent="0.25">
      <c r="A6052" s="2">
        <v>6051</v>
      </c>
      <c r="B6052" s="2">
        <v>88</v>
      </c>
      <c r="C6052" s="2">
        <v>0</v>
      </c>
      <c r="D6052" s="11"/>
      <c r="E60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52" s="524" t="str">
        <f t="shared" si="284"/>
        <v/>
      </c>
      <c r="H6052" s="525">
        <f t="shared" si="285"/>
        <v>0</v>
      </c>
      <c r="I6052" s="526">
        <f t="shared" si="286"/>
        <v>1</v>
      </c>
      <c r="J6052" s="526" t="str">
        <f ca="1">IF(G6052="","",SUMPRODUCT(LOOKUP(MID(SUBSTITUTE(UPPER(TRIM(CLEAN(SUBSTITUTE(SUBSTITUTE(G6052,"ٔ",""),"ـ","ء"))))," ",""),ROW(INDIRECT("1:"&amp;LEN(SUBSTITUTE(UPPER(TRIM(CLEAN(SUBSTITUTE(SUBSTITUTE(G6052,"ٔ",""),"ـ","ء"))))," ","")))),1),Gematria!$C$3:$C$40,Gematria!$D$3:$D$40)))</f>
        <v/>
      </c>
    </row>
    <row r="6053" spans="1:10" x14ac:dyDescent="0.25">
      <c r="A6053" s="2">
        <v>6052</v>
      </c>
      <c r="B6053" s="2">
        <v>88</v>
      </c>
      <c r="C6053" s="2">
        <v>1</v>
      </c>
      <c r="D6053" s="11"/>
      <c r="E60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53" s="524" t="str">
        <f t="shared" si="284"/>
        <v/>
      </c>
      <c r="H6053" s="525">
        <f t="shared" si="285"/>
        <v>0</v>
      </c>
      <c r="I6053" s="526">
        <f t="shared" si="286"/>
        <v>1</v>
      </c>
      <c r="J6053" s="526" t="str">
        <f ca="1">IF(G6053="","",SUMPRODUCT(LOOKUP(MID(SUBSTITUTE(UPPER(TRIM(CLEAN(SUBSTITUTE(SUBSTITUTE(G6053,"ٔ",""),"ـ","ء"))))," ",""),ROW(INDIRECT("1:"&amp;LEN(SUBSTITUTE(UPPER(TRIM(CLEAN(SUBSTITUTE(SUBSTITUTE(G6053,"ٔ",""),"ـ","ء"))))," ","")))),1),Gematria!$C$3:$C$40,Gematria!$D$3:$D$40)))</f>
        <v/>
      </c>
    </row>
    <row r="6054" spans="1:10" x14ac:dyDescent="0.25">
      <c r="A6054" s="2">
        <v>6053</v>
      </c>
      <c r="B6054" s="2">
        <v>88</v>
      </c>
      <c r="C6054" s="2">
        <v>2</v>
      </c>
      <c r="D6054" s="11"/>
      <c r="E60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54" s="524" t="str">
        <f t="shared" si="284"/>
        <v/>
      </c>
      <c r="H6054" s="525">
        <f t="shared" si="285"/>
        <v>0</v>
      </c>
      <c r="I6054" s="526">
        <f t="shared" si="286"/>
        <v>1</v>
      </c>
      <c r="J6054" s="526" t="str">
        <f ca="1">IF(G6054="","",SUMPRODUCT(LOOKUP(MID(SUBSTITUTE(UPPER(TRIM(CLEAN(SUBSTITUTE(SUBSTITUTE(G6054,"ٔ",""),"ـ","ء"))))," ",""),ROW(INDIRECT("1:"&amp;LEN(SUBSTITUTE(UPPER(TRIM(CLEAN(SUBSTITUTE(SUBSTITUTE(G6054,"ٔ",""),"ـ","ء"))))," ","")))),1),Gematria!$C$3:$C$40,Gematria!$D$3:$D$40)))</f>
        <v/>
      </c>
    </row>
    <row r="6055" spans="1:10" x14ac:dyDescent="0.25">
      <c r="A6055" s="2">
        <v>6054</v>
      </c>
      <c r="B6055" s="2">
        <v>88</v>
      </c>
      <c r="C6055" s="2">
        <v>3</v>
      </c>
      <c r="D6055" s="11"/>
      <c r="E60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55" s="524" t="str">
        <f t="shared" si="284"/>
        <v/>
      </c>
      <c r="H6055" s="525">
        <f t="shared" si="285"/>
        <v>0</v>
      </c>
      <c r="I6055" s="526">
        <f t="shared" si="286"/>
        <v>1</v>
      </c>
      <c r="J6055" s="526" t="str">
        <f ca="1">IF(G6055="","",SUMPRODUCT(LOOKUP(MID(SUBSTITUTE(UPPER(TRIM(CLEAN(SUBSTITUTE(SUBSTITUTE(G6055,"ٔ",""),"ـ","ء"))))," ",""),ROW(INDIRECT("1:"&amp;LEN(SUBSTITUTE(UPPER(TRIM(CLEAN(SUBSTITUTE(SUBSTITUTE(G6055,"ٔ",""),"ـ","ء"))))," ","")))),1),Gematria!$C$3:$C$40,Gematria!$D$3:$D$40)))</f>
        <v/>
      </c>
    </row>
    <row r="6056" spans="1:10" x14ac:dyDescent="0.25">
      <c r="A6056" s="2">
        <v>6055</v>
      </c>
      <c r="B6056" s="2">
        <v>88</v>
      </c>
      <c r="C6056" s="2">
        <v>4</v>
      </c>
      <c r="D6056" s="11"/>
      <c r="E60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56" s="524" t="str">
        <f t="shared" si="284"/>
        <v/>
      </c>
      <c r="H6056" s="525">
        <f t="shared" si="285"/>
        <v>0</v>
      </c>
      <c r="I6056" s="526">
        <f t="shared" si="286"/>
        <v>1</v>
      </c>
      <c r="J6056" s="526" t="str">
        <f ca="1">IF(G6056="","",SUMPRODUCT(LOOKUP(MID(SUBSTITUTE(UPPER(TRIM(CLEAN(SUBSTITUTE(SUBSTITUTE(G6056,"ٔ",""),"ـ","ء"))))," ",""),ROW(INDIRECT("1:"&amp;LEN(SUBSTITUTE(UPPER(TRIM(CLEAN(SUBSTITUTE(SUBSTITUTE(G6056,"ٔ",""),"ـ","ء"))))," ","")))),1),Gematria!$C$3:$C$40,Gematria!$D$3:$D$40)))</f>
        <v/>
      </c>
    </row>
    <row r="6057" spans="1:10" x14ac:dyDescent="0.25">
      <c r="A6057" s="2">
        <v>6056</v>
      </c>
      <c r="B6057" s="2">
        <v>88</v>
      </c>
      <c r="C6057" s="2">
        <v>5</v>
      </c>
      <c r="D6057" s="11"/>
      <c r="E60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57" s="524" t="str">
        <f t="shared" si="284"/>
        <v/>
      </c>
      <c r="H6057" s="525">
        <f t="shared" si="285"/>
        <v>0</v>
      </c>
      <c r="I6057" s="526">
        <f t="shared" si="286"/>
        <v>1</v>
      </c>
      <c r="J6057" s="526" t="str">
        <f ca="1">IF(G6057="","",SUMPRODUCT(LOOKUP(MID(SUBSTITUTE(UPPER(TRIM(CLEAN(SUBSTITUTE(SUBSTITUTE(G6057,"ٔ",""),"ـ","ء"))))," ",""),ROW(INDIRECT("1:"&amp;LEN(SUBSTITUTE(UPPER(TRIM(CLEAN(SUBSTITUTE(SUBSTITUTE(G6057,"ٔ",""),"ـ","ء"))))," ","")))),1),Gematria!$C$3:$C$40,Gematria!$D$3:$D$40)))</f>
        <v/>
      </c>
    </row>
    <row r="6058" spans="1:10" x14ac:dyDescent="0.25">
      <c r="A6058" s="2">
        <v>6057</v>
      </c>
      <c r="B6058" s="2">
        <v>88</v>
      </c>
      <c r="C6058" s="2">
        <v>6</v>
      </c>
      <c r="D6058" s="11"/>
      <c r="E60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58" s="524" t="str">
        <f t="shared" si="284"/>
        <v/>
      </c>
      <c r="H6058" s="525">
        <f t="shared" si="285"/>
        <v>0</v>
      </c>
      <c r="I6058" s="526">
        <f t="shared" si="286"/>
        <v>1</v>
      </c>
      <c r="J6058" s="526" t="str">
        <f ca="1">IF(G6058="","",SUMPRODUCT(LOOKUP(MID(SUBSTITUTE(UPPER(TRIM(CLEAN(SUBSTITUTE(SUBSTITUTE(G6058,"ٔ",""),"ـ","ء"))))," ",""),ROW(INDIRECT("1:"&amp;LEN(SUBSTITUTE(UPPER(TRIM(CLEAN(SUBSTITUTE(SUBSTITUTE(G6058,"ٔ",""),"ـ","ء"))))," ","")))),1),Gematria!$C$3:$C$40,Gematria!$D$3:$D$40)))</f>
        <v/>
      </c>
    </row>
    <row r="6059" spans="1:10" x14ac:dyDescent="0.25">
      <c r="A6059" s="2">
        <v>6058</v>
      </c>
      <c r="B6059" s="2">
        <v>88</v>
      </c>
      <c r="C6059" s="2">
        <v>7</v>
      </c>
      <c r="D6059" s="11"/>
      <c r="E60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59" s="524" t="str">
        <f t="shared" si="284"/>
        <v/>
      </c>
      <c r="H6059" s="525">
        <f t="shared" si="285"/>
        <v>0</v>
      </c>
      <c r="I6059" s="526">
        <f t="shared" si="286"/>
        <v>1</v>
      </c>
      <c r="J6059" s="526" t="str">
        <f ca="1">IF(G6059="","",SUMPRODUCT(LOOKUP(MID(SUBSTITUTE(UPPER(TRIM(CLEAN(SUBSTITUTE(SUBSTITUTE(G6059,"ٔ",""),"ـ","ء"))))," ",""),ROW(INDIRECT("1:"&amp;LEN(SUBSTITUTE(UPPER(TRIM(CLEAN(SUBSTITUTE(SUBSTITUTE(G6059,"ٔ",""),"ـ","ء"))))," ","")))),1),Gematria!$C$3:$C$40,Gematria!$D$3:$D$40)))</f>
        <v/>
      </c>
    </row>
    <row r="6060" spans="1:10" x14ac:dyDescent="0.25">
      <c r="A6060" s="2">
        <v>6059</v>
      </c>
      <c r="B6060" s="2">
        <v>88</v>
      </c>
      <c r="C6060" s="2">
        <v>8</v>
      </c>
      <c r="D6060" s="11"/>
      <c r="E60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60" s="524" t="str">
        <f t="shared" si="284"/>
        <v/>
      </c>
      <c r="H6060" s="525">
        <f t="shared" si="285"/>
        <v>0</v>
      </c>
      <c r="I6060" s="526">
        <f t="shared" si="286"/>
        <v>1</v>
      </c>
      <c r="J6060" s="526" t="str">
        <f ca="1">IF(G6060="","",SUMPRODUCT(LOOKUP(MID(SUBSTITUTE(UPPER(TRIM(CLEAN(SUBSTITUTE(SUBSTITUTE(G6060,"ٔ",""),"ـ","ء"))))," ",""),ROW(INDIRECT("1:"&amp;LEN(SUBSTITUTE(UPPER(TRIM(CLEAN(SUBSTITUTE(SUBSTITUTE(G6060,"ٔ",""),"ـ","ء"))))," ","")))),1),Gematria!$C$3:$C$40,Gematria!$D$3:$D$40)))</f>
        <v/>
      </c>
    </row>
    <row r="6061" spans="1:10" x14ac:dyDescent="0.25">
      <c r="A6061" s="2">
        <v>6060</v>
      </c>
      <c r="B6061" s="2">
        <v>88</v>
      </c>
      <c r="C6061" s="2">
        <v>9</v>
      </c>
      <c r="D6061" s="11"/>
      <c r="E60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61" s="524" t="str">
        <f t="shared" si="284"/>
        <v/>
      </c>
      <c r="H6061" s="525">
        <f t="shared" si="285"/>
        <v>0</v>
      </c>
      <c r="I6061" s="526">
        <f t="shared" si="286"/>
        <v>1</v>
      </c>
      <c r="J6061" s="526" t="str">
        <f ca="1">IF(G6061="","",SUMPRODUCT(LOOKUP(MID(SUBSTITUTE(UPPER(TRIM(CLEAN(SUBSTITUTE(SUBSTITUTE(G6061,"ٔ",""),"ـ","ء"))))," ",""),ROW(INDIRECT("1:"&amp;LEN(SUBSTITUTE(UPPER(TRIM(CLEAN(SUBSTITUTE(SUBSTITUTE(G6061,"ٔ",""),"ـ","ء"))))," ","")))),1),Gematria!$C$3:$C$40,Gematria!$D$3:$D$40)))</f>
        <v/>
      </c>
    </row>
    <row r="6062" spans="1:10" x14ac:dyDescent="0.25">
      <c r="A6062" s="2">
        <v>6061</v>
      </c>
      <c r="B6062" s="2">
        <v>88</v>
      </c>
      <c r="C6062" s="2">
        <v>10</v>
      </c>
      <c r="D6062" s="11"/>
      <c r="E60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62" s="524" t="str">
        <f t="shared" si="284"/>
        <v/>
      </c>
      <c r="H6062" s="525">
        <f t="shared" si="285"/>
        <v>0</v>
      </c>
      <c r="I6062" s="526">
        <f t="shared" si="286"/>
        <v>1</v>
      </c>
      <c r="J6062" s="526" t="str">
        <f ca="1">IF(G6062="","",SUMPRODUCT(LOOKUP(MID(SUBSTITUTE(UPPER(TRIM(CLEAN(SUBSTITUTE(SUBSTITUTE(G6062,"ٔ",""),"ـ","ء"))))," ",""),ROW(INDIRECT("1:"&amp;LEN(SUBSTITUTE(UPPER(TRIM(CLEAN(SUBSTITUTE(SUBSTITUTE(G6062,"ٔ",""),"ـ","ء"))))," ","")))),1),Gematria!$C$3:$C$40,Gematria!$D$3:$D$40)))</f>
        <v/>
      </c>
    </row>
    <row r="6063" spans="1:10" x14ac:dyDescent="0.25">
      <c r="A6063" s="2">
        <v>6062</v>
      </c>
      <c r="B6063" s="2">
        <v>88</v>
      </c>
      <c r="C6063" s="2">
        <v>11</v>
      </c>
      <c r="D6063" s="11"/>
      <c r="E60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63" s="524" t="str">
        <f t="shared" si="284"/>
        <v/>
      </c>
      <c r="H6063" s="525">
        <f t="shared" si="285"/>
        <v>0</v>
      </c>
      <c r="I6063" s="526">
        <f t="shared" si="286"/>
        <v>1</v>
      </c>
      <c r="J6063" s="526" t="str">
        <f ca="1">IF(G6063="","",SUMPRODUCT(LOOKUP(MID(SUBSTITUTE(UPPER(TRIM(CLEAN(SUBSTITUTE(SUBSTITUTE(G6063,"ٔ",""),"ـ","ء"))))," ",""),ROW(INDIRECT("1:"&amp;LEN(SUBSTITUTE(UPPER(TRIM(CLEAN(SUBSTITUTE(SUBSTITUTE(G6063,"ٔ",""),"ـ","ء"))))," ","")))),1),Gematria!$C$3:$C$40,Gematria!$D$3:$D$40)))</f>
        <v/>
      </c>
    </row>
    <row r="6064" spans="1:10" x14ac:dyDescent="0.25">
      <c r="A6064" s="2">
        <v>6063</v>
      </c>
      <c r="B6064" s="2">
        <v>88</v>
      </c>
      <c r="C6064" s="2">
        <v>12</v>
      </c>
      <c r="D6064" s="11"/>
      <c r="E60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64" s="524" t="str">
        <f t="shared" si="284"/>
        <v/>
      </c>
      <c r="H6064" s="525">
        <f t="shared" si="285"/>
        <v>0</v>
      </c>
      <c r="I6064" s="526">
        <f t="shared" si="286"/>
        <v>1</v>
      </c>
      <c r="J6064" s="526" t="str">
        <f ca="1">IF(G6064="","",SUMPRODUCT(LOOKUP(MID(SUBSTITUTE(UPPER(TRIM(CLEAN(SUBSTITUTE(SUBSTITUTE(G6064,"ٔ",""),"ـ","ء"))))," ",""),ROW(INDIRECT("1:"&amp;LEN(SUBSTITUTE(UPPER(TRIM(CLEAN(SUBSTITUTE(SUBSTITUTE(G6064,"ٔ",""),"ـ","ء"))))," ","")))),1),Gematria!$C$3:$C$40,Gematria!$D$3:$D$40)))</f>
        <v/>
      </c>
    </row>
    <row r="6065" spans="1:10" x14ac:dyDescent="0.25">
      <c r="A6065" s="2">
        <v>6064</v>
      </c>
      <c r="B6065" s="2">
        <v>88</v>
      </c>
      <c r="C6065" s="2">
        <v>13</v>
      </c>
      <c r="D6065" s="11"/>
      <c r="E60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65" s="524" t="str">
        <f t="shared" si="284"/>
        <v/>
      </c>
      <c r="H6065" s="525">
        <f t="shared" si="285"/>
        <v>0</v>
      </c>
      <c r="I6065" s="526">
        <f t="shared" si="286"/>
        <v>1</v>
      </c>
      <c r="J6065" s="526" t="str">
        <f ca="1">IF(G6065="","",SUMPRODUCT(LOOKUP(MID(SUBSTITUTE(UPPER(TRIM(CLEAN(SUBSTITUTE(SUBSTITUTE(G6065,"ٔ",""),"ـ","ء"))))," ",""),ROW(INDIRECT("1:"&amp;LEN(SUBSTITUTE(UPPER(TRIM(CLEAN(SUBSTITUTE(SUBSTITUTE(G6065,"ٔ",""),"ـ","ء"))))," ","")))),1),Gematria!$C$3:$C$40,Gematria!$D$3:$D$40)))</f>
        <v/>
      </c>
    </row>
    <row r="6066" spans="1:10" x14ac:dyDescent="0.25">
      <c r="A6066" s="2">
        <v>6065</v>
      </c>
      <c r="B6066" s="2">
        <v>88</v>
      </c>
      <c r="C6066" s="2">
        <v>14</v>
      </c>
      <c r="D6066" s="11"/>
      <c r="E60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66" s="524" t="str">
        <f t="shared" si="284"/>
        <v/>
      </c>
      <c r="H6066" s="525">
        <f t="shared" si="285"/>
        <v>0</v>
      </c>
      <c r="I6066" s="526">
        <f t="shared" si="286"/>
        <v>1</v>
      </c>
      <c r="J6066" s="526" t="str">
        <f ca="1">IF(G6066="","",SUMPRODUCT(LOOKUP(MID(SUBSTITUTE(UPPER(TRIM(CLEAN(SUBSTITUTE(SUBSTITUTE(G6066,"ٔ",""),"ـ","ء"))))," ",""),ROW(INDIRECT("1:"&amp;LEN(SUBSTITUTE(UPPER(TRIM(CLEAN(SUBSTITUTE(SUBSTITUTE(G6066,"ٔ",""),"ـ","ء"))))," ","")))),1),Gematria!$C$3:$C$40,Gematria!$D$3:$D$40)))</f>
        <v/>
      </c>
    </row>
    <row r="6067" spans="1:10" x14ac:dyDescent="0.25">
      <c r="A6067" s="2">
        <v>6066</v>
      </c>
      <c r="B6067" s="2">
        <v>88</v>
      </c>
      <c r="C6067" s="2">
        <v>15</v>
      </c>
      <c r="D6067" s="11"/>
      <c r="E60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67" s="524" t="str">
        <f t="shared" si="284"/>
        <v/>
      </c>
      <c r="H6067" s="525">
        <f t="shared" si="285"/>
        <v>0</v>
      </c>
      <c r="I6067" s="526">
        <f t="shared" si="286"/>
        <v>1</v>
      </c>
      <c r="J6067" s="526" t="str">
        <f ca="1">IF(G6067="","",SUMPRODUCT(LOOKUP(MID(SUBSTITUTE(UPPER(TRIM(CLEAN(SUBSTITUTE(SUBSTITUTE(G6067,"ٔ",""),"ـ","ء"))))," ",""),ROW(INDIRECT("1:"&amp;LEN(SUBSTITUTE(UPPER(TRIM(CLEAN(SUBSTITUTE(SUBSTITUTE(G6067,"ٔ",""),"ـ","ء"))))," ","")))),1),Gematria!$C$3:$C$40,Gematria!$D$3:$D$40)))</f>
        <v/>
      </c>
    </row>
    <row r="6068" spans="1:10" x14ac:dyDescent="0.25">
      <c r="A6068" s="2">
        <v>6067</v>
      </c>
      <c r="B6068" s="2">
        <v>88</v>
      </c>
      <c r="C6068" s="2">
        <v>16</v>
      </c>
      <c r="D6068" s="11"/>
      <c r="E60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68" s="524" t="str">
        <f t="shared" si="284"/>
        <v/>
      </c>
      <c r="H6068" s="525">
        <f t="shared" si="285"/>
        <v>0</v>
      </c>
      <c r="I6068" s="526">
        <f t="shared" si="286"/>
        <v>1</v>
      </c>
      <c r="J6068" s="526" t="str">
        <f ca="1">IF(G6068="","",SUMPRODUCT(LOOKUP(MID(SUBSTITUTE(UPPER(TRIM(CLEAN(SUBSTITUTE(SUBSTITUTE(G6068,"ٔ",""),"ـ","ء"))))," ",""),ROW(INDIRECT("1:"&amp;LEN(SUBSTITUTE(UPPER(TRIM(CLEAN(SUBSTITUTE(SUBSTITUTE(G6068,"ٔ",""),"ـ","ء"))))," ","")))),1),Gematria!$C$3:$C$40,Gematria!$D$3:$D$40)))</f>
        <v/>
      </c>
    </row>
    <row r="6069" spans="1:10" x14ac:dyDescent="0.25">
      <c r="A6069" s="2">
        <v>6068</v>
      </c>
      <c r="B6069" s="2">
        <v>88</v>
      </c>
      <c r="C6069" s="2">
        <v>17</v>
      </c>
      <c r="D6069" s="11"/>
      <c r="E60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69" s="524" t="str">
        <f t="shared" si="284"/>
        <v/>
      </c>
      <c r="H6069" s="525">
        <f t="shared" si="285"/>
        <v>0</v>
      </c>
      <c r="I6069" s="526">
        <f t="shared" si="286"/>
        <v>1</v>
      </c>
      <c r="J6069" s="526" t="str">
        <f ca="1">IF(G6069="","",SUMPRODUCT(LOOKUP(MID(SUBSTITUTE(UPPER(TRIM(CLEAN(SUBSTITUTE(SUBSTITUTE(G6069,"ٔ",""),"ـ","ء"))))," ",""),ROW(INDIRECT("1:"&amp;LEN(SUBSTITUTE(UPPER(TRIM(CLEAN(SUBSTITUTE(SUBSTITUTE(G6069,"ٔ",""),"ـ","ء"))))," ","")))),1),Gematria!$C$3:$C$40,Gematria!$D$3:$D$40)))</f>
        <v/>
      </c>
    </row>
    <row r="6070" spans="1:10" x14ac:dyDescent="0.25">
      <c r="A6070" s="2">
        <v>6069</v>
      </c>
      <c r="B6070" s="2">
        <v>88</v>
      </c>
      <c r="C6070" s="2">
        <v>18</v>
      </c>
      <c r="D6070" s="11"/>
      <c r="E60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70" s="524" t="str">
        <f t="shared" si="284"/>
        <v/>
      </c>
      <c r="H6070" s="525">
        <f t="shared" si="285"/>
        <v>0</v>
      </c>
      <c r="I6070" s="526">
        <f t="shared" si="286"/>
        <v>1</v>
      </c>
      <c r="J6070" s="526" t="str">
        <f ca="1">IF(G6070="","",SUMPRODUCT(LOOKUP(MID(SUBSTITUTE(UPPER(TRIM(CLEAN(SUBSTITUTE(SUBSTITUTE(G6070,"ٔ",""),"ـ","ء"))))," ",""),ROW(INDIRECT("1:"&amp;LEN(SUBSTITUTE(UPPER(TRIM(CLEAN(SUBSTITUTE(SUBSTITUTE(G6070,"ٔ",""),"ـ","ء"))))," ","")))),1),Gematria!$C$3:$C$40,Gematria!$D$3:$D$40)))</f>
        <v/>
      </c>
    </row>
    <row r="6071" spans="1:10" x14ac:dyDescent="0.25">
      <c r="A6071" s="2">
        <v>6070</v>
      </c>
      <c r="B6071" s="2">
        <v>88</v>
      </c>
      <c r="C6071" s="2">
        <v>19</v>
      </c>
      <c r="D6071" s="11"/>
      <c r="E60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71" s="524" t="str">
        <f t="shared" si="284"/>
        <v/>
      </c>
      <c r="H6071" s="525">
        <f t="shared" si="285"/>
        <v>0</v>
      </c>
      <c r="I6071" s="526">
        <f t="shared" si="286"/>
        <v>1</v>
      </c>
      <c r="J6071" s="526" t="str">
        <f ca="1">IF(G6071="","",SUMPRODUCT(LOOKUP(MID(SUBSTITUTE(UPPER(TRIM(CLEAN(SUBSTITUTE(SUBSTITUTE(G6071,"ٔ",""),"ـ","ء"))))," ",""),ROW(INDIRECT("1:"&amp;LEN(SUBSTITUTE(UPPER(TRIM(CLEAN(SUBSTITUTE(SUBSTITUTE(G6071,"ٔ",""),"ـ","ء"))))," ","")))),1),Gematria!$C$3:$C$40,Gematria!$D$3:$D$40)))</f>
        <v/>
      </c>
    </row>
    <row r="6072" spans="1:10" x14ac:dyDescent="0.25">
      <c r="A6072" s="2">
        <v>6071</v>
      </c>
      <c r="B6072" s="2">
        <v>88</v>
      </c>
      <c r="C6072" s="2">
        <v>20</v>
      </c>
      <c r="D6072" s="11"/>
      <c r="E60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72" s="524" t="str">
        <f t="shared" si="284"/>
        <v/>
      </c>
      <c r="H6072" s="525">
        <f t="shared" si="285"/>
        <v>0</v>
      </c>
      <c r="I6072" s="526">
        <f t="shared" si="286"/>
        <v>1</v>
      </c>
      <c r="J6072" s="526" t="str">
        <f ca="1">IF(G6072="","",SUMPRODUCT(LOOKUP(MID(SUBSTITUTE(UPPER(TRIM(CLEAN(SUBSTITUTE(SUBSTITUTE(G6072,"ٔ",""),"ـ","ء"))))," ",""),ROW(INDIRECT("1:"&amp;LEN(SUBSTITUTE(UPPER(TRIM(CLEAN(SUBSTITUTE(SUBSTITUTE(G6072,"ٔ",""),"ـ","ء"))))," ","")))),1),Gematria!$C$3:$C$40,Gematria!$D$3:$D$40)))</f>
        <v/>
      </c>
    </row>
    <row r="6073" spans="1:10" x14ac:dyDescent="0.25">
      <c r="A6073" s="2">
        <v>6072</v>
      </c>
      <c r="B6073" s="2">
        <v>88</v>
      </c>
      <c r="C6073" s="2">
        <v>21</v>
      </c>
      <c r="D6073" s="11"/>
      <c r="E60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73" s="524" t="str">
        <f t="shared" si="284"/>
        <v/>
      </c>
      <c r="H6073" s="525">
        <f t="shared" si="285"/>
        <v>0</v>
      </c>
      <c r="I6073" s="526">
        <f t="shared" si="286"/>
        <v>1</v>
      </c>
      <c r="J6073" s="526" t="str">
        <f ca="1">IF(G6073="","",SUMPRODUCT(LOOKUP(MID(SUBSTITUTE(UPPER(TRIM(CLEAN(SUBSTITUTE(SUBSTITUTE(G6073,"ٔ",""),"ـ","ء"))))," ",""),ROW(INDIRECT("1:"&amp;LEN(SUBSTITUTE(UPPER(TRIM(CLEAN(SUBSTITUTE(SUBSTITUTE(G6073,"ٔ",""),"ـ","ء"))))," ","")))),1),Gematria!$C$3:$C$40,Gematria!$D$3:$D$40)))</f>
        <v/>
      </c>
    </row>
    <row r="6074" spans="1:10" x14ac:dyDescent="0.25">
      <c r="A6074" s="2">
        <v>6073</v>
      </c>
      <c r="B6074" s="2">
        <v>88</v>
      </c>
      <c r="C6074" s="2">
        <v>22</v>
      </c>
      <c r="D6074" s="11"/>
      <c r="E60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74" s="524" t="str">
        <f t="shared" si="284"/>
        <v/>
      </c>
      <c r="H6074" s="525">
        <f t="shared" si="285"/>
        <v>0</v>
      </c>
      <c r="I6074" s="526">
        <f t="shared" si="286"/>
        <v>1</v>
      </c>
      <c r="J6074" s="526" t="str">
        <f ca="1">IF(G6074="","",SUMPRODUCT(LOOKUP(MID(SUBSTITUTE(UPPER(TRIM(CLEAN(SUBSTITUTE(SUBSTITUTE(G6074,"ٔ",""),"ـ","ء"))))," ",""),ROW(INDIRECT("1:"&amp;LEN(SUBSTITUTE(UPPER(TRIM(CLEAN(SUBSTITUTE(SUBSTITUTE(G6074,"ٔ",""),"ـ","ء"))))," ","")))),1),Gematria!$C$3:$C$40,Gematria!$D$3:$D$40)))</f>
        <v/>
      </c>
    </row>
    <row r="6075" spans="1:10" x14ac:dyDescent="0.25">
      <c r="A6075" s="2">
        <v>6074</v>
      </c>
      <c r="B6075" s="2">
        <v>88</v>
      </c>
      <c r="C6075" s="2">
        <v>23</v>
      </c>
      <c r="D6075" s="11"/>
      <c r="E60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75" s="524" t="str">
        <f t="shared" si="284"/>
        <v/>
      </c>
      <c r="H6075" s="525">
        <f t="shared" si="285"/>
        <v>0</v>
      </c>
      <c r="I6075" s="526">
        <f t="shared" si="286"/>
        <v>1</v>
      </c>
      <c r="J6075" s="526" t="str">
        <f ca="1">IF(G6075="","",SUMPRODUCT(LOOKUP(MID(SUBSTITUTE(UPPER(TRIM(CLEAN(SUBSTITUTE(SUBSTITUTE(G6075,"ٔ",""),"ـ","ء"))))," ",""),ROW(INDIRECT("1:"&amp;LEN(SUBSTITUTE(UPPER(TRIM(CLEAN(SUBSTITUTE(SUBSTITUTE(G6075,"ٔ",""),"ـ","ء"))))," ","")))),1),Gematria!$C$3:$C$40,Gematria!$D$3:$D$40)))</f>
        <v/>
      </c>
    </row>
    <row r="6076" spans="1:10" x14ac:dyDescent="0.25">
      <c r="A6076" s="2">
        <v>6075</v>
      </c>
      <c r="B6076" s="2">
        <v>88</v>
      </c>
      <c r="C6076" s="2">
        <v>24</v>
      </c>
      <c r="D6076" s="11"/>
      <c r="E60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76" s="524" t="str">
        <f t="shared" si="284"/>
        <v/>
      </c>
      <c r="H6076" s="525">
        <f t="shared" si="285"/>
        <v>0</v>
      </c>
      <c r="I6076" s="526">
        <f t="shared" si="286"/>
        <v>1</v>
      </c>
      <c r="J6076" s="526" t="str">
        <f ca="1">IF(G6076="","",SUMPRODUCT(LOOKUP(MID(SUBSTITUTE(UPPER(TRIM(CLEAN(SUBSTITUTE(SUBSTITUTE(G6076,"ٔ",""),"ـ","ء"))))," ",""),ROW(INDIRECT("1:"&amp;LEN(SUBSTITUTE(UPPER(TRIM(CLEAN(SUBSTITUTE(SUBSTITUTE(G6076,"ٔ",""),"ـ","ء"))))," ","")))),1),Gematria!$C$3:$C$40,Gematria!$D$3:$D$40)))</f>
        <v/>
      </c>
    </row>
    <row r="6077" spans="1:10" x14ac:dyDescent="0.25">
      <c r="A6077" s="2">
        <v>6076</v>
      </c>
      <c r="B6077" s="2">
        <v>88</v>
      </c>
      <c r="C6077" s="2">
        <v>25</v>
      </c>
      <c r="D6077" s="11"/>
      <c r="E60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77" s="524" t="str">
        <f t="shared" si="284"/>
        <v/>
      </c>
      <c r="H6077" s="525">
        <f t="shared" si="285"/>
        <v>0</v>
      </c>
      <c r="I6077" s="526">
        <f t="shared" si="286"/>
        <v>1</v>
      </c>
      <c r="J6077" s="526" t="str">
        <f ca="1">IF(G6077="","",SUMPRODUCT(LOOKUP(MID(SUBSTITUTE(UPPER(TRIM(CLEAN(SUBSTITUTE(SUBSTITUTE(G6077,"ٔ",""),"ـ","ء"))))," ",""),ROW(INDIRECT("1:"&amp;LEN(SUBSTITUTE(UPPER(TRIM(CLEAN(SUBSTITUTE(SUBSTITUTE(G6077,"ٔ",""),"ـ","ء"))))," ","")))),1),Gematria!$C$3:$C$40,Gematria!$D$3:$D$40)))</f>
        <v/>
      </c>
    </row>
    <row r="6078" spans="1:10" x14ac:dyDescent="0.25">
      <c r="A6078" s="2">
        <v>6077</v>
      </c>
      <c r="B6078" s="2">
        <v>88</v>
      </c>
      <c r="C6078" s="2">
        <v>26</v>
      </c>
      <c r="D6078" s="11"/>
      <c r="E60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78" s="524" t="str">
        <f t="shared" si="284"/>
        <v/>
      </c>
      <c r="H6078" s="525">
        <f t="shared" si="285"/>
        <v>0</v>
      </c>
      <c r="I6078" s="526">
        <f t="shared" si="286"/>
        <v>1</v>
      </c>
      <c r="J6078" s="526" t="str">
        <f ca="1">IF(G6078="","",SUMPRODUCT(LOOKUP(MID(SUBSTITUTE(UPPER(TRIM(CLEAN(SUBSTITUTE(SUBSTITUTE(G6078,"ٔ",""),"ـ","ء"))))," ",""),ROW(INDIRECT("1:"&amp;LEN(SUBSTITUTE(UPPER(TRIM(CLEAN(SUBSTITUTE(SUBSTITUTE(G6078,"ٔ",""),"ـ","ء"))))," ","")))),1),Gematria!$C$3:$C$40,Gematria!$D$3:$D$40)))</f>
        <v/>
      </c>
    </row>
    <row r="6079" spans="1:10" x14ac:dyDescent="0.25">
      <c r="A6079" s="2">
        <v>6078</v>
      </c>
      <c r="B6079" s="2">
        <v>89</v>
      </c>
      <c r="C6079" s="2">
        <v>0</v>
      </c>
      <c r="D6079" s="11"/>
      <c r="E60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79" s="524" t="str">
        <f t="shared" si="284"/>
        <v/>
      </c>
      <c r="H6079" s="525">
        <f t="shared" si="285"/>
        <v>0</v>
      </c>
      <c r="I6079" s="526">
        <f t="shared" si="286"/>
        <v>1</v>
      </c>
      <c r="J6079" s="526" t="str">
        <f ca="1">IF(G6079="","",SUMPRODUCT(LOOKUP(MID(SUBSTITUTE(UPPER(TRIM(CLEAN(SUBSTITUTE(SUBSTITUTE(G6079,"ٔ",""),"ـ","ء"))))," ",""),ROW(INDIRECT("1:"&amp;LEN(SUBSTITUTE(UPPER(TRIM(CLEAN(SUBSTITUTE(SUBSTITUTE(G6079,"ٔ",""),"ـ","ء"))))," ","")))),1),Gematria!$C$3:$C$40,Gematria!$D$3:$D$40)))</f>
        <v/>
      </c>
    </row>
    <row r="6080" spans="1:10" x14ac:dyDescent="0.25">
      <c r="A6080" s="2">
        <v>6079</v>
      </c>
      <c r="B6080" s="2">
        <v>89</v>
      </c>
      <c r="C6080" s="2">
        <v>1</v>
      </c>
      <c r="D6080" s="11"/>
      <c r="E60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80" s="524" t="str">
        <f t="shared" si="284"/>
        <v/>
      </c>
      <c r="H6080" s="525">
        <f t="shared" si="285"/>
        <v>0</v>
      </c>
      <c r="I6080" s="526">
        <f t="shared" si="286"/>
        <v>1</v>
      </c>
      <c r="J6080" s="526" t="str">
        <f ca="1">IF(G6080="","",SUMPRODUCT(LOOKUP(MID(SUBSTITUTE(UPPER(TRIM(CLEAN(SUBSTITUTE(SUBSTITUTE(G6080,"ٔ",""),"ـ","ء"))))," ",""),ROW(INDIRECT("1:"&amp;LEN(SUBSTITUTE(UPPER(TRIM(CLEAN(SUBSTITUTE(SUBSTITUTE(G6080,"ٔ",""),"ـ","ء"))))," ","")))),1),Gematria!$C$3:$C$40,Gematria!$D$3:$D$40)))</f>
        <v/>
      </c>
    </row>
    <row r="6081" spans="1:10" x14ac:dyDescent="0.25">
      <c r="A6081" s="2">
        <v>6080</v>
      </c>
      <c r="B6081" s="2">
        <v>89</v>
      </c>
      <c r="C6081" s="2">
        <v>2</v>
      </c>
      <c r="D6081" s="11"/>
      <c r="E60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81" s="524" t="str">
        <f t="shared" si="284"/>
        <v/>
      </c>
      <c r="H6081" s="525">
        <f t="shared" si="285"/>
        <v>0</v>
      </c>
      <c r="I6081" s="526">
        <f t="shared" si="286"/>
        <v>1</v>
      </c>
      <c r="J6081" s="526" t="str">
        <f ca="1">IF(G6081="","",SUMPRODUCT(LOOKUP(MID(SUBSTITUTE(UPPER(TRIM(CLEAN(SUBSTITUTE(SUBSTITUTE(G6081,"ٔ",""),"ـ","ء"))))," ",""),ROW(INDIRECT("1:"&amp;LEN(SUBSTITUTE(UPPER(TRIM(CLEAN(SUBSTITUTE(SUBSTITUTE(G6081,"ٔ",""),"ـ","ء"))))," ","")))),1),Gematria!$C$3:$C$40,Gematria!$D$3:$D$40)))</f>
        <v/>
      </c>
    </row>
    <row r="6082" spans="1:10" x14ac:dyDescent="0.25">
      <c r="A6082" s="2">
        <v>6081</v>
      </c>
      <c r="B6082" s="2">
        <v>89</v>
      </c>
      <c r="C6082" s="2">
        <v>3</v>
      </c>
      <c r="D6082" s="11"/>
      <c r="E60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82" s="524" t="str">
        <f t="shared" si="284"/>
        <v/>
      </c>
      <c r="H6082" s="525">
        <f t="shared" si="285"/>
        <v>0</v>
      </c>
      <c r="I6082" s="526">
        <f t="shared" si="286"/>
        <v>1</v>
      </c>
      <c r="J6082" s="526" t="str">
        <f ca="1">IF(G6082="","",SUMPRODUCT(LOOKUP(MID(SUBSTITUTE(UPPER(TRIM(CLEAN(SUBSTITUTE(SUBSTITUTE(G6082,"ٔ",""),"ـ","ء"))))," ",""),ROW(INDIRECT("1:"&amp;LEN(SUBSTITUTE(UPPER(TRIM(CLEAN(SUBSTITUTE(SUBSTITUTE(G6082,"ٔ",""),"ـ","ء"))))," ","")))),1),Gematria!$C$3:$C$40,Gematria!$D$3:$D$40)))</f>
        <v/>
      </c>
    </row>
    <row r="6083" spans="1:10" x14ac:dyDescent="0.25">
      <c r="A6083" s="2">
        <v>6082</v>
      </c>
      <c r="B6083" s="2">
        <v>89</v>
      </c>
      <c r="C6083" s="2">
        <v>4</v>
      </c>
      <c r="D6083" s="11"/>
      <c r="E60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83" s="524" t="str">
        <f t="shared" ref="G6083:G6146" si="287">TRIM(CLEAN(SUBSTITUTE(F6083,"ٔ","")))</f>
        <v/>
      </c>
      <c r="H6083" s="525">
        <f t="shared" ref="H6083:H6146" si="288">LEN(SUBSTITUTE(G6083," ",""))</f>
        <v>0</v>
      </c>
      <c r="I6083" s="526">
        <f t="shared" si="286"/>
        <v>1</v>
      </c>
      <c r="J6083" s="526" t="str">
        <f ca="1">IF(G6083="","",SUMPRODUCT(LOOKUP(MID(SUBSTITUTE(UPPER(TRIM(CLEAN(SUBSTITUTE(SUBSTITUTE(G6083,"ٔ",""),"ـ","ء"))))," ",""),ROW(INDIRECT("1:"&amp;LEN(SUBSTITUTE(UPPER(TRIM(CLEAN(SUBSTITUTE(SUBSTITUTE(G6083,"ٔ",""),"ـ","ء"))))," ","")))),1),Gematria!$C$3:$C$40,Gematria!$D$3:$D$40)))</f>
        <v/>
      </c>
    </row>
    <row r="6084" spans="1:10" x14ac:dyDescent="0.25">
      <c r="A6084" s="2">
        <v>6083</v>
      </c>
      <c r="B6084" s="2">
        <v>89</v>
      </c>
      <c r="C6084" s="2">
        <v>5</v>
      </c>
      <c r="D6084" s="11"/>
      <c r="E60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84" s="524" t="str">
        <f t="shared" si="287"/>
        <v/>
      </c>
      <c r="H6084" s="525">
        <f t="shared" si="288"/>
        <v>0</v>
      </c>
      <c r="I6084" s="526">
        <f t="shared" si="286"/>
        <v>1</v>
      </c>
      <c r="J6084" s="526" t="str">
        <f ca="1">IF(G6084="","",SUMPRODUCT(LOOKUP(MID(SUBSTITUTE(UPPER(TRIM(CLEAN(SUBSTITUTE(SUBSTITUTE(G6084,"ٔ",""),"ـ","ء"))))," ",""),ROW(INDIRECT("1:"&amp;LEN(SUBSTITUTE(UPPER(TRIM(CLEAN(SUBSTITUTE(SUBSTITUTE(G6084,"ٔ",""),"ـ","ء"))))," ","")))),1),Gematria!$C$3:$C$40,Gematria!$D$3:$D$40)))</f>
        <v/>
      </c>
    </row>
    <row r="6085" spans="1:10" x14ac:dyDescent="0.25">
      <c r="A6085" s="2">
        <v>6084</v>
      </c>
      <c r="B6085" s="2">
        <v>89</v>
      </c>
      <c r="C6085" s="2">
        <v>6</v>
      </c>
      <c r="D6085" s="11"/>
      <c r="E60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85" s="524" t="str">
        <f t="shared" si="287"/>
        <v/>
      </c>
      <c r="H6085" s="525">
        <f t="shared" si="288"/>
        <v>0</v>
      </c>
      <c r="I6085" s="526">
        <f t="shared" si="286"/>
        <v>1</v>
      </c>
      <c r="J6085" s="526" t="str">
        <f ca="1">IF(G6085="","",SUMPRODUCT(LOOKUP(MID(SUBSTITUTE(UPPER(TRIM(CLEAN(SUBSTITUTE(SUBSTITUTE(G6085,"ٔ",""),"ـ","ء"))))," ",""),ROW(INDIRECT("1:"&amp;LEN(SUBSTITUTE(UPPER(TRIM(CLEAN(SUBSTITUTE(SUBSTITUTE(G6085,"ٔ",""),"ـ","ء"))))," ","")))),1),Gematria!$C$3:$C$40,Gematria!$D$3:$D$40)))</f>
        <v/>
      </c>
    </row>
    <row r="6086" spans="1:10" x14ac:dyDescent="0.25">
      <c r="A6086" s="2">
        <v>6085</v>
      </c>
      <c r="B6086" s="2">
        <v>89</v>
      </c>
      <c r="C6086" s="2">
        <v>7</v>
      </c>
      <c r="D6086" s="11"/>
      <c r="E60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86" s="524" t="str">
        <f t="shared" si="287"/>
        <v/>
      </c>
      <c r="H6086" s="525">
        <f t="shared" si="288"/>
        <v>0</v>
      </c>
      <c r="I6086" s="526">
        <f t="shared" si="286"/>
        <v>1</v>
      </c>
      <c r="J6086" s="526" t="str">
        <f ca="1">IF(G6086="","",SUMPRODUCT(LOOKUP(MID(SUBSTITUTE(UPPER(TRIM(CLEAN(SUBSTITUTE(SUBSTITUTE(G6086,"ٔ",""),"ـ","ء"))))," ",""),ROW(INDIRECT("1:"&amp;LEN(SUBSTITUTE(UPPER(TRIM(CLEAN(SUBSTITUTE(SUBSTITUTE(G6086,"ٔ",""),"ـ","ء"))))," ","")))),1),Gematria!$C$3:$C$40,Gematria!$D$3:$D$40)))</f>
        <v/>
      </c>
    </row>
    <row r="6087" spans="1:10" x14ac:dyDescent="0.25">
      <c r="A6087" s="2">
        <v>6086</v>
      </c>
      <c r="B6087" s="2">
        <v>89</v>
      </c>
      <c r="C6087" s="2">
        <v>8</v>
      </c>
      <c r="D6087" s="11"/>
      <c r="E60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87" s="524" t="str">
        <f t="shared" si="287"/>
        <v/>
      </c>
      <c r="H6087" s="525">
        <f t="shared" si="288"/>
        <v>0</v>
      </c>
      <c r="I6087" s="526">
        <f t="shared" si="286"/>
        <v>1</v>
      </c>
      <c r="J6087" s="526" t="str">
        <f ca="1">IF(G6087="","",SUMPRODUCT(LOOKUP(MID(SUBSTITUTE(UPPER(TRIM(CLEAN(SUBSTITUTE(SUBSTITUTE(G6087,"ٔ",""),"ـ","ء"))))," ",""),ROW(INDIRECT("1:"&amp;LEN(SUBSTITUTE(UPPER(TRIM(CLEAN(SUBSTITUTE(SUBSTITUTE(G6087,"ٔ",""),"ـ","ء"))))," ","")))),1),Gematria!$C$3:$C$40,Gematria!$D$3:$D$40)))</f>
        <v/>
      </c>
    </row>
    <row r="6088" spans="1:10" x14ac:dyDescent="0.25">
      <c r="A6088" s="2">
        <v>6087</v>
      </c>
      <c r="B6088" s="2">
        <v>89</v>
      </c>
      <c r="C6088" s="2">
        <v>9</v>
      </c>
      <c r="D6088" s="11"/>
      <c r="E60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88" s="524" t="str">
        <f t="shared" si="287"/>
        <v/>
      </c>
      <c r="H6088" s="525">
        <f t="shared" si="288"/>
        <v>0</v>
      </c>
      <c r="I6088" s="526">
        <f t="shared" si="286"/>
        <v>1</v>
      </c>
      <c r="J6088" s="526" t="str">
        <f ca="1">IF(G6088="","",SUMPRODUCT(LOOKUP(MID(SUBSTITUTE(UPPER(TRIM(CLEAN(SUBSTITUTE(SUBSTITUTE(G6088,"ٔ",""),"ـ","ء"))))," ",""),ROW(INDIRECT("1:"&amp;LEN(SUBSTITUTE(UPPER(TRIM(CLEAN(SUBSTITUTE(SUBSTITUTE(G6088,"ٔ",""),"ـ","ء"))))," ","")))),1),Gematria!$C$3:$C$40,Gematria!$D$3:$D$40)))</f>
        <v/>
      </c>
    </row>
    <row r="6089" spans="1:10" x14ac:dyDescent="0.25">
      <c r="A6089" s="2">
        <v>6088</v>
      </c>
      <c r="B6089" s="2">
        <v>89</v>
      </c>
      <c r="C6089" s="2">
        <v>10</v>
      </c>
      <c r="D6089" s="11"/>
      <c r="E60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89" s="524" t="str">
        <f t="shared" si="287"/>
        <v/>
      </c>
      <c r="H6089" s="525">
        <f t="shared" si="288"/>
        <v>0</v>
      </c>
      <c r="I6089" s="526">
        <f t="shared" si="286"/>
        <v>1</v>
      </c>
      <c r="J6089" s="526" t="str">
        <f ca="1">IF(G6089="","",SUMPRODUCT(LOOKUP(MID(SUBSTITUTE(UPPER(TRIM(CLEAN(SUBSTITUTE(SUBSTITUTE(G6089,"ٔ",""),"ـ","ء"))))," ",""),ROW(INDIRECT("1:"&amp;LEN(SUBSTITUTE(UPPER(TRIM(CLEAN(SUBSTITUTE(SUBSTITUTE(G6089,"ٔ",""),"ـ","ء"))))," ","")))),1),Gematria!$C$3:$C$40,Gematria!$D$3:$D$40)))</f>
        <v/>
      </c>
    </row>
    <row r="6090" spans="1:10" x14ac:dyDescent="0.25">
      <c r="A6090" s="2">
        <v>6089</v>
      </c>
      <c r="B6090" s="2">
        <v>89</v>
      </c>
      <c r="C6090" s="2">
        <v>11</v>
      </c>
      <c r="D6090" s="11"/>
      <c r="E60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90" s="524" t="str">
        <f t="shared" si="287"/>
        <v/>
      </c>
      <c r="H6090" s="525">
        <f t="shared" si="288"/>
        <v>0</v>
      </c>
      <c r="I6090" s="526">
        <f t="shared" si="286"/>
        <v>1</v>
      </c>
      <c r="J6090" s="526" t="str">
        <f ca="1">IF(G6090="","",SUMPRODUCT(LOOKUP(MID(SUBSTITUTE(UPPER(TRIM(CLEAN(SUBSTITUTE(SUBSTITUTE(G6090,"ٔ",""),"ـ","ء"))))," ",""),ROW(INDIRECT("1:"&amp;LEN(SUBSTITUTE(UPPER(TRIM(CLEAN(SUBSTITUTE(SUBSTITUTE(G6090,"ٔ",""),"ـ","ء"))))," ","")))),1),Gematria!$C$3:$C$40,Gematria!$D$3:$D$40)))</f>
        <v/>
      </c>
    </row>
    <row r="6091" spans="1:10" x14ac:dyDescent="0.25">
      <c r="A6091" s="2">
        <v>6090</v>
      </c>
      <c r="B6091" s="2">
        <v>89</v>
      </c>
      <c r="C6091" s="2">
        <v>12</v>
      </c>
      <c r="D6091" s="11"/>
      <c r="E60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91" s="524" t="str">
        <f t="shared" si="287"/>
        <v/>
      </c>
      <c r="H6091" s="525">
        <f t="shared" si="288"/>
        <v>0</v>
      </c>
      <c r="I6091" s="526">
        <f t="shared" si="286"/>
        <v>1</v>
      </c>
      <c r="J6091" s="526" t="str">
        <f ca="1">IF(G6091="","",SUMPRODUCT(LOOKUP(MID(SUBSTITUTE(UPPER(TRIM(CLEAN(SUBSTITUTE(SUBSTITUTE(G6091,"ٔ",""),"ـ","ء"))))," ",""),ROW(INDIRECT("1:"&amp;LEN(SUBSTITUTE(UPPER(TRIM(CLEAN(SUBSTITUTE(SUBSTITUTE(G6091,"ٔ",""),"ـ","ء"))))," ","")))),1),Gematria!$C$3:$C$40,Gematria!$D$3:$D$40)))</f>
        <v/>
      </c>
    </row>
    <row r="6092" spans="1:10" x14ac:dyDescent="0.25">
      <c r="A6092" s="2">
        <v>6091</v>
      </c>
      <c r="B6092" s="2">
        <v>89</v>
      </c>
      <c r="C6092" s="2">
        <v>13</v>
      </c>
      <c r="D6092" s="11"/>
      <c r="E60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92" s="524" t="str">
        <f t="shared" si="287"/>
        <v/>
      </c>
      <c r="H6092" s="525">
        <f t="shared" si="288"/>
        <v>0</v>
      </c>
      <c r="I6092" s="526">
        <f t="shared" si="286"/>
        <v>1</v>
      </c>
      <c r="J6092" s="526" t="str">
        <f ca="1">IF(G6092="","",SUMPRODUCT(LOOKUP(MID(SUBSTITUTE(UPPER(TRIM(CLEAN(SUBSTITUTE(SUBSTITUTE(G6092,"ٔ",""),"ـ","ء"))))," ",""),ROW(INDIRECT("1:"&amp;LEN(SUBSTITUTE(UPPER(TRIM(CLEAN(SUBSTITUTE(SUBSTITUTE(G6092,"ٔ",""),"ـ","ء"))))," ","")))),1),Gematria!$C$3:$C$40,Gematria!$D$3:$D$40)))</f>
        <v/>
      </c>
    </row>
    <row r="6093" spans="1:10" x14ac:dyDescent="0.25">
      <c r="A6093" s="2">
        <v>6092</v>
      </c>
      <c r="B6093" s="2">
        <v>89</v>
      </c>
      <c r="C6093" s="2">
        <v>14</v>
      </c>
      <c r="D6093" s="11"/>
      <c r="E60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93" s="524" t="str">
        <f t="shared" si="287"/>
        <v/>
      </c>
      <c r="H6093" s="525">
        <f t="shared" si="288"/>
        <v>0</v>
      </c>
      <c r="I6093" s="526">
        <f t="shared" si="286"/>
        <v>1</v>
      </c>
      <c r="J6093" s="526" t="str">
        <f ca="1">IF(G6093="","",SUMPRODUCT(LOOKUP(MID(SUBSTITUTE(UPPER(TRIM(CLEAN(SUBSTITUTE(SUBSTITUTE(G6093,"ٔ",""),"ـ","ء"))))," ",""),ROW(INDIRECT("1:"&amp;LEN(SUBSTITUTE(UPPER(TRIM(CLEAN(SUBSTITUTE(SUBSTITUTE(G6093,"ٔ",""),"ـ","ء"))))," ","")))),1),Gematria!$C$3:$C$40,Gematria!$D$3:$D$40)))</f>
        <v/>
      </c>
    </row>
    <row r="6094" spans="1:10" x14ac:dyDescent="0.25">
      <c r="A6094" s="2">
        <v>6093</v>
      </c>
      <c r="B6094" s="2">
        <v>89</v>
      </c>
      <c r="C6094" s="2">
        <v>15</v>
      </c>
      <c r="D6094" s="11"/>
      <c r="E60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94" s="524" t="str">
        <f t="shared" si="287"/>
        <v/>
      </c>
      <c r="H6094" s="525">
        <f t="shared" si="288"/>
        <v>0</v>
      </c>
      <c r="I6094" s="526">
        <f t="shared" si="286"/>
        <v>1</v>
      </c>
      <c r="J6094" s="526" t="str">
        <f ca="1">IF(G6094="","",SUMPRODUCT(LOOKUP(MID(SUBSTITUTE(UPPER(TRIM(CLEAN(SUBSTITUTE(SUBSTITUTE(G6094,"ٔ",""),"ـ","ء"))))," ",""),ROW(INDIRECT("1:"&amp;LEN(SUBSTITUTE(UPPER(TRIM(CLEAN(SUBSTITUTE(SUBSTITUTE(G6094,"ٔ",""),"ـ","ء"))))," ","")))),1),Gematria!$C$3:$C$40,Gematria!$D$3:$D$40)))</f>
        <v/>
      </c>
    </row>
    <row r="6095" spans="1:10" x14ac:dyDescent="0.25">
      <c r="A6095" s="2">
        <v>6094</v>
      </c>
      <c r="B6095" s="2">
        <v>89</v>
      </c>
      <c r="C6095" s="2">
        <v>16</v>
      </c>
      <c r="D6095" s="11"/>
      <c r="E60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95" s="524" t="str">
        <f t="shared" si="287"/>
        <v/>
      </c>
      <c r="H6095" s="525">
        <f t="shared" si="288"/>
        <v>0</v>
      </c>
      <c r="I6095" s="526">
        <f t="shared" si="286"/>
        <v>1</v>
      </c>
      <c r="J6095" s="526" t="str">
        <f ca="1">IF(G6095="","",SUMPRODUCT(LOOKUP(MID(SUBSTITUTE(UPPER(TRIM(CLEAN(SUBSTITUTE(SUBSTITUTE(G6095,"ٔ",""),"ـ","ء"))))," ",""),ROW(INDIRECT("1:"&amp;LEN(SUBSTITUTE(UPPER(TRIM(CLEAN(SUBSTITUTE(SUBSTITUTE(G6095,"ٔ",""),"ـ","ء"))))," ","")))),1),Gematria!$C$3:$C$40,Gematria!$D$3:$D$40)))</f>
        <v/>
      </c>
    </row>
    <row r="6096" spans="1:10" x14ac:dyDescent="0.25">
      <c r="A6096" s="2">
        <v>6095</v>
      </c>
      <c r="B6096" s="2">
        <v>89</v>
      </c>
      <c r="C6096" s="2">
        <v>17</v>
      </c>
      <c r="D6096" s="11"/>
      <c r="E60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96" s="524" t="str">
        <f t="shared" si="287"/>
        <v/>
      </c>
      <c r="H6096" s="525">
        <f t="shared" si="288"/>
        <v>0</v>
      </c>
      <c r="I6096" s="526">
        <f t="shared" si="286"/>
        <v>1</v>
      </c>
      <c r="J6096" s="526" t="str">
        <f ca="1">IF(G6096="","",SUMPRODUCT(LOOKUP(MID(SUBSTITUTE(UPPER(TRIM(CLEAN(SUBSTITUTE(SUBSTITUTE(G6096,"ٔ",""),"ـ","ء"))))," ",""),ROW(INDIRECT("1:"&amp;LEN(SUBSTITUTE(UPPER(TRIM(CLEAN(SUBSTITUTE(SUBSTITUTE(G6096,"ٔ",""),"ـ","ء"))))," ","")))),1),Gematria!$C$3:$C$40,Gematria!$D$3:$D$40)))</f>
        <v/>
      </c>
    </row>
    <row r="6097" spans="1:10" x14ac:dyDescent="0.25">
      <c r="A6097" s="2">
        <v>6096</v>
      </c>
      <c r="B6097" s="2">
        <v>89</v>
      </c>
      <c r="C6097" s="2">
        <v>18</v>
      </c>
      <c r="D6097" s="11"/>
      <c r="E60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97" s="524" t="str">
        <f t="shared" si="287"/>
        <v/>
      </c>
      <c r="H6097" s="525">
        <f t="shared" si="288"/>
        <v>0</v>
      </c>
      <c r="I6097" s="526">
        <f t="shared" si="286"/>
        <v>1</v>
      </c>
      <c r="J6097" s="526" t="str">
        <f ca="1">IF(G6097="","",SUMPRODUCT(LOOKUP(MID(SUBSTITUTE(UPPER(TRIM(CLEAN(SUBSTITUTE(SUBSTITUTE(G6097,"ٔ",""),"ـ","ء"))))," ",""),ROW(INDIRECT("1:"&amp;LEN(SUBSTITUTE(UPPER(TRIM(CLEAN(SUBSTITUTE(SUBSTITUTE(G6097,"ٔ",""),"ـ","ء"))))," ","")))),1),Gematria!$C$3:$C$40,Gematria!$D$3:$D$40)))</f>
        <v/>
      </c>
    </row>
    <row r="6098" spans="1:10" x14ac:dyDescent="0.25">
      <c r="A6098" s="2">
        <v>6097</v>
      </c>
      <c r="B6098" s="2">
        <v>89</v>
      </c>
      <c r="C6098" s="2">
        <v>19</v>
      </c>
      <c r="D6098" s="11"/>
      <c r="E60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98" s="524" t="str">
        <f t="shared" si="287"/>
        <v/>
      </c>
      <c r="H6098" s="525">
        <f t="shared" si="288"/>
        <v>0</v>
      </c>
      <c r="I6098" s="526">
        <f t="shared" si="286"/>
        <v>1</v>
      </c>
      <c r="J6098" s="526" t="str">
        <f ca="1">IF(G6098="","",SUMPRODUCT(LOOKUP(MID(SUBSTITUTE(UPPER(TRIM(CLEAN(SUBSTITUTE(SUBSTITUTE(G6098,"ٔ",""),"ـ","ء"))))," ",""),ROW(INDIRECT("1:"&amp;LEN(SUBSTITUTE(UPPER(TRIM(CLEAN(SUBSTITUTE(SUBSTITUTE(G6098,"ٔ",""),"ـ","ء"))))," ","")))),1),Gematria!$C$3:$C$40,Gematria!$D$3:$D$40)))</f>
        <v/>
      </c>
    </row>
    <row r="6099" spans="1:10" x14ac:dyDescent="0.25">
      <c r="A6099" s="2">
        <v>6098</v>
      </c>
      <c r="B6099" s="2">
        <v>89</v>
      </c>
      <c r="C6099" s="2">
        <v>20</v>
      </c>
      <c r="D6099" s="11"/>
      <c r="E60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0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6099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099" s="524" t="str">
        <f t="shared" si="287"/>
        <v/>
      </c>
      <c r="H6099" s="525">
        <f t="shared" si="288"/>
        <v>0</v>
      </c>
      <c r="I6099" s="526">
        <f t="shared" ref="I6099:I6162" si="289">LEN(TRIM(G6099))-H6099+1</f>
        <v>1</v>
      </c>
      <c r="J6099" s="526" t="str">
        <f ca="1">IF(G6099="","",SUMPRODUCT(LOOKUP(MID(SUBSTITUTE(UPPER(TRIM(CLEAN(SUBSTITUTE(SUBSTITUTE(G6099,"ٔ",""),"ـ","ء"))))," ",""),ROW(INDIRECT("1:"&amp;LEN(SUBSTITUTE(UPPER(TRIM(CLEAN(SUBSTITUTE(SUBSTITUTE(G6099,"ٔ",""),"ـ","ء"))))," ","")))),1),Gematria!$C$3:$C$40,Gematria!$D$3:$D$40)))</f>
        <v/>
      </c>
    </row>
    <row r="6100" spans="1:10" x14ac:dyDescent="0.25">
      <c r="A6100" s="2">
        <v>6099</v>
      </c>
      <c r="B6100" s="2">
        <v>89</v>
      </c>
      <c r="C6100" s="2">
        <v>21</v>
      </c>
      <c r="D6100" s="11"/>
      <c r="E61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00" s="524" t="str">
        <f t="shared" si="287"/>
        <v/>
      </c>
      <c r="H6100" s="525">
        <f t="shared" si="288"/>
        <v>0</v>
      </c>
      <c r="I6100" s="526">
        <f t="shared" si="289"/>
        <v>1</v>
      </c>
      <c r="J6100" s="526" t="str">
        <f ca="1">IF(G6100="","",SUMPRODUCT(LOOKUP(MID(SUBSTITUTE(UPPER(TRIM(CLEAN(SUBSTITUTE(SUBSTITUTE(G6100,"ٔ",""),"ـ","ء"))))," ",""),ROW(INDIRECT("1:"&amp;LEN(SUBSTITUTE(UPPER(TRIM(CLEAN(SUBSTITUTE(SUBSTITUTE(G6100,"ٔ",""),"ـ","ء"))))," ","")))),1),Gematria!$C$3:$C$40,Gematria!$D$3:$D$40)))</f>
        <v/>
      </c>
    </row>
    <row r="6101" spans="1:10" x14ac:dyDescent="0.25">
      <c r="A6101" s="2">
        <v>6100</v>
      </c>
      <c r="B6101" s="2">
        <v>89</v>
      </c>
      <c r="C6101" s="2">
        <v>22</v>
      </c>
      <c r="D6101" s="11"/>
      <c r="E61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01" s="524" t="str">
        <f t="shared" si="287"/>
        <v/>
      </c>
      <c r="H6101" s="525">
        <f t="shared" si="288"/>
        <v>0</v>
      </c>
      <c r="I6101" s="526">
        <f t="shared" si="289"/>
        <v>1</v>
      </c>
      <c r="J6101" s="526" t="str">
        <f ca="1">IF(G6101="","",SUMPRODUCT(LOOKUP(MID(SUBSTITUTE(UPPER(TRIM(CLEAN(SUBSTITUTE(SUBSTITUTE(G6101,"ٔ",""),"ـ","ء"))))," ",""),ROW(INDIRECT("1:"&amp;LEN(SUBSTITUTE(UPPER(TRIM(CLEAN(SUBSTITUTE(SUBSTITUTE(G6101,"ٔ",""),"ـ","ء"))))," ","")))),1),Gematria!$C$3:$C$40,Gematria!$D$3:$D$40)))</f>
        <v/>
      </c>
    </row>
    <row r="6102" spans="1:10" x14ac:dyDescent="0.25">
      <c r="A6102" s="2">
        <v>6101</v>
      </c>
      <c r="B6102" s="2">
        <v>89</v>
      </c>
      <c r="C6102" s="2">
        <v>23</v>
      </c>
      <c r="D6102" s="11"/>
      <c r="E61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02" s="524" t="str">
        <f t="shared" si="287"/>
        <v/>
      </c>
      <c r="H6102" s="525">
        <f t="shared" si="288"/>
        <v>0</v>
      </c>
      <c r="I6102" s="526">
        <f t="shared" si="289"/>
        <v>1</v>
      </c>
      <c r="J6102" s="526" t="str">
        <f ca="1">IF(G6102="","",SUMPRODUCT(LOOKUP(MID(SUBSTITUTE(UPPER(TRIM(CLEAN(SUBSTITUTE(SUBSTITUTE(G6102,"ٔ",""),"ـ","ء"))))," ",""),ROW(INDIRECT("1:"&amp;LEN(SUBSTITUTE(UPPER(TRIM(CLEAN(SUBSTITUTE(SUBSTITUTE(G6102,"ٔ",""),"ـ","ء"))))," ","")))),1),Gematria!$C$3:$C$40,Gematria!$D$3:$D$40)))</f>
        <v/>
      </c>
    </row>
    <row r="6103" spans="1:10" x14ac:dyDescent="0.25">
      <c r="A6103" s="2">
        <v>6102</v>
      </c>
      <c r="B6103" s="2">
        <v>89</v>
      </c>
      <c r="C6103" s="2">
        <v>24</v>
      </c>
      <c r="D6103" s="11"/>
      <c r="E61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03" s="524" t="str">
        <f t="shared" si="287"/>
        <v/>
      </c>
      <c r="H6103" s="525">
        <f t="shared" si="288"/>
        <v>0</v>
      </c>
      <c r="I6103" s="526">
        <f t="shared" si="289"/>
        <v>1</v>
      </c>
      <c r="J6103" s="526" t="str">
        <f ca="1">IF(G6103="","",SUMPRODUCT(LOOKUP(MID(SUBSTITUTE(UPPER(TRIM(CLEAN(SUBSTITUTE(SUBSTITUTE(G6103,"ٔ",""),"ـ","ء"))))," ",""),ROW(INDIRECT("1:"&amp;LEN(SUBSTITUTE(UPPER(TRIM(CLEAN(SUBSTITUTE(SUBSTITUTE(G6103,"ٔ",""),"ـ","ء"))))," ","")))),1),Gematria!$C$3:$C$40,Gematria!$D$3:$D$40)))</f>
        <v/>
      </c>
    </row>
    <row r="6104" spans="1:10" x14ac:dyDescent="0.25">
      <c r="A6104" s="2">
        <v>6103</v>
      </c>
      <c r="B6104" s="2">
        <v>89</v>
      </c>
      <c r="C6104" s="2">
        <v>25</v>
      </c>
      <c r="D6104" s="11"/>
      <c r="E61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04" s="524" t="str">
        <f t="shared" si="287"/>
        <v/>
      </c>
      <c r="H6104" s="525">
        <f t="shared" si="288"/>
        <v>0</v>
      </c>
      <c r="I6104" s="526">
        <f t="shared" si="289"/>
        <v>1</v>
      </c>
      <c r="J6104" s="526" t="str">
        <f ca="1">IF(G6104="","",SUMPRODUCT(LOOKUP(MID(SUBSTITUTE(UPPER(TRIM(CLEAN(SUBSTITUTE(SUBSTITUTE(G6104,"ٔ",""),"ـ","ء"))))," ",""),ROW(INDIRECT("1:"&amp;LEN(SUBSTITUTE(UPPER(TRIM(CLEAN(SUBSTITUTE(SUBSTITUTE(G6104,"ٔ",""),"ـ","ء"))))," ","")))),1),Gematria!$C$3:$C$40,Gematria!$D$3:$D$40)))</f>
        <v/>
      </c>
    </row>
    <row r="6105" spans="1:10" x14ac:dyDescent="0.25">
      <c r="A6105" s="2">
        <v>6104</v>
      </c>
      <c r="B6105" s="2">
        <v>89</v>
      </c>
      <c r="C6105" s="2">
        <v>26</v>
      </c>
      <c r="D6105" s="11"/>
      <c r="E61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05" s="524" t="str">
        <f t="shared" si="287"/>
        <v/>
      </c>
      <c r="H6105" s="525">
        <f t="shared" si="288"/>
        <v>0</v>
      </c>
      <c r="I6105" s="526">
        <f t="shared" si="289"/>
        <v>1</v>
      </c>
      <c r="J6105" s="526" t="str">
        <f ca="1">IF(G6105="","",SUMPRODUCT(LOOKUP(MID(SUBSTITUTE(UPPER(TRIM(CLEAN(SUBSTITUTE(SUBSTITUTE(G6105,"ٔ",""),"ـ","ء"))))," ",""),ROW(INDIRECT("1:"&amp;LEN(SUBSTITUTE(UPPER(TRIM(CLEAN(SUBSTITUTE(SUBSTITUTE(G6105,"ٔ",""),"ـ","ء"))))," ","")))),1),Gematria!$C$3:$C$40,Gematria!$D$3:$D$40)))</f>
        <v/>
      </c>
    </row>
    <row r="6106" spans="1:10" x14ac:dyDescent="0.25">
      <c r="A6106" s="2">
        <v>6105</v>
      </c>
      <c r="B6106" s="2">
        <v>89</v>
      </c>
      <c r="C6106" s="2">
        <v>27</v>
      </c>
      <c r="D6106" s="11"/>
      <c r="E61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06" s="524" t="str">
        <f t="shared" si="287"/>
        <v/>
      </c>
      <c r="H6106" s="525">
        <f t="shared" si="288"/>
        <v>0</v>
      </c>
      <c r="I6106" s="526">
        <f t="shared" si="289"/>
        <v>1</v>
      </c>
      <c r="J6106" s="526" t="str">
        <f ca="1">IF(G6106="","",SUMPRODUCT(LOOKUP(MID(SUBSTITUTE(UPPER(TRIM(CLEAN(SUBSTITUTE(SUBSTITUTE(G6106,"ٔ",""),"ـ","ء"))))," ",""),ROW(INDIRECT("1:"&amp;LEN(SUBSTITUTE(UPPER(TRIM(CLEAN(SUBSTITUTE(SUBSTITUTE(G6106,"ٔ",""),"ـ","ء"))))," ","")))),1),Gematria!$C$3:$C$40,Gematria!$D$3:$D$40)))</f>
        <v/>
      </c>
    </row>
    <row r="6107" spans="1:10" x14ac:dyDescent="0.25">
      <c r="A6107" s="2">
        <v>6106</v>
      </c>
      <c r="B6107" s="2">
        <v>89</v>
      </c>
      <c r="C6107" s="2">
        <v>28</v>
      </c>
      <c r="D6107" s="11"/>
      <c r="E61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07" s="524" t="str">
        <f t="shared" si="287"/>
        <v/>
      </c>
      <c r="H6107" s="525">
        <f t="shared" si="288"/>
        <v>0</v>
      </c>
      <c r="I6107" s="526">
        <f t="shared" si="289"/>
        <v>1</v>
      </c>
      <c r="J6107" s="526" t="str">
        <f ca="1">IF(G6107="","",SUMPRODUCT(LOOKUP(MID(SUBSTITUTE(UPPER(TRIM(CLEAN(SUBSTITUTE(SUBSTITUTE(G6107,"ٔ",""),"ـ","ء"))))," ",""),ROW(INDIRECT("1:"&amp;LEN(SUBSTITUTE(UPPER(TRIM(CLEAN(SUBSTITUTE(SUBSTITUTE(G6107,"ٔ",""),"ـ","ء"))))," ","")))),1),Gematria!$C$3:$C$40,Gematria!$D$3:$D$40)))</f>
        <v/>
      </c>
    </row>
    <row r="6108" spans="1:10" x14ac:dyDescent="0.25">
      <c r="A6108" s="2">
        <v>6107</v>
      </c>
      <c r="B6108" s="2">
        <v>89</v>
      </c>
      <c r="C6108" s="2">
        <v>29</v>
      </c>
      <c r="D6108" s="11"/>
      <c r="E61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08" s="524" t="str">
        <f t="shared" si="287"/>
        <v/>
      </c>
      <c r="H6108" s="525">
        <f t="shared" si="288"/>
        <v>0</v>
      </c>
      <c r="I6108" s="526">
        <f t="shared" si="289"/>
        <v>1</v>
      </c>
      <c r="J6108" s="526" t="str">
        <f ca="1">IF(G6108="","",SUMPRODUCT(LOOKUP(MID(SUBSTITUTE(UPPER(TRIM(CLEAN(SUBSTITUTE(SUBSTITUTE(G6108,"ٔ",""),"ـ","ء"))))," ",""),ROW(INDIRECT("1:"&amp;LEN(SUBSTITUTE(UPPER(TRIM(CLEAN(SUBSTITUTE(SUBSTITUTE(G6108,"ٔ",""),"ـ","ء"))))," ","")))),1),Gematria!$C$3:$C$40,Gematria!$D$3:$D$40)))</f>
        <v/>
      </c>
    </row>
    <row r="6109" spans="1:10" x14ac:dyDescent="0.25">
      <c r="A6109" s="2">
        <v>6108</v>
      </c>
      <c r="B6109" s="2">
        <v>89</v>
      </c>
      <c r="C6109" s="2">
        <v>30</v>
      </c>
      <c r="D6109" s="11"/>
      <c r="E61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09" s="524" t="str">
        <f t="shared" si="287"/>
        <v/>
      </c>
      <c r="H6109" s="525">
        <f t="shared" si="288"/>
        <v>0</v>
      </c>
      <c r="I6109" s="526">
        <f t="shared" si="289"/>
        <v>1</v>
      </c>
      <c r="J6109" s="526" t="str">
        <f ca="1">IF(G6109="","",SUMPRODUCT(LOOKUP(MID(SUBSTITUTE(UPPER(TRIM(CLEAN(SUBSTITUTE(SUBSTITUTE(G6109,"ٔ",""),"ـ","ء"))))," ",""),ROW(INDIRECT("1:"&amp;LEN(SUBSTITUTE(UPPER(TRIM(CLEAN(SUBSTITUTE(SUBSTITUTE(G6109,"ٔ",""),"ـ","ء"))))," ","")))),1),Gematria!$C$3:$C$40,Gematria!$D$3:$D$40)))</f>
        <v/>
      </c>
    </row>
    <row r="6110" spans="1:10" x14ac:dyDescent="0.25">
      <c r="A6110" s="2">
        <v>6109</v>
      </c>
      <c r="B6110" s="2">
        <v>90</v>
      </c>
      <c r="C6110" s="2">
        <v>0</v>
      </c>
      <c r="D6110" s="11"/>
      <c r="E61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10" s="524" t="str">
        <f t="shared" si="287"/>
        <v/>
      </c>
      <c r="H6110" s="525">
        <f t="shared" si="288"/>
        <v>0</v>
      </c>
      <c r="I6110" s="526">
        <f t="shared" si="289"/>
        <v>1</v>
      </c>
      <c r="J6110" s="526" t="str">
        <f ca="1">IF(G6110="","",SUMPRODUCT(LOOKUP(MID(SUBSTITUTE(UPPER(TRIM(CLEAN(SUBSTITUTE(SUBSTITUTE(G6110,"ٔ",""),"ـ","ء"))))," ",""),ROW(INDIRECT("1:"&amp;LEN(SUBSTITUTE(UPPER(TRIM(CLEAN(SUBSTITUTE(SUBSTITUTE(G6110,"ٔ",""),"ـ","ء"))))," ","")))),1),Gematria!$C$3:$C$40,Gematria!$D$3:$D$40)))</f>
        <v/>
      </c>
    </row>
    <row r="6111" spans="1:10" x14ac:dyDescent="0.25">
      <c r="A6111" s="2">
        <v>6110</v>
      </c>
      <c r="B6111" s="2">
        <v>90</v>
      </c>
      <c r="C6111" s="2">
        <v>1</v>
      </c>
      <c r="D6111" s="11"/>
      <c r="E61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11" s="524" t="str">
        <f t="shared" si="287"/>
        <v/>
      </c>
      <c r="H6111" s="525">
        <f t="shared" si="288"/>
        <v>0</v>
      </c>
      <c r="I6111" s="526">
        <f t="shared" si="289"/>
        <v>1</v>
      </c>
      <c r="J6111" s="526" t="str">
        <f ca="1">IF(G6111="","",SUMPRODUCT(LOOKUP(MID(SUBSTITUTE(UPPER(TRIM(CLEAN(SUBSTITUTE(SUBSTITUTE(G6111,"ٔ",""),"ـ","ء"))))," ",""),ROW(INDIRECT("1:"&amp;LEN(SUBSTITUTE(UPPER(TRIM(CLEAN(SUBSTITUTE(SUBSTITUTE(G6111,"ٔ",""),"ـ","ء"))))," ","")))),1),Gematria!$C$3:$C$40,Gematria!$D$3:$D$40)))</f>
        <v/>
      </c>
    </row>
    <row r="6112" spans="1:10" x14ac:dyDescent="0.25">
      <c r="A6112" s="2">
        <v>6111</v>
      </c>
      <c r="B6112" s="2">
        <v>90</v>
      </c>
      <c r="C6112" s="2">
        <v>2</v>
      </c>
      <c r="D6112" s="11"/>
      <c r="E61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12" s="524" t="str">
        <f t="shared" si="287"/>
        <v/>
      </c>
      <c r="H6112" s="525">
        <f t="shared" si="288"/>
        <v>0</v>
      </c>
      <c r="I6112" s="526">
        <f t="shared" si="289"/>
        <v>1</v>
      </c>
      <c r="J6112" s="526" t="str">
        <f ca="1">IF(G6112="","",SUMPRODUCT(LOOKUP(MID(SUBSTITUTE(UPPER(TRIM(CLEAN(SUBSTITUTE(SUBSTITUTE(G6112,"ٔ",""),"ـ","ء"))))," ",""),ROW(INDIRECT("1:"&amp;LEN(SUBSTITUTE(UPPER(TRIM(CLEAN(SUBSTITUTE(SUBSTITUTE(G6112,"ٔ",""),"ـ","ء"))))," ","")))),1),Gematria!$C$3:$C$40,Gematria!$D$3:$D$40)))</f>
        <v/>
      </c>
    </row>
    <row r="6113" spans="1:10" x14ac:dyDescent="0.25">
      <c r="A6113" s="2">
        <v>6112</v>
      </c>
      <c r="B6113" s="2">
        <v>90</v>
      </c>
      <c r="C6113" s="2">
        <v>3</v>
      </c>
      <c r="D6113" s="11"/>
      <c r="E61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13" s="524" t="str">
        <f t="shared" si="287"/>
        <v/>
      </c>
      <c r="H6113" s="525">
        <f t="shared" si="288"/>
        <v>0</v>
      </c>
      <c r="I6113" s="526">
        <f t="shared" si="289"/>
        <v>1</v>
      </c>
      <c r="J6113" s="526" t="str">
        <f ca="1">IF(G6113="","",SUMPRODUCT(LOOKUP(MID(SUBSTITUTE(UPPER(TRIM(CLEAN(SUBSTITUTE(SUBSTITUTE(G6113,"ٔ",""),"ـ","ء"))))," ",""),ROW(INDIRECT("1:"&amp;LEN(SUBSTITUTE(UPPER(TRIM(CLEAN(SUBSTITUTE(SUBSTITUTE(G6113,"ٔ",""),"ـ","ء"))))," ","")))),1),Gematria!$C$3:$C$40,Gematria!$D$3:$D$40)))</f>
        <v/>
      </c>
    </row>
    <row r="6114" spans="1:10" x14ac:dyDescent="0.25">
      <c r="A6114" s="2">
        <v>6113</v>
      </c>
      <c r="B6114" s="2">
        <v>90</v>
      </c>
      <c r="C6114" s="2">
        <v>4</v>
      </c>
      <c r="D6114" s="11"/>
      <c r="E61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14" s="524" t="str">
        <f t="shared" si="287"/>
        <v/>
      </c>
      <c r="H6114" s="525">
        <f t="shared" si="288"/>
        <v>0</v>
      </c>
      <c r="I6114" s="526">
        <f t="shared" si="289"/>
        <v>1</v>
      </c>
      <c r="J6114" s="526" t="str">
        <f ca="1">IF(G6114="","",SUMPRODUCT(LOOKUP(MID(SUBSTITUTE(UPPER(TRIM(CLEAN(SUBSTITUTE(SUBSTITUTE(G6114,"ٔ",""),"ـ","ء"))))," ",""),ROW(INDIRECT("1:"&amp;LEN(SUBSTITUTE(UPPER(TRIM(CLEAN(SUBSTITUTE(SUBSTITUTE(G6114,"ٔ",""),"ـ","ء"))))," ","")))),1),Gematria!$C$3:$C$40,Gematria!$D$3:$D$40)))</f>
        <v/>
      </c>
    </row>
    <row r="6115" spans="1:10" x14ac:dyDescent="0.25">
      <c r="A6115" s="2">
        <v>6114</v>
      </c>
      <c r="B6115" s="2">
        <v>90</v>
      </c>
      <c r="C6115" s="2">
        <v>5</v>
      </c>
      <c r="D6115" s="11"/>
      <c r="E61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15" s="524" t="str">
        <f t="shared" si="287"/>
        <v/>
      </c>
      <c r="H6115" s="525">
        <f t="shared" si="288"/>
        <v>0</v>
      </c>
      <c r="I6115" s="526">
        <f t="shared" si="289"/>
        <v>1</v>
      </c>
      <c r="J6115" s="526" t="str">
        <f ca="1">IF(G6115="","",SUMPRODUCT(LOOKUP(MID(SUBSTITUTE(UPPER(TRIM(CLEAN(SUBSTITUTE(SUBSTITUTE(G6115,"ٔ",""),"ـ","ء"))))," ",""),ROW(INDIRECT("1:"&amp;LEN(SUBSTITUTE(UPPER(TRIM(CLEAN(SUBSTITUTE(SUBSTITUTE(G6115,"ٔ",""),"ـ","ء"))))," ","")))),1),Gematria!$C$3:$C$40,Gematria!$D$3:$D$40)))</f>
        <v/>
      </c>
    </row>
    <row r="6116" spans="1:10" x14ac:dyDescent="0.25">
      <c r="A6116" s="2">
        <v>6115</v>
      </c>
      <c r="B6116" s="2">
        <v>90</v>
      </c>
      <c r="C6116" s="2">
        <v>6</v>
      </c>
      <c r="D6116" s="11"/>
      <c r="E61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16" s="524" t="str">
        <f t="shared" si="287"/>
        <v/>
      </c>
      <c r="H6116" s="525">
        <f t="shared" si="288"/>
        <v>0</v>
      </c>
      <c r="I6116" s="526">
        <f t="shared" si="289"/>
        <v>1</v>
      </c>
      <c r="J6116" s="526" t="str">
        <f ca="1">IF(G6116="","",SUMPRODUCT(LOOKUP(MID(SUBSTITUTE(UPPER(TRIM(CLEAN(SUBSTITUTE(SUBSTITUTE(G6116,"ٔ",""),"ـ","ء"))))," ",""),ROW(INDIRECT("1:"&amp;LEN(SUBSTITUTE(UPPER(TRIM(CLEAN(SUBSTITUTE(SUBSTITUTE(G6116,"ٔ",""),"ـ","ء"))))," ","")))),1),Gematria!$C$3:$C$40,Gematria!$D$3:$D$40)))</f>
        <v/>
      </c>
    </row>
    <row r="6117" spans="1:10" x14ac:dyDescent="0.25">
      <c r="A6117" s="2">
        <v>6116</v>
      </c>
      <c r="B6117" s="2">
        <v>90</v>
      </c>
      <c r="C6117" s="2">
        <v>7</v>
      </c>
      <c r="D6117" s="11"/>
      <c r="E61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17" s="524" t="str">
        <f t="shared" si="287"/>
        <v/>
      </c>
      <c r="H6117" s="525">
        <f t="shared" si="288"/>
        <v>0</v>
      </c>
      <c r="I6117" s="526">
        <f t="shared" si="289"/>
        <v>1</v>
      </c>
      <c r="J6117" s="526" t="str">
        <f ca="1">IF(G6117="","",SUMPRODUCT(LOOKUP(MID(SUBSTITUTE(UPPER(TRIM(CLEAN(SUBSTITUTE(SUBSTITUTE(G6117,"ٔ",""),"ـ","ء"))))," ",""),ROW(INDIRECT("1:"&amp;LEN(SUBSTITUTE(UPPER(TRIM(CLEAN(SUBSTITUTE(SUBSTITUTE(G6117,"ٔ",""),"ـ","ء"))))," ","")))),1),Gematria!$C$3:$C$40,Gematria!$D$3:$D$40)))</f>
        <v/>
      </c>
    </row>
    <row r="6118" spans="1:10" x14ac:dyDescent="0.25">
      <c r="A6118" s="2">
        <v>6117</v>
      </c>
      <c r="B6118" s="2">
        <v>90</v>
      </c>
      <c r="C6118" s="2">
        <v>8</v>
      </c>
      <c r="D6118" s="11"/>
      <c r="E61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18" s="524" t="str">
        <f t="shared" si="287"/>
        <v/>
      </c>
      <c r="H6118" s="525">
        <f t="shared" si="288"/>
        <v>0</v>
      </c>
      <c r="I6118" s="526">
        <f t="shared" si="289"/>
        <v>1</v>
      </c>
      <c r="J6118" s="526" t="str">
        <f ca="1">IF(G6118="","",SUMPRODUCT(LOOKUP(MID(SUBSTITUTE(UPPER(TRIM(CLEAN(SUBSTITUTE(SUBSTITUTE(G6118,"ٔ",""),"ـ","ء"))))," ",""),ROW(INDIRECT("1:"&amp;LEN(SUBSTITUTE(UPPER(TRIM(CLEAN(SUBSTITUTE(SUBSTITUTE(G6118,"ٔ",""),"ـ","ء"))))," ","")))),1),Gematria!$C$3:$C$40,Gematria!$D$3:$D$40)))</f>
        <v/>
      </c>
    </row>
    <row r="6119" spans="1:10" x14ac:dyDescent="0.25">
      <c r="A6119" s="2">
        <v>6118</v>
      </c>
      <c r="B6119" s="2">
        <v>90</v>
      </c>
      <c r="C6119" s="2">
        <v>9</v>
      </c>
      <c r="D6119" s="11"/>
      <c r="E61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19" s="524" t="str">
        <f t="shared" si="287"/>
        <v/>
      </c>
      <c r="H6119" s="525">
        <f t="shared" si="288"/>
        <v>0</v>
      </c>
      <c r="I6119" s="526">
        <f t="shared" si="289"/>
        <v>1</v>
      </c>
      <c r="J6119" s="526" t="str">
        <f ca="1">IF(G6119="","",SUMPRODUCT(LOOKUP(MID(SUBSTITUTE(UPPER(TRIM(CLEAN(SUBSTITUTE(SUBSTITUTE(G6119,"ٔ",""),"ـ","ء"))))," ",""),ROW(INDIRECT("1:"&amp;LEN(SUBSTITUTE(UPPER(TRIM(CLEAN(SUBSTITUTE(SUBSTITUTE(G6119,"ٔ",""),"ـ","ء"))))," ","")))),1),Gematria!$C$3:$C$40,Gematria!$D$3:$D$40)))</f>
        <v/>
      </c>
    </row>
    <row r="6120" spans="1:10" x14ac:dyDescent="0.25">
      <c r="A6120" s="2">
        <v>6119</v>
      </c>
      <c r="B6120" s="2">
        <v>90</v>
      </c>
      <c r="C6120" s="2">
        <v>10</v>
      </c>
      <c r="D6120" s="11"/>
      <c r="E61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20" s="524" t="str">
        <f t="shared" si="287"/>
        <v/>
      </c>
      <c r="H6120" s="525">
        <f t="shared" si="288"/>
        <v>0</v>
      </c>
      <c r="I6120" s="526">
        <f t="shared" si="289"/>
        <v>1</v>
      </c>
      <c r="J6120" s="526" t="str">
        <f ca="1">IF(G6120="","",SUMPRODUCT(LOOKUP(MID(SUBSTITUTE(UPPER(TRIM(CLEAN(SUBSTITUTE(SUBSTITUTE(G6120,"ٔ",""),"ـ","ء"))))," ",""),ROW(INDIRECT("1:"&amp;LEN(SUBSTITUTE(UPPER(TRIM(CLEAN(SUBSTITUTE(SUBSTITUTE(G6120,"ٔ",""),"ـ","ء"))))," ","")))),1),Gematria!$C$3:$C$40,Gematria!$D$3:$D$40)))</f>
        <v/>
      </c>
    </row>
    <row r="6121" spans="1:10" x14ac:dyDescent="0.25">
      <c r="A6121" s="2">
        <v>6120</v>
      </c>
      <c r="B6121" s="2">
        <v>90</v>
      </c>
      <c r="C6121" s="2">
        <v>11</v>
      </c>
      <c r="D6121" s="11"/>
      <c r="E61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21" s="524" t="str">
        <f t="shared" si="287"/>
        <v/>
      </c>
      <c r="H6121" s="525">
        <f t="shared" si="288"/>
        <v>0</v>
      </c>
      <c r="I6121" s="526">
        <f t="shared" si="289"/>
        <v>1</v>
      </c>
      <c r="J6121" s="526" t="str">
        <f ca="1">IF(G6121="","",SUMPRODUCT(LOOKUP(MID(SUBSTITUTE(UPPER(TRIM(CLEAN(SUBSTITUTE(SUBSTITUTE(G6121,"ٔ",""),"ـ","ء"))))," ",""),ROW(INDIRECT("1:"&amp;LEN(SUBSTITUTE(UPPER(TRIM(CLEAN(SUBSTITUTE(SUBSTITUTE(G6121,"ٔ",""),"ـ","ء"))))," ","")))),1),Gematria!$C$3:$C$40,Gematria!$D$3:$D$40)))</f>
        <v/>
      </c>
    </row>
    <row r="6122" spans="1:10" x14ac:dyDescent="0.25">
      <c r="A6122" s="2">
        <v>6121</v>
      </c>
      <c r="B6122" s="2">
        <v>90</v>
      </c>
      <c r="C6122" s="2">
        <v>12</v>
      </c>
      <c r="D6122" s="11"/>
      <c r="E61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22" s="524" t="str">
        <f t="shared" si="287"/>
        <v/>
      </c>
      <c r="H6122" s="525">
        <f t="shared" si="288"/>
        <v>0</v>
      </c>
      <c r="I6122" s="526">
        <f t="shared" si="289"/>
        <v>1</v>
      </c>
      <c r="J6122" s="526" t="str">
        <f ca="1">IF(G6122="","",SUMPRODUCT(LOOKUP(MID(SUBSTITUTE(UPPER(TRIM(CLEAN(SUBSTITUTE(SUBSTITUTE(G6122,"ٔ",""),"ـ","ء"))))," ",""),ROW(INDIRECT("1:"&amp;LEN(SUBSTITUTE(UPPER(TRIM(CLEAN(SUBSTITUTE(SUBSTITUTE(G6122,"ٔ",""),"ـ","ء"))))," ","")))),1),Gematria!$C$3:$C$40,Gematria!$D$3:$D$40)))</f>
        <v/>
      </c>
    </row>
    <row r="6123" spans="1:10" x14ac:dyDescent="0.25">
      <c r="A6123" s="2">
        <v>6122</v>
      </c>
      <c r="B6123" s="2">
        <v>90</v>
      </c>
      <c r="C6123" s="2">
        <v>13</v>
      </c>
      <c r="D6123" s="11"/>
      <c r="E61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23" s="524" t="str">
        <f t="shared" si="287"/>
        <v/>
      </c>
      <c r="H6123" s="525">
        <f t="shared" si="288"/>
        <v>0</v>
      </c>
      <c r="I6123" s="526">
        <f t="shared" si="289"/>
        <v>1</v>
      </c>
      <c r="J6123" s="526" t="str">
        <f ca="1">IF(G6123="","",SUMPRODUCT(LOOKUP(MID(SUBSTITUTE(UPPER(TRIM(CLEAN(SUBSTITUTE(SUBSTITUTE(G6123,"ٔ",""),"ـ","ء"))))," ",""),ROW(INDIRECT("1:"&amp;LEN(SUBSTITUTE(UPPER(TRIM(CLEAN(SUBSTITUTE(SUBSTITUTE(G6123,"ٔ",""),"ـ","ء"))))," ","")))),1),Gematria!$C$3:$C$40,Gematria!$D$3:$D$40)))</f>
        <v/>
      </c>
    </row>
    <row r="6124" spans="1:10" x14ac:dyDescent="0.25">
      <c r="A6124" s="2">
        <v>6123</v>
      </c>
      <c r="B6124" s="2">
        <v>90</v>
      </c>
      <c r="C6124" s="2">
        <v>14</v>
      </c>
      <c r="D6124" s="11"/>
      <c r="E61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24" s="524" t="str">
        <f t="shared" si="287"/>
        <v/>
      </c>
      <c r="H6124" s="525">
        <f t="shared" si="288"/>
        <v>0</v>
      </c>
      <c r="I6124" s="526">
        <f t="shared" si="289"/>
        <v>1</v>
      </c>
      <c r="J6124" s="526" t="str">
        <f ca="1">IF(G6124="","",SUMPRODUCT(LOOKUP(MID(SUBSTITUTE(UPPER(TRIM(CLEAN(SUBSTITUTE(SUBSTITUTE(G6124,"ٔ",""),"ـ","ء"))))," ",""),ROW(INDIRECT("1:"&amp;LEN(SUBSTITUTE(UPPER(TRIM(CLEAN(SUBSTITUTE(SUBSTITUTE(G6124,"ٔ",""),"ـ","ء"))))," ","")))),1),Gematria!$C$3:$C$40,Gematria!$D$3:$D$40)))</f>
        <v/>
      </c>
    </row>
    <row r="6125" spans="1:10" x14ac:dyDescent="0.25">
      <c r="A6125" s="2">
        <v>6124</v>
      </c>
      <c r="B6125" s="2">
        <v>90</v>
      </c>
      <c r="C6125" s="2">
        <v>15</v>
      </c>
      <c r="D6125" s="11"/>
      <c r="E61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25" s="524" t="str">
        <f t="shared" si="287"/>
        <v/>
      </c>
      <c r="H6125" s="525">
        <f t="shared" si="288"/>
        <v>0</v>
      </c>
      <c r="I6125" s="526">
        <f t="shared" si="289"/>
        <v>1</v>
      </c>
      <c r="J6125" s="526" t="str">
        <f ca="1">IF(G6125="","",SUMPRODUCT(LOOKUP(MID(SUBSTITUTE(UPPER(TRIM(CLEAN(SUBSTITUTE(SUBSTITUTE(G6125,"ٔ",""),"ـ","ء"))))," ",""),ROW(INDIRECT("1:"&amp;LEN(SUBSTITUTE(UPPER(TRIM(CLEAN(SUBSTITUTE(SUBSTITUTE(G6125,"ٔ",""),"ـ","ء"))))," ","")))),1),Gematria!$C$3:$C$40,Gematria!$D$3:$D$40)))</f>
        <v/>
      </c>
    </row>
    <row r="6126" spans="1:10" x14ac:dyDescent="0.25">
      <c r="A6126" s="2">
        <v>6125</v>
      </c>
      <c r="B6126" s="2">
        <v>90</v>
      </c>
      <c r="C6126" s="2">
        <v>16</v>
      </c>
      <c r="D6126" s="11"/>
      <c r="E61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26" s="524" t="str">
        <f t="shared" si="287"/>
        <v/>
      </c>
      <c r="H6126" s="525">
        <f t="shared" si="288"/>
        <v>0</v>
      </c>
      <c r="I6126" s="526">
        <f t="shared" si="289"/>
        <v>1</v>
      </c>
      <c r="J6126" s="526" t="str">
        <f ca="1">IF(G6126="","",SUMPRODUCT(LOOKUP(MID(SUBSTITUTE(UPPER(TRIM(CLEAN(SUBSTITUTE(SUBSTITUTE(G6126,"ٔ",""),"ـ","ء"))))," ",""),ROW(INDIRECT("1:"&amp;LEN(SUBSTITUTE(UPPER(TRIM(CLEAN(SUBSTITUTE(SUBSTITUTE(G6126,"ٔ",""),"ـ","ء"))))," ","")))),1),Gematria!$C$3:$C$40,Gematria!$D$3:$D$40)))</f>
        <v/>
      </c>
    </row>
    <row r="6127" spans="1:10" x14ac:dyDescent="0.25">
      <c r="A6127" s="2">
        <v>6126</v>
      </c>
      <c r="B6127" s="2">
        <v>90</v>
      </c>
      <c r="C6127" s="2">
        <v>17</v>
      </c>
      <c r="D6127" s="11"/>
      <c r="E61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27" s="524" t="str">
        <f t="shared" si="287"/>
        <v/>
      </c>
      <c r="H6127" s="525">
        <f t="shared" si="288"/>
        <v>0</v>
      </c>
      <c r="I6127" s="526">
        <f t="shared" si="289"/>
        <v>1</v>
      </c>
      <c r="J6127" s="526" t="str">
        <f ca="1">IF(G6127="","",SUMPRODUCT(LOOKUP(MID(SUBSTITUTE(UPPER(TRIM(CLEAN(SUBSTITUTE(SUBSTITUTE(G6127,"ٔ",""),"ـ","ء"))))," ",""),ROW(INDIRECT("1:"&amp;LEN(SUBSTITUTE(UPPER(TRIM(CLEAN(SUBSTITUTE(SUBSTITUTE(G6127,"ٔ",""),"ـ","ء"))))," ","")))),1),Gematria!$C$3:$C$40,Gematria!$D$3:$D$40)))</f>
        <v/>
      </c>
    </row>
    <row r="6128" spans="1:10" x14ac:dyDescent="0.25">
      <c r="A6128" s="2">
        <v>6127</v>
      </c>
      <c r="B6128" s="2">
        <v>90</v>
      </c>
      <c r="C6128" s="2">
        <v>18</v>
      </c>
      <c r="D6128" s="11"/>
      <c r="E61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28" s="524" t="str">
        <f t="shared" si="287"/>
        <v/>
      </c>
      <c r="H6128" s="525">
        <f t="shared" si="288"/>
        <v>0</v>
      </c>
      <c r="I6128" s="526">
        <f t="shared" si="289"/>
        <v>1</v>
      </c>
      <c r="J6128" s="526" t="str">
        <f ca="1">IF(G6128="","",SUMPRODUCT(LOOKUP(MID(SUBSTITUTE(UPPER(TRIM(CLEAN(SUBSTITUTE(SUBSTITUTE(G6128,"ٔ",""),"ـ","ء"))))," ",""),ROW(INDIRECT("1:"&amp;LEN(SUBSTITUTE(UPPER(TRIM(CLEAN(SUBSTITUTE(SUBSTITUTE(G6128,"ٔ",""),"ـ","ء"))))," ","")))),1),Gematria!$C$3:$C$40,Gematria!$D$3:$D$40)))</f>
        <v/>
      </c>
    </row>
    <row r="6129" spans="1:10" x14ac:dyDescent="0.25">
      <c r="A6129" s="2">
        <v>6128</v>
      </c>
      <c r="B6129" s="2">
        <v>90</v>
      </c>
      <c r="C6129" s="2">
        <v>19</v>
      </c>
      <c r="D6129" s="11"/>
      <c r="E61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29" s="524" t="str">
        <f t="shared" si="287"/>
        <v/>
      </c>
      <c r="H6129" s="525">
        <f t="shared" si="288"/>
        <v>0</v>
      </c>
      <c r="I6129" s="526">
        <f t="shared" si="289"/>
        <v>1</v>
      </c>
      <c r="J6129" s="526" t="str">
        <f ca="1">IF(G6129="","",SUMPRODUCT(LOOKUP(MID(SUBSTITUTE(UPPER(TRIM(CLEAN(SUBSTITUTE(SUBSTITUTE(G6129,"ٔ",""),"ـ","ء"))))," ",""),ROW(INDIRECT("1:"&amp;LEN(SUBSTITUTE(UPPER(TRIM(CLEAN(SUBSTITUTE(SUBSTITUTE(G6129,"ٔ",""),"ـ","ء"))))," ","")))),1),Gematria!$C$3:$C$40,Gematria!$D$3:$D$40)))</f>
        <v/>
      </c>
    </row>
    <row r="6130" spans="1:10" x14ac:dyDescent="0.25">
      <c r="A6130" s="2">
        <v>6129</v>
      </c>
      <c r="B6130" s="2">
        <v>90</v>
      </c>
      <c r="C6130" s="2">
        <v>20</v>
      </c>
      <c r="D6130" s="11"/>
      <c r="E61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30" s="524" t="str">
        <f t="shared" si="287"/>
        <v/>
      </c>
      <c r="H6130" s="525">
        <f t="shared" si="288"/>
        <v>0</v>
      </c>
      <c r="I6130" s="526">
        <f t="shared" si="289"/>
        <v>1</v>
      </c>
      <c r="J6130" s="526" t="str">
        <f ca="1">IF(G6130="","",SUMPRODUCT(LOOKUP(MID(SUBSTITUTE(UPPER(TRIM(CLEAN(SUBSTITUTE(SUBSTITUTE(G6130,"ٔ",""),"ـ","ء"))))," ",""),ROW(INDIRECT("1:"&amp;LEN(SUBSTITUTE(UPPER(TRIM(CLEAN(SUBSTITUTE(SUBSTITUTE(G6130,"ٔ",""),"ـ","ء"))))," ","")))),1),Gematria!$C$3:$C$40,Gematria!$D$3:$D$40)))</f>
        <v/>
      </c>
    </row>
    <row r="6131" spans="1:10" x14ac:dyDescent="0.25">
      <c r="A6131" s="2">
        <v>6130</v>
      </c>
      <c r="B6131" s="2">
        <v>91</v>
      </c>
      <c r="C6131" s="2">
        <v>0</v>
      </c>
      <c r="D6131" s="11"/>
      <c r="E61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31" s="524" t="str">
        <f t="shared" si="287"/>
        <v/>
      </c>
      <c r="H6131" s="525">
        <f t="shared" si="288"/>
        <v>0</v>
      </c>
      <c r="I6131" s="526">
        <f t="shared" si="289"/>
        <v>1</v>
      </c>
      <c r="J6131" s="526" t="str">
        <f ca="1">IF(G6131="","",SUMPRODUCT(LOOKUP(MID(SUBSTITUTE(UPPER(TRIM(CLEAN(SUBSTITUTE(SUBSTITUTE(G6131,"ٔ",""),"ـ","ء"))))," ",""),ROW(INDIRECT("1:"&amp;LEN(SUBSTITUTE(UPPER(TRIM(CLEAN(SUBSTITUTE(SUBSTITUTE(G6131,"ٔ",""),"ـ","ء"))))," ","")))),1),Gematria!$C$3:$C$40,Gematria!$D$3:$D$40)))</f>
        <v/>
      </c>
    </row>
    <row r="6132" spans="1:10" x14ac:dyDescent="0.25">
      <c r="A6132" s="2">
        <v>6131</v>
      </c>
      <c r="B6132" s="2">
        <v>91</v>
      </c>
      <c r="C6132" s="2">
        <v>1</v>
      </c>
      <c r="D6132" s="11"/>
      <c r="E61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32" s="524" t="str">
        <f t="shared" si="287"/>
        <v/>
      </c>
      <c r="H6132" s="525">
        <f t="shared" si="288"/>
        <v>0</v>
      </c>
      <c r="I6132" s="526">
        <f t="shared" si="289"/>
        <v>1</v>
      </c>
      <c r="J6132" s="526" t="str">
        <f ca="1">IF(G6132="","",SUMPRODUCT(LOOKUP(MID(SUBSTITUTE(UPPER(TRIM(CLEAN(SUBSTITUTE(SUBSTITUTE(G6132,"ٔ",""),"ـ","ء"))))," ",""),ROW(INDIRECT("1:"&amp;LEN(SUBSTITUTE(UPPER(TRIM(CLEAN(SUBSTITUTE(SUBSTITUTE(G6132,"ٔ",""),"ـ","ء"))))," ","")))),1),Gematria!$C$3:$C$40,Gematria!$D$3:$D$40)))</f>
        <v/>
      </c>
    </row>
    <row r="6133" spans="1:10" x14ac:dyDescent="0.25">
      <c r="A6133" s="2">
        <v>6132</v>
      </c>
      <c r="B6133" s="2">
        <v>91</v>
      </c>
      <c r="C6133" s="2">
        <v>2</v>
      </c>
      <c r="D6133" s="11"/>
      <c r="E61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33" s="524" t="str">
        <f t="shared" si="287"/>
        <v/>
      </c>
      <c r="H6133" s="525">
        <f t="shared" si="288"/>
        <v>0</v>
      </c>
      <c r="I6133" s="526">
        <f t="shared" si="289"/>
        <v>1</v>
      </c>
      <c r="J6133" s="526" t="str">
        <f ca="1">IF(G6133="","",SUMPRODUCT(LOOKUP(MID(SUBSTITUTE(UPPER(TRIM(CLEAN(SUBSTITUTE(SUBSTITUTE(G6133,"ٔ",""),"ـ","ء"))))," ",""),ROW(INDIRECT("1:"&amp;LEN(SUBSTITUTE(UPPER(TRIM(CLEAN(SUBSTITUTE(SUBSTITUTE(G6133,"ٔ",""),"ـ","ء"))))," ","")))),1),Gematria!$C$3:$C$40,Gematria!$D$3:$D$40)))</f>
        <v/>
      </c>
    </row>
    <row r="6134" spans="1:10" x14ac:dyDescent="0.25">
      <c r="A6134" s="2">
        <v>6133</v>
      </c>
      <c r="B6134" s="2">
        <v>91</v>
      </c>
      <c r="C6134" s="2">
        <v>3</v>
      </c>
      <c r="D6134" s="11"/>
      <c r="E61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34" s="524" t="str">
        <f t="shared" si="287"/>
        <v/>
      </c>
      <c r="H6134" s="525">
        <f t="shared" si="288"/>
        <v>0</v>
      </c>
      <c r="I6134" s="526">
        <f t="shared" si="289"/>
        <v>1</v>
      </c>
      <c r="J6134" s="526" t="str">
        <f ca="1">IF(G6134="","",SUMPRODUCT(LOOKUP(MID(SUBSTITUTE(UPPER(TRIM(CLEAN(SUBSTITUTE(SUBSTITUTE(G6134,"ٔ",""),"ـ","ء"))))," ",""),ROW(INDIRECT("1:"&amp;LEN(SUBSTITUTE(UPPER(TRIM(CLEAN(SUBSTITUTE(SUBSTITUTE(G6134,"ٔ",""),"ـ","ء"))))," ","")))),1),Gematria!$C$3:$C$40,Gematria!$D$3:$D$40)))</f>
        <v/>
      </c>
    </row>
    <row r="6135" spans="1:10" x14ac:dyDescent="0.25">
      <c r="A6135" s="2">
        <v>6134</v>
      </c>
      <c r="B6135" s="2">
        <v>91</v>
      </c>
      <c r="C6135" s="2">
        <v>4</v>
      </c>
      <c r="D6135" s="11"/>
      <c r="E61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35" s="524" t="str">
        <f t="shared" si="287"/>
        <v/>
      </c>
      <c r="H6135" s="525">
        <f t="shared" si="288"/>
        <v>0</v>
      </c>
      <c r="I6135" s="526">
        <f t="shared" si="289"/>
        <v>1</v>
      </c>
      <c r="J6135" s="526" t="str">
        <f ca="1">IF(G6135="","",SUMPRODUCT(LOOKUP(MID(SUBSTITUTE(UPPER(TRIM(CLEAN(SUBSTITUTE(SUBSTITUTE(G6135,"ٔ",""),"ـ","ء"))))," ",""),ROW(INDIRECT("1:"&amp;LEN(SUBSTITUTE(UPPER(TRIM(CLEAN(SUBSTITUTE(SUBSTITUTE(G6135,"ٔ",""),"ـ","ء"))))," ","")))),1),Gematria!$C$3:$C$40,Gematria!$D$3:$D$40)))</f>
        <v/>
      </c>
    </row>
    <row r="6136" spans="1:10" x14ac:dyDescent="0.25">
      <c r="A6136" s="2">
        <v>6135</v>
      </c>
      <c r="B6136" s="2">
        <v>91</v>
      </c>
      <c r="C6136" s="2">
        <v>5</v>
      </c>
      <c r="D6136" s="11"/>
      <c r="E61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36" s="524" t="str">
        <f t="shared" si="287"/>
        <v/>
      </c>
      <c r="H6136" s="525">
        <f t="shared" si="288"/>
        <v>0</v>
      </c>
      <c r="I6136" s="526">
        <f t="shared" si="289"/>
        <v>1</v>
      </c>
      <c r="J6136" s="526" t="str">
        <f ca="1">IF(G6136="","",SUMPRODUCT(LOOKUP(MID(SUBSTITUTE(UPPER(TRIM(CLEAN(SUBSTITUTE(SUBSTITUTE(G6136,"ٔ",""),"ـ","ء"))))," ",""),ROW(INDIRECT("1:"&amp;LEN(SUBSTITUTE(UPPER(TRIM(CLEAN(SUBSTITUTE(SUBSTITUTE(G6136,"ٔ",""),"ـ","ء"))))," ","")))),1),Gematria!$C$3:$C$40,Gematria!$D$3:$D$40)))</f>
        <v/>
      </c>
    </row>
    <row r="6137" spans="1:10" x14ac:dyDescent="0.25">
      <c r="A6137" s="2">
        <v>6136</v>
      </c>
      <c r="B6137" s="2">
        <v>91</v>
      </c>
      <c r="C6137" s="2">
        <v>6</v>
      </c>
      <c r="D6137" s="11"/>
      <c r="E61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37" s="524" t="str">
        <f t="shared" si="287"/>
        <v/>
      </c>
      <c r="H6137" s="525">
        <f t="shared" si="288"/>
        <v>0</v>
      </c>
      <c r="I6137" s="526">
        <f t="shared" si="289"/>
        <v>1</v>
      </c>
      <c r="J6137" s="526" t="str">
        <f ca="1">IF(G6137="","",SUMPRODUCT(LOOKUP(MID(SUBSTITUTE(UPPER(TRIM(CLEAN(SUBSTITUTE(SUBSTITUTE(G6137,"ٔ",""),"ـ","ء"))))," ",""),ROW(INDIRECT("1:"&amp;LEN(SUBSTITUTE(UPPER(TRIM(CLEAN(SUBSTITUTE(SUBSTITUTE(G6137,"ٔ",""),"ـ","ء"))))," ","")))),1),Gematria!$C$3:$C$40,Gematria!$D$3:$D$40)))</f>
        <v/>
      </c>
    </row>
    <row r="6138" spans="1:10" x14ac:dyDescent="0.25">
      <c r="A6138" s="2">
        <v>6137</v>
      </c>
      <c r="B6138" s="2">
        <v>91</v>
      </c>
      <c r="C6138" s="2">
        <v>7</v>
      </c>
      <c r="D6138" s="11"/>
      <c r="E61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38" s="524" t="str">
        <f t="shared" si="287"/>
        <v/>
      </c>
      <c r="H6138" s="525">
        <f t="shared" si="288"/>
        <v>0</v>
      </c>
      <c r="I6138" s="526">
        <f t="shared" si="289"/>
        <v>1</v>
      </c>
      <c r="J6138" s="526" t="str">
        <f ca="1">IF(G6138="","",SUMPRODUCT(LOOKUP(MID(SUBSTITUTE(UPPER(TRIM(CLEAN(SUBSTITUTE(SUBSTITUTE(G6138,"ٔ",""),"ـ","ء"))))," ",""),ROW(INDIRECT("1:"&amp;LEN(SUBSTITUTE(UPPER(TRIM(CLEAN(SUBSTITUTE(SUBSTITUTE(G6138,"ٔ",""),"ـ","ء"))))," ","")))),1),Gematria!$C$3:$C$40,Gematria!$D$3:$D$40)))</f>
        <v/>
      </c>
    </row>
    <row r="6139" spans="1:10" x14ac:dyDescent="0.25">
      <c r="A6139" s="2">
        <v>6138</v>
      </c>
      <c r="B6139" s="2">
        <v>91</v>
      </c>
      <c r="C6139" s="2">
        <v>8</v>
      </c>
      <c r="D6139" s="11"/>
      <c r="E61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39" s="524" t="str">
        <f t="shared" si="287"/>
        <v/>
      </c>
      <c r="H6139" s="525">
        <f t="shared" si="288"/>
        <v>0</v>
      </c>
      <c r="I6139" s="526">
        <f t="shared" si="289"/>
        <v>1</v>
      </c>
      <c r="J6139" s="526" t="str">
        <f ca="1">IF(G6139="","",SUMPRODUCT(LOOKUP(MID(SUBSTITUTE(UPPER(TRIM(CLEAN(SUBSTITUTE(SUBSTITUTE(G6139,"ٔ",""),"ـ","ء"))))," ",""),ROW(INDIRECT("1:"&amp;LEN(SUBSTITUTE(UPPER(TRIM(CLEAN(SUBSTITUTE(SUBSTITUTE(G6139,"ٔ",""),"ـ","ء"))))," ","")))),1),Gematria!$C$3:$C$40,Gematria!$D$3:$D$40)))</f>
        <v/>
      </c>
    </row>
    <row r="6140" spans="1:10" x14ac:dyDescent="0.25">
      <c r="A6140" s="2">
        <v>6139</v>
      </c>
      <c r="B6140" s="2">
        <v>91</v>
      </c>
      <c r="C6140" s="2">
        <v>9</v>
      </c>
      <c r="D6140" s="11"/>
      <c r="E61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40" s="524" t="str">
        <f t="shared" si="287"/>
        <v/>
      </c>
      <c r="H6140" s="525">
        <f t="shared" si="288"/>
        <v>0</v>
      </c>
      <c r="I6140" s="526">
        <f t="shared" si="289"/>
        <v>1</v>
      </c>
      <c r="J6140" s="526" t="str">
        <f ca="1">IF(G6140="","",SUMPRODUCT(LOOKUP(MID(SUBSTITUTE(UPPER(TRIM(CLEAN(SUBSTITUTE(SUBSTITUTE(G6140,"ٔ",""),"ـ","ء"))))," ",""),ROW(INDIRECT("1:"&amp;LEN(SUBSTITUTE(UPPER(TRIM(CLEAN(SUBSTITUTE(SUBSTITUTE(G6140,"ٔ",""),"ـ","ء"))))," ","")))),1),Gematria!$C$3:$C$40,Gematria!$D$3:$D$40)))</f>
        <v/>
      </c>
    </row>
    <row r="6141" spans="1:10" x14ac:dyDescent="0.25">
      <c r="A6141" s="2">
        <v>6140</v>
      </c>
      <c r="B6141" s="2">
        <v>91</v>
      </c>
      <c r="C6141" s="2">
        <v>10</v>
      </c>
      <c r="D6141" s="11"/>
      <c r="E61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41" s="524" t="str">
        <f t="shared" si="287"/>
        <v/>
      </c>
      <c r="H6141" s="525">
        <f t="shared" si="288"/>
        <v>0</v>
      </c>
      <c r="I6141" s="526">
        <f t="shared" si="289"/>
        <v>1</v>
      </c>
      <c r="J6141" s="526" t="str">
        <f ca="1">IF(G6141="","",SUMPRODUCT(LOOKUP(MID(SUBSTITUTE(UPPER(TRIM(CLEAN(SUBSTITUTE(SUBSTITUTE(G6141,"ٔ",""),"ـ","ء"))))," ",""),ROW(INDIRECT("1:"&amp;LEN(SUBSTITUTE(UPPER(TRIM(CLEAN(SUBSTITUTE(SUBSTITUTE(G6141,"ٔ",""),"ـ","ء"))))," ","")))),1),Gematria!$C$3:$C$40,Gematria!$D$3:$D$40)))</f>
        <v/>
      </c>
    </row>
    <row r="6142" spans="1:10" x14ac:dyDescent="0.25">
      <c r="A6142" s="2">
        <v>6141</v>
      </c>
      <c r="B6142" s="2">
        <v>91</v>
      </c>
      <c r="C6142" s="2">
        <v>11</v>
      </c>
      <c r="D6142" s="11"/>
      <c r="E61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42" s="524" t="str">
        <f t="shared" si="287"/>
        <v/>
      </c>
      <c r="H6142" s="525">
        <f t="shared" si="288"/>
        <v>0</v>
      </c>
      <c r="I6142" s="526">
        <f t="shared" si="289"/>
        <v>1</v>
      </c>
      <c r="J6142" s="526" t="str">
        <f ca="1">IF(G6142="","",SUMPRODUCT(LOOKUP(MID(SUBSTITUTE(UPPER(TRIM(CLEAN(SUBSTITUTE(SUBSTITUTE(G6142,"ٔ",""),"ـ","ء"))))," ",""),ROW(INDIRECT("1:"&amp;LEN(SUBSTITUTE(UPPER(TRIM(CLEAN(SUBSTITUTE(SUBSTITUTE(G6142,"ٔ",""),"ـ","ء"))))," ","")))),1),Gematria!$C$3:$C$40,Gematria!$D$3:$D$40)))</f>
        <v/>
      </c>
    </row>
    <row r="6143" spans="1:10" x14ac:dyDescent="0.25">
      <c r="A6143" s="2">
        <v>6142</v>
      </c>
      <c r="B6143" s="2">
        <v>91</v>
      </c>
      <c r="C6143" s="2">
        <v>12</v>
      </c>
      <c r="D6143" s="11"/>
      <c r="E61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43" s="524" t="str">
        <f t="shared" si="287"/>
        <v/>
      </c>
      <c r="H6143" s="525">
        <f t="shared" si="288"/>
        <v>0</v>
      </c>
      <c r="I6143" s="526">
        <f t="shared" si="289"/>
        <v>1</v>
      </c>
      <c r="J6143" s="526" t="str">
        <f ca="1">IF(G6143="","",SUMPRODUCT(LOOKUP(MID(SUBSTITUTE(UPPER(TRIM(CLEAN(SUBSTITUTE(SUBSTITUTE(G6143,"ٔ",""),"ـ","ء"))))," ",""),ROW(INDIRECT("1:"&amp;LEN(SUBSTITUTE(UPPER(TRIM(CLEAN(SUBSTITUTE(SUBSTITUTE(G6143,"ٔ",""),"ـ","ء"))))," ","")))),1),Gematria!$C$3:$C$40,Gematria!$D$3:$D$40)))</f>
        <v/>
      </c>
    </row>
    <row r="6144" spans="1:10" x14ac:dyDescent="0.25">
      <c r="A6144" s="2">
        <v>6143</v>
      </c>
      <c r="B6144" s="2">
        <v>91</v>
      </c>
      <c r="C6144" s="2">
        <v>13</v>
      </c>
      <c r="D6144" s="11"/>
      <c r="E61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44" s="524" t="str">
        <f t="shared" si="287"/>
        <v/>
      </c>
      <c r="H6144" s="525">
        <f t="shared" si="288"/>
        <v>0</v>
      </c>
      <c r="I6144" s="526">
        <f t="shared" si="289"/>
        <v>1</v>
      </c>
      <c r="J6144" s="526" t="str">
        <f ca="1">IF(G6144="","",SUMPRODUCT(LOOKUP(MID(SUBSTITUTE(UPPER(TRIM(CLEAN(SUBSTITUTE(SUBSTITUTE(G6144,"ٔ",""),"ـ","ء"))))," ",""),ROW(INDIRECT("1:"&amp;LEN(SUBSTITUTE(UPPER(TRIM(CLEAN(SUBSTITUTE(SUBSTITUTE(G6144,"ٔ",""),"ـ","ء"))))," ","")))),1),Gematria!$C$3:$C$40,Gematria!$D$3:$D$40)))</f>
        <v/>
      </c>
    </row>
    <row r="6145" spans="1:10" x14ac:dyDescent="0.25">
      <c r="A6145" s="2">
        <v>6144</v>
      </c>
      <c r="B6145" s="2">
        <v>91</v>
      </c>
      <c r="C6145" s="2">
        <v>14</v>
      </c>
      <c r="D6145" s="11"/>
      <c r="E61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45" s="524" t="str">
        <f t="shared" si="287"/>
        <v/>
      </c>
      <c r="H6145" s="525">
        <f t="shared" si="288"/>
        <v>0</v>
      </c>
      <c r="I6145" s="526">
        <f t="shared" si="289"/>
        <v>1</v>
      </c>
      <c r="J6145" s="526" t="str">
        <f ca="1">IF(G6145="","",SUMPRODUCT(LOOKUP(MID(SUBSTITUTE(UPPER(TRIM(CLEAN(SUBSTITUTE(SUBSTITUTE(G6145,"ٔ",""),"ـ","ء"))))," ",""),ROW(INDIRECT("1:"&amp;LEN(SUBSTITUTE(UPPER(TRIM(CLEAN(SUBSTITUTE(SUBSTITUTE(G6145,"ٔ",""),"ـ","ء"))))," ","")))),1),Gematria!$C$3:$C$40,Gematria!$D$3:$D$40)))</f>
        <v/>
      </c>
    </row>
    <row r="6146" spans="1:10" x14ac:dyDescent="0.25">
      <c r="A6146" s="2">
        <v>6145</v>
      </c>
      <c r="B6146" s="2">
        <v>91</v>
      </c>
      <c r="C6146" s="2">
        <v>15</v>
      </c>
      <c r="D6146" s="11"/>
      <c r="E61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46" s="524" t="str">
        <f t="shared" si="287"/>
        <v/>
      </c>
      <c r="H6146" s="525">
        <f t="shared" si="288"/>
        <v>0</v>
      </c>
      <c r="I6146" s="526">
        <f t="shared" si="289"/>
        <v>1</v>
      </c>
      <c r="J6146" s="526" t="str">
        <f ca="1">IF(G6146="","",SUMPRODUCT(LOOKUP(MID(SUBSTITUTE(UPPER(TRIM(CLEAN(SUBSTITUTE(SUBSTITUTE(G6146,"ٔ",""),"ـ","ء"))))," ",""),ROW(INDIRECT("1:"&amp;LEN(SUBSTITUTE(UPPER(TRIM(CLEAN(SUBSTITUTE(SUBSTITUTE(G6146,"ٔ",""),"ـ","ء"))))," ","")))),1),Gematria!$C$3:$C$40,Gematria!$D$3:$D$40)))</f>
        <v/>
      </c>
    </row>
    <row r="6147" spans="1:10" x14ac:dyDescent="0.25">
      <c r="A6147" s="2">
        <v>6146</v>
      </c>
      <c r="B6147" s="2">
        <v>92</v>
      </c>
      <c r="C6147" s="2">
        <v>0</v>
      </c>
      <c r="D6147" s="11"/>
      <c r="E61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47" s="524" t="str">
        <f t="shared" ref="G6147:G6210" si="290">TRIM(CLEAN(SUBSTITUTE(F6147,"ٔ","")))</f>
        <v/>
      </c>
      <c r="H6147" s="525">
        <f t="shared" ref="H6147:H6210" si="291">LEN(SUBSTITUTE(G6147," ",""))</f>
        <v>0</v>
      </c>
      <c r="I6147" s="526">
        <f t="shared" si="289"/>
        <v>1</v>
      </c>
      <c r="J6147" s="526" t="str">
        <f ca="1">IF(G6147="","",SUMPRODUCT(LOOKUP(MID(SUBSTITUTE(UPPER(TRIM(CLEAN(SUBSTITUTE(SUBSTITUTE(G6147,"ٔ",""),"ـ","ء"))))," ",""),ROW(INDIRECT("1:"&amp;LEN(SUBSTITUTE(UPPER(TRIM(CLEAN(SUBSTITUTE(SUBSTITUTE(G6147,"ٔ",""),"ـ","ء"))))," ","")))),1),Gematria!$C$3:$C$40,Gematria!$D$3:$D$40)))</f>
        <v/>
      </c>
    </row>
    <row r="6148" spans="1:10" x14ac:dyDescent="0.25">
      <c r="A6148" s="2">
        <v>6147</v>
      </c>
      <c r="B6148" s="2">
        <v>92</v>
      </c>
      <c r="C6148" s="2">
        <v>1</v>
      </c>
      <c r="D6148" s="11"/>
      <c r="E61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48" s="524" t="str">
        <f t="shared" si="290"/>
        <v/>
      </c>
      <c r="H6148" s="525">
        <f t="shared" si="291"/>
        <v>0</v>
      </c>
      <c r="I6148" s="526">
        <f t="shared" si="289"/>
        <v>1</v>
      </c>
      <c r="J6148" s="526" t="str">
        <f ca="1">IF(G6148="","",SUMPRODUCT(LOOKUP(MID(SUBSTITUTE(UPPER(TRIM(CLEAN(SUBSTITUTE(SUBSTITUTE(G6148,"ٔ",""),"ـ","ء"))))," ",""),ROW(INDIRECT("1:"&amp;LEN(SUBSTITUTE(UPPER(TRIM(CLEAN(SUBSTITUTE(SUBSTITUTE(G6148,"ٔ",""),"ـ","ء"))))," ","")))),1),Gematria!$C$3:$C$40,Gematria!$D$3:$D$40)))</f>
        <v/>
      </c>
    </row>
    <row r="6149" spans="1:10" x14ac:dyDescent="0.25">
      <c r="A6149" s="2">
        <v>6148</v>
      </c>
      <c r="B6149" s="2">
        <v>92</v>
      </c>
      <c r="C6149" s="2">
        <v>2</v>
      </c>
      <c r="D6149" s="11"/>
      <c r="E61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49" s="524" t="str">
        <f t="shared" si="290"/>
        <v/>
      </c>
      <c r="H6149" s="525">
        <f t="shared" si="291"/>
        <v>0</v>
      </c>
      <c r="I6149" s="526">
        <f t="shared" si="289"/>
        <v>1</v>
      </c>
      <c r="J6149" s="526" t="str">
        <f ca="1">IF(G6149="","",SUMPRODUCT(LOOKUP(MID(SUBSTITUTE(UPPER(TRIM(CLEAN(SUBSTITUTE(SUBSTITUTE(G6149,"ٔ",""),"ـ","ء"))))," ",""),ROW(INDIRECT("1:"&amp;LEN(SUBSTITUTE(UPPER(TRIM(CLEAN(SUBSTITUTE(SUBSTITUTE(G6149,"ٔ",""),"ـ","ء"))))," ","")))),1),Gematria!$C$3:$C$40,Gematria!$D$3:$D$40)))</f>
        <v/>
      </c>
    </row>
    <row r="6150" spans="1:10" x14ac:dyDescent="0.25">
      <c r="A6150" s="2">
        <v>6149</v>
      </c>
      <c r="B6150" s="2">
        <v>92</v>
      </c>
      <c r="C6150" s="2">
        <v>3</v>
      </c>
      <c r="D6150" s="11"/>
      <c r="E61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50" s="524" t="str">
        <f t="shared" si="290"/>
        <v/>
      </c>
      <c r="H6150" s="525">
        <f t="shared" si="291"/>
        <v>0</v>
      </c>
      <c r="I6150" s="526">
        <f t="shared" si="289"/>
        <v>1</v>
      </c>
      <c r="J6150" s="526" t="str">
        <f ca="1">IF(G6150="","",SUMPRODUCT(LOOKUP(MID(SUBSTITUTE(UPPER(TRIM(CLEAN(SUBSTITUTE(SUBSTITUTE(G6150,"ٔ",""),"ـ","ء"))))," ",""),ROW(INDIRECT("1:"&amp;LEN(SUBSTITUTE(UPPER(TRIM(CLEAN(SUBSTITUTE(SUBSTITUTE(G6150,"ٔ",""),"ـ","ء"))))," ","")))),1),Gematria!$C$3:$C$40,Gematria!$D$3:$D$40)))</f>
        <v/>
      </c>
    </row>
    <row r="6151" spans="1:10" x14ac:dyDescent="0.25">
      <c r="A6151" s="2">
        <v>6150</v>
      </c>
      <c r="B6151" s="2">
        <v>92</v>
      </c>
      <c r="C6151" s="2">
        <v>4</v>
      </c>
      <c r="D6151" s="11"/>
      <c r="E61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51" s="524" t="str">
        <f t="shared" si="290"/>
        <v/>
      </c>
      <c r="H6151" s="525">
        <f t="shared" si="291"/>
        <v>0</v>
      </c>
      <c r="I6151" s="526">
        <f t="shared" si="289"/>
        <v>1</v>
      </c>
      <c r="J6151" s="526" t="str">
        <f ca="1">IF(G6151="","",SUMPRODUCT(LOOKUP(MID(SUBSTITUTE(UPPER(TRIM(CLEAN(SUBSTITUTE(SUBSTITUTE(G6151,"ٔ",""),"ـ","ء"))))," ",""),ROW(INDIRECT("1:"&amp;LEN(SUBSTITUTE(UPPER(TRIM(CLEAN(SUBSTITUTE(SUBSTITUTE(G6151,"ٔ",""),"ـ","ء"))))," ","")))),1),Gematria!$C$3:$C$40,Gematria!$D$3:$D$40)))</f>
        <v/>
      </c>
    </row>
    <row r="6152" spans="1:10" x14ac:dyDescent="0.25">
      <c r="A6152" s="2">
        <v>6151</v>
      </c>
      <c r="B6152" s="2">
        <v>92</v>
      </c>
      <c r="C6152" s="2">
        <v>5</v>
      </c>
      <c r="D6152" s="11"/>
      <c r="E61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52" s="524" t="str">
        <f t="shared" si="290"/>
        <v/>
      </c>
      <c r="H6152" s="525">
        <f t="shared" si="291"/>
        <v>0</v>
      </c>
      <c r="I6152" s="526">
        <f t="shared" si="289"/>
        <v>1</v>
      </c>
      <c r="J6152" s="526" t="str">
        <f ca="1">IF(G6152="","",SUMPRODUCT(LOOKUP(MID(SUBSTITUTE(UPPER(TRIM(CLEAN(SUBSTITUTE(SUBSTITUTE(G6152,"ٔ",""),"ـ","ء"))))," ",""),ROW(INDIRECT("1:"&amp;LEN(SUBSTITUTE(UPPER(TRIM(CLEAN(SUBSTITUTE(SUBSTITUTE(G6152,"ٔ",""),"ـ","ء"))))," ","")))),1),Gematria!$C$3:$C$40,Gematria!$D$3:$D$40)))</f>
        <v/>
      </c>
    </row>
    <row r="6153" spans="1:10" x14ac:dyDescent="0.25">
      <c r="A6153" s="2">
        <v>6152</v>
      </c>
      <c r="B6153" s="2">
        <v>92</v>
      </c>
      <c r="C6153" s="2">
        <v>6</v>
      </c>
      <c r="D6153" s="11"/>
      <c r="E61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53" s="524" t="str">
        <f t="shared" si="290"/>
        <v/>
      </c>
      <c r="H6153" s="525">
        <f t="shared" si="291"/>
        <v>0</v>
      </c>
      <c r="I6153" s="526">
        <f t="shared" si="289"/>
        <v>1</v>
      </c>
      <c r="J6153" s="526" t="str">
        <f ca="1">IF(G6153="","",SUMPRODUCT(LOOKUP(MID(SUBSTITUTE(UPPER(TRIM(CLEAN(SUBSTITUTE(SUBSTITUTE(G6153,"ٔ",""),"ـ","ء"))))," ",""),ROW(INDIRECT("1:"&amp;LEN(SUBSTITUTE(UPPER(TRIM(CLEAN(SUBSTITUTE(SUBSTITUTE(G6153,"ٔ",""),"ـ","ء"))))," ","")))),1),Gematria!$C$3:$C$40,Gematria!$D$3:$D$40)))</f>
        <v/>
      </c>
    </row>
    <row r="6154" spans="1:10" x14ac:dyDescent="0.25">
      <c r="A6154" s="2">
        <v>6153</v>
      </c>
      <c r="B6154" s="2">
        <v>92</v>
      </c>
      <c r="C6154" s="2">
        <v>7</v>
      </c>
      <c r="D6154" s="11"/>
      <c r="E61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54" s="524" t="str">
        <f t="shared" si="290"/>
        <v/>
      </c>
      <c r="H6154" s="525">
        <f t="shared" si="291"/>
        <v>0</v>
      </c>
      <c r="I6154" s="526">
        <f t="shared" si="289"/>
        <v>1</v>
      </c>
      <c r="J6154" s="526" t="str">
        <f ca="1">IF(G6154="","",SUMPRODUCT(LOOKUP(MID(SUBSTITUTE(UPPER(TRIM(CLEAN(SUBSTITUTE(SUBSTITUTE(G6154,"ٔ",""),"ـ","ء"))))," ",""),ROW(INDIRECT("1:"&amp;LEN(SUBSTITUTE(UPPER(TRIM(CLEAN(SUBSTITUTE(SUBSTITUTE(G6154,"ٔ",""),"ـ","ء"))))," ","")))),1),Gematria!$C$3:$C$40,Gematria!$D$3:$D$40)))</f>
        <v/>
      </c>
    </row>
    <row r="6155" spans="1:10" x14ac:dyDescent="0.25">
      <c r="A6155" s="2">
        <v>6154</v>
      </c>
      <c r="B6155" s="2">
        <v>92</v>
      </c>
      <c r="C6155" s="2">
        <v>8</v>
      </c>
      <c r="D6155" s="11"/>
      <c r="E61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55" s="524" t="str">
        <f t="shared" si="290"/>
        <v/>
      </c>
      <c r="H6155" s="525">
        <f t="shared" si="291"/>
        <v>0</v>
      </c>
      <c r="I6155" s="526">
        <f t="shared" si="289"/>
        <v>1</v>
      </c>
      <c r="J6155" s="526" t="str">
        <f ca="1">IF(G6155="","",SUMPRODUCT(LOOKUP(MID(SUBSTITUTE(UPPER(TRIM(CLEAN(SUBSTITUTE(SUBSTITUTE(G6155,"ٔ",""),"ـ","ء"))))," ",""),ROW(INDIRECT("1:"&amp;LEN(SUBSTITUTE(UPPER(TRIM(CLEAN(SUBSTITUTE(SUBSTITUTE(G6155,"ٔ",""),"ـ","ء"))))," ","")))),1),Gematria!$C$3:$C$40,Gematria!$D$3:$D$40)))</f>
        <v/>
      </c>
    </row>
    <row r="6156" spans="1:10" x14ac:dyDescent="0.25">
      <c r="A6156" s="2">
        <v>6155</v>
      </c>
      <c r="B6156" s="2">
        <v>92</v>
      </c>
      <c r="C6156" s="2">
        <v>9</v>
      </c>
      <c r="D6156" s="11"/>
      <c r="E61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56" s="524" t="str">
        <f t="shared" si="290"/>
        <v/>
      </c>
      <c r="H6156" s="525">
        <f t="shared" si="291"/>
        <v>0</v>
      </c>
      <c r="I6156" s="526">
        <f t="shared" si="289"/>
        <v>1</v>
      </c>
      <c r="J6156" s="526" t="str">
        <f ca="1">IF(G6156="","",SUMPRODUCT(LOOKUP(MID(SUBSTITUTE(UPPER(TRIM(CLEAN(SUBSTITUTE(SUBSTITUTE(G6156,"ٔ",""),"ـ","ء"))))," ",""),ROW(INDIRECT("1:"&amp;LEN(SUBSTITUTE(UPPER(TRIM(CLEAN(SUBSTITUTE(SUBSTITUTE(G6156,"ٔ",""),"ـ","ء"))))," ","")))),1),Gematria!$C$3:$C$40,Gematria!$D$3:$D$40)))</f>
        <v/>
      </c>
    </row>
    <row r="6157" spans="1:10" x14ac:dyDescent="0.25">
      <c r="A6157" s="2">
        <v>6156</v>
      </c>
      <c r="B6157" s="2">
        <v>92</v>
      </c>
      <c r="C6157" s="2">
        <v>10</v>
      </c>
      <c r="D6157" s="11"/>
      <c r="E61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57" s="524" t="str">
        <f t="shared" si="290"/>
        <v/>
      </c>
      <c r="H6157" s="525">
        <f t="shared" si="291"/>
        <v>0</v>
      </c>
      <c r="I6157" s="526">
        <f t="shared" si="289"/>
        <v>1</v>
      </c>
      <c r="J6157" s="526" t="str">
        <f ca="1">IF(G6157="","",SUMPRODUCT(LOOKUP(MID(SUBSTITUTE(UPPER(TRIM(CLEAN(SUBSTITUTE(SUBSTITUTE(G6157,"ٔ",""),"ـ","ء"))))," ",""),ROW(INDIRECT("1:"&amp;LEN(SUBSTITUTE(UPPER(TRIM(CLEAN(SUBSTITUTE(SUBSTITUTE(G6157,"ٔ",""),"ـ","ء"))))," ","")))),1),Gematria!$C$3:$C$40,Gematria!$D$3:$D$40)))</f>
        <v/>
      </c>
    </row>
    <row r="6158" spans="1:10" x14ac:dyDescent="0.25">
      <c r="A6158" s="2">
        <v>6157</v>
      </c>
      <c r="B6158" s="2">
        <v>92</v>
      </c>
      <c r="C6158" s="2">
        <v>11</v>
      </c>
      <c r="D6158" s="11"/>
      <c r="E61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58" s="524" t="str">
        <f t="shared" si="290"/>
        <v/>
      </c>
      <c r="H6158" s="525">
        <f t="shared" si="291"/>
        <v>0</v>
      </c>
      <c r="I6158" s="526">
        <f t="shared" si="289"/>
        <v>1</v>
      </c>
      <c r="J6158" s="526" t="str">
        <f ca="1">IF(G6158="","",SUMPRODUCT(LOOKUP(MID(SUBSTITUTE(UPPER(TRIM(CLEAN(SUBSTITUTE(SUBSTITUTE(G6158,"ٔ",""),"ـ","ء"))))," ",""),ROW(INDIRECT("1:"&amp;LEN(SUBSTITUTE(UPPER(TRIM(CLEAN(SUBSTITUTE(SUBSTITUTE(G6158,"ٔ",""),"ـ","ء"))))," ","")))),1),Gematria!$C$3:$C$40,Gematria!$D$3:$D$40)))</f>
        <v/>
      </c>
    </row>
    <row r="6159" spans="1:10" x14ac:dyDescent="0.25">
      <c r="A6159" s="2">
        <v>6158</v>
      </c>
      <c r="B6159" s="2">
        <v>92</v>
      </c>
      <c r="C6159" s="2">
        <v>12</v>
      </c>
      <c r="D6159" s="11"/>
      <c r="E61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59" s="524" t="str">
        <f t="shared" si="290"/>
        <v/>
      </c>
      <c r="H6159" s="525">
        <f t="shared" si="291"/>
        <v>0</v>
      </c>
      <c r="I6159" s="526">
        <f t="shared" si="289"/>
        <v>1</v>
      </c>
      <c r="J6159" s="526" t="str">
        <f ca="1">IF(G6159="","",SUMPRODUCT(LOOKUP(MID(SUBSTITUTE(UPPER(TRIM(CLEAN(SUBSTITUTE(SUBSTITUTE(G6159,"ٔ",""),"ـ","ء"))))," ",""),ROW(INDIRECT("1:"&amp;LEN(SUBSTITUTE(UPPER(TRIM(CLEAN(SUBSTITUTE(SUBSTITUTE(G6159,"ٔ",""),"ـ","ء"))))," ","")))),1),Gematria!$C$3:$C$40,Gematria!$D$3:$D$40)))</f>
        <v/>
      </c>
    </row>
    <row r="6160" spans="1:10" x14ac:dyDescent="0.25">
      <c r="A6160" s="2">
        <v>6159</v>
      </c>
      <c r="B6160" s="2">
        <v>92</v>
      </c>
      <c r="C6160" s="2">
        <v>13</v>
      </c>
      <c r="D6160" s="11"/>
      <c r="E61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60" s="524" t="str">
        <f t="shared" si="290"/>
        <v/>
      </c>
      <c r="H6160" s="525">
        <f t="shared" si="291"/>
        <v>0</v>
      </c>
      <c r="I6160" s="526">
        <f t="shared" si="289"/>
        <v>1</v>
      </c>
      <c r="J6160" s="526" t="str">
        <f ca="1">IF(G6160="","",SUMPRODUCT(LOOKUP(MID(SUBSTITUTE(UPPER(TRIM(CLEAN(SUBSTITUTE(SUBSTITUTE(G6160,"ٔ",""),"ـ","ء"))))," ",""),ROW(INDIRECT("1:"&amp;LEN(SUBSTITUTE(UPPER(TRIM(CLEAN(SUBSTITUTE(SUBSTITUTE(G6160,"ٔ",""),"ـ","ء"))))," ","")))),1),Gematria!$C$3:$C$40,Gematria!$D$3:$D$40)))</f>
        <v/>
      </c>
    </row>
    <row r="6161" spans="1:10" x14ac:dyDescent="0.25">
      <c r="A6161" s="2">
        <v>6160</v>
      </c>
      <c r="B6161" s="2">
        <v>92</v>
      </c>
      <c r="C6161" s="2">
        <v>14</v>
      </c>
      <c r="D6161" s="11"/>
      <c r="E61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61" s="524" t="str">
        <f t="shared" si="290"/>
        <v/>
      </c>
      <c r="H6161" s="525">
        <f t="shared" si="291"/>
        <v>0</v>
      </c>
      <c r="I6161" s="526">
        <f t="shared" si="289"/>
        <v>1</v>
      </c>
      <c r="J6161" s="526" t="str">
        <f ca="1">IF(G6161="","",SUMPRODUCT(LOOKUP(MID(SUBSTITUTE(UPPER(TRIM(CLEAN(SUBSTITUTE(SUBSTITUTE(G6161,"ٔ",""),"ـ","ء"))))," ",""),ROW(INDIRECT("1:"&amp;LEN(SUBSTITUTE(UPPER(TRIM(CLEAN(SUBSTITUTE(SUBSTITUTE(G6161,"ٔ",""),"ـ","ء"))))," ","")))),1),Gematria!$C$3:$C$40,Gematria!$D$3:$D$40)))</f>
        <v/>
      </c>
    </row>
    <row r="6162" spans="1:10" x14ac:dyDescent="0.25">
      <c r="A6162" s="2">
        <v>6161</v>
      </c>
      <c r="B6162" s="2">
        <v>92</v>
      </c>
      <c r="C6162" s="2">
        <v>15</v>
      </c>
      <c r="D6162" s="11"/>
      <c r="E61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62" s="524" t="str">
        <f t="shared" si="290"/>
        <v/>
      </c>
      <c r="H6162" s="525">
        <f t="shared" si="291"/>
        <v>0</v>
      </c>
      <c r="I6162" s="526">
        <f t="shared" si="289"/>
        <v>1</v>
      </c>
      <c r="J6162" s="526" t="str">
        <f ca="1">IF(G6162="","",SUMPRODUCT(LOOKUP(MID(SUBSTITUTE(UPPER(TRIM(CLEAN(SUBSTITUTE(SUBSTITUTE(G6162,"ٔ",""),"ـ","ء"))))," ",""),ROW(INDIRECT("1:"&amp;LEN(SUBSTITUTE(UPPER(TRIM(CLEAN(SUBSTITUTE(SUBSTITUTE(G6162,"ٔ",""),"ـ","ء"))))," ","")))),1),Gematria!$C$3:$C$40,Gematria!$D$3:$D$40)))</f>
        <v/>
      </c>
    </row>
    <row r="6163" spans="1:10" x14ac:dyDescent="0.25">
      <c r="A6163" s="2">
        <v>6162</v>
      </c>
      <c r="B6163" s="2">
        <v>92</v>
      </c>
      <c r="C6163" s="2">
        <v>16</v>
      </c>
      <c r="D6163" s="11"/>
      <c r="E61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63" s="524" t="str">
        <f t="shared" si="290"/>
        <v/>
      </c>
      <c r="H6163" s="525">
        <f t="shared" si="291"/>
        <v>0</v>
      </c>
      <c r="I6163" s="526">
        <f t="shared" ref="I6163:I6226" si="292">LEN(TRIM(G6163))-H6163+1</f>
        <v>1</v>
      </c>
      <c r="J6163" s="526" t="str">
        <f ca="1">IF(G6163="","",SUMPRODUCT(LOOKUP(MID(SUBSTITUTE(UPPER(TRIM(CLEAN(SUBSTITUTE(SUBSTITUTE(G6163,"ٔ",""),"ـ","ء"))))," ",""),ROW(INDIRECT("1:"&amp;LEN(SUBSTITUTE(UPPER(TRIM(CLEAN(SUBSTITUTE(SUBSTITUTE(G6163,"ٔ",""),"ـ","ء"))))," ","")))),1),Gematria!$C$3:$C$40,Gematria!$D$3:$D$40)))</f>
        <v/>
      </c>
    </row>
    <row r="6164" spans="1:10" x14ac:dyDescent="0.25">
      <c r="A6164" s="2">
        <v>6163</v>
      </c>
      <c r="B6164" s="2">
        <v>92</v>
      </c>
      <c r="C6164" s="2">
        <v>17</v>
      </c>
      <c r="D6164" s="11"/>
      <c r="E61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64" s="524" t="str">
        <f t="shared" si="290"/>
        <v/>
      </c>
      <c r="H6164" s="525">
        <f t="shared" si="291"/>
        <v>0</v>
      </c>
      <c r="I6164" s="526">
        <f t="shared" si="292"/>
        <v>1</v>
      </c>
      <c r="J6164" s="526" t="str">
        <f ca="1">IF(G6164="","",SUMPRODUCT(LOOKUP(MID(SUBSTITUTE(UPPER(TRIM(CLEAN(SUBSTITUTE(SUBSTITUTE(G6164,"ٔ",""),"ـ","ء"))))," ",""),ROW(INDIRECT("1:"&amp;LEN(SUBSTITUTE(UPPER(TRIM(CLEAN(SUBSTITUTE(SUBSTITUTE(G6164,"ٔ",""),"ـ","ء"))))," ","")))),1),Gematria!$C$3:$C$40,Gematria!$D$3:$D$40)))</f>
        <v/>
      </c>
    </row>
    <row r="6165" spans="1:10" x14ac:dyDescent="0.25">
      <c r="A6165" s="2">
        <v>6164</v>
      </c>
      <c r="B6165" s="2">
        <v>92</v>
      </c>
      <c r="C6165" s="2">
        <v>18</v>
      </c>
      <c r="D6165" s="11"/>
      <c r="E61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65" s="524" t="str">
        <f t="shared" si="290"/>
        <v/>
      </c>
      <c r="H6165" s="525">
        <f t="shared" si="291"/>
        <v>0</v>
      </c>
      <c r="I6165" s="526">
        <f t="shared" si="292"/>
        <v>1</v>
      </c>
      <c r="J6165" s="526" t="str">
        <f ca="1">IF(G6165="","",SUMPRODUCT(LOOKUP(MID(SUBSTITUTE(UPPER(TRIM(CLEAN(SUBSTITUTE(SUBSTITUTE(G6165,"ٔ",""),"ـ","ء"))))," ",""),ROW(INDIRECT("1:"&amp;LEN(SUBSTITUTE(UPPER(TRIM(CLEAN(SUBSTITUTE(SUBSTITUTE(G6165,"ٔ",""),"ـ","ء"))))," ","")))),1),Gematria!$C$3:$C$40,Gematria!$D$3:$D$40)))</f>
        <v/>
      </c>
    </row>
    <row r="6166" spans="1:10" x14ac:dyDescent="0.25">
      <c r="A6166" s="2">
        <v>6165</v>
      </c>
      <c r="B6166" s="2">
        <v>92</v>
      </c>
      <c r="C6166" s="2">
        <v>19</v>
      </c>
      <c r="D6166" s="11"/>
      <c r="E61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66" s="524" t="str">
        <f t="shared" si="290"/>
        <v/>
      </c>
      <c r="H6166" s="525">
        <f t="shared" si="291"/>
        <v>0</v>
      </c>
      <c r="I6166" s="526">
        <f t="shared" si="292"/>
        <v>1</v>
      </c>
      <c r="J6166" s="526" t="str">
        <f ca="1">IF(G6166="","",SUMPRODUCT(LOOKUP(MID(SUBSTITUTE(UPPER(TRIM(CLEAN(SUBSTITUTE(SUBSTITUTE(G6166,"ٔ",""),"ـ","ء"))))," ",""),ROW(INDIRECT("1:"&amp;LEN(SUBSTITUTE(UPPER(TRIM(CLEAN(SUBSTITUTE(SUBSTITUTE(G6166,"ٔ",""),"ـ","ء"))))," ","")))),1),Gematria!$C$3:$C$40,Gematria!$D$3:$D$40)))</f>
        <v/>
      </c>
    </row>
    <row r="6167" spans="1:10" x14ac:dyDescent="0.25">
      <c r="A6167" s="2">
        <v>6166</v>
      </c>
      <c r="B6167" s="2">
        <v>92</v>
      </c>
      <c r="C6167" s="2">
        <v>20</v>
      </c>
      <c r="D6167" s="11"/>
      <c r="E61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67" s="524" t="str">
        <f t="shared" si="290"/>
        <v/>
      </c>
      <c r="H6167" s="525">
        <f t="shared" si="291"/>
        <v>0</v>
      </c>
      <c r="I6167" s="526">
        <f t="shared" si="292"/>
        <v>1</v>
      </c>
      <c r="J6167" s="526" t="str">
        <f ca="1">IF(G6167="","",SUMPRODUCT(LOOKUP(MID(SUBSTITUTE(UPPER(TRIM(CLEAN(SUBSTITUTE(SUBSTITUTE(G6167,"ٔ",""),"ـ","ء"))))," ",""),ROW(INDIRECT("1:"&amp;LEN(SUBSTITUTE(UPPER(TRIM(CLEAN(SUBSTITUTE(SUBSTITUTE(G6167,"ٔ",""),"ـ","ء"))))," ","")))),1),Gematria!$C$3:$C$40,Gematria!$D$3:$D$40)))</f>
        <v/>
      </c>
    </row>
    <row r="6168" spans="1:10" x14ac:dyDescent="0.25">
      <c r="A6168" s="2">
        <v>6167</v>
      </c>
      <c r="B6168" s="2">
        <v>92</v>
      </c>
      <c r="C6168" s="2">
        <v>21</v>
      </c>
      <c r="D6168" s="11"/>
      <c r="E61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68" s="524" t="str">
        <f t="shared" si="290"/>
        <v/>
      </c>
      <c r="H6168" s="525">
        <f t="shared" si="291"/>
        <v>0</v>
      </c>
      <c r="I6168" s="526">
        <f t="shared" si="292"/>
        <v>1</v>
      </c>
      <c r="J6168" s="526" t="str">
        <f ca="1">IF(G6168="","",SUMPRODUCT(LOOKUP(MID(SUBSTITUTE(UPPER(TRIM(CLEAN(SUBSTITUTE(SUBSTITUTE(G6168,"ٔ",""),"ـ","ء"))))," ",""),ROW(INDIRECT("1:"&amp;LEN(SUBSTITUTE(UPPER(TRIM(CLEAN(SUBSTITUTE(SUBSTITUTE(G6168,"ٔ",""),"ـ","ء"))))," ","")))),1),Gematria!$C$3:$C$40,Gematria!$D$3:$D$40)))</f>
        <v/>
      </c>
    </row>
    <row r="6169" spans="1:10" x14ac:dyDescent="0.25">
      <c r="A6169" s="2">
        <v>6168</v>
      </c>
      <c r="B6169" s="2">
        <v>93</v>
      </c>
      <c r="C6169" s="2">
        <v>0</v>
      </c>
      <c r="D6169" s="11"/>
      <c r="E61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69" s="524" t="str">
        <f t="shared" si="290"/>
        <v/>
      </c>
      <c r="H6169" s="525">
        <f t="shared" si="291"/>
        <v>0</v>
      </c>
      <c r="I6169" s="526">
        <f t="shared" si="292"/>
        <v>1</v>
      </c>
      <c r="J6169" s="526" t="str">
        <f ca="1">IF(G6169="","",SUMPRODUCT(LOOKUP(MID(SUBSTITUTE(UPPER(TRIM(CLEAN(SUBSTITUTE(SUBSTITUTE(G6169,"ٔ",""),"ـ","ء"))))," ",""),ROW(INDIRECT("1:"&amp;LEN(SUBSTITUTE(UPPER(TRIM(CLEAN(SUBSTITUTE(SUBSTITUTE(G6169,"ٔ",""),"ـ","ء"))))," ","")))),1),Gematria!$C$3:$C$40,Gematria!$D$3:$D$40)))</f>
        <v/>
      </c>
    </row>
    <row r="6170" spans="1:10" x14ac:dyDescent="0.25">
      <c r="A6170" s="2">
        <v>6169</v>
      </c>
      <c r="B6170" s="2">
        <v>93</v>
      </c>
      <c r="C6170" s="2">
        <v>1</v>
      </c>
      <c r="D6170" s="11"/>
      <c r="E61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70" s="524" t="str">
        <f t="shared" si="290"/>
        <v/>
      </c>
      <c r="H6170" s="525">
        <f t="shared" si="291"/>
        <v>0</v>
      </c>
      <c r="I6170" s="526">
        <f t="shared" si="292"/>
        <v>1</v>
      </c>
      <c r="J6170" s="526" t="str">
        <f ca="1">IF(G6170="","",SUMPRODUCT(LOOKUP(MID(SUBSTITUTE(UPPER(TRIM(CLEAN(SUBSTITUTE(SUBSTITUTE(G6170,"ٔ",""),"ـ","ء"))))," ",""),ROW(INDIRECT("1:"&amp;LEN(SUBSTITUTE(UPPER(TRIM(CLEAN(SUBSTITUTE(SUBSTITUTE(G6170,"ٔ",""),"ـ","ء"))))," ","")))),1),Gematria!$C$3:$C$40,Gematria!$D$3:$D$40)))</f>
        <v/>
      </c>
    </row>
    <row r="6171" spans="1:10" x14ac:dyDescent="0.25">
      <c r="A6171" s="2">
        <v>6170</v>
      </c>
      <c r="B6171" s="2">
        <v>93</v>
      </c>
      <c r="C6171" s="2">
        <v>2</v>
      </c>
      <c r="D6171" s="11"/>
      <c r="E61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71" s="524" t="str">
        <f t="shared" si="290"/>
        <v/>
      </c>
      <c r="H6171" s="525">
        <f t="shared" si="291"/>
        <v>0</v>
      </c>
      <c r="I6171" s="526">
        <f t="shared" si="292"/>
        <v>1</v>
      </c>
      <c r="J6171" s="526" t="str">
        <f ca="1">IF(G6171="","",SUMPRODUCT(LOOKUP(MID(SUBSTITUTE(UPPER(TRIM(CLEAN(SUBSTITUTE(SUBSTITUTE(G6171,"ٔ",""),"ـ","ء"))))," ",""),ROW(INDIRECT("1:"&amp;LEN(SUBSTITUTE(UPPER(TRIM(CLEAN(SUBSTITUTE(SUBSTITUTE(G6171,"ٔ",""),"ـ","ء"))))," ","")))),1),Gematria!$C$3:$C$40,Gematria!$D$3:$D$40)))</f>
        <v/>
      </c>
    </row>
    <row r="6172" spans="1:10" x14ac:dyDescent="0.25">
      <c r="A6172" s="2">
        <v>6171</v>
      </c>
      <c r="B6172" s="2">
        <v>93</v>
      </c>
      <c r="C6172" s="2">
        <v>3</v>
      </c>
      <c r="D6172" s="11"/>
      <c r="E61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72" s="524" t="str">
        <f t="shared" si="290"/>
        <v/>
      </c>
      <c r="H6172" s="525">
        <f t="shared" si="291"/>
        <v>0</v>
      </c>
      <c r="I6172" s="526">
        <f t="shared" si="292"/>
        <v>1</v>
      </c>
      <c r="J6172" s="526" t="str">
        <f ca="1">IF(G6172="","",SUMPRODUCT(LOOKUP(MID(SUBSTITUTE(UPPER(TRIM(CLEAN(SUBSTITUTE(SUBSTITUTE(G6172,"ٔ",""),"ـ","ء"))))," ",""),ROW(INDIRECT("1:"&amp;LEN(SUBSTITUTE(UPPER(TRIM(CLEAN(SUBSTITUTE(SUBSTITUTE(G6172,"ٔ",""),"ـ","ء"))))," ","")))),1),Gematria!$C$3:$C$40,Gematria!$D$3:$D$40)))</f>
        <v/>
      </c>
    </row>
    <row r="6173" spans="1:10" x14ac:dyDescent="0.25">
      <c r="A6173" s="2">
        <v>6172</v>
      </c>
      <c r="B6173" s="2">
        <v>93</v>
      </c>
      <c r="C6173" s="2">
        <v>4</v>
      </c>
      <c r="D6173" s="11"/>
      <c r="E61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73" s="524" t="str">
        <f t="shared" si="290"/>
        <v/>
      </c>
      <c r="H6173" s="525">
        <f t="shared" si="291"/>
        <v>0</v>
      </c>
      <c r="I6173" s="526">
        <f t="shared" si="292"/>
        <v>1</v>
      </c>
      <c r="J6173" s="526" t="str">
        <f ca="1">IF(G6173="","",SUMPRODUCT(LOOKUP(MID(SUBSTITUTE(UPPER(TRIM(CLEAN(SUBSTITUTE(SUBSTITUTE(G6173,"ٔ",""),"ـ","ء"))))," ",""),ROW(INDIRECT("1:"&amp;LEN(SUBSTITUTE(UPPER(TRIM(CLEAN(SUBSTITUTE(SUBSTITUTE(G6173,"ٔ",""),"ـ","ء"))))," ","")))),1),Gematria!$C$3:$C$40,Gematria!$D$3:$D$40)))</f>
        <v/>
      </c>
    </row>
    <row r="6174" spans="1:10" x14ac:dyDescent="0.25">
      <c r="A6174" s="2">
        <v>6173</v>
      </c>
      <c r="B6174" s="2">
        <v>93</v>
      </c>
      <c r="C6174" s="2">
        <v>5</v>
      </c>
      <c r="D6174" s="11"/>
      <c r="E61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74" s="524" t="str">
        <f t="shared" si="290"/>
        <v/>
      </c>
      <c r="H6174" s="525">
        <f t="shared" si="291"/>
        <v>0</v>
      </c>
      <c r="I6174" s="526">
        <f t="shared" si="292"/>
        <v>1</v>
      </c>
      <c r="J6174" s="526" t="str">
        <f ca="1">IF(G6174="","",SUMPRODUCT(LOOKUP(MID(SUBSTITUTE(UPPER(TRIM(CLEAN(SUBSTITUTE(SUBSTITUTE(G6174,"ٔ",""),"ـ","ء"))))," ",""),ROW(INDIRECT("1:"&amp;LEN(SUBSTITUTE(UPPER(TRIM(CLEAN(SUBSTITUTE(SUBSTITUTE(G6174,"ٔ",""),"ـ","ء"))))," ","")))),1),Gematria!$C$3:$C$40,Gematria!$D$3:$D$40)))</f>
        <v/>
      </c>
    </row>
    <row r="6175" spans="1:10" x14ac:dyDescent="0.25">
      <c r="A6175" s="2">
        <v>6174</v>
      </c>
      <c r="B6175" s="2">
        <v>93</v>
      </c>
      <c r="C6175" s="2">
        <v>6</v>
      </c>
      <c r="D6175" s="11"/>
      <c r="E61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75" s="524" t="str">
        <f t="shared" si="290"/>
        <v/>
      </c>
      <c r="H6175" s="525">
        <f t="shared" si="291"/>
        <v>0</v>
      </c>
      <c r="I6175" s="526">
        <f t="shared" si="292"/>
        <v>1</v>
      </c>
      <c r="J6175" s="526" t="str">
        <f ca="1">IF(G6175="","",SUMPRODUCT(LOOKUP(MID(SUBSTITUTE(UPPER(TRIM(CLEAN(SUBSTITUTE(SUBSTITUTE(G6175,"ٔ",""),"ـ","ء"))))," ",""),ROW(INDIRECT("1:"&amp;LEN(SUBSTITUTE(UPPER(TRIM(CLEAN(SUBSTITUTE(SUBSTITUTE(G6175,"ٔ",""),"ـ","ء"))))," ","")))),1),Gematria!$C$3:$C$40,Gematria!$D$3:$D$40)))</f>
        <v/>
      </c>
    </row>
    <row r="6176" spans="1:10" x14ac:dyDescent="0.25">
      <c r="A6176" s="2">
        <v>6175</v>
      </c>
      <c r="B6176" s="2">
        <v>93</v>
      </c>
      <c r="C6176" s="2">
        <v>7</v>
      </c>
      <c r="D6176" s="11"/>
      <c r="E61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76" s="524" t="str">
        <f t="shared" si="290"/>
        <v/>
      </c>
      <c r="H6176" s="525">
        <f t="shared" si="291"/>
        <v>0</v>
      </c>
      <c r="I6176" s="526">
        <f t="shared" si="292"/>
        <v>1</v>
      </c>
      <c r="J6176" s="526" t="str">
        <f ca="1">IF(G6176="","",SUMPRODUCT(LOOKUP(MID(SUBSTITUTE(UPPER(TRIM(CLEAN(SUBSTITUTE(SUBSTITUTE(G6176,"ٔ",""),"ـ","ء"))))," ",""),ROW(INDIRECT("1:"&amp;LEN(SUBSTITUTE(UPPER(TRIM(CLEAN(SUBSTITUTE(SUBSTITUTE(G6176,"ٔ",""),"ـ","ء"))))," ","")))),1),Gematria!$C$3:$C$40,Gematria!$D$3:$D$40)))</f>
        <v/>
      </c>
    </row>
    <row r="6177" spans="1:10" x14ac:dyDescent="0.25">
      <c r="A6177" s="2">
        <v>6176</v>
      </c>
      <c r="B6177" s="2">
        <v>93</v>
      </c>
      <c r="C6177" s="2">
        <v>8</v>
      </c>
      <c r="D6177" s="11"/>
      <c r="E61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77" s="524" t="str">
        <f t="shared" si="290"/>
        <v/>
      </c>
      <c r="H6177" s="525">
        <f t="shared" si="291"/>
        <v>0</v>
      </c>
      <c r="I6177" s="526">
        <f t="shared" si="292"/>
        <v>1</v>
      </c>
      <c r="J6177" s="526" t="str">
        <f ca="1">IF(G6177="","",SUMPRODUCT(LOOKUP(MID(SUBSTITUTE(UPPER(TRIM(CLEAN(SUBSTITUTE(SUBSTITUTE(G6177,"ٔ",""),"ـ","ء"))))," ",""),ROW(INDIRECT("1:"&amp;LEN(SUBSTITUTE(UPPER(TRIM(CLEAN(SUBSTITUTE(SUBSTITUTE(G6177,"ٔ",""),"ـ","ء"))))," ","")))),1),Gematria!$C$3:$C$40,Gematria!$D$3:$D$40)))</f>
        <v/>
      </c>
    </row>
    <row r="6178" spans="1:10" x14ac:dyDescent="0.25">
      <c r="A6178" s="2">
        <v>6177</v>
      </c>
      <c r="B6178" s="2">
        <v>93</v>
      </c>
      <c r="C6178" s="2">
        <v>9</v>
      </c>
      <c r="D6178" s="11"/>
      <c r="E61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78" s="524" t="str">
        <f t="shared" si="290"/>
        <v/>
      </c>
      <c r="H6178" s="525">
        <f t="shared" si="291"/>
        <v>0</v>
      </c>
      <c r="I6178" s="526">
        <f t="shared" si="292"/>
        <v>1</v>
      </c>
      <c r="J6178" s="526" t="str">
        <f ca="1">IF(G6178="","",SUMPRODUCT(LOOKUP(MID(SUBSTITUTE(UPPER(TRIM(CLEAN(SUBSTITUTE(SUBSTITUTE(G6178,"ٔ",""),"ـ","ء"))))," ",""),ROW(INDIRECT("1:"&amp;LEN(SUBSTITUTE(UPPER(TRIM(CLEAN(SUBSTITUTE(SUBSTITUTE(G6178,"ٔ",""),"ـ","ء"))))," ","")))),1),Gematria!$C$3:$C$40,Gematria!$D$3:$D$40)))</f>
        <v/>
      </c>
    </row>
    <row r="6179" spans="1:10" x14ac:dyDescent="0.25">
      <c r="A6179" s="2">
        <v>6178</v>
      </c>
      <c r="B6179" s="2">
        <v>93</v>
      </c>
      <c r="C6179" s="2">
        <v>10</v>
      </c>
      <c r="D6179" s="11"/>
      <c r="E61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79" s="524" t="str">
        <f t="shared" si="290"/>
        <v/>
      </c>
      <c r="H6179" s="525">
        <f t="shared" si="291"/>
        <v>0</v>
      </c>
      <c r="I6179" s="526">
        <f t="shared" si="292"/>
        <v>1</v>
      </c>
      <c r="J6179" s="526" t="str">
        <f ca="1">IF(G6179="","",SUMPRODUCT(LOOKUP(MID(SUBSTITUTE(UPPER(TRIM(CLEAN(SUBSTITUTE(SUBSTITUTE(G6179,"ٔ",""),"ـ","ء"))))," ",""),ROW(INDIRECT("1:"&amp;LEN(SUBSTITUTE(UPPER(TRIM(CLEAN(SUBSTITUTE(SUBSTITUTE(G6179,"ٔ",""),"ـ","ء"))))," ","")))),1),Gematria!$C$3:$C$40,Gematria!$D$3:$D$40)))</f>
        <v/>
      </c>
    </row>
    <row r="6180" spans="1:10" x14ac:dyDescent="0.25">
      <c r="A6180" s="2">
        <v>6179</v>
      </c>
      <c r="B6180" s="2">
        <v>93</v>
      </c>
      <c r="C6180" s="2">
        <v>11</v>
      </c>
      <c r="D6180" s="11"/>
      <c r="E61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80" s="524" t="str">
        <f t="shared" si="290"/>
        <v/>
      </c>
      <c r="H6180" s="525">
        <f t="shared" si="291"/>
        <v>0</v>
      </c>
      <c r="I6180" s="526">
        <f t="shared" si="292"/>
        <v>1</v>
      </c>
      <c r="J6180" s="526" t="str">
        <f ca="1">IF(G6180="","",SUMPRODUCT(LOOKUP(MID(SUBSTITUTE(UPPER(TRIM(CLEAN(SUBSTITUTE(SUBSTITUTE(G6180,"ٔ",""),"ـ","ء"))))," ",""),ROW(INDIRECT("1:"&amp;LEN(SUBSTITUTE(UPPER(TRIM(CLEAN(SUBSTITUTE(SUBSTITUTE(G6180,"ٔ",""),"ـ","ء"))))," ","")))),1),Gematria!$C$3:$C$40,Gematria!$D$3:$D$40)))</f>
        <v/>
      </c>
    </row>
    <row r="6181" spans="1:10" x14ac:dyDescent="0.25">
      <c r="A6181" s="2">
        <v>6180</v>
      </c>
      <c r="B6181" s="2">
        <v>94</v>
      </c>
      <c r="C6181" s="2">
        <v>0</v>
      </c>
      <c r="D6181" s="11"/>
      <c r="E61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81" s="524" t="str">
        <f t="shared" si="290"/>
        <v/>
      </c>
      <c r="H6181" s="525">
        <f t="shared" si="291"/>
        <v>0</v>
      </c>
      <c r="I6181" s="526">
        <f t="shared" si="292"/>
        <v>1</v>
      </c>
      <c r="J6181" s="526" t="str">
        <f ca="1">IF(G6181="","",SUMPRODUCT(LOOKUP(MID(SUBSTITUTE(UPPER(TRIM(CLEAN(SUBSTITUTE(SUBSTITUTE(G6181,"ٔ",""),"ـ","ء"))))," ",""),ROW(INDIRECT("1:"&amp;LEN(SUBSTITUTE(UPPER(TRIM(CLEAN(SUBSTITUTE(SUBSTITUTE(G6181,"ٔ",""),"ـ","ء"))))," ","")))),1),Gematria!$C$3:$C$40,Gematria!$D$3:$D$40)))</f>
        <v/>
      </c>
    </row>
    <row r="6182" spans="1:10" x14ac:dyDescent="0.25">
      <c r="A6182" s="2">
        <v>6181</v>
      </c>
      <c r="B6182" s="2">
        <v>94</v>
      </c>
      <c r="C6182" s="2">
        <v>1</v>
      </c>
      <c r="D6182" s="11"/>
      <c r="E61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82" s="524" t="str">
        <f t="shared" si="290"/>
        <v/>
      </c>
      <c r="H6182" s="525">
        <f t="shared" si="291"/>
        <v>0</v>
      </c>
      <c r="I6182" s="526">
        <f t="shared" si="292"/>
        <v>1</v>
      </c>
      <c r="J6182" s="526" t="str">
        <f ca="1">IF(G6182="","",SUMPRODUCT(LOOKUP(MID(SUBSTITUTE(UPPER(TRIM(CLEAN(SUBSTITUTE(SUBSTITUTE(G6182,"ٔ",""),"ـ","ء"))))," ",""),ROW(INDIRECT("1:"&amp;LEN(SUBSTITUTE(UPPER(TRIM(CLEAN(SUBSTITUTE(SUBSTITUTE(G6182,"ٔ",""),"ـ","ء"))))," ","")))),1),Gematria!$C$3:$C$40,Gematria!$D$3:$D$40)))</f>
        <v/>
      </c>
    </row>
    <row r="6183" spans="1:10" x14ac:dyDescent="0.25">
      <c r="A6183" s="2">
        <v>6182</v>
      </c>
      <c r="B6183" s="2">
        <v>94</v>
      </c>
      <c r="C6183" s="2">
        <v>2</v>
      </c>
      <c r="D6183" s="11"/>
      <c r="E61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83" s="524" t="str">
        <f t="shared" si="290"/>
        <v/>
      </c>
      <c r="H6183" s="525">
        <f t="shared" si="291"/>
        <v>0</v>
      </c>
      <c r="I6183" s="526">
        <f t="shared" si="292"/>
        <v>1</v>
      </c>
      <c r="J6183" s="526" t="str">
        <f ca="1">IF(G6183="","",SUMPRODUCT(LOOKUP(MID(SUBSTITUTE(UPPER(TRIM(CLEAN(SUBSTITUTE(SUBSTITUTE(G6183,"ٔ",""),"ـ","ء"))))," ",""),ROW(INDIRECT("1:"&amp;LEN(SUBSTITUTE(UPPER(TRIM(CLEAN(SUBSTITUTE(SUBSTITUTE(G6183,"ٔ",""),"ـ","ء"))))," ","")))),1),Gematria!$C$3:$C$40,Gematria!$D$3:$D$40)))</f>
        <v/>
      </c>
    </row>
    <row r="6184" spans="1:10" x14ac:dyDescent="0.25">
      <c r="A6184" s="2">
        <v>6183</v>
      </c>
      <c r="B6184" s="2">
        <v>94</v>
      </c>
      <c r="C6184" s="2">
        <v>3</v>
      </c>
      <c r="D6184" s="11"/>
      <c r="E61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84" s="524" t="str">
        <f t="shared" si="290"/>
        <v/>
      </c>
      <c r="H6184" s="525">
        <f t="shared" si="291"/>
        <v>0</v>
      </c>
      <c r="I6184" s="526">
        <f t="shared" si="292"/>
        <v>1</v>
      </c>
      <c r="J6184" s="526" t="str">
        <f ca="1">IF(G6184="","",SUMPRODUCT(LOOKUP(MID(SUBSTITUTE(UPPER(TRIM(CLEAN(SUBSTITUTE(SUBSTITUTE(G6184,"ٔ",""),"ـ","ء"))))," ",""),ROW(INDIRECT("1:"&amp;LEN(SUBSTITUTE(UPPER(TRIM(CLEAN(SUBSTITUTE(SUBSTITUTE(G6184,"ٔ",""),"ـ","ء"))))," ","")))),1),Gematria!$C$3:$C$40,Gematria!$D$3:$D$40)))</f>
        <v/>
      </c>
    </row>
    <row r="6185" spans="1:10" x14ac:dyDescent="0.25">
      <c r="A6185" s="2">
        <v>6184</v>
      </c>
      <c r="B6185" s="2">
        <v>94</v>
      </c>
      <c r="C6185" s="2">
        <v>4</v>
      </c>
      <c r="D6185" s="11"/>
      <c r="E61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85" s="524" t="str">
        <f t="shared" si="290"/>
        <v/>
      </c>
      <c r="H6185" s="525">
        <f t="shared" si="291"/>
        <v>0</v>
      </c>
      <c r="I6185" s="526">
        <f t="shared" si="292"/>
        <v>1</v>
      </c>
      <c r="J6185" s="526" t="str">
        <f ca="1">IF(G6185="","",SUMPRODUCT(LOOKUP(MID(SUBSTITUTE(UPPER(TRIM(CLEAN(SUBSTITUTE(SUBSTITUTE(G6185,"ٔ",""),"ـ","ء"))))," ",""),ROW(INDIRECT("1:"&amp;LEN(SUBSTITUTE(UPPER(TRIM(CLEAN(SUBSTITUTE(SUBSTITUTE(G6185,"ٔ",""),"ـ","ء"))))," ","")))),1),Gematria!$C$3:$C$40,Gematria!$D$3:$D$40)))</f>
        <v/>
      </c>
    </row>
    <row r="6186" spans="1:10" x14ac:dyDescent="0.25">
      <c r="A6186" s="2">
        <v>6185</v>
      </c>
      <c r="B6186" s="2">
        <v>94</v>
      </c>
      <c r="C6186" s="2">
        <v>5</v>
      </c>
      <c r="D6186" s="11"/>
      <c r="E61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86" s="524" t="str">
        <f t="shared" si="290"/>
        <v/>
      </c>
      <c r="H6186" s="525">
        <f t="shared" si="291"/>
        <v>0</v>
      </c>
      <c r="I6186" s="526">
        <f t="shared" si="292"/>
        <v>1</v>
      </c>
      <c r="J6186" s="526" t="str">
        <f ca="1">IF(G6186="","",SUMPRODUCT(LOOKUP(MID(SUBSTITUTE(UPPER(TRIM(CLEAN(SUBSTITUTE(SUBSTITUTE(G6186,"ٔ",""),"ـ","ء"))))," ",""),ROW(INDIRECT("1:"&amp;LEN(SUBSTITUTE(UPPER(TRIM(CLEAN(SUBSTITUTE(SUBSTITUTE(G6186,"ٔ",""),"ـ","ء"))))," ","")))),1),Gematria!$C$3:$C$40,Gematria!$D$3:$D$40)))</f>
        <v/>
      </c>
    </row>
    <row r="6187" spans="1:10" x14ac:dyDescent="0.25">
      <c r="A6187" s="2">
        <v>6186</v>
      </c>
      <c r="B6187" s="2">
        <v>94</v>
      </c>
      <c r="C6187" s="2">
        <v>6</v>
      </c>
      <c r="D6187" s="11"/>
      <c r="E61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87" s="524" t="str">
        <f t="shared" si="290"/>
        <v/>
      </c>
      <c r="H6187" s="525">
        <f t="shared" si="291"/>
        <v>0</v>
      </c>
      <c r="I6187" s="526">
        <f t="shared" si="292"/>
        <v>1</v>
      </c>
      <c r="J6187" s="526" t="str">
        <f ca="1">IF(G6187="","",SUMPRODUCT(LOOKUP(MID(SUBSTITUTE(UPPER(TRIM(CLEAN(SUBSTITUTE(SUBSTITUTE(G6187,"ٔ",""),"ـ","ء"))))," ",""),ROW(INDIRECT("1:"&amp;LEN(SUBSTITUTE(UPPER(TRIM(CLEAN(SUBSTITUTE(SUBSTITUTE(G6187,"ٔ",""),"ـ","ء"))))," ","")))),1),Gematria!$C$3:$C$40,Gematria!$D$3:$D$40)))</f>
        <v/>
      </c>
    </row>
    <row r="6188" spans="1:10" x14ac:dyDescent="0.25">
      <c r="A6188" s="2">
        <v>6187</v>
      </c>
      <c r="B6188" s="2">
        <v>94</v>
      </c>
      <c r="C6188" s="2">
        <v>7</v>
      </c>
      <c r="D6188" s="11"/>
      <c r="E61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88" s="524" t="str">
        <f t="shared" si="290"/>
        <v/>
      </c>
      <c r="H6188" s="525">
        <f t="shared" si="291"/>
        <v>0</v>
      </c>
      <c r="I6188" s="526">
        <f t="shared" si="292"/>
        <v>1</v>
      </c>
      <c r="J6188" s="526" t="str">
        <f ca="1">IF(G6188="","",SUMPRODUCT(LOOKUP(MID(SUBSTITUTE(UPPER(TRIM(CLEAN(SUBSTITUTE(SUBSTITUTE(G6188,"ٔ",""),"ـ","ء"))))," ",""),ROW(INDIRECT("1:"&amp;LEN(SUBSTITUTE(UPPER(TRIM(CLEAN(SUBSTITUTE(SUBSTITUTE(G6188,"ٔ",""),"ـ","ء"))))," ","")))),1),Gematria!$C$3:$C$40,Gematria!$D$3:$D$40)))</f>
        <v/>
      </c>
    </row>
    <row r="6189" spans="1:10" x14ac:dyDescent="0.25">
      <c r="A6189" s="2">
        <v>6188</v>
      </c>
      <c r="B6189" s="2">
        <v>94</v>
      </c>
      <c r="C6189" s="2">
        <v>8</v>
      </c>
      <c r="D6189" s="11"/>
      <c r="E61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89" s="524" t="str">
        <f t="shared" si="290"/>
        <v/>
      </c>
      <c r="H6189" s="525">
        <f t="shared" si="291"/>
        <v>0</v>
      </c>
      <c r="I6189" s="526">
        <f t="shared" si="292"/>
        <v>1</v>
      </c>
      <c r="J6189" s="526" t="str">
        <f ca="1">IF(G6189="","",SUMPRODUCT(LOOKUP(MID(SUBSTITUTE(UPPER(TRIM(CLEAN(SUBSTITUTE(SUBSTITUTE(G6189,"ٔ",""),"ـ","ء"))))," ",""),ROW(INDIRECT("1:"&amp;LEN(SUBSTITUTE(UPPER(TRIM(CLEAN(SUBSTITUTE(SUBSTITUTE(G6189,"ٔ",""),"ـ","ء"))))," ","")))),1),Gematria!$C$3:$C$40,Gematria!$D$3:$D$40)))</f>
        <v/>
      </c>
    </row>
    <row r="6190" spans="1:10" x14ac:dyDescent="0.25">
      <c r="A6190" s="2">
        <v>6189</v>
      </c>
      <c r="B6190" s="2">
        <v>95</v>
      </c>
      <c r="C6190" s="2">
        <v>0</v>
      </c>
      <c r="D6190" s="11"/>
      <c r="E61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90" s="524" t="str">
        <f t="shared" si="290"/>
        <v/>
      </c>
      <c r="H6190" s="525">
        <f t="shared" si="291"/>
        <v>0</v>
      </c>
      <c r="I6190" s="526">
        <f t="shared" si="292"/>
        <v>1</v>
      </c>
      <c r="J6190" s="526" t="str">
        <f ca="1">IF(G6190="","",SUMPRODUCT(LOOKUP(MID(SUBSTITUTE(UPPER(TRIM(CLEAN(SUBSTITUTE(SUBSTITUTE(G6190,"ٔ",""),"ـ","ء"))))," ",""),ROW(INDIRECT("1:"&amp;LEN(SUBSTITUTE(UPPER(TRIM(CLEAN(SUBSTITUTE(SUBSTITUTE(G6190,"ٔ",""),"ـ","ء"))))," ","")))),1),Gematria!$C$3:$C$40,Gematria!$D$3:$D$40)))</f>
        <v/>
      </c>
    </row>
    <row r="6191" spans="1:10" x14ac:dyDescent="0.25">
      <c r="A6191" s="2">
        <v>6190</v>
      </c>
      <c r="B6191" s="2">
        <v>95</v>
      </c>
      <c r="C6191" s="2">
        <v>1</v>
      </c>
      <c r="D6191" s="11"/>
      <c r="E61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91" s="524" t="str">
        <f t="shared" si="290"/>
        <v/>
      </c>
      <c r="H6191" s="525">
        <f t="shared" si="291"/>
        <v>0</v>
      </c>
      <c r="I6191" s="526">
        <f t="shared" si="292"/>
        <v>1</v>
      </c>
      <c r="J6191" s="526" t="str">
        <f ca="1">IF(G6191="","",SUMPRODUCT(LOOKUP(MID(SUBSTITUTE(UPPER(TRIM(CLEAN(SUBSTITUTE(SUBSTITUTE(G6191,"ٔ",""),"ـ","ء"))))," ",""),ROW(INDIRECT("1:"&amp;LEN(SUBSTITUTE(UPPER(TRIM(CLEAN(SUBSTITUTE(SUBSTITUTE(G6191,"ٔ",""),"ـ","ء"))))," ","")))),1),Gematria!$C$3:$C$40,Gematria!$D$3:$D$40)))</f>
        <v/>
      </c>
    </row>
    <row r="6192" spans="1:10" x14ac:dyDescent="0.25">
      <c r="A6192" s="2">
        <v>6191</v>
      </c>
      <c r="B6192" s="2">
        <v>95</v>
      </c>
      <c r="C6192" s="2">
        <v>2</v>
      </c>
      <c r="D6192" s="11"/>
      <c r="E61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92" s="524" t="str">
        <f t="shared" si="290"/>
        <v/>
      </c>
      <c r="H6192" s="525">
        <f t="shared" si="291"/>
        <v>0</v>
      </c>
      <c r="I6192" s="526">
        <f t="shared" si="292"/>
        <v>1</v>
      </c>
      <c r="J6192" s="526" t="str">
        <f ca="1">IF(G6192="","",SUMPRODUCT(LOOKUP(MID(SUBSTITUTE(UPPER(TRIM(CLEAN(SUBSTITUTE(SUBSTITUTE(G6192,"ٔ",""),"ـ","ء"))))," ",""),ROW(INDIRECT("1:"&amp;LEN(SUBSTITUTE(UPPER(TRIM(CLEAN(SUBSTITUTE(SUBSTITUTE(G6192,"ٔ",""),"ـ","ء"))))," ","")))),1),Gematria!$C$3:$C$40,Gematria!$D$3:$D$40)))</f>
        <v/>
      </c>
    </row>
    <row r="6193" spans="1:10" x14ac:dyDescent="0.25">
      <c r="A6193" s="2">
        <v>6192</v>
      </c>
      <c r="B6193" s="2">
        <v>95</v>
      </c>
      <c r="C6193" s="2">
        <v>3</v>
      </c>
      <c r="D6193" s="11"/>
      <c r="E61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93" s="524" t="str">
        <f t="shared" si="290"/>
        <v/>
      </c>
      <c r="H6193" s="525">
        <f t="shared" si="291"/>
        <v>0</v>
      </c>
      <c r="I6193" s="526">
        <f t="shared" si="292"/>
        <v>1</v>
      </c>
      <c r="J6193" s="526" t="str">
        <f ca="1">IF(G6193="","",SUMPRODUCT(LOOKUP(MID(SUBSTITUTE(UPPER(TRIM(CLEAN(SUBSTITUTE(SUBSTITUTE(G6193,"ٔ",""),"ـ","ء"))))," ",""),ROW(INDIRECT("1:"&amp;LEN(SUBSTITUTE(UPPER(TRIM(CLEAN(SUBSTITUTE(SUBSTITUTE(G6193,"ٔ",""),"ـ","ء"))))," ","")))),1),Gematria!$C$3:$C$40,Gematria!$D$3:$D$40)))</f>
        <v/>
      </c>
    </row>
    <row r="6194" spans="1:10" x14ac:dyDescent="0.25">
      <c r="A6194" s="2">
        <v>6193</v>
      </c>
      <c r="B6194" s="2">
        <v>95</v>
      </c>
      <c r="C6194" s="2">
        <v>4</v>
      </c>
      <c r="D6194" s="11"/>
      <c r="E61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94" s="524" t="str">
        <f t="shared" si="290"/>
        <v/>
      </c>
      <c r="H6194" s="525">
        <f t="shared" si="291"/>
        <v>0</v>
      </c>
      <c r="I6194" s="526">
        <f t="shared" si="292"/>
        <v>1</v>
      </c>
      <c r="J6194" s="526" t="str">
        <f ca="1">IF(G6194="","",SUMPRODUCT(LOOKUP(MID(SUBSTITUTE(UPPER(TRIM(CLEAN(SUBSTITUTE(SUBSTITUTE(G6194,"ٔ",""),"ـ","ء"))))," ",""),ROW(INDIRECT("1:"&amp;LEN(SUBSTITUTE(UPPER(TRIM(CLEAN(SUBSTITUTE(SUBSTITUTE(G6194,"ٔ",""),"ـ","ء"))))," ","")))),1),Gematria!$C$3:$C$40,Gematria!$D$3:$D$40)))</f>
        <v/>
      </c>
    </row>
    <row r="6195" spans="1:10" x14ac:dyDescent="0.25">
      <c r="A6195" s="2">
        <v>6194</v>
      </c>
      <c r="B6195" s="2">
        <v>95</v>
      </c>
      <c r="C6195" s="2">
        <v>5</v>
      </c>
      <c r="D6195" s="11"/>
      <c r="E61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95" s="524" t="str">
        <f t="shared" si="290"/>
        <v/>
      </c>
      <c r="H6195" s="525">
        <f t="shared" si="291"/>
        <v>0</v>
      </c>
      <c r="I6195" s="526">
        <f t="shared" si="292"/>
        <v>1</v>
      </c>
      <c r="J6195" s="526" t="str">
        <f ca="1">IF(G6195="","",SUMPRODUCT(LOOKUP(MID(SUBSTITUTE(UPPER(TRIM(CLEAN(SUBSTITUTE(SUBSTITUTE(G6195,"ٔ",""),"ـ","ء"))))," ",""),ROW(INDIRECT("1:"&amp;LEN(SUBSTITUTE(UPPER(TRIM(CLEAN(SUBSTITUTE(SUBSTITUTE(G6195,"ٔ",""),"ـ","ء"))))," ","")))),1),Gematria!$C$3:$C$40,Gematria!$D$3:$D$40)))</f>
        <v/>
      </c>
    </row>
    <row r="6196" spans="1:10" x14ac:dyDescent="0.25">
      <c r="A6196" s="2">
        <v>6195</v>
      </c>
      <c r="B6196" s="2">
        <v>95</v>
      </c>
      <c r="C6196" s="2">
        <v>6</v>
      </c>
      <c r="D6196" s="11"/>
      <c r="E61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96" s="524" t="str">
        <f t="shared" si="290"/>
        <v/>
      </c>
      <c r="H6196" s="525">
        <f t="shared" si="291"/>
        <v>0</v>
      </c>
      <c r="I6196" s="526">
        <f t="shared" si="292"/>
        <v>1</v>
      </c>
      <c r="J6196" s="526" t="str">
        <f ca="1">IF(G6196="","",SUMPRODUCT(LOOKUP(MID(SUBSTITUTE(UPPER(TRIM(CLEAN(SUBSTITUTE(SUBSTITUTE(G6196,"ٔ",""),"ـ","ء"))))," ",""),ROW(INDIRECT("1:"&amp;LEN(SUBSTITUTE(UPPER(TRIM(CLEAN(SUBSTITUTE(SUBSTITUTE(G6196,"ٔ",""),"ـ","ء"))))," ","")))),1),Gematria!$C$3:$C$40,Gematria!$D$3:$D$40)))</f>
        <v/>
      </c>
    </row>
    <row r="6197" spans="1:10" x14ac:dyDescent="0.25">
      <c r="A6197" s="35">
        <v>6196</v>
      </c>
      <c r="B6197" s="35">
        <v>95</v>
      </c>
      <c r="C6197" s="35">
        <v>7</v>
      </c>
      <c r="D6197" s="11"/>
      <c r="E61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97" s="524" t="str">
        <f t="shared" si="290"/>
        <v/>
      </c>
      <c r="H6197" s="525">
        <f t="shared" si="291"/>
        <v>0</v>
      </c>
      <c r="I6197" s="526">
        <f t="shared" si="292"/>
        <v>1</v>
      </c>
      <c r="J6197" s="526" t="str">
        <f ca="1">IF(G6197="","",SUMPRODUCT(LOOKUP(MID(SUBSTITUTE(UPPER(TRIM(CLEAN(SUBSTITUTE(SUBSTITUTE(G6197,"ٔ",""),"ـ","ء"))))," ",""),ROW(INDIRECT("1:"&amp;LEN(SUBSTITUTE(UPPER(TRIM(CLEAN(SUBSTITUTE(SUBSTITUTE(G6197,"ٔ",""),"ـ","ء"))))," ","")))),1),Gematria!$C$3:$C$40,Gematria!$D$3:$D$40)))</f>
        <v/>
      </c>
    </row>
    <row r="6198" spans="1:10" x14ac:dyDescent="0.25">
      <c r="A6198" s="35">
        <v>6197</v>
      </c>
      <c r="B6198" s="35">
        <v>95</v>
      </c>
      <c r="C6198" s="35">
        <v>8</v>
      </c>
      <c r="D6198" s="11"/>
      <c r="E61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98" s="524" t="str">
        <f t="shared" si="290"/>
        <v/>
      </c>
      <c r="H6198" s="525">
        <f t="shared" si="291"/>
        <v>0</v>
      </c>
      <c r="I6198" s="526">
        <f t="shared" si="292"/>
        <v>1</v>
      </c>
      <c r="J6198" s="526" t="str">
        <f ca="1">IF(G6198="","",SUMPRODUCT(LOOKUP(MID(SUBSTITUTE(UPPER(TRIM(CLEAN(SUBSTITUTE(SUBSTITUTE(G6198,"ٔ",""),"ـ","ء"))))," ",""),ROW(INDIRECT("1:"&amp;LEN(SUBSTITUTE(UPPER(TRIM(CLEAN(SUBSTITUTE(SUBSTITUTE(G6198,"ٔ",""),"ـ","ء"))))," ","")))),1),Gematria!$C$3:$C$40,Gematria!$D$3:$D$40)))</f>
        <v/>
      </c>
    </row>
    <row r="6199" spans="1:10" x14ac:dyDescent="0.25">
      <c r="A6199" s="35">
        <v>6198</v>
      </c>
      <c r="B6199" s="35">
        <v>96</v>
      </c>
      <c r="C6199" s="35">
        <v>0</v>
      </c>
      <c r="D6199" s="11"/>
      <c r="E61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1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6199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199" s="524" t="str">
        <f t="shared" si="290"/>
        <v/>
      </c>
      <c r="H6199" s="525">
        <f t="shared" si="291"/>
        <v>0</v>
      </c>
      <c r="I6199" s="526">
        <f t="shared" si="292"/>
        <v>1</v>
      </c>
      <c r="J6199" s="526" t="str">
        <f ca="1">IF(G6199="","",SUMPRODUCT(LOOKUP(MID(SUBSTITUTE(UPPER(TRIM(CLEAN(SUBSTITUTE(SUBSTITUTE(G6199,"ٔ",""),"ـ","ء"))))," ",""),ROW(INDIRECT("1:"&amp;LEN(SUBSTITUTE(UPPER(TRIM(CLEAN(SUBSTITUTE(SUBSTITUTE(G6199,"ٔ",""),"ـ","ء"))))," ","")))),1),Gematria!$C$3:$C$40,Gematria!$D$3:$D$40)))</f>
        <v/>
      </c>
    </row>
    <row r="6200" spans="1:10" x14ac:dyDescent="0.25">
      <c r="A6200" s="35">
        <v>6199</v>
      </c>
      <c r="B6200" s="35">
        <v>96</v>
      </c>
      <c r="C6200" s="467">
        <v>1</v>
      </c>
      <c r="D6200" s="11"/>
      <c r="E62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00" s="524" t="str">
        <f t="shared" si="290"/>
        <v/>
      </c>
      <c r="H6200" s="525">
        <f t="shared" si="291"/>
        <v>0</v>
      </c>
      <c r="I6200" s="526">
        <f t="shared" si="292"/>
        <v>1</v>
      </c>
      <c r="J6200" s="526" t="str">
        <f ca="1">IF(G6200="","",SUMPRODUCT(LOOKUP(MID(SUBSTITUTE(UPPER(TRIM(CLEAN(SUBSTITUTE(SUBSTITUTE(G6200,"ٔ",""),"ـ","ء"))))," ",""),ROW(INDIRECT("1:"&amp;LEN(SUBSTITUTE(UPPER(TRIM(CLEAN(SUBSTITUTE(SUBSTITUTE(G6200,"ٔ",""),"ـ","ء"))))," ","")))),1),Gematria!$C$3:$C$40,Gematria!$D$3:$D$40)))</f>
        <v/>
      </c>
    </row>
    <row r="6201" spans="1:10" x14ac:dyDescent="0.25">
      <c r="A6201" s="35">
        <v>6200</v>
      </c>
      <c r="B6201" s="35">
        <v>96</v>
      </c>
      <c r="C6201" s="467">
        <v>2</v>
      </c>
      <c r="D6201" s="11"/>
      <c r="E62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01" s="524" t="str">
        <f t="shared" si="290"/>
        <v/>
      </c>
      <c r="H6201" s="525">
        <f t="shared" si="291"/>
        <v>0</v>
      </c>
      <c r="I6201" s="526">
        <f t="shared" si="292"/>
        <v>1</v>
      </c>
      <c r="J6201" s="526" t="str">
        <f ca="1">IF(G6201="","",SUMPRODUCT(LOOKUP(MID(SUBSTITUTE(UPPER(TRIM(CLEAN(SUBSTITUTE(SUBSTITUTE(G6201,"ٔ",""),"ـ","ء"))))," ",""),ROW(INDIRECT("1:"&amp;LEN(SUBSTITUTE(UPPER(TRIM(CLEAN(SUBSTITUTE(SUBSTITUTE(G6201,"ٔ",""),"ـ","ء"))))," ","")))),1),Gematria!$C$3:$C$40,Gematria!$D$3:$D$40)))</f>
        <v/>
      </c>
    </row>
    <row r="6202" spans="1:10" x14ac:dyDescent="0.25">
      <c r="A6202" s="35">
        <v>6201</v>
      </c>
      <c r="B6202" s="35">
        <v>96</v>
      </c>
      <c r="C6202" s="467">
        <v>3</v>
      </c>
      <c r="D6202" s="11"/>
      <c r="E62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02" s="524" t="str">
        <f t="shared" si="290"/>
        <v/>
      </c>
      <c r="H6202" s="525">
        <f t="shared" si="291"/>
        <v>0</v>
      </c>
      <c r="I6202" s="526">
        <f t="shared" si="292"/>
        <v>1</v>
      </c>
      <c r="J6202" s="526" t="str">
        <f ca="1">IF(G6202="","",SUMPRODUCT(LOOKUP(MID(SUBSTITUTE(UPPER(TRIM(CLEAN(SUBSTITUTE(SUBSTITUTE(G6202,"ٔ",""),"ـ","ء"))))," ",""),ROW(INDIRECT("1:"&amp;LEN(SUBSTITUTE(UPPER(TRIM(CLEAN(SUBSTITUTE(SUBSTITUTE(G6202,"ٔ",""),"ـ","ء"))))," ","")))),1),Gematria!$C$3:$C$40,Gematria!$D$3:$D$40)))</f>
        <v/>
      </c>
    </row>
    <row r="6203" spans="1:10" x14ac:dyDescent="0.25">
      <c r="A6203" s="35">
        <v>6202</v>
      </c>
      <c r="B6203" s="35">
        <v>96</v>
      </c>
      <c r="C6203" s="467">
        <v>4</v>
      </c>
      <c r="D6203" s="11"/>
      <c r="E62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03" s="524" t="str">
        <f t="shared" si="290"/>
        <v/>
      </c>
      <c r="H6203" s="525">
        <f t="shared" si="291"/>
        <v>0</v>
      </c>
      <c r="I6203" s="526">
        <f t="shared" si="292"/>
        <v>1</v>
      </c>
      <c r="J6203" s="526" t="str">
        <f ca="1">IF(G6203="","",SUMPRODUCT(LOOKUP(MID(SUBSTITUTE(UPPER(TRIM(CLEAN(SUBSTITUTE(SUBSTITUTE(G6203,"ٔ",""),"ـ","ء"))))," ",""),ROW(INDIRECT("1:"&amp;LEN(SUBSTITUTE(UPPER(TRIM(CLEAN(SUBSTITUTE(SUBSTITUTE(G6203,"ٔ",""),"ـ","ء"))))," ","")))),1),Gematria!$C$3:$C$40,Gematria!$D$3:$D$40)))</f>
        <v/>
      </c>
    </row>
    <row r="6204" spans="1:10" x14ac:dyDescent="0.25">
      <c r="A6204" s="35">
        <v>6203</v>
      </c>
      <c r="B6204" s="35">
        <v>96</v>
      </c>
      <c r="C6204" s="467">
        <v>5</v>
      </c>
      <c r="D6204" s="11"/>
      <c r="E62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04" s="524" t="str">
        <f t="shared" si="290"/>
        <v/>
      </c>
      <c r="H6204" s="525">
        <f t="shared" si="291"/>
        <v>0</v>
      </c>
      <c r="I6204" s="526">
        <f t="shared" si="292"/>
        <v>1</v>
      </c>
      <c r="J6204" s="526" t="str">
        <f ca="1">IF(G6204="","",SUMPRODUCT(LOOKUP(MID(SUBSTITUTE(UPPER(TRIM(CLEAN(SUBSTITUTE(SUBSTITUTE(G6204,"ٔ",""),"ـ","ء"))))," ",""),ROW(INDIRECT("1:"&amp;LEN(SUBSTITUTE(UPPER(TRIM(CLEAN(SUBSTITUTE(SUBSTITUTE(G6204,"ٔ",""),"ـ","ء"))))," ","")))),1),Gematria!$C$3:$C$40,Gematria!$D$3:$D$40)))</f>
        <v/>
      </c>
    </row>
    <row r="6205" spans="1:10" x14ac:dyDescent="0.25">
      <c r="A6205" s="35">
        <v>6204</v>
      </c>
      <c r="B6205" s="35">
        <v>96</v>
      </c>
      <c r="C6205" s="467">
        <v>6</v>
      </c>
      <c r="D6205" s="11"/>
      <c r="E62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05" s="524" t="str">
        <f t="shared" si="290"/>
        <v/>
      </c>
      <c r="H6205" s="525">
        <f t="shared" si="291"/>
        <v>0</v>
      </c>
      <c r="I6205" s="526">
        <f t="shared" si="292"/>
        <v>1</v>
      </c>
      <c r="J6205" s="526" t="str">
        <f ca="1">IF(G6205="","",SUMPRODUCT(LOOKUP(MID(SUBSTITUTE(UPPER(TRIM(CLEAN(SUBSTITUTE(SUBSTITUTE(G6205,"ٔ",""),"ـ","ء"))))," ",""),ROW(INDIRECT("1:"&amp;LEN(SUBSTITUTE(UPPER(TRIM(CLEAN(SUBSTITUTE(SUBSTITUTE(G6205,"ٔ",""),"ـ","ء"))))," ","")))),1),Gematria!$C$3:$C$40,Gematria!$D$3:$D$40)))</f>
        <v/>
      </c>
    </row>
    <row r="6206" spans="1:10" x14ac:dyDescent="0.25">
      <c r="A6206" s="35">
        <v>6205</v>
      </c>
      <c r="B6206" s="35">
        <v>96</v>
      </c>
      <c r="C6206" s="467">
        <v>7</v>
      </c>
      <c r="D6206" s="11"/>
      <c r="E62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06" s="524" t="str">
        <f t="shared" si="290"/>
        <v/>
      </c>
      <c r="H6206" s="525">
        <f t="shared" si="291"/>
        <v>0</v>
      </c>
      <c r="I6206" s="526">
        <f t="shared" si="292"/>
        <v>1</v>
      </c>
      <c r="J6206" s="526" t="str">
        <f ca="1">IF(G6206="","",SUMPRODUCT(LOOKUP(MID(SUBSTITUTE(UPPER(TRIM(CLEAN(SUBSTITUTE(SUBSTITUTE(G6206,"ٔ",""),"ـ","ء"))))," ",""),ROW(INDIRECT("1:"&amp;LEN(SUBSTITUTE(UPPER(TRIM(CLEAN(SUBSTITUTE(SUBSTITUTE(G6206,"ٔ",""),"ـ","ء"))))," ","")))),1),Gematria!$C$3:$C$40,Gematria!$D$3:$D$40)))</f>
        <v/>
      </c>
    </row>
    <row r="6207" spans="1:10" x14ac:dyDescent="0.25">
      <c r="A6207" s="35">
        <v>6206</v>
      </c>
      <c r="B6207" s="35">
        <v>96</v>
      </c>
      <c r="C6207" s="467">
        <v>8</v>
      </c>
      <c r="D6207" s="11"/>
      <c r="E62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07" s="524" t="str">
        <f t="shared" si="290"/>
        <v/>
      </c>
      <c r="H6207" s="525">
        <f t="shared" si="291"/>
        <v>0</v>
      </c>
      <c r="I6207" s="526">
        <f t="shared" si="292"/>
        <v>1</v>
      </c>
      <c r="J6207" s="526" t="str">
        <f ca="1">IF(G6207="","",SUMPRODUCT(LOOKUP(MID(SUBSTITUTE(UPPER(TRIM(CLEAN(SUBSTITUTE(SUBSTITUTE(G6207,"ٔ",""),"ـ","ء"))))," ",""),ROW(INDIRECT("1:"&amp;LEN(SUBSTITUTE(UPPER(TRIM(CLEAN(SUBSTITUTE(SUBSTITUTE(G6207,"ٔ",""),"ـ","ء"))))," ","")))),1),Gematria!$C$3:$C$40,Gematria!$D$3:$D$40)))</f>
        <v/>
      </c>
    </row>
    <row r="6208" spans="1:10" x14ac:dyDescent="0.25">
      <c r="A6208" s="35">
        <v>6207</v>
      </c>
      <c r="B6208" s="35">
        <v>96</v>
      </c>
      <c r="C6208" s="467">
        <v>9</v>
      </c>
      <c r="D6208" s="11"/>
      <c r="E62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08" s="524" t="str">
        <f t="shared" si="290"/>
        <v/>
      </c>
      <c r="H6208" s="525">
        <f t="shared" si="291"/>
        <v>0</v>
      </c>
      <c r="I6208" s="526">
        <f t="shared" si="292"/>
        <v>1</v>
      </c>
      <c r="J6208" s="526" t="str">
        <f ca="1">IF(G6208="","",SUMPRODUCT(LOOKUP(MID(SUBSTITUTE(UPPER(TRIM(CLEAN(SUBSTITUTE(SUBSTITUTE(G6208,"ٔ",""),"ـ","ء"))))," ",""),ROW(INDIRECT("1:"&amp;LEN(SUBSTITUTE(UPPER(TRIM(CLEAN(SUBSTITUTE(SUBSTITUTE(G6208,"ٔ",""),"ـ","ء"))))," ","")))),1),Gematria!$C$3:$C$40,Gematria!$D$3:$D$40)))</f>
        <v/>
      </c>
    </row>
    <row r="6209" spans="1:10" x14ac:dyDescent="0.25">
      <c r="A6209" s="35">
        <v>6208</v>
      </c>
      <c r="B6209" s="35">
        <v>96</v>
      </c>
      <c r="C6209" s="467">
        <v>10</v>
      </c>
      <c r="D6209" s="11"/>
      <c r="E62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09" s="524" t="str">
        <f t="shared" si="290"/>
        <v/>
      </c>
      <c r="H6209" s="525">
        <f t="shared" si="291"/>
        <v>0</v>
      </c>
      <c r="I6209" s="526">
        <f t="shared" si="292"/>
        <v>1</v>
      </c>
      <c r="J6209" s="526" t="str">
        <f ca="1">IF(G6209="","",SUMPRODUCT(LOOKUP(MID(SUBSTITUTE(UPPER(TRIM(CLEAN(SUBSTITUTE(SUBSTITUTE(G6209,"ٔ",""),"ـ","ء"))))," ",""),ROW(INDIRECT("1:"&amp;LEN(SUBSTITUTE(UPPER(TRIM(CLEAN(SUBSTITUTE(SUBSTITUTE(G6209,"ٔ",""),"ـ","ء"))))," ","")))),1),Gematria!$C$3:$C$40,Gematria!$D$3:$D$40)))</f>
        <v/>
      </c>
    </row>
    <row r="6210" spans="1:10" x14ac:dyDescent="0.25">
      <c r="A6210" s="35">
        <v>6209</v>
      </c>
      <c r="B6210" s="35">
        <v>96</v>
      </c>
      <c r="C6210" s="467">
        <v>11</v>
      </c>
      <c r="D6210" s="11"/>
      <c r="E62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10" s="524" t="str">
        <f t="shared" si="290"/>
        <v/>
      </c>
      <c r="H6210" s="525">
        <f t="shared" si="291"/>
        <v>0</v>
      </c>
      <c r="I6210" s="526">
        <f t="shared" si="292"/>
        <v>1</v>
      </c>
      <c r="J6210" s="526" t="str">
        <f ca="1">IF(G6210="","",SUMPRODUCT(LOOKUP(MID(SUBSTITUTE(UPPER(TRIM(CLEAN(SUBSTITUTE(SUBSTITUTE(G6210,"ٔ",""),"ـ","ء"))))," ",""),ROW(INDIRECT("1:"&amp;LEN(SUBSTITUTE(UPPER(TRIM(CLEAN(SUBSTITUTE(SUBSTITUTE(G6210,"ٔ",""),"ـ","ء"))))," ","")))),1),Gematria!$C$3:$C$40,Gematria!$D$3:$D$40)))</f>
        <v/>
      </c>
    </row>
    <row r="6211" spans="1:10" x14ac:dyDescent="0.25">
      <c r="A6211" s="35">
        <v>6210</v>
      </c>
      <c r="B6211" s="35">
        <v>96</v>
      </c>
      <c r="C6211" s="467">
        <v>12</v>
      </c>
      <c r="D6211" s="11"/>
      <c r="E62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11" s="524" t="str">
        <f t="shared" ref="G6211:G6274" si="293">TRIM(CLEAN(SUBSTITUTE(F6211,"ٔ","")))</f>
        <v/>
      </c>
      <c r="H6211" s="525">
        <f t="shared" ref="H6211:H6274" si="294">LEN(SUBSTITUTE(G6211," ",""))</f>
        <v>0</v>
      </c>
      <c r="I6211" s="526">
        <f t="shared" si="292"/>
        <v>1</v>
      </c>
      <c r="J6211" s="526" t="str">
        <f ca="1">IF(G6211="","",SUMPRODUCT(LOOKUP(MID(SUBSTITUTE(UPPER(TRIM(CLEAN(SUBSTITUTE(SUBSTITUTE(G6211,"ٔ",""),"ـ","ء"))))," ",""),ROW(INDIRECT("1:"&amp;LEN(SUBSTITUTE(UPPER(TRIM(CLEAN(SUBSTITUTE(SUBSTITUTE(G6211,"ٔ",""),"ـ","ء"))))," ","")))),1),Gematria!$C$3:$C$40,Gematria!$D$3:$D$40)))</f>
        <v/>
      </c>
    </row>
    <row r="6212" spans="1:10" x14ac:dyDescent="0.25">
      <c r="A6212" s="35">
        <v>6211</v>
      </c>
      <c r="B6212" s="35">
        <v>96</v>
      </c>
      <c r="C6212" s="467">
        <v>13</v>
      </c>
      <c r="D6212" s="11"/>
      <c r="E62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12" s="524" t="str">
        <f t="shared" si="293"/>
        <v/>
      </c>
      <c r="H6212" s="525">
        <f t="shared" si="294"/>
        <v>0</v>
      </c>
      <c r="I6212" s="526">
        <f t="shared" si="292"/>
        <v>1</v>
      </c>
      <c r="J6212" s="526" t="str">
        <f ca="1">IF(G6212="","",SUMPRODUCT(LOOKUP(MID(SUBSTITUTE(UPPER(TRIM(CLEAN(SUBSTITUTE(SUBSTITUTE(G6212,"ٔ",""),"ـ","ء"))))," ",""),ROW(INDIRECT("1:"&amp;LEN(SUBSTITUTE(UPPER(TRIM(CLEAN(SUBSTITUTE(SUBSTITUTE(G6212,"ٔ",""),"ـ","ء"))))," ","")))),1),Gematria!$C$3:$C$40,Gematria!$D$3:$D$40)))</f>
        <v/>
      </c>
    </row>
    <row r="6213" spans="1:10" x14ac:dyDescent="0.25">
      <c r="A6213" s="35">
        <v>6212</v>
      </c>
      <c r="B6213" s="35">
        <v>96</v>
      </c>
      <c r="C6213" s="467">
        <v>14</v>
      </c>
      <c r="D6213" s="11"/>
      <c r="E62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13" s="524" t="str">
        <f t="shared" si="293"/>
        <v/>
      </c>
      <c r="H6213" s="525">
        <f t="shared" si="294"/>
        <v>0</v>
      </c>
      <c r="I6213" s="526">
        <f t="shared" si="292"/>
        <v>1</v>
      </c>
      <c r="J6213" s="526" t="str">
        <f ca="1">IF(G6213="","",SUMPRODUCT(LOOKUP(MID(SUBSTITUTE(UPPER(TRIM(CLEAN(SUBSTITUTE(SUBSTITUTE(G6213,"ٔ",""),"ـ","ء"))))," ",""),ROW(INDIRECT("1:"&amp;LEN(SUBSTITUTE(UPPER(TRIM(CLEAN(SUBSTITUTE(SUBSTITUTE(G6213,"ٔ",""),"ـ","ء"))))," ","")))),1),Gematria!$C$3:$C$40,Gematria!$D$3:$D$40)))</f>
        <v/>
      </c>
    </row>
    <row r="6214" spans="1:10" x14ac:dyDescent="0.25">
      <c r="A6214" s="35">
        <v>6213</v>
      </c>
      <c r="B6214" s="35">
        <v>96</v>
      </c>
      <c r="C6214" s="467">
        <v>15</v>
      </c>
      <c r="D6214" s="11"/>
      <c r="E62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14" s="524" t="str">
        <f t="shared" si="293"/>
        <v/>
      </c>
      <c r="H6214" s="525">
        <f t="shared" si="294"/>
        <v>0</v>
      </c>
      <c r="I6214" s="526">
        <f t="shared" si="292"/>
        <v>1</v>
      </c>
      <c r="J6214" s="526" t="str">
        <f ca="1">IF(G6214="","",SUMPRODUCT(LOOKUP(MID(SUBSTITUTE(UPPER(TRIM(CLEAN(SUBSTITUTE(SUBSTITUTE(G6214,"ٔ",""),"ـ","ء"))))," ",""),ROW(INDIRECT("1:"&amp;LEN(SUBSTITUTE(UPPER(TRIM(CLEAN(SUBSTITUTE(SUBSTITUTE(G6214,"ٔ",""),"ـ","ء"))))," ","")))),1),Gematria!$C$3:$C$40,Gematria!$D$3:$D$40)))</f>
        <v/>
      </c>
    </row>
    <row r="6215" spans="1:10" x14ac:dyDescent="0.25">
      <c r="A6215" s="35">
        <v>6214</v>
      </c>
      <c r="B6215" s="35">
        <v>96</v>
      </c>
      <c r="C6215" s="467">
        <v>16</v>
      </c>
      <c r="D6215" s="11"/>
      <c r="E62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15" s="524" t="str">
        <f t="shared" si="293"/>
        <v/>
      </c>
      <c r="H6215" s="525">
        <f t="shared" si="294"/>
        <v>0</v>
      </c>
      <c r="I6215" s="526">
        <f t="shared" si="292"/>
        <v>1</v>
      </c>
      <c r="J6215" s="526" t="str">
        <f ca="1">IF(G6215="","",SUMPRODUCT(LOOKUP(MID(SUBSTITUTE(UPPER(TRIM(CLEAN(SUBSTITUTE(SUBSTITUTE(G6215,"ٔ",""),"ـ","ء"))))," ",""),ROW(INDIRECT("1:"&amp;LEN(SUBSTITUTE(UPPER(TRIM(CLEAN(SUBSTITUTE(SUBSTITUTE(G6215,"ٔ",""),"ـ","ء"))))," ","")))),1),Gematria!$C$3:$C$40,Gematria!$D$3:$D$40)))</f>
        <v/>
      </c>
    </row>
    <row r="6216" spans="1:10" x14ac:dyDescent="0.25">
      <c r="A6216" s="35">
        <v>6215</v>
      </c>
      <c r="B6216" s="35">
        <v>96</v>
      </c>
      <c r="C6216" s="467">
        <v>17</v>
      </c>
      <c r="D6216" s="11"/>
      <c r="E62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16" s="524" t="str">
        <f t="shared" si="293"/>
        <v/>
      </c>
      <c r="H6216" s="525">
        <f t="shared" si="294"/>
        <v>0</v>
      </c>
      <c r="I6216" s="526">
        <f t="shared" si="292"/>
        <v>1</v>
      </c>
      <c r="J6216" s="526" t="str">
        <f ca="1">IF(G6216="","",SUMPRODUCT(LOOKUP(MID(SUBSTITUTE(UPPER(TRIM(CLEAN(SUBSTITUTE(SUBSTITUTE(G6216,"ٔ",""),"ـ","ء"))))," ",""),ROW(INDIRECT("1:"&amp;LEN(SUBSTITUTE(UPPER(TRIM(CLEAN(SUBSTITUTE(SUBSTITUTE(G6216,"ٔ",""),"ـ","ء"))))," ","")))),1),Gematria!$C$3:$C$40,Gematria!$D$3:$D$40)))</f>
        <v/>
      </c>
    </row>
    <row r="6217" spans="1:10" x14ac:dyDescent="0.25">
      <c r="A6217" s="35">
        <v>6216</v>
      </c>
      <c r="B6217" s="35">
        <v>96</v>
      </c>
      <c r="C6217" s="467">
        <v>18</v>
      </c>
      <c r="D6217" s="11"/>
      <c r="E62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17" s="524" t="str">
        <f t="shared" si="293"/>
        <v/>
      </c>
      <c r="H6217" s="525">
        <f t="shared" si="294"/>
        <v>0</v>
      </c>
      <c r="I6217" s="526">
        <f t="shared" si="292"/>
        <v>1</v>
      </c>
      <c r="J6217" s="526" t="str">
        <f ca="1">IF(G6217="","",SUMPRODUCT(LOOKUP(MID(SUBSTITUTE(UPPER(TRIM(CLEAN(SUBSTITUTE(SUBSTITUTE(G6217,"ٔ",""),"ـ","ء"))))," ",""),ROW(INDIRECT("1:"&amp;LEN(SUBSTITUTE(UPPER(TRIM(CLEAN(SUBSTITUTE(SUBSTITUTE(G6217,"ٔ",""),"ـ","ء"))))," ","")))),1),Gematria!$C$3:$C$40,Gematria!$D$3:$D$40)))</f>
        <v/>
      </c>
    </row>
    <row r="6218" spans="1:10" x14ac:dyDescent="0.25">
      <c r="A6218" s="35">
        <v>6217</v>
      </c>
      <c r="B6218" s="35">
        <v>96</v>
      </c>
      <c r="C6218" s="467">
        <v>19</v>
      </c>
      <c r="D6218" s="11"/>
      <c r="E62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18" s="524" t="str">
        <f t="shared" si="293"/>
        <v/>
      </c>
      <c r="H6218" s="525">
        <f t="shared" si="294"/>
        <v>0</v>
      </c>
      <c r="I6218" s="526">
        <f t="shared" si="292"/>
        <v>1</v>
      </c>
      <c r="J6218" s="526" t="str">
        <f ca="1">IF(G6218="","",SUMPRODUCT(LOOKUP(MID(SUBSTITUTE(UPPER(TRIM(CLEAN(SUBSTITUTE(SUBSTITUTE(G6218,"ٔ",""),"ـ","ء"))))," ",""),ROW(INDIRECT("1:"&amp;LEN(SUBSTITUTE(UPPER(TRIM(CLEAN(SUBSTITUTE(SUBSTITUTE(G6218,"ٔ",""),"ـ","ء"))))," ","")))),1),Gematria!$C$3:$C$40,Gematria!$D$3:$D$40)))</f>
        <v/>
      </c>
    </row>
    <row r="6219" spans="1:10" x14ac:dyDescent="0.25">
      <c r="A6219" s="35">
        <v>6218</v>
      </c>
      <c r="B6219" s="35">
        <v>97</v>
      </c>
      <c r="C6219" s="35">
        <v>0</v>
      </c>
      <c r="D6219" s="11"/>
      <c r="E62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19" s="524" t="str">
        <f t="shared" si="293"/>
        <v/>
      </c>
      <c r="H6219" s="525">
        <f t="shared" si="294"/>
        <v>0</v>
      </c>
      <c r="I6219" s="526">
        <f t="shared" si="292"/>
        <v>1</v>
      </c>
      <c r="J6219" s="526" t="str">
        <f ca="1">IF(G6219="","",SUMPRODUCT(LOOKUP(MID(SUBSTITUTE(UPPER(TRIM(CLEAN(SUBSTITUTE(SUBSTITUTE(G6219,"ٔ",""),"ـ","ء"))))," ",""),ROW(INDIRECT("1:"&amp;LEN(SUBSTITUTE(UPPER(TRIM(CLEAN(SUBSTITUTE(SUBSTITUTE(G6219,"ٔ",""),"ـ","ء"))))," ","")))),1),Gematria!$C$3:$C$40,Gematria!$D$3:$D$40)))</f>
        <v/>
      </c>
    </row>
    <row r="6220" spans="1:10" x14ac:dyDescent="0.25">
      <c r="A6220" s="35">
        <v>6219</v>
      </c>
      <c r="B6220" s="35">
        <v>97</v>
      </c>
      <c r="C6220" s="35">
        <v>1</v>
      </c>
      <c r="D6220" s="11"/>
      <c r="E62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20" s="524" t="str">
        <f t="shared" si="293"/>
        <v/>
      </c>
      <c r="H6220" s="525">
        <f t="shared" si="294"/>
        <v>0</v>
      </c>
      <c r="I6220" s="526">
        <f t="shared" si="292"/>
        <v>1</v>
      </c>
      <c r="J6220" s="526" t="str">
        <f ca="1">IF(G6220="","",SUMPRODUCT(LOOKUP(MID(SUBSTITUTE(UPPER(TRIM(CLEAN(SUBSTITUTE(SUBSTITUTE(G6220,"ٔ",""),"ـ","ء"))))," ",""),ROW(INDIRECT("1:"&amp;LEN(SUBSTITUTE(UPPER(TRIM(CLEAN(SUBSTITUTE(SUBSTITUTE(G6220,"ٔ",""),"ـ","ء"))))," ","")))),1),Gematria!$C$3:$C$40,Gematria!$D$3:$D$40)))</f>
        <v/>
      </c>
    </row>
    <row r="6221" spans="1:10" x14ac:dyDescent="0.25">
      <c r="A6221" s="35">
        <v>6220</v>
      </c>
      <c r="B6221" s="35">
        <v>97</v>
      </c>
      <c r="C6221" s="35">
        <v>2</v>
      </c>
      <c r="D6221" s="11"/>
      <c r="E62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21" s="524" t="str">
        <f t="shared" si="293"/>
        <v/>
      </c>
      <c r="H6221" s="525">
        <f t="shared" si="294"/>
        <v>0</v>
      </c>
      <c r="I6221" s="526">
        <f t="shared" si="292"/>
        <v>1</v>
      </c>
      <c r="J6221" s="526" t="str">
        <f ca="1">IF(G6221="","",SUMPRODUCT(LOOKUP(MID(SUBSTITUTE(UPPER(TRIM(CLEAN(SUBSTITUTE(SUBSTITUTE(G6221,"ٔ",""),"ـ","ء"))))," ",""),ROW(INDIRECT("1:"&amp;LEN(SUBSTITUTE(UPPER(TRIM(CLEAN(SUBSTITUTE(SUBSTITUTE(G6221,"ٔ",""),"ـ","ء"))))," ","")))),1),Gematria!$C$3:$C$40,Gematria!$D$3:$D$40)))</f>
        <v/>
      </c>
    </row>
    <row r="6222" spans="1:10" x14ac:dyDescent="0.25">
      <c r="A6222" s="35">
        <v>6221</v>
      </c>
      <c r="B6222" s="35">
        <v>97</v>
      </c>
      <c r="C6222" s="35">
        <v>3</v>
      </c>
      <c r="D6222" s="11"/>
      <c r="E62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22" s="524" t="str">
        <f t="shared" si="293"/>
        <v/>
      </c>
      <c r="H6222" s="525">
        <f t="shared" si="294"/>
        <v>0</v>
      </c>
      <c r="I6222" s="526">
        <f t="shared" si="292"/>
        <v>1</v>
      </c>
      <c r="J6222" s="526" t="str">
        <f ca="1">IF(G6222="","",SUMPRODUCT(LOOKUP(MID(SUBSTITUTE(UPPER(TRIM(CLEAN(SUBSTITUTE(SUBSTITUTE(G6222,"ٔ",""),"ـ","ء"))))," ",""),ROW(INDIRECT("1:"&amp;LEN(SUBSTITUTE(UPPER(TRIM(CLEAN(SUBSTITUTE(SUBSTITUTE(G6222,"ٔ",""),"ـ","ء"))))," ","")))),1),Gematria!$C$3:$C$40,Gematria!$D$3:$D$40)))</f>
        <v/>
      </c>
    </row>
    <row r="6223" spans="1:10" x14ac:dyDescent="0.25">
      <c r="A6223" s="35">
        <v>6222</v>
      </c>
      <c r="B6223" s="35">
        <v>97</v>
      </c>
      <c r="C6223" s="35">
        <v>4</v>
      </c>
      <c r="D6223" s="11"/>
      <c r="E62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23" s="524" t="str">
        <f t="shared" si="293"/>
        <v/>
      </c>
      <c r="H6223" s="525">
        <f t="shared" si="294"/>
        <v>0</v>
      </c>
      <c r="I6223" s="526">
        <f t="shared" si="292"/>
        <v>1</v>
      </c>
      <c r="J6223" s="526" t="str">
        <f ca="1">IF(G6223="","",SUMPRODUCT(LOOKUP(MID(SUBSTITUTE(UPPER(TRIM(CLEAN(SUBSTITUTE(SUBSTITUTE(G6223,"ٔ",""),"ـ","ء"))))," ",""),ROW(INDIRECT("1:"&amp;LEN(SUBSTITUTE(UPPER(TRIM(CLEAN(SUBSTITUTE(SUBSTITUTE(G6223,"ٔ",""),"ـ","ء"))))," ","")))),1),Gematria!$C$3:$C$40,Gematria!$D$3:$D$40)))</f>
        <v/>
      </c>
    </row>
    <row r="6224" spans="1:10" x14ac:dyDescent="0.25">
      <c r="A6224" s="35">
        <v>6223</v>
      </c>
      <c r="B6224" s="35">
        <v>97</v>
      </c>
      <c r="C6224" s="35">
        <v>5</v>
      </c>
      <c r="D6224" s="11"/>
      <c r="E62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24" s="524" t="str">
        <f t="shared" si="293"/>
        <v/>
      </c>
      <c r="H6224" s="525">
        <f t="shared" si="294"/>
        <v>0</v>
      </c>
      <c r="I6224" s="526">
        <f t="shared" si="292"/>
        <v>1</v>
      </c>
      <c r="J6224" s="526" t="str">
        <f ca="1">IF(G6224="","",SUMPRODUCT(LOOKUP(MID(SUBSTITUTE(UPPER(TRIM(CLEAN(SUBSTITUTE(SUBSTITUTE(G6224,"ٔ",""),"ـ","ء"))))," ",""),ROW(INDIRECT("1:"&amp;LEN(SUBSTITUTE(UPPER(TRIM(CLEAN(SUBSTITUTE(SUBSTITUTE(G6224,"ٔ",""),"ـ","ء"))))," ","")))),1),Gematria!$C$3:$C$40,Gematria!$D$3:$D$40)))</f>
        <v/>
      </c>
    </row>
    <row r="6225" spans="1:10" x14ac:dyDescent="0.25">
      <c r="A6225" s="35">
        <v>6224</v>
      </c>
      <c r="B6225" s="35">
        <v>98</v>
      </c>
      <c r="C6225" s="35">
        <v>0</v>
      </c>
      <c r="D6225" s="11"/>
      <c r="E62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25" s="524" t="str">
        <f t="shared" si="293"/>
        <v/>
      </c>
      <c r="H6225" s="525">
        <f t="shared" si="294"/>
        <v>0</v>
      </c>
      <c r="I6225" s="526">
        <f t="shared" si="292"/>
        <v>1</v>
      </c>
      <c r="J6225" s="526" t="str">
        <f ca="1">IF(G6225="","",SUMPRODUCT(LOOKUP(MID(SUBSTITUTE(UPPER(TRIM(CLEAN(SUBSTITUTE(SUBSTITUTE(G6225,"ٔ",""),"ـ","ء"))))," ",""),ROW(INDIRECT("1:"&amp;LEN(SUBSTITUTE(UPPER(TRIM(CLEAN(SUBSTITUTE(SUBSTITUTE(G6225,"ٔ",""),"ـ","ء"))))," ","")))),1),Gematria!$C$3:$C$40,Gematria!$D$3:$D$40)))</f>
        <v/>
      </c>
    </row>
    <row r="6226" spans="1:10" x14ac:dyDescent="0.25">
      <c r="A6226" s="2">
        <v>6225</v>
      </c>
      <c r="B6226" s="2">
        <v>98</v>
      </c>
      <c r="C6226" s="2">
        <v>1</v>
      </c>
      <c r="D6226" s="11"/>
      <c r="E62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26" s="524" t="str">
        <f t="shared" si="293"/>
        <v/>
      </c>
      <c r="H6226" s="525">
        <f t="shared" si="294"/>
        <v>0</v>
      </c>
      <c r="I6226" s="526">
        <f t="shared" si="292"/>
        <v>1</v>
      </c>
      <c r="J6226" s="526" t="str">
        <f ca="1">IF(G6226="","",SUMPRODUCT(LOOKUP(MID(SUBSTITUTE(UPPER(TRIM(CLEAN(SUBSTITUTE(SUBSTITUTE(G6226,"ٔ",""),"ـ","ء"))))," ",""),ROW(INDIRECT("1:"&amp;LEN(SUBSTITUTE(UPPER(TRIM(CLEAN(SUBSTITUTE(SUBSTITUTE(G6226,"ٔ",""),"ـ","ء"))))," ","")))),1),Gematria!$C$3:$C$40,Gematria!$D$3:$D$40)))</f>
        <v/>
      </c>
    </row>
    <row r="6227" spans="1:10" x14ac:dyDescent="0.25">
      <c r="A6227" s="2">
        <v>6226</v>
      </c>
      <c r="B6227" s="2">
        <v>98</v>
      </c>
      <c r="C6227" s="2">
        <v>2</v>
      </c>
      <c r="D6227" s="11"/>
      <c r="E62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27" s="524" t="str">
        <f t="shared" si="293"/>
        <v/>
      </c>
      <c r="H6227" s="525">
        <f t="shared" si="294"/>
        <v>0</v>
      </c>
      <c r="I6227" s="526">
        <f t="shared" ref="I6227:I6290" si="295">LEN(TRIM(G6227))-H6227+1</f>
        <v>1</v>
      </c>
      <c r="J6227" s="526" t="str">
        <f ca="1">IF(G6227="","",SUMPRODUCT(LOOKUP(MID(SUBSTITUTE(UPPER(TRIM(CLEAN(SUBSTITUTE(SUBSTITUTE(G6227,"ٔ",""),"ـ","ء"))))," ",""),ROW(INDIRECT("1:"&amp;LEN(SUBSTITUTE(UPPER(TRIM(CLEAN(SUBSTITUTE(SUBSTITUTE(G6227,"ٔ",""),"ـ","ء"))))," ","")))),1),Gematria!$C$3:$C$40,Gematria!$D$3:$D$40)))</f>
        <v/>
      </c>
    </row>
    <row r="6228" spans="1:10" x14ac:dyDescent="0.25">
      <c r="A6228" s="2">
        <v>6227</v>
      </c>
      <c r="B6228" s="2">
        <v>98</v>
      </c>
      <c r="C6228" s="2">
        <v>3</v>
      </c>
      <c r="D6228" s="11"/>
      <c r="E62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28" s="524" t="str">
        <f t="shared" si="293"/>
        <v/>
      </c>
      <c r="H6228" s="525">
        <f t="shared" si="294"/>
        <v>0</v>
      </c>
      <c r="I6228" s="526">
        <f t="shared" si="295"/>
        <v>1</v>
      </c>
      <c r="J6228" s="526" t="str">
        <f ca="1">IF(G6228="","",SUMPRODUCT(LOOKUP(MID(SUBSTITUTE(UPPER(TRIM(CLEAN(SUBSTITUTE(SUBSTITUTE(G6228,"ٔ",""),"ـ","ء"))))," ",""),ROW(INDIRECT("1:"&amp;LEN(SUBSTITUTE(UPPER(TRIM(CLEAN(SUBSTITUTE(SUBSTITUTE(G6228,"ٔ",""),"ـ","ء"))))," ","")))),1),Gematria!$C$3:$C$40,Gematria!$D$3:$D$40)))</f>
        <v/>
      </c>
    </row>
    <row r="6229" spans="1:10" x14ac:dyDescent="0.25">
      <c r="A6229" s="2">
        <v>6228</v>
      </c>
      <c r="B6229" s="2">
        <v>98</v>
      </c>
      <c r="C6229" s="2">
        <v>4</v>
      </c>
      <c r="D6229" s="11"/>
      <c r="E62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29" s="524" t="str">
        <f t="shared" si="293"/>
        <v/>
      </c>
      <c r="H6229" s="525">
        <f t="shared" si="294"/>
        <v>0</v>
      </c>
      <c r="I6229" s="526">
        <f t="shared" si="295"/>
        <v>1</v>
      </c>
      <c r="J6229" s="526" t="str">
        <f ca="1">IF(G6229="","",SUMPRODUCT(LOOKUP(MID(SUBSTITUTE(UPPER(TRIM(CLEAN(SUBSTITUTE(SUBSTITUTE(G6229,"ٔ",""),"ـ","ء"))))," ",""),ROW(INDIRECT("1:"&amp;LEN(SUBSTITUTE(UPPER(TRIM(CLEAN(SUBSTITUTE(SUBSTITUTE(G6229,"ٔ",""),"ـ","ء"))))," ","")))),1),Gematria!$C$3:$C$40,Gematria!$D$3:$D$40)))</f>
        <v/>
      </c>
    </row>
    <row r="6230" spans="1:10" x14ac:dyDescent="0.25">
      <c r="A6230" s="2">
        <v>6229</v>
      </c>
      <c r="B6230" s="2">
        <v>98</v>
      </c>
      <c r="C6230" s="2">
        <v>5</v>
      </c>
      <c r="D6230" s="11"/>
      <c r="E62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30" s="524" t="str">
        <f t="shared" si="293"/>
        <v/>
      </c>
      <c r="H6230" s="525">
        <f t="shared" si="294"/>
        <v>0</v>
      </c>
      <c r="I6230" s="526">
        <f t="shared" si="295"/>
        <v>1</v>
      </c>
      <c r="J6230" s="526" t="str">
        <f ca="1">IF(G6230="","",SUMPRODUCT(LOOKUP(MID(SUBSTITUTE(UPPER(TRIM(CLEAN(SUBSTITUTE(SUBSTITUTE(G6230,"ٔ",""),"ـ","ء"))))," ",""),ROW(INDIRECT("1:"&amp;LEN(SUBSTITUTE(UPPER(TRIM(CLEAN(SUBSTITUTE(SUBSTITUTE(G6230,"ٔ",""),"ـ","ء"))))," ","")))),1),Gematria!$C$3:$C$40,Gematria!$D$3:$D$40)))</f>
        <v/>
      </c>
    </row>
    <row r="6231" spans="1:10" x14ac:dyDescent="0.25">
      <c r="A6231" s="2">
        <v>6230</v>
      </c>
      <c r="B6231" s="2">
        <v>98</v>
      </c>
      <c r="C6231" s="2">
        <v>6</v>
      </c>
      <c r="D6231" s="11"/>
      <c r="E62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31" s="524" t="str">
        <f t="shared" si="293"/>
        <v/>
      </c>
      <c r="H6231" s="525">
        <f t="shared" si="294"/>
        <v>0</v>
      </c>
      <c r="I6231" s="526">
        <f t="shared" si="295"/>
        <v>1</v>
      </c>
      <c r="J6231" s="526" t="str">
        <f ca="1">IF(G6231="","",SUMPRODUCT(LOOKUP(MID(SUBSTITUTE(UPPER(TRIM(CLEAN(SUBSTITUTE(SUBSTITUTE(G6231,"ٔ",""),"ـ","ء"))))," ",""),ROW(INDIRECT("1:"&amp;LEN(SUBSTITUTE(UPPER(TRIM(CLEAN(SUBSTITUTE(SUBSTITUTE(G6231,"ٔ",""),"ـ","ء"))))," ","")))),1),Gematria!$C$3:$C$40,Gematria!$D$3:$D$40)))</f>
        <v/>
      </c>
    </row>
    <row r="6232" spans="1:10" x14ac:dyDescent="0.25">
      <c r="A6232" s="2">
        <v>6231</v>
      </c>
      <c r="B6232" s="2">
        <v>98</v>
      </c>
      <c r="C6232" s="2">
        <v>7</v>
      </c>
      <c r="D6232" s="11"/>
      <c r="E62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32" s="524" t="str">
        <f t="shared" si="293"/>
        <v/>
      </c>
      <c r="H6232" s="525">
        <f t="shared" si="294"/>
        <v>0</v>
      </c>
      <c r="I6232" s="526">
        <f t="shared" si="295"/>
        <v>1</v>
      </c>
      <c r="J6232" s="526" t="str">
        <f ca="1">IF(G6232="","",SUMPRODUCT(LOOKUP(MID(SUBSTITUTE(UPPER(TRIM(CLEAN(SUBSTITUTE(SUBSTITUTE(G6232,"ٔ",""),"ـ","ء"))))," ",""),ROW(INDIRECT("1:"&amp;LEN(SUBSTITUTE(UPPER(TRIM(CLEAN(SUBSTITUTE(SUBSTITUTE(G6232,"ٔ",""),"ـ","ء"))))," ","")))),1),Gematria!$C$3:$C$40,Gematria!$D$3:$D$40)))</f>
        <v/>
      </c>
    </row>
    <row r="6233" spans="1:10" x14ac:dyDescent="0.25">
      <c r="A6233" s="2">
        <v>6232</v>
      </c>
      <c r="B6233" s="2">
        <v>98</v>
      </c>
      <c r="C6233" s="2">
        <v>8</v>
      </c>
      <c r="D6233" s="11"/>
      <c r="E62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33" s="524" t="str">
        <f t="shared" si="293"/>
        <v/>
      </c>
      <c r="H6233" s="525">
        <f t="shared" si="294"/>
        <v>0</v>
      </c>
      <c r="I6233" s="526">
        <f t="shared" si="295"/>
        <v>1</v>
      </c>
      <c r="J6233" s="526" t="str">
        <f ca="1">IF(G6233="","",SUMPRODUCT(LOOKUP(MID(SUBSTITUTE(UPPER(TRIM(CLEAN(SUBSTITUTE(SUBSTITUTE(G6233,"ٔ",""),"ـ","ء"))))," ",""),ROW(INDIRECT("1:"&amp;LEN(SUBSTITUTE(UPPER(TRIM(CLEAN(SUBSTITUTE(SUBSTITUTE(G6233,"ٔ",""),"ـ","ء"))))," ","")))),1),Gematria!$C$3:$C$40,Gematria!$D$3:$D$40)))</f>
        <v/>
      </c>
    </row>
    <row r="6234" spans="1:10" x14ac:dyDescent="0.25">
      <c r="A6234" s="2">
        <v>6233</v>
      </c>
      <c r="B6234" s="2">
        <v>99</v>
      </c>
      <c r="C6234" s="2">
        <v>0</v>
      </c>
      <c r="D6234" s="11"/>
      <c r="E62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34" s="524" t="str">
        <f t="shared" si="293"/>
        <v/>
      </c>
      <c r="H6234" s="525">
        <f t="shared" si="294"/>
        <v>0</v>
      </c>
      <c r="I6234" s="526">
        <f t="shared" si="295"/>
        <v>1</v>
      </c>
      <c r="J6234" s="526" t="str">
        <f ca="1">IF(G6234="","",SUMPRODUCT(LOOKUP(MID(SUBSTITUTE(UPPER(TRIM(CLEAN(SUBSTITUTE(SUBSTITUTE(G6234,"ٔ",""),"ـ","ء"))))," ",""),ROW(INDIRECT("1:"&amp;LEN(SUBSTITUTE(UPPER(TRIM(CLEAN(SUBSTITUTE(SUBSTITUTE(G6234,"ٔ",""),"ـ","ء"))))," ","")))),1),Gematria!$C$3:$C$40,Gematria!$D$3:$D$40)))</f>
        <v/>
      </c>
    </row>
    <row r="6235" spans="1:10" x14ac:dyDescent="0.25">
      <c r="A6235" s="2">
        <v>6234</v>
      </c>
      <c r="B6235" s="2">
        <v>99</v>
      </c>
      <c r="C6235" s="2">
        <v>1</v>
      </c>
      <c r="D6235" s="11"/>
      <c r="E62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35" s="524" t="str">
        <f t="shared" si="293"/>
        <v/>
      </c>
      <c r="H6235" s="525">
        <f t="shared" si="294"/>
        <v>0</v>
      </c>
      <c r="I6235" s="526">
        <f t="shared" si="295"/>
        <v>1</v>
      </c>
      <c r="J6235" s="526" t="str">
        <f ca="1">IF(G6235="","",SUMPRODUCT(LOOKUP(MID(SUBSTITUTE(UPPER(TRIM(CLEAN(SUBSTITUTE(SUBSTITUTE(G6235,"ٔ",""),"ـ","ء"))))," ",""),ROW(INDIRECT("1:"&amp;LEN(SUBSTITUTE(UPPER(TRIM(CLEAN(SUBSTITUTE(SUBSTITUTE(G6235,"ٔ",""),"ـ","ء"))))," ","")))),1),Gematria!$C$3:$C$40,Gematria!$D$3:$D$40)))</f>
        <v/>
      </c>
    </row>
    <row r="6236" spans="1:10" x14ac:dyDescent="0.25">
      <c r="A6236" s="2">
        <v>6235</v>
      </c>
      <c r="B6236" s="2">
        <v>99</v>
      </c>
      <c r="C6236" s="2">
        <v>2</v>
      </c>
      <c r="D6236" s="11"/>
      <c r="E62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36" s="524" t="str">
        <f t="shared" si="293"/>
        <v/>
      </c>
      <c r="H6236" s="525">
        <f t="shared" si="294"/>
        <v>0</v>
      </c>
      <c r="I6236" s="526">
        <f t="shared" si="295"/>
        <v>1</v>
      </c>
      <c r="J6236" s="526" t="str">
        <f ca="1">IF(G6236="","",SUMPRODUCT(LOOKUP(MID(SUBSTITUTE(UPPER(TRIM(CLEAN(SUBSTITUTE(SUBSTITUTE(G6236,"ٔ",""),"ـ","ء"))))," ",""),ROW(INDIRECT("1:"&amp;LEN(SUBSTITUTE(UPPER(TRIM(CLEAN(SUBSTITUTE(SUBSTITUTE(G6236,"ٔ",""),"ـ","ء"))))," ","")))),1),Gematria!$C$3:$C$40,Gematria!$D$3:$D$40)))</f>
        <v/>
      </c>
    </row>
    <row r="6237" spans="1:10" x14ac:dyDescent="0.25">
      <c r="A6237" s="2">
        <v>6236</v>
      </c>
      <c r="B6237" s="2">
        <v>99</v>
      </c>
      <c r="C6237" s="2">
        <v>3</v>
      </c>
      <c r="D6237" s="11"/>
      <c r="E62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37" s="524" t="str">
        <f t="shared" si="293"/>
        <v/>
      </c>
      <c r="H6237" s="525">
        <f t="shared" si="294"/>
        <v>0</v>
      </c>
      <c r="I6237" s="526">
        <f t="shared" si="295"/>
        <v>1</v>
      </c>
      <c r="J6237" s="526" t="str">
        <f ca="1">IF(G6237="","",SUMPRODUCT(LOOKUP(MID(SUBSTITUTE(UPPER(TRIM(CLEAN(SUBSTITUTE(SUBSTITUTE(G6237,"ٔ",""),"ـ","ء"))))," ",""),ROW(INDIRECT("1:"&amp;LEN(SUBSTITUTE(UPPER(TRIM(CLEAN(SUBSTITUTE(SUBSTITUTE(G6237,"ٔ",""),"ـ","ء"))))," ","")))),1),Gematria!$C$3:$C$40,Gematria!$D$3:$D$40)))</f>
        <v/>
      </c>
    </row>
    <row r="6238" spans="1:10" x14ac:dyDescent="0.25">
      <c r="A6238" s="2">
        <v>6237</v>
      </c>
      <c r="B6238" s="2">
        <v>99</v>
      </c>
      <c r="C6238" s="2">
        <v>4</v>
      </c>
      <c r="D6238" s="11"/>
      <c r="E62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38" s="524" t="str">
        <f t="shared" si="293"/>
        <v/>
      </c>
      <c r="H6238" s="525">
        <f t="shared" si="294"/>
        <v>0</v>
      </c>
      <c r="I6238" s="526">
        <f t="shared" si="295"/>
        <v>1</v>
      </c>
      <c r="J6238" s="526" t="str">
        <f ca="1">IF(G6238="","",SUMPRODUCT(LOOKUP(MID(SUBSTITUTE(UPPER(TRIM(CLEAN(SUBSTITUTE(SUBSTITUTE(G6238,"ٔ",""),"ـ","ء"))))," ",""),ROW(INDIRECT("1:"&amp;LEN(SUBSTITUTE(UPPER(TRIM(CLEAN(SUBSTITUTE(SUBSTITUTE(G6238,"ٔ",""),"ـ","ء"))))," ","")))),1),Gematria!$C$3:$C$40,Gematria!$D$3:$D$40)))</f>
        <v/>
      </c>
    </row>
    <row r="6239" spans="1:10" x14ac:dyDescent="0.25">
      <c r="A6239" s="2">
        <v>6238</v>
      </c>
      <c r="B6239" s="2">
        <v>99</v>
      </c>
      <c r="C6239" s="2">
        <v>5</v>
      </c>
      <c r="D6239" s="11"/>
      <c r="E62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39" s="524" t="str">
        <f t="shared" si="293"/>
        <v/>
      </c>
      <c r="H6239" s="525">
        <f t="shared" si="294"/>
        <v>0</v>
      </c>
      <c r="I6239" s="526">
        <f t="shared" si="295"/>
        <v>1</v>
      </c>
      <c r="J6239" s="526" t="str">
        <f ca="1">IF(G6239="","",SUMPRODUCT(LOOKUP(MID(SUBSTITUTE(UPPER(TRIM(CLEAN(SUBSTITUTE(SUBSTITUTE(G6239,"ٔ",""),"ـ","ء"))))," ",""),ROW(INDIRECT("1:"&amp;LEN(SUBSTITUTE(UPPER(TRIM(CLEAN(SUBSTITUTE(SUBSTITUTE(G6239,"ٔ",""),"ـ","ء"))))," ","")))),1),Gematria!$C$3:$C$40,Gematria!$D$3:$D$40)))</f>
        <v/>
      </c>
    </row>
    <row r="6240" spans="1:10" x14ac:dyDescent="0.25">
      <c r="A6240" s="2">
        <v>6239</v>
      </c>
      <c r="B6240" s="2">
        <v>99</v>
      </c>
      <c r="C6240" s="2">
        <v>6</v>
      </c>
      <c r="D6240" s="11"/>
      <c r="E62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40" s="524" t="str">
        <f t="shared" si="293"/>
        <v/>
      </c>
      <c r="H6240" s="525">
        <f t="shared" si="294"/>
        <v>0</v>
      </c>
      <c r="I6240" s="526">
        <f t="shared" si="295"/>
        <v>1</v>
      </c>
      <c r="J6240" s="526" t="str">
        <f ca="1">IF(G6240="","",SUMPRODUCT(LOOKUP(MID(SUBSTITUTE(UPPER(TRIM(CLEAN(SUBSTITUTE(SUBSTITUTE(G6240,"ٔ",""),"ـ","ء"))))," ",""),ROW(INDIRECT("1:"&amp;LEN(SUBSTITUTE(UPPER(TRIM(CLEAN(SUBSTITUTE(SUBSTITUTE(G6240,"ٔ",""),"ـ","ء"))))," ","")))),1),Gematria!$C$3:$C$40,Gematria!$D$3:$D$40)))</f>
        <v/>
      </c>
    </row>
    <row r="6241" spans="1:10" x14ac:dyDescent="0.25">
      <c r="A6241" s="2">
        <v>6240</v>
      </c>
      <c r="B6241" s="2">
        <v>99</v>
      </c>
      <c r="C6241" s="2">
        <v>7</v>
      </c>
      <c r="D6241" s="11"/>
      <c r="E62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41" s="524" t="str">
        <f t="shared" si="293"/>
        <v/>
      </c>
      <c r="H6241" s="525">
        <f t="shared" si="294"/>
        <v>0</v>
      </c>
      <c r="I6241" s="526">
        <f t="shared" si="295"/>
        <v>1</v>
      </c>
      <c r="J6241" s="526" t="str">
        <f ca="1">IF(G6241="","",SUMPRODUCT(LOOKUP(MID(SUBSTITUTE(UPPER(TRIM(CLEAN(SUBSTITUTE(SUBSTITUTE(G6241,"ٔ",""),"ـ","ء"))))," ",""),ROW(INDIRECT("1:"&amp;LEN(SUBSTITUTE(UPPER(TRIM(CLEAN(SUBSTITUTE(SUBSTITUTE(G6241,"ٔ",""),"ـ","ء"))))," ","")))),1),Gematria!$C$3:$C$40,Gematria!$D$3:$D$40)))</f>
        <v/>
      </c>
    </row>
    <row r="6242" spans="1:10" x14ac:dyDescent="0.25">
      <c r="A6242" s="2">
        <v>6241</v>
      </c>
      <c r="B6242" s="2">
        <v>99</v>
      </c>
      <c r="C6242" s="2">
        <v>8</v>
      </c>
      <c r="D6242" s="11"/>
      <c r="E62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42" s="524" t="str">
        <f t="shared" si="293"/>
        <v/>
      </c>
      <c r="H6242" s="525">
        <f t="shared" si="294"/>
        <v>0</v>
      </c>
      <c r="I6242" s="526">
        <f t="shared" si="295"/>
        <v>1</v>
      </c>
      <c r="J6242" s="526" t="str">
        <f ca="1">IF(G6242="","",SUMPRODUCT(LOOKUP(MID(SUBSTITUTE(UPPER(TRIM(CLEAN(SUBSTITUTE(SUBSTITUTE(G6242,"ٔ",""),"ـ","ء"))))," ",""),ROW(INDIRECT("1:"&amp;LEN(SUBSTITUTE(UPPER(TRIM(CLEAN(SUBSTITUTE(SUBSTITUTE(G6242,"ٔ",""),"ـ","ء"))))," ","")))),1),Gematria!$C$3:$C$40,Gematria!$D$3:$D$40)))</f>
        <v/>
      </c>
    </row>
    <row r="6243" spans="1:10" x14ac:dyDescent="0.25">
      <c r="A6243" s="2">
        <v>6242</v>
      </c>
      <c r="B6243" s="2">
        <v>100</v>
      </c>
      <c r="C6243" s="2">
        <v>0</v>
      </c>
      <c r="D6243" s="11"/>
      <c r="E62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43" s="524" t="str">
        <f t="shared" si="293"/>
        <v/>
      </c>
      <c r="H6243" s="525">
        <f t="shared" si="294"/>
        <v>0</v>
      </c>
      <c r="I6243" s="526">
        <f t="shared" si="295"/>
        <v>1</v>
      </c>
      <c r="J6243" s="526" t="str">
        <f ca="1">IF(G6243="","",SUMPRODUCT(LOOKUP(MID(SUBSTITUTE(UPPER(TRIM(CLEAN(SUBSTITUTE(SUBSTITUTE(G6243,"ٔ",""),"ـ","ء"))))," ",""),ROW(INDIRECT("1:"&amp;LEN(SUBSTITUTE(UPPER(TRIM(CLEAN(SUBSTITUTE(SUBSTITUTE(G6243,"ٔ",""),"ـ","ء"))))," ","")))),1),Gematria!$C$3:$C$40,Gematria!$D$3:$D$40)))</f>
        <v/>
      </c>
    </row>
    <row r="6244" spans="1:10" x14ac:dyDescent="0.25">
      <c r="A6244" s="2">
        <v>6243</v>
      </c>
      <c r="B6244" s="2">
        <v>100</v>
      </c>
      <c r="C6244" s="2">
        <v>1</v>
      </c>
      <c r="D6244" s="11"/>
      <c r="E62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44" s="524" t="str">
        <f t="shared" si="293"/>
        <v/>
      </c>
      <c r="H6244" s="525">
        <f t="shared" si="294"/>
        <v>0</v>
      </c>
      <c r="I6244" s="526">
        <f t="shared" si="295"/>
        <v>1</v>
      </c>
      <c r="J6244" s="526" t="str">
        <f ca="1">IF(G6244="","",SUMPRODUCT(LOOKUP(MID(SUBSTITUTE(UPPER(TRIM(CLEAN(SUBSTITUTE(SUBSTITUTE(G6244,"ٔ",""),"ـ","ء"))))," ",""),ROW(INDIRECT("1:"&amp;LEN(SUBSTITUTE(UPPER(TRIM(CLEAN(SUBSTITUTE(SUBSTITUTE(G6244,"ٔ",""),"ـ","ء"))))," ","")))),1),Gematria!$C$3:$C$40,Gematria!$D$3:$D$40)))</f>
        <v/>
      </c>
    </row>
    <row r="6245" spans="1:10" x14ac:dyDescent="0.25">
      <c r="A6245" s="2">
        <v>6244</v>
      </c>
      <c r="B6245" s="2">
        <v>100</v>
      </c>
      <c r="C6245" s="2">
        <v>2</v>
      </c>
      <c r="D6245" s="11"/>
      <c r="E62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45" s="524" t="str">
        <f t="shared" si="293"/>
        <v/>
      </c>
      <c r="H6245" s="525">
        <f t="shared" si="294"/>
        <v>0</v>
      </c>
      <c r="I6245" s="526">
        <f t="shared" si="295"/>
        <v>1</v>
      </c>
      <c r="J6245" s="526" t="str">
        <f ca="1">IF(G6245="","",SUMPRODUCT(LOOKUP(MID(SUBSTITUTE(UPPER(TRIM(CLEAN(SUBSTITUTE(SUBSTITUTE(G6245,"ٔ",""),"ـ","ء"))))," ",""),ROW(INDIRECT("1:"&amp;LEN(SUBSTITUTE(UPPER(TRIM(CLEAN(SUBSTITUTE(SUBSTITUTE(G6245,"ٔ",""),"ـ","ء"))))," ","")))),1),Gematria!$C$3:$C$40,Gematria!$D$3:$D$40)))</f>
        <v/>
      </c>
    </row>
    <row r="6246" spans="1:10" x14ac:dyDescent="0.25">
      <c r="A6246" s="2">
        <v>6245</v>
      </c>
      <c r="B6246" s="2">
        <v>100</v>
      </c>
      <c r="C6246" s="2">
        <v>3</v>
      </c>
      <c r="D6246" s="11"/>
      <c r="E62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46" s="524" t="str">
        <f t="shared" si="293"/>
        <v/>
      </c>
      <c r="H6246" s="525">
        <f t="shared" si="294"/>
        <v>0</v>
      </c>
      <c r="I6246" s="526">
        <f t="shared" si="295"/>
        <v>1</v>
      </c>
      <c r="J6246" s="526" t="str">
        <f ca="1">IF(G6246="","",SUMPRODUCT(LOOKUP(MID(SUBSTITUTE(UPPER(TRIM(CLEAN(SUBSTITUTE(SUBSTITUTE(G6246,"ٔ",""),"ـ","ء"))))," ",""),ROW(INDIRECT("1:"&amp;LEN(SUBSTITUTE(UPPER(TRIM(CLEAN(SUBSTITUTE(SUBSTITUTE(G6246,"ٔ",""),"ـ","ء"))))," ","")))),1),Gematria!$C$3:$C$40,Gematria!$D$3:$D$40)))</f>
        <v/>
      </c>
    </row>
    <row r="6247" spans="1:10" x14ac:dyDescent="0.25">
      <c r="A6247" s="2">
        <v>6246</v>
      </c>
      <c r="B6247" s="2">
        <v>100</v>
      </c>
      <c r="C6247" s="2">
        <v>4</v>
      </c>
      <c r="D6247" s="11"/>
      <c r="E62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47" s="524" t="str">
        <f t="shared" si="293"/>
        <v/>
      </c>
      <c r="H6247" s="525">
        <f t="shared" si="294"/>
        <v>0</v>
      </c>
      <c r="I6247" s="526">
        <f t="shared" si="295"/>
        <v>1</v>
      </c>
      <c r="J6247" s="526" t="str">
        <f ca="1">IF(G6247="","",SUMPRODUCT(LOOKUP(MID(SUBSTITUTE(UPPER(TRIM(CLEAN(SUBSTITUTE(SUBSTITUTE(G6247,"ٔ",""),"ـ","ء"))))," ",""),ROW(INDIRECT("1:"&amp;LEN(SUBSTITUTE(UPPER(TRIM(CLEAN(SUBSTITUTE(SUBSTITUTE(G6247,"ٔ",""),"ـ","ء"))))," ","")))),1),Gematria!$C$3:$C$40,Gematria!$D$3:$D$40)))</f>
        <v/>
      </c>
    </row>
    <row r="6248" spans="1:10" x14ac:dyDescent="0.25">
      <c r="A6248" s="2">
        <v>6247</v>
      </c>
      <c r="B6248" s="2">
        <v>100</v>
      </c>
      <c r="C6248" s="2">
        <v>5</v>
      </c>
      <c r="D6248" s="11"/>
      <c r="E62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6248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4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6248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48" s="524" t="str">
        <f t="shared" si="293"/>
        <v/>
      </c>
      <c r="H6248" s="525">
        <f t="shared" si="294"/>
        <v>0</v>
      </c>
      <c r="I6248" s="526">
        <f t="shared" si="295"/>
        <v>1</v>
      </c>
      <c r="J6248" s="526" t="str">
        <f ca="1">IF(G6248="","",SUMPRODUCT(LOOKUP(MID(SUBSTITUTE(UPPER(TRIM(CLEAN(SUBSTITUTE(SUBSTITUTE(G6248,"ٔ",""),"ـ","ء"))))," ",""),ROW(INDIRECT("1:"&amp;LEN(SUBSTITUTE(UPPER(TRIM(CLEAN(SUBSTITUTE(SUBSTITUTE(G6248,"ٔ",""),"ـ","ء"))))," ","")))),1),Gematria!$C$3:$C$40,Gematria!$D$3:$D$40)))</f>
        <v/>
      </c>
    </row>
    <row r="6249" spans="1:10" x14ac:dyDescent="0.25">
      <c r="A6249" s="2">
        <v>6248</v>
      </c>
      <c r="B6249" s="2">
        <v>100</v>
      </c>
      <c r="C6249" s="2">
        <v>6</v>
      </c>
      <c r="D6249" s="11"/>
      <c r="E62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6249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4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6249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49" s="524" t="str">
        <f t="shared" si="293"/>
        <v/>
      </c>
      <c r="H6249" s="525">
        <f t="shared" si="294"/>
        <v>0</v>
      </c>
      <c r="I6249" s="526">
        <f t="shared" si="295"/>
        <v>1</v>
      </c>
      <c r="J6249" s="526" t="str">
        <f ca="1">IF(G6249="","",SUMPRODUCT(LOOKUP(MID(SUBSTITUTE(UPPER(TRIM(CLEAN(SUBSTITUTE(SUBSTITUTE(G6249,"ٔ",""),"ـ","ء"))))," ",""),ROW(INDIRECT("1:"&amp;LEN(SUBSTITUTE(UPPER(TRIM(CLEAN(SUBSTITUTE(SUBSTITUTE(G6249,"ٔ",""),"ـ","ء"))))," ","")))),1),Gematria!$C$3:$C$40,Gematria!$D$3:$D$40)))</f>
        <v/>
      </c>
    </row>
    <row r="6250" spans="1:10" x14ac:dyDescent="0.25">
      <c r="A6250" s="2">
        <v>6249</v>
      </c>
      <c r="B6250" s="2">
        <v>100</v>
      </c>
      <c r="C6250" s="2">
        <v>7</v>
      </c>
      <c r="D6250" s="11"/>
      <c r="E62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6250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5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6250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50" s="524" t="str">
        <f t="shared" si="293"/>
        <v/>
      </c>
      <c r="H6250" s="525">
        <f t="shared" si="294"/>
        <v>0</v>
      </c>
      <c r="I6250" s="526">
        <f t="shared" si="295"/>
        <v>1</v>
      </c>
      <c r="J6250" s="526" t="str">
        <f ca="1">IF(G6250="","",SUMPRODUCT(LOOKUP(MID(SUBSTITUTE(UPPER(TRIM(CLEAN(SUBSTITUTE(SUBSTITUTE(G6250,"ٔ",""),"ـ","ء"))))," ",""),ROW(INDIRECT("1:"&amp;LEN(SUBSTITUTE(UPPER(TRIM(CLEAN(SUBSTITUTE(SUBSTITUTE(G6250,"ٔ",""),"ـ","ء"))))," ","")))),1),Gematria!$C$3:$C$40,Gematria!$D$3:$D$40)))</f>
        <v/>
      </c>
    </row>
    <row r="6251" spans="1:10" x14ac:dyDescent="0.25">
      <c r="A6251" s="2">
        <v>6250</v>
      </c>
      <c r="B6251" s="2">
        <v>100</v>
      </c>
      <c r="C6251" s="2">
        <v>8</v>
      </c>
      <c r="D6251" s="11"/>
      <c r="E62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6251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5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6251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51" s="524" t="str">
        <f t="shared" si="293"/>
        <v/>
      </c>
      <c r="H6251" s="525">
        <f t="shared" si="294"/>
        <v>0</v>
      </c>
      <c r="I6251" s="526">
        <f t="shared" si="295"/>
        <v>1</v>
      </c>
      <c r="J6251" s="526" t="str">
        <f ca="1">IF(G6251="","",SUMPRODUCT(LOOKUP(MID(SUBSTITUTE(UPPER(TRIM(CLEAN(SUBSTITUTE(SUBSTITUTE(G6251,"ٔ",""),"ـ","ء"))))," ",""),ROW(INDIRECT("1:"&amp;LEN(SUBSTITUTE(UPPER(TRIM(CLEAN(SUBSTITUTE(SUBSTITUTE(G6251,"ٔ",""),"ـ","ء"))))," ","")))),1),Gematria!$C$3:$C$40,Gematria!$D$3:$D$40)))</f>
        <v/>
      </c>
    </row>
    <row r="6252" spans="1:10" x14ac:dyDescent="0.25">
      <c r="A6252" s="2">
        <v>6251</v>
      </c>
      <c r="B6252" s="2">
        <v>100</v>
      </c>
      <c r="C6252" s="2">
        <v>9</v>
      </c>
      <c r="D6252" s="11"/>
      <c r="E62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6252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5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6252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52" s="524" t="str">
        <f t="shared" si="293"/>
        <v/>
      </c>
      <c r="H6252" s="525">
        <f t="shared" si="294"/>
        <v>0</v>
      </c>
      <c r="I6252" s="526">
        <f t="shared" si="295"/>
        <v>1</v>
      </c>
      <c r="J6252" s="526" t="str">
        <f ca="1">IF(G6252="","",SUMPRODUCT(LOOKUP(MID(SUBSTITUTE(UPPER(TRIM(CLEAN(SUBSTITUTE(SUBSTITUTE(G6252,"ٔ",""),"ـ","ء"))))," ",""),ROW(INDIRECT("1:"&amp;LEN(SUBSTITUTE(UPPER(TRIM(CLEAN(SUBSTITUTE(SUBSTITUTE(G6252,"ٔ",""),"ـ","ء"))))," ","")))),1),Gematria!$C$3:$C$40,Gematria!$D$3:$D$40)))</f>
        <v/>
      </c>
    </row>
    <row r="6253" spans="1:10" x14ac:dyDescent="0.25">
      <c r="A6253" s="2">
        <v>6252</v>
      </c>
      <c r="B6253" s="2">
        <v>100</v>
      </c>
      <c r="C6253" s="2">
        <v>10</v>
      </c>
      <c r="D6253" s="11"/>
      <c r="E62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6253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5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6253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53" s="524" t="str">
        <f t="shared" si="293"/>
        <v/>
      </c>
      <c r="H6253" s="525">
        <f t="shared" si="294"/>
        <v>0</v>
      </c>
      <c r="I6253" s="526">
        <f t="shared" si="295"/>
        <v>1</v>
      </c>
      <c r="J6253" s="526" t="str">
        <f ca="1">IF(G6253="","",SUMPRODUCT(LOOKUP(MID(SUBSTITUTE(UPPER(TRIM(CLEAN(SUBSTITUTE(SUBSTITUTE(G6253,"ٔ",""),"ـ","ء"))))," ",""),ROW(INDIRECT("1:"&amp;LEN(SUBSTITUTE(UPPER(TRIM(CLEAN(SUBSTITUTE(SUBSTITUTE(G6253,"ٔ",""),"ـ","ء"))))," ","")))),1),Gematria!$C$3:$C$40,Gematria!$D$3:$D$40)))</f>
        <v/>
      </c>
    </row>
    <row r="6254" spans="1:10" x14ac:dyDescent="0.25">
      <c r="A6254" s="2">
        <v>6253</v>
      </c>
      <c r="B6254" s="2">
        <v>100</v>
      </c>
      <c r="C6254" s="2">
        <v>11</v>
      </c>
      <c r="D6254" s="11"/>
      <c r="E62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6254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5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6254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54" s="524" t="str">
        <f t="shared" si="293"/>
        <v/>
      </c>
      <c r="H6254" s="525">
        <f t="shared" si="294"/>
        <v>0</v>
      </c>
      <c r="I6254" s="526">
        <f t="shared" si="295"/>
        <v>1</v>
      </c>
      <c r="J6254" s="526" t="str">
        <f ca="1">IF(G6254="","",SUMPRODUCT(LOOKUP(MID(SUBSTITUTE(UPPER(TRIM(CLEAN(SUBSTITUTE(SUBSTITUTE(G6254,"ٔ",""),"ـ","ء"))))," ",""),ROW(INDIRECT("1:"&amp;LEN(SUBSTITUTE(UPPER(TRIM(CLEAN(SUBSTITUTE(SUBSTITUTE(G6254,"ٔ",""),"ـ","ء"))))," ","")))),1),Gematria!$C$3:$C$40,Gematria!$D$3:$D$40)))</f>
        <v/>
      </c>
    </row>
    <row r="6255" spans="1:10" x14ac:dyDescent="0.25">
      <c r="A6255" s="2">
        <v>6254</v>
      </c>
      <c r="B6255" s="2">
        <v>101</v>
      </c>
      <c r="C6255" s="2">
        <v>0</v>
      </c>
      <c r="D6255" s="11"/>
      <c r="E62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6255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5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6255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55" s="524" t="str">
        <f t="shared" si="293"/>
        <v/>
      </c>
      <c r="H6255" s="525">
        <f t="shared" si="294"/>
        <v>0</v>
      </c>
      <c r="I6255" s="526">
        <f t="shared" si="295"/>
        <v>1</v>
      </c>
      <c r="J6255" s="526" t="str">
        <f ca="1">IF(G6255="","",SUMPRODUCT(LOOKUP(MID(SUBSTITUTE(UPPER(TRIM(CLEAN(SUBSTITUTE(SUBSTITUTE(G6255,"ٔ",""),"ـ","ء"))))," ",""),ROW(INDIRECT("1:"&amp;LEN(SUBSTITUTE(UPPER(TRIM(CLEAN(SUBSTITUTE(SUBSTITUTE(G6255,"ٔ",""),"ـ","ء"))))," ","")))),1),Gematria!$C$3:$C$40,Gematria!$D$3:$D$40)))</f>
        <v/>
      </c>
    </row>
    <row r="6256" spans="1:10" x14ac:dyDescent="0.25">
      <c r="A6256" s="2">
        <v>6255</v>
      </c>
      <c r="B6256" s="2">
        <v>101</v>
      </c>
      <c r="C6256" s="2">
        <v>1</v>
      </c>
      <c r="D6256" s="11"/>
      <c r="E62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6256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5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6256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56" s="524" t="str">
        <f t="shared" si="293"/>
        <v/>
      </c>
      <c r="H6256" s="525">
        <f t="shared" si="294"/>
        <v>0</v>
      </c>
      <c r="I6256" s="526">
        <f t="shared" si="295"/>
        <v>1</v>
      </c>
      <c r="J6256" s="526" t="str">
        <f ca="1">IF(G6256="","",SUMPRODUCT(LOOKUP(MID(SUBSTITUTE(UPPER(TRIM(CLEAN(SUBSTITUTE(SUBSTITUTE(G6256,"ٔ",""),"ـ","ء"))))," ",""),ROW(INDIRECT("1:"&amp;LEN(SUBSTITUTE(UPPER(TRIM(CLEAN(SUBSTITUTE(SUBSTITUTE(G6256,"ٔ",""),"ـ","ء"))))," ","")))),1),Gematria!$C$3:$C$40,Gematria!$D$3:$D$40)))</f>
        <v/>
      </c>
    </row>
    <row r="6257" spans="1:10" x14ac:dyDescent="0.25">
      <c r="A6257" s="2">
        <v>6256</v>
      </c>
      <c r="B6257" s="2">
        <v>101</v>
      </c>
      <c r="C6257" s="2">
        <v>2</v>
      </c>
      <c r="D6257" s="11"/>
      <c r="E62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6257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5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6257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57" s="524" t="str">
        <f t="shared" si="293"/>
        <v/>
      </c>
      <c r="H6257" s="525">
        <f t="shared" si="294"/>
        <v>0</v>
      </c>
      <c r="I6257" s="526">
        <f t="shared" si="295"/>
        <v>1</v>
      </c>
      <c r="J6257" s="526" t="str">
        <f ca="1">IF(G6257="","",SUMPRODUCT(LOOKUP(MID(SUBSTITUTE(UPPER(TRIM(CLEAN(SUBSTITUTE(SUBSTITUTE(G6257,"ٔ",""),"ـ","ء"))))," ",""),ROW(INDIRECT("1:"&amp;LEN(SUBSTITUTE(UPPER(TRIM(CLEAN(SUBSTITUTE(SUBSTITUTE(G6257,"ٔ",""),"ـ","ء"))))," ","")))),1),Gematria!$C$3:$C$40,Gematria!$D$3:$D$40)))</f>
        <v/>
      </c>
    </row>
    <row r="6258" spans="1:10" x14ac:dyDescent="0.25">
      <c r="A6258" s="2">
        <v>6257</v>
      </c>
      <c r="B6258" s="2">
        <v>101</v>
      </c>
      <c r="C6258" s="2">
        <v>3</v>
      </c>
      <c r="D6258" s="11"/>
      <c r="E62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6258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5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6258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58" s="524" t="str">
        <f t="shared" si="293"/>
        <v/>
      </c>
      <c r="H6258" s="525">
        <f t="shared" si="294"/>
        <v>0</v>
      </c>
      <c r="I6258" s="526">
        <f t="shared" si="295"/>
        <v>1</v>
      </c>
      <c r="J6258" s="526" t="str">
        <f ca="1">IF(G6258="","",SUMPRODUCT(LOOKUP(MID(SUBSTITUTE(UPPER(TRIM(CLEAN(SUBSTITUTE(SUBSTITUTE(G6258,"ٔ",""),"ـ","ء"))))," ",""),ROW(INDIRECT("1:"&amp;LEN(SUBSTITUTE(UPPER(TRIM(CLEAN(SUBSTITUTE(SUBSTITUTE(G6258,"ٔ",""),"ـ","ء"))))," ","")))),1),Gematria!$C$3:$C$40,Gematria!$D$3:$D$40)))</f>
        <v/>
      </c>
    </row>
    <row r="6259" spans="1:10" x14ac:dyDescent="0.25">
      <c r="A6259" s="2">
        <v>6258</v>
      </c>
      <c r="B6259" s="2">
        <v>101</v>
      </c>
      <c r="C6259" s="2">
        <v>4</v>
      </c>
      <c r="D6259" s="11"/>
      <c r="E62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6259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5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6259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59" s="524" t="str">
        <f t="shared" si="293"/>
        <v/>
      </c>
      <c r="H6259" s="525">
        <f t="shared" si="294"/>
        <v>0</v>
      </c>
      <c r="I6259" s="526">
        <f t="shared" si="295"/>
        <v>1</v>
      </c>
      <c r="J6259" s="526" t="str">
        <f ca="1">IF(G6259="","",SUMPRODUCT(LOOKUP(MID(SUBSTITUTE(UPPER(TRIM(CLEAN(SUBSTITUTE(SUBSTITUTE(G6259,"ٔ",""),"ـ","ء"))))," ",""),ROW(INDIRECT("1:"&amp;LEN(SUBSTITUTE(UPPER(TRIM(CLEAN(SUBSTITUTE(SUBSTITUTE(G6259,"ٔ",""),"ـ","ء"))))," ","")))),1),Gematria!$C$3:$C$40,Gematria!$D$3:$D$40)))</f>
        <v/>
      </c>
    </row>
    <row r="6260" spans="1:10" x14ac:dyDescent="0.25">
      <c r="A6260" s="2">
        <v>6259</v>
      </c>
      <c r="B6260" s="2">
        <v>101</v>
      </c>
      <c r="C6260" s="2">
        <v>5</v>
      </c>
      <c r="D6260" s="11"/>
      <c r="E62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6260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6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6260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60" s="524" t="str">
        <f t="shared" si="293"/>
        <v/>
      </c>
      <c r="H6260" s="525">
        <f t="shared" si="294"/>
        <v>0</v>
      </c>
      <c r="I6260" s="526">
        <f t="shared" si="295"/>
        <v>1</v>
      </c>
      <c r="J6260" s="526" t="str">
        <f ca="1">IF(G6260="","",SUMPRODUCT(LOOKUP(MID(SUBSTITUTE(UPPER(TRIM(CLEAN(SUBSTITUTE(SUBSTITUTE(G6260,"ٔ",""),"ـ","ء"))))," ",""),ROW(INDIRECT("1:"&amp;LEN(SUBSTITUTE(UPPER(TRIM(CLEAN(SUBSTITUTE(SUBSTITUTE(G6260,"ٔ",""),"ـ","ء"))))," ","")))),1),Gematria!$C$3:$C$40,Gematria!$D$3:$D$40)))</f>
        <v/>
      </c>
    </row>
    <row r="6261" spans="1:10" x14ac:dyDescent="0.25">
      <c r="A6261" s="2">
        <v>6260</v>
      </c>
      <c r="B6261" s="2">
        <v>101</v>
      </c>
      <c r="C6261" s="2">
        <v>6</v>
      </c>
      <c r="D6261" s="11"/>
      <c r="E62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6261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6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6261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61" s="524" t="str">
        <f t="shared" si="293"/>
        <v/>
      </c>
      <c r="H6261" s="525">
        <f t="shared" si="294"/>
        <v>0</v>
      </c>
      <c r="I6261" s="526">
        <f t="shared" si="295"/>
        <v>1</v>
      </c>
      <c r="J6261" s="526" t="str">
        <f ca="1">IF(G6261="","",SUMPRODUCT(LOOKUP(MID(SUBSTITUTE(UPPER(TRIM(CLEAN(SUBSTITUTE(SUBSTITUTE(G6261,"ٔ",""),"ـ","ء"))))," ",""),ROW(INDIRECT("1:"&amp;LEN(SUBSTITUTE(UPPER(TRIM(CLEAN(SUBSTITUTE(SUBSTITUTE(G6261,"ٔ",""),"ـ","ء"))))," ","")))),1),Gematria!$C$3:$C$40,Gematria!$D$3:$D$40)))</f>
        <v/>
      </c>
    </row>
    <row r="6262" spans="1:10" x14ac:dyDescent="0.25">
      <c r="A6262" s="2">
        <v>6261</v>
      </c>
      <c r="B6262" s="2">
        <v>101</v>
      </c>
      <c r="C6262" s="2">
        <v>7</v>
      </c>
      <c r="D6262" s="11"/>
      <c r="E62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6262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6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6262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62" s="524" t="str">
        <f t="shared" si="293"/>
        <v/>
      </c>
      <c r="H6262" s="525">
        <f t="shared" si="294"/>
        <v>0</v>
      </c>
      <c r="I6262" s="526">
        <f t="shared" si="295"/>
        <v>1</v>
      </c>
      <c r="J6262" s="526" t="str">
        <f ca="1">IF(G6262="","",SUMPRODUCT(LOOKUP(MID(SUBSTITUTE(UPPER(TRIM(CLEAN(SUBSTITUTE(SUBSTITUTE(G6262,"ٔ",""),"ـ","ء"))))," ",""),ROW(INDIRECT("1:"&amp;LEN(SUBSTITUTE(UPPER(TRIM(CLEAN(SUBSTITUTE(SUBSTITUTE(G6262,"ٔ",""),"ـ","ء"))))," ","")))),1),Gematria!$C$3:$C$40,Gematria!$D$3:$D$40)))</f>
        <v/>
      </c>
    </row>
    <row r="6263" spans="1:10" x14ac:dyDescent="0.25">
      <c r="A6263" s="2">
        <v>6262</v>
      </c>
      <c r="B6263" s="2">
        <v>101</v>
      </c>
      <c r="C6263" s="2">
        <v>8</v>
      </c>
      <c r="D6263" s="11"/>
      <c r="E62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6263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6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6263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63" s="524" t="str">
        <f t="shared" si="293"/>
        <v/>
      </c>
      <c r="H6263" s="525">
        <f t="shared" si="294"/>
        <v>0</v>
      </c>
      <c r="I6263" s="526">
        <f t="shared" si="295"/>
        <v>1</v>
      </c>
      <c r="J6263" s="526" t="str">
        <f ca="1">IF(G6263="","",SUMPRODUCT(LOOKUP(MID(SUBSTITUTE(UPPER(TRIM(CLEAN(SUBSTITUTE(SUBSTITUTE(G6263,"ٔ",""),"ـ","ء"))))," ",""),ROW(INDIRECT("1:"&amp;LEN(SUBSTITUTE(UPPER(TRIM(CLEAN(SUBSTITUTE(SUBSTITUTE(G6263,"ٔ",""),"ـ","ء"))))," ","")))),1),Gematria!$C$3:$C$40,Gematria!$D$3:$D$40)))</f>
        <v/>
      </c>
    </row>
    <row r="6264" spans="1:10" x14ac:dyDescent="0.25">
      <c r="A6264" s="2">
        <v>6263</v>
      </c>
      <c r="B6264" s="2">
        <v>101</v>
      </c>
      <c r="C6264" s="2">
        <v>9</v>
      </c>
      <c r="D6264" s="11"/>
      <c r="E62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6264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6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6264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64" s="524" t="str">
        <f t="shared" si="293"/>
        <v/>
      </c>
      <c r="H6264" s="525">
        <f t="shared" si="294"/>
        <v>0</v>
      </c>
      <c r="I6264" s="526">
        <f t="shared" si="295"/>
        <v>1</v>
      </c>
      <c r="J6264" s="526" t="str">
        <f ca="1">IF(G6264="","",SUMPRODUCT(LOOKUP(MID(SUBSTITUTE(UPPER(TRIM(CLEAN(SUBSTITUTE(SUBSTITUTE(G6264,"ٔ",""),"ـ","ء"))))," ",""),ROW(INDIRECT("1:"&amp;LEN(SUBSTITUTE(UPPER(TRIM(CLEAN(SUBSTITUTE(SUBSTITUTE(G6264,"ٔ",""),"ـ","ء"))))," ","")))),1),Gematria!$C$3:$C$40,Gematria!$D$3:$D$40)))</f>
        <v/>
      </c>
    </row>
    <row r="6265" spans="1:10" x14ac:dyDescent="0.25">
      <c r="A6265" s="2">
        <v>6264</v>
      </c>
      <c r="B6265" s="2">
        <v>101</v>
      </c>
      <c r="C6265" s="2">
        <v>10</v>
      </c>
      <c r="D6265" s="11"/>
      <c r="E62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6265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6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6265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65" s="524" t="str">
        <f t="shared" si="293"/>
        <v/>
      </c>
      <c r="H6265" s="525">
        <f t="shared" si="294"/>
        <v>0</v>
      </c>
      <c r="I6265" s="526">
        <f t="shared" si="295"/>
        <v>1</v>
      </c>
      <c r="J6265" s="526" t="str">
        <f ca="1">IF(G6265="","",SUMPRODUCT(LOOKUP(MID(SUBSTITUTE(UPPER(TRIM(CLEAN(SUBSTITUTE(SUBSTITUTE(G6265,"ٔ",""),"ـ","ء"))))," ",""),ROW(INDIRECT("1:"&amp;LEN(SUBSTITUTE(UPPER(TRIM(CLEAN(SUBSTITUTE(SUBSTITUTE(G6265,"ٔ",""),"ـ","ء"))))," ","")))),1),Gematria!$C$3:$C$40,Gematria!$D$3:$D$40)))</f>
        <v/>
      </c>
    </row>
    <row r="6266" spans="1:10" x14ac:dyDescent="0.25">
      <c r="A6266" s="2">
        <v>6265</v>
      </c>
      <c r="B6266" s="2">
        <v>101</v>
      </c>
      <c r="C6266" s="2">
        <v>11</v>
      </c>
      <c r="D6266" s="11"/>
      <c r="E62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6266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6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6266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66" s="524" t="str">
        <f t="shared" si="293"/>
        <v/>
      </c>
      <c r="H6266" s="525">
        <f t="shared" si="294"/>
        <v>0</v>
      </c>
      <c r="I6266" s="526">
        <f t="shared" si="295"/>
        <v>1</v>
      </c>
      <c r="J6266" s="526" t="str">
        <f ca="1">IF(G6266="","",SUMPRODUCT(LOOKUP(MID(SUBSTITUTE(UPPER(TRIM(CLEAN(SUBSTITUTE(SUBSTITUTE(G6266,"ٔ",""),"ـ","ء"))))," ",""),ROW(INDIRECT("1:"&amp;LEN(SUBSTITUTE(UPPER(TRIM(CLEAN(SUBSTITUTE(SUBSTITUTE(G6266,"ٔ",""),"ـ","ء"))))," ","")))),1),Gematria!$C$3:$C$40,Gematria!$D$3:$D$40)))</f>
        <v/>
      </c>
    </row>
    <row r="6267" spans="1:10" x14ac:dyDescent="0.25">
      <c r="A6267" s="2">
        <v>6266</v>
      </c>
      <c r="B6267" s="2">
        <v>102</v>
      </c>
      <c r="C6267" s="2">
        <v>0</v>
      </c>
      <c r="D6267" s="11"/>
      <c r="E62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6267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6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6267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67" s="524" t="str">
        <f t="shared" si="293"/>
        <v/>
      </c>
      <c r="H6267" s="525">
        <f t="shared" si="294"/>
        <v>0</v>
      </c>
      <c r="I6267" s="526">
        <f t="shared" si="295"/>
        <v>1</v>
      </c>
      <c r="J6267" s="526" t="str">
        <f ca="1">IF(G6267="","",SUMPRODUCT(LOOKUP(MID(SUBSTITUTE(UPPER(TRIM(CLEAN(SUBSTITUTE(SUBSTITUTE(G6267,"ٔ",""),"ـ","ء"))))," ",""),ROW(INDIRECT("1:"&amp;LEN(SUBSTITUTE(UPPER(TRIM(CLEAN(SUBSTITUTE(SUBSTITUTE(G6267,"ٔ",""),"ـ","ء"))))," ","")))),1),Gematria!$C$3:$C$40,Gematria!$D$3:$D$40)))</f>
        <v/>
      </c>
    </row>
    <row r="6268" spans="1:10" x14ac:dyDescent="0.25">
      <c r="A6268" s="2">
        <v>6267</v>
      </c>
      <c r="B6268" s="2">
        <v>102</v>
      </c>
      <c r="C6268" s="2">
        <v>1</v>
      </c>
      <c r="D6268" s="11"/>
      <c r="E62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6268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6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6268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68" s="524" t="str">
        <f t="shared" si="293"/>
        <v/>
      </c>
      <c r="H6268" s="525">
        <f t="shared" si="294"/>
        <v>0</v>
      </c>
      <c r="I6268" s="526">
        <f t="shared" si="295"/>
        <v>1</v>
      </c>
      <c r="J6268" s="526" t="str">
        <f ca="1">IF(G6268="","",SUMPRODUCT(LOOKUP(MID(SUBSTITUTE(UPPER(TRIM(CLEAN(SUBSTITUTE(SUBSTITUTE(G6268,"ٔ",""),"ـ","ء"))))," ",""),ROW(INDIRECT("1:"&amp;LEN(SUBSTITUTE(UPPER(TRIM(CLEAN(SUBSTITUTE(SUBSTITUTE(G6268,"ٔ",""),"ـ","ء"))))," ","")))),1),Gematria!$C$3:$C$40,Gematria!$D$3:$D$40)))</f>
        <v/>
      </c>
    </row>
    <row r="6269" spans="1:10" x14ac:dyDescent="0.25">
      <c r="A6269" s="2">
        <v>6268</v>
      </c>
      <c r="B6269" s="2">
        <v>102</v>
      </c>
      <c r="C6269" s="2">
        <v>2</v>
      </c>
      <c r="D6269" s="11"/>
      <c r="E62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6269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6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6269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69" s="524" t="str">
        <f t="shared" si="293"/>
        <v/>
      </c>
      <c r="H6269" s="525">
        <f t="shared" si="294"/>
        <v>0</v>
      </c>
      <c r="I6269" s="526">
        <f t="shared" si="295"/>
        <v>1</v>
      </c>
      <c r="J6269" s="526" t="str">
        <f ca="1">IF(G6269="","",SUMPRODUCT(LOOKUP(MID(SUBSTITUTE(UPPER(TRIM(CLEAN(SUBSTITUTE(SUBSTITUTE(G6269,"ٔ",""),"ـ","ء"))))," ",""),ROW(INDIRECT("1:"&amp;LEN(SUBSTITUTE(UPPER(TRIM(CLEAN(SUBSTITUTE(SUBSTITUTE(G6269,"ٔ",""),"ـ","ء"))))," ","")))),1),Gematria!$C$3:$C$40,Gematria!$D$3:$D$40)))</f>
        <v/>
      </c>
    </row>
    <row r="6270" spans="1:10" x14ac:dyDescent="0.25">
      <c r="A6270" s="2">
        <v>6269</v>
      </c>
      <c r="B6270" s="2">
        <v>102</v>
      </c>
      <c r="C6270" s="2">
        <v>3</v>
      </c>
      <c r="D6270" s="11"/>
      <c r="E62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6270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7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6270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70" s="524" t="str">
        <f t="shared" si="293"/>
        <v/>
      </c>
      <c r="H6270" s="525">
        <f t="shared" si="294"/>
        <v>0</v>
      </c>
      <c r="I6270" s="526">
        <f t="shared" si="295"/>
        <v>1</v>
      </c>
      <c r="J6270" s="526" t="str">
        <f ca="1">IF(G6270="","",SUMPRODUCT(LOOKUP(MID(SUBSTITUTE(UPPER(TRIM(CLEAN(SUBSTITUTE(SUBSTITUTE(G6270,"ٔ",""),"ـ","ء"))))," ",""),ROW(INDIRECT("1:"&amp;LEN(SUBSTITUTE(UPPER(TRIM(CLEAN(SUBSTITUTE(SUBSTITUTE(G6270,"ٔ",""),"ـ","ء"))))," ","")))),1),Gematria!$C$3:$C$40,Gematria!$D$3:$D$40)))</f>
        <v/>
      </c>
    </row>
    <row r="6271" spans="1:10" x14ac:dyDescent="0.25">
      <c r="A6271" s="2">
        <v>6270</v>
      </c>
      <c r="B6271" s="2">
        <v>102</v>
      </c>
      <c r="C6271" s="2">
        <v>4</v>
      </c>
      <c r="D6271" s="11"/>
      <c r="E62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6271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7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6271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71" s="524" t="str">
        <f t="shared" si="293"/>
        <v/>
      </c>
      <c r="H6271" s="525">
        <f t="shared" si="294"/>
        <v>0</v>
      </c>
      <c r="I6271" s="526">
        <f t="shared" si="295"/>
        <v>1</v>
      </c>
      <c r="J6271" s="526" t="str">
        <f ca="1">IF(G6271="","",SUMPRODUCT(LOOKUP(MID(SUBSTITUTE(UPPER(TRIM(CLEAN(SUBSTITUTE(SUBSTITUTE(G6271,"ٔ",""),"ـ","ء"))))," ",""),ROW(INDIRECT("1:"&amp;LEN(SUBSTITUTE(UPPER(TRIM(CLEAN(SUBSTITUTE(SUBSTITUTE(G6271,"ٔ",""),"ـ","ء"))))," ","")))),1),Gematria!$C$3:$C$40,Gematria!$D$3:$D$40)))</f>
        <v/>
      </c>
    </row>
    <row r="6272" spans="1:10" x14ac:dyDescent="0.25">
      <c r="A6272" s="2">
        <v>6271</v>
      </c>
      <c r="B6272" s="2">
        <v>102</v>
      </c>
      <c r="C6272" s="2">
        <v>5</v>
      </c>
      <c r="D6272" s="11"/>
      <c r="E62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6272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7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6272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72" s="524" t="str">
        <f t="shared" si="293"/>
        <v/>
      </c>
      <c r="H6272" s="525">
        <f t="shared" si="294"/>
        <v>0</v>
      </c>
      <c r="I6272" s="526">
        <f t="shared" si="295"/>
        <v>1</v>
      </c>
      <c r="J6272" s="526" t="str">
        <f ca="1">IF(G6272="","",SUMPRODUCT(LOOKUP(MID(SUBSTITUTE(UPPER(TRIM(CLEAN(SUBSTITUTE(SUBSTITUTE(G6272,"ٔ",""),"ـ","ء"))))," ",""),ROW(INDIRECT("1:"&amp;LEN(SUBSTITUTE(UPPER(TRIM(CLEAN(SUBSTITUTE(SUBSTITUTE(G6272,"ٔ",""),"ـ","ء"))))," ","")))),1),Gematria!$C$3:$C$40,Gematria!$D$3:$D$40)))</f>
        <v/>
      </c>
    </row>
    <row r="6273" spans="1:10" x14ac:dyDescent="0.25">
      <c r="A6273" s="2">
        <v>6272</v>
      </c>
      <c r="B6273" s="2">
        <v>102</v>
      </c>
      <c r="C6273" s="2">
        <v>6</v>
      </c>
      <c r="D6273" s="11"/>
      <c r="E62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6273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7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6273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73" s="524" t="str">
        <f t="shared" si="293"/>
        <v/>
      </c>
      <c r="H6273" s="525">
        <f t="shared" si="294"/>
        <v>0</v>
      </c>
      <c r="I6273" s="526">
        <f t="shared" si="295"/>
        <v>1</v>
      </c>
      <c r="J6273" s="526" t="str">
        <f ca="1">IF(G6273="","",SUMPRODUCT(LOOKUP(MID(SUBSTITUTE(UPPER(TRIM(CLEAN(SUBSTITUTE(SUBSTITUTE(G6273,"ٔ",""),"ـ","ء"))))," ",""),ROW(INDIRECT("1:"&amp;LEN(SUBSTITUTE(UPPER(TRIM(CLEAN(SUBSTITUTE(SUBSTITUTE(G6273,"ٔ",""),"ـ","ء"))))," ","")))),1),Gematria!$C$3:$C$40,Gematria!$D$3:$D$40)))</f>
        <v/>
      </c>
    </row>
    <row r="6274" spans="1:10" x14ac:dyDescent="0.25">
      <c r="A6274" s="2">
        <v>6273</v>
      </c>
      <c r="B6274" s="2">
        <v>102</v>
      </c>
      <c r="C6274" s="2">
        <v>7</v>
      </c>
      <c r="D6274" s="11"/>
      <c r="E62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6274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7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6274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74" s="524" t="str">
        <f t="shared" si="293"/>
        <v/>
      </c>
      <c r="H6274" s="525">
        <f t="shared" si="294"/>
        <v>0</v>
      </c>
      <c r="I6274" s="526">
        <f t="shared" si="295"/>
        <v>1</v>
      </c>
      <c r="J6274" s="526" t="str">
        <f ca="1">IF(G6274="","",SUMPRODUCT(LOOKUP(MID(SUBSTITUTE(UPPER(TRIM(CLEAN(SUBSTITUTE(SUBSTITUTE(G6274,"ٔ",""),"ـ","ء"))))," ",""),ROW(INDIRECT("1:"&amp;LEN(SUBSTITUTE(UPPER(TRIM(CLEAN(SUBSTITUTE(SUBSTITUTE(G6274,"ٔ",""),"ـ","ء"))))," ","")))),1),Gematria!$C$3:$C$40,Gematria!$D$3:$D$40)))</f>
        <v/>
      </c>
    </row>
    <row r="6275" spans="1:10" x14ac:dyDescent="0.25">
      <c r="A6275" s="2">
        <v>6274</v>
      </c>
      <c r="B6275" s="2">
        <v>102</v>
      </c>
      <c r="C6275" s="2">
        <v>8</v>
      </c>
      <c r="D6275" s="11"/>
      <c r="E62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6275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7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6275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75" s="524" t="str">
        <f t="shared" ref="G6275:G6338" si="296">TRIM(CLEAN(SUBSTITUTE(F6275,"ٔ","")))</f>
        <v/>
      </c>
      <c r="H6275" s="525">
        <f t="shared" ref="H6275:H6338" si="297">LEN(SUBSTITUTE(G6275," ",""))</f>
        <v>0</v>
      </c>
      <c r="I6275" s="526">
        <f t="shared" si="295"/>
        <v>1</v>
      </c>
      <c r="J6275" s="526" t="str">
        <f ca="1">IF(G6275="","",SUMPRODUCT(LOOKUP(MID(SUBSTITUTE(UPPER(TRIM(CLEAN(SUBSTITUTE(SUBSTITUTE(G6275,"ٔ",""),"ـ","ء"))))," ",""),ROW(INDIRECT("1:"&amp;LEN(SUBSTITUTE(UPPER(TRIM(CLEAN(SUBSTITUTE(SUBSTITUTE(G6275,"ٔ",""),"ـ","ء"))))," ","")))),1),Gematria!$C$3:$C$40,Gematria!$D$3:$D$40)))</f>
        <v/>
      </c>
    </row>
    <row r="6276" spans="1:10" x14ac:dyDescent="0.25">
      <c r="A6276" s="2">
        <v>6275</v>
      </c>
      <c r="B6276" s="2">
        <v>103</v>
      </c>
      <c r="C6276" s="2">
        <v>0</v>
      </c>
      <c r="D6276" s="11"/>
      <c r="E62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6276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7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6276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76" s="524" t="str">
        <f t="shared" si="296"/>
        <v/>
      </c>
      <c r="H6276" s="525">
        <f t="shared" si="297"/>
        <v>0</v>
      </c>
      <c r="I6276" s="526">
        <f t="shared" si="295"/>
        <v>1</v>
      </c>
      <c r="J6276" s="526" t="str">
        <f ca="1">IF(G6276="","",SUMPRODUCT(LOOKUP(MID(SUBSTITUTE(UPPER(TRIM(CLEAN(SUBSTITUTE(SUBSTITUTE(G6276,"ٔ",""),"ـ","ء"))))," ",""),ROW(INDIRECT("1:"&amp;LEN(SUBSTITUTE(UPPER(TRIM(CLEAN(SUBSTITUTE(SUBSTITUTE(G6276,"ٔ",""),"ـ","ء"))))," ","")))),1),Gematria!$C$3:$C$40,Gematria!$D$3:$D$40)))</f>
        <v/>
      </c>
    </row>
    <row r="6277" spans="1:10" x14ac:dyDescent="0.25">
      <c r="A6277" s="2">
        <v>6276</v>
      </c>
      <c r="B6277" s="2">
        <v>103</v>
      </c>
      <c r="C6277" s="2">
        <v>1</v>
      </c>
      <c r="D6277" s="11"/>
      <c r="E62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6277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7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6277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77" s="524" t="str">
        <f t="shared" si="296"/>
        <v/>
      </c>
      <c r="H6277" s="525">
        <f t="shared" si="297"/>
        <v>0</v>
      </c>
      <c r="I6277" s="526">
        <f t="shared" si="295"/>
        <v>1</v>
      </c>
      <c r="J6277" s="526" t="str">
        <f ca="1">IF(G6277="","",SUMPRODUCT(LOOKUP(MID(SUBSTITUTE(UPPER(TRIM(CLEAN(SUBSTITUTE(SUBSTITUTE(G6277,"ٔ",""),"ـ","ء"))))," ",""),ROW(INDIRECT("1:"&amp;LEN(SUBSTITUTE(UPPER(TRIM(CLEAN(SUBSTITUTE(SUBSTITUTE(G6277,"ٔ",""),"ـ","ء"))))," ","")))),1),Gematria!$C$3:$C$40,Gematria!$D$3:$D$40)))</f>
        <v/>
      </c>
    </row>
    <row r="6278" spans="1:10" x14ac:dyDescent="0.25">
      <c r="A6278" s="2">
        <v>6277</v>
      </c>
      <c r="B6278" s="2">
        <v>103</v>
      </c>
      <c r="C6278" s="2">
        <v>2</v>
      </c>
      <c r="D6278" s="11"/>
      <c r="E62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6278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7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6278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78" s="524" t="str">
        <f t="shared" si="296"/>
        <v/>
      </c>
      <c r="H6278" s="525">
        <f t="shared" si="297"/>
        <v>0</v>
      </c>
      <c r="I6278" s="526">
        <f t="shared" si="295"/>
        <v>1</v>
      </c>
      <c r="J6278" s="526" t="str">
        <f ca="1">IF(G6278="","",SUMPRODUCT(LOOKUP(MID(SUBSTITUTE(UPPER(TRIM(CLEAN(SUBSTITUTE(SUBSTITUTE(G6278,"ٔ",""),"ـ","ء"))))," ",""),ROW(INDIRECT("1:"&amp;LEN(SUBSTITUTE(UPPER(TRIM(CLEAN(SUBSTITUTE(SUBSTITUTE(G6278,"ٔ",""),"ـ","ء"))))," ","")))),1),Gematria!$C$3:$C$40,Gematria!$D$3:$D$40)))</f>
        <v/>
      </c>
    </row>
    <row r="6279" spans="1:10" x14ac:dyDescent="0.25">
      <c r="A6279" s="2">
        <v>6278</v>
      </c>
      <c r="B6279" s="2">
        <v>103</v>
      </c>
      <c r="C6279" s="2">
        <v>3</v>
      </c>
      <c r="D6279" s="11"/>
      <c r="E62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6279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7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6279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79" s="524" t="str">
        <f t="shared" si="296"/>
        <v/>
      </c>
      <c r="H6279" s="525">
        <f t="shared" si="297"/>
        <v>0</v>
      </c>
      <c r="I6279" s="526">
        <f t="shared" si="295"/>
        <v>1</v>
      </c>
      <c r="J6279" s="526" t="str">
        <f ca="1">IF(G6279="","",SUMPRODUCT(LOOKUP(MID(SUBSTITUTE(UPPER(TRIM(CLEAN(SUBSTITUTE(SUBSTITUTE(G6279,"ٔ",""),"ـ","ء"))))," ",""),ROW(INDIRECT("1:"&amp;LEN(SUBSTITUTE(UPPER(TRIM(CLEAN(SUBSTITUTE(SUBSTITUTE(G6279,"ٔ",""),"ـ","ء"))))," ","")))),1),Gematria!$C$3:$C$40,Gematria!$D$3:$D$40)))</f>
        <v/>
      </c>
    </row>
    <row r="6280" spans="1:10" x14ac:dyDescent="0.25">
      <c r="A6280" s="2">
        <v>6279</v>
      </c>
      <c r="B6280" s="2">
        <v>104</v>
      </c>
      <c r="C6280" s="2">
        <v>0</v>
      </c>
      <c r="D6280" s="11"/>
      <c r="E62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6280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8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6280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80" s="524" t="str">
        <f t="shared" si="296"/>
        <v/>
      </c>
      <c r="H6280" s="525">
        <f t="shared" si="297"/>
        <v>0</v>
      </c>
      <c r="I6280" s="526">
        <f t="shared" si="295"/>
        <v>1</v>
      </c>
      <c r="J6280" s="526" t="str">
        <f ca="1">IF(G6280="","",SUMPRODUCT(LOOKUP(MID(SUBSTITUTE(UPPER(TRIM(CLEAN(SUBSTITUTE(SUBSTITUTE(G6280,"ٔ",""),"ـ","ء"))))," ",""),ROW(INDIRECT("1:"&amp;LEN(SUBSTITUTE(UPPER(TRIM(CLEAN(SUBSTITUTE(SUBSTITUTE(G6280,"ٔ",""),"ـ","ء"))))," ","")))),1),Gematria!$C$3:$C$40,Gematria!$D$3:$D$40)))</f>
        <v/>
      </c>
    </row>
    <row r="6281" spans="1:10" x14ac:dyDescent="0.25">
      <c r="A6281" s="2">
        <v>6280</v>
      </c>
      <c r="B6281" s="2">
        <v>104</v>
      </c>
      <c r="C6281" s="2">
        <v>1</v>
      </c>
      <c r="D6281" s="11"/>
      <c r="E62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6281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8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6281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81" s="524" t="str">
        <f t="shared" si="296"/>
        <v/>
      </c>
      <c r="H6281" s="525">
        <f t="shared" si="297"/>
        <v>0</v>
      </c>
      <c r="I6281" s="526">
        <f t="shared" si="295"/>
        <v>1</v>
      </c>
      <c r="J6281" s="526" t="str">
        <f ca="1">IF(G6281="","",SUMPRODUCT(LOOKUP(MID(SUBSTITUTE(UPPER(TRIM(CLEAN(SUBSTITUTE(SUBSTITUTE(G6281,"ٔ",""),"ـ","ء"))))," ",""),ROW(INDIRECT("1:"&amp;LEN(SUBSTITUTE(UPPER(TRIM(CLEAN(SUBSTITUTE(SUBSTITUTE(G6281,"ٔ",""),"ـ","ء"))))," ","")))),1),Gematria!$C$3:$C$40,Gematria!$D$3:$D$40)))</f>
        <v/>
      </c>
    </row>
    <row r="6282" spans="1:10" x14ac:dyDescent="0.25">
      <c r="A6282" s="2">
        <v>6281</v>
      </c>
      <c r="B6282" s="2">
        <v>104</v>
      </c>
      <c r="C6282" s="2">
        <v>2</v>
      </c>
      <c r="D6282" s="11"/>
      <c r="E62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6282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8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6282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82" s="524" t="str">
        <f t="shared" si="296"/>
        <v/>
      </c>
      <c r="H6282" s="525">
        <f t="shared" si="297"/>
        <v>0</v>
      </c>
      <c r="I6282" s="526">
        <f t="shared" si="295"/>
        <v>1</v>
      </c>
      <c r="J6282" s="526" t="str">
        <f ca="1">IF(G6282="","",SUMPRODUCT(LOOKUP(MID(SUBSTITUTE(UPPER(TRIM(CLEAN(SUBSTITUTE(SUBSTITUTE(G6282,"ٔ",""),"ـ","ء"))))," ",""),ROW(INDIRECT("1:"&amp;LEN(SUBSTITUTE(UPPER(TRIM(CLEAN(SUBSTITUTE(SUBSTITUTE(G6282,"ٔ",""),"ـ","ء"))))," ","")))),1),Gematria!$C$3:$C$40,Gematria!$D$3:$D$40)))</f>
        <v/>
      </c>
    </row>
    <row r="6283" spans="1:10" x14ac:dyDescent="0.25">
      <c r="A6283" s="2">
        <v>6282</v>
      </c>
      <c r="B6283" s="2">
        <v>104</v>
      </c>
      <c r="C6283" s="2">
        <v>3</v>
      </c>
      <c r="D6283" s="11"/>
      <c r="E62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6283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8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6283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83" s="524" t="str">
        <f t="shared" si="296"/>
        <v/>
      </c>
      <c r="H6283" s="525">
        <f t="shared" si="297"/>
        <v>0</v>
      </c>
      <c r="I6283" s="526">
        <f t="shared" si="295"/>
        <v>1</v>
      </c>
      <c r="J6283" s="526" t="str">
        <f ca="1">IF(G6283="","",SUMPRODUCT(LOOKUP(MID(SUBSTITUTE(UPPER(TRIM(CLEAN(SUBSTITUTE(SUBSTITUTE(G6283,"ٔ",""),"ـ","ء"))))," ",""),ROW(INDIRECT("1:"&amp;LEN(SUBSTITUTE(UPPER(TRIM(CLEAN(SUBSTITUTE(SUBSTITUTE(G6283,"ٔ",""),"ـ","ء"))))," ","")))),1),Gematria!$C$3:$C$40,Gematria!$D$3:$D$40)))</f>
        <v/>
      </c>
    </row>
    <row r="6284" spans="1:10" x14ac:dyDescent="0.25">
      <c r="A6284" s="2">
        <v>6283</v>
      </c>
      <c r="B6284" s="2">
        <v>104</v>
      </c>
      <c r="C6284" s="2">
        <v>4</v>
      </c>
      <c r="D6284" s="11"/>
      <c r="E62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6284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8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6284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84" s="524" t="str">
        <f t="shared" si="296"/>
        <v/>
      </c>
      <c r="H6284" s="525">
        <f t="shared" si="297"/>
        <v>0</v>
      </c>
      <c r="I6284" s="526">
        <f t="shared" si="295"/>
        <v>1</v>
      </c>
      <c r="J6284" s="526" t="str">
        <f ca="1">IF(G6284="","",SUMPRODUCT(LOOKUP(MID(SUBSTITUTE(UPPER(TRIM(CLEAN(SUBSTITUTE(SUBSTITUTE(G6284,"ٔ",""),"ـ","ء"))))," ",""),ROW(INDIRECT("1:"&amp;LEN(SUBSTITUTE(UPPER(TRIM(CLEAN(SUBSTITUTE(SUBSTITUTE(G6284,"ٔ",""),"ـ","ء"))))," ","")))),1),Gematria!$C$3:$C$40,Gematria!$D$3:$D$40)))</f>
        <v/>
      </c>
    </row>
    <row r="6285" spans="1:10" x14ac:dyDescent="0.25">
      <c r="A6285" s="2">
        <v>6284</v>
      </c>
      <c r="B6285" s="2">
        <v>104</v>
      </c>
      <c r="C6285" s="2">
        <v>5</v>
      </c>
      <c r="D6285" s="11"/>
      <c r="E62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6285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8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6285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85" s="524" t="str">
        <f t="shared" si="296"/>
        <v/>
      </c>
      <c r="H6285" s="525">
        <f t="shared" si="297"/>
        <v>0</v>
      </c>
      <c r="I6285" s="526">
        <f t="shared" si="295"/>
        <v>1</v>
      </c>
      <c r="J6285" s="526" t="str">
        <f ca="1">IF(G6285="","",SUMPRODUCT(LOOKUP(MID(SUBSTITUTE(UPPER(TRIM(CLEAN(SUBSTITUTE(SUBSTITUTE(G6285,"ٔ",""),"ـ","ء"))))," ",""),ROW(INDIRECT("1:"&amp;LEN(SUBSTITUTE(UPPER(TRIM(CLEAN(SUBSTITUTE(SUBSTITUTE(G6285,"ٔ",""),"ـ","ء"))))," ","")))),1),Gematria!$C$3:$C$40,Gematria!$D$3:$D$40)))</f>
        <v/>
      </c>
    </row>
    <row r="6286" spans="1:10" x14ac:dyDescent="0.25">
      <c r="A6286" s="2">
        <v>6285</v>
      </c>
      <c r="B6286" s="2">
        <v>104</v>
      </c>
      <c r="C6286" s="2">
        <v>6</v>
      </c>
      <c r="D6286" s="11"/>
      <c r="E62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6286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8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6286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86" s="524" t="str">
        <f t="shared" si="296"/>
        <v/>
      </c>
      <c r="H6286" s="525">
        <f t="shared" si="297"/>
        <v>0</v>
      </c>
      <c r="I6286" s="526">
        <f t="shared" si="295"/>
        <v>1</v>
      </c>
      <c r="J6286" s="526" t="str">
        <f ca="1">IF(G6286="","",SUMPRODUCT(LOOKUP(MID(SUBSTITUTE(UPPER(TRIM(CLEAN(SUBSTITUTE(SUBSTITUTE(G6286,"ٔ",""),"ـ","ء"))))," ",""),ROW(INDIRECT("1:"&amp;LEN(SUBSTITUTE(UPPER(TRIM(CLEAN(SUBSTITUTE(SUBSTITUTE(G6286,"ٔ",""),"ـ","ء"))))," ","")))),1),Gematria!$C$3:$C$40,Gematria!$D$3:$D$40)))</f>
        <v/>
      </c>
    </row>
    <row r="6287" spans="1:10" x14ac:dyDescent="0.25">
      <c r="A6287" s="2">
        <v>6286</v>
      </c>
      <c r="B6287" s="2">
        <v>104</v>
      </c>
      <c r="C6287" s="2">
        <v>7</v>
      </c>
      <c r="D6287" s="11"/>
      <c r="E62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6287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8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6287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87" s="524" t="str">
        <f t="shared" si="296"/>
        <v/>
      </c>
      <c r="H6287" s="525">
        <f t="shared" si="297"/>
        <v>0</v>
      </c>
      <c r="I6287" s="526">
        <f t="shared" si="295"/>
        <v>1</v>
      </c>
      <c r="J6287" s="526" t="str">
        <f ca="1">IF(G6287="","",SUMPRODUCT(LOOKUP(MID(SUBSTITUTE(UPPER(TRIM(CLEAN(SUBSTITUTE(SUBSTITUTE(G6287,"ٔ",""),"ـ","ء"))))," ",""),ROW(INDIRECT("1:"&amp;LEN(SUBSTITUTE(UPPER(TRIM(CLEAN(SUBSTITUTE(SUBSTITUTE(G6287,"ٔ",""),"ـ","ء"))))," ","")))),1),Gematria!$C$3:$C$40,Gematria!$D$3:$D$40)))</f>
        <v/>
      </c>
    </row>
    <row r="6288" spans="1:10" x14ac:dyDescent="0.25">
      <c r="A6288" s="2">
        <v>6287</v>
      </c>
      <c r="B6288" s="2">
        <v>104</v>
      </c>
      <c r="C6288" s="2">
        <v>8</v>
      </c>
      <c r="D6288" s="11"/>
      <c r="E62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6288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8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6288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88" s="524" t="str">
        <f t="shared" si="296"/>
        <v/>
      </c>
      <c r="H6288" s="525">
        <f t="shared" si="297"/>
        <v>0</v>
      </c>
      <c r="I6288" s="526">
        <f t="shared" si="295"/>
        <v>1</v>
      </c>
      <c r="J6288" s="526" t="str">
        <f ca="1">IF(G6288="","",SUMPRODUCT(LOOKUP(MID(SUBSTITUTE(UPPER(TRIM(CLEAN(SUBSTITUTE(SUBSTITUTE(G6288,"ٔ",""),"ـ","ء"))))," ",""),ROW(INDIRECT("1:"&amp;LEN(SUBSTITUTE(UPPER(TRIM(CLEAN(SUBSTITUTE(SUBSTITUTE(G6288,"ٔ",""),"ـ","ء"))))," ","")))),1),Gematria!$C$3:$C$40,Gematria!$D$3:$D$40)))</f>
        <v/>
      </c>
    </row>
    <row r="6289" spans="1:10" x14ac:dyDescent="0.25">
      <c r="A6289" s="2">
        <v>6288</v>
      </c>
      <c r="B6289" s="2">
        <v>104</v>
      </c>
      <c r="C6289" s="2">
        <v>9</v>
      </c>
      <c r="D6289" s="11"/>
      <c r="E62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6289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8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6289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89" s="524" t="str">
        <f t="shared" si="296"/>
        <v/>
      </c>
      <c r="H6289" s="525">
        <f t="shared" si="297"/>
        <v>0</v>
      </c>
      <c r="I6289" s="526">
        <f t="shared" si="295"/>
        <v>1</v>
      </c>
      <c r="J6289" s="526" t="str">
        <f ca="1">IF(G6289="","",SUMPRODUCT(LOOKUP(MID(SUBSTITUTE(UPPER(TRIM(CLEAN(SUBSTITUTE(SUBSTITUTE(G6289,"ٔ",""),"ـ","ء"))))," ",""),ROW(INDIRECT("1:"&amp;LEN(SUBSTITUTE(UPPER(TRIM(CLEAN(SUBSTITUTE(SUBSTITUTE(G6289,"ٔ",""),"ـ","ء"))))," ","")))),1),Gematria!$C$3:$C$40,Gematria!$D$3:$D$40)))</f>
        <v/>
      </c>
    </row>
    <row r="6290" spans="1:10" x14ac:dyDescent="0.25">
      <c r="A6290" s="2">
        <v>6289</v>
      </c>
      <c r="B6290" s="2">
        <v>105</v>
      </c>
      <c r="C6290" s="2">
        <v>0</v>
      </c>
      <c r="D6290" s="11"/>
      <c r="E62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6290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9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6290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90" s="524" t="str">
        <f t="shared" si="296"/>
        <v/>
      </c>
      <c r="H6290" s="525">
        <f t="shared" si="297"/>
        <v>0</v>
      </c>
      <c r="I6290" s="526">
        <f t="shared" si="295"/>
        <v>1</v>
      </c>
      <c r="J6290" s="526" t="str">
        <f ca="1">IF(G6290="","",SUMPRODUCT(LOOKUP(MID(SUBSTITUTE(UPPER(TRIM(CLEAN(SUBSTITUTE(SUBSTITUTE(G6290,"ٔ",""),"ـ","ء"))))," ",""),ROW(INDIRECT("1:"&amp;LEN(SUBSTITUTE(UPPER(TRIM(CLEAN(SUBSTITUTE(SUBSTITUTE(G6290,"ٔ",""),"ـ","ء"))))," ","")))),1),Gematria!$C$3:$C$40,Gematria!$D$3:$D$40)))</f>
        <v/>
      </c>
    </row>
    <row r="6291" spans="1:10" x14ac:dyDescent="0.25">
      <c r="A6291" s="2">
        <v>6290</v>
      </c>
      <c r="B6291" s="2">
        <v>105</v>
      </c>
      <c r="C6291" s="2">
        <v>1</v>
      </c>
      <c r="D6291" s="11"/>
      <c r="E62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6291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9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6291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91" s="524" t="str">
        <f t="shared" si="296"/>
        <v/>
      </c>
      <c r="H6291" s="525">
        <f t="shared" si="297"/>
        <v>0</v>
      </c>
      <c r="I6291" s="526">
        <f t="shared" ref="I6291:I6347" si="298">LEN(TRIM(G6291))-H6291+1</f>
        <v>1</v>
      </c>
      <c r="J6291" s="526" t="str">
        <f ca="1">IF(G6291="","",SUMPRODUCT(LOOKUP(MID(SUBSTITUTE(UPPER(TRIM(CLEAN(SUBSTITUTE(SUBSTITUTE(G6291,"ٔ",""),"ـ","ء"))))," ",""),ROW(INDIRECT("1:"&amp;LEN(SUBSTITUTE(UPPER(TRIM(CLEAN(SUBSTITUTE(SUBSTITUTE(G6291,"ٔ",""),"ـ","ء"))))," ","")))),1),Gematria!$C$3:$C$40,Gematria!$D$3:$D$40)))</f>
        <v/>
      </c>
    </row>
    <row r="6292" spans="1:10" x14ac:dyDescent="0.25">
      <c r="A6292" s="2">
        <v>6291</v>
      </c>
      <c r="B6292" s="2">
        <v>105</v>
      </c>
      <c r="C6292" s="2">
        <v>2</v>
      </c>
      <c r="D6292" s="11"/>
      <c r="E62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6292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9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6292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92" s="524" t="str">
        <f t="shared" si="296"/>
        <v/>
      </c>
      <c r="H6292" s="525">
        <f t="shared" si="297"/>
        <v>0</v>
      </c>
      <c r="I6292" s="526">
        <f t="shared" si="298"/>
        <v>1</v>
      </c>
      <c r="J6292" s="526" t="str">
        <f ca="1">IF(G6292="","",SUMPRODUCT(LOOKUP(MID(SUBSTITUTE(UPPER(TRIM(CLEAN(SUBSTITUTE(SUBSTITUTE(G6292,"ٔ",""),"ـ","ء"))))," ",""),ROW(INDIRECT("1:"&amp;LEN(SUBSTITUTE(UPPER(TRIM(CLEAN(SUBSTITUTE(SUBSTITUTE(G6292,"ٔ",""),"ـ","ء"))))," ","")))),1),Gematria!$C$3:$C$40,Gematria!$D$3:$D$40)))</f>
        <v/>
      </c>
    </row>
    <row r="6293" spans="1:10" x14ac:dyDescent="0.25">
      <c r="A6293" s="2">
        <v>6292</v>
      </c>
      <c r="B6293" s="2">
        <v>105</v>
      </c>
      <c r="C6293" s="2">
        <v>3</v>
      </c>
      <c r="D6293" s="11"/>
      <c r="E62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6293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9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6293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93" s="524" t="str">
        <f t="shared" si="296"/>
        <v/>
      </c>
      <c r="H6293" s="525">
        <f t="shared" si="297"/>
        <v>0</v>
      </c>
      <c r="I6293" s="526">
        <f t="shared" si="298"/>
        <v>1</v>
      </c>
      <c r="J6293" s="526" t="str">
        <f ca="1">IF(G6293="","",SUMPRODUCT(LOOKUP(MID(SUBSTITUTE(UPPER(TRIM(CLEAN(SUBSTITUTE(SUBSTITUTE(G6293,"ٔ",""),"ـ","ء"))))," ",""),ROW(INDIRECT("1:"&amp;LEN(SUBSTITUTE(UPPER(TRIM(CLEAN(SUBSTITUTE(SUBSTITUTE(G6293,"ٔ",""),"ـ","ء"))))," ","")))),1),Gematria!$C$3:$C$40,Gematria!$D$3:$D$40)))</f>
        <v/>
      </c>
    </row>
    <row r="6294" spans="1:10" x14ac:dyDescent="0.25">
      <c r="A6294" s="2">
        <v>6293</v>
      </c>
      <c r="B6294" s="2">
        <v>105</v>
      </c>
      <c r="C6294" s="2">
        <v>4</v>
      </c>
      <c r="D6294" s="11"/>
      <c r="E62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6294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9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6294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94" s="524" t="str">
        <f t="shared" si="296"/>
        <v/>
      </c>
      <c r="H6294" s="525">
        <f t="shared" si="297"/>
        <v>0</v>
      </c>
      <c r="I6294" s="526">
        <f t="shared" si="298"/>
        <v>1</v>
      </c>
      <c r="J6294" s="526" t="str">
        <f ca="1">IF(G6294="","",SUMPRODUCT(LOOKUP(MID(SUBSTITUTE(UPPER(TRIM(CLEAN(SUBSTITUTE(SUBSTITUTE(G6294,"ٔ",""),"ـ","ء"))))," ",""),ROW(INDIRECT("1:"&amp;LEN(SUBSTITUTE(UPPER(TRIM(CLEAN(SUBSTITUTE(SUBSTITUTE(G6294,"ٔ",""),"ـ","ء"))))," ","")))),1),Gematria!$C$3:$C$40,Gematria!$D$3:$D$40)))</f>
        <v/>
      </c>
    </row>
    <row r="6295" spans="1:10" x14ac:dyDescent="0.25">
      <c r="A6295" s="2">
        <v>6294</v>
      </c>
      <c r="B6295" s="2">
        <v>105</v>
      </c>
      <c r="C6295" s="2">
        <v>5</v>
      </c>
      <c r="D6295" s="11"/>
      <c r="E62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6295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9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6295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95" s="524" t="str">
        <f t="shared" si="296"/>
        <v/>
      </c>
      <c r="H6295" s="525">
        <f t="shared" si="297"/>
        <v>0</v>
      </c>
      <c r="I6295" s="526">
        <f t="shared" si="298"/>
        <v>1</v>
      </c>
      <c r="J6295" s="526" t="str">
        <f ca="1">IF(G6295="","",SUMPRODUCT(LOOKUP(MID(SUBSTITUTE(UPPER(TRIM(CLEAN(SUBSTITUTE(SUBSTITUTE(G6295,"ٔ",""),"ـ","ء"))))," ",""),ROW(INDIRECT("1:"&amp;LEN(SUBSTITUTE(UPPER(TRIM(CLEAN(SUBSTITUTE(SUBSTITUTE(G6295,"ٔ",""),"ـ","ء"))))," ","")))),1),Gematria!$C$3:$C$40,Gematria!$D$3:$D$40)))</f>
        <v/>
      </c>
    </row>
    <row r="6296" spans="1:10" x14ac:dyDescent="0.25">
      <c r="A6296" s="2">
        <v>6295</v>
      </c>
      <c r="B6296" s="2">
        <v>106</v>
      </c>
      <c r="C6296" s="2">
        <v>0</v>
      </c>
      <c r="D6296" s="11"/>
      <c r="E62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6296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9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6296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96" s="524" t="str">
        <f t="shared" si="296"/>
        <v/>
      </c>
      <c r="H6296" s="525">
        <f t="shared" si="297"/>
        <v>0</v>
      </c>
      <c r="I6296" s="526">
        <f t="shared" si="298"/>
        <v>1</v>
      </c>
      <c r="J6296" s="526" t="str">
        <f ca="1">IF(G6296="","",SUMPRODUCT(LOOKUP(MID(SUBSTITUTE(UPPER(TRIM(CLEAN(SUBSTITUTE(SUBSTITUTE(G6296,"ٔ",""),"ـ","ء"))))," ",""),ROW(INDIRECT("1:"&amp;LEN(SUBSTITUTE(UPPER(TRIM(CLEAN(SUBSTITUTE(SUBSTITUTE(G6296,"ٔ",""),"ـ","ء"))))," ","")))),1),Gematria!$C$3:$C$40,Gematria!$D$3:$D$40)))</f>
        <v/>
      </c>
    </row>
    <row r="6297" spans="1:10" x14ac:dyDescent="0.25">
      <c r="A6297" s="2">
        <v>6296</v>
      </c>
      <c r="B6297" s="2">
        <v>106</v>
      </c>
      <c r="C6297" s="2">
        <v>1</v>
      </c>
      <c r="D6297" s="11"/>
      <c r="E62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6297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9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6297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97" s="524" t="str">
        <f t="shared" si="296"/>
        <v/>
      </c>
      <c r="H6297" s="525">
        <f t="shared" si="297"/>
        <v>0</v>
      </c>
      <c r="I6297" s="526">
        <f t="shared" si="298"/>
        <v>1</v>
      </c>
      <c r="J6297" s="526" t="str">
        <f ca="1">IF(G6297="","",SUMPRODUCT(LOOKUP(MID(SUBSTITUTE(UPPER(TRIM(CLEAN(SUBSTITUTE(SUBSTITUTE(G6297,"ٔ",""),"ـ","ء"))))," ",""),ROW(INDIRECT("1:"&amp;LEN(SUBSTITUTE(UPPER(TRIM(CLEAN(SUBSTITUTE(SUBSTITUTE(G6297,"ٔ",""),"ـ","ء"))))," ","")))),1),Gematria!$C$3:$C$40,Gematria!$D$3:$D$40)))</f>
        <v/>
      </c>
    </row>
    <row r="6298" spans="1:10" x14ac:dyDescent="0.25">
      <c r="A6298" s="2">
        <v>6297</v>
      </c>
      <c r="B6298" s="2">
        <v>106</v>
      </c>
      <c r="C6298" s="2">
        <v>2</v>
      </c>
      <c r="D6298" s="11"/>
      <c r="E62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6298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9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6298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98" s="524" t="str">
        <f t="shared" si="296"/>
        <v/>
      </c>
      <c r="H6298" s="525">
        <f t="shared" si="297"/>
        <v>0</v>
      </c>
      <c r="I6298" s="526">
        <f t="shared" si="298"/>
        <v>1</v>
      </c>
      <c r="J6298" s="526" t="str">
        <f ca="1">IF(G6298="","",SUMPRODUCT(LOOKUP(MID(SUBSTITUTE(UPPER(TRIM(CLEAN(SUBSTITUTE(SUBSTITUTE(G6298,"ٔ",""),"ـ","ء"))))," ",""),ROW(INDIRECT("1:"&amp;LEN(SUBSTITUTE(UPPER(TRIM(CLEAN(SUBSTITUTE(SUBSTITUTE(G6298,"ٔ",""),"ـ","ء"))))," ","")))),1),Gematria!$C$3:$C$40,Gematria!$D$3:$D$40)))</f>
        <v/>
      </c>
    </row>
    <row r="6299" spans="1:10" x14ac:dyDescent="0.25">
      <c r="A6299" s="2">
        <v>6298</v>
      </c>
      <c r="B6299" s="2">
        <v>106</v>
      </c>
      <c r="C6299" s="2">
        <v>3</v>
      </c>
      <c r="D6299" s="11"/>
      <c r="E62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6299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29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6299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299" s="524" t="str">
        <f t="shared" si="296"/>
        <v/>
      </c>
      <c r="H6299" s="525">
        <f t="shared" si="297"/>
        <v>0</v>
      </c>
      <c r="I6299" s="526">
        <f t="shared" si="298"/>
        <v>1</v>
      </c>
      <c r="J6299" s="526" t="str">
        <f ca="1">IF(G6299="","",SUMPRODUCT(LOOKUP(MID(SUBSTITUTE(UPPER(TRIM(CLEAN(SUBSTITUTE(SUBSTITUTE(G6299,"ٔ",""),"ـ","ء"))))," ",""),ROW(INDIRECT("1:"&amp;LEN(SUBSTITUTE(UPPER(TRIM(CLEAN(SUBSTITUTE(SUBSTITUTE(G6299,"ٔ",""),"ـ","ء"))))," ","")))),1),Gematria!$C$3:$C$40,Gematria!$D$3:$D$40)))</f>
        <v/>
      </c>
    </row>
    <row r="6300" spans="1:10" x14ac:dyDescent="0.25">
      <c r="A6300" s="2">
        <v>6299</v>
      </c>
      <c r="B6300" s="2">
        <v>106</v>
      </c>
      <c r="C6300" s="2">
        <v>4</v>
      </c>
      <c r="D6300" s="11"/>
      <c r="E63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6300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0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6300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00" s="524" t="str">
        <f t="shared" si="296"/>
        <v/>
      </c>
      <c r="H6300" s="525">
        <f t="shared" si="297"/>
        <v>0</v>
      </c>
      <c r="I6300" s="526">
        <f t="shared" si="298"/>
        <v>1</v>
      </c>
      <c r="J6300" s="526" t="str">
        <f ca="1">IF(G6300="","",SUMPRODUCT(LOOKUP(MID(SUBSTITUTE(UPPER(TRIM(CLEAN(SUBSTITUTE(SUBSTITUTE(G6300,"ٔ",""),"ـ","ء"))))," ",""),ROW(INDIRECT("1:"&amp;LEN(SUBSTITUTE(UPPER(TRIM(CLEAN(SUBSTITUTE(SUBSTITUTE(G6300,"ٔ",""),"ـ","ء"))))," ","")))),1),Gematria!$C$3:$C$40,Gematria!$D$3:$D$40)))</f>
        <v/>
      </c>
    </row>
    <row r="6301" spans="1:10" x14ac:dyDescent="0.25">
      <c r="A6301" s="2">
        <v>6300</v>
      </c>
      <c r="B6301" s="2">
        <v>107</v>
      </c>
      <c r="C6301" s="2">
        <v>0</v>
      </c>
      <c r="D6301" s="11"/>
      <c r="E63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6301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0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6301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01" s="524" t="str">
        <f t="shared" si="296"/>
        <v/>
      </c>
      <c r="H6301" s="525">
        <f t="shared" si="297"/>
        <v>0</v>
      </c>
      <c r="I6301" s="526">
        <f t="shared" si="298"/>
        <v>1</v>
      </c>
      <c r="J6301" s="526" t="str">
        <f ca="1">IF(G6301="","",SUMPRODUCT(LOOKUP(MID(SUBSTITUTE(UPPER(TRIM(CLEAN(SUBSTITUTE(SUBSTITUTE(G6301,"ٔ",""),"ـ","ء"))))," ",""),ROW(INDIRECT("1:"&amp;LEN(SUBSTITUTE(UPPER(TRIM(CLEAN(SUBSTITUTE(SUBSTITUTE(G6301,"ٔ",""),"ـ","ء"))))," ","")))),1),Gematria!$C$3:$C$40,Gematria!$D$3:$D$40)))</f>
        <v/>
      </c>
    </row>
    <row r="6302" spans="1:10" x14ac:dyDescent="0.25">
      <c r="A6302" s="2">
        <v>6301</v>
      </c>
      <c r="B6302" s="2">
        <v>107</v>
      </c>
      <c r="C6302" s="2">
        <v>1</v>
      </c>
      <c r="D6302" s="11"/>
      <c r="E63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6302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0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6302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02" s="524" t="str">
        <f t="shared" si="296"/>
        <v/>
      </c>
      <c r="H6302" s="525">
        <f t="shared" si="297"/>
        <v>0</v>
      </c>
      <c r="I6302" s="526">
        <f t="shared" si="298"/>
        <v>1</v>
      </c>
      <c r="J6302" s="526" t="str">
        <f ca="1">IF(G6302="","",SUMPRODUCT(LOOKUP(MID(SUBSTITUTE(UPPER(TRIM(CLEAN(SUBSTITUTE(SUBSTITUTE(G6302,"ٔ",""),"ـ","ء"))))," ",""),ROW(INDIRECT("1:"&amp;LEN(SUBSTITUTE(UPPER(TRIM(CLEAN(SUBSTITUTE(SUBSTITUTE(G6302,"ٔ",""),"ـ","ء"))))," ","")))),1),Gematria!$C$3:$C$40,Gematria!$D$3:$D$40)))</f>
        <v/>
      </c>
    </row>
    <row r="6303" spans="1:10" x14ac:dyDescent="0.25">
      <c r="A6303" s="2">
        <v>6302</v>
      </c>
      <c r="B6303" s="2">
        <v>107</v>
      </c>
      <c r="C6303" s="2">
        <v>2</v>
      </c>
      <c r="D6303" s="11"/>
      <c r="E63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6303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0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6303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03" s="524" t="str">
        <f t="shared" si="296"/>
        <v/>
      </c>
      <c r="H6303" s="525">
        <f t="shared" si="297"/>
        <v>0</v>
      </c>
      <c r="I6303" s="526">
        <f t="shared" si="298"/>
        <v>1</v>
      </c>
      <c r="J6303" s="526" t="str">
        <f ca="1">IF(G6303="","",SUMPRODUCT(LOOKUP(MID(SUBSTITUTE(UPPER(TRIM(CLEAN(SUBSTITUTE(SUBSTITUTE(G6303,"ٔ",""),"ـ","ء"))))," ",""),ROW(INDIRECT("1:"&amp;LEN(SUBSTITUTE(UPPER(TRIM(CLEAN(SUBSTITUTE(SUBSTITUTE(G6303,"ٔ",""),"ـ","ء"))))," ","")))),1),Gematria!$C$3:$C$40,Gematria!$D$3:$D$40)))</f>
        <v/>
      </c>
    </row>
    <row r="6304" spans="1:10" x14ac:dyDescent="0.25">
      <c r="A6304" s="2">
        <v>6303</v>
      </c>
      <c r="B6304" s="2">
        <v>107</v>
      </c>
      <c r="C6304" s="2">
        <v>3</v>
      </c>
      <c r="D6304" s="11"/>
      <c r="E63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6304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0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6304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04" s="524" t="str">
        <f t="shared" si="296"/>
        <v/>
      </c>
      <c r="H6304" s="525">
        <f t="shared" si="297"/>
        <v>0</v>
      </c>
      <c r="I6304" s="526">
        <f t="shared" si="298"/>
        <v>1</v>
      </c>
      <c r="J6304" s="526" t="str">
        <f ca="1">IF(G6304="","",SUMPRODUCT(LOOKUP(MID(SUBSTITUTE(UPPER(TRIM(CLEAN(SUBSTITUTE(SUBSTITUTE(G6304,"ٔ",""),"ـ","ء"))))," ",""),ROW(INDIRECT("1:"&amp;LEN(SUBSTITUTE(UPPER(TRIM(CLEAN(SUBSTITUTE(SUBSTITUTE(G6304,"ٔ",""),"ـ","ء"))))," ","")))),1),Gematria!$C$3:$C$40,Gematria!$D$3:$D$40)))</f>
        <v/>
      </c>
    </row>
    <row r="6305" spans="1:10" x14ac:dyDescent="0.25">
      <c r="A6305" s="2">
        <v>6304</v>
      </c>
      <c r="B6305" s="2">
        <v>107</v>
      </c>
      <c r="C6305" s="2">
        <v>4</v>
      </c>
      <c r="D6305" s="11"/>
      <c r="E63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6305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0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6305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05" s="524" t="str">
        <f t="shared" si="296"/>
        <v/>
      </c>
      <c r="H6305" s="525">
        <f t="shared" si="297"/>
        <v>0</v>
      </c>
      <c r="I6305" s="526">
        <f t="shared" si="298"/>
        <v>1</v>
      </c>
      <c r="J6305" s="526" t="str">
        <f ca="1">IF(G6305="","",SUMPRODUCT(LOOKUP(MID(SUBSTITUTE(UPPER(TRIM(CLEAN(SUBSTITUTE(SUBSTITUTE(G6305,"ٔ",""),"ـ","ء"))))," ",""),ROW(INDIRECT("1:"&amp;LEN(SUBSTITUTE(UPPER(TRIM(CLEAN(SUBSTITUTE(SUBSTITUTE(G6305,"ٔ",""),"ـ","ء"))))," ","")))),1),Gematria!$C$3:$C$40,Gematria!$D$3:$D$40)))</f>
        <v/>
      </c>
    </row>
    <row r="6306" spans="1:10" x14ac:dyDescent="0.25">
      <c r="A6306" s="2">
        <v>6305</v>
      </c>
      <c r="B6306" s="2">
        <v>107</v>
      </c>
      <c r="C6306" s="2">
        <v>5</v>
      </c>
      <c r="D6306" s="11"/>
      <c r="E63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6306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0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6306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06" s="524" t="str">
        <f t="shared" si="296"/>
        <v/>
      </c>
      <c r="H6306" s="525">
        <f t="shared" si="297"/>
        <v>0</v>
      </c>
      <c r="I6306" s="526">
        <f t="shared" si="298"/>
        <v>1</v>
      </c>
      <c r="J6306" s="526" t="str">
        <f ca="1">IF(G6306="","",SUMPRODUCT(LOOKUP(MID(SUBSTITUTE(UPPER(TRIM(CLEAN(SUBSTITUTE(SUBSTITUTE(G6306,"ٔ",""),"ـ","ء"))))," ",""),ROW(INDIRECT("1:"&amp;LEN(SUBSTITUTE(UPPER(TRIM(CLEAN(SUBSTITUTE(SUBSTITUTE(G6306,"ٔ",""),"ـ","ء"))))," ","")))),1),Gematria!$C$3:$C$40,Gematria!$D$3:$D$40)))</f>
        <v/>
      </c>
    </row>
    <row r="6307" spans="1:10" x14ac:dyDescent="0.25">
      <c r="A6307" s="2">
        <v>6306</v>
      </c>
      <c r="B6307" s="2">
        <v>107</v>
      </c>
      <c r="C6307" s="2">
        <v>6</v>
      </c>
      <c r="D6307" s="11"/>
      <c r="E63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6307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0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6307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07" s="524" t="str">
        <f t="shared" si="296"/>
        <v/>
      </c>
      <c r="H6307" s="525">
        <f t="shared" si="297"/>
        <v>0</v>
      </c>
      <c r="I6307" s="526">
        <f t="shared" si="298"/>
        <v>1</v>
      </c>
      <c r="J6307" s="526" t="str">
        <f ca="1">IF(G6307="","",SUMPRODUCT(LOOKUP(MID(SUBSTITUTE(UPPER(TRIM(CLEAN(SUBSTITUTE(SUBSTITUTE(G6307,"ٔ",""),"ـ","ء"))))," ",""),ROW(INDIRECT("1:"&amp;LEN(SUBSTITUTE(UPPER(TRIM(CLEAN(SUBSTITUTE(SUBSTITUTE(G6307,"ٔ",""),"ـ","ء"))))," ","")))),1),Gematria!$C$3:$C$40,Gematria!$D$3:$D$40)))</f>
        <v/>
      </c>
    </row>
    <row r="6308" spans="1:10" x14ac:dyDescent="0.25">
      <c r="A6308" s="2">
        <v>6307</v>
      </c>
      <c r="B6308" s="2">
        <v>107</v>
      </c>
      <c r="C6308" s="2">
        <v>7</v>
      </c>
      <c r="D6308" s="11"/>
      <c r="E63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6308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0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6308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08" s="524" t="str">
        <f t="shared" si="296"/>
        <v/>
      </c>
      <c r="H6308" s="525">
        <f t="shared" si="297"/>
        <v>0</v>
      </c>
      <c r="I6308" s="526">
        <f t="shared" si="298"/>
        <v>1</v>
      </c>
      <c r="J6308" s="526" t="str">
        <f ca="1">IF(G6308="","",SUMPRODUCT(LOOKUP(MID(SUBSTITUTE(UPPER(TRIM(CLEAN(SUBSTITUTE(SUBSTITUTE(G6308,"ٔ",""),"ـ","ء"))))," ",""),ROW(INDIRECT("1:"&amp;LEN(SUBSTITUTE(UPPER(TRIM(CLEAN(SUBSTITUTE(SUBSTITUTE(G6308,"ٔ",""),"ـ","ء"))))," ","")))),1),Gematria!$C$3:$C$40,Gematria!$D$3:$D$40)))</f>
        <v/>
      </c>
    </row>
    <row r="6309" spans="1:10" x14ac:dyDescent="0.25">
      <c r="A6309" s="2">
        <v>6308</v>
      </c>
      <c r="B6309" s="2">
        <v>108</v>
      </c>
      <c r="C6309" s="2">
        <v>0</v>
      </c>
      <c r="D6309" s="11"/>
      <c r="E63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6309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0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6309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09" s="524" t="str">
        <f t="shared" si="296"/>
        <v/>
      </c>
      <c r="H6309" s="525">
        <f t="shared" si="297"/>
        <v>0</v>
      </c>
      <c r="I6309" s="526">
        <f t="shared" si="298"/>
        <v>1</v>
      </c>
      <c r="J6309" s="526" t="str">
        <f ca="1">IF(G6309="","",SUMPRODUCT(LOOKUP(MID(SUBSTITUTE(UPPER(TRIM(CLEAN(SUBSTITUTE(SUBSTITUTE(G6309,"ٔ",""),"ـ","ء"))))," ",""),ROW(INDIRECT("1:"&amp;LEN(SUBSTITUTE(UPPER(TRIM(CLEAN(SUBSTITUTE(SUBSTITUTE(G6309,"ٔ",""),"ـ","ء"))))," ","")))),1),Gematria!$C$3:$C$40,Gematria!$D$3:$D$40)))</f>
        <v/>
      </c>
    </row>
    <row r="6310" spans="1:10" x14ac:dyDescent="0.25">
      <c r="A6310" s="2">
        <v>6309</v>
      </c>
      <c r="B6310" s="2">
        <v>108</v>
      </c>
      <c r="C6310" s="2">
        <v>1</v>
      </c>
      <c r="D6310" s="11"/>
      <c r="E63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6310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1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6310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10" s="524" t="str">
        <f t="shared" si="296"/>
        <v/>
      </c>
      <c r="H6310" s="525">
        <f t="shared" si="297"/>
        <v>0</v>
      </c>
      <c r="I6310" s="526">
        <f t="shared" si="298"/>
        <v>1</v>
      </c>
      <c r="J6310" s="526" t="str">
        <f ca="1">IF(G6310="","",SUMPRODUCT(LOOKUP(MID(SUBSTITUTE(UPPER(TRIM(CLEAN(SUBSTITUTE(SUBSTITUTE(G6310,"ٔ",""),"ـ","ء"))))," ",""),ROW(INDIRECT("1:"&amp;LEN(SUBSTITUTE(UPPER(TRIM(CLEAN(SUBSTITUTE(SUBSTITUTE(G6310,"ٔ",""),"ـ","ء"))))," ","")))),1),Gematria!$C$3:$C$40,Gematria!$D$3:$D$40)))</f>
        <v/>
      </c>
    </row>
    <row r="6311" spans="1:10" x14ac:dyDescent="0.25">
      <c r="A6311" s="2">
        <v>6310</v>
      </c>
      <c r="B6311" s="2">
        <v>108</v>
      </c>
      <c r="C6311" s="2">
        <v>2</v>
      </c>
      <c r="D6311" s="11"/>
      <c r="E63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6311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1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6311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11" s="524" t="str">
        <f t="shared" si="296"/>
        <v/>
      </c>
      <c r="H6311" s="525">
        <f t="shared" si="297"/>
        <v>0</v>
      </c>
      <c r="I6311" s="526">
        <f t="shared" si="298"/>
        <v>1</v>
      </c>
      <c r="J6311" s="526" t="str">
        <f ca="1">IF(G6311="","",SUMPRODUCT(LOOKUP(MID(SUBSTITUTE(UPPER(TRIM(CLEAN(SUBSTITUTE(SUBSTITUTE(G6311,"ٔ",""),"ـ","ء"))))," ",""),ROW(INDIRECT("1:"&amp;LEN(SUBSTITUTE(UPPER(TRIM(CLEAN(SUBSTITUTE(SUBSTITUTE(G6311,"ٔ",""),"ـ","ء"))))," ","")))),1),Gematria!$C$3:$C$40,Gematria!$D$3:$D$40)))</f>
        <v/>
      </c>
    </row>
    <row r="6312" spans="1:10" x14ac:dyDescent="0.25">
      <c r="A6312" s="2">
        <v>6311</v>
      </c>
      <c r="B6312" s="2">
        <v>108</v>
      </c>
      <c r="C6312" s="2">
        <v>3</v>
      </c>
      <c r="D6312" s="11"/>
      <c r="E63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6312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1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6312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12" s="524" t="str">
        <f t="shared" si="296"/>
        <v/>
      </c>
      <c r="H6312" s="525">
        <f t="shared" si="297"/>
        <v>0</v>
      </c>
      <c r="I6312" s="526">
        <f t="shared" si="298"/>
        <v>1</v>
      </c>
      <c r="J6312" s="526" t="str">
        <f ca="1">IF(G6312="","",SUMPRODUCT(LOOKUP(MID(SUBSTITUTE(UPPER(TRIM(CLEAN(SUBSTITUTE(SUBSTITUTE(G6312,"ٔ",""),"ـ","ء"))))," ",""),ROW(INDIRECT("1:"&amp;LEN(SUBSTITUTE(UPPER(TRIM(CLEAN(SUBSTITUTE(SUBSTITUTE(G6312,"ٔ",""),"ـ","ء"))))," ","")))),1),Gematria!$C$3:$C$40,Gematria!$D$3:$D$40)))</f>
        <v/>
      </c>
    </row>
    <row r="6313" spans="1:10" x14ac:dyDescent="0.25">
      <c r="A6313" s="2">
        <v>6312</v>
      </c>
      <c r="B6313" s="2">
        <v>109</v>
      </c>
      <c r="C6313" s="2">
        <v>0</v>
      </c>
      <c r="D6313" s="11"/>
      <c r="E63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6313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1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6313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13" s="524" t="str">
        <f t="shared" si="296"/>
        <v/>
      </c>
      <c r="H6313" s="525">
        <f t="shared" si="297"/>
        <v>0</v>
      </c>
      <c r="I6313" s="526">
        <f t="shared" si="298"/>
        <v>1</v>
      </c>
      <c r="J6313" s="526" t="str">
        <f ca="1">IF(G6313="","",SUMPRODUCT(LOOKUP(MID(SUBSTITUTE(UPPER(TRIM(CLEAN(SUBSTITUTE(SUBSTITUTE(G6313,"ٔ",""),"ـ","ء"))))," ",""),ROW(INDIRECT("1:"&amp;LEN(SUBSTITUTE(UPPER(TRIM(CLEAN(SUBSTITUTE(SUBSTITUTE(G6313,"ٔ",""),"ـ","ء"))))," ","")))),1),Gematria!$C$3:$C$40,Gematria!$D$3:$D$40)))</f>
        <v/>
      </c>
    </row>
    <row r="6314" spans="1:10" x14ac:dyDescent="0.25">
      <c r="A6314" s="2">
        <v>6313</v>
      </c>
      <c r="B6314" s="2">
        <v>109</v>
      </c>
      <c r="C6314" s="2">
        <v>1</v>
      </c>
      <c r="D6314" s="11"/>
      <c r="E63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6314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1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6314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14" s="524" t="str">
        <f t="shared" si="296"/>
        <v/>
      </c>
      <c r="H6314" s="525">
        <f t="shared" si="297"/>
        <v>0</v>
      </c>
      <c r="I6314" s="526">
        <f t="shared" si="298"/>
        <v>1</v>
      </c>
      <c r="J6314" s="526" t="str">
        <f ca="1">IF(G6314="","",SUMPRODUCT(LOOKUP(MID(SUBSTITUTE(UPPER(TRIM(CLEAN(SUBSTITUTE(SUBSTITUTE(G6314,"ٔ",""),"ـ","ء"))))," ",""),ROW(INDIRECT("1:"&amp;LEN(SUBSTITUTE(UPPER(TRIM(CLEAN(SUBSTITUTE(SUBSTITUTE(G6314,"ٔ",""),"ـ","ء"))))," ","")))),1),Gematria!$C$3:$C$40,Gematria!$D$3:$D$40)))</f>
        <v/>
      </c>
    </row>
    <row r="6315" spans="1:10" x14ac:dyDescent="0.25">
      <c r="A6315" s="2">
        <v>6314</v>
      </c>
      <c r="B6315" s="2">
        <v>109</v>
      </c>
      <c r="C6315" s="2">
        <v>2</v>
      </c>
      <c r="D6315" s="11"/>
      <c r="E63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6315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1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6315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15" s="524" t="str">
        <f t="shared" si="296"/>
        <v/>
      </c>
      <c r="H6315" s="525">
        <f t="shared" si="297"/>
        <v>0</v>
      </c>
      <c r="I6315" s="526">
        <f t="shared" si="298"/>
        <v>1</v>
      </c>
      <c r="J6315" s="526" t="str">
        <f ca="1">IF(G6315="","",SUMPRODUCT(LOOKUP(MID(SUBSTITUTE(UPPER(TRIM(CLEAN(SUBSTITUTE(SUBSTITUTE(G6315,"ٔ",""),"ـ","ء"))))," ",""),ROW(INDIRECT("1:"&amp;LEN(SUBSTITUTE(UPPER(TRIM(CLEAN(SUBSTITUTE(SUBSTITUTE(G6315,"ٔ",""),"ـ","ء"))))," ","")))),1),Gematria!$C$3:$C$40,Gematria!$D$3:$D$40)))</f>
        <v/>
      </c>
    </row>
    <row r="6316" spans="1:10" x14ac:dyDescent="0.25">
      <c r="A6316" s="2">
        <v>6315</v>
      </c>
      <c r="B6316" s="2">
        <v>109</v>
      </c>
      <c r="C6316" s="2">
        <v>3</v>
      </c>
      <c r="D6316" s="11"/>
      <c r="E63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6316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1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6316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16" s="524" t="str">
        <f t="shared" si="296"/>
        <v/>
      </c>
      <c r="H6316" s="525">
        <f t="shared" si="297"/>
        <v>0</v>
      </c>
      <c r="I6316" s="526">
        <f t="shared" si="298"/>
        <v>1</v>
      </c>
      <c r="J6316" s="526" t="str">
        <f ca="1">IF(G6316="","",SUMPRODUCT(LOOKUP(MID(SUBSTITUTE(UPPER(TRIM(CLEAN(SUBSTITUTE(SUBSTITUTE(G6316,"ٔ",""),"ـ","ء"))))," ",""),ROW(INDIRECT("1:"&amp;LEN(SUBSTITUTE(UPPER(TRIM(CLEAN(SUBSTITUTE(SUBSTITUTE(G6316,"ٔ",""),"ـ","ء"))))," ","")))),1),Gematria!$C$3:$C$40,Gematria!$D$3:$D$40)))</f>
        <v/>
      </c>
    </row>
    <row r="6317" spans="1:10" x14ac:dyDescent="0.25">
      <c r="A6317" s="2">
        <v>6316</v>
      </c>
      <c r="B6317" s="2">
        <v>109</v>
      </c>
      <c r="C6317" s="2">
        <v>4</v>
      </c>
      <c r="D6317" s="11"/>
      <c r="E63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6317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1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6317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17" s="524" t="str">
        <f t="shared" si="296"/>
        <v/>
      </c>
      <c r="H6317" s="525">
        <f t="shared" si="297"/>
        <v>0</v>
      </c>
      <c r="I6317" s="526">
        <f t="shared" si="298"/>
        <v>1</v>
      </c>
      <c r="J6317" s="526" t="str">
        <f ca="1">IF(G6317="","",SUMPRODUCT(LOOKUP(MID(SUBSTITUTE(UPPER(TRIM(CLEAN(SUBSTITUTE(SUBSTITUTE(G6317,"ٔ",""),"ـ","ء"))))," ",""),ROW(INDIRECT("1:"&amp;LEN(SUBSTITUTE(UPPER(TRIM(CLEAN(SUBSTITUTE(SUBSTITUTE(G6317,"ٔ",""),"ـ","ء"))))," ","")))),1),Gematria!$C$3:$C$40,Gematria!$D$3:$D$40)))</f>
        <v/>
      </c>
    </row>
    <row r="6318" spans="1:10" x14ac:dyDescent="0.25">
      <c r="A6318" s="2">
        <v>6317</v>
      </c>
      <c r="B6318" s="2">
        <v>109</v>
      </c>
      <c r="C6318" s="2">
        <v>5</v>
      </c>
      <c r="D6318" s="11"/>
      <c r="E63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6318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1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6318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18" s="524" t="str">
        <f t="shared" si="296"/>
        <v/>
      </c>
      <c r="H6318" s="525">
        <f t="shared" si="297"/>
        <v>0</v>
      </c>
      <c r="I6318" s="526">
        <f t="shared" si="298"/>
        <v>1</v>
      </c>
      <c r="J6318" s="526" t="str">
        <f ca="1">IF(G6318="","",SUMPRODUCT(LOOKUP(MID(SUBSTITUTE(UPPER(TRIM(CLEAN(SUBSTITUTE(SUBSTITUTE(G6318,"ٔ",""),"ـ","ء"))))," ",""),ROW(INDIRECT("1:"&amp;LEN(SUBSTITUTE(UPPER(TRIM(CLEAN(SUBSTITUTE(SUBSTITUTE(G6318,"ٔ",""),"ـ","ء"))))," ","")))),1),Gematria!$C$3:$C$40,Gematria!$D$3:$D$40)))</f>
        <v/>
      </c>
    </row>
    <row r="6319" spans="1:10" s="36" customFormat="1" x14ac:dyDescent="0.25">
      <c r="A6319" s="35">
        <v>6318</v>
      </c>
      <c r="B6319" s="35">
        <v>109</v>
      </c>
      <c r="C6319" s="35">
        <v>6</v>
      </c>
      <c r="D6319" s="11"/>
      <c r="E63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6319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1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6319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19" s="524" t="str">
        <f t="shared" si="296"/>
        <v/>
      </c>
      <c r="H6319" s="525">
        <f t="shared" si="297"/>
        <v>0</v>
      </c>
      <c r="I6319" s="526">
        <f t="shared" si="298"/>
        <v>1</v>
      </c>
      <c r="J6319" s="526" t="str">
        <f ca="1">IF(G6319="","",SUMPRODUCT(LOOKUP(MID(SUBSTITUTE(UPPER(TRIM(CLEAN(SUBSTITUTE(SUBSTITUTE(G6319,"ٔ",""),"ـ","ء"))))," ",""),ROW(INDIRECT("1:"&amp;LEN(SUBSTITUTE(UPPER(TRIM(CLEAN(SUBSTITUTE(SUBSTITUTE(G6319,"ٔ",""),"ـ","ء"))))," ","")))),1),Gematria!$C$3:$C$40,Gematria!$D$3:$D$40)))</f>
        <v/>
      </c>
    </row>
    <row r="6320" spans="1:10" s="36" customFormat="1" x14ac:dyDescent="0.25">
      <c r="A6320" s="35">
        <v>6319</v>
      </c>
      <c r="B6320" s="35">
        <v>110</v>
      </c>
      <c r="C6320" s="35">
        <v>0</v>
      </c>
      <c r="D6320" s="11"/>
      <c r="E63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6320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2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6320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20" s="524" t="str">
        <f t="shared" si="296"/>
        <v/>
      </c>
      <c r="H6320" s="525">
        <f t="shared" si="297"/>
        <v>0</v>
      </c>
      <c r="I6320" s="526">
        <f t="shared" si="298"/>
        <v>1</v>
      </c>
      <c r="J6320" s="526" t="str">
        <f ca="1">IF(G6320="","",SUMPRODUCT(LOOKUP(MID(SUBSTITUTE(UPPER(TRIM(CLEAN(SUBSTITUTE(SUBSTITUTE(G6320,"ٔ",""),"ـ","ء"))))," ",""),ROW(INDIRECT("1:"&amp;LEN(SUBSTITUTE(UPPER(TRIM(CLEAN(SUBSTITUTE(SUBSTITUTE(G6320,"ٔ",""),"ـ","ء"))))," ","")))),1),Gematria!$C$3:$C$40,Gematria!$D$3:$D$40)))</f>
        <v/>
      </c>
    </row>
    <row r="6321" spans="1:10" s="36" customFormat="1" x14ac:dyDescent="0.25">
      <c r="A6321" s="35">
        <v>6320</v>
      </c>
      <c r="B6321" s="35">
        <v>110</v>
      </c>
      <c r="C6321" s="35">
        <v>1</v>
      </c>
      <c r="D6321" s="11"/>
      <c r="E63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6321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2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6321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21" s="524" t="str">
        <f t="shared" si="296"/>
        <v/>
      </c>
      <c r="H6321" s="525">
        <f t="shared" si="297"/>
        <v>0</v>
      </c>
      <c r="I6321" s="526">
        <f t="shared" si="298"/>
        <v>1</v>
      </c>
      <c r="J6321" s="526" t="str">
        <f ca="1">IF(G6321="","",SUMPRODUCT(LOOKUP(MID(SUBSTITUTE(UPPER(TRIM(CLEAN(SUBSTITUTE(SUBSTITUTE(G6321,"ٔ",""),"ـ","ء"))))," ",""),ROW(INDIRECT("1:"&amp;LEN(SUBSTITUTE(UPPER(TRIM(CLEAN(SUBSTITUTE(SUBSTITUTE(G6321,"ٔ",""),"ـ","ء"))))," ","")))),1),Gematria!$C$3:$C$40,Gematria!$D$3:$D$40)))</f>
        <v/>
      </c>
    </row>
    <row r="6322" spans="1:10" s="36" customFormat="1" x14ac:dyDescent="0.25">
      <c r="A6322" s="35">
        <v>6321</v>
      </c>
      <c r="B6322" s="35">
        <v>110</v>
      </c>
      <c r="C6322" s="35">
        <v>2</v>
      </c>
      <c r="D6322" s="11"/>
      <c r="E63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6322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2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6322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22" s="524" t="str">
        <f t="shared" si="296"/>
        <v/>
      </c>
      <c r="H6322" s="525">
        <f t="shared" si="297"/>
        <v>0</v>
      </c>
      <c r="I6322" s="526">
        <f t="shared" si="298"/>
        <v>1</v>
      </c>
      <c r="J6322" s="526" t="str">
        <f ca="1">IF(G6322="","",SUMPRODUCT(LOOKUP(MID(SUBSTITUTE(UPPER(TRIM(CLEAN(SUBSTITUTE(SUBSTITUTE(G6322,"ٔ",""),"ـ","ء"))))," ",""),ROW(INDIRECT("1:"&amp;LEN(SUBSTITUTE(UPPER(TRIM(CLEAN(SUBSTITUTE(SUBSTITUTE(G6322,"ٔ",""),"ـ","ء"))))," ","")))),1),Gematria!$C$3:$C$40,Gematria!$D$3:$D$40)))</f>
        <v/>
      </c>
    </row>
    <row r="6323" spans="1:10" s="36" customFormat="1" x14ac:dyDescent="0.25">
      <c r="A6323" s="35">
        <v>6322</v>
      </c>
      <c r="B6323" s="35">
        <v>110</v>
      </c>
      <c r="C6323" s="35">
        <v>3</v>
      </c>
      <c r="D6323" s="11"/>
      <c r="E63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6323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2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6323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23" s="524" t="str">
        <f t="shared" si="296"/>
        <v/>
      </c>
      <c r="H6323" s="525">
        <f t="shared" si="297"/>
        <v>0</v>
      </c>
      <c r="I6323" s="526">
        <f t="shared" si="298"/>
        <v>1</v>
      </c>
      <c r="J6323" s="526" t="str">
        <f ca="1">IF(G6323="","",SUMPRODUCT(LOOKUP(MID(SUBSTITUTE(UPPER(TRIM(CLEAN(SUBSTITUTE(SUBSTITUTE(G6323,"ٔ",""),"ـ","ء"))))," ",""),ROW(INDIRECT("1:"&amp;LEN(SUBSTITUTE(UPPER(TRIM(CLEAN(SUBSTITUTE(SUBSTITUTE(G6323,"ٔ",""),"ـ","ء"))))," ","")))),1),Gematria!$C$3:$C$40,Gematria!$D$3:$D$40)))</f>
        <v/>
      </c>
    </row>
    <row r="6324" spans="1:10" s="36" customFormat="1" x14ac:dyDescent="0.25">
      <c r="A6324" s="35">
        <v>6323</v>
      </c>
      <c r="B6324" s="35">
        <v>111</v>
      </c>
      <c r="C6324" s="35">
        <v>0</v>
      </c>
      <c r="D6324" s="11"/>
      <c r="E63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6324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2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6324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24" s="524" t="str">
        <f t="shared" si="296"/>
        <v/>
      </c>
      <c r="H6324" s="525">
        <f t="shared" si="297"/>
        <v>0</v>
      </c>
      <c r="I6324" s="526">
        <f t="shared" si="298"/>
        <v>1</v>
      </c>
      <c r="J6324" s="526" t="str">
        <f ca="1">IF(G6324="","",SUMPRODUCT(LOOKUP(MID(SUBSTITUTE(UPPER(TRIM(CLEAN(SUBSTITUTE(SUBSTITUTE(G6324,"ٔ",""),"ـ","ء"))))," ",""),ROW(INDIRECT("1:"&amp;LEN(SUBSTITUTE(UPPER(TRIM(CLEAN(SUBSTITUTE(SUBSTITUTE(G6324,"ٔ",""),"ـ","ء"))))," ","")))),1),Gematria!$C$3:$C$40,Gematria!$D$3:$D$40)))</f>
        <v/>
      </c>
    </row>
    <row r="6325" spans="1:10" x14ac:dyDescent="0.25">
      <c r="A6325" s="2">
        <v>6324</v>
      </c>
      <c r="B6325" s="2">
        <v>111</v>
      </c>
      <c r="C6325" s="2">
        <v>1</v>
      </c>
      <c r="D6325" s="11"/>
      <c r="E63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6325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2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6325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25" s="524" t="str">
        <f t="shared" si="296"/>
        <v/>
      </c>
      <c r="H6325" s="525">
        <f t="shared" si="297"/>
        <v>0</v>
      </c>
      <c r="I6325" s="526">
        <f t="shared" si="298"/>
        <v>1</v>
      </c>
      <c r="J6325" s="526" t="str">
        <f ca="1">IF(G6325="","",SUMPRODUCT(LOOKUP(MID(SUBSTITUTE(UPPER(TRIM(CLEAN(SUBSTITUTE(SUBSTITUTE(G6325,"ٔ",""),"ـ","ء"))))," ",""),ROW(INDIRECT("1:"&amp;LEN(SUBSTITUTE(UPPER(TRIM(CLEAN(SUBSTITUTE(SUBSTITUTE(G6325,"ٔ",""),"ـ","ء"))))," ","")))),1),Gematria!$C$3:$C$40,Gematria!$D$3:$D$40)))</f>
        <v/>
      </c>
    </row>
    <row r="6326" spans="1:10" x14ac:dyDescent="0.25">
      <c r="A6326" s="2">
        <v>6325</v>
      </c>
      <c r="B6326" s="2">
        <v>111</v>
      </c>
      <c r="C6326" s="2">
        <v>2</v>
      </c>
      <c r="D6326" s="11"/>
      <c r="E63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6326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2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6326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26" s="524" t="str">
        <f t="shared" si="296"/>
        <v/>
      </c>
      <c r="H6326" s="525">
        <f t="shared" si="297"/>
        <v>0</v>
      </c>
      <c r="I6326" s="526">
        <f t="shared" si="298"/>
        <v>1</v>
      </c>
      <c r="J6326" s="526" t="str">
        <f ca="1">IF(G6326="","",SUMPRODUCT(LOOKUP(MID(SUBSTITUTE(UPPER(TRIM(CLEAN(SUBSTITUTE(SUBSTITUTE(G6326,"ٔ",""),"ـ","ء"))))," ",""),ROW(INDIRECT("1:"&amp;LEN(SUBSTITUTE(UPPER(TRIM(CLEAN(SUBSTITUTE(SUBSTITUTE(G6326,"ٔ",""),"ـ","ء"))))," ","")))),1),Gematria!$C$3:$C$40,Gematria!$D$3:$D$40)))</f>
        <v/>
      </c>
    </row>
    <row r="6327" spans="1:10" x14ac:dyDescent="0.25">
      <c r="A6327" s="2">
        <v>6326</v>
      </c>
      <c r="B6327" s="2">
        <v>111</v>
      </c>
      <c r="C6327" s="2">
        <v>3</v>
      </c>
      <c r="D6327" s="11"/>
      <c r="E63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6327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2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6327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27" s="524" t="str">
        <f t="shared" si="296"/>
        <v/>
      </c>
      <c r="H6327" s="525">
        <f t="shared" si="297"/>
        <v>0</v>
      </c>
      <c r="I6327" s="526">
        <f t="shared" si="298"/>
        <v>1</v>
      </c>
      <c r="J6327" s="526" t="str">
        <f ca="1">IF(G6327="","",SUMPRODUCT(LOOKUP(MID(SUBSTITUTE(UPPER(TRIM(CLEAN(SUBSTITUTE(SUBSTITUTE(G6327,"ٔ",""),"ـ","ء"))))," ",""),ROW(INDIRECT("1:"&amp;LEN(SUBSTITUTE(UPPER(TRIM(CLEAN(SUBSTITUTE(SUBSTITUTE(G6327,"ٔ",""),"ـ","ء"))))," ","")))),1),Gematria!$C$3:$C$40,Gematria!$D$3:$D$40)))</f>
        <v/>
      </c>
    </row>
    <row r="6328" spans="1:10" x14ac:dyDescent="0.25">
      <c r="A6328" s="2">
        <v>6327</v>
      </c>
      <c r="B6328" s="2">
        <v>111</v>
      </c>
      <c r="C6328" s="2">
        <v>4</v>
      </c>
      <c r="D6328" s="11"/>
      <c r="E63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6328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2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6328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28" s="524" t="str">
        <f t="shared" si="296"/>
        <v/>
      </c>
      <c r="H6328" s="525">
        <f t="shared" si="297"/>
        <v>0</v>
      </c>
      <c r="I6328" s="526">
        <f t="shared" si="298"/>
        <v>1</v>
      </c>
      <c r="J6328" s="526" t="str">
        <f ca="1">IF(G6328="","",SUMPRODUCT(LOOKUP(MID(SUBSTITUTE(UPPER(TRIM(CLEAN(SUBSTITUTE(SUBSTITUTE(G6328,"ٔ",""),"ـ","ء"))))," ",""),ROW(INDIRECT("1:"&amp;LEN(SUBSTITUTE(UPPER(TRIM(CLEAN(SUBSTITUTE(SUBSTITUTE(G6328,"ٔ",""),"ـ","ء"))))," ","")))),1),Gematria!$C$3:$C$40,Gematria!$D$3:$D$40)))</f>
        <v/>
      </c>
    </row>
    <row r="6329" spans="1:10" x14ac:dyDescent="0.25">
      <c r="A6329" s="2">
        <v>6328</v>
      </c>
      <c r="B6329" s="2">
        <v>111</v>
      </c>
      <c r="C6329" s="2">
        <v>5</v>
      </c>
      <c r="D6329" s="11"/>
      <c r="E63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6329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2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6329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29" s="524" t="str">
        <f t="shared" si="296"/>
        <v/>
      </c>
      <c r="H6329" s="525">
        <f t="shared" si="297"/>
        <v>0</v>
      </c>
      <c r="I6329" s="526">
        <f t="shared" si="298"/>
        <v>1</v>
      </c>
      <c r="J6329" s="526" t="str">
        <f ca="1">IF(G6329="","",SUMPRODUCT(LOOKUP(MID(SUBSTITUTE(UPPER(TRIM(CLEAN(SUBSTITUTE(SUBSTITUTE(G6329,"ٔ",""),"ـ","ء"))))," ",""),ROW(INDIRECT("1:"&amp;LEN(SUBSTITUTE(UPPER(TRIM(CLEAN(SUBSTITUTE(SUBSTITUTE(G6329,"ٔ",""),"ـ","ء"))))," ","")))),1),Gematria!$C$3:$C$40,Gematria!$D$3:$D$40)))</f>
        <v/>
      </c>
    </row>
    <row r="6330" spans="1:10" x14ac:dyDescent="0.25">
      <c r="A6330" s="2">
        <v>6329</v>
      </c>
      <c r="B6330" s="2">
        <v>112</v>
      </c>
      <c r="C6330" s="2">
        <v>0</v>
      </c>
      <c r="D6330" s="11"/>
      <c r="E63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6330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3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6330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30" s="524" t="str">
        <f t="shared" si="296"/>
        <v/>
      </c>
      <c r="H6330" s="525">
        <f t="shared" si="297"/>
        <v>0</v>
      </c>
      <c r="I6330" s="526">
        <f t="shared" si="298"/>
        <v>1</v>
      </c>
      <c r="J6330" s="526" t="str">
        <f ca="1">IF(G6330="","",SUMPRODUCT(LOOKUP(MID(SUBSTITUTE(UPPER(TRIM(CLEAN(SUBSTITUTE(SUBSTITUTE(G6330,"ٔ",""),"ـ","ء"))))," ",""),ROW(INDIRECT("1:"&amp;LEN(SUBSTITUTE(UPPER(TRIM(CLEAN(SUBSTITUTE(SUBSTITUTE(G6330,"ٔ",""),"ـ","ء"))))," ","")))),1),Gematria!$C$3:$C$40,Gematria!$D$3:$D$40)))</f>
        <v/>
      </c>
    </row>
    <row r="6331" spans="1:10" x14ac:dyDescent="0.25">
      <c r="A6331" s="2">
        <v>6330</v>
      </c>
      <c r="B6331" s="2">
        <v>112</v>
      </c>
      <c r="C6331" s="2">
        <v>1</v>
      </c>
      <c r="D6331" s="11"/>
      <c r="E63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6331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3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6331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31" s="524" t="str">
        <f t="shared" si="296"/>
        <v/>
      </c>
      <c r="H6331" s="525">
        <f t="shared" si="297"/>
        <v>0</v>
      </c>
      <c r="I6331" s="526">
        <f t="shared" si="298"/>
        <v>1</v>
      </c>
      <c r="J6331" s="526" t="str">
        <f ca="1">IF(G6331="","",SUMPRODUCT(LOOKUP(MID(SUBSTITUTE(UPPER(TRIM(CLEAN(SUBSTITUTE(SUBSTITUTE(G6331,"ٔ",""),"ـ","ء"))))," ",""),ROW(INDIRECT("1:"&amp;LEN(SUBSTITUTE(UPPER(TRIM(CLEAN(SUBSTITUTE(SUBSTITUTE(G6331,"ٔ",""),"ـ","ء"))))," ","")))),1),Gematria!$C$3:$C$40,Gematria!$D$3:$D$40)))</f>
        <v/>
      </c>
    </row>
    <row r="6332" spans="1:10" x14ac:dyDescent="0.25">
      <c r="A6332" s="2">
        <v>6331</v>
      </c>
      <c r="B6332" s="2">
        <v>112</v>
      </c>
      <c r="C6332" s="2">
        <v>2</v>
      </c>
      <c r="D6332" s="11"/>
      <c r="E63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6332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3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6332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32" s="524" t="str">
        <f t="shared" si="296"/>
        <v/>
      </c>
      <c r="H6332" s="525">
        <f t="shared" si="297"/>
        <v>0</v>
      </c>
      <c r="I6332" s="526">
        <f t="shared" si="298"/>
        <v>1</v>
      </c>
      <c r="J6332" s="526" t="str">
        <f ca="1">IF(G6332="","",SUMPRODUCT(LOOKUP(MID(SUBSTITUTE(UPPER(TRIM(CLEAN(SUBSTITUTE(SUBSTITUTE(G6332,"ٔ",""),"ـ","ء"))))," ",""),ROW(INDIRECT("1:"&amp;LEN(SUBSTITUTE(UPPER(TRIM(CLEAN(SUBSTITUTE(SUBSTITUTE(G6332,"ٔ",""),"ـ","ء"))))," ","")))),1),Gematria!$C$3:$C$40,Gematria!$D$3:$D$40)))</f>
        <v/>
      </c>
    </row>
    <row r="6333" spans="1:10" x14ac:dyDescent="0.25">
      <c r="A6333" s="2">
        <v>6332</v>
      </c>
      <c r="B6333" s="2">
        <v>112</v>
      </c>
      <c r="C6333" s="2">
        <v>3</v>
      </c>
      <c r="D6333" s="11"/>
      <c r="E63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6333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3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6333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33" s="524" t="str">
        <f t="shared" si="296"/>
        <v/>
      </c>
      <c r="H6333" s="525">
        <f t="shared" si="297"/>
        <v>0</v>
      </c>
      <c r="I6333" s="526">
        <f t="shared" si="298"/>
        <v>1</v>
      </c>
      <c r="J6333" s="526" t="str">
        <f ca="1">IF(G6333="","",SUMPRODUCT(LOOKUP(MID(SUBSTITUTE(UPPER(TRIM(CLEAN(SUBSTITUTE(SUBSTITUTE(G6333,"ٔ",""),"ـ","ء"))))," ",""),ROW(INDIRECT("1:"&amp;LEN(SUBSTITUTE(UPPER(TRIM(CLEAN(SUBSTITUTE(SUBSTITUTE(G6333,"ٔ",""),"ـ","ء"))))," ","")))),1),Gematria!$C$3:$C$40,Gematria!$D$3:$D$40)))</f>
        <v/>
      </c>
    </row>
    <row r="6334" spans="1:10" x14ac:dyDescent="0.25">
      <c r="A6334" s="2">
        <v>6333</v>
      </c>
      <c r="B6334" s="2">
        <v>112</v>
      </c>
      <c r="C6334" s="2">
        <v>4</v>
      </c>
      <c r="D6334" s="11"/>
      <c r="E63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6334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3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6334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34" s="524" t="str">
        <f t="shared" si="296"/>
        <v/>
      </c>
      <c r="H6334" s="525">
        <f t="shared" si="297"/>
        <v>0</v>
      </c>
      <c r="I6334" s="526">
        <f t="shared" si="298"/>
        <v>1</v>
      </c>
      <c r="J6334" s="526" t="str">
        <f ca="1">IF(G6334="","",SUMPRODUCT(LOOKUP(MID(SUBSTITUTE(UPPER(TRIM(CLEAN(SUBSTITUTE(SUBSTITUTE(G6334,"ٔ",""),"ـ","ء"))))," ",""),ROW(INDIRECT("1:"&amp;LEN(SUBSTITUTE(UPPER(TRIM(CLEAN(SUBSTITUTE(SUBSTITUTE(G6334,"ٔ",""),"ـ","ء"))))," ","")))),1),Gematria!$C$3:$C$40,Gematria!$D$3:$D$40)))</f>
        <v/>
      </c>
    </row>
    <row r="6335" spans="1:10" x14ac:dyDescent="0.25">
      <c r="A6335" s="2">
        <v>6334</v>
      </c>
      <c r="B6335" s="2">
        <v>113</v>
      </c>
      <c r="C6335" s="2">
        <v>0</v>
      </c>
      <c r="D6335" s="11"/>
      <c r="E63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6335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3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6335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35" s="524" t="str">
        <f t="shared" si="296"/>
        <v/>
      </c>
      <c r="H6335" s="525">
        <f t="shared" si="297"/>
        <v>0</v>
      </c>
      <c r="I6335" s="526">
        <f t="shared" si="298"/>
        <v>1</v>
      </c>
      <c r="J6335" s="526" t="str">
        <f ca="1">IF(G6335="","",SUMPRODUCT(LOOKUP(MID(SUBSTITUTE(UPPER(TRIM(CLEAN(SUBSTITUTE(SUBSTITUTE(G6335,"ٔ",""),"ـ","ء"))))," ",""),ROW(INDIRECT("1:"&amp;LEN(SUBSTITUTE(UPPER(TRIM(CLEAN(SUBSTITUTE(SUBSTITUTE(G6335,"ٔ",""),"ـ","ء"))))," ","")))),1),Gematria!$C$3:$C$40,Gematria!$D$3:$D$40)))</f>
        <v/>
      </c>
    </row>
    <row r="6336" spans="1:10" x14ac:dyDescent="0.25">
      <c r="A6336" s="2">
        <v>6335</v>
      </c>
      <c r="B6336" s="2">
        <v>113</v>
      </c>
      <c r="C6336" s="2">
        <v>1</v>
      </c>
      <c r="D6336" s="11"/>
      <c r="E63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6336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3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6336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36" s="524" t="str">
        <f t="shared" si="296"/>
        <v/>
      </c>
      <c r="H6336" s="525">
        <f t="shared" si="297"/>
        <v>0</v>
      </c>
      <c r="I6336" s="526">
        <f t="shared" si="298"/>
        <v>1</v>
      </c>
      <c r="J6336" s="526" t="str">
        <f ca="1">IF(G6336="","",SUMPRODUCT(LOOKUP(MID(SUBSTITUTE(UPPER(TRIM(CLEAN(SUBSTITUTE(SUBSTITUTE(G6336,"ٔ",""),"ـ","ء"))))," ",""),ROW(INDIRECT("1:"&amp;LEN(SUBSTITUTE(UPPER(TRIM(CLEAN(SUBSTITUTE(SUBSTITUTE(G6336,"ٔ",""),"ـ","ء"))))," ","")))),1),Gematria!$C$3:$C$40,Gematria!$D$3:$D$40)))</f>
        <v/>
      </c>
    </row>
    <row r="6337" spans="1:10" x14ac:dyDescent="0.25">
      <c r="A6337" s="2">
        <v>6336</v>
      </c>
      <c r="B6337" s="2">
        <v>113</v>
      </c>
      <c r="C6337" s="2">
        <v>2</v>
      </c>
      <c r="D6337" s="11"/>
      <c r="E63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6337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3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6337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37" s="524" t="str">
        <f t="shared" si="296"/>
        <v/>
      </c>
      <c r="H6337" s="525">
        <f t="shared" si="297"/>
        <v>0</v>
      </c>
      <c r="I6337" s="526">
        <f t="shared" si="298"/>
        <v>1</v>
      </c>
      <c r="J6337" s="526" t="str">
        <f ca="1">IF(G6337="","",SUMPRODUCT(LOOKUP(MID(SUBSTITUTE(UPPER(TRIM(CLEAN(SUBSTITUTE(SUBSTITUTE(G6337,"ٔ",""),"ـ","ء"))))," ",""),ROW(INDIRECT("1:"&amp;LEN(SUBSTITUTE(UPPER(TRIM(CLEAN(SUBSTITUTE(SUBSTITUTE(G6337,"ٔ",""),"ـ","ء"))))," ","")))),1),Gematria!$C$3:$C$40,Gematria!$D$3:$D$40)))</f>
        <v/>
      </c>
    </row>
    <row r="6338" spans="1:10" x14ac:dyDescent="0.25">
      <c r="A6338" s="2">
        <v>6337</v>
      </c>
      <c r="B6338" s="2">
        <v>113</v>
      </c>
      <c r="C6338" s="2">
        <v>3</v>
      </c>
      <c r="D6338" s="11"/>
      <c r="E63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6338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38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6338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38" s="524" t="str">
        <f t="shared" si="296"/>
        <v/>
      </c>
      <c r="H6338" s="525">
        <f t="shared" si="297"/>
        <v>0</v>
      </c>
      <c r="I6338" s="526">
        <f t="shared" si="298"/>
        <v>1</v>
      </c>
      <c r="J6338" s="526" t="str">
        <f ca="1">IF(G6338="","",SUMPRODUCT(LOOKUP(MID(SUBSTITUTE(UPPER(TRIM(CLEAN(SUBSTITUTE(SUBSTITUTE(G6338,"ٔ",""),"ـ","ء"))))," ",""),ROW(INDIRECT("1:"&amp;LEN(SUBSTITUTE(UPPER(TRIM(CLEAN(SUBSTITUTE(SUBSTITUTE(G6338,"ٔ",""),"ـ","ء"))))," ","")))),1),Gematria!$C$3:$C$40,Gematria!$D$3:$D$40)))</f>
        <v/>
      </c>
    </row>
    <row r="6339" spans="1:10" x14ac:dyDescent="0.25">
      <c r="A6339" s="2">
        <v>6338</v>
      </c>
      <c r="B6339" s="2">
        <v>113</v>
      </c>
      <c r="C6339" s="2">
        <v>4</v>
      </c>
      <c r="D6339" s="11"/>
      <c r="E63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6339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39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6339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39" s="524" t="str">
        <f t="shared" ref="G6339:G6347" si="299">TRIM(CLEAN(SUBSTITUTE(F6339,"ٔ","")))</f>
        <v/>
      </c>
      <c r="H6339" s="525">
        <f t="shared" ref="H6339:H6347" si="300">LEN(SUBSTITUTE(G6339," ",""))</f>
        <v>0</v>
      </c>
      <c r="I6339" s="526">
        <f t="shared" si="298"/>
        <v>1</v>
      </c>
      <c r="J6339" s="526" t="str">
        <f ca="1">IF(G6339="","",SUMPRODUCT(LOOKUP(MID(SUBSTITUTE(UPPER(TRIM(CLEAN(SUBSTITUTE(SUBSTITUTE(G6339,"ٔ",""),"ـ","ء"))))," ",""),ROW(INDIRECT("1:"&amp;LEN(SUBSTITUTE(UPPER(TRIM(CLEAN(SUBSTITUTE(SUBSTITUTE(G6339,"ٔ",""),"ـ","ء"))))," ","")))),1),Gematria!$C$3:$C$40,Gematria!$D$3:$D$40)))</f>
        <v/>
      </c>
    </row>
    <row r="6340" spans="1:10" x14ac:dyDescent="0.25">
      <c r="A6340" s="2">
        <v>6339</v>
      </c>
      <c r="B6340" s="2">
        <v>113</v>
      </c>
      <c r="C6340" s="2">
        <v>5</v>
      </c>
      <c r="D6340" s="11"/>
      <c r="E63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6340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40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6340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40" s="524" t="str">
        <f t="shared" si="299"/>
        <v/>
      </c>
      <c r="H6340" s="525">
        <f t="shared" si="300"/>
        <v>0</v>
      </c>
      <c r="I6340" s="526">
        <f t="shared" si="298"/>
        <v>1</v>
      </c>
      <c r="J6340" s="526" t="str">
        <f ca="1">IF(G6340="","",SUMPRODUCT(LOOKUP(MID(SUBSTITUTE(UPPER(TRIM(CLEAN(SUBSTITUTE(SUBSTITUTE(G6340,"ٔ",""),"ـ","ء"))))," ",""),ROW(INDIRECT("1:"&amp;LEN(SUBSTITUTE(UPPER(TRIM(CLEAN(SUBSTITUTE(SUBSTITUTE(G6340,"ٔ",""),"ـ","ء"))))," ","")))),1),Gematria!$C$3:$C$40,Gematria!$D$3:$D$40)))</f>
        <v/>
      </c>
    </row>
    <row r="6341" spans="1:10" x14ac:dyDescent="0.25">
      <c r="A6341" s="2">
        <v>6340</v>
      </c>
      <c r="B6341" s="2">
        <v>114</v>
      </c>
      <c r="C6341" s="2">
        <v>0</v>
      </c>
      <c r="D6341" s="11"/>
      <c r="E63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6341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41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6341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41" s="524" t="str">
        <f t="shared" si="299"/>
        <v/>
      </c>
      <c r="H6341" s="525">
        <f t="shared" si="300"/>
        <v>0</v>
      </c>
      <c r="I6341" s="526">
        <f t="shared" si="298"/>
        <v>1</v>
      </c>
      <c r="J6341" s="526" t="str">
        <f ca="1">IF(G6341="","",SUMPRODUCT(LOOKUP(MID(SUBSTITUTE(UPPER(TRIM(CLEAN(SUBSTITUTE(SUBSTITUTE(G6341,"ٔ",""),"ـ","ء"))))," ",""),ROW(INDIRECT("1:"&amp;LEN(SUBSTITUTE(UPPER(TRIM(CLEAN(SUBSTITUTE(SUBSTITUTE(G6341,"ٔ",""),"ـ","ء"))))," ","")))),1),Gematria!$C$3:$C$40,Gematria!$D$3:$D$40)))</f>
        <v/>
      </c>
    </row>
    <row r="6342" spans="1:10" x14ac:dyDescent="0.25">
      <c r="A6342" s="2">
        <v>6341</v>
      </c>
      <c r="B6342" s="2">
        <v>114</v>
      </c>
      <c r="C6342" s="2">
        <v>1</v>
      </c>
      <c r="D6342" s="11"/>
      <c r="E63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6342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42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6342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42" s="524" t="str">
        <f t="shared" si="299"/>
        <v/>
      </c>
      <c r="H6342" s="525">
        <f t="shared" si="300"/>
        <v>0</v>
      </c>
      <c r="I6342" s="526">
        <f t="shared" si="298"/>
        <v>1</v>
      </c>
      <c r="J6342" s="526" t="str">
        <f ca="1">IF(G6342="","",SUMPRODUCT(LOOKUP(MID(SUBSTITUTE(UPPER(TRIM(CLEAN(SUBSTITUTE(SUBSTITUTE(G6342,"ٔ",""),"ـ","ء"))))," ",""),ROW(INDIRECT("1:"&amp;LEN(SUBSTITUTE(UPPER(TRIM(CLEAN(SUBSTITUTE(SUBSTITUTE(G6342,"ٔ",""),"ـ","ء"))))," ","")))),1),Gematria!$C$3:$C$40,Gematria!$D$3:$D$40)))</f>
        <v/>
      </c>
    </row>
    <row r="6343" spans="1:10" x14ac:dyDescent="0.25">
      <c r="A6343" s="2">
        <v>6342</v>
      </c>
      <c r="B6343" s="2">
        <v>114</v>
      </c>
      <c r="C6343" s="2">
        <v>2</v>
      </c>
      <c r="D6343" s="11"/>
      <c r="E63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6343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43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6343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43" s="524" t="str">
        <f t="shared" si="299"/>
        <v/>
      </c>
      <c r="H6343" s="525">
        <f t="shared" si="300"/>
        <v>0</v>
      </c>
      <c r="I6343" s="526">
        <f t="shared" si="298"/>
        <v>1</v>
      </c>
      <c r="J6343" s="526" t="str">
        <f ca="1">IF(G6343="","",SUMPRODUCT(LOOKUP(MID(SUBSTITUTE(UPPER(TRIM(CLEAN(SUBSTITUTE(SUBSTITUTE(G6343,"ٔ",""),"ـ","ء"))))," ",""),ROW(INDIRECT("1:"&amp;LEN(SUBSTITUTE(UPPER(TRIM(CLEAN(SUBSTITUTE(SUBSTITUTE(G6343,"ٔ",""),"ـ","ء"))))," ","")))),1),Gematria!$C$3:$C$40,Gematria!$D$3:$D$40)))</f>
        <v/>
      </c>
    </row>
    <row r="6344" spans="1:10" x14ac:dyDescent="0.25">
      <c r="A6344" s="2">
        <v>6343</v>
      </c>
      <c r="B6344" s="2">
        <v>114</v>
      </c>
      <c r="C6344" s="2">
        <v>3</v>
      </c>
      <c r="D6344" s="11"/>
      <c r="E63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6344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44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6344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44" s="524" t="str">
        <f t="shared" si="299"/>
        <v/>
      </c>
      <c r="H6344" s="525">
        <f t="shared" si="300"/>
        <v>0</v>
      </c>
      <c r="I6344" s="526">
        <f t="shared" si="298"/>
        <v>1</v>
      </c>
      <c r="J6344" s="526" t="str">
        <f ca="1">IF(G6344="","",SUMPRODUCT(LOOKUP(MID(SUBSTITUTE(UPPER(TRIM(CLEAN(SUBSTITUTE(SUBSTITUTE(G6344,"ٔ",""),"ـ","ء"))))," ",""),ROW(INDIRECT("1:"&amp;LEN(SUBSTITUTE(UPPER(TRIM(CLEAN(SUBSTITUTE(SUBSTITUTE(G6344,"ٔ",""),"ـ","ء"))))," ","")))),1),Gematria!$C$3:$C$40,Gematria!$D$3:$D$40)))</f>
        <v/>
      </c>
    </row>
    <row r="6345" spans="1:10" x14ac:dyDescent="0.25">
      <c r="A6345" s="2">
        <v>6344</v>
      </c>
      <c r="B6345" s="2">
        <v>114</v>
      </c>
      <c r="C6345" s="2">
        <v>4</v>
      </c>
      <c r="D6345" s="11"/>
      <c r="E63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6345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45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6345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45" s="524" t="str">
        <f t="shared" si="299"/>
        <v/>
      </c>
      <c r="H6345" s="525">
        <f t="shared" si="300"/>
        <v>0</v>
      </c>
      <c r="I6345" s="526">
        <f t="shared" si="298"/>
        <v>1</v>
      </c>
      <c r="J6345" s="526" t="str">
        <f ca="1">IF(G6345="","",SUMPRODUCT(LOOKUP(MID(SUBSTITUTE(UPPER(TRIM(CLEAN(SUBSTITUTE(SUBSTITUTE(G6345,"ٔ",""),"ـ","ء"))))," ",""),ROW(INDIRECT("1:"&amp;LEN(SUBSTITUTE(UPPER(TRIM(CLEAN(SUBSTITUTE(SUBSTITUTE(G6345,"ٔ",""),"ـ","ء"))))," ","")))),1),Gematria!$C$3:$C$40,Gematria!$D$3:$D$40)))</f>
        <v/>
      </c>
    </row>
    <row r="6346" spans="1:10" x14ac:dyDescent="0.25">
      <c r="A6346" s="2">
        <v>6345</v>
      </c>
      <c r="B6346" s="2">
        <v>114</v>
      </c>
      <c r="C6346" s="2">
        <v>5</v>
      </c>
      <c r="D6346" s="11"/>
      <c r="E63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6346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46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6346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46" s="524" t="str">
        <f t="shared" si="299"/>
        <v/>
      </c>
      <c r="H6346" s="525">
        <f t="shared" si="300"/>
        <v>0</v>
      </c>
      <c r="I6346" s="526">
        <f t="shared" si="298"/>
        <v>1</v>
      </c>
      <c r="J6346" s="526" t="str">
        <f ca="1">IF(G6346="","",SUMPRODUCT(LOOKUP(MID(SUBSTITUTE(UPPER(TRIM(CLEAN(SUBSTITUTE(SUBSTITUTE(G6346,"ٔ",""),"ـ","ء"))))," ",""),ROW(INDIRECT("1:"&amp;LEN(SUBSTITUTE(UPPER(TRIM(CLEAN(SUBSTITUTE(SUBSTITUTE(G6346,"ٔ",""),"ـ","ء"))))," ","")))),1),Gematria!$C$3:$C$40,Gematria!$D$3:$D$40)))</f>
        <v/>
      </c>
    </row>
    <row r="6347" spans="1:10" x14ac:dyDescent="0.25">
      <c r="A6347" s="45">
        <v>6346</v>
      </c>
      <c r="B6347" s="45">
        <v>114</v>
      </c>
      <c r="C6347" s="2">
        <v>6</v>
      </c>
      <c r="D6347" s="11"/>
      <c r="E63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6347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/>
      </c>
      <c r="F6347" s="52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6347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/>
      </c>
      <c r="G6347" s="524" t="str">
        <f t="shared" si="299"/>
        <v/>
      </c>
      <c r="H6347" s="525">
        <f t="shared" si="300"/>
        <v>0</v>
      </c>
      <c r="I6347" s="526">
        <f t="shared" si="298"/>
        <v>1</v>
      </c>
      <c r="J6347" s="526" t="str">
        <f ca="1">IF(G6347="","",SUMPRODUCT(LOOKUP(MID(SUBSTITUTE(UPPER(TRIM(CLEAN(SUBSTITUTE(SUBSTITUTE(G6347,"ٔ",""),"ـ","ء"))))," ",""),ROW(INDIRECT("1:"&amp;LEN(SUBSTITUTE(UPPER(TRIM(CLEAN(SUBSTITUTE(SUBSTITUTE(G6347,"ٔ",""),"ـ","ء"))))," ","")))),1),Gematria!$C$3:$C$40,Gematria!$D$3:$D$40)))</f>
        <v/>
      </c>
    </row>
    <row r="6348" spans="1:10" ht="15.75" thickBot="1" x14ac:dyDescent="0.3"/>
    <row r="6349" spans="1:10" ht="16.5" thickTop="1" thickBot="1" x14ac:dyDescent="0.3">
      <c r="A6349" s="46">
        <f>SUM(A2:A6347)</f>
        <v>20139031</v>
      </c>
      <c r="B6349" s="23">
        <f>SUM(B2:B6347)</f>
        <v>215556</v>
      </c>
      <c r="C6349" s="23">
        <f>SUM(C2:C6347)</f>
        <v>333410</v>
      </c>
      <c r="D6349" s="23"/>
      <c r="E6349" s="22"/>
      <c r="F6349" s="22"/>
      <c r="G6349" s="22"/>
      <c r="H6349" s="23">
        <f>SUM(H2:H6347)</f>
        <v>0</v>
      </c>
      <c r="I6349" s="23">
        <f>SUM(I2:I6347)</f>
        <v>6346</v>
      </c>
      <c r="J6349" s="23">
        <f ca="1">SUM(J2:J6347)</f>
        <v>0</v>
      </c>
    </row>
    <row r="6350" spans="1:10" ht="15.75" thickTop="1" x14ac:dyDescent="0.25"/>
    <row r="6353" spans="3:11" x14ac:dyDescent="0.25">
      <c r="C6353" s="20" t="s">
        <v>379</v>
      </c>
      <c r="D6353" s="48">
        <f>A6347</f>
        <v>6346</v>
      </c>
      <c r="I6353" s="20" t="s">
        <v>332</v>
      </c>
      <c r="J6353">
        <f>LetterProccessing!$BO$84</f>
        <v>3385</v>
      </c>
      <c r="K6353" s="2"/>
    </row>
    <row r="6354" spans="3:11" x14ac:dyDescent="0.25">
      <c r="C6354" s="15"/>
      <c r="D6354" s="24" t="str">
        <f>"19 x "&amp;D6353/19</f>
        <v>19 x 334</v>
      </c>
      <c r="I6354" s="20" t="s">
        <v>335</v>
      </c>
      <c r="J6354" s="289">
        <f>H6349</f>
        <v>0</v>
      </c>
      <c r="K6354" s="2"/>
    </row>
    <row r="6355" spans="3:11" x14ac:dyDescent="0.25">
      <c r="D6355" s="286">
        <f>MOD(D6353,19)</f>
        <v>0</v>
      </c>
      <c r="I6355" s="20" t="s">
        <v>337</v>
      </c>
      <c r="J6355" s="527">
        <f ca="1">J6349</f>
        <v>0</v>
      </c>
      <c r="K6355" s="21" t="s">
        <v>206</v>
      </c>
    </row>
    <row r="6356" spans="3:11" x14ac:dyDescent="0.25">
      <c r="I6356"/>
      <c r="J6356">
        <f ca="1">SUM(J6353:J6355)</f>
        <v>3385</v>
      </c>
      <c r="K6356" s="2"/>
    </row>
    <row r="6357" spans="3:11" x14ac:dyDescent="0.25">
      <c r="I6357"/>
      <c r="J6357" s="287" t="str">
        <f ca="1">"19 x "&amp;J6356/19</f>
        <v>19 x 178,157894736842</v>
      </c>
      <c r="K6357" s="2"/>
    </row>
    <row r="6358" spans="3:11" x14ac:dyDescent="0.25">
      <c r="C6358" s="20" t="s">
        <v>380</v>
      </c>
      <c r="D6358" s="48">
        <f>A6349</f>
        <v>20139031</v>
      </c>
      <c r="I6358" s="528"/>
      <c r="J6358" s="288">
        <f ca="1">MOD(J6356,19)</f>
        <v>3</v>
      </c>
      <c r="K6358" s="41"/>
    </row>
    <row r="6359" spans="3:11" x14ac:dyDescent="0.25">
      <c r="C6359" s="15"/>
      <c r="D6359" s="24" t="str">
        <f>"19 x "&amp;D6358/19</f>
        <v>19 x 1059949</v>
      </c>
      <c r="I6359"/>
      <c r="J6359"/>
    </row>
    <row r="6360" spans="3:11" x14ac:dyDescent="0.25">
      <c r="C6360" s="15"/>
      <c r="D6360" s="21" t="s">
        <v>217</v>
      </c>
      <c r="I6360" s="529"/>
      <c r="J6360" s="41"/>
      <c r="K6360" s="41"/>
    </row>
    <row r="6361" spans="3:11" x14ac:dyDescent="0.25">
      <c r="D6361" s="286">
        <f>MOD(D6358,19)</f>
        <v>0</v>
      </c>
      <c r="I6361" s="20" t="s">
        <v>434</v>
      </c>
      <c r="J6361" s="289">
        <f ca="1">J6349</f>
        <v>0</v>
      </c>
    </row>
    <row r="6362" spans="3:11" x14ac:dyDescent="0.25">
      <c r="I6362" s="20" t="s">
        <v>435</v>
      </c>
      <c r="J6362" s="530">
        <f>112*786</f>
        <v>88032</v>
      </c>
      <c r="K6362" s="21" t="s">
        <v>99</v>
      </c>
    </row>
    <row r="6363" spans="3:11" x14ac:dyDescent="0.25">
      <c r="C6363" s="20" t="s">
        <v>216</v>
      </c>
      <c r="D6363" s="48">
        <f>B6347</f>
        <v>114</v>
      </c>
      <c r="I6363"/>
      <c r="J6363">
        <f ca="1">J6361-J6362</f>
        <v>-88032</v>
      </c>
      <c r="K6363" s="2"/>
    </row>
    <row r="6364" spans="3:11" x14ac:dyDescent="0.25">
      <c r="C6364" s="15"/>
      <c r="D6364" s="44" t="str">
        <f>"19 x "&amp;D6363/19</f>
        <v>19 x 6</v>
      </c>
      <c r="I6364"/>
      <c r="J6364" s="287" t="str">
        <f ca="1">"19 x "&amp;J6363/19</f>
        <v>19 x -4633,26315789474</v>
      </c>
      <c r="K6364" s="2"/>
    </row>
    <row r="6365" spans="3:11" x14ac:dyDescent="0.25">
      <c r="D6365" s="286">
        <f>MOD(D6363,19)</f>
        <v>0</v>
      </c>
      <c r="I6365"/>
      <c r="J6365" s="288">
        <f ca="1">MOD(J6363,19)</f>
        <v>14</v>
      </c>
      <c r="K6365" s="2"/>
    </row>
    <row r="6367" spans="3:11" x14ac:dyDescent="0.25">
      <c r="I6367"/>
    </row>
    <row r="6368" spans="3:11" x14ac:dyDescent="0.25">
      <c r="I6368"/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AD45"/>
  <sheetViews>
    <sheetView zoomScale="90" zoomScaleNormal="90" workbookViewId="0">
      <selection activeCell="S38" sqref="S38"/>
    </sheetView>
  </sheetViews>
  <sheetFormatPr defaultRowHeight="15" x14ac:dyDescent="0.25"/>
  <sheetData>
    <row r="1" spans="1:30" x14ac:dyDescent="0.25">
      <c r="A1" s="491"/>
      <c r="B1" s="492"/>
      <c r="C1" s="493" t="s">
        <v>226</v>
      </c>
      <c r="D1" s="492"/>
      <c r="E1" s="492"/>
      <c r="F1" s="492"/>
      <c r="G1" s="492"/>
      <c r="H1" s="492"/>
      <c r="I1" s="492"/>
      <c r="J1" s="492"/>
      <c r="K1" s="492"/>
      <c r="L1" s="492"/>
      <c r="M1" s="492"/>
      <c r="N1" s="492"/>
      <c r="O1" s="492"/>
      <c r="P1" s="494"/>
      <c r="Q1" s="491"/>
      <c r="R1" s="501" t="s">
        <v>248</v>
      </c>
      <c r="S1" s="492"/>
      <c r="T1" s="492"/>
      <c r="U1" s="492"/>
      <c r="V1" s="492"/>
      <c r="W1" s="492"/>
      <c r="X1" s="492"/>
      <c r="Y1" s="492"/>
      <c r="Z1" s="492"/>
      <c r="AA1" s="492"/>
      <c r="AB1" s="492"/>
      <c r="AC1" s="492"/>
      <c r="AD1" s="494"/>
    </row>
    <row r="2" spans="1:30" x14ac:dyDescent="0.25">
      <c r="A2" s="495"/>
      <c r="B2" s="13"/>
      <c r="C2" s="490"/>
      <c r="D2" s="485"/>
      <c r="E2" s="485"/>
      <c r="F2" s="485"/>
      <c r="G2" s="485"/>
      <c r="H2" s="13"/>
      <c r="I2" s="13"/>
      <c r="J2" s="496" t="s">
        <v>421</v>
      </c>
      <c r="K2" s="475"/>
      <c r="L2" s="476"/>
      <c r="M2" s="476"/>
      <c r="N2" s="476"/>
      <c r="O2" s="476"/>
      <c r="P2" s="497"/>
      <c r="Q2" s="495"/>
      <c r="R2" s="490"/>
      <c r="S2" s="474"/>
      <c r="T2" s="474"/>
      <c r="U2" s="474"/>
      <c r="V2" s="474"/>
      <c r="W2" s="13"/>
      <c r="X2" s="496" t="s">
        <v>421</v>
      </c>
      <c r="Y2" s="13"/>
      <c r="Z2" s="13"/>
      <c r="AA2" s="13"/>
      <c r="AB2" s="13"/>
      <c r="AC2" s="13"/>
      <c r="AD2" s="498"/>
    </row>
    <row r="3" spans="1:30" x14ac:dyDescent="0.25">
      <c r="A3" s="495"/>
      <c r="B3" s="13"/>
      <c r="C3" s="483" t="s">
        <v>228</v>
      </c>
      <c r="D3" s="484" t="s">
        <v>15</v>
      </c>
      <c r="E3" s="484" t="s">
        <v>82</v>
      </c>
      <c r="F3" s="484" t="s">
        <v>84</v>
      </c>
      <c r="G3" s="484" t="s">
        <v>240</v>
      </c>
      <c r="H3" s="13"/>
      <c r="I3" s="13"/>
      <c r="J3" s="13"/>
      <c r="K3" s="13"/>
      <c r="L3" s="13"/>
      <c r="M3" s="13"/>
      <c r="N3" s="13"/>
      <c r="O3" s="13"/>
      <c r="P3" s="497"/>
      <c r="Q3" s="495"/>
      <c r="R3" s="483" t="s">
        <v>228</v>
      </c>
      <c r="S3" s="484" t="s">
        <v>15</v>
      </c>
      <c r="T3" s="484" t="s">
        <v>82</v>
      </c>
      <c r="U3" s="484" t="s">
        <v>53</v>
      </c>
      <c r="V3" s="484" t="s">
        <v>240</v>
      </c>
      <c r="W3" s="13"/>
      <c r="X3" s="13"/>
      <c r="Y3" s="13"/>
      <c r="Z3" s="13"/>
      <c r="AA3" s="13"/>
      <c r="AB3" s="13"/>
      <c r="AC3" s="13"/>
      <c r="AD3" s="498"/>
    </row>
    <row r="4" spans="1:30" x14ac:dyDescent="0.25">
      <c r="A4" s="495"/>
      <c r="B4" s="13"/>
      <c r="C4" s="473">
        <v>2</v>
      </c>
      <c r="D4" s="473">
        <f>SUM(LetterProccessing!F12:K12)</f>
        <v>0</v>
      </c>
      <c r="E4" s="473">
        <f>SUM(LetterProccessing!AA12)</f>
        <v>0</v>
      </c>
      <c r="F4" s="473">
        <f>SUM(LetterProccessing!AB12)</f>
        <v>0</v>
      </c>
      <c r="G4" s="185">
        <f>SUM(D4:F4)</f>
        <v>0</v>
      </c>
      <c r="H4" s="13"/>
      <c r="I4" s="13"/>
      <c r="J4" s="13"/>
      <c r="K4" s="13"/>
      <c r="L4" s="13"/>
      <c r="M4" s="13"/>
      <c r="N4" s="13"/>
      <c r="O4" s="13"/>
      <c r="P4" s="497"/>
      <c r="Q4" s="502"/>
      <c r="R4" s="473">
        <v>10</v>
      </c>
      <c r="S4" s="473">
        <f>SUM(LetterProccessing!F20:K20)</f>
        <v>0</v>
      </c>
      <c r="T4" s="473">
        <f>SUM(LetterProccessing!AA20)</f>
        <v>0</v>
      </c>
      <c r="U4" s="473">
        <f>SUM(LetterProccessing!AI20)</f>
        <v>0</v>
      </c>
      <c r="V4" s="185">
        <f>SUM(S4:U4)</f>
        <v>0</v>
      </c>
      <c r="W4" s="13"/>
      <c r="X4" s="13"/>
      <c r="Y4" s="13"/>
      <c r="Z4" s="13"/>
      <c r="AA4" s="13"/>
      <c r="AB4" s="13"/>
      <c r="AC4" s="13"/>
      <c r="AD4" s="498"/>
    </row>
    <row r="5" spans="1:30" x14ac:dyDescent="0.25">
      <c r="A5" s="495"/>
      <c r="B5" s="13"/>
      <c r="C5" s="473">
        <v>3</v>
      </c>
      <c r="D5" s="473">
        <f>SUM(LetterProccessing!F13:K13)</f>
        <v>0</v>
      </c>
      <c r="E5" s="473">
        <f>SUM(LetterProccessing!AA13)</f>
        <v>0</v>
      </c>
      <c r="F5" s="473">
        <f>SUM(LetterProccessing!AB13)</f>
        <v>0</v>
      </c>
      <c r="G5" s="185">
        <f t="shared" ref="G5:G9" si="0">SUM(D5:F5)</f>
        <v>0</v>
      </c>
      <c r="H5" s="13"/>
      <c r="I5" s="13"/>
      <c r="J5" s="13"/>
      <c r="K5" s="13"/>
      <c r="L5" s="13"/>
      <c r="M5" s="13"/>
      <c r="N5" s="13"/>
      <c r="O5" s="13"/>
      <c r="P5" s="497"/>
      <c r="Q5" s="503"/>
      <c r="R5" s="473">
        <v>11</v>
      </c>
      <c r="S5" s="473">
        <f>SUM(LetterProccessing!F21:K21)</f>
        <v>0</v>
      </c>
      <c r="T5" s="473">
        <f>SUM(LetterProccessing!AA21)</f>
        <v>0</v>
      </c>
      <c r="U5" s="473">
        <f>SUM(LetterProccessing!AI21)</f>
        <v>0</v>
      </c>
      <c r="V5" s="185">
        <f t="shared" ref="V5:V8" si="1">SUM(S5:U5)</f>
        <v>0</v>
      </c>
      <c r="W5" s="13"/>
      <c r="X5" s="13"/>
      <c r="Y5" s="13"/>
      <c r="Z5" s="13"/>
      <c r="AA5" s="13"/>
      <c r="AB5" s="13"/>
      <c r="AC5" s="13"/>
      <c r="AD5" s="498"/>
    </row>
    <row r="6" spans="1:30" x14ac:dyDescent="0.25">
      <c r="A6" s="495"/>
      <c r="B6" s="13"/>
      <c r="C6" s="473">
        <v>29</v>
      </c>
      <c r="D6" s="473">
        <f>SUM(LetterProccessing!F39:K39)</f>
        <v>0</v>
      </c>
      <c r="E6" s="473">
        <f>SUM(LetterProccessing!AA39)</f>
        <v>0</v>
      </c>
      <c r="F6" s="473">
        <f>SUM(LetterProccessing!AB39)</f>
        <v>0</v>
      </c>
      <c r="G6" s="185">
        <f t="shared" si="0"/>
        <v>0</v>
      </c>
      <c r="H6" s="13"/>
      <c r="I6" s="13"/>
      <c r="J6" s="13"/>
      <c r="K6" s="13"/>
      <c r="L6" s="13"/>
      <c r="M6" s="13"/>
      <c r="N6" s="13"/>
      <c r="O6" s="13"/>
      <c r="P6" s="497"/>
      <c r="Q6" s="503"/>
      <c r="R6" s="473">
        <v>12</v>
      </c>
      <c r="S6" s="473">
        <f>SUM(LetterProccessing!F22:K22)</f>
        <v>0</v>
      </c>
      <c r="T6" s="473">
        <f>SUM(LetterProccessing!AA22)</f>
        <v>0</v>
      </c>
      <c r="U6" s="473">
        <f>SUM(LetterProccessing!AI22)</f>
        <v>0</v>
      </c>
      <c r="V6" s="185">
        <f t="shared" si="1"/>
        <v>0</v>
      </c>
      <c r="W6" s="13"/>
      <c r="X6" s="13"/>
      <c r="Y6" s="13"/>
      <c r="Z6" s="13"/>
      <c r="AA6" s="13"/>
      <c r="AB6" s="13"/>
      <c r="AC6" s="13"/>
      <c r="AD6" s="498"/>
    </row>
    <row r="7" spans="1:30" x14ac:dyDescent="0.25">
      <c r="A7" s="495"/>
      <c r="B7" s="13"/>
      <c r="C7" s="473">
        <v>30</v>
      </c>
      <c r="D7" s="473">
        <f>SUM(LetterProccessing!F40:K40)</f>
        <v>0</v>
      </c>
      <c r="E7" s="473">
        <f>SUM(LetterProccessing!AA40)</f>
        <v>0</v>
      </c>
      <c r="F7" s="473">
        <f>SUM(LetterProccessing!AB40)</f>
        <v>0</v>
      </c>
      <c r="G7" s="185">
        <f t="shared" si="0"/>
        <v>0</v>
      </c>
      <c r="H7" s="13"/>
      <c r="I7" s="13"/>
      <c r="J7" s="13"/>
      <c r="K7" s="13"/>
      <c r="L7" s="13"/>
      <c r="M7" s="13"/>
      <c r="N7" s="13"/>
      <c r="O7" s="13"/>
      <c r="P7" s="497"/>
      <c r="Q7" s="503"/>
      <c r="R7" s="473">
        <v>14</v>
      </c>
      <c r="S7" s="473">
        <f>SUM(LetterProccessing!F24:K24)</f>
        <v>0</v>
      </c>
      <c r="T7" s="473">
        <f>SUM(LetterProccessing!AA24)</f>
        <v>0</v>
      </c>
      <c r="U7" s="473">
        <f>SUM(LetterProccessing!AI24)</f>
        <v>0</v>
      </c>
      <c r="V7" s="185">
        <f t="shared" si="1"/>
        <v>0</v>
      </c>
      <c r="W7" s="13"/>
      <c r="X7" s="13"/>
      <c r="Y7" s="13"/>
      <c r="Z7" s="13"/>
      <c r="AA7" s="13"/>
      <c r="AB7" s="13"/>
      <c r="AC7" s="13"/>
      <c r="AD7" s="498"/>
    </row>
    <row r="8" spans="1:30" x14ac:dyDescent="0.25">
      <c r="A8" s="495"/>
      <c r="B8" s="13"/>
      <c r="C8" s="473">
        <v>31</v>
      </c>
      <c r="D8" s="473">
        <f>SUM(LetterProccessing!F41:K41)</f>
        <v>0</v>
      </c>
      <c r="E8" s="473">
        <f>SUM(LetterProccessing!AA41)</f>
        <v>0</v>
      </c>
      <c r="F8" s="473">
        <f>SUM(LetterProccessing!AB41)</f>
        <v>0</v>
      </c>
      <c r="G8" s="185">
        <f t="shared" si="0"/>
        <v>0</v>
      </c>
      <c r="H8" s="13"/>
      <c r="I8" s="13"/>
      <c r="J8" s="13"/>
      <c r="K8" s="13"/>
      <c r="L8" s="13"/>
      <c r="M8" s="13"/>
      <c r="N8" s="13"/>
      <c r="O8" s="13"/>
      <c r="P8" s="497"/>
      <c r="Q8" s="503"/>
      <c r="R8" s="473">
        <v>15</v>
      </c>
      <c r="S8" s="479">
        <f>SUM(LetterProccessing!F25:K25)</f>
        <v>0</v>
      </c>
      <c r="T8" s="479">
        <f>SUM(LetterProccessing!AA25)</f>
        <v>0</v>
      </c>
      <c r="U8" s="479">
        <f>SUM(LetterProccessing!AI25)</f>
        <v>0</v>
      </c>
      <c r="V8" s="480">
        <f t="shared" si="1"/>
        <v>0</v>
      </c>
      <c r="W8" s="13"/>
      <c r="X8" s="13"/>
      <c r="Y8" s="13"/>
      <c r="Z8" s="13"/>
      <c r="AA8" s="13"/>
      <c r="AB8" s="13"/>
      <c r="AC8" s="13"/>
      <c r="AD8" s="498"/>
    </row>
    <row r="9" spans="1:30" x14ac:dyDescent="0.25">
      <c r="A9" s="495"/>
      <c r="B9" s="13"/>
      <c r="C9" s="473">
        <v>32</v>
      </c>
      <c r="D9" s="479">
        <f>SUM(LetterProccessing!F42:K42)</f>
        <v>0</v>
      </c>
      <c r="E9" s="479">
        <f>SUM(LetterProccessing!AA42)</f>
        <v>0</v>
      </c>
      <c r="F9" s="479">
        <f>SUM(LetterProccessing!AB42)</f>
        <v>0</v>
      </c>
      <c r="G9" s="185">
        <f t="shared" si="0"/>
        <v>0</v>
      </c>
      <c r="H9" s="13"/>
      <c r="I9" s="13"/>
      <c r="J9" s="13"/>
      <c r="K9" s="13"/>
      <c r="L9" s="13"/>
      <c r="M9" s="13"/>
      <c r="N9" s="13"/>
      <c r="O9" s="13"/>
      <c r="P9" s="497"/>
      <c r="Q9" s="503"/>
      <c r="R9" s="473"/>
      <c r="S9" s="481">
        <f>SUM(S4:S8)</f>
        <v>0</v>
      </c>
      <c r="T9" s="481">
        <f>SUM(T4:T8)</f>
        <v>0</v>
      </c>
      <c r="U9" s="481">
        <f>SUM(U4:U8)</f>
        <v>0</v>
      </c>
      <c r="V9" s="482">
        <f>SUM(V4:V8)</f>
        <v>0</v>
      </c>
      <c r="W9" s="13"/>
      <c r="X9" s="13"/>
      <c r="Y9" s="13"/>
      <c r="Z9" s="13"/>
      <c r="AA9" s="13"/>
      <c r="AB9" s="13"/>
      <c r="AC9" s="13"/>
      <c r="AD9" s="498"/>
    </row>
    <row r="10" spans="1:30" x14ac:dyDescent="0.25">
      <c r="A10" s="495"/>
      <c r="B10" s="13"/>
      <c r="C10" s="33"/>
      <c r="D10" s="481">
        <f>SUM(D4:D9)</f>
        <v>0</v>
      </c>
      <c r="E10" s="481">
        <f>SUM(E4:E9)</f>
        <v>0</v>
      </c>
      <c r="F10" s="481">
        <f>SUM(F4:F9)</f>
        <v>0</v>
      </c>
      <c r="G10" s="482">
        <f>SUM(G4:G9)</f>
        <v>0</v>
      </c>
      <c r="H10" s="13"/>
      <c r="I10" s="13"/>
      <c r="J10" s="13"/>
      <c r="K10" s="13"/>
      <c r="L10" s="13"/>
      <c r="M10" s="13"/>
      <c r="N10" s="13"/>
      <c r="O10" s="13"/>
      <c r="P10" s="497"/>
      <c r="Q10" s="503"/>
      <c r="R10" s="33"/>
      <c r="S10" s="86"/>
      <c r="T10" s="86"/>
      <c r="U10" s="86"/>
      <c r="V10" s="478" t="str">
        <f>"= 19 x "&amp;V9/19</f>
        <v>= 19 x 0</v>
      </c>
      <c r="W10" s="13"/>
      <c r="X10" s="13"/>
      <c r="Y10" s="13"/>
      <c r="Z10" s="13"/>
      <c r="AA10" s="13"/>
      <c r="AB10" s="13"/>
      <c r="AC10" s="13"/>
      <c r="AD10" s="498"/>
    </row>
    <row r="11" spans="1:30" x14ac:dyDescent="0.25">
      <c r="A11" s="495"/>
      <c r="B11" s="13"/>
      <c r="C11" s="13"/>
      <c r="D11" s="33"/>
      <c r="E11" s="33"/>
      <c r="F11" s="33"/>
      <c r="G11" s="478" t="str">
        <f>"= 19 x "&amp;G10/19</f>
        <v>= 19 x 0</v>
      </c>
      <c r="H11" s="13"/>
      <c r="I11" s="13"/>
      <c r="J11" s="13"/>
      <c r="K11" s="13"/>
      <c r="L11" s="13"/>
      <c r="M11" s="13"/>
      <c r="N11" s="13"/>
      <c r="O11" s="13"/>
      <c r="P11" s="497"/>
      <c r="Q11" s="504"/>
      <c r="R11" s="13"/>
      <c r="S11" s="33"/>
      <c r="T11" s="33"/>
      <c r="U11" s="33"/>
      <c r="V11" s="477">
        <f>MOD(V9,19)</f>
        <v>0</v>
      </c>
      <c r="W11" s="13"/>
      <c r="X11" s="13"/>
      <c r="Y11" s="13"/>
      <c r="Z11" s="13"/>
      <c r="AA11" s="13"/>
      <c r="AB11" s="13"/>
      <c r="AC11" s="13"/>
      <c r="AD11" s="498"/>
    </row>
    <row r="12" spans="1:30" x14ac:dyDescent="0.25">
      <c r="A12" s="495"/>
      <c r="B12" s="13"/>
      <c r="C12" s="13"/>
      <c r="D12" s="13"/>
      <c r="E12" s="13"/>
      <c r="F12" s="13"/>
      <c r="G12" s="477">
        <f>MOD(G10,19)</f>
        <v>0</v>
      </c>
      <c r="H12" s="13"/>
      <c r="I12" s="13"/>
      <c r="J12" s="13"/>
      <c r="K12" s="13"/>
      <c r="L12" s="13"/>
      <c r="M12" s="13"/>
      <c r="N12" s="13"/>
      <c r="O12" s="13"/>
      <c r="P12" s="498"/>
      <c r="Q12" s="495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498"/>
    </row>
    <row r="13" spans="1:30" x14ac:dyDescent="0.25">
      <c r="A13" s="495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498"/>
      <c r="Q13" s="495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498"/>
    </row>
    <row r="14" spans="1:30" x14ac:dyDescent="0.25">
      <c r="A14" s="495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498"/>
      <c r="Q14" s="495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498"/>
    </row>
    <row r="15" spans="1:30" x14ac:dyDescent="0.25">
      <c r="A15" s="495"/>
      <c r="B15" s="489" t="s">
        <v>422</v>
      </c>
      <c r="C15" s="13"/>
      <c r="D15" s="13"/>
      <c r="E15" s="13"/>
      <c r="F15" s="13"/>
      <c r="G15" s="13"/>
      <c r="H15" s="13"/>
      <c r="I15" s="13"/>
      <c r="J15" s="496" t="s">
        <v>449</v>
      </c>
      <c r="K15" s="13"/>
      <c r="L15" s="13"/>
      <c r="M15" s="13"/>
      <c r="N15" s="13"/>
      <c r="O15" s="13"/>
      <c r="P15" s="498"/>
      <c r="Q15" s="495"/>
      <c r="R15" s="489" t="s">
        <v>422</v>
      </c>
      <c r="S15" s="13"/>
      <c r="T15" s="13"/>
      <c r="U15" s="13"/>
      <c r="V15" s="13"/>
      <c r="W15" s="13"/>
      <c r="X15" s="496" t="s">
        <v>449</v>
      </c>
      <c r="Y15" s="13"/>
      <c r="Z15" s="13"/>
      <c r="AA15" s="13"/>
      <c r="AB15" s="13"/>
      <c r="AC15" s="13"/>
      <c r="AD15" s="498"/>
    </row>
    <row r="16" spans="1:30" x14ac:dyDescent="0.25">
      <c r="A16" s="495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498"/>
      <c r="Q16" s="505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498"/>
    </row>
    <row r="17" spans="1:30" x14ac:dyDescent="0.25">
      <c r="A17" s="495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498"/>
      <c r="Q17" s="495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498"/>
    </row>
    <row r="18" spans="1:30" x14ac:dyDescent="0.25">
      <c r="A18" s="495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498"/>
      <c r="Q18" s="495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498"/>
    </row>
    <row r="19" spans="1:30" x14ac:dyDescent="0.25">
      <c r="A19" s="495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498"/>
      <c r="Q19" s="495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498"/>
    </row>
    <row r="20" spans="1:30" x14ac:dyDescent="0.25">
      <c r="A20" s="495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498"/>
      <c r="Q20" s="495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498"/>
    </row>
    <row r="21" spans="1:30" x14ac:dyDescent="0.25">
      <c r="A21" s="495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498"/>
      <c r="Q21" s="495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498"/>
    </row>
    <row r="22" spans="1:30" x14ac:dyDescent="0.25">
      <c r="A22" s="495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498"/>
      <c r="Q22" s="495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498"/>
    </row>
    <row r="23" spans="1:30" x14ac:dyDescent="0.25">
      <c r="A23" s="495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498"/>
      <c r="Q23" s="495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498"/>
    </row>
    <row r="24" spans="1:30" x14ac:dyDescent="0.25">
      <c r="A24" s="495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498"/>
      <c r="Q24" s="495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498"/>
    </row>
    <row r="25" spans="1:30" x14ac:dyDescent="0.25">
      <c r="A25" s="495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498"/>
      <c r="Q25" s="495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498"/>
    </row>
    <row r="26" spans="1:30" x14ac:dyDescent="0.25">
      <c r="A26" s="495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498"/>
      <c r="Q26" s="495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498"/>
    </row>
    <row r="27" spans="1:30" x14ac:dyDescent="0.25">
      <c r="A27" s="495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498"/>
      <c r="Q27" s="495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498"/>
    </row>
    <row r="28" spans="1:30" x14ac:dyDescent="0.25">
      <c r="A28" s="499"/>
      <c r="B28" s="486"/>
      <c r="C28" s="486"/>
      <c r="D28" s="486"/>
      <c r="E28" s="486"/>
      <c r="F28" s="486"/>
      <c r="G28" s="486"/>
      <c r="H28" s="486"/>
      <c r="I28" s="486"/>
      <c r="J28" s="486"/>
      <c r="K28" s="486"/>
      <c r="L28" s="486"/>
      <c r="M28" s="486"/>
      <c r="N28" s="486"/>
      <c r="O28" s="486"/>
      <c r="P28" s="500"/>
      <c r="Q28" s="499"/>
      <c r="R28" s="486"/>
      <c r="S28" s="486"/>
      <c r="T28" s="486"/>
      <c r="U28" s="486"/>
      <c r="V28" s="486"/>
      <c r="W28" s="486"/>
      <c r="X28" s="486"/>
      <c r="Y28" s="486"/>
      <c r="Z28" s="486"/>
      <c r="AA28" s="486"/>
      <c r="AB28" s="486"/>
      <c r="AC28" s="486"/>
      <c r="AD28" s="500"/>
    </row>
    <row r="29" spans="1:30" x14ac:dyDescent="0.25">
      <c r="A29" s="491"/>
      <c r="B29" s="492"/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2"/>
      <c r="N29" s="492"/>
      <c r="O29" s="492"/>
      <c r="P29" s="494"/>
    </row>
    <row r="30" spans="1:30" x14ac:dyDescent="0.25">
      <c r="A30" s="495"/>
      <c r="B30" s="13"/>
      <c r="C30" s="13"/>
      <c r="D30" s="13"/>
      <c r="E30" s="13"/>
      <c r="F30" s="13"/>
      <c r="G30" s="13"/>
      <c r="H30" s="13"/>
      <c r="I30" s="13"/>
      <c r="J30" s="496" t="s">
        <v>421</v>
      </c>
      <c r="K30" s="13"/>
      <c r="L30" s="13"/>
      <c r="M30" s="13"/>
      <c r="N30" s="13"/>
      <c r="O30" s="13"/>
      <c r="P30" s="498"/>
    </row>
    <row r="31" spans="1:30" x14ac:dyDescent="0.25">
      <c r="A31" s="495"/>
      <c r="B31" s="13"/>
      <c r="C31" s="508" t="s">
        <v>423</v>
      </c>
      <c r="D31" s="486"/>
      <c r="E31" s="487"/>
      <c r="F31" s="487"/>
      <c r="G31" s="487"/>
      <c r="H31" s="487"/>
      <c r="I31" s="13"/>
      <c r="J31" s="508" t="s">
        <v>423</v>
      </c>
      <c r="K31" s="486"/>
      <c r="L31" s="487"/>
      <c r="M31" s="487"/>
      <c r="N31" s="487"/>
      <c r="O31" s="487"/>
      <c r="P31" s="498"/>
    </row>
    <row r="32" spans="1:30" x14ac:dyDescent="0.25">
      <c r="A32" s="495"/>
      <c r="B32" s="13"/>
      <c r="C32" s="483" t="s">
        <v>228</v>
      </c>
      <c r="D32" s="484" t="s">
        <v>15</v>
      </c>
      <c r="E32" s="484" t="s">
        <v>82</v>
      </c>
      <c r="F32" s="484" t="s">
        <v>84</v>
      </c>
      <c r="G32" s="484" t="s">
        <v>61</v>
      </c>
      <c r="H32" s="488" t="s">
        <v>240</v>
      </c>
      <c r="I32" s="13"/>
      <c r="J32" s="483" t="s">
        <v>228</v>
      </c>
      <c r="K32" s="484" t="s">
        <v>15</v>
      </c>
      <c r="L32" s="484" t="s">
        <v>82</v>
      </c>
      <c r="M32" s="484" t="s">
        <v>84</v>
      </c>
      <c r="N32" s="484" t="s">
        <v>61</v>
      </c>
      <c r="O32" s="488" t="s">
        <v>240</v>
      </c>
      <c r="P32" s="498"/>
    </row>
    <row r="33" spans="1:16" x14ac:dyDescent="0.25">
      <c r="A33" s="495"/>
      <c r="B33" s="13"/>
      <c r="C33" s="473">
        <v>7</v>
      </c>
      <c r="D33" s="473">
        <f>SUM(LetterProccessing!F17:K17)</f>
        <v>0</v>
      </c>
      <c r="E33" s="473">
        <f>SUM(LetterProccessing!AA17)</f>
        <v>0</v>
      </c>
      <c r="F33" s="473">
        <f>SUM(LetterProccessing!AB17)</f>
        <v>0</v>
      </c>
      <c r="G33" s="98">
        <f>SUM(LetterProccessing!AG17)</f>
        <v>0</v>
      </c>
      <c r="H33" s="506">
        <f>SUM(D33:G33)</f>
        <v>0</v>
      </c>
      <c r="I33" s="13"/>
      <c r="J33" s="473">
        <v>7</v>
      </c>
      <c r="K33" s="473">
        <v>2510</v>
      </c>
      <c r="L33" s="473">
        <v>1530</v>
      </c>
      <c r="M33" s="473">
        <v>1164</v>
      </c>
      <c r="N33" s="98">
        <v>97</v>
      </c>
      <c r="O33" s="506">
        <v>5301</v>
      </c>
      <c r="P33" s="498"/>
    </row>
    <row r="34" spans="1:16" x14ac:dyDescent="0.25">
      <c r="A34" s="495"/>
      <c r="B34" s="13"/>
      <c r="C34" s="13"/>
      <c r="D34" s="13"/>
      <c r="E34" s="13"/>
      <c r="F34" s="13"/>
      <c r="G34" s="13"/>
      <c r="H34" s="478" t="str">
        <f>"= 19 x "&amp;H33/19</f>
        <v>= 19 x 0</v>
      </c>
      <c r="I34" s="13"/>
      <c r="J34" s="13"/>
      <c r="K34" s="13"/>
      <c r="L34" s="13"/>
      <c r="M34" s="13"/>
      <c r="N34" s="13"/>
      <c r="O34" s="478" t="str">
        <f>"= 19 x "&amp;O33/19</f>
        <v>= 19 x 279</v>
      </c>
      <c r="P34" s="498"/>
    </row>
    <row r="35" spans="1:16" x14ac:dyDescent="0.25">
      <c r="A35" s="495"/>
      <c r="B35" s="13"/>
      <c r="C35" s="13"/>
      <c r="D35" s="13"/>
      <c r="E35" s="13"/>
      <c r="F35" s="13"/>
      <c r="G35" s="13"/>
      <c r="H35" s="477">
        <f>MOD(H33,19)</f>
        <v>0</v>
      </c>
      <c r="I35" s="13"/>
      <c r="J35" s="13"/>
      <c r="K35" s="13"/>
      <c r="L35" s="13"/>
      <c r="M35" s="13"/>
      <c r="N35" s="13"/>
      <c r="O35" s="477">
        <f>MOD(O33,19)</f>
        <v>0</v>
      </c>
      <c r="P35" s="498"/>
    </row>
    <row r="36" spans="1:16" x14ac:dyDescent="0.25">
      <c r="A36" s="495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498"/>
    </row>
    <row r="37" spans="1:16" x14ac:dyDescent="0.25">
      <c r="A37" s="495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498"/>
    </row>
    <row r="38" spans="1:16" x14ac:dyDescent="0.25">
      <c r="A38" s="495"/>
      <c r="B38" s="13"/>
      <c r="C38" s="489" t="s">
        <v>422</v>
      </c>
      <c r="D38" s="13"/>
      <c r="E38" s="13"/>
      <c r="F38" s="13"/>
      <c r="G38" s="13"/>
      <c r="H38" s="13"/>
      <c r="I38" s="13"/>
      <c r="J38" s="496" t="s">
        <v>449</v>
      </c>
      <c r="K38" s="13"/>
      <c r="L38" s="13"/>
      <c r="M38" s="13"/>
      <c r="N38" s="13"/>
      <c r="O38" s="13"/>
      <c r="P38" s="498"/>
    </row>
    <row r="39" spans="1:16" x14ac:dyDescent="0.25">
      <c r="A39" s="495"/>
      <c r="B39" s="13"/>
      <c r="C39" s="508" t="s">
        <v>423</v>
      </c>
      <c r="D39" s="486"/>
      <c r="E39" s="487"/>
      <c r="F39" s="487"/>
      <c r="G39" s="487"/>
      <c r="H39" s="487"/>
      <c r="I39" s="13"/>
      <c r="J39" s="508" t="s">
        <v>423</v>
      </c>
      <c r="K39" s="486"/>
      <c r="L39" s="487"/>
      <c r="M39" s="487"/>
      <c r="N39" s="487"/>
      <c r="O39" s="487"/>
      <c r="P39" s="498"/>
    </row>
    <row r="40" spans="1:16" x14ac:dyDescent="0.25">
      <c r="A40" s="495"/>
      <c r="B40" s="13"/>
      <c r="C40" s="483" t="s">
        <v>228</v>
      </c>
      <c r="D40" s="484" t="s">
        <v>15</v>
      </c>
      <c r="E40" s="484" t="s">
        <v>82</v>
      </c>
      <c r="F40" s="484" t="s">
        <v>84</v>
      </c>
      <c r="G40" s="484" t="s">
        <v>61</v>
      </c>
      <c r="H40" s="488" t="s">
        <v>240</v>
      </c>
      <c r="I40" s="13"/>
      <c r="J40" s="483" t="s">
        <v>228</v>
      </c>
      <c r="K40" s="484" t="s">
        <v>15</v>
      </c>
      <c r="L40" s="484" t="s">
        <v>82</v>
      </c>
      <c r="M40" s="484" t="s">
        <v>84</v>
      </c>
      <c r="N40" s="484" t="s">
        <v>61</v>
      </c>
      <c r="O40" s="488" t="s">
        <v>240</v>
      </c>
      <c r="P40" s="498"/>
    </row>
    <row r="41" spans="1:16" x14ac:dyDescent="0.25">
      <c r="A41" s="495"/>
      <c r="B41" s="13"/>
      <c r="C41" s="473">
        <v>7</v>
      </c>
      <c r="D41" s="473">
        <v>2510</v>
      </c>
      <c r="E41" s="473">
        <v>1530</v>
      </c>
      <c r="F41" s="473">
        <v>1164</v>
      </c>
      <c r="G41" s="98">
        <v>97</v>
      </c>
      <c r="H41" s="506">
        <f>SUM(D41:G41)</f>
        <v>5301</v>
      </c>
      <c r="I41" s="13"/>
      <c r="J41" s="473">
        <v>7</v>
      </c>
      <c r="K41" s="507">
        <v>2529</v>
      </c>
      <c r="L41" s="473">
        <v>1530</v>
      </c>
      <c r="M41" s="473">
        <v>1164</v>
      </c>
      <c r="N41" s="98">
        <v>97</v>
      </c>
      <c r="O41" s="509">
        <f>SUM(K41:N41)</f>
        <v>5320</v>
      </c>
      <c r="P41" s="498"/>
    </row>
    <row r="42" spans="1:16" x14ac:dyDescent="0.25">
      <c r="A42" s="495"/>
      <c r="B42" s="13"/>
      <c r="C42" s="13"/>
      <c r="D42" s="13"/>
      <c r="E42" s="13"/>
      <c r="F42" s="13"/>
      <c r="G42" s="13"/>
      <c r="H42" s="478" t="str">
        <f>"= 19 x "&amp;H41/19</f>
        <v>= 19 x 279</v>
      </c>
      <c r="I42" s="13"/>
      <c r="J42" s="13"/>
      <c r="K42" s="13"/>
      <c r="L42" s="13"/>
      <c r="M42" s="13"/>
      <c r="N42" s="13"/>
      <c r="O42" s="478" t="str">
        <f>"= 19 x "&amp;O41/19</f>
        <v>= 19 x 280</v>
      </c>
      <c r="P42" s="498"/>
    </row>
    <row r="43" spans="1:16" x14ac:dyDescent="0.25">
      <c r="A43" s="495"/>
      <c r="B43" s="13"/>
      <c r="C43" s="13"/>
      <c r="D43" s="13"/>
      <c r="E43" s="13"/>
      <c r="F43" s="13"/>
      <c r="G43" s="13"/>
      <c r="H43" s="477">
        <f>MOD(H41,19)</f>
        <v>0</v>
      </c>
      <c r="I43" s="13"/>
      <c r="J43" s="13"/>
      <c r="K43" s="13"/>
      <c r="L43" s="13"/>
      <c r="M43" s="13"/>
      <c r="N43" s="13"/>
      <c r="O43" s="477">
        <f>MOD(O41,19)</f>
        <v>0</v>
      </c>
      <c r="P43" s="498"/>
    </row>
    <row r="44" spans="1:16" x14ac:dyDescent="0.25">
      <c r="A44" s="495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498"/>
    </row>
    <row r="45" spans="1:16" x14ac:dyDescent="0.25">
      <c r="A45" s="499"/>
      <c r="B45" s="486"/>
      <c r="C45" s="486"/>
      <c r="D45" s="486"/>
      <c r="E45" s="486"/>
      <c r="F45" s="486"/>
      <c r="G45" s="486"/>
      <c r="H45" s="486"/>
      <c r="I45" s="486"/>
      <c r="J45" s="486"/>
      <c r="K45" s="486"/>
      <c r="L45" s="486"/>
      <c r="M45" s="486"/>
      <c r="N45" s="486"/>
      <c r="O45" s="486"/>
      <c r="P45" s="500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B2:V88"/>
  <sheetViews>
    <sheetView zoomScale="85" zoomScaleNormal="85" workbookViewId="0">
      <selection activeCell="O39" sqref="O39"/>
    </sheetView>
  </sheetViews>
  <sheetFormatPr defaultRowHeight="15" x14ac:dyDescent="0.25"/>
  <cols>
    <col min="1" max="1" width="9.140625" style="4"/>
    <col min="2" max="2" width="4.140625" style="4" bestFit="1" customWidth="1"/>
    <col min="3" max="3" width="8.7109375" style="3" bestFit="1" customWidth="1"/>
    <col min="4" max="4" width="9.140625" style="3" bestFit="1" customWidth="1"/>
    <col min="5" max="5" width="8.140625" style="3" customWidth="1"/>
    <col min="6" max="6" width="23" style="3" customWidth="1"/>
    <col min="7" max="7" width="10.7109375" style="3" customWidth="1"/>
    <col min="8" max="8" width="4.140625" style="3" bestFit="1" customWidth="1"/>
    <col min="9" max="9" width="8.7109375" style="3" bestFit="1" customWidth="1"/>
    <col min="10" max="10" width="8.140625" style="3" bestFit="1" customWidth="1"/>
    <col min="11" max="11" width="11.5703125" style="3" bestFit="1" customWidth="1"/>
    <col min="12" max="12" width="9.140625" style="6" customWidth="1"/>
    <col min="13" max="13" width="9.140625" style="3"/>
    <col min="14" max="14" width="10.7109375" style="4" customWidth="1"/>
    <col min="15" max="15" width="30.7109375" style="4" customWidth="1"/>
    <col min="16" max="16" width="30.7109375" style="9" customWidth="1"/>
    <col min="17" max="17" width="9.140625" style="9"/>
    <col min="18" max="18" width="9.140625" style="4"/>
    <col min="19" max="20" width="30.7109375" style="4" customWidth="1"/>
    <col min="21" max="21" width="22.85546875" style="5" bestFit="1" customWidth="1"/>
    <col min="22" max="16384" width="9.140625" style="4"/>
  </cols>
  <sheetData>
    <row r="2" spans="2:22" x14ac:dyDescent="0.25">
      <c r="B2" s="82" t="s">
        <v>102</v>
      </c>
      <c r="H2" s="83" t="s">
        <v>133</v>
      </c>
    </row>
    <row r="3" spans="2:22" x14ac:dyDescent="0.25">
      <c r="B3" s="72" t="s">
        <v>94</v>
      </c>
      <c r="C3" s="72" t="s">
        <v>95</v>
      </c>
      <c r="D3" s="72" t="s">
        <v>160</v>
      </c>
      <c r="E3" s="72" t="s">
        <v>161</v>
      </c>
      <c r="F3" s="72" t="s">
        <v>132</v>
      </c>
      <c r="G3" s="8"/>
      <c r="H3" s="72" t="s">
        <v>94</v>
      </c>
      <c r="I3" s="72" t="s">
        <v>95</v>
      </c>
      <c r="J3" s="72" t="s">
        <v>96</v>
      </c>
      <c r="K3" s="72" t="s">
        <v>132</v>
      </c>
      <c r="M3" s="6"/>
      <c r="O3" s="91" t="s">
        <v>2</v>
      </c>
      <c r="P3" s="93" t="s">
        <v>213</v>
      </c>
      <c r="R3" s="5"/>
      <c r="S3" s="82" t="s">
        <v>3</v>
      </c>
      <c r="T3" s="93" t="s">
        <v>213</v>
      </c>
    </row>
    <row r="4" spans="2:22" x14ac:dyDescent="0.25">
      <c r="B4" s="51">
        <v>1</v>
      </c>
      <c r="C4" s="52" t="s">
        <v>64</v>
      </c>
      <c r="D4" s="51">
        <f>_xlfn.UNICODE(C4)</f>
        <v>1556</v>
      </c>
      <c r="E4" s="51" t="str">
        <f>DEC2HEX(D4)</f>
        <v>614</v>
      </c>
      <c r="F4" s="51" t="s">
        <v>99</v>
      </c>
      <c r="G4" s="6"/>
      <c r="H4" s="1">
        <v>1</v>
      </c>
      <c r="I4" s="80" t="s">
        <v>1</v>
      </c>
      <c r="J4" s="1">
        <f>_xlfn.UNICODE(I4)</f>
        <v>1600</v>
      </c>
      <c r="K4" s="1" t="s">
        <v>105</v>
      </c>
      <c r="M4" s="6"/>
      <c r="N4" s="5"/>
      <c r="O4" s="94" t="s">
        <v>420</v>
      </c>
      <c r="P4" s="37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O4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  "," "))</f>
        <v>بسم الله الرحمن الرحيم</v>
      </c>
      <c r="R4" s="5"/>
      <c r="S4" s="94" t="s">
        <v>148</v>
      </c>
      <c r="T4" s="26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4,stopmarks!$I$4,stopmarks!$K$4),stopmarks!$I$5,stopmarks!$K$5),stopmarks!$I$6,stopmarks!$K$6),stopmarks!$I$7,stopmarks!$K$7),stopmarks!$I$8,stopmarks!$K$8),stopmarks!$I$9,stopmarks!$K$9),stopmarks!$I$10,stopmarks!$K$10),stopmarks!$I$11,stopmarks!$K$11),stopmarks!$I$12,stopmarks!$K$12),stopmarks!$I$13,stopmarks!$K$13),stopmarks!$I$14,stopmarks!$K$14),stopmarks!$I$15,stopmarks!$K$15),stopmarks!$I$16,stopmarks!$K$16),stopmarks!$I$17,stopmarks!$K$17),stopmarks!$I$18,stopmarks!$K$18),stopmarks!$I$19,stopmarks!$K$19),stopmarks!$I$20,stopmarks!$K$20),stopmarks!$I$21,stopmarks!$K$21),stopmarks!$I$22,stopmarks!$K$22),stopmarks!$I$23,stopmarks!$K$23),stopmarks!$I$24,stopmarks!$K$24),stopmarks!$I$25,stopmarks!$K$25),stopmarks!$I$26,stopmarks!$K$26),stopmarks!$I$27,stopmarks!$K$27),stopmarks!$I$28,stopmarks!$K$28),stopmarks!$I$29,stopmarks!$K$29),stopmarks!$I$30,stopmarks!$K$30),stopmarks!$I$31,stopmarks!$K$31),stopmarks!$I$32,stopmarks!$K$32),stopmarks!$I$33,stopmarks!$K$33),stopmarks!$I$34,stopmarks!$K$34),stopmarks!$I$35,stopmarks!$K$35),stopmarks!$I$36,stopmarks!$K$36),stopmarks!$I$37,stopmarks!$K$37),stopmarks!$I$38,stopmarks!$K$38),stopmarks!$I$39,stopmarks!$K$39),stopmarks!$I$40,stopmarks!$K$40),stopmarks!$I$41,stopmarks!$K$41)</f>
        <v>BSM ALLH ALR1MN ALR1YM</v>
      </c>
      <c r="U4" s="26" t="str">
        <f>LOWER(SUBSTITUTE(T4," ",""))</f>
        <v>bsmallhalr1mnalr1ym</v>
      </c>
      <c r="V4" s="27"/>
    </row>
    <row r="5" spans="2:22" x14ac:dyDescent="0.25">
      <c r="B5" s="51">
        <v>2</v>
      </c>
      <c r="C5" s="52" t="s">
        <v>60</v>
      </c>
      <c r="D5" s="51">
        <f t="shared" ref="D5:D43" si="0">_xlfn.UNICODE(C5)</f>
        <v>1557</v>
      </c>
      <c r="E5" s="51" t="str">
        <f t="shared" ref="E5:E43" si="1">DEC2HEX(D5)</f>
        <v>615</v>
      </c>
      <c r="F5" s="51" t="s">
        <v>99</v>
      </c>
      <c r="G5" s="6"/>
      <c r="H5" s="1">
        <v>2</v>
      </c>
      <c r="I5" s="80" t="s">
        <v>6</v>
      </c>
      <c r="J5" s="1">
        <f t="shared" ref="J5:J41" si="2">_xlfn.UNICODE(I5)</f>
        <v>1620</v>
      </c>
      <c r="K5" s="1" t="s">
        <v>105</v>
      </c>
      <c r="M5" s="6"/>
      <c r="N5" s="5"/>
      <c r="O5" s="16"/>
      <c r="P5" s="16"/>
      <c r="Q5" s="10"/>
      <c r="R5" s="5"/>
      <c r="T5" s="76"/>
    </row>
    <row r="6" spans="2:22" x14ac:dyDescent="0.25">
      <c r="B6" s="51">
        <v>3</v>
      </c>
      <c r="C6" s="52" t="s">
        <v>4</v>
      </c>
      <c r="D6" s="51">
        <f t="shared" si="0"/>
        <v>1611</v>
      </c>
      <c r="E6" s="51" t="str">
        <f t="shared" si="1"/>
        <v>64B</v>
      </c>
      <c r="F6" s="51" t="s">
        <v>5</v>
      </c>
      <c r="G6" s="6"/>
      <c r="H6" s="1">
        <v>3</v>
      </c>
      <c r="I6" s="80" t="s">
        <v>9</v>
      </c>
      <c r="J6" s="1">
        <f t="shared" si="2"/>
        <v>1569</v>
      </c>
      <c r="K6" s="1" t="s">
        <v>105</v>
      </c>
      <c r="M6" s="6"/>
      <c r="N6" s="5"/>
      <c r="O6" s="16"/>
      <c r="P6" s="16"/>
      <c r="Q6" s="19"/>
      <c r="R6" s="5"/>
      <c r="T6" s="76"/>
    </row>
    <row r="7" spans="2:22" x14ac:dyDescent="0.25">
      <c r="B7" s="51">
        <v>4</v>
      </c>
      <c r="C7" s="52" t="s">
        <v>22</v>
      </c>
      <c r="D7" s="51">
        <f t="shared" si="0"/>
        <v>1612</v>
      </c>
      <c r="E7" s="51" t="str">
        <f t="shared" si="1"/>
        <v>64C</v>
      </c>
      <c r="F7" s="51" t="s">
        <v>23</v>
      </c>
      <c r="G7" s="6"/>
      <c r="H7" s="1">
        <v>4</v>
      </c>
      <c r="I7" s="80" t="s">
        <v>12</v>
      </c>
      <c r="J7" s="1">
        <f t="shared" si="2"/>
        <v>1649</v>
      </c>
      <c r="K7" s="1" t="s">
        <v>105</v>
      </c>
      <c r="M7" s="6"/>
      <c r="N7" s="5"/>
      <c r="O7" s="16"/>
      <c r="P7" s="16"/>
      <c r="Q7" s="10"/>
      <c r="R7" s="5"/>
      <c r="T7" s="76"/>
    </row>
    <row r="8" spans="2:22" x14ac:dyDescent="0.25">
      <c r="B8" s="51">
        <v>5</v>
      </c>
      <c r="C8" s="52" t="s">
        <v>13</v>
      </c>
      <c r="D8" s="51">
        <f t="shared" si="0"/>
        <v>1613</v>
      </c>
      <c r="E8" s="51" t="str">
        <f t="shared" si="1"/>
        <v>64D</v>
      </c>
      <c r="F8" s="51" t="s">
        <v>14</v>
      </c>
      <c r="G8" s="6"/>
      <c r="H8" s="1">
        <v>5</v>
      </c>
      <c r="I8" s="80" t="s">
        <v>15</v>
      </c>
      <c r="J8" s="1">
        <f t="shared" si="2"/>
        <v>1575</v>
      </c>
      <c r="K8" s="1" t="s">
        <v>105</v>
      </c>
      <c r="M8" s="6"/>
      <c r="N8" s="5"/>
      <c r="O8" s="90" t="s">
        <v>146</v>
      </c>
      <c r="P8" s="93" t="s">
        <v>213</v>
      </c>
      <c r="Q8" s="11"/>
      <c r="R8" s="5"/>
      <c r="T8" s="76"/>
    </row>
    <row r="9" spans="2:22" x14ac:dyDescent="0.25">
      <c r="B9" s="51">
        <v>6</v>
      </c>
      <c r="C9" s="52" t="s">
        <v>0</v>
      </c>
      <c r="D9" s="51">
        <f t="shared" si="0"/>
        <v>1614</v>
      </c>
      <c r="E9" s="51" t="str">
        <f t="shared" si="1"/>
        <v>64E</v>
      </c>
      <c r="F9" s="51" t="s">
        <v>98</v>
      </c>
      <c r="G9" s="6"/>
      <c r="H9" s="1">
        <v>6</v>
      </c>
      <c r="I9" s="80" t="s">
        <v>18</v>
      </c>
      <c r="J9" s="1">
        <f t="shared" si="2"/>
        <v>1573</v>
      </c>
      <c r="K9" s="1" t="s">
        <v>105</v>
      </c>
      <c r="M9" s="6"/>
      <c r="N9" s="5"/>
      <c r="O9" s="94" t="s">
        <v>420</v>
      </c>
      <c r="P9" s="37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O9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$39,stopmarks!$C$44),stopmarks!$C$40,stopmarks!$C$44),stopmarks!$C$41,stopmarks!$C$44),stopmarks!$C$42,stopmarks!$C$43),"",""))</f>
        <v>بِسْمِ اللَّهِ الرَّحْمَٰنِ الرَّحِيمِ</v>
      </c>
      <c r="Q9" s="10"/>
      <c r="R9" s="5"/>
      <c r="T9" s="76"/>
    </row>
    <row r="10" spans="2:22" x14ac:dyDescent="0.25">
      <c r="B10" s="51">
        <v>7</v>
      </c>
      <c r="C10" s="52" t="s">
        <v>19</v>
      </c>
      <c r="D10" s="51">
        <f t="shared" si="0"/>
        <v>1615</v>
      </c>
      <c r="E10" s="51" t="str">
        <f t="shared" si="1"/>
        <v>64F</v>
      </c>
      <c r="F10" s="51" t="s">
        <v>20</v>
      </c>
      <c r="G10" s="6"/>
      <c r="H10" s="1">
        <v>7</v>
      </c>
      <c r="I10" s="80" t="s">
        <v>21</v>
      </c>
      <c r="J10" s="1">
        <f t="shared" si="2"/>
        <v>1571</v>
      </c>
      <c r="K10" s="1" t="s">
        <v>105</v>
      </c>
      <c r="M10" s="6"/>
      <c r="N10" s="5"/>
      <c r="O10" s="5"/>
      <c r="P10" s="11"/>
      <c r="Q10" s="11"/>
      <c r="R10" s="5"/>
      <c r="T10" s="76"/>
    </row>
    <row r="11" spans="2:22" x14ac:dyDescent="0.25">
      <c r="B11" s="51">
        <v>8</v>
      </c>
      <c r="C11" s="52" t="s">
        <v>10</v>
      </c>
      <c r="D11" s="51">
        <f t="shared" si="0"/>
        <v>1616</v>
      </c>
      <c r="E11" s="51" t="str">
        <f t="shared" si="1"/>
        <v>650</v>
      </c>
      <c r="F11" s="51" t="s">
        <v>11</v>
      </c>
      <c r="G11" s="6"/>
      <c r="H11" s="1">
        <v>8</v>
      </c>
      <c r="I11" s="80" t="s">
        <v>24</v>
      </c>
      <c r="J11" s="1">
        <f t="shared" si="2"/>
        <v>1576</v>
      </c>
      <c r="K11" s="1" t="s">
        <v>106</v>
      </c>
      <c r="M11" s="6"/>
      <c r="N11" s="5"/>
      <c r="O11" s="5"/>
      <c r="R11" s="5"/>
    </row>
    <row r="12" spans="2:22" x14ac:dyDescent="0.25">
      <c r="B12" s="51">
        <v>9</v>
      </c>
      <c r="C12" s="52" t="s">
        <v>28</v>
      </c>
      <c r="D12" s="51">
        <f t="shared" si="0"/>
        <v>1617</v>
      </c>
      <c r="E12" s="51" t="str">
        <f t="shared" si="1"/>
        <v>651</v>
      </c>
      <c r="F12" s="51" t="s">
        <v>29</v>
      </c>
      <c r="G12" s="6"/>
      <c r="H12" s="1">
        <v>9</v>
      </c>
      <c r="I12" s="80" t="s">
        <v>27</v>
      </c>
      <c r="J12" s="1">
        <f t="shared" si="2"/>
        <v>1577</v>
      </c>
      <c r="K12" s="1" t="s">
        <v>107</v>
      </c>
      <c r="M12" s="6"/>
      <c r="N12" s="5"/>
      <c r="O12" s="5"/>
      <c r="R12" s="5"/>
    </row>
    <row r="13" spans="2:22" x14ac:dyDescent="0.25">
      <c r="B13" s="51">
        <v>10</v>
      </c>
      <c r="C13" s="52" t="s">
        <v>25</v>
      </c>
      <c r="D13" s="51">
        <f t="shared" si="0"/>
        <v>1618</v>
      </c>
      <c r="E13" s="51" t="str">
        <f t="shared" si="1"/>
        <v>652</v>
      </c>
      <c r="F13" s="51" t="s">
        <v>26</v>
      </c>
      <c r="G13" s="6"/>
      <c r="H13" s="1">
        <v>10</v>
      </c>
      <c r="I13" s="80" t="s">
        <v>30</v>
      </c>
      <c r="J13" s="1">
        <f t="shared" si="2"/>
        <v>1578</v>
      </c>
      <c r="K13" s="1" t="s">
        <v>34</v>
      </c>
      <c r="M13" s="6"/>
      <c r="N13" s="5"/>
      <c r="O13" s="5"/>
      <c r="R13" s="5"/>
    </row>
    <row r="14" spans="2:22" x14ac:dyDescent="0.25">
      <c r="B14" s="51">
        <v>11</v>
      </c>
      <c r="C14" s="52" t="s">
        <v>57</v>
      </c>
      <c r="D14" s="51">
        <f t="shared" si="0"/>
        <v>1619</v>
      </c>
      <c r="E14" s="51" t="str">
        <f t="shared" si="1"/>
        <v>653</v>
      </c>
      <c r="F14" s="51" t="s">
        <v>99</v>
      </c>
      <c r="G14" s="6"/>
      <c r="H14" s="1">
        <v>11</v>
      </c>
      <c r="I14" s="80" t="s">
        <v>33</v>
      </c>
      <c r="J14" s="1">
        <f t="shared" si="2"/>
        <v>1579</v>
      </c>
      <c r="K14" s="1">
        <v>0</v>
      </c>
      <c r="L14" s="38">
        <v>0</v>
      </c>
      <c r="M14" s="39" t="s">
        <v>108</v>
      </c>
      <c r="N14" s="5"/>
      <c r="O14" s="5"/>
      <c r="R14" s="5"/>
    </row>
    <row r="15" spans="2:22" x14ac:dyDescent="0.25">
      <c r="B15" s="51">
        <v>12</v>
      </c>
      <c r="C15" s="52" t="s">
        <v>16</v>
      </c>
      <c r="D15" s="51">
        <f t="shared" si="0"/>
        <v>1622</v>
      </c>
      <c r="E15" s="51" t="str">
        <f t="shared" si="1"/>
        <v>656</v>
      </c>
      <c r="F15" s="51" t="s">
        <v>17</v>
      </c>
      <c r="G15" s="6"/>
      <c r="H15" s="1">
        <v>12</v>
      </c>
      <c r="I15" s="80" t="s">
        <v>37</v>
      </c>
      <c r="J15" s="1">
        <f t="shared" si="2"/>
        <v>1580</v>
      </c>
      <c r="K15" s="43" t="s">
        <v>109</v>
      </c>
      <c r="L15" s="536"/>
      <c r="M15" s="537"/>
      <c r="N15" s="5"/>
      <c r="O15" s="5"/>
      <c r="R15" s="5"/>
    </row>
    <row r="16" spans="2:22" x14ac:dyDescent="0.25">
      <c r="B16" s="51">
        <v>13</v>
      </c>
      <c r="C16" s="52" t="s">
        <v>66</v>
      </c>
      <c r="D16" s="51">
        <f t="shared" si="0"/>
        <v>1623</v>
      </c>
      <c r="E16" s="51" t="str">
        <f t="shared" si="1"/>
        <v>657</v>
      </c>
      <c r="F16" s="51" t="s">
        <v>99</v>
      </c>
      <c r="G16" s="6"/>
      <c r="H16" s="1">
        <v>13</v>
      </c>
      <c r="I16" s="80" t="s">
        <v>40</v>
      </c>
      <c r="J16" s="1">
        <f t="shared" si="2"/>
        <v>1581</v>
      </c>
      <c r="K16" s="1">
        <v>1</v>
      </c>
      <c r="L16" s="40">
        <v>1</v>
      </c>
      <c r="M16" s="40" t="s">
        <v>126</v>
      </c>
    </row>
    <row r="17" spans="2:20" ht="15.75" thickBot="1" x14ac:dyDescent="0.3">
      <c r="B17" s="471">
        <v>14</v>
      </c>
      <c r="C17" s="472" t="s">
        <v>7</v>
      </c>
      <c r="D17" s="471">
        <f t="shared" si="0"/>
        <v>1648</v>
      </c>
      <c r="E17" s="471" t="str">
        <f t="shared" si="1"/>
        <v>670</v>
      </c>
      <c r="F17" s="471" t="s">
        <v>8</v>
      </c>
      <c r="G17" s="6"/>
      <c r="H17" s="1">
        <v>14</v>
      </c>
      <c r="I17" s="80" t="s">
        <v>43</v>
      </c>
      <c r="J17" s="1">
        <f t="shared" si="2"/>
        <v>1582</v>
      </c>
      <c r="K17" s="1">
        <v>2</v>
      </c>
      <c r="L17" s="1">
        <v>2</v>
      </c>
      <c r="M17" s="1" t="s">
        <v>110</v>
      </c>
    </row>
    <row r="18" spans="2:20" ht="15.75" thickTop="1" x14ac:dyDescent="0.25">
      <c r="B18" s="469">
        <v>15</v>
      </c>
      <c r="C18" s="470" t="s">
        <v>38</v>
      </c>
      <c r="D18" s="469">
        <f t="shared" si="0"/>
        <v>1750</v>
      </c>
      <c r="E18" s="469" t="str">
        <f t="shared" si="1"/>
        <v>6D6</v>
      </c>
      <c r="F18" s="469" t="s">
        <v>39</v>
      </c>
      <c r="G18" s="6"/>
      <c r="H18" s="1">
        <v>15</v>
      </c>
      <c r="I18" s="80" t="s">
        <v>46</v>
      </c>
      <c r="J18" s="1">
        <f t="shared" si="2"/>
        <v>1583</v>
      </c>
      <c r="K18" s="1" t="s">
        <v>50</v>
      </c>
      <c r="L18" s="538"/>
      <c r="M18" s="539"/>
    </row>
    <row r="19" spans="2:20" s="5" customFormat="1" x14ac:dyDescent="0.25">
      <c r="B19" s="51">
        <v>16</v>
      </c>
      <c r="C19" s="52" t="s">
        <v>47</v>
      </c>
      <c r="D19" s="51">
        <f t="shared" si="0"/>
        <v>1751</v>
      </c>
      <c r="E19" s="51" t="str">
        <f t="shared" si="1"/>
        <v>6D7</v>
      </c>
      <c r="F19" s="51" t="s">
        <v>48</v>
      </c>
      <c r="G19" s="6"/>
      <c r="H19" s="1">
        <v>16</v>
      </c>
      <c r="I19" s="80" t="s">
        <v>49</v>
      </c>
      <c r="J19" s="1">
        <f t="shared" si="2"/>
        <v>1584</v>
      </c>
      <c r="K19" s="1">
        <v>3</v>
      </c>
      <c r="L19" s="1">
        <v>3</v>
      </c>
      <c r="M19" s="1" t="s">
        <v>111</v>
      </c>
      <c r="N19" s="4"/>
      <c r="O19" s="4"/>
      <c r="P19" s="9"/>
      <c r="Q19" s="9"/>
      <c r="R19" s="4"/>
      <c r="S19" s="4"/>
      <c r="T19" s="4"/>
    </row>
    <row r="20" spans="2:20" s="5" customFormat="1" x14ac:dyDescent="0.25">
      <c r="B20" s="51">
        <v>17</v>
      </c>
      <c r="C20" s="52" t="s">
        <v>41</v>
      </c>
      <c r="D20" s="51">
        <f t="shared" si="0"/>
        <v>1752</v>
      </c>
      <c r="E20" s="51" t="str">
        <f t="shared" si="1"/>
        <v>6D8</v>
      </c>
      <c r="F20" s="89" t="s">
        <v>42</v>
      </c>
      <c r="G20" s="7"/>
      <c r="H20" s="1">
        <v>17</v>
      </c>
      <c r="I20" s="80" t="s">
        <v>53</v>
      </c>
      <c r="J20" s="1">
        <f t="shared" si="2"/>
        <v>1585</v>
      </c>
      <c r="K20" s="1" t="s">
        <v>112</v>
      </c>
      <c r="L20" s="540"/>
      <c r="M20" s="541"/>
      <c r="N20" s="4"/>
      <c r="O20" s="4"/>
      <c r="P20" s="9"/>
      <c r="Q20" s="9"/>
      <c r="R20" s="4"/>
      <c r="S20" s="4"/>
      <c r="T20" s="4"/>
    </row>
    <row r="21" spans="2:20" s="5" customFormat="1" x14ac:dyDescent="0.25">
      <c r="B21" s="51">
        <v>18</v>
      </c>
      <c r="C21" s="52" t="s">
        <v>31</v>
      </c>
      <c r="D21" s="51">
        <f t="shared" si="0"/>
        <v>1753</v>
      </c>
      <c r="E21" s="51" t="str">
        <f t="shared" si="1"/>
        <v>6D9</v>
      </c>
      <c r="F21" s="89" t="s">
        <v>32</v>
      </c>
      <c r="G21" s="7"/>
      <c r="H21" s="1">
        <v>18</v>
      </c>
      <c r="I21" s="80" t="s">
        <v>54</v>
      </c>
      <c r="J21" s="1">
        <f t="shared" si="2"/>
        <v>1586</v>
      </c>
      <c r="K21" s="1" t="s">
        <v>113</v>
      </c>
      <c r="L21" s="542"/>
      <c r="M21" s="543"/>
      <c r="N21" s="4"/>
      <c r="O21" s="4"/>
      <c r="P21" s="9"/>
      <c r="Q21" s="9"/>
      <c r="R21" s="4"/>
      <c r="S21" s="4"/>
      <c r="T21" s="4"/>
    </row>
    <row r="22" spans="2:20" s="5" customFormat="1" x14ac:dyDescent="0.25">
      <c r="B22" s="51">
        <v>19</v>
      </c>
      <c r="C22" s="52" t="s">
        <v>35</v>
      </c>
      <c r="D22" s="51">
        <f t="shared" si="0"/>
        <v>1754</v>
      </c>
      <c r="E22" s="51" t="str">
        <f t="shared" si="1"/>
        <v>6DA</v>
      </c>
      <c r="F22" s="51" t="s">
        <v>36</v>
      </c>
      <c r="G22" s="6"/>
      <c r="H22" s="1">
        <v>19</v>
      </c>
      <c r="I22" s="80" t="s">
        <v>56</v>
      </c>
      <c r="J22" s="1">
        <f t="shared" si="2"/>
        <v>1587</v>
      </c>
      <c r="K22" s="1" t="s">
        <v>59</v>
      </c>
      <c r="L22" s="544"/>
      <c r="M22" s="545"/>
      <c r="N22" s="4"/>
      <c r="O22" s="4"/>
      <c r="P22" s="9"/>
      <c r="Q22" s="9"/>
      <c r="R22" s="4"/>
      <c r="S22" s="4"/>
      <c r="T22" s="4"/>
    </row>
    <row r="23" spans="2:20" s="5" customFormat="1" ht="30" x14ac:dyDescent="0.25">
      <c r="B23" s="51">
        <v>20</v>
      </c>
      <c r="C23" s="52" t="s">
        <v>51</v>
      </c>
      <c r="D23" s="51">
        <f t="shared" si="0"/>
        <v>1755</v>
      </c>
      <c r="E23" s="51" t="str">
        <f t="shared" si="1"/>
        <v>6DB</v>
      </c>
      <c r="F23" s="89" t="s">
        <v>52</v>
      </c>
      <c r="G23" s="6"/>
      <c r="H23" s="1">
        <v>20</v>
      </c>
      <c r="I23" s="80" t="s">
        <v>58</v>
      </c>
      <c r="J23" s="1">
        <f t="shared" si="2"/>
        <v>1588</v>
      </c>
      <c r="K23" s="1">
        <v>4</v>
      </c>
      <c r="L23" s="1">
        <v>4</v>
      </c>
      <c r="M23" s="1" t="s">
        <v>114</v>
      </c>
      <c r="N23" s="4"/>
      <c r="O23" s="4"/>
      <c r="Q23" s="9"/>
      <c r="R23" s="4"/>
      <c r="S23" s="4"/>
      <c r="T23" s="4"/>
    </row>
    <row r="24" spans="2:20" s="5" customFormat="1" x14ac:dyDescent="0.25">
      <c r="B24" s="51">
        <v>21</v>
      </c>
      <c r="C24" s="52" t="s">
        <v>147</v>
      </c>
      <c r="D24" s="51">
        <f t="shared" si="0"/>
        <v>1756</v>
      </c>
      <c r="E24" s="51" t="str">
        <f t="shared" si="1"/>
        <v>6DC</v>
      </c>
      <c r="F24" s="51" t="s">
        <v>99</v>
      </c>
      <c r="G24" s="6"/>
      <c r="H24" s="1">
        <v>21</v>
      </c>
      <c r="I24" s="80" t="s">
        <v>61</v>
      </c>
      <c r="J24" s="1">
        <f t="shared" si="2"/>
        <v>1589</v>
      </c>
      <c r="K24" s="1">
        <v>5</v>
      </c>
      <c r="L24" s="1">
        <v>5</v>
      </c>
      <c r="M24" s="1" t="s">
        <v>115</v>
      </c>
      <c r="N24" s="4"/>
      <c r="O24" s="4"/>
      <c r="P24" s="9"/>
      <c r="Q24" s="9"/>
      <c r="R24" s="4"/>
      <c r="S24" s="4"/>
      <c r="T24" s="4"/>
    </row>
    <row r="25" spans="2:20" s="5" customFormat="1" x14ac:dyDescent="0.25">
      <c r="B25" s="51">
        <v>22</v>
      </c>
      <c r="C25" s="52" t="s">
        <v>71</v>
      </c>
      <c r="D25" s="51">
        <f t="shared" si="0"/>
        <v>1758</v>
      </c>
      <c r="E25" s="51" t="str">
        <f t="shared" si="1"/>
        <v>6DE</v>
      </c>
      <c r="F25" s="51" t="s">
        <v>99</v>
      </c>
      <c r="G25" s="6"/>
      <c r="H25" s="1">
        <v>22</v>
      </c>
      <c r="I25" s="80" t="s">
        <v>63</v>
      </c>
      <c r="J25" s="1">
        <f t="shared" si="2"/>
        <v>1590</v>
      </c>
      <c r="K25" s="1">
        <v>6</v>
      </c>
      <c r="L25" s="1">
        <v>6</v>
      </c>
      <c r="M25" s="1" t="s">
        <v>117</v>
      </c>
      <c r="N25" s="4"/>
      <c r="O25" s="4"/>
      <c r="P25" s="9"/>
      <c r="Q25" s="9"/>
      <c r="R25" s="4"/>
      <c r="S25" s="4"/>
      <c r="T25" s="4"/>
    </row>
    <row r="26" spans="2:20" s="5" customFormat="1" x14ac:dyDescent="0.25">
      <c r="B26" s="51">
        <v>23</v>
      </c>
      <c r="C26" s="52" t="s">
        <v>79</v>
      </c>
      <c r="D26" s="51">
        <f t="shared" si="0"/>
        <v>1759</v>
      </c>
      <c r="E26" s="51" t="str">
        <f t="shared" si="1"/>
        <v>6DF</v>
      </c>
      <c r="F26" s="51" t="s">
        <v>99</v>
      </c>
      <c r="G26" s="6"/>
      <c r="H26" s="1">
        <v>23</v>
      </c>
      <c r="I26" s="80" t="s">
        <v>65</v>
      </c>
      <c r="J26" s="1">
        <f t="shared" si="2"/>
        <v>1591</v>
      </c>
      <c r="K26" s="1">
        <v>7</v>
      </c>
      <c r="L26" s="1">
        <v>7</v>
      </c>
      <c r="M26" s="1" t="s">
        <v>118</v>
      </c>
      <c r="N26" s="4"/>
      <c r="O26" s="4"/>
      <c r="P26" s="9"/>
      <c r="Q26" s="9"/>
      <c r="R26" s="4"/>
      <c r="S26" s="4"/>
      <c r="T26" s="4"/>
    </row>
    <row r="27" spans="2:20" s="5" customFormat="1" x14ac:dyDescent="0.25">
      <c r="B27" s="51">
        <v>24</v>
      </c>
      <c r="C27" s="52" t="s">
        <v>97</v>
      </c>
      <c r="D27" s="51">
        <f t="shared" si="0"/>
        <v>1760</v>
      </c>
      <c r="E27" s="51" t="str">
        <f t="shared" si="1"/>
        <v>6E0</v>
      </c>
      <c r="F27" s="51" t="s">
        <v>99</v>
      </c>
      <c r="G27" s="6"/>
      <c r="H27" s="1">
        <v>24</v>
      </c>
      <c r="I27" s="80" t="s">
        <v>67</v>
      </c>
      <c r="J27" s="1">
        <f t="shared" si="2"/>
        <v>1592</v>
      </c>
      <c r="K27" s="1">
        <v>8</v>
      </c>
      <c r="L27" s="1">
        <v>8</v>
      </c>
      <c r="M27" s="1" t="s">
        <v>116</v>
      </c>
      <c r="N27" s="4"/>
      <c r="O27" s="4"/>
      <c r="P27" s="9"/>
      <c r="Q27" s="9"/>
      <c r="R27" s="4"/>
      <c r="S27" s="4"/>
      <c r="T27" s="4"/>
    </row>
    <row r="28" spans="2:20" s="5" customFormat="1" x14ac:dyDescent="0.25">
      <c r="B28" s="51">
        <v>25</v>
      </c>
      <c r="C28" s="52" t="s">
        <v>55</v>
      </c>
      <c r="D28" s="51">
        <f t="shared" si="0"/>
        <v>1761</v>
      </c>
      <c r="E28" s="51" t="str">
        <f t="shared" si="1"/>
        <v>6E1</v>
      </c>
      <c r="F28" s="51" t="s">
        <v>99</v>
      </c>
      <c r="G28" s="6"/>
      <c r="H28" s="1">
        <v>25</v>
      </c>
      <c r="I28" s="80" t="s">
        <v>69</v>
      </c>
      <c r="J28" s="1">
        <f t="shared" si="2"/>
        <v>1593</v>
      </c>
      <c r="K28" s="1">
        <v>9</v>
      </c>
      <c r="L28" s="1">
        <v>9</v>
      </c>
      <c r="M28" s="1" t="s">
        <v>70</v>
      </c>
      <c r="N28" s="4"/>
      <c r="O28" s="4"/>
      <c r="P28" s="9"/>
      <c r="Q28" s="9"/>
      <c r="R28" s="4"/>
      <c r="S28" s="4"/>
      <c r="T28" s="4"/>
    </row>
    <row r="29" spans="2:20" s="5" customFormat="1" x14ac:dyDescent="0.25">
      <c r="B29" s="51">
        <v>26</v>
      </c>
      <c r="C29" s="52" t="s">
        <v>45</v>
      </c>
      <c r="D29" s="51">
        <f t="shared" si="0"/>
        <v>1762</v>
      </c>
      <c r="E29" s="51" t="str">
        <f t="shared" si="1"/>
        <v>6E2</v>
      </c>
      <c r="F29" s="51" t="s">
        <v>42</v>
      </c>
      <c r="G29" s="6"/>
      <c r="H29" s="1">
        <v>26</v>
      </c>
      <c r="I29" s="80" t="s">
        <v>72</v>
      </c>
      <c r="J29" s="1">
        <f t="shared" si="2"/>
        <v>1594</v>
      </c>
      <c r="K29" s="1" t="s">
        <v>73</v>
      </c>
      <c r="L29" s="6"/>
      <c r="M29" s="3"/>
      <c r="N29" s="4"/>
      <c r="O29" s="4"/>
      <c r="P29" s="9"/>
      <c r="Q29" s="9"/>
      <c r="R29" s="4"/>
      <c r="S29" s="4"/>
      <c r="T29" s="4"/>
    </row>
    <row r="30" spans="2:20" s="5" customFormat="1" x14ac:dyDescent="0.25">
      <c r="B30" s="51">
        <v>27</v>
      </c>
      <c r="C30" s="52" t="s">
        <v>159</v>
      </c>
      <c r="D30" s="51">
        <f t="shared" si="0"/>
        <v>1763</v>
      </c>
      <c r="E30" s="51" t="str">
        <f t="shared" si="1"/>
        <v>6E3</v>
      </c>
      <c r="F30" s="51" t="s">
        <v>99</v>
      </c>
      <c r="G30" s="6"/>
      <c r="H30" s="1">
        <v>27</v>
      </c>
      <c r="I30" s="80" t="s">
        <v>76</v>
      </c>
      <c r="J30" s="1">
        <f t="shared" si="2"/>
        <v>1601</v>
      </c>
      <c r="K30" s="1" t="s">
        <v>119</v>
      </c>
      <c r="L30" s="6"/>
      <c r="M30" s="3"/>
      <c r="N30" s="4"/>
      <c r="O30" s="4"/>
      <c r="P30" s="9"/>
      <c r="Q30" s="9"/>
      <c r="R30" s="4"/>
      <c r="S30" s="4"/>
      <c r="T30" s="4"/>
    </row>
    <row r="31" spans="2:20" s="5" customFormat="1" x14ac:dyDescent="0.25">
      <c r="B31" s="51">
        <v>28</v>
      </c>
      <c r="C31" s="52" t="s">
        <v>62</v>
      </c>
      <c r="D31" s="51">
        <f t="shared" si="0"/>
        <v>1764</v>
      </c>
      <c r="E31" s="51" t="str">
        <f t="shared" si="1"/>
        <v>6E4</v>
      </c>
      <c r="F31" s="51" t="s">
        <v>99</v>
      </c>
      <c r="G31" s="6"/>
      <c r="H31" s="1">
        <v>28</v>
      </c>
      <c r="I31" s="80" t="s">
        <v>78</v>
      </c>
      <c r="J31" s="1">
        <f t="shared" si="2"/>
        <v>1602</v>
      </c>
      <c r="K31" s="1" t="s">
        <v>120</v>
      </c>
      <c r="L31" s="6"/>
      <c r="M31" s="3"/>
      <c r="N31" s="4"/>
      <c r="O31" s="4"/>
      <c r="P31" s="9"/>
      <c r="Q31" s="9"/>
      <c r="R31" s="4"/>
      <c r="S31" s="4"/>
      <c r="T31" s="4"/>
    </row>
    <row r="32" spans="2:20" s="5" customFormat="1" x14ac:dyDescent="0.25">
      <c r="B32" s="51">
        <v>29</v>
      </c>
      <c r="C32" s="52" t="s">
        <v>77</v>
      </c>
      <c r="D32" s="51">
        <f t="shared" si="0"/>
        <v>1765</v>
      </c>
      <c r="E32" s="51" t="str">
        <f t="shared" si="1"/>
        <v>6E5</v>
      </c>
      <c r="F32" s="51" t="s">
        <v>99</v>
      </c>
      <c r="G32" s="6"/>
      <c r="H32" s="1">
        <v>29</v>
      </c>
      <c r="I32" s="80" t="s">
        <v>80</v>
      </c>
      <c r="J32" s="1">
        <f t="shared" si="2"/>
        <v>1603</v>
      </c>
      <c r="K32" s="1" t="s">
        <v>44</v>
      </c>
      <c r="L32" s="6"/>
      <c r="M32" s="3"/>
      <c r="N32" s="4"/>
      <c r="O32" s="4"/>
      <c r="P32" s="9"/>
      <c r="Q32" s="9"/>
      <c r="R32" s="4"/>
      <c r="S32" s="4"/>
      <c r="T32" s="4"/>
    </row>
    <row r="33" spans="2:20" s="5" customFormat="1" x14ac:dyDescent="0.25">
      <c r="B33" s="51">
        <v>30</v>
      </c>
      <c r="C33" s="52" t="s">
        <v>85</v>
      </c>
      <c r="D33" s="51">
        <f t="shared" si="0"/>
        <v>1766</v>
      </c>
      <c r="E33" s="51" t="str">
        <f t="shared" si="1"/>
        <v>6E6</v>
      </c>
      <c r="F33" s="51" t="s">
        <v>99</v>
      </c>
      <c r="G33" s="6"/>
      <c r="H33" s="1">
        <v>30</v>
      </c>
      <c r="I33" s="80" t="s">
        <v>82</v>
      </c>
      <c r="J33" s="1">
        <f t="shared" si="2"/>
        <v>1604</v>
      </c>
      <c r="K33" s="1" t="s">
        <v>121</v>
      </c>
      <c r="L33" s="6"/>
      <c r="M33" s="3"/>
      <c r="N33" s="4"/>
      <c r="O33" s="4"/>
      <c r="P33" s="9"/>
      <c r="Q33" s="9"/>
      <c r="R33" s="4"/>
      <c r="S33" s="4"/>
      <c r="T33" s="4"/>
    </row>
    <row r="34" spans="2:20" s="5" customFormat="1" x14ac:dyDescent="0.25">
      <c r="B34" s="51">
        <v>31</v>
      </c>
      <c r="C34" s="52" t="s">
        <v>68</v>
      </c>
      <c r="D34" s="51">
        <f t="shared" si="0"/>
        <v>1768</v>
      </c>
      <c r="E34" s="51" t="str">
        <f t="shared" si="1"/>
        <v>6E8</v>
      </c>
      <c r="F34" s="51" t="s">
        <v>99</v>
      </c>
      <c r="G34" s="6"/>
      <c r="H34" s="1">
        <v>31</v>
      </c>
      <c r="I34" s="80" t="s">
        <v>84</v>
      </c>
      <c r="J34" s="1">
        <f t="shared" si="2"/>
        <v>1605</v>
      </c>
      <c r="K34" s="1" t="s">
        <v>122</v>
      </c>
      <c r="L34" s="6"/>
      <c r="M34" s="3"/>
      <c r="N34" s="4"/>
      <c r="O34" s="4"/>
      <c r="P34" s="9"/>
      <c r="Q34" s="9"/>
      <c r="R34" s="4"/>
      <c r="S34" s="4"/>
      <c r="T34" s="4"/>
    </row>
    <row r="35" spans="2:20" x14ac:dyDescent="0.25">
      <c r="B35" s="51">
        <v>32</v>
      </c>
      <c r="C35" s="52" t="s">
        <v>74</v>
      </c>
      <c r="D35" s="51">
        <f t="shared" si="0"/>
        <v>1769</v>
      </c>
      <c r="E35" s="51" t="str">
        <f t="shared" si="1"/>
        <v>6E9</v>
      </c>
      <c r="F35" s="51" t="s">
        <v>75</v>
      </c>
      <c r="G35" s="6"/>
      <c r="H35" s="1">
        <v>32</v>
      </c>
      <c r="I35" s="80" t="s">
        <v>86</v>
      </c>
      <c r="J35" s="1">
        <f t="shared" si="2"/>
        <v>1606</v>
      </c>
      <c r="K35" s="1" t="s">
        <v>123</v>
      </c>
    </row>
    <row r="36" spans="2:20" x14ac:dyDescent="0.25">
      <c r="B36" s="51">
        <v>33</v>
      </c>
      <c r="C36" s="52" t="s">
        <v>158</v>
      </c>
      <c r="D36" s="51">
        <f t="shared" si="0"/>
        <v>1770</v>
      </c>
      <c r="E36" s="51" t="str">
        <f t="shared" si="1"/>
        <v>6EA</v>
      </c>
      <c r="F36" s="51" t="s">
        <v>99</v>
      </c>
      <c r="G36" s="6"/>
      <c r="H36" s="1">
        <v>33</v>
      </c>
      <c r="I36" s="80" t="s">
        <v>87</v>
      </c>
      <c r="J36" s="1">
        <f t="shared" si="2"/>
        <v>1607</v>
      </c>
      <c r="K36" s="1" t="s">
        <v>107</v>
      </c>
    </row>
    <row r="37" spans="2:20" x14ac:dyDescent="0.25">
      <c r="B37" s="51">
        <v>34</v>
      </c>
      <c r="C37" s="52" t="s">
        <v>157</v>
      </c>
      <c r="D37" s="51">
        <f t="shared" si="0"/>
        <v>1771</v>
      </c>
      <c r="E37" s="51" t="str">
        <f t="shared" si="1"/>
        <v>6EB</v>
      </c>
      <c r="F37" s="51" t="s">
        <v>99</v>
      </c>
      <c r="G37" s="6"/>
      <c r="H37" s="1">
        <v>34</v>
      </c>
      <c r="I37" s="80" t="s">
        <v>89</v>
      </c>
      <c r="J37" s="1">
        <f t="shared" si="2"/>
        <v>1608</v>
      </c>
      <c r="K37" s="1" t="s">
        <v>124</v>
      </c>
    </row>
    <row r="38" spans="2:20" x14ac:dyDescent="0.25">
      <c r="B38" s="51">
        <v>35</v>
      </c>
      <c r="C38" s="52" t="s">
        <v>156</v>
      </c>
      <c r="D38" s="51">
        <f t="shared" si="0"/>
        <v>1772</v>
      </c>
      <c r="E38" s="51" t="str">
        <f t="shared" si="1"/>
        <v>6EC</v>
      </c>
      <c r="F38" s="51" t="s">
        <v>99</v>
      </c>
      <c r="G38" s="6"/>
      <c r="H38" s="1">
        <v>35</v>
      </c>
      <c r="I38" s="80" t="s">
        <v>90</v>
      </c>
      <c r="J38" s="1">
        <f t="shared" si="2"/>
        <v>1572</v>
      </c>
      <c r="K38" s="1" t="s">
        <v>124</v>
      </c>
      <c r="O38" s="5"/>
      <c r="R38" s="5"/>
      <c r="S38" s="5"/>
    </row>
    <row r="39" spans="2:20" x14ac:dyDescent="0.25">
      <c r="B39" s="51">
        <v>36</v>
      </c>
      <c r="C39" s="52" t="s">
        <v>81</v>
      </c>
      <c r="D39" s="51">
        <f t="shared" si="0"/>
        <v>1773</v>
      </c>
      <c r="E39" s="51" t="str">
        <f t="shared" si="1"/>
        <v>6ED</v>
      </c>
      <c r="F39" s="51" t="s">
        <v>99</v>
      </c>
      <c r="G39" s="6"/>
      <c r="H39" s="1">
        <v>36</v>
      </c>
      <c r="I39" s="80" t="s">
        <v>91</v>
      </c>
      <c r="J39" s="1">
        <f t="shared" si="2"/>
        <v>1609</v>
      </c>
      <c r="K39" s="1" t="s">
        <v>125</v>
      </c>
      <c r="O39" s="5"/>
      <c r="R39" s="5"/>
      <c r="S39" s="5"/>
      <c r="T39" s="5"/>
    </row>
    <row r="40" spans="2:20" x14ac:dyDescent="0.25">
      <c r="B40" s="51">
        <v>37</v>
      </c>
      <c r="C40" s="52" t="s">
        <v>155</v>
      </c>
      <c r="D40" s="51">
        <f t="shared" si="0"/>
        <v>8204</v>
      </c>
      <c r="E40" s="51" t="str">
        <f t="shared" si="1"/>
        <v>200C</v>
      </c>
      <c r="F40" s="51" t="s">
        <v>99</v>
      </c>
      <c r="G40" s="6"/>
      <c r="H40" s="1">
        <v>37</v>
      </c>
      <c r="I40" s="80" t="s">
        <v>92</v>
      </c>
      <c r="J40" s="1">
        <f t="shared" si="2"/>
        <v>1610</v>
      </c>
      <c r="K40" s="1" t="s">
        <v>125</v>
      </c>
      <c r="O40" s="5"/>
      <c r="R40" s="5"/>
      <c r="S40" s="5"/>
      <c r="T40" s="5"/>
    </row>
    <row r="41" spans="2:20" x14ac:dyDescent="0.25">
      <c r="B41" s="51">
        <v>38</v>
      </c>
      <c r="C41" s="52" t="s">
        <v>83</v>
      </c>
      <c r="D41" s="51">
        <f t="shared" si="0"/>
        <v>8962</v>
      </c>
      <c r="E41" s="51" t="str">
        <f t="shared" si="1"/>
        <v>2302</v>
      </c>
      <c r="F41" s="51" t="s">
        <v>99</v>
      </c>
      <c r="H41" s="1">
        <v>38</v>
      </c>
      <c r="I41" s="80" t="s">
        <v>93</v>
      </c>
      <c r="J41" s="1">
        <f t="shared" si="2"/>
        <v>1574</v>
      </c>
      <c r="K41" s="1" t="s">
        <v>125</v>
      </c>
      <c r="O41" s="5"/>
      <c r="R41" s="5"/>
      <c r="S41" s="5"/>
      <c r="T41" s="5"/>
    </row>
    <row r="42" spans="2:20" x14ac:dyDescent="0.25">
      <c r="B42" s="51">
        <v>39</v>
      </c>
      <c r="C42" s="52" t="s">
        <v>12</v>
      </c>
      <c r="D42" s="51">
        <f t="shared" si="0"/>
        <v>1649</v>
      </c>
      <c r="E42" s="51" t="str">
        <f t="shared" si="1"/>
        <v>671</v>
      </c>
      <c r="F42" s="51" t="s">
        <v>100</v>
      </c>
      <c r="O42" s="5"/>
      <c r="R42" s="5"/>
      <c r="S42" s="5"/>
      <c r="T42" s="5"/>
    </row>
    <row r="43" spans="2:20" x14ac:dyDescent="0.25">
      <c r="B43" s="51">
        <v>40</v>
      </c>
      <c r="C43" s="52" t="s">
        <v>15</v>
      </c>
      <c r="D43" s="51">
        <f t="shared" si="0"/>
        <v>1575</v>
      </c>
      <c r="E43" s="51" t="str">
        <f t="shared" si="1"/>
        <v>627</v>
      </c>
      <c r="F43" s="51" t="s">
        <v>101</v>
      </c>
      <c r="H43" s="522" t="s">
        <v>430</v>
      </c>
      <c r="O43" s="5"/>
      <c r="R43" s="5"/>
      <c r="S43" s="5"/>
      <c r="T43" s="5"/>
    </row>
    <row r="44" spans="2:20" x14ac:dyDescent="0.25">
      <c r="B44" s="51">
        <v>41</v>
      </c>
      <c r="C44" s="52"/>
      <c r="D44" s="51"/>
      <c r="E44" s="51"/>
      <c r="F44" s="51" t="s">
        <v>88</v>
      </c>
      <c r="O44" s="5"/>
      <c r="R44" s="5"/>
      <c r="S44" s="5"/>
      <c r="T44" s="5"/>
    </row>
    <row r="45" spans="2:20" x14ac:dyDescent="0.25">
      <c r="O45" s="5"/>
      <c r="R45" s="5"/>
      <c r="S45" s="5"/>
      <c r="T45" s="5"/>
    </row>
    <row r="46" spans="2:20" x14ac:dyDescent="0.25">
      <c r="O46" s="5"/>
      <c r="R46" s="5"/>
      <c r="S46" s="5"/>
      <c r="T46" s="5"/>
    </row>
    <row r="47" spans="2:20" x14ac:dyDescent="0.25">
      <c r="O47" s="5"/>
      <c r="R47" s="5"/>
      <c r="S47" s="5"/>
      <c r="T47" s="5"/>
    </row>
    <row r="48" spans="2:20" x14ac:dyDescent="0.25">
      <c r="O48" s="5"/>
      <c r="R48" s="5"/>
      <c r="S48" s="5"/>
      <c r="T48" s="5"/>
    </row>
    <row r="49" spans="15:20" x14ac:dyDescent="0.25">
      <c r="O49" s="5"/>
      <c r="R49" s="5"/>
      <c r="S49" s="5"/>
      <c r="T49" s="5"/>
    </row>
    <row r="50" spans="15:20" x14ac:dyDescent="0.25">
      <c r="O50" s="5"/>
      <c r="R50" s="5"/>
      <c r="S50" s="5"/>
      <c r="T50" s="5"/>
    </row>
    <row r="51" spans="15:20" x14ac:dyDescent="0.25">
      <c r="O51" s="5"/>
      <c r="R51" s="5"/>
      <c r="S51" s="5"/>
      <c r="T51" s="5"/>
    </row>
    <row r="52" spans="15:20" x14ac:dyDescent="0.25">
      <c r="O52" s="5"/>
      <c r="R52" s="5"/>
      <c r="S52" s="5"/>
      <c r="T52" s="5"/>
    </row>
    <row r="53" spans="15:20" x14ac:dyDescent="0.25">
      <c r="O53" s="5"/>
      <c r="R53" s="5"/>
      <c r="S53" s="5"/>
      <c r="T53" s="5"/>
    </row>
    <row r="54" spans="15:20" x14ac:dyDescent="0.25">
      <c r="O54" s="5"/>
      <c r="R54" s="5"/>
      <c r="S54" s="5"/>
      <c r="T54" s="5"/>
    </row>
    <row r="55" spans="15:20" x14ac:dyDescent="0.25">
      <c r="O55" s="5"/>
      <c r="R55" s="5"/>
      <c r="S55" s="5"/>
      <c r="T55" s="5"/>
    </row>
    <row r="56" spans="15:20" x14ac:dyDescent="0.25">
      <c r="O56" s="5"/>
      <c r="R56" s="5"/>
      <c r="S56" s="5"/>
      <c r="T56" s="5"/>
    </row>
    <row r="57" spans="15:20" x14ac:dyDescent="0.25">
      <c r="O57" s="5"/>
      <c r="R57" s="5"/>
      <c r="S57" s="5"/>
      <c r="T57" s="5"/>
    </row>
    <row r="58" spans="15:20" x14ac:dyDescent="0.25">
      <c r="O58" s="5"/>
      <c r="R58" s="5"/>
      <c r="S58" s="5"/>
      <c r="T58" s="5"/>
    </row>
    <row r="59" spans="15:20" x14ac:dyDescent="0.25">
      <c r="O59" s="5"/>
      <c r="R59" s="5"/>
      <c r="S59" s="5"/>
      <c r="T59" s="5"/>
    </row>
    <row r="60" spans="15:20" x14ac:dyDescent="0.25">
      <c r="O60" s="5"/>
      <c r="R60" s="5"/>
      <c r="S60" s="5"/>
      <c r="T60" s="5"/>
    </row>
    <row r="61" spans="15:20" x14ac:dyDescent="0.25">
      <c r="O61" s="5"/>
      <c r="R61" s="5"/>
      <c r="S61" s="5"/>
      <c r="T61" s="5"/>
    </row>
    <row r="62" spans="15:20" x14ac:dyDescent="0.25">
      <c r="O62" s="5"/>
      <c r="R62" s="5"/>
      <c r="S62" s="5"/>
      <c r="T62" s="5"/>
    </row>
    <row r="63" spans="15:20" x14ac:dyDescent="0.25">
      <c r="O63" s="5"/>
      <c r="R63" s="5"/>
      <c r="S63" s="5"/>
      <c r="T63" s="5"/>
    </row>
    <row r="64" spans="15:20" x14ac:dyDescent="0.25">
      <c r="O64" s="5"/>
      <c r="R64" s="5"/>
      <c r="S64" s="5"/>
      <c r="T64" s="5"/>
    </row>
    <row r="65" spans="15:20" x14ac:dyDescent="0.25">
      <c r="O65" s="5"/>
      <c r="R65" s="5"/>
      <c r="S65" s="5"/>
      <c r="T65" s="5"/>
    </row>
    <row r="66" spans="15:20" x14ac:dyDescent="0.25">
      <c r="O66" s="5"/>
      <c r="R66" s="5"/>
      <c r="S66" s="5"/>
      <c r="T66" s="5"/>
    </row>
    <row r="67" spans="15:20" x14ac:dyDescent="0.25">
      <c r="O67" s="5"/>
      <c r="R67" s="5"/>
      <c r="S67" s="5"/>
      <c r="T67" s="5"/>
    </row>
    <row r="68" spans="15:20" x14ac:dyDescent="0.25">
      <c r="O68" s="5"/>
      <c r="R68" s="5"/>
      <c r="S68" s="5"/>
      <c r="T68" s="5"/>
    </row>
    <row r="69" spans="15:20" x14ac:dyDescent="0.25">
      <c r="O69" s="5"/>
      <c r="R69" s="5"/>
      <c r="S69" s="5"/>
      <c r="T69" s="5"/>
    </row>
    <row r="70" spans="15:20" x14ac:dyDescent="0.25">
      <c r="O70" s="5"/>
      <c r="R70" s="5"/>
      <c r="S70" s="5"/>
      <c r="T70" s="5"/>
    </row>
    <row r="71" spans="15:20" x14ac:dyDescent="0.25">
      <c r="O71" s="5"/>
      <c r="R71" s="5"/>
      <c r="S71" s="5"/>
      <c r="T71" s="5"/>
    </row>
    <row r="72" spans="15:20" x14ac:dyDescent="0.25">
      <c r="O72" s="5"/>
      <c r="R72" s="5"/>
      <c r="S72" s="5"/>
      <c r="T72" s="5"/>
    </row>
    <row r="73" spans="15:20" x14ac:dyDescent="0.25">
      <c r="O73" s="5"/>
      <c r="R73" s="5"/>
      <c r="S73" s="5"/>
      <c r="T73" s="5"/>
    </row>
    <row r="74" spans="15:20" x14ac:dyDescent="0.25">
      <c r="O74" s="5"/>
      <c r="R74" s="5"/>
      <c r="S74" s="5"/>
      <c r="T74" s="5"/>
    </row>
    <row r="75" spans="15:20" x14ac:dyDescent="0.25">
      <c r="O75" s="5"/>
      <c r="R75" s="5"/>
      <c r="S75" s="5"/>
      <c r="T75" s="5"/>
    </row>
    <row r="76" spans="15:20" x14ac:dyDescent="0.25">
      <c r="O76" s="5"/>
      <c r="R76" s="5"/>
      <c r="S76" s="5"/>
      <c r="T76" s="5"/>
    </row>
    <row r="77" spans="15:20" x14ac:dyDescent="0.25">
      <c r="O77" s="5"/>
      <c r="R77" s="5"/>
      <c r="S77" s="5"/>
      <c r="T77" s="5"/>
    </row>
    <row r="78" spans="15:20" x14ac:dyDescent="0.25">
      <c r="O78" s="5"/>
      <c r="R78" s="5"/>
      <c r="S78" s="5"/>
      <c r="T78" s="5"/>
    </row>
    <row r="79" spans="15:20" x14ac:dyDescent="0.25">
      <c r="O79" s="5"/>
      <c r="R79" s="5"/>
      <c r="S79" s="5"/>
      <c r="T79" s="5"/>
    </row>
    <row r="80" spans="15:20" x14ac:dyDescent="0.25">
      <c r="O80" s="5"/>
      <c r="R80" s="5"/>
      <c r="S80" s="5"/>
      <c r="T80" s="5"/>
    </row>
    <row r="81" spans="20:20" x14ac:dyDescent="0.25">
      <c r="T81" s="5"/>
    </row>
    <row r="82" spans="20:20" x14ac:dyDescent="0.25">
      <c r="T82" s="5"/>
    </row>
    <row r="83" spans="20:20" x14ac:dyDescent="0.25">
      <c r="T83" s="5"/>
    </row>
    <row r="84" spans="20:20" x14ac:dyDescent="0.25">
      <c r="T84" s="5"/>
    </row>
    <row r="85" spans="20:20" x14ac:dyDescent="0.25">
      <c r="T85" s="5"/>
    </row>
    <row r="86" spans="20:20" x14ac:dyDescent="0.25">
      <c r="T86" s="5"/>
    </row>
    <row r="87" spans="20:20" x14ac:dyDescent="0.25">
      <c r="T87" s="5"/>
    </row>
    <row r="88" spans="20:20" x14ac:dyDescent="0.25">
      <c r="T88" s="5"/>
    </row>
  </sheetData>
  <mergeCells count="3">
    <mergeCell ref="L15:M15"/>
    <mergeCell ref="L18:M18"/>
    <mergeCell ref="L20:M22"/>
  </mergeCells>
  <conditionalFormatting sqref="D52:E1048576 D1:E2 D4:E44">
    <cfRule type="duplicateValues" dxfId="4" priority="4"/>
  </conditionalFormatting>
  <conditionalFormatting sqref="J4:J41">
    <cfRule type="duplicateValues" dxfId="3" priority="7"/>
  </conditionalFormatting>
  <conditionalFormatting sqref="D45:E51">
    <cfRule type="duplicateValues" dxfId="2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B3:Q88"/>
  <sheetViews>
    <sheetView zoomScale="85" zoomScaleNormal="85" workbookViewId="0">
      <selection activeCell="J58" sqref="J58"/>
    </sheetView>
  </sheetViews>
  <sheetFormatPr defaultRowHeight="15" x14ac:dyDescent="0.25"/>
  <cols>
    <col min="1" max="1" width="9.140625" style="4"/>
    <col min="2" max="2" width="4.42578125" style="3" bestFit="1" customWidth="1"/>
    <col min="3" max="3" width="9.28515625" style="3" bestFit="1" customWidth="1"/>
    <col min="4" max="5" width="9.140625" style="3" bestFit="1" customWidth="1"/>
    <col min="6" max="6" width="8.140625" style="3" bestFit="1" customWidth="1"/>
    <col min="7" max="7" width="9.140625" style="6" customWidth="1"/>
    <col min="8" max="8" width="9.140625" style="3"/>
    <col min="9" max="9" width="10.7109375" style="4" customWidth="1"/>
    <col min="10" max="10" width="42.140625" style="4" customWidth="1"/>
    <col min="11" max="11" width="49.28515625" style="74" bestFit="1" customWidth="1"/>
    <col min="12" max="12" width="9.140625" style="9"/>
    <col min="13" max="13" width="9.140625" style="4"/>
    <col min="14" max="15" width="30.7109375" style="4" customWidth="1"/>
    <col min="16" max="16384" width="9.140625" style="4"/>
  </cols>
  <sheetData>
    <row r="3" spans="2:17" x14ac:dyDescent="0.25">
      <c r="H3" s="16"/>
      <c r="I3" s="9"/>
      <c r="J3" s="82" t="s">
        <v>212</v>
      </c>
      <c r="K3" s="81" t="s">
        <v>213</v>
      </c>
      <c r="O3" s="75"/>
      <c r="P3" s="9"/>
      <c r="Q3" s="5"/>
    </row>
    <row r="4" spans="2:17" x14ac:dyDescent="0.25">
      <c r="H4" s="16"/>
      <c r="J4" s="77" t="s">
        <v>209</v>
      </c>
      <c r="K4" s="95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J4,bulktoar!$C$7,bulktoar!$F$7),bulktoar!$C$8,bulktoar!$F$8),bulktoar!$C$9,bulktoar!$F$9),bulktoar!$C$10,bulktoar!$F$10),bulktoar!$C$11,bulktoar!$F$11),bulktoar!$C$12,bulktoar!$F$12),bulktoar!$C$13,bulktoar!$F$13),bulktoar!$C$14,bulktoar!$F$14),bulktoar!$C$15,bulktoar!$F$15),bulktoar!$C$16,bulktoar!$F$16),bulktoar!$C$17,bulktoar!$F$17),bulktoar!$C$18,bulktoar!$F$18),bulktoar!$C$19,bulktoar!$F$19),bulktoar!$C$20,bulktoar!$F$20),bulktoar!$C$21,bulktoar!$F$21),bulktoar!$C$22,bulktoar!$F$22),bulktoar!$C$23,bulktoar!$F$23),bulktoar!$C$24,bulktoar!$F$24),bulktoar!$C$25,bulktoar!$F$25),bulktoar!$C$26,bulktoar!$F$26),bulktoar!$C$27,bulktoar!$F$27),bulktoar!$C$28,bulktoar!$F$28),bulktoar!$C$29,bulktoar!$F$29),bulktoar!$C$30,bulktoar!$F$30),bulktoar!$C$31,bulktoar!$F$31),bulktoar!$C$32,bulktoar!$F$32),bulktoar!$C$33,bulktoar!$F$33),bulktoar!$C$34,bulktoar!$F$34),bulktoar!$C$35,bulktoar!$F$35),bulktoar!$C$36,bulktoar!$F$36),bulktoar!$C$37,bulktoar!$F$37),bulktoar!$C$38,bulktoar!$F$38),bulktoar!$C$39,bulktoar!$F$39),bulktoar!$C$40,bulktoar!$F$40),bulktoar!$C$41,bulktoar!$F$41),bulktoar!$C$42,bulktoar!$F$42),bulktoar!$C$43,bulktoar!$F$43),bulktoar!$C$44,bulktoar!$F$44),bulktoar!$C$45,bulktoar!$F$45),bulktoar!$C$46,bulktoar!$F$46),bulktoar!$C$47,bulktoar!$F$47),bulktoar!$C$48,bulktoar!$F$48),bulktoar!$C$49,bulktoar!$F$49),bulktoar!$C$50,bulktoar!$F$50),bulktoar!$C$51,bulktoar!$F$51),bulktoar!$C$52,bulktoar!$F$52),bulktoar!$C$53,bulktoar!$F$53),bulktoar!$C$54,bulktoar!$F$54),bulktoar!$C$55,bulktoar!$F$55),bulktoar!$C$56,bulktoar!$F$56),bulktoar!$C$57,bulktoar!$F$57),bulktoar!$C$58,bulktoar!$F$58),bulktoar!$C$59,bulktoar!$F$59),bulktoar!$C$60,bulktoar!$F$60),bulktoar!$C$61,bulktoar!$F$61),bulktoar!$C$62,bulktoar!$F$62),bulktoar!$C$63,bulktoar!$F$63),bulktoar!$C$64,bulktoar!$F$64),bulktoar!$C$65,bulktoar!$F$65),bulktoar!$C$66,bulktoar!$F$66),bulktoar!$C$67,bulktoar!$F$67)</f>
        <v>بِسْمِ ٱللَّهِ ٱلرَّحْمَٰنِ ٱلرَّحِيمِ</v>
      </c>
      <c r="P4" s="9"/>
      <c r="Q4" s="5"/>
    </row>
    <row r="5" spans="2:17" x14ac:dyDescent="0.25">
      <c r="B5" s="12" t="s">
        <v>210</v>
      </c>
      <c r="H5" s="16"/>
      <c r="I5" s="9"/>
      <c r="J5" s="16"/>
      <c r="K5" s="66"/>
      <c r="L5" s="10"/>
      <c r="M5" s="5"/>
      <c r="O5" s="76"/>
    </row>
    <row r="6" spans="2:17" x14ac:dyDescent="0.25">
      <c r="B6" s="72" t="s">
        <v>94</v>
      </c>
      <c r="C6" s="72" t="s">
        <v>95</v>
      </c>
      <c r="D6" s="72" t="s">
        <v>96</v>
      </c>
      <c r="E6" s="72" t="s">
        <v>162</v>
      </c>
      <c r="F6" s="72" t="s">
        <v>132</v>
      </c>
      <c r="H6" s="16"/>
      <c r="I6" s="9"/>
      <c r="J6" s="77"/>
      <c r="K6" s="66"/>
      <c r="L6" s="19"/>
      <c r="M6" s="5"/>
      <c r="O6" s="76"/>
    </row>
    <row r="7" spans="2:17" x14ac:dyDescent="0.25">
      <c r="B7" s="1">
        <v>1</v>
      </c>
      <c r="C7" s="78" t="s">
        <v>163</v>
      </c>
      <c r="D7" s="1">
        <f>_xlfn.UNICODE(C7)</f>
        <v>39</v>
      </c>
      <c r="E7" s="1" t="str">
        <f>DEC2HEX(D7)</f>
        <v>27</v>
      </c>
      <c r="F7" s="79" t="s">
        <v>9</v>
      </c>
      <c r="H7" s="16"/>
      <c r="I7" s="9"/>
      <c r="K7" s="66"/>
      <c r="L7" s="10"/>
      <c r="M7" s="5"/>
      <c r="O7" s="76"/>
    </row>
    <row r="8" spans="2:17" x14ac:dyDescent="0.25">
      <c r="B8" s="1">
        <v>2</v>
      </c>
      <c r="C8" s="80" t="s">
        <v>164</v>
      </c>
      <c r="D8" s="1">
        <f>_xlfn.UNICODE(C8)</f>
        <v>62</v>
      </c>
      <c r="E8" s="1" t="str">
        <f t="shared" ref="E8:E67" si="0">DEC2HEX(D8)</f>
        <v>3E</v>
      </c>
      <c r="F8" s="1" t="s">
        <v>21</v>
      </c>
      <c r="H8" s="16"/>
      <c r="I8" s="9"/>
      <c r="J8" s="16"/>
      <c r="K8" s="66"/>
      <c r="L8" s="11"/>
      <c r="M8" s="5"/>
      <c r="O8" s="76"/>
    </row>
    <row r="9" spans="2:17" x14ac:dyDescent="0.25">
      <c r="B9" s="1">
        <v>3</v>
      </c>
      <c r="C9" s="80" t="s">
        <v>165</v>
      </c>
      <c r="D9" s="1">
        <f>_xlfn.UNICODE(C9)</f>
        <v>38</v>
      </c>
      <c r="E9" s="1" t="str">
        <f t="shared" si="0"/>
        <v>26</v>
      </c>
      <c r="F9" s="1" t="s">
        <v>90</v>
      </c>
      <c r="H9" s="16"/>
      <c r="I9" s="9"/>
      <c r="J9" s="16"/>
      <c r="K9" s="66"/>
      <c r="L9" s="10"/>
      <c r="M9" s="5"/>
      <c r="O9" s="76"/>
    </row>
    <row r="10" spans="2:17" x14ac:dyDescent="0.25">
      <c r="B10" s="1">
        <v>4</v>
      </c>
      <c r="C10" s="80" t="s">
        <v>166</v>
      </c>
      <c r="D10" s="1">
        <f t="shared" ref="D10:D67" si="1">_xlfn.UNICODE(C10)</f>
        <v>60</v>
      </c>
      <c r="E10" s="1" t="str">
        <f t="shared" si="0"/>
        <v>3C</v>
      </c>
      <c r="F10" s="1" t="s">
        <v>18</v>
      </c>
      <c r="H10" s="16"/>
      <c r="I10" s="9"/>
      <c r="J10" s="9"/>
      <c r="K10" s="66"/>
      <c r="L10" s="11"/>
      <c r="M10" s="5"/>
      <c r="O10" s="76"/>
    </row>
    <row r="11" spans="2:17" x14ac:dyDescent="0.25">
      <c r="B11" s="1">
        <v>5</v>
      </c>
      <c r="C11" s="80" t="s">
        <v>167</v>
      </c>
      <c r="D11" s="1">
        <f t="shared" si="1"/>
        <v>125</v>
      </c>
      <c r="E11" s="1" t="str">
        <f t="shared" si="0"/>
        <v>7D</v>
      </c>
      <c r="F11" s="1" t="s">
        <v>93</v>
      </c>
      <c r="H11" s="16"/>
      <c r="I11" s="9"/>
      <c r="J11" s="9"/>
      <c r="M11" s="5"/>
    </row>
    <row r="12" spans="2:17" x14ac:dyDescent="0.25">
      <c r="B12" s="1">
        <v>6</v>
      </c>
      <c r="C12" s="80" t="s">
        <v>105</v>
      </c>
      <c r="D12" s="1">
        <f t="shared" si="1"/>
        <v>65</v>
      </c>
      <c r="E12" s="1" t="str">
        <f t="shared" si="0"/>
        <v>41</v>
      </c>
      <c r="F12" s="1" t="s">
        <v>15</v>
      </c>
      <c r="H12" s="6"/>
      <c r="I12" s="5"/>
      <c r="J12" s="5"/>
      <c r="M12" s="5"/>
    </row>
    <row r="13" spans="2:17" x14ac:dyDescent="0.25">
      <c r="B13" s="1">
        <v>7</v>
      </c>
      <c r="C13" s="80" t="s">
        <v>168</v>
      </c>
      <c r="D13" s="1">
        <f t="shared" si="1"/>
        <v>98</v>
      </c>
      <c r="E13" s="1" t="str">
        <f t="shared" si="0"/>
        <v>62</v>
      </c>
      <c r="F13" s="1" t="s">
        <v>24</v>
      </c>
      <c r="I13" s="5"/>
      <c r="J13" s="5"/>
      <c r="M13" s="5"/>
    </row>
    <row r="14" spans="2:17" x14ac:dyDescent="0.25">
      <c r="B14" s="1">
        <v>8</v>
      </c>
      <c r="C14" s="80" t="s">
        <v>169</v>
      </c>
      <c r="D14" s="1">
        <f t="shared" si="1"/>
        <v>112</v>
      </c>
      <c r="E14" s="1" t="str">
        <f t="shared" si="0"/>
        <v>70</v>
      </c>
      <c r="F14" s="1" t="s">
        <v>27</v>
      </c>
      <c r="I14" s="5"/>
      <c r="J14" s="5"/>
      <c r="M14" s="5"/>
    </row>
    <row r="15" spans="2:17" x14ac:dyDescent="0.25">
      <c r="B15" s="1">
        <v>9</v>
      </c>
      <c r="C15" s="80" t="s">
        <v>170</v>
      </c>
      <c r="D15" s="1">
        <f t="shared" si="1"/>
        <v>116</v>
      </c>
      <c r="E15" s="1" t="str">
        <f t="shared" si="0"/>
        <v>74</v>
      </c>
      <c r="F15" s="1" t="s">
        <v>30</v>
      </c>
      <c r="I15" s="5"/>
      <c r="J15" s="5"/>
      <c r="M15" s="5"/>
    </row>
    <row r="16" spans="2:17" x14ac:dyDescent="0.25">
      <c r="B16" s="1">
        <v>10</v>
      </c>
      <c r="C16" s="80" t="s">
        <v>104</v>
      </c>
      <c r="D16" s="1">
        <f t="shared" si="1"/>
        <v>118</v>
      </c>
      <c r="E16" s="1" t="str">
        <f t="shared" si="0"/>
        <v>76</v>
      </c>
      <c r="F16" s="1" t="s">
        <v>33</v>
      </c>
    </row>
    <row r="17" spans="2:15" x14ac:dyDescent="0.25">
      <c r="B17" s="1">
        <v>11</v>
      </c>
      <c r="C17" s="80" t="s">
        <v>171</v>
      </c>
      <c r="D17" s="1">
        <f t="shared" si="1"/>
        <v>106</v>
      </c>
      <c r="E17" s="1" t="str">
        <f t="shared" si="0"/>
        <v>6A</v>
      </c>
      <c r="F17" s="1" t="s">
        <v>37</v>
      </c>
    </row>
    <row r="18" spans="2:15" x14ac:dyDescent="0.25">
      <c r="B18" s="1">
        <v>12</v>
      </c>
      <c r="C18" s="80" t="s">
        <v>107</v>
      </c>
      <c r="D18" s="1">
        <f t="shared" si="1"/>
        <v>72</v>
      </c>
      <c r="E18" s="1" t="str">
        <f t="shared" si="0"/>
        <v>48</v>
      </c>
      <c r="F18" s="1" t="s">
        <v>40</v>
      </c>
    </row>
    <row r="19" spans="2:15" s="5" customFormat="1" x14ac:dyDescent="0.25">
      <c r="B19" s="1">
        <v>13</v>
      </c>
      <c r="C19" s="80" t="s">
        <v>172</v>
      </c>
      <c r="D19" s="1">
        <f t="shared" si="1"/>
        <v>120</v>
      </c>
      <c r="E19" s="1" t="str">
        <f t="shared" si="0"/>
        <v>78</v>
      </c>
      <c r="F19" s="1" t="s">
        <v>43</v>
      </c>
      <c r="G19" s="6"/>
      <c r="H19" s="3"/>
      <c r="I19" s="4"/>
      <c r="J19" s="4"/>
      <c r="K19" s="74"/>
      <c r="L19" s="9"/>
      <c r="M19" s="4"/>
      <c r="N19" s="4"/>
      <c r="O19" s="4"/>
    </row>
    <row r="20" spans="2:15" s="5" customFormat="1" x14ac:dyDescent="0.25">
      <c r="B20" s="1">
        <v>14</v>
      </c>
      <c r="C20" s="80" t="s">
        <v>173</v>
      </c>
      <c r="D20" s="1">
        <f t="shared" si="1"/>
        <v>100</v>
      </c>
      <c r="E20" s="1" t="str">
        <f t="shared" si="0"/>
        <v>64</v>
      </c>
      <c r="F20" s="1" t="s">
        <v>46</v>
      </c>
      <c r="G20" s="6"/>
      <c r="H20" s="3"/>
      <c r="I20" s="4"/>
      <c r="J20" s="4"/>
      <c r="K20" s="74"/>
      <c r="L20" s="9"/>
      <c r="M20" s="4"/>
      <c r="N20" s="4"/>
      <c r="O20" s="4"/>
    </row>
    <row r="21" spans="2:15" s="5" customFormat="1" x14ac:dyDescent="0.25">
      <c r="B21" s="1">
        <v>15</v>
      </c>
      <c r="C21" s="80" t="s">
        <v>174</v>
      </c>
      <c r="D21" s="1">
        <f t="shared" si="1"/>
        <v>42</v>
      </c>
      <c r="E21" s="1" t="str">
        <f t="shared" si="0"/>
        <v>2A</v>
      </c>
      <c r="F21" s="1" t="s">
        <v>49</v>
      </c>
      <c r="G21" s="6"/>
      <c r="H21" s="3"/>
      <c r="I21" s="4"/>
      <c r="J21" s="4"/>
      <c r="K21" s="74"/>
      <c r="L21" s="9"/>
      <c r="M21" s="4"/>
      <c r="O21" s="4"/>
    </row>
    <row r="22" spans="2:15" s="5" customFormat="1" x14ac:dyDescent="0.25">
      <c r="B22" s="1">
        <v>16</v>
      </c>
      <c r="C22" s="80" t="s">
        <v>175</v>
      </c>
      <c r="D22" s="1">
        <f t="shared" si="1"/>
        <v>114</v>
      </c>
      <c r="E22" s="1" t="str">
        <f t="shared" si="0"/>
        <v>72</v>
      </c>
      <c r="F22" s="1" t="s">
        <v>53</v>
      </c>
      <c r="G22" s="6"/>
      <c r="H22" s="3"/>
      <c r="I22" s="4"/>
      <c r="J22" s="4"/>
      <c r="L22" s="9"/>
      <c r="M22" s="4"/>
      <c r="N22" s="4"/>
      <c r="O22" s="4"/>
    </row>
    <row r="23" spans="2:15" s="5" customFormat="1" x14ac:dyDescent="0.25">
      <c r="B23" s="1">
        <v>17</v>
      </c>
      <c r="C23" s="80" t="s">
        <v>176</v>
      </c>
      <c r="D23" s="1">
        <f t="shared" si="1"/>
        <v>122</v>
      </c>
      <c r="E23" s="1" t="str">
        <f t="shared" si="0"/>
        <v>7A</v>
      </c>
      <c r="F23" s="1" t="s">
        <v>54</v>
      </c>
      <c r="G23" s="6"/>
      <c r="H23" s="3"/>
      <c r="I23" s="4"/>
      <c r="J23" s="4"/>
      <c r="K23" s="74"/>
      <c r="L23" s="9"/>
      <c r="M23" s="4"/>
      <c r="N23" s="4"/>
      <c r="O23" s="4"/>
    </row>
    <row r="24" spans="2:15" s="5" customFormat="1" x14ac:dyDescent="0.25">
      <c r="B24" s="1">
        <v>18</v>
      </c>
      <c r="C24" s="80" t="s">
        <v>177</v>
      </c>
      <c r="D24" s="1">
        <f t="shared" si="1"/>
        <v>115</v>
      </c>
      <c r="E24" s="1" t="str">
        <f t="shared" si="0"/>
        <v>73</v>
      </c>
      <c r="F24" s="1" t="s">
        <v>56</v>
      </c>
      <c r="G24" s="6"/>
      <c r="H24" s="3"/>
      <c r="I24" s="4"/>
      <c r="J24" s="4"/>
      <c r="K24" s="74"/>
      <c r="L24" s="9"/>
      <c r="M24" s="4"/>
      <c r="N24" s="4"/>
      <c r="O24" s="4"/>
    </row>
    <row r="25" spans="2:15" s="5" customFormat="1" x14ac:dyDescent="0.25">
      <c r="B25" s="1">
        <v>19</v>
      </c>
      <c r="C25" s="80" t="s">
        <v>178</v>
      </c>
      <c r="D25" s="1">
        <f t="shared" si="1"/>
        <v>36</v>
      </c>
      <c r="E25" s="1" t="str">
        <f t="shared" si="0"/>
        <v>24</v>
      </c>
      <c r="F25" s="1" t="s">
        <v>58</v>
      </c>
      <c r="G25" s="6"/>
      <c r="H25" s="3"/>
      <c r="I25" s="4"/>
      <c r="J25" s="4"/>
      <c r="K25" s="74"/>
      <c r="L25" s="9"/>
      <c r="M25" s="4"/>
      <c r="N25" s="4"/>
      <c r="O25" s="4"/>
    </row>
    <row r="26" spans="2:15" s="5" customFormat="1" x14ac:dyDescent="0.25">
      <c r="B26" s="1">
        <v>20</v>
      </c>
      <c r="C26" s="80" t="s">
        <v>59</v>
      </c>
      <c r="D26" s="1">
        <f t="shared" si="1"/>
        <v>83</v>
      </c>
      <c r="E26" s="1" t="str">
        <f t="shared" si="0"/>
        <v>53</v>
      </c>
      <c r="F26" s="1" t="s">
        <v>61</v>
      </c>
      <c r="G26" s="6"/>
      <c r="H26" s="3"/>
      <c r="I26" s="4"/>
      <c r="J26" s="4"/>
      <c r="K26" s="74"/>
      <c r="L26" s="9"/>
      <c r="M26" s="4"/>
      <c r="N26" s="4"/>
      <c r="O26" s="4"/>
    </row>
    <row r="27" spans="2:15" s="5" customFormat="1" x14ac:dyDescent="0.25">
      <c r="B27" s="1">
        <v>21</v>
      </c>
      <c r="C27" s="80" t="s">
        <v>50</v>
      </c>
      <c r="D27" s="1">
        <f t="shared" si="1"/>
        <v>68</v>
      </c>
      <c r="E27" s="1" t="str">
        <f t="shared" si="0"/>
        <v>44</v>
      </c>
      <c r="F27" s="1" t="s">
        <v>63</v>
      </c>
      <c r="G27" s="6"/>
      <c r="H27" s="3"/>
      <c r="I27" s="4"/>
      <c r="J27" s="4"/>
      <c r="K27" s="74"/>
      <c r="L27" s="9"/>
      <c r="M27" s="4"/>
      <c r="N27" s="4"/>
      <c r="O27" s="4"/>
    </row>
    <row r="28" spans="2:15" s="5" customFormat="1" x14ac:dyDescent="0.25">
      <c r="B28" s="1">
        <v>22</v>
      </c>
      <c r="C28" s="80" t="s">
        <v>34</v>
      </c>
      <c r="D28" s="1">
        <f t="shared" si="1"/>
        <v>84</v>
      </c>
      <c r="E28" s="1" t="str">
        <f>DEC2HEX(D28)</f>
        <v>54</v>
      </c>
      <c r="F28" s="1" t="s">
        <v>65</v>
      </c>
      <c r="G28" s="6"/>
      <c r="H28" s="3"/>
      <c r="I28" s="4"/>
      <c r="J28" s="4"/>
      <c r="K28" s="74"/>
      <c r="L28" s="9"/>
      <c r="M28" s="4"/>
      <c r="N28" s="4"/>
      <c r="O28" s="4"/>
    </row>
    <row r="29" spans="2:15" s="5" customFormat="1" x14ac:dyDescent="0.25">
      <c r="B29" s="1">
        <v>23</v>
      </c>
      <c r="C29" s="80" t="s">
        <v>113</v>
      </c>
      <c r="D29" s="1">
        <f t="shared" si="1"/>
        <v>90</v>
      </c>
      <c r="E29" s="1" t="str">
        <f t="shared" si="0"/>
        <v>5A</v>
      </c>
      <c r="F29" s="1" t="s">
        <v>67</v>
      </c>
      <c r="G29" s="6"/>
      <c r="H29" s="3"/>
      <c r="I29" s="4"/>
      <c r="J29" s="4"/>
      <c r="K29" s="74"/>
      <c r="L29" s="9"/>
      <c r="M29" s="4"/>
      <c r="N29" s="4"/>
      <c r="O29" s="4"/>
    </row>
    <row r="30" spans="2:15" s="5" customFormat="1" x14ac:dyDescent="0.25">
      <c r="B30" s="1">
        <v>24</v>
      </c>
      <c r="C30" s="80" t="s">
        <v>135</v>
      </c>
      <c r="D30" s="1">
        <f t="shared" si="1"/>
        <v>69</v>
      </c>
      <c r="E30" s="1" t="str">
        <f t="shared" si="0"/>
        <v>45</v>
      </c>
      <c r="F30" s="1" t="s">
        <v>69</v>
      </c>
      <c r="G30" s="6"/>
      <c r="H30" s="3"/>
      <c r="I30" s="4"/>
      <c r="J30" s="4"/>
      <c r="K30" s="74"/>
      <c r="L30" s="9"/>
      <c r="M30" s="4"/>
      <c r="N30" s="4"/>
      <c r="O30" s="4"/>
    </row>
    <row r="31" spans="2:15" s="5" customFormat="1" x14ac:dyDescent="0.25">
      <c r="B31" s="1">
        <v>25</v>
      </c>
      <c r="C31" s="80" t="s">
        <v>179</v>
      </c>
      <c r="D31" s="1">
        <f t="shared" si="1"/>
        <v>103</v>
      </c>
      <c r="E31" s="1" t="str">
        <f t="shared" si="0"/>
        <v>67</v>
      </c>
      <c r="F31" s="1" t="s">
        <v>72</v>
      </c>
      <c r="G31" s="6"/>
      <c r="I31" s="4"/>
      <c r="J31" s="4"/>
      <c r="K31" s="74"/>
      <c r="L31" s="9"/>
      <c r="M31" s="4"/>
      <c r="N31" s="4"/>
      <c r="O31" s="4"/>
    </row>
    <row r="32" spans="2:15" s="5" customFormat="1" x14ac:dyDescent="0.25">
      <c r="B32" s="1">
        <v>26</v>
      </c>
      <c r="C32" s="80" t="s">
        <v>180</v>
      </c>
      <c r="D32" s="1">
        <f t="shared" si="1"/>
        <v>95</v>
      </c>
      <c r="E32" s="1" t="str">
        <f t="shared" si="0"/>
        <v>5F</v>
      </c>
      <c r="F32" s="1" t="s">
        <v>1</v>
      </c>
      <c r="G32" s="6"/>
      <c r="H32" s="3"/>
      <c r="I32" s="4"/>
      <c r="J32" s="4"/>
      <c r="K32" s="74"/>
      <c r="L32" s="9"/>
      <c r="M32" s="4"/>
      <c r="N32" s="4"/>
      <c r="O32" s="4"/>
    </row>
    <row r="33" spans="2:15" s="5" customFormat="1" x14ac:dyDescent="0.25">
      <c r="B33" s="1">
        <v>27</v>
      </c>
      <c r="C33" s="80" t="s">
        <v>181</v>
      </c>
      <c r="D33" s="1">
        <f t="shared" si="1"/>
        <v>102</v>
      </c>
      <c r="E33" s="1" t="str">
        <f t="shared" si="0"/>
        <v>66</v>
      </c>
      <c r="F33" s="1" t="s">
        <v>76</v>
      </c>
      <c r="G33" s="6"/>
      <c r="H33" s="3"/>
      <c r="I33" s="4"/>
      <c r="J33" s="4"/>
      <c r="K33" s="74"/>
      <c r="L33" s="9"/>
      <c r="M33" s="4"/>
      <c r="N33" s="4"/>
      <c r="O33" s="4"/>
    </row>
    <row r="34" spans="2:15" s="5" customFormat="1" x14ac:dyDescent="0.25">
      <c r="B34" s="1">
        <v>28</v>
      </c>
      <c r="C34" s="80" t="s">
        <v>182</v>
      </c>
      <c r="D34" s="1">
        <f t="shared" si="1"/>
        <v>113</v>
      </c>
      <c r="E34" s="1" t="str">
        <f t="shared" si="0"/>
        <v>71</v>
      </c>
      <c r="F34" s="1" t="s">
        <v>78</v>
      </c>
      <c r="G34" s="522" t="s">
        <v>430</v>
      </c>
      <c r="H34" s="3"/>
      <c r="I34" s="4"/>
      <c r="J34" s="4"/>
      <c r="K34" s="74"/>
      <c r="L34" s="9"/>
      <c r="M34" s="4"/>
      <c r="N34" s="4"/>
      <c r="O34" s="4"/>
    </row>
    <row r="35" spans="2:15" x14ac:dyDescent="0.25">
      <c r="B35" s="1">
        <v>29</v>
      </c>
      <c r="C35" s="80" t="s">
        <v>183</v>
      </c>
      <c r="D35" s="1">
        <f t="shared" si="1"/>
        <v>107</v>
      </c>
      <c r="E35" s="1" t="str">
        <f t="shared" si="0"/>
        <v>6B</v>
      </c>
      <c r="F35" s="1" t="s">
        <v>80</v>
      </c>
    </row>
    <row r="36" spans="2:15" x14ac:dyDescent="0.25">
      <c r="B36" s="1">
        <v>30</v>
      </c>
      <c r="C36" s="80" t="s">
        <v>184</v>
      </c>
      <c r="D36" s="1">
        <f t="shared" si="1"/>
        <v>108</v>
      </c>
      <c r="E36" s="1" t="str">
        <f t="shared" si="0"/>
        <v>6C</v>
      </c>
      <c r="F36" s="1" t="s">
        <v>82</v>
      </c>
    </row>
    <row r="37" spans="2:15" x14ac:dyDescent="0.25">
      <c r="B37" s="1">
        <v>31</v>
      </c>
      <c r="C37" s="80" t="s">
        <v>185</v>
      </c>
      <c r="D37" s="1">
        <f t="shared" si="1"/>
        <v>109</v>
      </c>
      <c r="E37" s="1" t="str">
        <f t="shared" si="0"/>
        <v>6D</v>
      </c>
      <c r="F37" s="1" t="s">
        <v>84</v>
      </c>
    </row>
    <row r="38" spans="2:15" x14ac:dyDescent="0.25">
      <c r="B38" s="1">
        <v>32</v>
      </c>
      <c r="C38" s="80" t="s">
        <v>186</v>
      </c>
      <c r="D38" s="1">
        <f t="shared" si="1"/>
        <v>110</v>
      </c>
      <c r="E38" s="1" t="str">
        <f t="shared" si="0"/>
        <v>6E</v>
      </c>
      <c r="F38" s="1" t="s">
        <v>86</v>
      </c>
      <c r="J38" s="5"/>
      <c r="M38" s="5"/>
      <c r="N38" s="5"/>
    </row>
    <row r="39" spans="2:15" x14ac:dyDescent="0.25">
      <c r="B39" s="1">
        <v>33</v>
      </c>
      <c r="C39" s="80" t="s">
        <v>187</v>
      </c>
      <c r="D39" s="1">
        <f t="shared" si="1"/>
        <v>104</v>
      </c>
      <c r="E39" s="1" t="str">
        <f t="shared" si="0"/>
        <v>68</v>
      </c>
      <c r="F39" s="1" t="s">
        <v>87</v>
      </c>
      <c r="J39" s="5"/>
      <c r="M39" s="5"/>
      <c r="N39" s="5"/>
      <c r="O39" s="5"/>
    </row>
    <row r="40" spans="2:15" x14ac:dyDescent="0.25">
      <c r="B40" s="1">
        <v>34</v>
      </c>
      <c r="C40" s="80" t="s">
        <v>188</v>
      </c>
      <c r="D40" s="1">
        <f t="shared" si="1"/>
        <v>119</v>
      </c>
      <c r="E40" s="1" t="str">
        <f t="shared" si="0"/>
        <v>77</v>
      </c>
      <c r="F40" s="1" t="s">
        <v>89</v>
      </c>
      <c r="J40" s="5"/>
      <c r="M40" s="5"/>
      <c r="N40" s="5"/>
      <c r="O40" s="5"/>
    </row>
    <row r="41" spans="2:15" x14ac:dyDescent="0.25">
      <c r="B41" s="1">
        <v>35</v>
      </c>
      <c r="C41" s="80" t="s">
        <v>125</v>
      </c>
      <c r="D41" s="1">
        <f t="shared" si="1"/>
        <v>89</v>
      </c>
      <c r="E41" s="1" t="str">
        <f t="shared" si="0"/>
        <v>59</v>
      </c>
      <c r="F41" s="1" t="s">
        <v>91</v>
      </c>
      <c r="J41" s="5"/>
      <c r="M41" s="5"/>
      <c r="N41" s="5"/>
      <c r="O41" s="5"/>
    </row>
    <row r="42" spans="2:15" x14ac:dyDescent="0.25">
      <c r="B42" s="1">
        <v>36</v>
      </c>
      <c r="C42" s="80" t="s">
        <v>189</v>
      </c>
      <c r="D42" s="1">
        <f t="shared" si="1"/>
        <v>121</v>
      </c>
      <c r="E42" s="1" t="str">
        <f t="shared" si="0"/>
        <v>79</v>
      </c>
      <c r="F42" s="1" t="s">
        <v>92</v>
      </c>
      <c r="J42" s="5"/>
      <c r="M42" s="5"/>
      <c r="N42" s="5"/>
      <c r="O42" s="5"/>
    </row>
    <row r="43" spans="2:15" x14ac:dyDescent="0.25">
      <c r="B43" s="1">
        <v>37</v>
      </c>
      <c r="C43" s="80" t="s">
        <v>119</v>
      </c>
      <c r="D43" s="1">
        <f t="shared" si="1"/>
        <v>70</v>
      </c>
      <c r="E43" s="1" t="str">
        <f t="shared" si="0"/>
        <v>46</v>
      </c>
      <c r="F43" s="1" t="s">
        <v>4</v>
      </c>
      <c r="J43" s="5"/>
      <c r="M43" s="5"/>
      <c r="N43" s="5"/>
      <c r="O43" s="5"/>
    </row>
    <row r="44" spans="2:15" x14ac:dyDescent="0.25">
      <c r="B44" s="1">
        <v>38</v>
      </c>
      <c r="C44" s="80" t="s">
        <v>123</v>
      </c>
      <c r="D44" s="1">
        <f t="shared" si="1"/>
        <v>78</v>
      </c>
      <c r="E44" s="1" t="str">
        <f t="shared" si="0"/>
        <v>4E</v>
      </c>
      <c r="F44" s="1" t="s">
        <v>22</v>
      </c>
      <c r="J44" s="5"/>
      <c r="M44" s="5"/>
      <c r="N44" s="5"/>
      <c r="O44" s="5"/>
    </row>
    <row r="45" spans="2:15" x14ac:dyDescent="0.25">
      <c r="B45" s="1">
        <v>39</v>
      </c>
      <c r="C45" s="80" t="s">
        <v>44</v>
      </c>
      <c r="D45" s="1">
        <f t="shared" si="1"/>
        <v>75</v>
      </c>
      <c r="E45" s="1" t="str">
        <f t="shared" si="0"/>
        <v>4B</v>
      </c>
      <c r="F45" s="1" t="s">
        <v>13</v>
      </c>
      <c r="J45" s="5"/>
      <c r="M45" s="5"/>
      <c r="N45" s="5"/>
      <c r="O45" s="5"/>
    </row>
    <row r="46" spans="2:15" x14ac:dyDescent="0.25">
      <c r="B46" s="1">
        <v>40</v>
      </c>
      <c r="C46" s="80" t="s">
        <v>190</v>
      </c>
      <c r="D46" s="1">
        <f t="shared" si="1"/>
        <v>97</v>
      </c>
      <c r="E46" s="1" t="str">
        <f t="shared" si="0"/>
        <v>61</v>
      </c>
      <c r="F46" s="1" t="s">
        <v>0</v>
      </c>
      <c r="J46" s="5"/>
      <c r="M46" s="5"/>
      <c r="N46" s="5"/>
      <c r="O46" s="5"/>
    </row>
    <row r="47" spans="2:15" x14ac:dyDescent="0.25">
      <c r="B47" s="1">
        <v>41</v>
      </c>
      <c r="C47" s="80" t="s">
        <v>191</v>
      </c>
      <c r="D47" s="1">
        <f t="shared" si="1"/>
        <v>117</v>
      </c>
      <c r="E47" s="1" t="str">
        <f t="shared" si="0"/>
        <v>75</v>
      </c>
      <c r="F47" s="1" t="s">
        <v>19</v>
      </c>
      <c r="J47" s="5"/>
      <c r="M47" s="5"/>
      <c r="N47" s="5"/>
      <c r="O47" s="5"/>
    </row>
    <row r="48" spans="2:15" x14ac:dyDescent="0.25">
      <c r="B48" s="1">
        <v>42</v>
      </c>
      <c r="C48" s="80" t="s">
        <v>192</v>
      </c>
      <c r="D48" s="1">
        <f t="shared" si="1"/>
        <v>105</v>
      </c>
      <c r="E48" s="1" t="str">
        <f t="shared" si="0"/>
        <v>69</v>
      </c>
      <c r="F48" s="1" t="s">
        <v>10</v>
      </c>
      <c r="J48" s="5"/>
      <c r="M48" s="5"/>
      <c r="N48" s="5"/>
      <c r="O48" s="5"/>
    </row>
    <row r="49" spans="2:15" x14ac:dyDescent="0.25">
      <c r="B49" s="1">
        <v>43</v>
      </c>
      <c r="C49" s="80" t="s">
        <v>193</v>
      </c>
      <c r="D49" s="1">
        <f t="shared" si="1"/>
        <v>126</v>
      </c>
      <c r="E49" s="1" t="str">
        <f t="shared" si="0"/>
        <v>7E</v>
      </c>
      <c r="F49" s="1" t="s">
        <v>28</v>
      </c>
      <c r="J49" s="5"/>
      <c r="M49" s="5"/>
      <c r="N49" s="5"/>
      <c r="O49" s="5"/>
    </row>
    <row r="50" spans="2:15" x14ac:dyDescent="0.25">
      <c r="B50" s="1">
        <v>44</v>
      </c>
      <c r="C50" s="80" t="s">
        <v>194</v>
      </c>
      <c r="D50" s="1">
        <f t="shared" si="1"/>
        <v>111</v>
      </c>
      <c r="E50" s="1" t="str">
        <f t="shared" si="0"/>
        <v>6F</v>
      </c>
      <c r="F50" s="1" t="s">
        <v>25</v>
      </c>
      <c r="J50" s="5"/>
      <c r="M50" s="5"/>
      <c r="N50" s="5"/>
      <c r="O50" s="5"/>
    </row>
    <row r="51" spans="2:15" x14ac:dyDescent="0.25">
      <c r="B51" s="1">
        <v>45</v>
      </c>
      <c r="C51" s="80" t="s">
        <v>195</v>
      </c>
      <c r="D51" s="1">
        <f t="shared" si="1"/>
        <v>94</v>
      </c>
      <c r="E51" s="1" t="str">
        <f t="shared" si="0"/>
        <v>5E</v>
      </c>
      <c r="F51" s="1" t="s">
        <v>57</v>
      </c>
      <c r="J51" s="5"/>
      <c r="M51" s="5"/>
      <c r="N51" s="5"/>
      <c r="O51" s="5"/>
    </row>
    <row r="52" spans="2:15" x14ac:dyDescent="0.25">
      <c r="B52" s="1">
        <v>46</v>
      </c>
      <c r="C52" s="80" t="s">
        <v>196</v>
      </c>
      <c r="D52" s="1">
        <f t="shared" si="1"/>
        <v>35</v>
      </c>
      <c r="E52" s="1" t="str">
        <f t="shared" si="0"/>
        <v>23</v>
      </c>
      <c r="F52" s="1" t="s">
        <v>6</v>
      </c>
      <c r="J52" s="5"/>
      <c r="M52" s="5"/>
      <c r="N52" s="5"/>
      <c r="O52" s="5"/>
    </row>
    <row r="53" spans="2:15" x14ac:dyDescent="0.25">
      <c r="B53" s="1">
        <v>47</v>
      </c>
      <c r="C53" s="80" t="s">
        <v>153</v>
      </c>
      <c r="D53" s="1">
        <f t="shared" si="1"/>
        <v>96</v>
      </c>
      <c r="E53" s="1" t="str">
        <f t="shared" si="0"/>
        <v>60</v>
      </c>
      <c r="F53" s="1" t="s">
        <v>7</v>
      </c>
      <c r="J53" s="5"/>
      <c r="M53" s="5"/>
      <c r="N53" s="5"/>
      <c r="O53" s="5"/>
    </row>
    <row r="54" spans="2:15" x14ac:dyDescent="0.25">
      <c r="B54" s="1">
        <v>48</v>
      </c>
      <c r="C54" s="80" t="s">
        <v>197</v>
      </c>
      <c r="D54" s="1">
        <f t="shared" si="1"/>
        <v>123</v>
      </c>
      <c r="E54" s="1" t="str">
        <f t="shared" si="0"/>
        <v>7B</v>
      </c>
      <c r="F54" s="1" t="s">
        <v>12</v>
      </c>
      <c r="J54" s="5"/>
      <c r="M54" s="5"/>
      <c r="N54" s="5"/>
      <c r="O54" s="5"/>
    </row>
    <row r="55" spans="2:15" x14ac:dyDescent="0.25">
      <c r="B55" s="1">
        <v>49</v>
      </c>
      <c r="C55" s="80" t="s">
        <v>198</v>
      </c>
      <c r="D55" s="1">
        <f t="shared" si="1"/>
        <v>58</v>
      </c>
      <c r="E55" s="1" t="str">
        <f t="shared" si="0"/>
        <v>3A</v>
      </c>
      <c r="F55" s="1" t="s">
        <v>147</v>
      </c>
      <c r="J55" s="5"/>
      <c r="M55" s="5"/>
      <c r="N55" s="5"/>
      <c r="O55" s="5"/>
    </row>
    <row r="56" spans="2:15" x14ac:dyDescent="0.25">
      <c r="B56" s="1">
        <v>50</v>
      </c>
      <c r="C56" s="80" t="s">
        <v>199</v>
      </c>
      <c r="D56" s="1">
        <f t="shared" si="1"/>
        <v>64</v>
      </c>
      <c r="E56" s="1" t="str">
        <f t="shared" si="0"/>
        <v>40</v>
      </c>
      <c r="F56" s="1" t="s">
        <v>79</v>
      </c>
      <c r="J56" s="5"/>
      <c r="M56" s="5"/>
      <c r="N56" s="5"/>
      <c r="O56" s="5"/>
    </row>
    <row r="57" spans="2:15" x14ac:dyDescent="0.25">
      <c r="B57" s="1">
        <v>51</v>
      </c>
      <c r="C57" s="80" t="s">
        <v>200</v>
      </c>
      <c r="D57" s="1">
        <f t="shared" si="1"/>
        <v>34</v>
      </c>
      <c r="E57" s="1" t="str">
        <f t="shared" si="0"/>
        <v>22</v>
      </c>
      <c r="F57" s="1" t="s">
        <v>97</v>
      </c>
      <c r="J57" s="5"/>
      <c r="M57" s="5"/>
      <c r="N57" s="5"/>
      <c r="O57" s="5"/>
    </row>
    <row r="58" spans="2:15" x14ac:dyDescent="0.25">
      <c r="B58" s="1">
        <v>52</v>
      </c>
      <c r="C58" s="80" t="s">
        <v>201</v>
      </c>
      <c r="D58" s="1">
        <f t="shared" si="1"/>
        <v>91</v>
      </c>
      <c r="E58" s="1" t="str">
        <f t="shared" si="0"/>
        <v>5B</v>
      </c>
      <c r="F58" s="1" t="s">
        <v>45</v>
      </c>
      <c r="J58" s="5"/>
      <c r="M58" s="5"/>
      <c r="N58" s="5"/>
      <c r="O58" s="5"/>
    </row>
    <row r="59" spans="2:15" x14ac:dyDescent="0.25">
      <c r="B59" s="1">
        <v>53</v>
      </c>
      <c r="C59" s="80" t="s">
        <v>202</v>
      </c>
      <c r="D59" s="1">
        <f t="shared" si="1"/>
        <v>59</v>
      </c>
      <c r="E59" s="1" t="str">
        <f t="shared" si="0"/>
        <v>3B</v>
      </c>
      <c r="F59" s="1" t="s">
        <v>159</v>
      </c>
      <c r="J59" s="5"/>
      <c r="M59" s="5"/>
      <c r="N59" s="5"/>
      <c r="O59" s="5"/>
    </row>
    <row r="60" spans="2:15" x14ac:dyDescent="0.25">
      <c r="B60" s="1">
        <v>54</v>
      </c>
      <c r="C60" s="80" t="s">
        <v>203</v>
      </c>
      <c r="D60" s="1">
        <f t="shared" si="1"/>
        <v>44</v>
      </c>
      <c r="E60" s="1" t="str">
        <f t="shared" si="0"/>
        <v>2C</v>
      </c>
      <c r="F60" s="1" t="s">
        <v>77</v>
      </c>
      <c r="J60" s="5"/>
      <c r="M60" s="5"/>
      <c r="N60" s="5"/>
      <c r="O60" s="5"/>
    </row>
    <row r="61" spans="2:15" x14ac:dyDescent="0.25">
      <c r="B61" s="1">
        <v>55</v>
      </c>
      <c r="C61" s="80" t="s">
        <v>204</v>
      </c>
      <c r="D61" s="1">
        <f t="shared" si="1"/>
        <v>46</v>
      </c>
      <c r="E61" s="1" t="str">
        <f t="shared" si="0"/>
        <v>2E</v>
      </c>
      <c r="F61" s="1" t="s">
        <v>85</v>
      </c>
      <c r="J61" s="5"/>
      <c r="M61" s="5"/>
      <c r="N61" s="5"/>
      <c r="O61" s="5"/>
    </row>
    <row r="62" spans="2:15" x14ac:dyDescent="0.25">
      <c r="B62" s="1">
        <v>56</v>
      </c>
      <c r="C62" s="80" t="s">
        <v>205</v>
      </c>
      <c r="D62" s="1">
        <f t="shared" si="1"/>
        <v>33</v>
      </c>
      <c r="E62" s="1" t="str">
        <f t="shared" si="0"/>
        <v>21</v>
      </c>
      <c r="F62" s="1" t="s">
        <v>68</v>
      </c>
      <c r="J62" s="5"/>
      <c r="M62" s="5"/>
      <c r="N62" s="5"/>
      <c r="O62" s="5"/>
    </row>
    <row r="63" spans="2:15" x14ac:dyDescent="0.25">
      <c r="B63" s="1">
        <v>57</v>
      </c>
      <c r="C63" s="80" t="s">
        <v>99</v>
      </c>
      <c r="D63" s="1">
        <f t="shared" si="1"/>
        <v>45</v>
      </c>
      <c r="E63" s="1" t="str">
        <f t="shared" si="0"/>
        <v>2D</v>
      </c>
      <c r="F63" s="1" t="s">
        <v>158</v>
      </c>
      <c r="J63" s="5"/>
      <c r="M63" s="5"/>
      <c r="N63" s="5"/>
      <c r="O63" s="5"/>
    </row>
    <row r="64" spans="2:15" x14ac:dyDescent="0.25">
      <c r="B64" s="1">
        <v>58</v>
      </c>
      <c r="C64" s="80" t="s">
        <v>206</v>
      </c>
      <c r="D64" s="1">
        <f t="shared" si="1"/>
        <v>43</v>
      </c>
      <c r="E64" s="1" t="str">
        <f t="shared" si="0"/>
        <v>2B</v>
      </c>
      <c r="F64" s="1" t="s">
        <v>157</v>
      </c>
      <c r="J64" s="5"/>
      <c r="M64" s="5"/>
      <c r="N64" s="5"/>
      <c r="O64" s="5"/>
    </row>
    <row r="65" spans="2:15" x14ac:dyDescent="0.25">
      <c r="B65" s="1">
        <v>59</v>
      </c>
      <c r="C65" s="80" t="s">
        <v>207</v>
      </c>
      <c r="D65" s="1">
        <f t="shared" si="1"/>
        <v>37</v>
      </c>
      <c r="E65" s="1" t="str">
        <f t="shared" si="0"/>
        <v>25</v>
      </c>
      <c r="F65" s="1" t="s">
        <v>156</v>
      </c>
      <c r="J65" s="5"/>
      <c r="M65" s="5"/>
      <c r="N65" s="5"/>
      <c r="O65" s="5"/>
    </row>
    <row r="66" spans="2:15" x14ac:dyDescent="0.25">
      <c r="B66" s="1">
        <v>60</v>
      </c>
      <c r="C66" s="80" t="s">
        <v>208</v>
      </c>
      <c r="D66" s="1">
        <f t="shared" si="1"/>
        <v>93</v>
      </c>
      <c r="E66" s="1" t="str">
        <f t="shared" si="0"/>
        <v>5D</v>
      </c>
      <c r="F66" s="1" t="s">
        <v>81</v>
      </c>
      <c r="J66" s="5"/>
      <c r="M66" s="5"/>
      <c r="N66" s="5"/>
      <c r="O66" s="5"/>
    </row>
    <row r="67" spans="2:15" x14ac:dyDescent="0.25">
      <c r="B67" s="1">
        <v>61</v>
      </c>
      <c r="C67" s="1" t="s">
        <v>154</v>
      </c>
      <c r="D67" s="1">
        <f t="shared" si="1"/>
        <v>32</v>
      </c>
      <c r="E67" s="1" t="str">
        <f t="shared" si="0"/>
        <v>20</v>
      </c>
      <c r="F67" s="1" t="s">
        <v>154</v>
      </c>
      <c r="J67" s="5"/>
      <c r="M67" s="5"/>
      <c r="N67" s="5"/>
      <c r="O67" s="5"/>
    </row>
    <row r="68" spans="2:15" x14ac:dyDescent="0.25">
      <c r="J68" s="5"/>
      <c r="M68" s="5"/>
      <c r="N68" s="5"/>
      <c r="O68" s="5"/>
    </row>
    <row r="69" spans="2:15" x14ac:dyDescent="0.25">
      <c r="J69" s="5"/>
      <c r="M69" s="5"/>
      <c r="N69" s="5"/>
      <c r="O69" s="5"/>
    </row>
    <row r="70" spans="2:15" x14ac:dyDescent="0.25">
      <c r="J70" s="5"/>
      <c r="M70" s="5"/>
      <c r="N70" s="5"/>
      <c r="O70" s="5"/>
    </row>
    <row r="71" spans="2:15" x14ac:dyDescent="0.25">
      <c r="J71" s="5"/>
      <c r="M71" s="5"/>
      <c r="N71" s="5"/>
      <c r="O71" s="5"/>
    </row>
    <row r="72" spans="2:15" x14ac:dyDescent="0.25">
      <c r="J72" s="5"/>
      <c r="M72" s="5"/>
      <c r="N72" s="5"/>
      <c r="O72" s="5"/>
    </row>
    <row r="73" spans="2:15" x14ac:dyDescent="0.25">
      <c r="J73" s="5"/>
      <c r="M73" s="5"/>
      <c r="N73" s="5"/>
      <c r="O73" s="5"/>
    </row>
    <row r="74" spans="2:15" x14ac:dyDescent="0.25">
      <c r="J74" s="5"/>
      <c r="M74" s="5"/>
      <c r="N74" s="5"/>
      <c r="O74" s="5"/>
    </row>
    <row r="75" spans="2:15" x14ac:dyDescent="0.25">
      <c r="J75" s="5"/>
      <c r="M75" s="5"/>
      <c r="N75" s="5"/>
      <c r="O75" s="5"/>
    </row>
    <row r="76" spans="2:15" x14ac:dyDescent="0.25">
      <c r="J76" s="5"/>
      <c r="M76" s="5"/>
      <c r="N76" s="5"/>
      <c r="O76" s="5"/>
    </row>
    <row r="77" spans="2:15" x14ac:dyDescent="0.25">
      <c r="J77" s="5"/>
      <c r="M77" s="5"/>
      <c r="N77" s="5"/>
      <c r="O77" s="5"/>
    </row>
    <row r="78" spans="2:15" x14ac:dyDescent="0.25">
      <c r="J78" s="5"/>
      <c r="M78" s="5"/>
      <c r="N78" s="5"/>
      <c r="O78" s="5"/>
    </row>
    <row r="79" spans="2:15" x14ac:dyDescent="0.25">
      <c r="J79" s="5"/>
      <c r="M79" s="5"/>
      <c r="N79" s="5"/>
      <c r="O79" s="5"/>
    </row>
    <row r="80" spans="2:15" x14ac:dyDescent="0.25">
      <c r="J80" s="5"/>
      <c r="M80" s="5"/>
      <c r="N80" s="5"/>
      <c r="O80" s="5"/>
    </row>
    <row r="81" spans="15:15" x14ac:dyDescent="0.25">
      <c r="O81" s="5"/>
    </row>
    <row r="82" spans="15:15" x14ac:dyDescent="0.25">
      <c r="O82" s="5"/>
    </row>
    <row r="83" spans="15:15" x14ac:dyDescent="0.25">
      <c r="O83" s="5"/>
    </row>
    <row r="84" spans="15:15" x14ac:dyDescent="0.25">
      <c r="O84" s="5"/>
    </row>
    <row r="85" spans="15:15" x14ac:dyDescent="0.25">
      <c r="O85" s="5"/>
    </row>
    <row r="86" spans="15:15" x14ac:dyDescent="0.25">
      <c r="O86" s="5"/>
    </row>
    <row r="87" spans="15:15" x14ac:dyDescent="0.25">
      <c r="O87" s="5"/>
    </row>
    <row r="88" spans="15:15" x14ac:dyDescent="0.25">
      <c r="O88" s="5"/>
    </row>
  </sheetData>
  <conditionalFormatting sqref="D6:E6">
    <cfRule type="duplicateValues" dxfId="1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B2:AC42"/>
  <sheetViews>
    <sheetView zoomScaleNormal="100" workbookViewId="0">
      <selection activeCell="N31" sqref="N31"/>
    </sheetView>
  </sheetViews>
  <sheetFormatPr defaultRowHeight="15" x14ac:dyDescent="0.25"/>
  <cols>
    <col min="1" max="1" width="9.140625" style="4"/>
    <col min="2" max="2" width="4.140625" style="4" bestFit="1" customWidth="1"/>
    <col min="3" max="3" width="7.140625" style="18" bestFit="1" customWidth="1"/>
    <col min="4" max="4" width="7.42578125" style="70" bestFit="1" customWidth="1"/>
    <col min="5" max="5" width="9.42578125" style="67" bestFit="1" customWidth="1"/>
    <col min="6" max="6" width="9.140625" style="67"/>
    <col min="7" max="7" width="2.85546875" style="3" bestFit="1" customWidth="1"/>
    <col min="8" max="8" width="3.5703125" style="3" bestFit="1" customWidth="1"/>
    <col min="9" max="9" width="9.140625" style="4" customWidth="1"/>
    <col min="10" max="10" width="31" style="4" customWidth="1"/>
    <col min="11" max="13" width="9.140625" style="4"/>
    <col min="14" max="14" width="30.7109375" style="53" customWidth="1"/>
    <col min="15" max="15" width="21.140625" style="3" bestFit="1" customWidth="1"/>
    <col min="16" max="16" width="42.85546875" style="3" bestFit="1" customWidth="1"/>
    <col min="17" max="17" width="20.7109375" style="4" customWidth="1"/>
    <col min="18" max="18" width="41.7109375" style="4" customWidth="1"/>
    <col min="19" max="19" width="20.140625" style="4" customWidth="1"/>
    <col min="20" max="16384" width="9.140625" style="4"/>
  </cols>
  <sheetData>
    <row r="2" spans="2:29" ht="15" customHeight="1" x14ac:dyDescent="0.25">
      <c r="B2" s="72" t="s">
        <v>127</v>
      </c>
      <c r="C2" s="72" t="s">
        <v>143</v>
      </c>
      <c r="D2" s="72" t="s">
        <v>144</v>
      </c>
      <c r="E2" s="73" t="s">
        <v>145</v>
      </c>
      <c r="F2" s="85"/>
      <c r="J2" s="83" t="s">
        <v>214</v>
      </c>
      <c r="K2" s="84" t="s">
        <v>213</v>
      </c>
      <c r="N2" s="83" t="s">
        <v>215</v>
      </c>
      <c r="O2" s="154" t="str">
        <f>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N3,stopmarks!$C$4,stopmarks!$C$44),stopmarks!$C$5,stopmarks!$C$44),stopmarks!$C$6,stopmarks!$C$44),stopmarks!$C$7,stopmarks!$C$44),stopmarks!$C$8,stopmarks!$C$44),stopmarks!$C$9,stopmarks!$C$44),stopmarks!$C$10,stopmarks!$C$44),stopmarks!$C$11,stopmarks!$C$44),stopmarks!$C$12,stopmarks!$C$44),stopmarks!$C$13,stopmarks!$C$44),stopmarks!$C$14,stopmarks!$C$44),stopmarks!$C$15,stopmarks!$C$44),stopmarks!$C$16,stopmarks!$C$44),stopmarks!$C$17,stopmarks!$C$44),stopmarks!$C$18,stopmarks!$C$44),stopmarks!$C$19,stopmarks!$C$44),stopmarks!$C$20,stopmarks!$C$44),stopmarks!$C$21,stopmarks!$C$44),stopmarks!$C$22,stopmarks!$C$44),stopmarks!$C$23,stopmarks!$C$44),stopmarks!$C$24,stopmarks!$C$44),stopmarks!$C$25,stopmarks!$C$44),stopmarks!$C$26,stopmarks!$C$44),stopmarks!$C$27,stopmarks!$C$44),stopmarks!$C$28,stopmarks!$C$44),stopmarks!$C$29,stopmarks!$C$44),stopmarks!$C$30,stopmarks!$C$44),stopmarks!$C$31,stopmarks!$C$44),stopmarks!$C$32,stopmarks!$C$44),stopmarks!$C$33,stopmarks!$C$44),stopmarks!$C$34,stopmarks!$C$44),stopmarks!$C$35,stopmarks!$C$44),stopmarks!$C$36,stopmarks!$C$44),stopmarks!$C$37,stopmarks!$C$44),stopmarks!$C$38,stopmarks!$C$44),stopmarks!$C$42,stopmarks!$C$43),"  "," "))</f>
        <v>بسم الله الرحمن الرحيم</v>
      </c>
      <c r="P2" s="154" t="str">
        <f>TRIM(SUBSTITUTE(SUBSTITUTE(O2,"ٔ",""),"ـ","ء"))</f>
        <v>بسم الله الرحمن الرحيم</v>
      </c>
      <c r="T2" s="28"/>
      <c r="U2" s="28"/>
      <c r="V2" s="28"/>
      <c r="W2" s="28"/>
      <c r="X2" s="28"/>
      <c r="Y2" s="32"/>
    </row>
    <row r="3" spans="2:29" x14ac:dyDescent="0.25">
      <c r="B3" s="40">
        <v>1</v>
      </c>
      <c r="C3" s="49" t="s">
        <v>1</v>
      </c>
      <c r="D3" s="54">
        <v>1</v>
      </c>
      <c r="E3" s="1">
        <f t="shared" ref="E3:E40" si="0">_xlfn.UNICODE(C3)</f>
        <v>1600</v>
      </c>
      <c r="F3" s="4"/>
      <c r="G3" s="55" t="s">
        <v>105</v>
      </c>
      <c r="H3" s="56">
        <v>1</v>
      </c>
      <c r="J3" s="65" t="s">
        <v>211</v>
      </c>
      <c r="K3" s="96">
        <f ca="1">IF(J3="","",SUMPRODUCT(LOOKUP(MID(SUBSTITUTE(UPPER(J3)," ",""),ROW(INDIRECT("1:"&amp;LEN(SUBSTITUTE(UPPER(J3)," ","")))),1),Gematria!$G$3:$G$28,Gematria!$H$3:$H$28)))</f>
        <v>166</v>
      </c>
      <c r="N3" s="16" t="s">
        <v>148</v>
      </c>
      <c r="O3" s="546">
        <f ca="1">IF(P2="","",SUMPRODUCT(LOOKUP(MID(SUBSTITUTE(UPPER(TRIM(CLEAN(SUBSTITUTE(SUBSTITUTE(P2,"ٔ",""),"ـ","ء"))))," ",""),ROW(INDIRECT("1:"&amp;LEN(SUBSTITUTE(UPPER(TRIM(CLEAN(SUBSTITUTE(SUBSTITUTE(P2,"ٔ",""),"ـ","ء"))))," ","")))),1),Gematria!$C$3:$C$40,Gematria!$D$3:$D$40)))</f>
        <v>786</v>
      </c>
      <c r="P3" s="546"/>
      <c r="S3" s="33"/>
      <c r="V3" s="32"/>
      <c r="W3" s="32"/>
      <c r="X3" s="32"/>
      <c r="Y3" s="28"/>
    </row>
    <row r="4" spans="2:29" x14ac:dyDescent="0.25">
      <c r="B4" s="1">
        <v>2</v>
      </c>
      <c r="C4" s="50" t="s">
        <v>9</v>
      </c>
      <c r="D4" s="57">
        <v>1</v>
      </c>
      <c r="E4" s="1">
        <f t="shared" si="0"/>
        <v>1569</v>
      </c>
      <c r="F4" s="4"/>
      <c r="G4" s="55" t="s">
        <v>106</v>
      </c>
      <c r="H4" s="56">
        <v>2</v>
      </c>
      <c r="Q4" s="5"/>
      <c r="R4" s="33"/>
      <c r="S4" s="33"/>
      <c r="T4" s="32"/>
      <c r="U4" s="32"/>
      <c r="V4" s="32"/>
      <c r="W4" s="32"/>
      <c r="X4" s="32"/>
    </row>
    <row r="5" spans="2:29" x14ac:dyDescent="0.25">
      <c r="B5" s="40">
        <v>3</v>
      </c>
      <c r="C5" s="51" t="s">
        <v>12</v>
      </c>
      <c r="D5" s="57">
        <v>1</v>
      </c>
      <c r="E5" s="1">
        <f t="shared" si="0"/>
        <v>1649</v>
      </c>
      <c r="F5" s="4"/>
      <c r="G5" s="55" t="s">
        <v>134</v>
      </c>
      <c r="H5" s="56">
        <v>3</v>
      </c>
      <c r="O5" s="16"/>
      <c r="P5" s="6"/>
      <c r="Q5" s="6"/>
      <c r="R5" s="30"/>
      <c r="S5" s="33"/>
      <c r="T5" s="32"/>
      <c r="U5" s="32"/>
      <c r="V5" s="32"/>
      <c r="W5" s="32"/>
      <c r="X5" s="32"/>
    </row>
    <row r="6" spans="2:29" x14ac:dyDescent="0.25">
      <c r="B6" s="40">
        <v>4</v>
      </c>
      <c r="C6" s="51" t="s">
        <v>15</v>
      </c>
      <c r="D6" s="57">
        <v>1</v>
      </c>
      <c r="E6" s="1">
        <f t="shared" si="0"/>
        <v>1575</v>
      </c>
      <c r="F6" s="4"/>
      <c r="G6" s="55" t="s">
        <v>50</v>
      </c>
      <c r="H6" s="56">
        <v>4</v>
      </c>
      <c r="I6" s="3"/>
      <c r="J6" s="29"/>
      <c r="K6" s="29"/>
      <c r="L6" s="29"/>
      <c r="M6" s="29"/>
      <c r="N6" s="29"/>
      <c r="O6" s="16"/>
      <c r="P6" s="58"/>
      <c r="Q6" s="6"/>
      <c r="R6" s="34"/>
      <c r="S6" s="86"/>
      <c r="T6" s="87"/>
      <c r="U6" s="87"/>
      <c r="V6" s="87"/>
      <c r="W6" s="87"/>
      <c r="X6" s="87"/>
      <c r="Y6" s="3"/>
      <c r="Z6" s="3"/>
      <c r="AA6" s="3"/>
      <c r="AB6" s="3"/>
      <c r="AC6" s="3"/>
    </row>
    <row r="7" spans="2:29" x14ac:dyDescent="0.25">
      <c r="B7" s="1">
        <v>5</v>
      </c>
      <c r="C7" s="51" t="s">
        <v>18</v>
      </c>
      <c r="D7" s="57">
        <v>1</v>
      </c>
      <c r="E7" s="1">
        <f t="shared" si="0"/>
        <v>1573</v>
      </c>
      <c r="F7" s="4"/>
      <c r="G7" s="55" t="s">
        <v>135</v>
      </c>
      <c r="H7" s="56">
        <v>5</v>
      </c>
      <c r="N7" s="16"/>
      <c r="O7" s="16"/>
      <c r="P7" s="58"/>
      <c r="Q7" s="6"/>
      <c r="R7" s="34"/>
      <c r="S7" s="33"/>
      <c r="T7" s="32"/>
      <c r="U7" s="32"/>
      <c r="V7" s="32"/>
      <c r="W7" s="32"/>
      <c r="X7" s="32"/>
    </row>
    <row r="8" spans="2:29" x14ac:dyDescent="0.25">
      <c r="B8" s="40">
        <v>6</v>
      </c>
      <c r="C8" s="51" t="s">
        <v>21</v>
      </c>
      <c r="D8" s="57">
        <v>1</v>
      </c>
      <c r="E8" s="1">
        <f t="shared" si="0"/>
        <v>1571</v>
      </c>
      <c r="F8" s="4"/>
      <c r="G8" s="55" t="s">
        <v>119</v>
      </c>
      <c r="H8" s="56">
        <v>6</v>
      </c>
      <c r="J8" s="59"/>
      <c r="K8" s="60"/>
      <c r="L8" s="60"/>
      <c r="M8" s="60"/>
      <c r="N8" s="60"/>
      <c r="O8" s="16"/>
      <c r="P8" s="6"/>
      <c r="Q8" s="5"/>
      <c r="R8" s="34"/>
      <c r="S8" s="33"/>
      <c r="T8" s="32"/>
      <c r="U8" s="32"/>
      <c r="V8" s="32"/>
      <c r="W8" s="32"/>
      <c r="X8" s="32"/>
    </row>
    <row r="9" spans="2:29" x14ac:dyDescent="0.25">
      <c r="B9" s="40">
        <v>7</v>
      </c>
      <c r="C9" s="51" t="s">
        <v>24</v>
      </c>
      <c r="D9" s="57">
        <v>2</v>
      </c>
      <c r="E9" s="1">
        <f t="shared" si="0"/>
        <v>1576</v>
      </c>
      <c r="F9" s="4"/>
      <c r="G9" s="55" t="s">
        <v>73</v>
      </c>
      <c r="H9" s="56">
        <v>7</v>
      </c>
      <c r="J9" s="71"/>
      <c r="K9" s="9"/>
      <c r="L9" s="9"/>
      <c r="M9" s="9"/>
      <c r="N9" s="59"/>
      <c r="O9" s="16"/>
      <c r="P9" s="6"/>
      <c r="Q9" s="5"/>
      <c r="R9" s="34"/>
      <c r="S9" s="33"/>
      <c r="T9" s="32"/>
      <c r="U9" s="32"/>
      <c r="V9" s="32"/>
      <c r="W9" s="32"/>
      <c r="X9" s="32"/>
    </row>
    <row r="10" spans="2:29" x14ac:dyDescent="0.25">
      <c r="B10" s="1">
        <v>8</v>
      </c>
      <c r="C10" s="50" t="s">
        <v>136</v>
      </c>
      <c r="D10" s="57">
        <v>10</v>
      </c>
      <c r="E10" s="1">
        <f t="shared" si="0"/>
        <v>1646</v>
      </c>
      <c r="F10" s="4"/>
      <c r="G10" s="55" t="s">
        <v>107</v>
      </c>
      <c r="H10" s="56">
        <v>8</v>
      </c>
      <c r="J10" s="71"/>
      <c r="K10" s="9"/>
      <c r="L10" s="9"/>
      <c r="M10" s="9"/>
      <c r="N10" s="59"/>
      <c r="O10" s="62"/>
    </row>
    <row r="11" spans="2:29" x14ac:dyDescent="0.25">
      <c r="B11" s="40">
        <v>9</v>
      </c>
      <c r="C11" s="51" t="s">
        <v>27</v>
      </c>
      <c r="D11" s="57">
        <v>5</v>
      </c>
      <c r="E11" s="1">
        <f t="shared" si="0"/>
        <v>1577</v>
      </c>
      <c r="F11" s="4"/>
      <c r="G11" s="55" t="s">
        <v>137</v>
      </c>
      <c r="H11" s="56">
        <v>9</v>
      </c>
      <c r="J11" s="6"/>
      <c r="K11" s="6"/>
      <c r="L11" s="6"/>
      <c r="M11" s="6"/>
      <c r="O11" s="63"/>
      <c r="P11" s="64"/>
      <c r="Q11" s="5"/>
      <c r="R11" s="5"/>
      <c r="S11" s="6"/>
    </row>
    <row r="12" spans="2:29" x14ac:dyDescent="0.25">
      <c r="B12" s="40">
        <v>10</v>
      </c>
      <c r="C12" s="51" t="s">
        <v>30</v>
      </c>
      <c r="D12" s="57">
        <v>400</v>
      </c>
      <c r="E12" s="1">
        <f t="shared" si="0"/>
        <v>1578</v>
      </c>
      <c r="F12" s="4"/>
      <c r="G12" s="55" t="s">
        <v>109</v>
      </c>
      <c r="H12" s="56">
        <v>10</v>
      </c>
      <c r="J12" s="64"/>
      <c r="K12" s="64"/>
      <c r="L12" s="64"/>
      <c r="M12" s="64"/>
      <c r="N12" s="59"/>
      <c r="P12" s="6"/>
      <c r="Q12" s="6"/>
      <c r="R12" s="64"/>
      <c r="S12" s="6"/>
    </row>
    <row r="13" spans="2:29" x14ac:dyDescent="0.25">
      <c r="B13" s="1">
        <v>11</v>
      </c>
      <c r="C13" s="51" t="s">
        <v>33</v>
      </c>
      <c r="D13" s="57">
        <v>500</v>
      </c>
      <c r="E13" s="1">
        <f t="shared" si="0"/>
        <v>1579</v>
      </c>
      <c r="F13" s="4"/>
      <c r="G13" s="55" t="s">
        <v>44</v>
      </c>
      <c r="H13" s="56">
        <v>11</v>
      </c>
      <c r="J13" s="71"/>
      <c r="K13" s="9"/>
      <c r="L13" s="9"/>
      <c r="M13" s="9"/>
      <c r="N13" s="59"/>
      <c r="O13" s="63"/>
      <c r="P13" s="64"/>
      <c r="Q13" s="6"/>
      <c r="R13" s="6"/>
      <c r="S13" s="6"/>
    </row>
    <row r="14" spans="2:29" x14ac:dyDescent="0.25">
      <c r="B14" s="40">
        <v>12</v>
      </c>
      <c r="C14" s="51" t="s">
        <v>37</v>
      </c>
      <c r="D14" s="57">
        <v>3</v>
      </c>
      <c r="E14" s="1">
        <f t="shared" si="0"/>
        <v>1580</v>
      </c>
      <c r="F14" s="4"/>
      <c r="G14" s="55" t="s">
        <v>121</v>
      </c>
      <c r="H14" s="56">
        <v>12</v>
      </c>
      <c r="J14" s="71"/>
      <c r="K14" s="5"/>
      <c r="L14" s="5"/>
      <c r="M14" s="5"/>
      <c r="N14" s="59"/>
      <c r="P14" s="6"/>
      <c r="Q14" s="6"/>
      <c r="R14" s="5"/>
      <c r="S14" s="5"/>
    </row>
    <row r="15" spans="2:29" x14ac:dyDescent="0.25">
      <c r="B15" s="40">
        <v>13</v>
      </c>
      <c r="C15" s="51" t="s">
        <v>40</v>
      </c>
      <c r="D15" s="57">
        <v>8</v>
      </c>
      <c r="E15" s="1">
        <f t="shared" si="0"/>
        <v>1581</v>
      </c>
      <c r="F15" s="4"/>
      <c r="G15" s="55" t="s">
        <v>122</v>
      </c>
      <c r="H15" s="56">
        <v>13</v>
      </c>
      <c r="J15" s="53"/>
      <c r="N15" s="65"/>
      <c r="O15" s="6"/>
      <c r="P15" s="6"/>
      <c r="Q15" s="5"/>
      <c r="R15" s="5"/>
      <c r="S15" s="5"/>
    </row>
    <row r="16" spans="2:29" x14ac:dyDescent="0.25">
      <c r="B16" s="1">
        <v>14</v>
      </c>
      <c r="C16" s="51" t="s">
        <v>43</v>
      </c>
      <c r="D16" s="57">
        <v>600</v>
      </c>
      <c r="E16" s="1">
        <f t="shared" si="0"/>
        <v>1582</v>
      </c>
      <c r="F16" s="4"/>
      <c r="G16" s="55" t="s">
        <v>123</v>
      </c>
      <c r="H16" s="56">
        <v>14</v>
      </c>
      <c r="J16" s="53"/>
      <c r="N16" s="65"/>
      <c r="O16" s="6"/>
      <c r="P16" s="6"/>
      <c r="Q16" s="5"/>
      <c r="R16" s="6"/>
      <c r="S16" s="6"/>
    </row>
    <row r="17" spans="2:23" x14ac:dyDescent="0.25">
      <c r="B17" s="40">
        <v>15</v>
      </c>
      <c r="C17" s="51" t="s">
        <v>46</v>
      </c>
      <c r="D17" s="57">
        <v>4</v>
      </c>
      <c r="E17" s="1">
        <f t="shared" si="0"/>
        <v>1583</v>
      </c>
      <c r="F17" s="4"/>
      <c r="G17" s="55" t="s">
        <v>138</v>
      </c>
      <c r="H17" s="56">
        <v>15</v>
      </c>
      <c r="J17" s="53"/>
      <c r="N17" s="66"/>
      <c r="O17" s="6"/>
      <c r="P17" s="6"/>
      <c r="Q17" s="6"/>
      <c r="R17" s="6"/>
      <c r="S17" s="6"/>
    </row>
    <row r="18" spans="2:23" x14ac:dyDescent="0.25">
      <c r="B18" s="40">
        <v>16</v>
      </c>
      <c r="C18" s="51" t="s">
        <v>49</v>
      </c>
      <c r="D18" s="57">
        <v>700</v>
      </c>
      <c r="E18" s="1">
        <f t="shared" si="0"/>
        <v>1584</v>
      </c>
      <c r="F18" s="4"/>
      <c r="G18" s="55" t="s">
        <v>139</v>
      </c>
      <c r="H18" s="56">
        <v>16</v>
      </c>
      <c r="J18" s="53"/>
      <c r="N18" s="42"/>
      <c r="O18" s="47"/>
      <c r="P18" s="47"/>
      <c r="Q18" s="6"/>
      <c r="R18" s="6"/>
      <c r="S18" s="6"/>
    </row>
    <row r="19" spans="2:23" x14ac:dyDescent="0.25">
      <c r="B19" s="1">
        <v>17</v>
      </c>
      <c r="C19" s="51" t="s">
        <v>53</v>
      </c>
      <c r="D19" s="57">
        <v>200</v>
      </c>
      <c r="E19" s="1">
        <f t="shared" si="0"/>
        <v>1585</v>
      </c>
      <c r="F19" s="4"/>
      <c r="G19" s="55" t="s">
        <v>120</v>
      </c>
      <c r="H19" s="56">
        <v>17</v>
      </c>
      <c r="J19" s="67"/>
      <c r="N19" s="6"/>
      <c r="O19" s="6"/>
      <c r="P19" s="6"/>
      <c r="Q19" s="6"/>
      <c r="R19" s="6"/>
      <c r="S19" s="3"/>
    </row>
    <row r="20" spans="2:23" x14ac:dyDescent="0.25">
      <c r="B20" s="40">
        <v>18</v>
      </c>
      <c r="C20" s="51" t="s">
        <v>54</v>
      </c>
      <c r="D20" s="57">
        <v>7</v>
      </c>
      <c r="E20" s="1">
        <f t="shared" si="0"/>
        <v>1586</v>
      </c>
      <c r="F20" s="4"/>
      <c r="G20" s="55" t="s">
        <v>112</v>
      </c>
      <c r="H20" s="56">
        <v>18</v>
      </c>
      <c r="J20" s="53"/>
      <c r="N20" s="6"/>
      <c r="O20" s="64"/>
      <c r="P20" s="64"/>
      <c r="Q20" s="6"/>
      <c r="R20" s="6"/>
      <c r="S20" s="3"/>
    </row>
    <row r="21" spans="2:23" x14ac:dyDescent="0.25">
      <c r="B21" s="40">
        <v>19</v>
      </c>
      <c r="C21" s="51" t="s">
        <v>56</v>
      </c>
      <c r="D21" s="57">
        <v>60</v>
      </c>
      <c r="E21" s="1">
        <f t="shared" si="0"/>
        <v>1587</v>
      </c>
      <c r="F21" s="4"/>
      <c r="G21" s="55" t="s">
        <v>59</v>
      </c>
      <c r="H21" s="56">
        <v>19</v>
      </c>
      <c r="J21" s="53"/>
      <c r="N21" s="6"/>
      <c r="O21" s="6"/>
      <c r="P21" s="6"/>
      <c r="R21" s="6"/>
      <c r="S21" s="3"/>
    </row>
    <row r="22" spans="2:23" x14ac:dyDescent="0.25">
      <c r="B22" s="1">
        <v>20</v>
      </c>
      <c r="C22" s="51" t="s">
        <v>58</v>
      </c>
      <c r="D22" s="57">
        <v>300</v>
      </c>
      <c r="E22" s="1">
        <f t="shared" si="0"/>
        <v>1588</v>
      </c>
      <c r="F22" s="4"/>
      <c r="G22" s="55" t="s">
        <v>34</v>
      </c>
      <c r="H22" s="56">
        <v>20</v>
      </c>
      <c r="J22" s="53"/>
      <c r="N22" s="6"/>
      <c r="O22" s="64"/>
      <c r="P22" s="64"/>
      <c r="Q22" s="6"/>
      <c r="R22" s="5"/>
    </row>
    <row r="23" spans="2:23" x14ac:dyDescent="0.25">
      <c r="B23" s="40">
        <v>21</v>
      </c>
      <c r="C23" s="51" t="s">
        <v>61</v>
      </c>
      <c r="D23" s="57">
        <v>90</v>
      </c>
      <c r="E23" s="1">
        <f t="shared" si="0"/>
        <v>1589</v>
      </c>
      <c r="F23" s="4"/>
      <c r="G23" s="55" t="s">
        <v>140</v>
      </c>
      <c r="H23" s="56">
        <v>21</v>
      </c>
      <c r="J23" s="53"/>
      <c r="N23" s="6"/>
      <c r="O23" s="16"/>
      <c r="P23" s="6"/>
      <c r="Q23" s="5"/>
      <c r="R23" s="6"/>
    </row>
    <row r="24" spans="2:23" x14ac:dyDescent="0.25">
      <c r="B24" s="40">
        <v>22</v>
      </c>
      <c r="C24" s="51" t="s">
        <v>63</v>
      </c>
      <c r="D24" s="57">
        <v>800</v>
      </c>
      <c r="E24" s="1">
        <f t="shared" si="0"/>
        <v>1590</v>
      </c>
      <c r="F24" s="4"/>
      <c r="G24" s="55" t="s">
        <v>141</v>
      </c>
      <c r="H24" s="56">
        <v>22</v>
      </c>
      <c r="J24" s="53"/>
      <c r="O24" s="6"/>
      <c r="P24" s="6"/>
      <c r="Q24" s="6"/>
      <c r="R24" s="64"/>
    </row>
    <row r="25" spans="2:23" x14ac:dyDescent="0.25">
      <c r="B25" s="1">
        <v>23</v>
      </c>
      <c r="C25" s="51" t="s">
        <v>65</v>
      </c>
      <c r="D25" s="57">
        <v>9</v>
      </c>
      <c r="E25" s="1">
        <f t="shared" si="0"/>
        <v>1591</v>
      </c>
      <c r="F25" s="4"/>
      <c r="G25" s="55" t="s">
        <v>124</v>
      </c>
      <c r="H25" s="56">
        <v>23</v>
      </c>
      <c r="J25" s="53"/>
      <c r="N25" s="6"/>
      <c r="O25" s="64"/>
      <c r="P25" s="64"/>
      <c r="Q25" s="64"/>
      <c r="R25" s="5"/>
    </row>
    <row r="26" spans="2:23" x14ac:dyDescent="0.25">
      <c r="B26" s="40">
        <v>24</v>
      </c>
      <c r="C26" s="51" t="s">
        <v>67</v>
      </c>
      <c r="D26" s="57">
        <v>900</v>
      </c>
      <c r="E26" s="1">
        <f t="shared" si="0"/>
        <v>1592</v>
      </c>
      <c r="F26" s="4"/>
      <c r="G26" s="55" t="s">
        <v>142</v>
      </c>
      <c r="H26" s="56">
        <v>24</v>
      </c>
      <c r="J26" s="53"/>
      <c r="N26" s="6"/>
      <c r="O26" s="16"/>
      <c r="P26" s="6"/>
      <c r="Q26" s="5"/>
      <c r="R26" s="5"/>
    </row>
    <row r="27" spans="2:23" x14ac:dyDescent="0.25">
      <c r="B27" s="40">
        <v>25</v>
      </c>
      <c r="C27" s="51" t="s">
        <v>69</v>
      </c>
      <c r="D27" s="57">
        <v>70</v>
      </c>
      <c r="E27" s="1">
        <f t="shared" si="0"/>
        <v>1593</v>
      </c>
      <c r="F27" s="4"/>
      <c r="G27" s="55" t="s">
        <v>125</v>
      </c>
      <c r="H27" s="56">
        <v>25</v>
      </c>
      <c r="J27" s="53"/>
      <c r="N27" s="6"/>
      <c r="O27" s="16"/>
      <c r="P27" s="6"/>
      <c r="Q27" s="5"/>
      <c r="R27" s="5"/>
    </row>
    <row r="28" spans="2:23" x14ac:dyDescent="0.25">
      <c r="B28" s="1">
        <v>26</v>
      </c>
      <c r="C28" s="51" t="s">
        <v>72</v>
      </c>
      <c r="D28" s="57">
        <v>1000</v>
      </c>
      <c r="E28" s="1">
        <f t="shared" si="0"/>
        <v>1594</v>
      </c>
      <c r="F28" s="4"/>
      <c r="G28" s="55" t="s">
        <v>113</v>
      </c>
      <c r="H28" s="56">
        <v>26</v>
      </c>
      <c r="J28" s="53"/>
      <c r="N28" s="6"/>
      <c r="O28" s="16"/>
      <c r="P28" s="6"/>
      <c r="Q28" s="5"/>
      <c r="R28" s="5"/>
    </row>
    <row r="29" spans="2:23" x14ac:dyDescent="0.25">
      <c r="B29" s="40">
        <v>27</v>
      </c>
      <c r="C29" s="51" t="s">
        <v>76</v>
      </c>
      <c r="D29" s="57">
        <v>80</v>
      </c>
      <c r="E29" s="1">
        <f t="shared" si="0"/>
        <v>1601</v>
      </c>
      <c r="F29" s="4"/>
      <c r="J29" s="53"/>
      <c r="N29" s="6"/>
      <c r="O29" s="16"/>
      <c r="P29" s="6"/>
      <c r="Q29" s="5"/>
      <c r="R29" s="5"/>
    </row>
    <row r="30" spans="2:23" x14ac:dyDescent="0.25">
      <c r="B30" s="40">
        <v>28</v>
      </c>
      <c r="C30" s="51" t="s">
        <v>78</v>
      </c>
      <c r="D30" s="57">
        <v>100</v>
      </c>
      <c r="E30" s="1">
        <f t="shared" si="0"/>
        <v>1602</v>
      </c>
      <c r="F30" s="4"/>
      <c r="J30" s="53"/>
      <c r="N30" s="6"/>
      <c r="O30" s="16"/>
      <c r="P30" s="6"/>
      <c r="Q30" s="5"/>
      <c r="R30" s="65"/>
      <c r="S30" s="88"/>
      <c r="U30" s="88"/>
      <c r="V30" s="88"/>
      <c r="W30" s="88"/>
    </row>
    <row r="31" spans="2:23" x14ac:dyDescent="0.25">
      <c r="B31" s="1">
        <v>29</v>
      </c>
      <c r="C31" s="51" t="s">
        <v>80</v>
      </c>
      <c r="D31" s="57">
        <v>20</v>
      </c>
      <c r="E31" s="1">
        <f t="shared" si="0"/>
        <v>1603</v>
      </c>
      <c r="J31" s="53"/>
      <c r="N31" s="6"/>
      <c r="O31" s="16"/>
      <c r="P31" s="6"/>
      <c r="Q31" s="65"/>
      <c r="R31" s="5"/>
    </row>
    <row r="32" spans="2:23" x14ac:dyDescent="0.25">
      <c r="B32" s="40">
        <v>30</v>
      </c>
      <c r="C32" s="51" t="s">
        <v>82</v>
      </c>
      <c r="D32" s="57">
        <v>30</v>
      </c>
      <c r="E32" s="1">
        <f t="shared" si="0"/>
        <v>1604</v>
      </c>
      <c r="F32" s="522" t="s">
        <v>430</v>
      </c>
      <c r="J32" s="53"/>
      <c r="N32" s="6"/>
      <c r="O32" s="6"/>
      <c r="P32" s="6"/>
      <c r="Q32" s="5"/>
      <c r="R32" s="5"/>
    </row>
    <row r="33" spans="2:18" x14ac:dyDescent="0.25">
      <c r="B33" s="40">
        <v>31</v>
      </c>
      <c r="C33" s="51" t="s">
        <v>84</v>
      </c>
      <c r="D33" s="57">
        <v>40</v>
      </c>
      <c r="E33" s="1">
        <f t="shared" si="0"/>
        <v>1605</v>
      </c>
      <c r="J33" s="53"/>
      <c r="N33" s="6"/>
      <c r="O33" s="6"/>
      <c r="P33" s="6"/>
      <c r="Q33" s="5"/>
      <c r="R33" s="5"/>
    </row>
    <row r="34" spans="2:18" x14ac:dyDescent="0.25">
      <c r="B34" s="1">
        <v>32</v>
      </c>
      <c r="C34" s="52" t="s">
        <v>86</v>
      </c>
      <c r="D34" s="17">
        <v>50</v>
      </c>
      <c r="E34" s="1">
        <f t="shared" si="0"/>
        <v>1606</v>
      </c>
      <c r="J34" s="53"/>
      <c r="N34" s="6"/>
      <c r="O34" s="6"/>
      <c r="P34" s="6"/>
      <c r="Q34" s="5"/>
      <c r="R34" s="5"/>
    </row>
    <row r="35" spans="2:18" x14ac:dyDescent="0.25">
      <c r="B35" s="40">
        <v>33</v>
      </c>
      <c r="C35" s="51" t="s">
        <v>87</v>
      </c>
      <c r="D35" s="57">
        <v>5</v>
      </c>
      <c r="E35" s="1">
        <f t="shared" si="0"/>
        <v>1607</v>
      </c>
      <c r="J35" s="53"/>
      <c r="N35" s="6"/>
      <c r="O35" s="6"/>
      <c r="P35" s="6"/>
      <c r="Q35" s="5"/>
      <c r="R35" s="5"/>
    </row>
    <row r="36" spans="2:18" x14ac:dyDescent="0.25">
      <c r="B36" s="40">
        <v>34</v>
      </c>
      <c r="C36" s="51" t="s">
        <v>89</v>
      </c>
      <c r="D36" s="57">
        <v>6</v>
      </c>
      <c r="E36" s="1">
        <f t="shared" si="0"/>
        <v>1608</v>
      </c>
      <c r="N36" s="6"/>
      <c r="O36" s="6"/>
      <c r="P36" s="6"/>
      <c r="Q36" s="5"/>
      <c r="R36" s="5"/>
    </row>
    <row r="37" spans="2:18" x14ac:dyDescent="0.25">
      <c r="B37" s="1">
        <v>35</v>
      </c>
      <c r="C37" s="51" t="s">
        <v>90</v>
      </c>
      <c r="D37" s="57">
        <v>6</v>
      </c>
      <c r="E37" s="1">
        <f t="shared" si="0"/>
        <v>1572</v>
      </c>
      <c r="F37" s="53"/>
      <c r="I37" s="88"/>
      <c r="K37" s="88"/>
      <c r="L37" s="88"/>
      <c r="M37" s="88"/>
      <c r="N37" s="6"/>
      <c r="O37" s="6"/>
      <c r="P37" s="6"/>
      <c r="Q37" s="5"/>
      <c r="R37" s="5"/>
    </row>
    <row r="38" spans="2:18" x14ac:dyDescent="0.25">
      <c r="B38" s="40">
        <v>36</v>
      </c>
      <c r="C38" s="51" t="s">
        <v>91</v>
      </c>
      <c r="D38" s="57">
        <v>10</v>
      </c>
      <c r="E38" s="1">
        <f t="shared" si="0"/>
        <v>1609</v>
      </c>
      <c r="F38" s="68"/>
      <c r="G38" s="69"/>
      <c r="H38" s="69"/>
      <c r="N38" s="6"/>
      <c r="O38" s="6"/>
      <c r="P38" s="6"/>
      <c r="Q38" s="5"/>
      <c r="R38" s="5"/>
    </row>
    <row r="39" spans="2:18" x14ac:dyDescent="0.25">
      <c r="B39" s="40">
        <v>37</v>
      </c>
      <c r="C39" s="51" t="s">
        <v>92</v>
      </c>
      <c r="D39" s="57">
        <v>10</v>
      </c>
      <c r="E39" s="1">
        <f t="shared" si="0"/>
        <v>1610</v>
      </c>
      <c r="N39" s="6"/>
      <c r="O39" s="6"/>
      <c r="P39" s="6"/>
      <c r="Q39" s="5"/>
      <c r="R39" s="5"/>
    </row>
    <row r="40" spans="2:18" x14ac:dyDescent="0.25">
      <c r="B40" s="1">
        <v>38</v>
      </c>
      <c r="C40" s="51" t="s">
        <v>93</v>
      </c>
      <c r="D40" s="57">
        <v>10</v>
      </c>
      <c r="E40" s="1">
        <f t="shared" si="0"/>
        <v>1574</v>
      </c>
      <c r="N40" s="6"/>
      <c r="O40" s="6"/>
      <c r="P40" s="6"/>
      <c r="Q40" s="5"/>
      <c r="R40" s="5"/>
    </row>
    <row r="41" spans="2:18" x14ac:dyDescent="0.25">
      <c r="N41" s="6"/>
      <c r="O41" s="6"/>
      <c r="P41" s="6"/>
      <c r="Q41" s="5"/>
      <c r="R41" s="5"/>
    </row>
    <row r="42" spans="2:18" x14ac:dyDescent="0.25">
      <c r="N42" s="71"/>
      <c r="O42" s="6"/>
      <c r="P42" s="6"/>
      <c r="Q42" s="5"/>
      <c r="R42" s="5"/>
    </row>
  </sheetData>
  <sortState ref="B3:E41">
    <sortCondition ref="C3"/>
  </sortState>
  <mergeCells count="1">
    <mergeCell ref="O3:P3"/>
  </mergeCells>
  <conditionalFormatting sqref="D2:E2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C2:BZ253"/>
  <sheetViews>
    <sheetView zoomScale="25" zoomScaleNormal="25" workbookViewId="0">
      <selection activeCell="BT79" sqref="BT79:BU79"/>
    </sheetView>
  </sheetViews>
  <sheetFormatPr defaultRowHeight="15" x14ac:dyDescent="0.25"/>
  <cols>
    <col min="1" max="2" width="9.140625" style="4"/>
    <col min="3" max="3" width="12.140625" style="30" bestFit="1" customWidth="1"/>
    <col min="4" max="4" width="8.42578125" style="30" bestFit="1" customWidth="1"/>
    <col min="5" max="5" width="8.42578125" style="100" bestFit="1" customWidth="1"/>
    <col min="6" max="6" width="6" style="4" customWidth="1"/>
    <col min="7" max="7" width="7.42578125" style="4" bestFit="1" customWidth="1"/>
    <col min="8" max="8" width="3.85546875" style="4" bestFit="1" customWidth="1"/>
    <col min="9" max="9" width="8.85546875" style="4" bestFit="1" customWidth="1"/>
    <col min="10" max="11" width="7.42578125" style="4" bestFit="1" customWidth="1"/>
    <col min="12" max="12" width="8.85546875" style="4" bestFit="1" customWidth="1"/>
    <col min="13" max="13" width="7.42578125" style="4" bestFit="1" customWidth="1"/>
    <col min="14" max="14" width="8.28515625" style="4" bestFit="1" customWidth="1"/>
    <col min="15" max="15" width="7.85546875" style="4" bestFit="1" customWidth="1"/>
    <col min="16" max="16" width="8.85546875" style="4" bestFit="1" customWidth="1"/>
    <col min="17" max="17" width="9.5703125" style="4" bestFit="1" customWidth="1"/>
    <col min="18" max="18" width="7" style="4" bestFit="1" customWidth="1"/>
    <col min="19" max="21" width="8.28515625" style="4" bestFit="1" customWidth="1"/>
    <col min="22" max="22" width="4.42578125" style="4" bestFit="1" customWidth="1"/>
    <col min="23" max="23" width="8.28515625" style="4" bestFit="1" customWidth="1"/>
    <col min="24" max="24" width="9.5703125" style="4" bestFit="1" customWidth="1"/>
    <col min="25" max="25" width="7" style="4" bestFit="1" customWidth="1"/>
    <col min="26" max="28" width="9.5703125" style="4" bestFit="1" customWidth="1"/>
    <col min="29" max="29" width="11" style="4" bestFit="1" customWidth="1"/>
    <col min="30" max="34" width="9.5703125" style="4" bestFit="1" customWidth="1"/>
    <col min="35" max="35" width="11" style="4" bestFit="1" customWidth="1"/>
    <col min="36" max="36" width="9.5703125" style="4" bestFit="1" customWidth="1"/>
    <col min="37" max="37" width="11" style="4" bestFit="1" customWidth="1"/>
    <col min="38" max="38" width="9.5703125" style="4" bestFit="1" customWidth="1"/>
    <col min="39" max="41" width="11" style="4" bestFit="1" customWidth="1"/>
    <col min="42" max="42" width="9.5703125" style="4" bestFit="1" customWidth="1"/>
    <col min="43" max="43" width="11" style="4" bestFit="1" customWidth="1"/>
    <col min="44" max="44" width="14.7109375" style="97" customWidth="1"/>
    <col min="45" max="45" width="8.5703125" style="61" bestFit="1" customWidth="1"/>
    <col min="46" max="46" width="14.140625" style="250" bestFit="1" customWidth="1"/>
    <col min="47" max="47" width="11.5703125" style="61" customWidth="1"/>
    <col min="48" max="48" width="22.28515625" style="4" bestFit="1" customWidth="1"/>
    <col min="49" max="49" width="15.85546875" style="4" customWidth="1"/>
    <col min="50" max="50" width="18.28515625" style="4" bestFit="1" customWidth="1"/>
    <col min="51" max="51" width="23.42578125" style="61" bestFit="1" customWidth="1"/>
    <col min="52" max="52" width="19.5703125" style="61" customWidth="1"/>
    <col min="53" max="53" width="19.5703125" style="61" bestFit="1" customWidth="1"/>
    <col min="54" max="54" width="16.140625" style="61" bestFit="1" customWidth="1"/>
    <col min="55" max="55" width="18.7109375" style="61" customWidth="1"/>
    <col min="56" max="56" width="7.5703125" style="61" customWidth="1"/>
    <col min="57" max="57" width="15.28515625" style="61" customWidth="1"/>
    <col min="58" max="58" width="12.5703125" style="61" customWidth="1"/>
    <col min="59" max="59" width="9.28515625" style="61" customWidth="1"/>
    <col min="60" max="60" width="18.7109375" style="61" bestFit="1" customWidth="1"/>
    <col min="61" max="61" width="19.42578125" style="61" bestFit="1" customWidth="1"/>
    <col min="62" max="62" width="19.7109375" style="61" bestFit="1" customWidth="1"/>
    <col min="63" max="63" width="15.5703125" style="4" bestFit="1" customWidth="1"/>
    <col min="64" max="64" width="19.7109375" style="4" bestFit="1" customWidth="1"/>
    <col min="65" max="65" width="9.28515625" style="4" bestFit="1" customWidth="1"/>
    <col min="66" max="66" width="18.7109375" style="4" bestFit="1" customWidth="1"/>
    <col min="67" max="67" width="14.7109375" style="4" bestFit="1" customWidth="1"/>
    <col min="68" max="68" width="17.42578125" style="4" bestFit="1" customWidth="1"/>
    <col min="69" max="69" width="18" style="4" customWidth="1"/>
    <col min="70" max="70" width="10.5703125" style="4" bestFit="1" customWidth="1"/>
    <col min="71" max="71" width="19.85546875" style="4" bestFit="1" customWidth="1"/>
    <col min="72" max="77" width="9.140625" style="4"/>
    <col min="78" max="78" width="19.7109375" style="4" bestFit="1" customWidth="1"/>
    <col min="79" max="16384" width="9.140625" style="4"/>
  </cols>
  <sheetData>
    <row r="2" spans="3:72" s="9" customFormat="1" ht="17.25" customHeight="1" x14ac:dyDescent="0.25">
      <c r="C2" s="30"/>
      <c r="D2" s="30"/>
      <c r="E2" s="30"/>
      <c r="F2" s="9" t="s">
        <v>218</v>
      </c>
      <c r="AR2" s="97"/>
      <c r="AT2" s="98"/>
    </row>
    <row r="3" spans="3:72" s="9" customFormat="1" ht="17.25" customHeight="1" x14ac:dyDescent="0.25">
      <c r="C3" s="30"/>
      <c r="D3" s="30"/>
      <c r="E3" s="30"/>
      <c r="F3" s="9" t="s">
        <v>219</v>
      </c>
      <c r="AR3" s="97"/>
      <c r="AT3" s="98"/>
      <c r="AW3" s="98"/>
    </row>
    <row r="4" spans="3:72" s="9" customFormat="1" ht="17.25" customHeight="1" x14ac:dyDescent="0.25">
      <c r="C4" s="30"/>
      <c r="D4" s="30"/>
      <c r="E4" s="30"/>
      <c r="F4" s="9" t="s">
        <v>220</v>
      </c>
      <c r="AR4" s="97"/>
      <c r="AT4" s="98"/>
      <c r="AW4" s="98"/>
    </row>
    <row r="5" spans="3:72" s="9" customFormat="1" ht="17.25" customHeight="1" x14ac:dyDescent="0.25">
      <c r="C5" s="30"/>
      <c r="D5" s="30"/>
      <c r="E5" s="30"/>
      <c r="F5" s="9" t="s">
        <v>221</v>
      </c>
      <c r="AR5" s="97"/>
      <c r="AT5" s="98"/>
      <c r="AW5" s="98"/>
    </row>
    <row r="6" spans="3:72" s="9" customFormat="1" ht="17.25" customHeight="1" x14ac:dyDescent="0.25">
      <c r="C6" s="30"/>
      <c r="D6" s="30"/>
      <c r="E6" s="30"/>
      <c r="F6" s="9" t="s">
        <v>222</v>
      </c>
      <c r="AR6" s="97"/>
      <c r="AT6" s="98"/>
      <c r="AW6" s="98"/>
    </row>
    <row r="7" spans="3:72" s="9" customFormat="1" ht="17.25" customHeight="1" x14ac:dyDescent="0.25">
      <c r="C7" s="30"/>
      <c r="D7" s="30"/>
      <c r="E7" s="30"/>
      <c r="F7" s="99"/>
      <c r="AR7" s="97"/>
      <c r="AT7" s="98"/>
      <c r="AW7" s="98"/>
    </row>
    <row r="8" spans="3:72" ht="15.75" thickBot="1" x14ac:dyDescent="0.3">
      <c r="F8" s="101">
        <f>SUM(F11:F124)</f>
        <v>0</v>
      </c>
      <c r="G8" s="101">
        <f t="shared" ref="G8:AQ8" si="0">SUM(G11:G124)</f>
        <v>0</v>
      </c>
      <c r="H8" s="101">
        <f t="shared" si="0"/>
        <v>0</v>
      </c>
      <c r="I8" s="101">
        <f t="shared" si="0"/>
        <v>0</v>
      </c>
      <c r="J8" s="101">
        <f t="shared" si="0"/>
        <v>0</v>
      </c>
      <c r="K8" s="101">
        <f t="shared" si="0"/>
        <v>0</v>
      </c>
      <c r="L8" s="101">
        <f t="shared" si="0"/>
        <v>0</v>
      </c>
      <c r="M8" s="101">
        <f t="shared" si="0"/>
        <v>0</v>
      </c>
      <c r="N8" s="101">
        <f t="shared" si="0"/>
        <v>0</v>
      </c>
      <c r="O8" s="101">
        <f t="shared" si="0"/>
        <v>0</v>
      </c>
      <c r="P8" s="101">
        <f t="shared" si="0"/>
        <v>0</v>
      </c>
      <c r="Q8" s="101">
        <f t="shared" si="0"/>
        <v>0</v>
      </c>
      <c r="R8" s="101">
        <f t="shared" si="0"/>
        <v>0</v>
      </c>
      <c r="S8" s="101">
        <f t="shared" si="0"/>
        <v>0</v>
      </c>
      <c r="T8" s="101">
        <f t="shared" si="0"/>
        <v>0</v>
      </c>
      <c r="U8" s="101">
        <f t="shared" si="0"/>
        <v>0</v>
      </c>
      <c r="V8" s="101">
        <f t="shared" si="0"/>
        <v>0</v>
      </c>
      <c r="W8" s="101">
        <f t="shared" si="0"/>
        <v>0</v>
      </c>
      <c r="X8" s="101">
        <f t="shared" si="0"/>
        <v>0</v>
      </c>
      <c r="Y8" s="101">
        <f t="shared" si="0"/>
        <v>0</v>
      </c>
      <c r="Z8" s="101">
        <f t="shared" si="0"/>
        <v>0</v>
      </c>
      <c r="AA8" s="101">
        <f t="shared" si="0"/>
        <v>0</v>
      </c>
      <c r="AB8" s="101">
        <f t="shared" si="0"/>
        <v>0</v>
      </c>
      <c r="AC8" s="101">
        <f t="shared" si="0"/>
        <v>0</v>
      </c>
      <c r="AD8" s="101">
        <f t="shared" si="0"/>
        <v>0</v>
      </c>
      <c r="AE8" s="101">
        <f t="shared" si="0"/>
        <v>0</v>
      </c>
      <c r="AF8" s="101">
        <f t="shared" si="0"/>
        <v>0</v>
      </c>
      <c r="AG8" s="101">
        <f t="shared" si="0"/>
        <v>0</v>
      </c>
      <c r="AH8" s="101">
        <f t="shared" si="0"/>
        <v>0</v>
      </c>
      <c r="AI8" s="101">
        <f t="shared" si="0"/>
        <v>0</v>
      </c>
      <c r="AJ8" s="101">
        <f t="shared" si="0"/>
        <v>0</v>
      </c>
      <c r="AK8" s="101">
        <f t="shared" si="0"/>
        <v>0</v>
      </c>
      <c r="AL8" s="101">
        <f t="shared" si="0"/>
        <v>0</v>
      </c>
      <c r="AM8" s="101">
        <f t="shared" si="0"/>
        <v>0</v>
      </c>
      <c r="AN8" s="101">
        <f t="shared" si="0"/>
        <v>0</v>
      </c>
      <c r="AO8" s="101">
        <f t="shared" si="0"/>
        <v>0</v>
      </c>
      <c r="AP8" s="101">
        <f t="shared" si="0"/>
        <v>0</v>
      </c>
      <c r="AQ8" s="101">
        <f t="shared" si="0"/>
        <v>0</v>
      </c>
      <c r="AR8" s="102">
        <f>SUM(F8:AQ8)</f>
        <v>0</v>
      </c>
      <c r="AS8" s="103"/>
      <c r="AT8" s="104"/>
      <c r="AU8" s="105"/>
      <c r="AV8" s="9"/>
      <c r="AW8" s="98"/>
      <c r="AX8" s="9"/>
      <c r="AY8" s="9"/>
      <c r="AZ8" s="16"/>
    </row>
    <row r="9" spans="3:72" s="61" customFormat="1" ht="15.75" thickBot="1" x14ac:dyDescent="0.3">
      <c r="C9" s="30"/>
      <c r="D9" s="30"/>
      <c r="E9" s="30"/>
      <c r="F9" s="106">
        <v>1</v>
      </c>
      <c r="G9" s="106">
        <v>1</v>
      </c>
      <c r="H9" s="106">
        <v>1</v>
      </c>
      <c r="I9" s="106">
        <v>1</v>
      </c>
      <c r="J9" s="106">
        <v>1</v>
      </c>
      <c r="K9" s="106">
        <v>1</v>
      </c>
      <c r="L9" s="106">
        <v>2</v>
      </c>
      <c r="M9" s="106">
        <v>3</v>
      </c>
      <c r="N9" s="106">
        <v>4</v>
      </c>
      <c r="O9" s="106">
        <v>5</v>
      </c>
      <c r="P9" s="106">
        <v>5</v>
      </c>
      <c r="Q9" s="106">
        <v>6</v>
      </c>
      <c r="R9" s="106">
        <v>6</v>
      </c>
      <c r="S9" s="106">
        <v>7</v>
      </c>
      <c r="T9" s="106">
        <v>8</v>
      </c>
      <c r="U9" s="106">
        <v>9</v>
      </c>
      <c r="V9" s="106">
        <v>10</v>
      </c>
      <c r="W9" s="106">
        <v>10</v>
      </c>
      <c r="X9" s="106">
        <v>10</v>
      </c>
      <c r="Y9" s="106">
        <v>10</v>
      </c>
      <c r="Z9" s="106">
        <v>20</v>
      </c>
      <c r="AA9" s="106">
        <v>30</v>
      </c>
      <c r="AB9" s="106">
        <v>40</v>
      </c>
      <c r="AC9" s="106">
        <v>50</v>
      </c>
      <c r="AD9" s="106">
        <v>60</v>
      </c>
      <c r="AE9" s="106">
        <v>70</v>
      </c>
      <c r="AF9" s="106">
        <v>80</v>
      </c>
      <c r="AG9" s="106">
        <v>90</v>
      </c>
      <c r="AH9" s="106">
        <v>100</v>
      </c>
      <c r="AI9" s="106">
        <v>200</v>
      </c>
      <c r="AJ9" s="106">
        <v>300</v>
      </c>
      <c r="AK9" s="106">
        <v>400</v>
      </c>
      <c r="AL9" s="106">
        <v>500</v>
      </c>
      <c r="AM9" s="106">
        <v>600</v>
      </c>
      <c r="AN9" s="106">
        <v>700</v>
      </c>
      <c r="AO9" s="106">
        <v>800</v>
      </c>
      <c r="AP9" s="106">
        <v>900</v>
      </c>
      <c r="AQ9" s="106">
        <v>1000</v>
      </c>
      <c r="AR9" s="107"/>
      <c r="AS9" s="108"/>
      <c r="AT9" s="109"/>
      <c r="AU9" s="468"/>
      <c r="AV9" s="9"/>
      <c r="AW9" s="9"/>
      <c r="AX9" s="9"/>
      <c r="AY9" s="9"/>
    </row>
    <row r="10" spans="3:72" s="9" customFormat="1" ht="51.75" customHeight="1" thickBot="1" x14ac:dyDescent="0.3">
      <c r="C10" s="110"/>
      <c r="D10" s="111">
        <f>SUM(D11:D124)</f>
        <v>3385</v>
      </c>
      <c r="E10" s="112">
        <f>SUM(E11:E124)</f>
        <v>6555</v>
      </c>
      <c r="F10" s="282" t="s">
        <v>1</v>
      </c>
      <c r="G10" s="283" t="s">
        <v>9</v>
      </c>
      <c r="H10" s="283" t="s">
        <v>12</v>
      </c>
      <c r="I10" s="283" t="s">
        <v>15</v>
      </c>
      <c r="J10" s="283" t="s">
        <v>18</v>
      </c>
      <c r="K10" s="283" t="s">
        <v>21</v>
      </c>
      <c r="L10" s="280" t="s">
        <v>24</v>
      </c>
      <c r="M10" s="280" t="s">
        <v>37</v>
      </c>
      <c r="N10" s="280" t="s">
        <v>46</v>
      </c>
      <c r="O10" s="283" t="s">
        <v>27</v>
      </c>
      <c r="P10" s="283" t="s">
        <v>87</v>
      </c>
      <c r="Q10" s="280" t="s">
        <v>89</v>
      </c>
      <c r="R10" s="280" t="s">
        <v>90</v>
      </c>
      <c r="S10" s="280" t="s">
        <v>54</v>
      </c>
      <c r="T10" s="283" t="s">
        <v>40</v>
      </c>
      <c r="U10" s="283" t="s">
        <v>65</v>
      </c>
      <c r="V10" s="283" t="s">
        <v>136</v>
      </c>
      <c r="W10" s="283" t="s">
        <v>91</v>
      </c>
      <c r="X10" s="283" t="s">
        <v>92</v>
      </c>
      <c r="Y10" s="283" t="s">
        <v>93</v>
      </c>
      <c r="Z10" s="283" t="s">
        <v>80</v>
      </c>
      <c r="AA10" s="283" t="s">
        <v>82</v>
      </c>
      <c r="AB10" s="283" t="s">
        <v>84</v>
      </c>
      <c r="AC10" s="283" t="s">
        <v>86</v>
      </c>
      <c r="AD10" s="283" t="s">
        <v>56</v>
      </c>
      <c r="AE10" s="283" t="s">
        <v>69</v>
      </c>
      <c r="AF10" s="280" t="s">
        <v>76</v>
      </c>
      <c r="AG10" s="283" t="s">
        <v>61</v>
      </c>
      <c r="AH10" s="283" t="s">
        <v>78</v>
      </c>
      <c r="AI10" s="283" t="s">
        <v>53</v>
      </c>
      <c r="AJ10" s="280" t="s">
        <v>58</v>
      </c>
      <c r="AK10" s="280" t="s">
        <v>30</v>
      </c>
      <c r="AL10" s="280" t="s">
        <v>33</v>
      </c>
      <c r="AM10" s="280" t="s">
        <v>43</v>
      </c>
      <c r="AN10" s="280" t="s">
        <v>49</v>
      </c>
      <c r="AO10" s="280" t="s">
        <v>63</v>
      </c>
      <c r="AP10" s="280" t="s">
        <v>67</v>
      </c>
      <c r="AQ10" s="284" t="s">
        <v>72</v>
      </c>
      <c r="AR10" s="113">
        <f>SUM(AR11:AR124)</f>
        <v>6555</v>
      </c>
      <c r="AS10" s="111">
        <f>SUM(AS11:AS124)</f>
        <v>3385</v>
      </c>
      <c r="AT10" s="114"/>
      <c r="AU10" s="112">
        <f>SUM(AU11:AU124)</f>
        <v>0</v>
      </c>
      <c r="BF10" s="98"/>
      <c r="BK10" s="61"/>
      <c r="BL10" s="61"/>
    </row>
    <row r="11" spans="3:72" x14ac:dyDescent="0.25">
      <c r="C11" s="115"/>
      <c r="D11" s="115"/>
      <c r="E11" s="116">
        <v>1</v>
      </c>
      <c r="F11" s="117">
        <f>IF(F$10="","",SUMPRODUCT(--(db!$B$2:$B$6347=$E11),(LEN(db!$G$2:$G$6347)-LEN(SUBSTITUTE((UPPER(db!$G$2:$G$6347)),UPPER(F$10),"")))/LEN(F$10)))</f>
        <v>0</v>
      </c>
      <c r="G11" s="118">
        <f>IF(G$10="","",SUMPRODUCT(--(db!$B$2:$B$6347=$E11),(LEN(db!$G$2:$G$6347)-LEN(SUBSTITUTE((UPPER(db!$G$2:$G$6347)),UPPER(G$10),"")))/LEN(G$10)))</f>
        <v>0</v>
      </c>
      <c r="H11" s="118">
        <f>IF(H$10="","",SUMPRODUCT(--(db!$B$2:$B$6347=$E11),(LEN(db!$G$2:$G$6347)-LEN(SUBSTITUTE((UPPER(db!$G$2:$G$6347)),UPPER(H$10),"")))/LEN(H$10)))</f>
        <v>0</v>
      </c>
      <c r="I11" s="118">
        <f>IF(I$10="","",SUMPRODUCT(--(db!$B$2:$B$6347=$E11),(LEN(db!$G$2:$G$6347)-LEN(SUBSTITUTE((UPPER(db!$G$2:$G$6347)),UPPER(I$10),"")))/LEN(I$10)))</f>
        <v>0</v>
      </c>
      <c r="J11" s="118">
        <f>IF(J$10="","",SUMPRODUCT(--(db!$B$2:$B$6347=$E11),(LEN(db!$G$2:$G$6347)-LEN(SUBSTITUTE((UPPER(db!$G$2:$G$6347)),UPPER(J$10),"")))/LEN(J$10)))</f>
        <v>0</v>
      </c>
      <c r="K11" s="118">
        <f>IF(K$10="","",SUMPRODUCT(--(db!$B$2:$B$6347=$E11),(LEN(db!$G$2:$G$6347)-LEN(SUBSTITUTE((UPPER(db!$G$2:$G$6347)),UPPER(K$10),"")))/LEN(K$10)))</f>
        <v>0</v>
      </c>
      <c r="L11" s="118">
        <f>IF(L$10="","",SUMPRODUCT(--(db!$B$2:$B$6347=$E11),(LEN(db!$G$2:$G$6347)-LEN(SUBSTITUTE((UPPER(db!$G$2:$G$6347)),UPPER(L$10),"")))/LEN(L$10)))</f>
        <v>0</v>
      </c>
      <c r="M11" s="118">
        <f>IF(M$10="","",SUMPRODUCT(--(db!$B$2:$B$6347=$E11),(LEN(db!$G$2:$G$6347)-LEN(SUBSTITUTE((UPPER(db!$G$2:$G$6347)),UPPER(M$10),"")))/LEN(M$10)))</f>
        <v>0</v>
      </c>
      <c r="N11" s="118">
        <f>IF(N$10="","",SUMPRODUCT(--(db!$B$2:$B$6347=$E11),(LEN(db!$G$2:$G$6347)-LEN(SUBSTITUTE((UPPER(db!$G$2:$G$6347)),UPPER(N$10),"")))/LEN(N$10)))</f>
        <v>0</v>
      </c>
      <c r="O11" s="118">
        <f>IF(O$10="","",SUMPRODUCT(--(db!$B$2:$B$6347=$E11),(LEN(db!$G$2:$G$6347)-LEN(SUBSTITUTE((UPPER(db!$G$2:$G$6347)),UPPER(O$10),"")))/LEN(O$10)))</f>
        <v>0</v>
      </c>
      <c r="P11" s="118">
        <f>IF(P$10="","",SUMPRODUCT(--(db!$B$2:$B$6347=$E11),(LEN(db!$G$2:$G$6347)-LEN(SUBSTITUTE((UPPER(db!$G$2:$G$6347)),UPPER(P$10),"")))/LEN(P$10)))</f>
        <v>0</v>
      </c>
      <c r="Q11" s="118">
        <f>IF(Q$10="","",SUMPRODUCT(--(db!$B$2:$B$6347=$E11),(LEN(db!$G$2:$G$6347)-LEN(SUBSTITUTE((UPPER(db!$G$2:$G$6347)),UPPER(Q$10),"")))/LEN(Q$10)))</f>
        <v>0</v>
      </c>
      <c r="R11" s="118">
        <f>IF(R$10="","",SUMPRODUCT(--(db!$B$2:$B$6347=$E11),(LEN(db!$G$2:$G$6347)-LEN(SUBSTITUTE((UPPER(db!$G$2:$G$6347)),UPPER(R$10),"")))/LEN(R$10)))</f>
        <v>0</v>
      </c>
      <c r="S11" s="118">
        <f>IF(S$10="","",SUMPRODUCT(--(db!$B$2:$B$6347=$E11),(LEN(db!$G$2:$G$6347)-LEN(SUBSTITUTE((UPPER(db!$G$2:$G$6347)),UPPER(S$10),"")))/LEN(S$10)))</f>
        <v>0</v>
      </c>
      <c r="T11" s="118">
        <f>IF(T$10="","",SUMPRODUCT(--(db!$B$2:$B$6347=$E11),(LEN(db!$G$2:$G$6347)-LEN(SUBSTITUTE((UPPER(db!$G$2:$G$6347)),UPPER(T$10),"")))/LEN(T$10)))</f>
        <v>0</v>
      </c>
      <c r="U11" s="118">
        <f>IF(U$10="","",SUMPRODUCT(--(db!$B$2:$B$6347=$E11),(LEN(db!$G$2:$G$6347)-LEN(SUBSTITUTE((UPPER(db!$G$2:$G$6347)),UPPER(U$10),"")))/LEN(U$10)))</f>
        <v>0</v>
      </c>
      <c r="V11" s="118">
        <f>IF(V$10="","",SUMPRODUCT(--(db!$B$2:$B$6347=$E11),(LEN(db!$G$2:$G$6347)-LEN(SUBSTITUTE((UPPER(db!$G$2:$G$6347)),UPPER(V$10),"")))/LEN(V$10)))</f>
        <v>0</v>
      </c>
      <c r="W11" s="118">
        <f>IF(W$10="","",SUMPRODUCT(--(db!$B$2:$B$6347=$E11),(LEN(db!$G$2:$G$6347)-LEN(SUBSTITUTE((UPPER(db!$G$2:$G$6347)),UPPER(W$10),"")))/LEN(W$10)))</f>
        <v>0</v>
      </c>
      <c r="X11" s="118">
        <f>IF(X$10="","",SUMPRODUCT(--(db!$B$2:$B$6347=$E11),(LEN(db!$G$2:$G$6347)-LEN(SUBSTITUTE((UPPER(db!$G$2:$G$6347)),UPPER(X$10),"")))/LEN(X$10)))</f>
        <v>0</v>
      </c>
      <c r="Y11" s="118">
        <f>IF(Y$10="","",SUMPRODUCT(--(db!$B$2:$B$6347=$E11),(LEN(db!$G$2:$G$6347)-LEN(SUBSTITUTE((UPPER(db!$G$2:$G$6347)),UPPER(Y$10),"")))/LEN(Y$10)))</f>
        <v>0</v>
      </c>
      <c r="Z11" s="118">
        <f>IF(Z$10="","",SUMPRODUCT(--(db!$B$2:$B$6347=$E11),(LEN(db!$G$2:$G$6347)-LEN(SUBSTITUTE((UPPER(db!$G$2:$G$6347)),UPPER(Z$10),"")))/LEN(Z$10)))</f>
        <v>0</v>
      </c>
      <c r="AA11" s="118">
        <f>IF(AA$10="","",SUMPRODUCT(--(db!$B$2:$B$6347=$E11),(LEN(db!$G$2:$G$6347)-LEN(SUBSTITUTE((UPPER(db!$G$2:$G$6347)),UPPER(AA$10),"")))/LEN(AA$10)))</f>
        <v>0</v>
      </c>
      <c r="AB11" s="118">
        <f>IF(AB$10="","",SUMPRODUCT(--(db!$B$2:$B$6347=$E11),(LEN(db!$G$2:$G$6347)-LEN(SUBSTITUTE((UPPER(db!$G$2:$G$6347)),UPPER(AB$10),"")))/LEN(AB$10)))</f>
        <v>0</v>
      </c>
      <c r="AC11" s="118">
        <f>IF(AC$10="","",SUMPRODUCT(--(db!$B$2:$B$6347=$E11),(LEN(db!$G$2:$G$6347)-LEN(SUBSTITUTE((UPPER(db!$G$2:$G$6347)),UPPER(AC$10),"")))/LEN(AC$10)))</f>
        <v>0</v>
      </c>
      <c r="AD11" s="118">
        <f>IF(AD$10="","",SUMPRODUCT(--(db!$B$2:$B$6347=$E11),(LEN(db!$G$2:$G$6347)-LEN(SUBSTITUTE((UPPER(db!$G$2:$G$6347)),UPPER(AD$10),"")))/LEN(AD$10)))</f>
        <v>0</v>
      </c>
      <c r="AE11" s="118">
        <f>IF(AE$10="","",SUMPRODUCT(--(db!$B$2:$B$6347=$E11),(LEN(db!$G$2:$G$6347)-LEN(SUBSTITUTE((UPPER(db!$G$2:$G$6347)),UPPER(AE$10),"")))/LEN(AE$10)))</f>
        <v>0</v>
      </c>
      <c r="AF11" s="118">
        <f>IF(AF$10="","",SUMPRODUCT(--(db!$B$2:$B$6347=$E11),(LEN(db!$G$2:$G$6347)-LEN(SUBSTITUTE((UPPER(db!$G$2:$G$6347)),UPPER(AF$10),"")))/LEN(AF$10)))</f>
        <v>0</v>
      </c>
      <c r="AG11" s="118">
        <f>IF(AG$10="","",SUMPRODUCT(--(db!$B$2:$B$6347=$E11),(LEN(db!$G$2:$G$6347)-LEN(SUBSTITUTE((UPPER(db!$G$2:$G$6347)),UPPER(AG$10),"")))/LEN(AG$10)))</f>
        <v>0</v>
      </c>
      <c r="AH11" s="118">
        <f>IF(AH$10="","",SUMPRODUCT(--(db!$B$2:$B$6347=$E11),(LEN(db!$G$2:$G$6347)-LEN(SUBSTITUTE((UPPER(db!$G$2:$G$6347)),UPPER(AH$10),"")))/LEN(AH$10)))</f>
        <v>0</v>
      </c>
      <c r="AI11" s="118">
        <f>IF(AI$10="","",SUMPRODUCT(--(db!$B$2:$B$6347=$E11),(LEN(db!$G$2:$G$6347)-LEN(SUBSTITUTE((UPPER(db!$G$2:$G$6347)),UPPER(AI$10),"")))/LEN(AI$10)))</f>
        <v>0</v>
      </c>
      <c r="AJ11" s="118">
        <f>IF(AJ$10="","",SUMPRODUCT(--(db!$B$2:$B$6347=$E11),(LEN(db!$G$2:$G$6347)-LEN(SUBSTITUTE((UPPER(db!$G$2:$G$6347)),UPPER(AJ$10),"")))/LEN(AJ$10)))</f>
        <v>0</v>
      </c>
      <c r="AK11" s="118">
        <f>IF(AK$10="","",SUMPRODUCT(--(db!$B$2:$B$6347=$E11),(LEN(db!$G$2:$G$6347)-LEN(SUBSTITUTE((UPPER(db!$G$2:$G$6347)),UPPER(AK$10),"")))/LEN(AK$10)))</f>
        <v>0</v>
      </c>
      <c r="AL11" s="118">
        <f>IF(AL$10="","",SUMPRODUCT(--(db!$B$2:$B$6347=$E11),(LEN(db!$G$2:$G$6347)-LEN(SUBSTITUTE((UPPER(db!$G$2:$G$6347)),UPPER(AL$10),"")))/LEN(AL$10)))</f>
        <v>0</v>
      </c>
      <c r="AM11" s="118">
        <f>IF(AM$10="","",SUMPRODUCT(--(db!$B$2:$B$6347=$E11),(LEN(db!$G$2:$G$6347)-LEN(SUBSTITUTE((UPPER(db!$G$2:$G$6347)),UPPER(AM$10),"")))/LEN(AM$10)))</f>
        <v>0</v>
      </c>
      <c r="AN11" s="118">
        <f>IF(AN$10="","",SUMPRODUCT(--(db!$B$2:$B$6347=$E11),(LEN(db!$G$2:$G$6347)-LEN(SUBSTITUTE((UPPER(db!$G$2:$G$6347)),UPPER(AN$10),"")))/LEN(AN$10)))</f>
        <v>0</v>
      </c>
      <c r="AO11" s="118">
        <f>IF(AO$10="","",SUMPRODUCT(--(db!$B$2:$B$6347=$E11),(LEN(db!$G$2:$G$6347)-LEN(SUBSTITUTE((UPPER(db!$G$2:$G$6347)),UPPER(AO$10),"")))/LEN(AO$10)))</f>
        <v>0</v>
      </c>
      <c r="AP11" s="118">
        <f>IF(AP$10="","",SUMPRODUCT(--(db!$B$2:$B$6347=$E11),(LEN(db!$G$2:$G$6347)-LEN(SUBSTITUTE((UPPER(db!$G$2:$G$6347)),UPPER(AP$10),"")))/LEN(AP$10)))</f>
        <v>0</v>
      </c>
      <c r="AQ11" s="119">
        <f>IF(AQ$10="","",SUMPRODUCT(--(db!$B$2:$B$6347=$E11),(LEN(db!$G$2:$G$6347)-LEN(SUBSTITUTE((UPPER(db!$G$2:$G$6347)),UPPER(AQ$10),"")))/LEN(AQ$10)))</f>
        <v>0</v>
      </c>
      <c r="AR11" s="120">
        <v>1</v>
      </c>
      <c r="AS11" s="115"/>
      <c r="AT11" s="121"/>
      <c r="AU11" s="122">
        <f>SUM(F11:AQ11)</f>
        <v>0</v>
      </c>
      <c r="AW11" s="331" t="s">
        <v>223</v>
      </c>
      <c r="AX11" s="312"/>
      <c r="AY11" s="312"/>
      <c r="AZ11" s="312"/>
      <c r="BA11" s="312"/>
      <c r="BD11" s="295" t="s">
        <v>224</v>
      </c>
      <c r="BE11" s="295"/>
      <c r="BF11" s="295"/>
      <c r="BG11" s="295"/>
      <c r="BH11" s="295"/>
      <c r="BI11" s="295"/>
      <c r="BJ11" s="295"/>
      <c r="BK11" s="61"/>
      <c r="BL11" s="61"/>
      <c r="BM11" s="312" t="s">
        <v>225</v>
      </c>
      <c r="BN11" s="312"/>
      <c r="BO11" s="312"/>
      <c r="BP11" s="312"/>
      <c r="BQ11" s="312"/>
      <c r="BR11" s="312"/>
      <c r="BS11" s="312"/>
      <c r="BT11" s="61"/>
    </row>
    <row r="12" spans="3:72" x14ac:dyDescent="0.25">
      <c r="C12" s="115" t="s">
        <v>226</v>
      </c>
      <c r="D12" s="115">
        <v>71</v>
      </c>
      <c r="E12" s="116">
        <v>2</v>
      </c>
      <c r="F12" s="275">
        <f>IF(F$10="","",SUMPRODUCT(--(db!$B$2:$B$6347=$E12),(LEN(db!$G$2:$G$6347)-LEN(SUBSTITUTE((UPPER(db!$G$2:$G$6347)),UPPER(F$10),"")))/LEN(F$10)))</f>
        <v>0</v>
      </c>
      <c r="G12" s="274">
        <f>IF(G$10="","",SUMPRODUCT(--(db!$B$2:$B$6347=$E12),(LEN(db!$G$2:$G$6347)-LEN(SUBSTITUTE((UPPER(db!$G$2:$G$6347)),UPPER(G$10),"")))/LEN(G$10)))</f>
        <v>0</v>
      </c>
      <c r="H12" s="274">
        <f>IF(H$10="","",SUMPRODUCT(--(db!$B$2:$B$6347=$E12),(LEN(db!$G$2:$G$6347)-LEN(SUBSTITUTE((UPPER(db!$G$2:$G$6347)),UPPER(H$10),"")))/LEN(H$10)))</f>
        <v>0</v>
      </c>
      <c r="I12" s="274">
        <f>IF(I$10="","",SUMPRODUCT(--(db!$B$2:$B$6347=$E12),(LEN(db!$G$2:$G$6347)-LEN(SUBSTITUTE((UPPER(db!$G$2:$G$6347)),UPPER(I$10),"")))/LEN(I$10)))</f>
        <v>0</v>
      </c>
      <c r="J12" s="274">
        <f>IF(J$10="","",SUMPRODUCT(--(db!$B$2:$B$6347=$E12),(LEN(db!$G$2:$G$6347)-LEN(SUBSTITUTE((UPPER(db!$G$2:$G$6347)),UPPER(J$10),"")))/LEN(J$10)))</f>
        <v>0</v>
      </c>
      <c r="K12" s="271">
        <f>IF(K$10="","",SUMPRODUCT(--(db!$B$2:$B$6347=$E12),(LEN(db!$G$2:$G$6347)-LEN(SUBSTITUTE((UPPER(db!$G$2:$G$6347)),UPPER(K$10),"")))/LEN(K$10)))</f>
        <v>0</v>
      </c>
      <c r="L12" s="123">
        <f>IF(L$10="","",SUMPRODUCT(--(db!$B$2:$B$6347=$E12),(LEN(db!$G$2:$G$6347)-LEN(SUBSTITUTE((UPPER(db!$G$2:$G$6347)),UPPER(L$10),"")))/LEN(L$10)))</f>
        <v>0</v>
      </c>
      <c r="M12" s="123">
        <f>IF(M$10="","",SUMPRODUCT(--(db!$B$2:$B$6347=$E12),(LEN(db!$G$2:$G$6347)-LEN(SUBSTITUTE((UPPER(db!$G$2:$G$6347)),UPPER(M$10),"")))/LEN(M$10)))</f>
        <v>0</v>
      </c>
      <c r="N12" s="123">
        <f>IF(N$10="","",SUMPRODUCT(--(db!$B$2:$B$6347=$E12),(LEN(db!$G$2:$G$6347)-LEN(SUBSTITUTE((UPPER(db!$G$2:$G$6347)),UPPER(N$10),"")))/LEN(N$10)))</f>
        <v>0</v>
      </c>
      <c r="O12" s="123">
        <f>IF(O$10="","",SUMPRODUCT(--(db!$B$2:$B$6347=$E12),(LEN(db!$G$2:$G$6347)-LEN(SUBSTITUTE((UPPER(db!$G$2:$G$6347)),UPPER(O$10),"")))/LEN(O$10)))</f>
        <v>0</v>
      </c>
      <c r="P12" s="123">
        <f>IF(P$10="","",SUMPRODUCT(--(db!$B$2:$B$6347=$E12),(LEN(db!$G$2:$G$6347)-LEN(SUBSTITUTE((UPPER(db!$G$2:$G$6347)),UPPER(P$10),"")))/LEN(P$10)))</f>
        <v>0</v>
      </c>
      <c r="Q12" s="123">
        <f>IF(Q$10="","",SUMPRODUCT(--(db!$B$2:$B$6347=$E12),(LEN(db!$G$2:$G$6347)-LEN(SUBSTITUTE((UPPER(db!$G$2:$G$6347)),UPPER(Q$10),"")))/LEN(Q$10)))</f>
        <v>0</v>
      </c>
      <c r="R12" s="123">
        <f>IF(R$10="","",SUMPRODUCT(--(db!$B$2:$B$6347=$E12),(LEN(db!$G$2:$G$6347)-LEN(SUBSTITUTE((UPPER(db!$G$2:$G$6347)),UPPER(R$10),"")))/LEN(R$10)))</f>
        <v>0</v>
      </c>
      <c r="S12" s="123">
        <f>IF(S$10="","",SUMPRODUCT(--(db!$B$2:$B$6347=$E12),(LEN(db!$G$2:$G$6347)-LEN(SUBSTITUTE((UPPER(db!$G$2:$G$6347)),UPPER(S$10),"")))/LEN(S$10)))</f>
        <v>0</v>
      </c>
      <c r="T12" s="123">
        <f>IF(T$10="","",SUMPRODUCT(--(db!$B$2:$B$6347=$E12),(LEN(db!$G$2:$G$6347)-LEN(SUBSTITUTE((UPPER(db!$G$2:$G$6347)),UPPER(T$10),"")))/LEN(T$10)))</f>
        <v>0</v>
      </c>
      <c r="U12" s="123">
        <f>IF(U$10="","",SUMPRODUCT(--(db!$B$2:$B$6347=$E12),(LEN(db!$G$2:$G$6347)-LEN(SUBSTITUTE((UPPER(db!$G$2:$G$6347)),UPPER(U$10),"")))/LEN(U$10)))</f>
        <v>0</v>
      </c>
      <c r="V12" s="123">
        <f>IF(V$10="","",SUMPRODUCT(--(db!$B$2:$B$6347=$E12),(LEN(db!$G$2:$G$6347)-LEN(SUBSTITUTE((UPPER(db!$G$2:$G$6347)),UPPER(V$10),"")))/LEN(V$10)))</f>
        <v>0</v>
      </c>
      <c r="W12" s="123">
        <f>IF(W$10="","",SUMPRODUCT(--(db!$B$2:$B$6347=$E12),(LEN(db!$G$2:$G$6347)-LEN(SUBSTITUTE((UPPER(db!$G$2:$G$6347)),UPPER(W$10),"")))/LEN(W$10)))</f>
        <v>0</v>
      </c>
      <c r="X12" s="123">
        <f>IF(X$10="","",SUMPRODUCT(--(db!$B$2:$B$6347=$E12),(LEN(db!$G$2:$G$6347)-LEN(SUBSTITUTE((UPPER(db!$G$2:$G$6347)),UPPER(X$10),"")))/LEN(X$10)))</f>
        <v>0</v>
      </c>
      <c r="Y12" s="123">
        <f>IF(Y$10="","",SUMPRODUCT(--(db!$B$2:$B$6347=$E12),(LEN(db!$G$2:$G$6347)-LEN(SUBSTITUTE((UPPER(db!$G$2:$G$6347)),UPPER(Y$10),"")))/LEN(Y$10)))</f>
        <v>0</v>
      </c>
      <c r="Z12" s="123">
        <f>IF(Z$10="","",SUMPRODUCT(--(db!$B$2:$B$6347=$E12),(LEN(db!$G$2:$G$6347)-LEN(SUBSTITUTE((UPPER(db!$G$2:$G$6347)),UPPER(Z$10),"")))/LEN(Z$10)))</f>
        <v>0</v>
      </c>
      <c r="AA12" s="270">
        <f>IF(AA$10="","",SUMPRODUCT(--(db!$B$2:$B$6347=$E12),(LEN(db!$G$2:$G$6347)-LEN(SUBSTITUTE((UPPER(db!$G$2:$G$6347)),UPPER(AA$10),"")))/LEN(AA$10)))</f>
        <v>0</v>
      </c>
      <c r="AB12" s="271">
        <f>IF(AB$10="","",SUMPRODUCT(--(db!$B$2:$B$6347=$E12),(LEN(db!$G$2:$G$6347)-LEN(SUBSTITUTE((UPPER(db!$G$2:$G$6347)),UPPER(AB$10),"")))/LEN(AB$10)))</f>
        <v>0</v>
      </c>
      <c r="AC12" s="123">
        <f>IF(AC$10="","",SUMPRODUCT(--(db!$B$2:$B$6347=$E12),(LEN(db!$G$2:$G$6347)-LEN(SUBSTITUTE((UPPER(db!$G$2:$G$6347)),UPPER(AC$10),"")))/LEN(AC$10)))</f>
        <v>0</v>
      </c>
      <c r="AD12" s="123">
        <f>IF(AD$10="","",SUMPRODUCT(--(db!$B$2:$B$6347=$E12),(LEN(db!$G$2:$G$6347)-LEN(SUBSTITUTE((UPPER(db!$G$2:$G$6347)),UPPER(AD$10),"")))/LEN(AD$10)))</f>
        <v>0</v>
      </c>
      <c r="AE12" s="123">
        <f>IF(AE$10="","",SUMPRODUCT(--(db!$B$2:$B$6347=$E12),(LEN(db!$G$2:$G$6347)-LEN(SUBSTITUTE((UPPER(db!$G$2:$G$6347)),UPPER(AE$10),"")))/LEN(AE$10)))</f>
        <v>0</v>
      </c>
      <c r="AF12" s="123">
        <f>IF(AF$10="","",SUMPRODUCT(--(db!$B$2:$B$6347=$E12),(LEN(db!$G$2:$G$6347)-LEN(SUBSTITUTE((UPPER(db!$G$2:$G$6347)),UPPER(AF$10),"")))/LEN(AF$10)))</f>
        <v>0</v>
      </c>
      <c r="AG12" s="123">
        <f>IF(AG$10="","",SUMPRODUCT(--(db!$B$2:$B$6347=$E12),(LEN(db!$G$2:$G$6347)-LEN(SUBSTITUTE((UPPER(db!$G$2:$G$6347)),UPPER(AG$10),"")))/LEN(AG$10)))</f>
        <v>0</v>
      </c>
      <c r="AH12" s="123">
        <f>IF(AH$10="","",SUMPRODUCT(--(db!$B$2:$B$6347=$E12),(LEN(db!$G$2:$G$6347)-LEN(SUBSTITUTE((UPPER(db!$G$2:$G$6347)),UPPER(AH$10),"")))/LEN(AH$10)))</f>
        <v>0</v>
      </c>
      <c r="AI12" s="123">
        <f>IF(AI$10="","",SUMPRODUCT(--(db!$B$2:$B$6347=$E12),(LEN(db!$G$2:$G$6347)-LEN(SUBSTITUTE((UPPER(db!$G$2:$G$6347)),UPPER(AI$10),"")))/LEN(AI$10)))</f>
        <v>0</v>
      </c>
      <c r="AJ12" s="123">
        <f>IF(AJ$10="","",SUMPRODUCT(--(db!$B$2:$B$6347=$E12),(LEN(db!$G$2:$G$6347)-LEN(SUBSTITUTE((UPPER(db!$G$2:$G$6347)),UPPER(AJ$10),"")))/LEN(AJ$10)))</f>
        <v>0</v>
      </c>
      <c r="AK12" s="123">
        <f>IF(AK$10="","",SUMPRODUCT(--(db!$B$2:$B$6347=$E12),(LEN(db!$G$2:$G$6347)-LEN(SUBSTITUTE((UPPER(db!$G$2:$G$6347)),UPPER(AK$10),"")))/LEN(AK$10)))</f>
        <v>0</v>
      </c>
      <c r="AL12" s="123">
        <f>IF(AL$10="","",SUMPRODUCT(--(db!$B$2:$B$6347=$E12),(LEN(db!$G$2:$G$6347)-LEN(SUBSTITUTE((UPPER(db!$G$2:$G$6347)),UPPER(AL$10),"")))/LEN(AL$10)))</f>
        <v>0</v>
      </c>
      <c r="AM12" s="123">
        <f>IF(AM$10="","",SUMPRODUCT(--(db!$B$2:$B$6347=$E12),(LEN(db!$G$2:$G$6347)-LEN(SUBSTITUTE((UPPER(db!$G$2:$G$6347)),UPPER(AM$10),"")))/LEN(AM$10)))</f>
        <v>0</v>
      </c>
      <c r="AN12" s="123">
        <f>IF(AN$10="","",SUMPRODUCT(--(db!$B$2:$B$6347=$E12),(LEN(db!$G$2:$G$6347)-LEN(SUBSTITUTE((UPPER(db!$G$2:$G$6347)),UPPER(AN$10),"")))/LEN(AN$10)))</f>
        <v>0</v>
      </c>
      <c r="AO12" s="123">
        <f>IF(AO$10="","",SUMPRODUCT(--(db!$B$2:$B$6347=$E12),(LEN(db!$G$2:$G$6347)-LEN(SUBSTITUTE((UPPER(db!$G$2:$G$6347)),UPPER(AO$10),"")))/LEN(AO$10)))</f>
        <v>0</v>
      </c>
      <c r="AP12" s="123">
        <f>IF(AP$10="","",SUMPRODUCT(--(db!$B$2:$B$6347=$E12),(LEN(db!$G$2:$G$6347)-LEN(SUBSTITUTE((UPPER(db!$G$2:$G$6347)),UPPER(AP$10),"")))/LEN(AP$10)))</f>
        <v>0</v>
      </c>
      <c r="AQ12" s="124">
        <f>IF(AQ$10="","",SUMPRODUCT(--(db!$B$2:$B$6347=$E12),(LEN(db!$G$2:$G$6347)-LEN(SUBSTITUTE((UPPER(db!$G$2:$G$6347)),UPPER(AQ$10),"")))/LEN(AQ$10)))</f>
        <v>0</v>
      </c>
      <c r="AR12" s="120">
        <v>2</v>
      </c>
      <c r="AS12" s="115">
        <v>71</v>
      </c>
      <c r="AT12" s="125" t="s">
        <v>227</v>
      </c>
      <c r="AU12" s="122">
        <f>SUM(F12:AQ12)</f>
        <v>0</v>
      </c>
      <c r="AW12" s="332" t="s">
        <v>228</v>
      </c>
      <c r="AX12" s="332" t="s">
        <v>229</v>
      </c>
      <c r="AY12" s="126" t="s">
        <v>230</v>
      </c>
      <c r="AZ12" s="126" t="s">
        <v>231</v>
      </c>
      <c r="BA12" s="126" t="s">
        <v>232</v>
      </c>
      <c r="BD12" s="376" t="s">
        <v>233</v>
      </c>
      <c r="BE12" s="332" t="s">
        <v>228</v>
      </c>
      <c r="BF12" s="332" t="s">
        <v>229</v>
      </c>
      <c r="BG12" s="332" t="s">
        <v>234</v>
      </c>
      <c r="BH12" s="126" t="s">
        <v>230</v>
      </c>
      <c r="BI12" s="126" t="s">
        <v>231</v>
      </c>
      <c r="BJ12" s="377" t="s">
        <v>232</v>
      </c>
      <c r="BK12" s="61"/>
      <c r="BL12" s="61"/>
      <c r="BM12" s="332" t="s">
        <v>94</v>
      </c>
      <c r="BN12" s="332" t="s">
        <v>235</v>
      </c>
      <c r="BO12" s="332" t="s">
        <v>236</v>
      </c>
      <c r="BP12" s="332" t="s">
        <v>237</v>
      </c>
      <c r="BQ12" s="332" t="s">
        <v>238</v>
      </c>
      <c r="BR12" s="332" t="s">
        <v>239</v>
      </c>
      <c r="BS12" s="332" t="s">
        <v>240</v>
      </c>
      <c r="BT12" s="61"/>
    </row>
    <row r="13" spans="3:72" x14ac:dyDescent="0.25">
      <c r="C13" s="115" t="s">
        <v>226</v>
      </c>
      <c r="D13" s="115">
        <v>71</v>
      </c>
      <c r="E13" s="116">
        <v>3</v>
      </c>
      <c r="F13" s="275">
        <f>IF(F$10="","",SUMPRODUCT(--(db!$B$2:$B$6347=$E13),(LEN(db!$G$2:$G$6347)-LEN(SUBSTITUTE((UPPER(db!$G$2:$G$6347)),UPPER(F$10),"")))/LEN(F$10)))</f>
        <v>0</v>
      </c>
      <c r="G13" s="274">
        <f>IF(G$10="","",SUMPRODUCT(--(db!$B$2:$B$6347=$E13),(LEN(db!$G$2:$G$6347)-LEN(SUBSTITUTE((UPPER(db!$G$2:$G$6347)),UPPER(G$10),"")))/LEN(G$10)))</f>
        <v>0</v>
      </c>
      <c r="H13" s="274">
        <f>IF(H$10="","",SUMPRODUCT(--(db!$B$2:$B$6347=$E13),(LEN(db!$G$2:$G$6347)-LEN(SUBSTITUTE((UPPER(db!$G$2:$G$6347)),UPPER(H$10),"")))/LEN(H$10)))</f>
        <v>0</v>
      </c>
      <c r="I13" s="274">
        <f>IF(I$10="","",SUMPRODUCT(--(db!$B$2:$B$6347=$E13),(LEN(db!$G$2:$G$6347)-LEN(SUBSTITUTE((UPPER(db!$G$2:$G$6347)),UPPER(I$10),"")))/LEN(I$10)))</f>
        <v>0</v>
      </c>
      <c r="J13" s="274">
        <f>IF(J$10="","",SUMPRODUCT(--(db!$B$2:$B$6347=$E13),(LEN(db!$G$2:$G$6347)-LEN(SUBSTITUTE((UPPER(db!$G$2:$G$6347)),UPPER(J$10),"")))/LEN(J$10)))</f>
        <v>0</v>
      </c>
      <c r="K13" s="271">
        <f>IF(K$10="","",SUMPRODUCT(--(db!$B$2:$B$6347=$E13),(LEN(db!$G$2:$G$6347)-LEN(SUBSTITUTE((UPPER(db!$G$2:$G$6347)),UPPER(K$10),"")))/LEN(K$10)))</f>
        <v>0</v>
      </c>
      <c r="L13" s="123">
        <f>IF(L$10="","",SUMPRODUCT(--(db!$B$2:$B$6347=$E13),(LEN(db!$G$2:$G$6347)-LEN(SUBSTITUTE((UPPER(db!$G$2:$G$6347)),UPPER(L$10),"")))/LEN(L$10)))</f>
        <v>0</v>
      </c>
      <c r="M13" s="123">
        <f>IF(M$10="","",SUMPRODUCT(--(db!$B$2:$B$6347=$E13),(LEN(db!$G$2:$G$6347)-LEN(SUBSTITUTE((UPPER(db!$G$2:$G$6347)),UPPER(M$10),"")))/LEN(M$10)))</f>
        <v>0</v>
      </c>
      <c r="N13" s="123">
        <f>IF(N$10="","",SUMPRODUCT(--(db!$B$2:$B$6347=$E13),(LEN(db!$G$2:$G$6347)-LEN(SUBSTITUTE((UPPER(db!$G$2:$G$6347)),UPPER(N$10),"")))/LEN(N$10)))</f>
        <v>0</v>
      </c>
      <c r="O13" s="123">
        <f>IF(O$10="","",SUMPRODUCT(--(db!$B$2:$B$6347=$E13),(LEN(db!$G$2:$G$6347)-LEN(SUBSTITUTE((UPPER(db!$G$2:$G$6347)),UPPER(O$10),"")))/LEN(O$10)))</f>
        <v>0</v>
      </c>
      <c r="P13" s="123">
        <f>IF(P$10="","",SUMPRODUCT(--(db!$B$2:$B$6347=$E13),(LEN(db!$G$2:$G$6347)-LEN(SUBSTITUTE((UPPER(db!$G$2:$G$6347)),UPPER(P$10),"")))/LEN(P$10)))</f>
        <v>0</v>
      </c>
      <c r="Q13" s="123">
        <f>IF(Q$10="","",SUMPRODUCT(--(db!$B$2:$B$6347=$E13),(LEN(db!$G$2:$G$6347)-LEN(SUBSTITUTE((UPPER(db!$G$2:$G$6347)),UPPER(Q$10),"")))/LEN(Q$10)))</f>
        <v>0</v>
      </c>
      <c r="R13" s="123">
        <f>IF(R$10="","",SUMPRODUCT(--(db!$B$2:$B$6347=$E13),(LEN(db!$G$2:$G$6347)-LEN(SUBSTITUTE((UPPER(db!$G$2:$G$6347)),UPPER(R$10),"")))/LEN(R$10)))</f>
        <v>0</v>
      </c>
      <c r="S13" s="123">
        <f>IF(S$10="","",SUMPRODUCT(--(db!$B$2:$B$6347=$E13),(LEN(db!$G$2:$G$6347)-LEN(SUBSTITUTE((UPPER(db!$G$2:$G$6347)),UPPER(S$10),"")))/LEN(S$10)))</f>
        <v>0</v>
      </c>
      <c r="T13" s="123">
        <f>IF(T$10="","",SUMPRODUCT(--(db!$B$2:$B$6347=$E13),(LEN(db!$G$2:$G$6347)-LEN(SUBSTITUTE((UPPER(db!$G$2:$G$6347)),UPPER(T$10),"")))/LEN(T$10)))</f>
        <v>0</v>
      </c>
      <c r="U13" s="123">
        <f>IF(U$10="","",SUMPRODUCT(--(db!$B$2:$B$6347=$E13),(LEN(db!$G$2:$G$6347)-LEN(SUBSTITUTE((UPPER(db!$G$2:$G$6347)),UPPER(U$10),"")))/LEN(U$10)))</f>
        <v>0</v>
      </c>
      <c r="V13" s="123">
        <f>IF(V$10="","",SUMPRODUCT(--(db!$B$2:$B$6347=$E13),(LEN(db!$G$2:$G$6347)-LEN(SUBSTITUTE((UPPER(db!$G$2:$G$6347)),UPPER(V$10),"")))/LEN(V$10)))</f>
        <v>0</v>
      </c>
      <c r="W13" s="123">
        <f>IF(W$10="","",SUMPRODUCT(--(db!$B$2:$B$6347=$E13),(LEN(db!$G$2:$G$6347)-LEN(SUBSTITUTE((UPPER(db!$G$2:$G$6347)),UPPER(W$10),"")))/LEN(W$10)))</f>
        <v>0</v>
      </c>
      <c r="X13" s="123">
        <f>IF(X$10="","",SUMPRODUCT(--(db!$B$2:$B$6347=$E13),(LEN(db!$G$2:$G$6347)-LEN(SUBSTITUTE((UPPER(db!$G$2:$G$6347)),UPPER(X$10),"")))/LEN(X$10)))</f>
        <v>0</v>
      </c>
      <c r="Y13" s="123">
        <f>IF(Y$10="","",SUMPRODUCT(--(db!$B$2:$B$6347=$E13),(LEN(db!$G$2:$G$6347)-LEN(SUBSTITUTE((UPPER(db!$G$2:$G$6347)),UPPER(Y$10),"")))/LEN(Y$10)))</f>
        <v>0</v>
      </c>
      <c r="Z13" s="123">
        <f>IF(Z$10="","",SUMPRODUCT(--(db!$B$2:$B$6347=$E13),(LEN(db!$G$2:$G$6347)-LEN(SUBSTITUTE((UPPER(db!$G$2:$G$6347)),UPPER(Z$10),"")))/LEN(Z$10)))</f>
        <v>0</v>
      </c>
      <c r="AA13" s="270">
        <f>IF(AA$10="","",SUMPRODUCT(--(db!$B$2:$B$6347=$E13),(LEN(db!$G$2:$G$6347)-LEN(SUBSTITUTE((UPPER(db!$G$2:$G$6347)),UPPER(AA$10),"")))/LEN(AA$10)))</f>
        <v>0</v>
      </c>
      <c r="AB13" s="271">
        <f>IF(AB$10="","",SUMPRODUCT(--(db!$B$2:$B$6347=$E13),(LEN(db!$G$2:$G$6347)-LEN(SUBSTITUTE((UPPER(db!$G$2:$G$6347)),UPPER(AB$10),"")))/LEN(AB$10)))</f>
        <v>0</v>
      </c>
      <c r="AC13" s="123">
        <f>IF(AC$10="","",SUMPRODUCT(--(db!$B$2:$B$6347=$E13),(LEN(db!$G$2:$G$6347)-LEN(SUBSTITUTE((UPPER(db!$G$2:$G$6347)),UPPER(AC$10),"")))/LEN(AC$10)))</f>
        <v>0</v>
      </c>
      <c r="AD13" s="123">
        <f>IF(AD$10="","",SUMPRODUCT(--(db!$B$2:$B$6347=$E13),(LEN(db!$G$2:$G$6347)-LEN(SUBSTITUTE((UPPER(db!$G$2:$G$6347)),UPPER(AD$10),"")))/LEN(AD$10)))</f>
        <v>0</v>
      </c>
      <c r="AE13" s="123">
        <f>IF(AE$10="","",SUMPRODUCT(--(db!$B$2:$B$6347=$E13),(LEN(db!$G$2:$G$6347)-LEN(SUBSTITUTE((UPPER(db!$G$2:$G$6347)),UPPER(AE$10),"")))/LEN(AE$10)))</f>
        <v>0</v>
      </c>
      <c r="AF13" s="123">
        <f>IF(AF$10="","",SUMPRODUCT(--(db!$B$2:$B$6347=$E13),(LEN(db!$G$2:$G$6347)-LEN(SUBSTITUTE((UPPER(db!$G$2:$G$6347)),UPPER(AF$10),"")))/LEN(AF$10)))</f>
        <v>0</v>
      </c>
      <c r="AG13" s="123">
        <f>IF(AG$10="","",SUMPRODUCT(--(db!$B$2:$B$6347=$E13),(LEN(db!$G$2:$G$6347)-LEN(SUBSTITUTE((UPPER(db!$G$2:$G$6347)),UPPER(AG$10),"")))/LEN(AG$10)))</f>
        <v>0</v>
      </c>
      <c r="AH13" s="123">
        <f>IF(AH$10="","",SUMPRODUCT(--(db!$B$2:$B$6347=$E13),(LEN(db!$G$2:$G$6347)-LEN(SUBSTITUTE((UPPER(db!$G$2:$G$6347)),UPPER(AH$10),"")))/LEN(AH$10)))</f>
        <v>0</v>
      </c>
      <c r="AI13" s="123">
        <f>IF(AI$10="","",SUMPRODUCT(--(db!$B$2:$B$6347=$E13),(LEN(db!$G$2:$G$6347)-LEN(SUBSTITUTE((UPPER(db!$G$2:$G$6347)),UPPER(AI$10),"")))/LEN(AI$10)))</f>
        <v>0</v>
      </c>
      <c r="AJ13" s="123">
        <f>IF(AJ$10="","",SUMPRODUCT(--(db!$B$2:$B$6347=$E13),(LEN(db!$G$2:$G$6347)-LEN(SUBSTITUTE((UPPER(db!$G$2:$G$6347)),UPPER(AJ$10),"")))/LEN(AJ$10)))</f>
        <v>0</v>
      </c>
      <c r="AK13" s="123">
        <f>IF(AK$10="","",SUMPRODUCT(--(db!$B$2:$B$6347=$E13),(LEN(db!$G$2:$G$6347)-LEN(SUBSTITUTE((UPPER(db!$G$2:$G$6347)),UPPER(AK$10),"")))/LEN(AK$10)))</f>
        <v>0</v>
      </c>
      <c r="AL13" s="123">
        <f>IF(AL$10="","",SUMPRODUCT(--(db!$B$2:$B$6347=$E13),(LEN(db!$G$2:$G$6347)-LEN(SUBSTITUTE((UPPER(db!$G$2:$G$6347)),UPPER(AL$10),"")))/LEN(AL$10)))</f>
        <v>0</v>
      </c>
      <c r="AM13" s="123">
        <f>IF(AM$10="","",SUMPRODUCT(--(db!$B$2:$B$6347=$E13),(LEN(db!$G$2:$G$6347)-LEN(SUBSTITUTE((UPPER(db!$G$2:$G$6347)),UPPER(AM$10),"")))/LEN(AM$10)))</f>
        <v>0</v>
      </c>
      <c r="AN13" s="123">
        <f>IF(AN$10="","",SUMPRODUCT(--(db!$B$2:$B$6347=$E13),(LEN(db!$G$2:$G$6347)-LEN(SUBSTITUTE((UPPER(db!$G$2:$G$6347)),UPPER(AN$10),"")))/LEN(AN$10)))</f>
        <v>0</v>
      </c>
      <c r="AO13" s="123">
        <f>IF(AO$10="","",SUMPRODUCT(--(db!$B$2:$B$6347=$E13),(LEN(db!$G$2:$G$6347)-LEN(SUBSTITUTE((UPPER(db!$G$2:$G$6347)),UPPER(AO$10),"")))/LEN(AO$10)))</f>
        <v>0</v>
      </c>
      <c r="AP13" s="123">
        <f>IF(AP$10="","",SUMPRODUCT(--(db!$B$2:$B$6347=$E13),(LEN(db!$G$2:$G$6347)-LEN(SUBSTITUTE((UPPER(db!$G$2:$G$6347)),UPPER(AP$10),"")))/LEN(AP$10)))</f>
        <v>0</v>
      </c>
      <c r="AQ13" s="124">
        <f>IF(AQ$10="","",SUMPRODUCT(--(db!$B$2:$B$6347=$E13),(LEN(db!$G$2:$G$6347)-LEN(SUBSTITUTE((UPPER(db!$G$2:$G$6347)),UPPER(AQ$10),"")))/LEN(AQ$10)))</f>
        <v>0</v>
      </c>
      <c r="AR13" s="120">
        <v>3</v>
      </c>
      <c r="AS13" s="115">
        <v>71</v>
      </c>
      <c r="AT13" s="125" t="s">
        <v>227</v>
      </c>
      <c r="AU13" s="122">
        <f t="shared" ref="AU13:AU74" si="1">SUM(F13:AQ13)</f>
        <v>0</v>
      </c>
      <c r="AW13" s="333">
        <f>E12</f>
        <v>2</v>
      </c>
      <c r="AX13" s="334" t="s">
        <v>241</v>
      </c>
      <c r="AY13" s="264">
        <f>SUM($F$12:$K$12,AA12:AB12)</f>
        <v>0</v>
      </c>
      <c r="AZ13" s="127">
        <f t="shared" ref="AZ13:AZ18" si="2">BA13-AY13</f>
        <v>0</v>
      </c>
      <c r="BA13" s="335">
        <f>SUMPRODUCT(--($AR$11:$AR$124=AW13),$AU$11:$AU$124)</f>
        <v>0</v>
      </c>
      <c r="BD13" s="378">
        <v>1</v>
      </c>
      <c r="BE13" s="547" t="s">
        <v>242</v>
      </c>
      <c r="BF13" s="379" t="s">
        <v>227</v>
      </c>
      <c r="BG13" s="380">
        <v>71</v>
      </c>
      <c r="BH13" s="133">
        <f>SUM($F$12:$K$13,$AA$12:$AB$13,$F$39:$K$42,$AA$39:$AB$42)</f>
        <v>0</v>
      </c>
      <c r="BI13" s="336">
        <f>BJ13-BH13</f>
        <v>0</v>
      </c>
      <c r="BJ13" s="381">
        <f>SUMPRODUCT(--($AT$11:$AT$124=BF13),$AU$11:$AU$124)</f>
        <v>0</v>
      </c>
      <c r="BK13" s="61"/>
      <c r="BL13" s="61"/>
      <c r="BM13" s="333">
        <v>1</v>
      </c>
      <c r="BN13" s="379" t="s">
        <v>24</v>
      </c>
      <c r="BO13" s="339">
        <f t="shared" ref="BO13:BO30" si="3">INDEX($F$9:$AQ$10,1,MATCH(BN13,$F$10:$AQ$10,0))</f>
        <v>2</v>
      </c>
      <c r="BP13" s="339">
        <f>SUMPRODUCT(--($F$9:$AQ$9=BO13),$F$8:$AQ$8)</f>
        <v>0</v>
      </c>
      <c r="BQ13" s="339">
        <f t="shared" ref="BQ13:BQ31" si="4">BP13+BO13</f>
        <v>2</v>
      </c>
      <c r="BR13" s="339">
        <f>BO13*BP13</f>
        <v>0</v>
      </c>
      <c r="BS13" s="339">
        <f>BR13+BP13+BQ13</f>
        <v>2</v>
      </c>
      <c r="BT13" s="61"/>
    </row>
    <row r="14" spans="3:72" x14ac:dyDescent="0.25">
      <c r="C14" s="115"/>
      <c r="D14" s="115"/>
      <c r="E14" s="116">
        <v>4</v>
      </c>
      <c r="F14" s="128">
        <f>IF(F$10="","",SUMPRODUCT(--(db!$B$2:$B$6347=$E14),(LEN(db!$G$2:$G$6347)-LEN(SUBSTITUTE((UPPER(db!$G$2:$G$6347)),UPPER(F$10),"")))/LEN(F$10)))</f>
        <v>0</v>
      </c>
      <c r="G14" s="30">
        <f>IF(G$10="","",SUMPRODUCT(--(db!$B$2:$B$6347=$E14),(LEN(db!$G$2:$G$6347)-LEN(SUBSTITUTE((UPPER(db!$G$2:$G$6347)),UPPER(G$10),"")))/LEN(G$10)))</f>
        <v>0</v>
      </c>
      <c r="H14" s="30">
        <f>IF(H$10="","",SUMPRODUCT(--(db!$B$2:$B$6347=$E14),(LEN(db!$G$2:$G$6347)-LEN(SUBSTITUTE((UPPER(db!$G$2:$G$6347)),UPPER(H$10),"")))/LEN(H$10)))</f>
        <v>0</v>
      </c>
      <c r="I14" s="30">
        <f>IF(I$10="","",SUMPRODUCT(--(db!$B$2:$B$6347=$E14),(LEN(db!$G$2:$G$6347)-LEN(SUBSTITUTE((UPPER(db!$G$2:$G$6347)),UPPER(I$10),"")))/LEN(I$10)))</f>
        <v>0</v>
      </c>
      <c r="J14" s="30">
        <f>IF(J$10="","",SUMPRODUCT(--(db!$B$2:$B$6347=$E14),(LEN(db!$G$2:$G$6347)-LEN(SUBSTITUTE((UPPER(db!$G$2:$G$6347)),UPPER(J$10),"")))/LEN(J$10)))</f>
        <v>0</v>
      </c>
      <c r="K14" s="30">
        <f>IF(K$10="","",SUMPRODUCT(--(db!$B$2:$B$6347=$E14),(LEN(db!$G$2:$G$6347)-LEN(SUBSTITUTE((UPPER(db!$G$2:$G$6347)),UPPER(K$10),"")))/LEN(K$10)))</f>
        <v>0</v>
      </c>
      <c r="L14" s="30">
        <f>IF(L$10="","",SUMPRODUCT(--(db!$B$2:$B$6347=$E14),(LEN(db!$G$2:$G$6347)-LEN(SUBSTITUTE((UPPER(db!$G$2:$G$6347)),UPPER(L$10),"")))/LEN(L$10)))</f>
        <v>0</v>
      </c>
      <c r="M14" s="30">
        <f>IF(M$10="","",SUMPRODUCT(--(db!$B$2:$B$6347=$E14),(LEN(db!$G$2:$G$6347)-LEN(SUBSTITUTE((UPPER(db!$G$2:$G$6347)),UPPER(M$10),"")))/LEN(M$10)))</f>
        <v>0</v>
      </c>
      <c r="N14" s="30">
        <f>IF(N$10="","",SUMPRODUCT(--(db!$B$2:$B$6347=$E14),(LEN(db!$G$2:$G$6347)-LEN(SUBSTITUTE((UPPER(db!$G$2:$G$6347)),UPPER(N$10),"")))/LEN(N$10)))</f>
        <v>0</v>
      </c>
      <c r="O14" s="30">
        <f>IF(O$10="","",SUMPRODUCT(--(db!$B$2:$B$6347=$E14),(LEN(db!$G$2:$G$6347)-LEN(SUBSTITUTE((UPPER(db!$G$2:$G$6347)),UPPER(O$10),"")))/LEN(O$10)))</f>
        <v>0</v>
      </c>
      <c r="P14" s="30">
        <f>IF(P$10="","",SUMPRODUCT(--(db!$B$2:$B$6347=$E14),(LEN(db!$G$2:$G$6347)-LEN(SUBSTITUTE((UPPER(db!$G$2:$G$6347)),UPPER(P$10),"")))/LEN(P$10)))</f>
        <v>0</v>
      </c>
      <c r="Q14" s="30">
        <f>IF(Q$10="","",SUMPRODUCT(--(db!$B$2:$B$6347=$E14),(LEN(db!$G$2:$G$6347)-LEN(SUBSTITUTE((UPPER(db!$G$2:$G$6347)),UPPER(Q$10),"")))/LEN(Q$10)))</f>
        <v>0</v>
      </c>
      <c r="R14" s="30">
        <f>IF(R$10="","",SUMPRODUCT(--(db!$B$2:$B$6347=$E14),(LEN(db!$G$2:$G$6347)-LEN(SUBSTITUTE((UPPER(db!$G$2:$G$6347)),UPPER(R$10),"")))/LEN(R$10)))</f>
        <v>0</v>
      </c>
      <c r="S14" s="30">
        <f>IF(S$10="","",SUMPRODUCT(--(db!$B$2:$B$6347=$E14),(LEN(db!$G$2:$G$6347)-LEN(SUBSTITUTE((UPPER(db!$G$2:$G$6347)),UPPER(S$10),"")))/LEN(S$10)))</f>
        <v>0</v>
      </c>
      <c r="T14" s="30">
        <f>IF(T$10="","",SUMPRODUCT(--(db!$B$2:$B$6347=$E14),(LEN(db!$G$2:$G$6347)-LEN(SUBSTITUTE((UPPER(db!$G$2:$G$6347)),UPPER(T$10),"")))/LEN(T$10)))</f>
        <v>0</v>
      </c>
      <c r="U14" s="30">
        <f>IF(U$10="","",SUMPRODUCT(--(db!$B$2:$B$6347=$E14),(LEN(db!$G$2:$G$6347)-LEN(SUBSTITUTE((UPPER(db!$G$2:$G$6347)),UPPER(U$10),"")))/LEN(U$10)))</f>
        <v>0</v>
      </c>
      <c r="V14" s="30">
        <f>IF(V$10="","",SUMPRODUCT(--(db!$B$2:$B$6347=$E14),(LEN(db!$G$2:$G$6347)-LEN(SUBSTITUTE((UPPER(db!$G$2:$G$6347)),UPPER(V$10),"")))/LEN(V$10)))</f>
        <v>0</v>
      </c>
      <c r="W14" s="30">
        <f>IF(W$10="","",SUMPRODUCT(--(db!$B$2:$B$6347=$E14),(LEN(db!$G$2:$G$6347)-LEN(SUBSTITUTE((UPPER(db!$G$2:$G$6347)),UPPER(W$10),"")))/LEN(W$10)))</f>
        <v>0</v>
      </c>
      <c r="X14" s="30">
        <f>IF(X$10="","",SUMPRODUCT(--(db!$B$2:$B$6347=$E14),(LEN(db!$G$2:$G$6347)-LEN(SUBSTITUTE((UPPER(db!$G$2:$G$6347)),UPPER(X$10),"")))/LEN(X$10)))</f>
        <v>0</v>
      </c>
      <c r="Y14" s="30">
        <f>IF(Y$10="","",SUMPRODUCT(--(db!$B$2:$B$6347=$E14),(LEN(db!$G$2:$G$6347)-LEN(SUBSTITUTE((UPPER(db!$G$2:$G$6347)),UPPER(Y$10),"")))/LEN(Y$10)))</f>
        <v>0</v>
      </c>
      <c r="Z14" s="30">
        <f>IF(Z$10="","",SUMPRODUCT(--(db!$B$2:$B$6347=$E14),(LEN(db!$G$2:$G$6347)-LEN(SUBSTITUTE((UPPER(db!$G$2:$G$6347)),UPPER(Z$10),"")))/LEN(Z$10)))</f>
        <v>0</v>
      </c>
      <c r="AA14" s="30">
        <f>IF(AA$10="","",SUMPRODUCT(--(db!$B$2:$B$6347=$E14),(LEN(db!$G$2:$G$6347)-LEN(SUBSTITUTE((UPPER(db!$G$2:$G$6347)),UPPER(AA$10),"")))/LEN(AA$10)))</f>
        <v>0</v>
      </c>
      <c r="AB14" s="30">
        <f>IF(AB$10="","",SUMPRODUCT(--(db!$B$2:$B$6347=$E14),(LEN(db!$G$2:$G$6347)-LEN(SUBSTITUTE((UPPER(db!$G$2:$G$6347)),UPPER(AB$10),"")))/LEN(AB$10)))</f>
        <v>0</v>
      </c>
      <c r="AC14" s="30">
        <f>IF(AC$10="","",SUMPRODUCT(--(db!$B$2:$B$6347=$E14),(LEN(db!$G$2:$G$6347)-LEN(SUBSTITUTE((UPPER(db!$G$2:$G$6347)),UPPER(AC$10),"")))/LEN(AC$10)))</f>
        <v>0</v>
      </c>
      <c r="AD14" s="30">
        <f>IF(AD$10="","",SUMPRODUCT(--(db!$B$2:$B$6347=$E14),(LEN(db!$G$2:$G$6347)-LEN(SUBSTITUTE((UPPER(db!$G$2:$G$6347)),UPPER(AD$10),"")))/LEN(AD$10)))</f>
        <v>0</v>
      </c>
      <c r="AE14" s="30">
        <f>IF(AE$10="","",SUMPRODUCT(--(db!$B$2:$B$6347=$E14),(LEN(db!$G$2:$G$6347)-LEN(SUBSTITUTE((UPPER(db!$G$2:$G$6347)),UPPER(AE$10),"")))/LEN(AE$10)))</f>
        <v>0</v>
      </c>
      <c r="AF14" s="30">
        <f>IF(AF$10="","",SUMPRODUCT(--(db!$B$2:$B$6347=$E14),(LEN(db!$G$2:$G$6347)-LEN(SUBSTITUTE((UPPER(db!$G$2:$G$6347)),UPPER(AF$10),"")))/LEN(AF$10)))</f>
        <v>0</v>
      </c>
      <c r="AG14" s="30">
        <f>IF(AG$10="","",SUMPRODUCT(--(db!$B$2:$B$6347=$E14),(LEN(db!$G$2:$G$6347)-LEN(SUBSTITUTE((UPPER(db!$G$2:$G$6347)),UPPER(AG$10),"")))/LEN(AG$10)))</f>
        <v>0</v>
      </c>
      <c r="AH14" s="30">
        <f>IF(AH$10="","",SUMPRODUCT(--(db!$B$2:$B$6347=$E14),(LEN(db!$G$2:$G$6347)-LEN(SUBSTITUTE((UPPER(db!$G$2:$G$6347)),UPPER(AH$10),"")))/LEN(AH$10)))</f>
        <v>0</v>
      </c>
      <c r="AI14" s="30">
        <f>IF(AI$10="","",SUMPRODUCT(--(db!$B$2:$B$6347=$E14),(LEN(db!$G$2:$G$6347)-LEN(SUBSTITUTE((UPPER(db!$G$2:$G$6347)),UPPER(AI$10),"")))/LEN(AI$10)))</f>
        <v>0</v>
      </c>
      <c r="AJ14" s="30">
        <f>IF(AJ$10="","",SUMPRODUCT(--(db!$B$2:$B$6347=$E14),(LEN(db!$G$2:$G$6347)-LEN(SUBSTITUTE((UPPER(db!$G$2:$G$6347)),UPPER(AJ$10),"")))/LEN(AJ$10)))</f>
        <v>0</v>
      </c>
      <c r="AK14" s="30">
        <f>IF(AK$10="","",SUMPRODUCT(--(db!$B$2:$B$6347=$E14),(LEN(db!$G$2:$G$6347)-LEN(SUBSTITUTE((UPPER(db!$G$2:$G$6347)),UPPER(AK$10),"")))/LEN(AK$10)))</f>
        <v>0</v>
      </c>
      <c r="AL14" s="30">
        <f>IF(AL$10="","",SUMPRODUCT(--(db!$B$2:$B$6347=$E14),(LEN(db!$G$2:$G$6347)-LEN(SUBSTITUTE((UPPER(db!$G$2:$G$6347)),UPPER(AL$10),"")))/LEN(AL$10)))</f>
        <v>0</v>
      </c>
      <c r="AM14" s="30">
        <f>IF(AM$10="","",SUMPRODUCT(--(db!$B$2:$B$6347=$E14),(LEN(db!$G$2:$G$6347)-LEN(SUBSTITUTE((UPPER(db!$G$2:$G$6347)),UPPER(AM$10),"")))/LEN(AM$10)))</f>
        <v>0</v>
      </c>
      <c r="AN14" s="30">
        <f>IF(AN$10="","",SUMPRODUCT(--(db!$B$2:$B$6347=$E14),(LEN(db!$G$2:$G$6347)-LEN(SUBSTITUTE((UPPER(db!$G$2:$G$6347)),UPPER(AN$10),"")))/LEN(AN$10)))</f>
        <v>0</v>
      </c>
      <c r="AO14" s="30">
        <f>IF(AO$10="","",SUMPRODUCT(--(db!$B$2:$B$6347=$E14),(LEN(db!$G$2:$G$6347)-LEN(SUBSTITUTE((UPPER(db!$G$2:$G$6347)),UPPER(AO$10),"")))/LEN(AO$10)))</f>
        <v>0</v>
      </c>
      <c r="AP14" s="30">
        <f>IF(AP$10="","",SUMPRODUCT(--(db!$B$2:$B$6347=$E14),(LEN(db!$G$2:$G$6347)-LEN(SUBSTITUTE((UPPER(db!$G$2:$G$6347)),UPPER(AP$10),"")))/LEN(AP$10)))</f>
        <v>0</v>
      </c>
      <c r="AQ14" s="129">
        <f>IF(AQ$10="","",SUMPRODUCT(--(db!$B$2:$B$6347=$E14),(LEN(db!$G$2:$G$6347)-LEN(SUBSTITUTE((UPPER(db!$G$2:$G$6347)),UPPER(AQ$10),"")))/LEN(AQ$10)))</f>
        <v>0</v>
      </c>
      <c r="AR14" s="120">
        <v>4</v>
      </c>
      <c r="AS14" s="115"/>
      <c r="AT14" s="121"/>
      <c r="AU14" s="122">
        <f t="shared" si="1"/>
        <v>0</v>
      </c>
      <c r="AW14" s="333">
        <f>E13</f>
        <v>3</v>
      </c>
      <c r="AX14" s="334" t="s">
        <v>241</v>
      </c>
      <c r="AY14" s="264">
        <f>SUM($F$13:$K$13,AA13:AB13)</f>
        <v>0</v>
      </c>
      <c r="AZ14" s="127">
        <f>BA14-AY14</f>
        <v>0</v>
      </c>
      <c r="BA14" s="335">
        <f t="shared" ref="BA14:BA18" si="5">SUMPRODUCT(--($AR$11:$AR$124=AW14),$AU$11:$AU$124)</f>
        <v>0</v>
      </c>
      <c r="BD14" s="378"/>
      <c r="BE14" s="547"/>
      <c r="BF14" s="379"/>
      <c r="BG14" s="380"/>
      <c r="BH14" s="352"/>
      <c r="BI14" s="352">
        <f>BG13</f>
        <v>71</v>
      </c>
      <c r="BJ14" s="382">
        <f>BG13</f>
        <v>71</v>
      </c>
      <c r="BK14" s="61" t="s">
        <v>206</v>
      </c>
      <c r="BL14" s="61"/>
      <c r="BM14" s="333">
        <v>2</v>
      </c>
      <c r="BN14" s="347" t="s">
        <v>56</v>
      </c>
      <c r="BO14" s="339">
        <f t="shared" si="3"/>
        <v>60</v>
      </c>
      <c r="BP14" s="339">
        <f>SUMPRODUCT(--($F$9:$AQ$9=BO14),$F$8:$AQ$8)</f>
        <v>0</v>
      </c>
      <c r="BQ14" s="339">
        <f t="shared" si="4"/>
        <v>60</v>
      </c>
      <c r="BR14" s="339">
        <f t="shared" ref="BR14:BR31" si="6">BO14*BP14</f>
        <v>0</v>
      </c>
      <c r="BS14" s="339">
        <f t="shared" ref="BS14:BS31" si="7">BR14+BP14+BQ14</f>
        <v>60</v>
      </c>
      <c r="BT14" s="61"/>
    </row>
    <row r="15" spans="3:72" x14ac:dyDescent="0.25">
      <c r="C15" s="115"/>
      <c r="D15" s="115"/>
      <c r="E15" s="116">
        <v>5</v>
      </c>
      <c r="F15" s="128">
        <f>IF(F$10="","",SUMPRODUCT(--(db!$B$2:$B$6347=$E15),(LEN(db!$G$2:$G$6347)-LEN(SUBSTITUTE((UPPER(db!$G$2:$G$6347)),UPPER(F$10),"")))/LEN(F$10)))</f>
        <v>0</v>
      </c>
      <c r="G15" s="30">
        <f>IF(G$10="","",SUMPRODUCT(--(db!$B$2:$B$6347=$E15),(LEN(db!$G$2:$G$6347)-LEN(SUBSTITUTE((UPPER(db!$G$2:$G$6347)),UPPER(G$10),"")))/LEN(G$10)))</f>
        <v>0</v>
      </c>
      <c r="H15" s="30">
        <f>IF(H$10="","",SUMPRODUCT(--(db!$B$2:$B$6347=$E15),(LEN(db!$G$2:$G$6347)-LEN(SUBSTITUTE((UPPER(db!$G$2:$G$6347)),UPPER(H$10),"")))/LEN(H$10)))</f>
        <v>0</v>
      </c>
      <c r="I15" s="30">
        <f>IF(I$10="","",SUMPRODUCT(--(db!$B$2:$B$6347=$E15),(LEN(db!$G$2:$G$6347)-LEN(SUBSTITUTE((UPPER(db!$G$2:$G$6347)),UPPER(I$10),"")))/LEN(I$10)))</f>
        <v>0</v>
      </c>
      <c r="J15" s="30">
        <f>IF(J$10="","",SUMPRODUCT(--(db!$B$2:$B$6347=$E15),(LEN(db!$G$2:$G$6347)-LEN(SUBSTITUTE((UPPER(db!$G$2:$G$6347)),UPPER(J$10),"")))/LEN(J$10)))</f>
        <v>0</v>
      </c>
      <c r="K15" s="30">
        <f>IF(K$10="","",SUMPRODUCT(--(db!$B$2:$B$6347=$E15),(LEN(db!$G$2:$G$6347)-LEN(SUBSTITUTE((UPPER(db!$G$2:$G$6347)),UPPER(K$10),"")))/LEN(K$10)))</f>
        <v>0</v>
      </c>
      <c r="L15" s="30">
        <f>IF(L$10="","",SUMPRODUCT(--(db!$B$2:$B$6347=$E15),(LEN(db!$G$2:$G$6347)-LEN(SUBSTITUTE((UPPER(db!$G$2:$G$6347)),UPPER(L$10),"")))/LEN(L$10)))</f>
        <v>0</v>
      </c>
      <c r="M15" s="30">
        <f>IF(M$10="","",SUMPRODUCT(--(db!$B$2:$B$6347=$E15),(LEN(db!$G$2:$G$6347)-LEN(SUBSTITUTE((UPPER(db!$G$2:$G$6347)),UPPER(M$10),"")))/LEN(M$10)))</f>
        <v>0</v>
      </c>
      <c r="N15" s="30">
        <f>IF(N$10="","",SUMPRODUCT(--(db!$B$2:$B$6347=$E15),(LEN(db!$G$2:$G$6347)-LEN(SUBSTITUTE((UPPER(db!$G$2:$G$6347)),UPPER(N$10),"")))/LEN(N$10)))</f>
        <v>0</v>
      </c>
      <c r="O15" s="30">
        <f>IF(O$10="","",SUMPRODUCT(--(db!$B$2:$B$6347=$E15),(LEN(db!$G$2:$G$6347)-LEN(SUBSTITUTE((UPPER(db!$G$2:$G$6347)),UPPER(O$10),"")))/LEN(O$10)))</f>
        <v>0</v>
      </c>
      <c r="P15" s="30">
        <f>IF(P$10="","",SUMPRODUCT(--(db!$B$2:$B$6347=$E15),(LEN(db!$G$2:$G$6347)-LEN(SUBSTITUTE((UPPER(db!$G$2:$G$6347)),UPPER(P$10),"")))/LEN(P$10)))</f>
        <v>0</v>
      </c>
      <c r="Q15" s="30">
        <f>IF(Q$10="","",SUMPRODUCT(--(db!$B$2:$B$6347=$E15),(LEN(db!$G$2:$G$6347)-LEN(SUBSTITUTE((UPPER(db!$G$2:$G$6347)),UPPER(Q$10),"")))/LEN(Q$10)))</f>
        <v>0</v>
      </c>
      <c r="R15" s="30">
        <f>IF(R$10="","",SUMPRODUCT(--(db!$B$2:$B$6347=$E15),(LEN(db!$G$2:$G$6347)-LEN(SUBSTITUTE((UPPER(db!$G$2:$G$6347)),UPPER(R$10),"")))/LEN(R$10)))</f>
        <v>0</v>
      </c>
      <c r="S15" s="30">
        <f>IF(S$10="","",SUMPRODUCT(--(db!$B$2:$B$6347=$E15),(LEN(db!$G$2:$G$6347)-LEN(SUBSTITUTE((UPPER(db!$G$2:$G$6347)),UPPER(S$10),"")))/LEN(S$10)))</f>
        <v>0</v>
      </c>
      <c r="T15" s="30">
        <f>IF(T$10="","",SUMPRODUCT(--(db!$B$2:$B$6347=$E15),(LEN(db!$G$2:$G$6347)-LEN(SUBSTITUTE((UPPER(db!$G$2:$G$6347)),UPPER(T$10),"")))/LEN(T$10)))</f>
        <v>0</v>
      </c>
      <c r="U15" s="30">
        <f>IF(U$10="","",SUMPRODUCT(--(db!$B$2:$B$6347=$E15),(LEN(db!$G$2:$G$6347)-LEN(SUBSTITUTE((UPPER(db!$G$2:$G$6347)),UPPER(U$10),"")))/LEN(U$10)))</f>
        <v>0</v>
      </c>
      <c r="V15" s="30">
        <f>IF(V$10="","",SUMPRODUCT(--(db!$B$2:$B$6347=$E15),(LEN(db!$G$2:$G$6347)-LEN(SUBSTITUTE((UPPER(db!$G$2:$G$6347)),UPPER(V$10),"")))/LEN(V$10)))</f>
        <v>0</v>
      </c>
      <c r="W15" s="30">
        <f>IF(W$10="","",SUMPRODUCT(--(db!$B$2:$B$6347=$E15),(LEN(db!$G$2:$G$6347)-LEN(SUBSTITUTE((UPPER(db!$G$2:$G$6347)),UPPER(W$10),"")))/LEN(W$10)))</f>
        <v>0</v>
      </c>
      <c r="X15" s="30">
        <f>IF(X$10="","",SUMPRODUCT(--(db!$B$2:$B$6347=$E15),(LEN(db!$G$2:$G$6347)-LEN(SUBSTITUTE((UPPER(db!$G$2:$G$6347)),UPPER(X$10),"")))/LEN(X$10)))</f>
        <v>0</v>
      </c>
      <c r="Y15" s="30">
        <f>IF(Y$10="","",SUMPRODUCT(--(db!$B$2:$B$6347=$E15),(LEN(db!$G$2:$G$6347)-LEN(SUBSTITUTE((UPPER(db!$G$2:$G$6347)),UPPER(Y$10),"")))/LEN(Y$10)))</f>
        <v>0</v>
      </c>
      <c r="Z15" s="30">
        <f>IF(Z$10="","",SUMPRODUCT(--(db!$B$2:$B$6347=$E15),(LEN(db!$G$2:$G$6347)-LEN(SUBSTITUTE((UPPER(db!$G$2:$G$6347)),UPPER(Z$10),"")))/LEN(Z$10)))</f>
        <v>0</v>
      </c>
      <c r="AA15" s="30">
        <f>IF(AA$10="","",SUMPRODUCT(--(db!$B$2:$B$6347=$E15),(LEN(db!$G$2:$G$6347)-LEN(SUBSTITUTE((UPPER(db!$G$2:$G$6347)),UPPER(AA$10),"")))/LEN(AA$10)))</f>
        <v>0</v>
      </c>
      <c r="AB15" s="30">
        <f>IF(AB$10="","",SUMPRODUCT(--(db!$B$2:$B$6347=$E15),(LEN(db!$G$2:$G$6347)-LEN(SUBSTITUTE((UPPER(db!$G$2:$G$6347)),UPPER(AB$10),"")))/LEN(AB$10)))</f>
        <v>0</v>
      </c>
      <c r="AC15" s="30">
        <f>IF(AC$10="","",SUMPRODUCT(--(db!$B$2:$B$6347=$E15),(LEN(db!$G$2:$G$6347)-LEN(SUBSTITUTE((UPPER(db!$G$2:$G$6347)),UPPER(AC$10),"")))/LEN(AC$10)))</f>
        <v>0</v>
      </c>
      <c r="AD15" s="30">
        <f>IF(AD$10="","",SUMPRODUCT(--(db!$B$2:$B$6347=$E15),(LEN(db!$G$2:$G$6347)-LEN(SUBSTITUTE((UPPER(db!$G$2:$G$6347)),UPPER(AD$10),"")))/LEN(AD$10)))</f>
        <v>0</v>
      </c>
      <c r="AE15" s="30">
        <f>IF(AE$10="","",SUMPRODUCT(--(db!$B$2:$B$6347=$E15),(LEN(db!$G$2:$G$6347)-LEN(SUBSTITUTE((UPPER(db!$G$2:$G$6347)),UPPER(AE$10),"")))/LEN(AE$10)))</f>
        <v>0</v>
      </c>
      <c r="AF15" s="30">
        <f>IF(AF$10="","",SUMPRODUCT(--(db!$B$2:$B$6347=$E15),(LEN(db!$G$2:$G$6347)-LEN(SUBSTITUTE((UPPER(db!$G$2:$G$6347)),UPPER(AF$10),"")))/LEN(AF$10)))</f>
        <v>0</v>
      </c>
      <c r="AG15" s="30">
        <f>IF(AG$10="","",SUMPRODUCT(--(db!$B$2:$B$6347=$E15),(LEN(db!$G$2:$G$6347)-LEN(SUBSTITUTE((UPPER(db!$G$2:$G$6347)),UPPER(AG$10),"")))/LEN(AG$10)))</f>
        <v>0</v>
      </c>
      <c r="AH15" s="30">
        <f>IF(AH$10="","",SUMPRODUCT(--(db!$B$2:$B$6347=$E15),(LEN(db!$G$2:$G$6347)-LEN(SUBSTITUTE((UPPER(db!$G$2:$G$6347)),UPPER(AH$10),"")))/LEN(AH$10)))</f>
        <v>0</v>
      </c>
      <c r="AI15" s="30">
        <f>IF(AI$10="","",SUMPRODUCT(--(db!$B$2:$B$6347=$E15),(LEN(db!$G$2:$G$6347)-LEN(SUBSTITUTE((UPPER(db!$G$2:$G$6347)),UPPER(AI$10),"")))/LEN(AI$10)))</f>
        <v>0</v>
      </c>
      <c r="AJ15" s="30">
        <f>IF(AJ$10="","",SUMPRODUCT(--(db!$B$2:$B$6347=$E15),(LEN(db!$G$2:$G$6347)-LEN(SUBSTITUTE((UPPER(db!$G$2:$G$6347)),UPPER(AJ$10),"")))/LEN(AJ$10)))</f>
        <v>0</v>
      </c>
      <c r="AK15" s="30">
        <f>IF(AK$10="","",SUMPRODUCT(--(db!$B$2:$B$6347=$E15),(LEN(db!$G$2:$G$6347)-LEN(SUBSTITUTE((UPPER(db!$G$2:$G$6347)),UPPER(AK$10),"")))/LEN(AK$10)))</f>
        <v>0</v>
      </c>
      <c r="AL15" s="30">
        <f>IF(AL$10="","",SUMPRODUCT(--(db!$B$2:$B$6347=$E15),(LEN(db!$G$2:$G$6347)-LEN(SUBSTITUTE((UPPER(db!$G$2:$G$6347)),UPPER(AL$10),"")))/LEN(AL$10)))</f>
        <v>0</v>
      </c>
      <c r="AM15" s="30">
        <f>IF(AM$10="","",SUMPRODUCT(--(db!$B$2:$B$6347=$E15),(LEN(db!$G$2:$G$6347)-LEN(SUBSTITUTE((UPPER(db!$G$2:$G$6347)),UPPER(AM$10),"")))/LEN(AM$10)))</f>
        <v>0</v>
      </c>
      <c r="AN15" s="30">
        <f>IF(AN$10="","",SUMPRODUCT(--(db!$B$2:$B$6347=$E15),(LEN(db!$G$2:$G$6347)-LEN(SUBSTITUTE((UPPER(db!$G$2:$G$6347)),UPPER(AN$10),"")))/LEN(AN$10)))</f>
        <v>0</v>
      </c>
      <c r="AO15" s="30">
        <f>IF(AO$10="","",SUMPRODUCT(--(db!$B$2:$B$6347=$E15),(LEN(db!$G$2:$G$6347)-LEN(SUBSTITUTE((UPPER(db!$G$2:$G$6347)),UPPER(AO$10),"")))/LEN(AO$10)))</f>
        <v>0</v>
      </c>
      <c r="AP15" s="30">
        <f>IF(AP$10="","",SUMPRODUCT(--(db!$B$2:$B$6347=$E15),(LEN(db!$G$2:$G$6347)-LEN(SUBSTITUTE((UPPER(db!$G$2:$G$6347)),UPPER(AP$10),"")))/LEN(AP$10)))</f>
        <v>0</v>
      </c>
      <c r="AQ15" s="129">
        <f>IF(AQ$10="","",SUMPRODUCT(--(db!$B$2:$B$6347=$E15),(LEN(db!$G$2:$G$6347)-LEN(SUBSTITUTE((UPPER(db!$G$2:$G$6347)),UPPER(AQ$10),"")))/LEN(AQ$10)))</f>
        <v>0</v>
      </c>
      <c r="AR15" s="120">
        <v>5</v>
      </c>
      <c r="AS15" s="115"/>
      <c r="AT15" s="121"/>
      <c r="AU15" s="122">
        <f t="shared" si="1"/>
        <v>0</v>
      </c>
      <c r="AW15" s="333">
        <f>E39</f>
        <v>29</v>
      </c>
      <c r="AX15" s="334" t="s">
        <v>241</v>
      </c>
      <c r="AY15" s="264">
        <f>SUM($F$39:$K$39,AA39:AB39)</f>
        <v>0</v>
      </c>
      <c r="AZ15" s="127">
        <f t="shared" si="2"/>
        <v>0</v>
      </c>
      <c r="BA15" s="335">
        <f>SUMPRODUCT(--($AR$11:$AR$124=AW15),$AU$11:$AU$124)</f>
        <v>0</v>
      </c>
      <c r="BD15" s="378"/>
      <c r="BE15" s="547"/>
      <c r="BF15" s="379"/>
      <c r="BG15" s="383"/>
      <c r="BH15" s="353">
        <f>SUM(BH13:BH14)</f>
        <v>0</v>
      </c>
      <c r="BI15" s="353">
        <f>SUM(BI13:BI14)</f>
        <v>71</v>
      </c>
      <c r="BJ15" s="384">
        <f>SUM(BJ13:BJ14)</f>
        <v>71</v>
      </c>
      <c r="BK15" s="61"/>
      <c r="BL15" s="61"/>
      <c r="BM15" s="333">
        <v>3</v>
      </c>
      <c r="BN15" s="347" t="s">
        <v>84</v>
      </c>
      <c r="BO15" s="339">
        <f t="shared" si="3"/>
        <v>40</v>
      </c>
      <c r="BP15" s="339">
        <f t="shared" ref="BP15:BP31" si="8">SUMPRODUCT(--($F$9:$AQ$9=BO15),$F$8:$AQ$8)</f>
        <v>0</v>
      </c>
      <c r="BQ15" s="339">
        <f t="shared" si="4"/>
        <v>40</v>
      </c>
      <c r="BR15" s="339">
        <f t="shared" si="6"/>
        <v>0</v>
      </c>
      <c r="BS15" s="339">
        <f t="shared" si="7"/>
        <v>40</v>
      </c>
      <c r="BT15" s="61"/>
    </row>
    <row r="16" spans="3:72" x14ac:dyDescent="0.25">
      <c r="C16" s="115"/>
      <c r="D16" s="115"/>
      <c r="E16" s="116">
        <v>6</v>
      </c>
      <c r="F16" s="128">
        <f>IF(F$10="","",SUMPRODUCT(--(db!$B$2:$B$6347=$E16),(LEN(db!$G$2:$G$6347)-LEN(SUBSTITUTE((UPPER(db!$G$2:$G$6347)),UPPER(F$10),"")))/LEN(F$10)))</f>
        <v>0</v>
      </c>
      <c r="G16" s="30">
        <f>IF(G$10="","",SUMPRODUCT(--(db!$B$2:$B$6347=$E16),(LEN(db!$G$2:$G$6347)-LEN(SUBSTITUTE((UPPER(db!$G$2:$G$6347)),UPPER(G$10),"")))/LEN(G$10)))</f>
        <v>0</v>
      </c>
      <c r="H16" s="30">
        <f>IF(H$10="","",SUMPRODUCT(--(db!$B$2:$B$6347=$E16),(LEN(db!$G$2:$G$6347)-LEN(SUBSTITUTE((UPPER(db!$G$2:$G$6347)),UPPER(H$10),"")))/LEN(H$10)))</f>
        <v>0</v>
      </c>
      <c r="I16" s="30">
        <f>IF(I$10="","",SUMPRODUCT(--(db!$B$2:$B$6347=$E16),(LEN(db!$G$2:$G$6347)-LEN(SUBSTITUTE((UPPER(db!$G$2:$G$6347)),UPPER(I$10),"")))/LEN(I$10)))</f>
        <v>0</v>
      </c>
      <c r="J16" s="30">
        <f>IF(J$10="","",SUMPRODUCT(--(db!$B$2:$B$6347=$E16),(LEN(db!$G$2:$G$6347)-LEN(SUBSTITUTE((UPPER(db!$G$2:$G$6347)),UPPER(J$10),"")))/LEN(J$10)))</f>
        <v>0</v>
      </c>
      <c r="K16" s="30">
        <f>IF(K$10="","",SUMPRODUCT(--(db!$B$2:$B$6347=$E16),(LEN(db!$G$2:$G$6347)-LEN(SUBSTITUTE((UPPER(db!$G$2:$G$6347)),UPPER(K$10),"")))/LEN(K$10)))</f>
        <v>0</v>
      </c>
      <c r="L16" s="30">
        <f>IF(L$10="","",SUMPRODUCT(--(db!$B$2:$B$6347=$E16),(LEN(db!$G$2:$G$6347)-LEN(SUBSTITUTE((UPPER(db!$G$2:$G$6347)),UPPER(L$10),"")))/LEN(L$10)))</f>
        <v>0</v>
      </c>
      <c r="M16" s="30">
        <f>IF(M$10="","",SUMPRODUCT(--(db!$B$2:$B$6347=$E16),(LEN(db!$G$2:$G$6347)-LEN(SUBSTITUTE((UPPER(db!$G$2:$G$6347)),UPPER(M$10),"")))/LEN(M$10)))</f>
        <v>0</v>
      </c>
      <c r="N16" s="30">
        <f>IF(N$10="","",SUMPRODUCT(--(db!$B$2:$B$6347=$E16),(LEN(db!$G$2:$G$6347)-LEN(SUBSTITUTE((UPPER(db!$G$2:$G$6347)),UPPER(N$10),"")))/LEN(N$10)))</f>
        <v>0</v>
      </c>
      <c r="O16" s="30">
        <f>IF(O$10="","",SUMPRODUCT(--(db!$B$2:$B$6347=$E16),(LEN(db!$G$2:$G$6347)-LEN(SUBSTITUTE((UPPER(db!$G$2:$G$6347)),UPPER(O$10),"")))/LEN(O$10)))</f>
        <v>0</v>
      </c>
      <c r="P16" s="30">
        <f>IF(P$10="","",SUMPRODUCT(--(db!$B$2:$B$6347=$E16),(LEN(db!$G$2:$G$6347)-LEN(SUBSTITUTE((UPPER(db!$G$2:$G$6347)),UPPER(P$10),"")))/LEN(P$10)))</f>
        <v>0</v>
      </c>
      <c r="Q16" s="30">
        <f>IF(Q$10="","",SUMPRODUCT(--(db!$B$2:$B$6347=$E16),(LEN(db!$G$2:$G$6347)-LEN(SUBSTITUTE((UPPER(db!$G$2:$G$6347)),UPPER(Q$10),"")))/LEN(Q$10)))</f>
        <v>0</v>
      </c>
      <c r="R16" s="30">
        <f>IF(R$10="","",SUMPRODUCT(--(db!$B$2:$B$6347=$E16),(LEN(db!$G$2:$G$6347)-LEN(SUBSTITUTE((UPPER(db!$G$2:$G$6347)),UPPER(R$10),"")))/LEN(R$10)))</f>
        <v>0</v>
      </c>
      <c r="S16" s="30">
        <f>IF(S$10="","",SUMPRODUCT(--(db!$B$2:$B$6347=$E16),(LEN(db!$G$2:$G$6347)-LEN(SUBSTITUTE((UPPER(db!$G$2:$G$6347)),UPPER(S$10),"")))/LEN(S$10)))</f>
        <v>0</v>
      </c>
      <c r="T16" s="30">
        <f>IF(T$10="","",SUMPRODUCT(--(db!$B$2:$B$6347=$E16),(LEN(db!$G$2:$G$6347)-LEN(SUBSTITUTE((UPPER(db!$G$2:$G$6347)),UPPER(T$10),"")))/LEN(T$10)))</f>
        <v>0</v>
      </c>
      <c r="U16" s="30">
        <f>IF(U$10="","",SUMPRODUCT(--(db!$B$2:$B$6347=$E16),(LEN(db!$G$2:$G$6347)-LEN(SUBSTITUTE((UPPER(db!$G$2:$G$6347)),UPPER(U$10),"")))/LEN(U$10)))</f>
        <v>0</v>
      </c>
      <c r="V16" s="30">
        <f>IF(V$10="","",SUMPRODUCT(--(db!$B$2:$B$6347=$E16),(LEN(db!$G$2:$G$6347)-LEN(SUBSTITUTE((UPPER(db!$G$2:$G$6347)),UPPER(V$10),"")))/LEN(V$10)))</f>
        <v>0</v>
      </c>
      <c r="W16" s="30">
        <f>IF(W$10="","",SUMPRODUCT(--(db!$B$2:$B$6347=$E16),(LEN(db!$G$2:$G$6347)-LEN(SUBSTITUTE((UPPER(db!$G$2:$G$6347)),UPPER(W$10),"")))/LEN(W$10)))</f>
        <v>0</v>
      </c>
      <c r="X16" s="30">
        <f>IF(X$10="","",SUMPRODUCT(--(db!$B$2:$B$6347=$E16),(LEN(db!$G$2:$G$6347)-LEN(SUBSTITUTE((UPPER(db!$G$2:$G$6347)),UPPER(X$10),"")))/LEN(X$10)))</f>
        <v>0</v>
      </c>
      <c r="Y16" s="30">
        <f>IF(Y$10="","",SUMPRODUCT(--(db!$B$2:$B$6347=$E16),(LEN(db!$G$2:$G$6347)-LEN(SUBSTITUTE((UPPER(db!$G$2:$G$6347)),UPPER(Y$10),"")))/LEN(Y$10)))</f>
        <v>0</v>
      </c>
      <c r="Z16" s="30">
        <f>IF(Z$10="","",SUMPRODUCT(--(db!$B$2:$B$6347=$E16),(LEN(db!$G$2:$G$6347)-LEN(SUBSTITUTE((UPPER(db!$G$2:$G$6347)),UPPER(Z$10),"")))/LEN(Z$10)))</f>
        <v>0</v>
      </c>
      <c r="AA16" s="30">
        <f>IF(AA$10="","",SUMPRODUCT(--(db!$B$2:$B$6347=$E16),(LEN(db!$G$2:$G$6347)-LEN(SUBSTITUTE((UPPER(db!$G$2:$G$6347)),UPPER(AA$10),"")))/LEN(AA$10)))</f>
        <v>0</v>
      </c>
      <c r="AB16" s="30">
        <f>IF(AB$10="","",SUMPRODUCT(--(db!$B$2:$B$6347=$E16),(LEN(db!$G$2:$G$6347)-LEN(SUBSTITUTE((UPPER(db!$G$2:$G$6347)),UPPER(AB$10),"")))/LEN(AB$10)))</f>
        <v>0</v>
      </c>
      <c r="AC16" s="30">
        <f>IF(AC$10="","",SUMPRODUCT(--(db!$B$2:$B$6347=$E16),(LEN(db!$G$2:$G$6347)-LEN(SUBSTITUTE((UPPER(db!$G$2:$G$6347)),UPPER(AC$10),"")))/LEN(AC$10)))</f>
        <v>0</v>
      </c>
      <c r="AD16" s="30">
        <f>IF(AD$10="","",SUMPRODUCT(--(db!$B$2:$B$6347=$E16),(LEN(db!$G$2:$G$6347)-LEN(SUBSTITUTE((UPPER(db!$G$2:$G$6347)),UPPER(AD$10),"")))/LEN(AD$10)))</f>
        <v>0</v>
      </c>
      <c r="AE16" s="30">
        <f>IF(AE$10="","",SUMPRODUCT(--(db!$B$2:$B$6347=$E16),(LEN(db!$G$2:$G$6347)-LEN(SUBSTITUTE((UPPER(db!$G$2:$G$6347)),UPPER(AE$10),"")))/LEN(AE$10)))</f>
        <v>0</v>
      </c>
      <c r="AF16" s="30">
        <f>IF(AF$10="","",SUMPRODUCT(--(db!$B$2:$B$6347=$E16),(LEN(db!$G$2:$G$6347)-LEN(SUBSTITUTE((UPPER(db!$G$2:$G$6347)),UPPER(AF$10),"")))/LEN(AF$10)))</f>
        <v>0</v>
      </c>
      <c r="AG16" s="30">
        <f>IF(AG$10="","",SUMPRODUCT(--(db!$B$2:$B$6347=$E16),(LEN(db!$G$2:$G$6347)-LEN(SUBSTITUTE((UPPER(db!$G$2:$G$6347)),UPPER(AG$10),"")))/LEN(AG$10)))</f>
        <v>0</v>
      </c>
      <c r="AH16" s="30">
        <f>IF(AH$10="","",SUMPRODUCT(--(db!$B$2:$B$6347=$E16),(LEN(db!$G$2:$G$6347)-LEN(SUBSTITUTE((UPPER(db!$G$2:$G$6347)),UPPER(AH$10),"")))/LEN(AH$10)))</f>
        <v>0</v>
      </c>
      <c r="AI16" s="30">
        <f>IF(AI$10="","",SUMPRODUCT(--(db!$B$2:$B$6347=$E16),(LEN(db!$G$2:$G$6347)-LEN(SUBSTITUTE((UPPER(db!$G$2:$G$6347)),UPPER(AI$10),"")))/LEN(AI$10)))</f>
        <v>0</v>
      </c>
      <c r="AJ16" s="30">
        <f>IF(AJ$10="","",SUMPRODUCT(--(db!$B$2:$B$6347=$E16),(LEN(db!$G$2:$G$6347)-LEN(SUBSTITUTE((UPPER(db!$G$2:$G$6347)),UPPER(AJ$10),"")))/LEN(AJ$10)))</f>
        <v>0</v>
      </c>
      <c r="AK16" s="30">
        <f>IF(AK$10="","",SUMPRODUCT(--(db!$B$2:$B$6347=$E16),(LEN(db!$G$2:$G$6347)-LEN(SUBSTITUTE((UPPER(db!$G$2:$G$6347)),UPPER(AK$10),"")))/LEN(AK$10)))</f>
        <v>0</v>
      </c>
      <c r="AL16" s="30">
        <f>IF(AL$10="","",SUMPRODUCT(--(db!$B$2:$B$6347=$E16),(LEN(db!$G$2:$G$6347)-LEN(SUBSTITUTE((UPPER(db!$G$2:$G$6347)),UPPER(AL$10),"")))/LEN(AL$10)))</f>
        <v>0</v>
      </c>
      <c r="AM16" s="30">
        <f>IF(AM$10="","",SUMPRODUCT(--(db!$B$2:$B$6347=$E16),(LEN(db!$G$2:$G$6347)-LEN(SUBSTITUTE((UPPER(db!$G$2:$G$6347)),UPPER(AM$10),"")))/LEN(AM$10)))</f>
        <v>0</v>
      </c>
      <c r="AN16" s="30">
        <f>IF(AN$10="","",SUMPRODUCT(--(db!$B$2:$B$6347=$E16),(LEN(db!$G$2:$G$6347)-LEN(SUBSTITUTE((UPPER(db!$G$2:$G$6347)),UPPER(AN$10),"")))/LEN(AN$10)))</f>
        <v>0</v>
      </c>
      <c r="AO16" s="30">
        <f>IF(AO$10="","",SUMPRODUCT(--(db!$B$2:$B$6347=$E16),(LEN(db!$G$2:$G$6347)-LEN(SUBSTITUTE((UPPER(db!$G$2:$G$6347)),UPPER(AO$10),"")))/LEN(AO$10)))</f>
        <v>0</v>
      </c>
      <c r="AP16" s="30">
        <f>IF(AP$10="","",SUMPRODUCT(--(db!$B$2:$B$6347=$E16),(LEN(db!$G$2:$G$6347)-LEN(SUBSTITUTE((UPPER(db!$G$2:$G$6347)),UPPER(AP$10),"")))/LEN(AP$10)))</f>
        <v>0</v>
      </c>
      <c r="AQ16" s="129">
        <f>IF(AQ$10="","",SUMPRODUCT(--(db!$B$2:$B$6347=$E16),(LEN(db!$G$2:$G$6347)-LEN(SUBSTITUTE((UPPER(db!$G$2:$G$6347)),UPPER(AQ$10),"")))/LEN(AQ$10)))</f>
        <v>0</v>
      </c>
      <c r="AR16" s="120">
        <v>6</v>
      </c>
      <c r="AS16" s="115"/>
      <c r="AT16" s="121"/>
      <c r="AU16" s="122">
        <f t="shared" si="1"/>
        <v>0</v>
      </c>
      <c r="AW16" s="333">
        <f>E40</f>
        <v>30</v>
      </c>
      <c r="AX16" s="334" t="s">
        <v>241</v>
      </c>
      <c r="AY16" s="264">
        <f>SUM($F$40:$K$40,AA40:AB40)</f>
        <v>0</v>
      </c>
      <c r="AZ16" s="127">
        <f t="shared" si="2"/>
        <v>0</v>
      </c>
      <c r="BA16" s="335">
        <f>SUMPRODUCT(--($AR$11:$AR$124=AW16),$AU$11:$AU$124)</f>
        <v>0</v>
      </c>
      <c r="BD16" s="378"/>
      <c r="BE16" s="547"/>
      <c r="BF16" s="379"/>
      <c r="BG16" s="383"/>
      <c r="BH16" s="130" t="str">
        <f>"= 19 x "&amp;BH15/19</f>
        <v>= 19 x 0</v>
      </c>
      <c r="BI16" s="130" t="str">
        <f>"= 19 x "&amp;BI15/19</f>
        <v>= 19 x 3,73684210526316</v>
      </c>
      <c r="BJ16" s="385" t="str">
        <f>"= 19 x "&amp;BJ15/19</f>
        <v>= 19 x 3,73684210526316</v>
      </c>
      <c r="BK16" s="61"/>
      <c r="BL16" s="61"/>
      <c r="BM16" s="333">
        <v>4</v>
      </c>
      <c r="BN16" s="347" t="s">
        <v>15</v>
      </c>
      <c r="BO16" s="339">
        <f t="shared" si="3"/>
        <v>1</v>
      </c>
      <c r="BP16" s="339">
        <f t="shared" si="8"/>
        <v>0</v>
      </c>
      <c r="BQ16" s="339">
        <f t="shared" si="4"/>
        <v>1</v>
      </c>
      <c r="BR16" s="339">
        <f t="shared" si="6"/>
        <v>0</v>
      </c>
      <c r="BS16" s="339">
        <f t="shared" si="7"/>
        <v>1</v>
      </c>
      <c r="BT16" s="61"/>
    </row>
    <row r="17" spans="3:76" x14ac:dyDescent="0.25">
      <c r="C17" s="115" t="s">
        <v>243</v>
      </c>
      <c r="D17" s="115">
        <v>161</v>
      </c>
      <c r="E17" s="116">
        <v>7</v>
      </c>
      <c r="F17" s="275">
        <f>IF(F$10="","",SUMPRODUCT(--(db!$B$2:$B$6347=$E17),(LEN(db!$G$2:$G$6347)-LEN(SUBSTITUTE((UPPER(db!$G$2:$G$6347)),UPPER(F$10),"")))/LEN(F$10)))</f>
        <v>0</v>
      </c>
      <c r="G17" s="274">
        <f>IF(G$10="","",SUMPRODUCT(--(db!$B$2:$B$6347=$E17),(LEN(db!$G$2:$G$6347)-LEN(SUBSTITUTE((UPPER(db!$G$2:$G$6347)),UPPER(G$10),"")))/LEN(G$10)))</f>
        <v>0</v>
      </c>
      <c r="H17" s="274">
        <f>IF(H$10="","",SUMPRODUCT(--(db!$B$2:$B$6347=$E17),(LEN(db!$G$2:$G$6347)-LEN(SUBSTITUTE((UPPER(db!$G$2:$G$6347)),UPPER(H$10),"")))/LEN(H$10)))</f>
        <v>0</v>
      </c>
      <c r="I17" s="274">
        <f>IF(I$10="","",SUMPRODUCT(--(db!$B$2:$B$6347=$E17),(LEN(db!$G$2:$G$6347)-LEN(SUBSTITUTE((UPPER(db!$G$2:$G$6347)),UPPER(I$10),"")))/LEN(I$10)))</f>
        <v>0</v>
      </c>
      <c r="J17" s="274">
        <f>IF(J$10="","",SUMPRODUCT(--(db!$B$2:$B$6347=$E17),(LEN(db!$G$2:$G$6347)-LEN(SUBSTITUTE((UPPER(db!$G$2:$G$6347)),UPPER(J$10),"")))/LEN(J$10)))</f>
        <v>0</v>
      </c>
      <c r="K17" s="271">
        <f>IF(K$10="","",SUMPRODUCT(--(db!$B$2:$B$6347=$E17),(LEN(db!$G$2:$G$6347)-LEN(SUBSTITUTE((UPPER(db!$G$2:$G$6347)),UPPER(K$10),"")))/LEN(K$10)))</f>
        <v>0</v>
      </c>
      <c r="L17" s="131">
        <f>IF(L$10="","",SUMPRODUCT(--(db!$B$2:$B$6347=$E17),(LEN(db!$G$2:$G$6347)-LEN(SUBSTITUTE((UPPER(db!$G$2:$G$6347)),UPPER(L$10),"")))/LEN(L$10)))</f>
        <v>0</v>
      </c>
      <c r="M17" s="131">
        <f>IF(M$10="","",SUMPRODUCT(--(db!$B$2:$B$6347=$E17),(LEN(db!$G$2:$G$6347)-LEN(SUBSTITUTE((UPPER(db!$G$2:$G$6347)),UPPER(M$10),"")))/LEN(M$10)))</f>
        <v>0</v>
      </c>
      <c r="N17" s="131">
        <f>IF(N$10="","",SUMPRODUCT(--(db!$B$2:$B$6347=$E17),(LEN(db!$G$2:$G$6347)-LEN(SUBSTITUTE((UPPER(db!$G$2:$G$6347)),UPPER(N$10),"")))/LEN(N$10)))</f>
        <v>0</v>
      </c>
      <c r="O17" s="131">
        <f>IF(O$10="","",SUMPRODUCT(--(db!$B$2:$B$6347=$E17),(LEN(db!$G$2:$G$6347)-LEN(SUBSTITUTE((UPPER(db!$G$2:$G$6347)),UPPER(O$10),"")))/LEN(O$10)))</f>
        <v>0</v>
      </c>
      <c r="P17" s="131">
        <f>IF(P$10="","",SUMPRODUCT(--(db!$B$2:$B$6347=$E17),(LEN(db!$G$2:$G$6347)-LEN(SUBSTITUTE((UPPER(db!$G$2:$G$6347)),UPPER(P$10),"")))/LEN(P$10)))</f>
        <v>0</v>
      </c>
      <c r="Q17" s="131">
        <f>IF(Q$10="","",SUMPRODUCT(--(db!$B$2:$B$6347=$E17),(LEN(db!$G$2:$G$6347)-LEN(SUBSTITUTE((UPPER(db!$G$2:$G$6347)),UPPER(Q$10),"")))/LEN(Q$10)))</f>
        <v>0</v>
      </c>
      <c r="R17" s="131">
        <f>IF(R$10="","",SUMPRODUCT(--(db!$B$2:$B$6347=$E17),(LEN(db!$G$2:$G$6347)-LEN(SUBSTITUTE((UPPER(db!$G$2:$G$6347)),UPPER(R$10),"")))/LEN(R$10)))</f>
        <v>0</v>
      </c>
      <c r="S17" s="131">
        <f>IF(S$10="","",SUMPRODUCT(--(db!$B$2:$B$6347=$E17),(LEN(db!$G$2:$G$6347)-LEN(SUBSTITUTE((UPPER(db!$G$2:$G$6347)),UPPER(S$10),"")))/LEN(S$10)))</f>
        <v>0</v>
      </c>
      <c r="T17" s="131">
        <f>IF(T$10="","",SUMPRODUCT(--(db!$B$2:$B$6347=$E17),(LEN(db!$G$2:$G$6347)-LEN(SUBSTITUTE((UPPER(db!$G$2:$G$6347)),UPPER(T$10),"")))/LEN(T$10)))</f>
        <v>0</v>
      </c>
      <c r="U17" s="131">
        <f>IF(U$10="","",SUMPRODUCT(--(db!$B$2:$B$6347=$E17),(LEN(db!$G$2:$G$6347)-LEN(SUBSTITUTE((UPPER(db!$G$2:$G$6347)),UPPER(U$10),"")))/LEN(U$10)))</f>
        <v>0</v>
      </c>
      <c r="V17" s="131">
        <f>IF(V$10="","",SUMPRODUCT(--(db!$B$2:$B$6347=$E17),(LEN(db!$G$2:$G$6347)-LEN(SUBSTITUTE((UPPER(db!$G$2:$G$6347)),UPPER(V$10),"")))/LEN(V$10)))</f>
        <v>0</v>
      </c>
      <c r="W17" s="131">
        <f>IF(W$10="","",SUMPRODUCT(--(db!$B$2:$B$6347=$E17),(LEN(db!$G$2:$G$6347)-LEN(SUBSTITUTE((UPPER(db!$G$2:$G$6347)),UPPER(W$10),"")))/LEN(W$10)))</f>
        <v>0</v>
      </c>
      <c r="X17" s="131">
        <f>IF(X$10="","",SUMPRODUCT(--(db!$B$2:$B$6347=$E17),(LEN(db!$G$2:$G$6347)-LEN(SUBSTITUTE((UPPER(db!$G$2:$G$6347)),UPPER(X$10),"")))/LEN(X$10)))</f>
        <v>0</v>
      </c>
      <c r="Y17" s="131">
        <f>IF(Y$10="","",SUMPRODUCT(--(db!$B$2:$B$6347=$E17),(LEN(db!$G$2:$G$6347)-LEN(SUBSTITUTE((UPPER(db!$G$2:$G$6347)),UPPER(Y$10),"")))/LEN(Y$10)))</f>
        <v>0</v>
      </c>
      <c r="Z17" s="131">
        <f>IF(Z$10="","",SUMPRODUCT(--(db!$B$2:$B$6347=$E17),(LEN(db!$G$2:$G$6347)-LEN(SUBSTITUTE((UPPER(db!$G$2:$G$6347)),UPPER(Z$10),"")))/LEN(Z$10)))</f>
        <v>0</v>
      </c>
      <c r="AA17" s="269">
        <f>IF(AA$10="","",SUMPRODUCT(--(db!$B$2:$B$6347=$E17),(LEN(db!$G$2:$G$6347)-LEN(SUBSTITUTE((UPPER(db!$G$2:$G$6347)),UPPER(AA$10),"")))/LEN(AA$10)))</f>
        <v>0</v>
      </c>
      <c r="AB17" s="271">
        <f>IF(AB$10="","",SUMPRODUCT(--(db!$B$2:$B$6347=$E17),(LEN(db!$G$2:$G$6347)-LEN(SUBSTITUTE((UPPER(db!$G$2:$G$6347)),UPPER(AB$10),"")))/LEN(AB$10)))</f>
        <v>0</v>
      </c>
      <c r="AC17" s="131">
        <f>IF(AC$10="","",SUMPRODUCT(--(db!$B$2:$B$6347=$E17),(LEN(db!$G$2:$G$6347)-LEN(SUBSTITUTE((UPPER(db!$G$2:$G$6347)),UPPER(AC$10),"")))/LEN(AC$10)))</f>
        <v>0</v>
      </c>
      <c r="AD17" s="131">
        <f>IF(AD$10="","",SUMPRODUCT(--(db!$B$2:$B$6347=$E17),(LEN(db!$G$2:$G$6347)-LEN(SUBSTITUTE((UPPER(db!$G$2:$G$6347)),UPPER(AD$10),"")))/LEN(AD$10)))</f>
        <v>0</v>
      </c>
      <c r="AE17" s="131">
        <f>IF(AE$10="","",SUMPRODUCT(--(db!$B$2:$B$6347=$E17),(LEN(db!$G$2:$G$6347)-LEN(SUBSTITUTE((UPPER(db!$G$2:$G$6347)),UPPER(AE$10),"")))/LEN(AE$10)))</f>
        <v>0</v>
      </c>
      <c r="AF17" s="131">
        <f>IF(AF$10="","",SUMPRODUCT(--(db!$B$2:$B$6347=$E17),(LEN(db!$G$2:$G$6347)-LEN(SUBSTITUTE((UPPER(db!$G$2:$G$6347)),UPPER(AF$10),"")))/LEN(AF$10)))</f>
        <v>0</v>
      </c>
      <c r="AG17" s="269">
        <f>IF(AG$10="","",SUMPRODUCT(--(db!$B$2:$B$6347=$E17),(LEN(db!$G$2:$G$6347)-LEN(SUBSTITUTE((UPPER(db!$G$2:$G$6347)),UPPER(AG$10),"")))/LEN(AG$10)))</f>
        <v>0</v>
      </c>
      <c r="AH17" s="131">
        <f>IF(AH$10="","",SUMPRODUCT(--(db!$B$2:$B$6347=$E17),(LEN(db!$G$2:$G$6347)-LEN(SUBSTITUTE((UPPER(db!$G$2:$G$6347)),UPPER(AH$10),"")))/LEN(AH$10)))</f>
        <v>0</v>
      </c>
      <c r="AI17" s="131">
        <f>IF(AI$10="","",SUMPRODUCT(--(db!$B$2:$B$6347=$E17),(LEN(db!$G$2:$G$6347)-LEN(SUBSTITUTE((UPPER(db!$G$2:$G$6347)),UPPER(AI$10),"")))/LEN(AI$10)))</f>
        <v>0</v>
      </c>
      <c r="AJ17" s="131">
        <f>IF(AJ$10="","",SUMPRODUCT(--(db!$B$2:$B$6347=$E17),(LEN(db!$G$2:$G$6347)-LEN(SUBSTITUTE((UPPER(db!$G$2:$G$6347)),UPPER(AJ$10),"")))/LEN(AJ$10)))</f>
        <v>0</v>
      </c>
      <c r="AK17" s="131">
        <f>IF(AK$10="","",SUMPRODUCT(--(db!$B$2:$B$6347=$E17),(LEN(db!$G$2:$G$6347)-LEN(SUBSTITUTE((UPPER(db!$G$2:$G$6347)),UPPER(AK$10),"")))/LEN(AK$10)))</f>
        <v>0</v>
      </c>
      <c r="AL17" s="131">
        <f>IF(AL$10="","",SUMPRODUCT(--(db!$B$2:$B$6347=$E17),(LEN(db!$G$2:$G$6347)-LEN(SUBSTITUTE((UPPER(db!$G$2:$G$6347)),UPPER(AL$10),"")))/LEN(AL$10)))</f>
        <v>0</v>
      </c>
      <c r="AM17" s="131">
        <f>IF(AM$10="","",SUMPRODUCT(--(db!$B$2:$B$6347=$E17),(LEN(db!$G$2:$G$6347)-LEN(SUBSTITUTE((UPPER(db!$G$2:$G$6347)),UPPER(AM$10),"")))/LEN(AM$10)))</f>
        <v>0</v>
      </c>
      <c r="AN17" s="131">
        <f>IF(AN$10="","",SUMPRODUCT(--(db!$B$2:$B$6347=$E17),(LEN(db!$G$2:$G$6347)-LEN(SUBSTITUTE((UPPER(db!$G$2:$G$6347)),UPPER(AN$10),"")))/LEN(AN$10)))</f>
        <v>0</v>
      </c>
      <c r="AO17" s="131">
        <f>IF(AO$10="","",SUMPRODUCT(--(db!$B$2:$B$6347=$E17),(LEN(db!$G$2:$G$6347)-LEN(SUBSTITUTE((UPPER(db!$G$2:$G$6347)),UPPER(AO$10),"")))/LEN(AO$10)))</f>
        <v>0</v>
      </c>
      <c r="AP17" s="131">
        <f>IF(AP$10="","",SUMPRODUCT(--(db!$B$2:$B$6347=$E17),(LEN(db!$G$2:$G$6347)-LEN(SUBSTITUTE((UPPER(db!$G$2:$G$6347)),UPPER(AP$10),"")))/LEN(AP$10)))</f>
        <v>0</v>
      </c>
      <c r="AQ17" s="132">
        <f>IF(AQ$10="","",SUMPRODUCT(--(db!$B$2:$B$6347=$E17),(LEN(db!$G$2:$G$6347)-LEN(SUBSTITUTE((UPPER(db!$G$2:$G$6347)),UPPER(AQ$10),"")))/LEN(AQ$10)))</f>
        <v>0</v>
      </c>
      <c r="AR17" s="120">
        <v>7</v>
      </c>
      <c r="AS17" s="115">
        <v>161</v>
      </c>
      <c r="AT17" s="125" t="s">
        <v>244</v>
      </c>
      <c r="AU17" s="122">
        <f t="shared" si="1"/>
        <v>0</v>
      </c>
      <c r="AW17" s="333">
        <f>E41</f>
        <v>31</v>
      </c>
      <c r="AX17" s="334" t="s">
        <v>241</v>
      </c>
      <c r="AY17" s="264">
        <f>SUM($F$41:$K$41,AA41:AB41)</f>
        <v>0</v>
      </c>
      <c r="AZ17" s="127">
        <f t="shared" si="2"/>
        <v>0</v>
      </c>
      <c r="BA17" s="335">
        <f t="shared" si="5"/>
        <v>0</v>
      </c>
      <c r="BD17" s="378"/>
      <c r="BE17" s="547"/>
      <c r="BF17" s="379"/>
      <c r="BG17" s="383"/>
      <c r="BH17" s="133" t="s">
        <v>245</v>
      </c>
      <c r="BI17" s="133" t="s">
        <v>246</v>
      </c>
      <c r="BJ17" s="381" t="s">
        <v>247</v>
      </c>
      <c r="BK17" s="61"/>
      <c r="BL17" s="61"/>
      <c r="BM17" s="333">
        <v>5</v>
      </c>
      <c r="BN17" s="347" t="s">
        <v>82</v>
      </c>
      <c r="BO17" s="339">
        <f t="shared" si="3"/>
        <v>30</v>
      </c>
      <c r="BP17" s="339">
        <f t="shared" si="8"/>
        <v>0</v>
      </c>
      <c r="BQ17" s="339">
        <f t="shared" si="4"/>
        <v>30</v>
      </c>
      <c r="BR17" s="339">
        <f t="shared" si="6"/>
        <v>0</v>
      </c>
      <c r="BS17" s="339">
        <f t="shared" si="7"/>
        <v>30</v>
      </c>
      <c r="BT17" s="61"/>
    </row>
    <row r="18" spans="3:76" x14ac:dyDescent="0.25">
      <c r="C18" s="115"/>
      <c r="D18" s="115"/>
      <c r="E18" s="116">
        <v>8</v>
      </c>
      <c r="F18" s="128">
        <f>IF(F$10="","",SUMPRODUCT(--(db!$B$2:$B$6347=$E18),(LEN(db!$G$2:$G$6347)-LEN(SUBSTITUTE((UPPER(db!$G$2:$G$6347)),UPPER(F$10),"")))/LEN(F$10)))</f>
        <v>0</v>
      </c>
      <c r="G18" s="30">
        <f>IF(G$10="","",SUMPRODUCT(--(db!$B$2:$B$6347=$E18),(LEN(db!$G$2:$G$6347)-LEN(SUBSTITUTE((UPPER(db!$G$2:$G$6347)),UPPER(G$10),"")))/LEN(G$10)))</f>
        <v>0</v>
      </c>
      <c r="H18" s="30">
        <f>IF(H$10="","",SUMPRODUCT(--(db!$B$2:$B$6347=$E18),(LEN(db!$G$2:$G$6347)-LEN(SUBSTITUTE((UPPER(db!$G$2:$G$6347)),UPPER(H$10),"")))/LEN(H$10)))</f>
        <v>0</v>
      </c>
      <c r="I18" s="30">
        <f>IF(I$10="","",SUMPRODUCT(--(db!$B$2:$B$6347=$E18),(LEN(db!$G$2:$G$6347)-LEN(SUBSTITUTE((UPPER(db!$G$2:$G$6347)),UPPER(I$10),"")))/LEN(I$10)))</f>
        <v>0</v>
      </c>
      <c r="J18" s="30">
        <f>IF(J$10="","",SUMPRODUCT(--(db!$B$2:$B$6347=$E18),(LEN(db!$G$2:$G$6347)-LEN(SUBSTITUTE((UPPER(db!$G$2:$G$6347)),UPPER(J$10),"")))/LEN(J$10)))</f>
        <v>0</v>
      </c>
      <c r="K18" s="30">
        <f>IF(K$10="","",SUMPRODUCT(--(db!$B$2:$B$6347=$E18),(LEN(db!$G$2:$G$6347)-LEN(SUBSTITUTE((UPPER(db!$G$2:$G$6347)),UPPER(K$10),"")))/LEN(K$10)))</f>
        <v>0</v>
      </c>
      <c r="L18" s="30">
        <f>IF(L$10="","",SUMPRODUCT(--(db!$B$2:$B$6347=$E18),(LEN(db!$G$2:$G$6347)-LEN(SUBSTITUTE((UPPER(db!$G$2:$G$6347)),UPPER(L$10),"")))/LEN(L$10)))</f>
        <v>0</v>
      </c>
      <c r="M18" s="30">
        <f>IF(M$10="","",SUMPRODUCT(--(db!$B$2:$B$6347=$E18),(LEN(db!$G$2:$G$6347)-LEN(SUBSTITUTE((UPPER(db!$G$2:$G$6347)),UPPER(M$10),"")))/LEN(M$10)))</f>
        <v>0</v>
      </c>
      <c r="N18" s="30">
        <f>IF(N$10="","",SUMPRODUCT(--(db!$B$2:$B$6347=$E18),(LEN(db!$G$2:$G$6347)-LEN(SUBSTITUTE((UPPER(db!$G$2:$G$6347)),UPPER(N$10),"")))/LEN(N$10)))</f>
        <v>0</v>
      </c>
      <c r="O18" s="30">
        <f>IF(O$10="","",SUMPRODUCT(--(db!$B$2:$B$6347=$E18),(LEN(db!$G$2:$G$6347)-LEN(SUBSTITUTE((UPPER(db!$G$2:$G$6347)),UPPER(O$10),"")))/LEN(O$10)))</f>
        <v>0</v>
      </c>
      <c r="P18" s="30">
        <f>IF(P$10="","",SUMPRODUCT(--(db!$B$2:$B$6347=$E18),(LEN(db!$G$2:$G$6347)-LEN(SUBSTITUTE((UPPER(db!$G$2:$G$6347)),UPPER(P$10),"")))/LEN(P$10)))</f>
        <v>0</v>
      </c>
      <c r="Q18" s="30">
        <f>IF(Q$10="","",SUMPRODUCT(--(db!$B$2:$B$6347=$E18),(LEN(db!$G$2:$G$6347)-LEN(SUBSTITUTE((UPPER(db!$G$2:$G$6347)),UPPER(Q$10),"")))/LEN(Q$10)))</f>
        <v>0</v>
      </c>
      <c r="R18" s="30">
        <f>IF(R$10="","",SUMPRODUCT(--(db!$B$2:$B$6347=$E18),(LEN(db!$G$2:$G$6347)-LEN(SUBSTITUTE((UPPER(db!$G$2:$G$6347)),UPPER(R$10),"")))/LEN(R$10)))</f>
        <v>0</v>
      </c>
      <c r="S18" s="30">
        <f>IF(S$10="","",SUMPRODUCT(--(db!$B$2:$B$6347=$E18),(LEN(db!$G$2:$G$6347)-LEN(SUBSTITUTE((UPPER(db!$G$2:$G$6347)),UPPER(S$10),"")))/LEN(S$10)))</f>
        <v>0</v>
      </c>
      <c r="T18" s="30">
        <f>IF(T$10="","",SUMPRODUCT(--(db!$B$2:$B$6347=$E18),(LEN(db!$G$2:$G$6347)-LEN(SUBSTITUTE((UPPER(db!$G$2:$G$6347)),UPPER(T$10),"")))/LEN(T$10)))</f>
        <v>0</v>
      </c>
      <c r="U18" s="30">
        <f>IF(U$10="","",SUMPRODUCT(--(db!$B$2:$B$6347=$E18),(LEN(db!$G$2:$G$6347)-LEN(SUBSTITUTE((UPPER(db!$G$2:$G$6347)),UPPER(U$10),"")))/LEN(U$10)))</f>
        <v>0</v>
      </c>
      <c r="V18" s="30">
        <f>IF(V$10="","",SUMPRODUCT(--(db!$B$2:$B$6347=$E18),(LEN(db!$G$2:$G$6347)-LEN(SUBSTITUTE((UPPER(db!$G$2:$G$6347)),UPPER(V$10),"")))/LEN(V$10)))</f>
        <v>0</v>
      </c>
      <c r="W18" s="30">
        <f>IF(W$10="","",SUMPRODUCT(--(db!$B$2:$B$6347=$E18),(LEN(db!$G$2:$G$6347)-LEN(SUBSTITUTE((UPPER(db!$G$2:$G$6347)),UPPER(W$10),"")))/LEN(W$10)))</f>
        <v>0</v>
      </c>
      <c r="X18" s="30">
        <f>IF(X$10="","",SUMPRODUCT(--(db!$B$2:$B$6347=$E18),(LEN(db!$G$2:$G$6347)-LEN(SUBSTITUTE((UPPER(db!$G$2:$G$6347)),UPPER(X$10),"")))/LEN(X$10)))</f>
        <v>0</v>
      </c>
      <c r="Y18" s="30">
        <f>IF(Y$10="","",SUMPRODUCT(--(db!$B$2:$B$6347=$E18),(LEN(db!$G$2:$G$6347)-LEN(SUBSTITUTE((UPPER(db!$G$2:$G$6347)),UPPER(Y$10),"")))/LEN(Y$10)))</f>
        <v>0</v>
      </c>
      <c r="Z18" s="30">
        <f>IF(Z$10="","",SUMPRODUCT(--(db!$B$2:$B$6347=$E18),(LEN(db!$G$2:$G$6347)-LEN(SUBSTITUTE((UPPER(db!$G$2:$G$6347)),UPPER(Z$10),"")))/LEN(Z$10)))</f>
        <v>0</v>
      </c>
      <c r="AA18" s="30">
        <f>IF(AA$10="","",SUMPRODUCT(--(db!$B$2:$B$6347=$E18),(LEN(db!$G$2:$G$6347)-LEN(SUBSTITUTE((UPPER(db!$G$2:$G$6347)),UPPER(AA$10),"")))/LEN(AA$10)))</f>
        <v>0</v>
      </c>
      <c r="AB18" s="30">
        <f>IF(AB$10="","",SUMPRODUCT(--(db!$B$2:$B$6347=$E18),(LEN(db!$G$2:$G$6347)-LEN(SUBSTITUTE((UPPER(db!$G$2:$G$6347)),UPPER(AB$10),"")))/LEN(AB$10)))</f>
        <v>0</v>
      </c>
      <c r="AC18" s="30">
        <f>IF(AC$10="","",SUMPRODUCT(--(db!$B$2:$B$6347=$E18),(LEN(db!$G$2:$G$6347)-LEN(SUBSTITUTE((UPPER(db!$G$2:$G$6347)),UPPER(AC$10),"")))/LEN(AC$10)))</f>
        <v>0</v>
      </c>
      <c r="AD18" s="30">
        <f>IF(AD$10="","",SUMPRODUCT(--(db!$B$2:$B$6347=$E18),(LEN(db!$G$2:$G$6347)-LEN(SUBSTITUTE((UPPER(db!$G$2:$G$6347)),UPPER(AD$10),"")))/LEN(AD$10)))</f>
        <v>0</v>
      </c>
      <c r="AE18" s="30">
        <f>IF(AE$10="","",SUMPRODUCT(--(db!$B$2:$B$6347=$E18),(LEN(db!$G$2:$G$6347)-LEN(SUBSTITUTE((UPPER(db!$G$2:$G$6347)),UPPER(AE$10),"")))/LEN(AE$10)))</f>
        <v>0</v>
      </c>
      <c r="AF18" s="30">
        <f>IF(AF$10="","",SUMPRODUCT(--(db!$B$2:$B$6347=$E18),(LEN(db!$G$2:$G$6347)-LEN(SUBSTITUTE((UPPER(db!$G$2:$G$6347)),UPPER(AF$10),"")))/LEN(AF$10)))</f>
        <v>0</v>
      </c>
      <c r="AG18" s="30">
        <f>IF(AG$10="","",SUMPRODUCT(--(db!$B$2:$B$6347=$E18),(LEN(db!$G$2:$G$6347)-LEN(SUBSTITUTE((UPPER(db!$G$2:$G$6347)),UPPER(AG$10),"")))/LEN(AG$10)))</f>
        <v>0</v>
      </c>
      <c r="AH18" s="30">
        <f>IF(AH$10="","",SUMPRODUCT(--(db!$B$2:$B$6347=$E18),(LEN(db!$G$2:$G$6347)-LEN(SUBSTITUTE((UPPER(db!$G$2:$G$6347)),UPPER(AH$10),"")))/LEN(AH$10)))</f>
        <v>0</v>
      </c>
      <c r="AI18" s="30">
        <f>IF(AI$10="","",SUMPRODUCT(--(db!$B$2:$B$6347=$E18),(LEN(db!$G$2:$G$6347)-LEN(SUBSTITUTE((UPPER(db!$G$2:$G$6347)),UPPER(AI$10),"")))/LEN(AI$10)))</f>
        <v>0</v>
      </c>
      <c r="AJ18" s="30">
        <f>IF(AJ$10="","",SUMPRODUCT(--(db!$B$2:$B$6347=$E18),(LEN(db!$G$2:$G$6347)-LEN(SUBSTITUTE((UPPER(db!$G$2:$G$6347)),UPPER(AJ$10),"")))/LEN(AJ$10)))</f>
        <v>0</v>
      </c>
      <c r="AK18" s="30">
        <f>IF(AK$10="","",SUMPRODUCT(--(db!$B$2:$B$6347=$E18),(LEN(db!$G$2:$G$6347)-LEN(SUBSTITUTE((UPPER(db!$G$2:$G$6347)),UPPER(AK$10),"")))/LEN(AK$10)))</f>
        <v>0</v>
      </c>
      <c r="AL18" s="30">
        <f>IF(AL$10="","",SUMPRODUCT(--(db!$B$2:$B$6347=$E18),(LEN(db!$G$2:$G$6347)-LEN(SUBSTITUTE((UPPER(db!$G$2:$G$6347)),UPPER(AL$10),"")))/LEN(AL$10)))</f>
        <v>0</v>
      </c>
      <c r="AM18" s="30">
        <f>IF(AM$10="","",SUMPRODUCT(--(db!$B$2:$B$6347=$E18),(LEN(db!$G$2:$G$6347)-LEN(SUBSTITUTE((UPPER(db!$G$2:$G$6347)),UPPER(AM$10),"")))/LEN(AM$10)))</f>
        <v>0</v>
      </c>
      <c r="AN18" s="30">
        <f>IF(AN$10="","",SUMPRODUCT(--(db!$B$2:$B$6347=$E18),(LEN(db!$G$2:$G$6347)-LEN(SUBSTITUTE((UPPER(db!$G$2:$G$6347)),UPPER(AN$10),"")))/LEN(AN$10)))</f>
        <v>0</v>
      </c>
      <c r="AO18" s="30">
        <f>IF(AO$10="","",SUMPRODUCT(--(db!$B$2:$B$6347=$E18),(LEN(db!$G$2:$G$6347)-LEN(SUBSTITUTE((UPPER(db!$G$2:$G$6347)),UPPER(AO$10),"")))/LEN(AO$10)))</f>
        <v>0</v>
      </c>
      <c r="AP18" s="30">
        <f>IF(AP$10="","",SUMPRODUCT(--(db!$B$2:$B$6347=$E18),(LEN(db!$G$2:$G$6347)-LEN(SUBSTITUTE((UPPER(db!$G$2:$G$6347)),UPPER(AP$10),"")))/LEN(AP$10)))</f>
        <v>0</v>
      </c>
      <c r="AQ18" s="129">
        <f>IF(AQ$10="","",SUMPRODUCT(--(db!$B$2:$B$6347=$E18),(LEN(db!$G$2:$G$6347)-LEN(SUBSTITUTE((UPPER(db!$G$2:$G$6347)),UPPER(AQ$10),"")))/LEN(AQ$10)))</f>
        <v>0</v>
      </c>
      <c r="AR18" s="120">
        <v>8</v>
      </c>
      <c r="AS18" s="115"/>
      <c r="AT18" s="121"/>
      <c r="AU18" s="122">
        <f t="shared" si="1"/>
        <v>0</v>
      </c>
      <c r="AW18" s="337">
        <f>E42</f>
        <v>32</v>
      </c>
      <c r="AX18" s="331" t="s">
        <v>241</v>
      </c>
      <c r="AY18" s="265">
        <f>SUM($F$42:$K$42,AA42:AB42)</f>
        <v>0</v>
      </c>
      <c r="AZ18" s="134">
        <f t="shared" si="2"/>
        <v>0</v>
      </c>
      <c r="BA18" s="338">
        <f t="shared" si="5"/>
        <v>0</v>
      </c>
      <c r="BB18" s="61" t="s">
        <v>206</v>
      </c>
      <c r="BD18" s="396"/>
      <c r="BE18" s="312"/>
      <c r="BF18" s="417"/>
      <c r="BG18" s="392"/>
      <c r="BH18" s="531">
        <f>MOD(BH15,19)</f>
        <v>0</v>
      </c>
      <c r="BI18" s="531">
        <f t="shared" ref="BI18:BJ18" si="9">MOD(BI15,19)</f>
        <v>14</v>
      </c>
      <c r="BJ18" s="532">
        <f t="shared" si="9"/>
        <v>14</v>
      </c>
      <c r="BK18" s="61"/>
      <c r="BL18" s="61"/>
      <c r="BM18" s="333">
        <v>6</v>
      </c>
      <c r="BN18" s="347" t="s">
        <v>82</v>
      </c>
      <c r="BO18" s="339">
        <f t="shared" si="3"/>
        <v>30</v>
      </c>
      <c r="BP18" s="339">
        <f t="shared" si="8"/>
        <v>0</v>
      </c>
      <c r="BQ18" s="339">
        <f t="shared" si="4"/>
        <v>30</v>
      </c>
      <c r="BR18" s="339">
        <f t="shared" si="6"/>
        <v>0</v>
      </c>
      <c r="BS18" s="339">
        <f t="shared" si="7"/>
        <v>30</v>
      </c>
      <c r="BT18" s="61"/>
    </row>
    <row r="19" spans="3:76" x14ac:dyDescent="0.25">
      <c r="C19" s="115"/>
      <c r="D19" s="115"/>
      <c r="E19" s="116">
        <v>9</v>
      </c>
      <c r="F19" s="128">
        <f>IF(F$10="","",SUMPRODUCT(--(db!$B$2:$B$6347=$E19),(LEN(db!$G$2:$G$6347)-LEN(SUBSTITUTE((UPPER(db!$G$2:$G$6347)),UPPER(F$10),"")))/LEN(F$10)))</f>
        <v>0</v>
      </c>
      <c r="G19" s="30">
        <f>IF(G$10="","",SUMPRODUCT(--(db!$B$2:$B$6347=$E19),(LEN(db!$G$2:$G$6347)-LEN(SUBSTITUTE((UPPER(db!$G$2:$G$6347)),UPPER(G$10),"")))/LEN(G$10)))</f>
        <v>0</v>
      </c>
      <c r="H19" s="30">
        <f>IF(H$10="","",SUMPRODUCT(--(db!$B$2:$B$6347=$E19),(LEN(db!$G$2:$G$6347)-LEN(SUBSTITUTE((UPPER(db!$G$2:$G$6347)),UPPER(H$10),"")))/LEN(H$10)))</f>
        <v>0</v>
      </c>
      <c r="I19" s="30">
        <f>IF(I$10="","",SUMPRODUCT(--(db!$B$2:$B$6347=$E19),(LEN(db!$G$2:$G$6347)-LEN(SUBSTITUTE((UPPER(db!$G$2:$G$6347)),UPPER(I$10),"")))/LEN(I$10)))</f>
        <v>0</v>
      </c>
      <c r="J19" s="30">
        <f>IF(J$10="","",SUMPRODUCT(--(db!$B$2:$B$6347=$E19),(LEN(db!$G$2:$G$6347)-LEN(SUBSTITUTE((UPPER(db!$G$2:$G$6347)),UPPER(J$10),"")))/LEN(J$10)))</f>
        <v>0</v>
      </c>
      <c r="K19" s="30">
        <f>IF(K$10="","",SUMPRODUCT(--(db!$B$2:$B$6347=$E19),(LEN(db!$G$2:$G$6347)-LEN(SUBSTITUTE((UPPER(db!$G$2:$G$6347)),UPPER(K$10),"")))/LEN(K$10)))</f>
        <v>0</v>
      </c>
      <c r="L19" s="30">
        <f>IF(L$10="","",SUMPRODUCT(--(db!$B$2:$B$6347=$E19),(LEN(db!$G$2:$G$6347)-LEN(SUBSTITUTE((UPPER(db!$G$2:$G$6347)),UPPER(L$10),"")))/LEN(L$10)))</f>
        <v>0</v>
      </c>
      <c r="M19" s="30">
        <f>IF(M$10="","",SUMPRODUCT(--(db!$B$2:$B$6347=$E19),(LEN(db!$G$2:$G$6347)-LEN(SUBSTITUTE((UPPER(db!$G$2:$G$6347)),UPPER(M$10),"")))/LEN(M$10)))</f>
        <v>0</v>
      </c>
      <c r="N19" s="30">
        <f>IF(N$10="","",SUMPRODUCT(--(db!$B$2:$B$6347=$E19),(LEN(db!$G$2:$G$6347)-LEN(SUBSTITUTE((UPPER(db!$G$2:$G$6347)),UPPER(N$10),"")))/LEN(N$10)))</f>
        <v>0</v>
      </c>
      <c r="O19" s="30">
        <f>IF(O$10="","",SUMPRODUCT(--(db!$B$2:$B$6347=$E19),(LEN(db!$G$2:$G$6347)-LEN(SUBSTITUTE((UPPER(db!$G$2:$G$6347)),UPPER(O$10),"")))/LEN(O$10)))</f>
        <v>0</v>
      </c>
      <c r="P19" s="30">
        <f>IF(P$10="","",SUMPRODUCT(--(db!$B$2:$B$6347=$E19),(LEN(db!$G$2:$G$6347)-LEN(SUBSTITUTE((UPPER(db!$G$2:$G$6347)),UPPER(P$10),"")))/LEN(P$10)))</f>
        <v>0</v>
      </c>
      <c r="Q19" s="30">
        <f>IF(Q$10="","",SUMPRODUCT(--(db!$B$2:$B$6347=$E19),(LEN(db!$G$2:$G$6347)-LEN(SUBSTITUTE((UPPER(db!$G$2:$G$6347)),UPPER(Q$10),"")))/LEN(Q$10)))</f>
        <v>0</v>
      </c>
      <c r="R19" s="30">
        <f>IF(R$10="","",SUMPRODUCT(--(db!$B$2:$B$6347=$E19),(LEN(db!$G$2:$G$6347)-LEN(SUBSTITUTE((UPPER(db!$G$2:$G$6347)),UPPER(R$10),"")))/LEN(R$10)))</f>
        <v>0</v>
      </c>
      <c r="S19" s="30">
        <f>IF(S$10="","",SUMPRODUCT(--(db!$B$2:$B$6347=$E19),(LEN(db!$G$2:$G$6347)-LEN(SUBSTITUTE((UPPER(db!$G$2:$G$6347)),UPPER(S$10),"")))/LEN(S$10)))</f>
        <v>0</v>
      </c>
      <c r="T19" s="30">
        <f>IF(T$10="","",SUMPRODUCT(--(db!$B$2:$B$6347=$E19),(LEN(db!$G$2:$G$6347)-LEN(SUBSTITUTE((UPPER(db!$G$2:$G$6347)),UPPER(T$10),"")))/LEN(T$10)))</f>
        <v>0</v>
      </c>
      <c r="U19" s="30">
        <f>IF(U$10="","",SUMPRODUCT(--(db!$B$2:$B$6347=$E19),(LEN(db!$G$2:$G$6347)-LEN(SUBSTITUTE((UPPER(db!$G$2:$G$6347)),UPPER(U$10),"")))/LEN(U$10)))</f>
        <v>0</v>
      </c>
      <c r="V19" s="30">
        <f>IF(V$10="","",SUMPRODUCT(--(db!$B$2:$B$6347=$E19),(LEN(db!$G$2:$G$6347)-LEN(SUBSTITUTE((UPPER(db!$G$2:$G$6347)),UPPER(V$10),"")))/LEN(V$10)))</f>
        <v>0</v>
      </c>
      <c r="W19" s="30">
        <f>IF(W$10="","",SUMPRODUCT(--(db!$B$2:$B$6347=$E19),(LEN(db!$G$2:$G$6347)-LEN(SUBSTITUTE((UPPER(db!$G$2:$G$6347)),UPPER(W$10),"")))/LEN(W$10)))</f>
        <v>0</v>
      </c>
      <c r="X19" s="30">
        <f>IF(X$10="","",SUMPRODUCT(--(db!$B$2:$B$6347=$E19),(LEN(db!$G$2:$G$6347)-LEN(SUBSTITUTE((UPPER(db!$G$2:$G$6347)),UPPER(X$10),"")))/LEN(X$10)))</f>
        <v>0</v>
      </c>
      <c r="Y19" s="30">
        <f>IF(Y$10="","",SUMPRODUCT(--(db!$B$2:$B$6347=$E19),(LEN(db!$G$2:$G$6347)-LEN(SUBSTITUTE((UPPER(db!$G$2:$G$6347)),UPPER(Y$10),"")))/LEN(Y$10)))</f>
        <v>0</v>
      </c>
      <c r="Z19" s="30">
        <f>IF(Z$10="","",SUMPRODUCT(--(db!$B$2:$B$6347=$E19),(LEN(db!$G$2:$G$6347)-LEN(SUBSTITUTE((UPPER(db!$G$2:$G$6347)),UPPER(Z$10),"")))/LEN(Z$10)))</f>
        <v>0</v>
      </c>
      <c r="AA19" s="30">
        <f>IF(AA$10="","",SUMPRODUCT(--(db!$B$2:$B$6347=$E19),(LEN(db!$G$2:$G$6347)-LEN(SUBSTITUTE((UPPER(db!$G$2:$G$6347)),UPPER(AA$10),"")))/LEN(AA$10)))</f>
        <v>0</v>
      </c>
      <c r="AB19" s="30">
        <f>IF(AB$10="","",SUMPRODUCT(--(db!$B$2:$B$6347=$E19),(LEN(db!$G$2:$G$6347)-LEN(SUBSTITUTE((UPPER(db!$G$2:$G$6347)),UPPER(AB$10),"")))/LEN(AB$10)))</f>
        <v>0</v>
      </c>
      <c r="AC19" s="30">
        <f>IF(AC$10="","",SUMPRODUCT(--(db!$B$2:$B$6347=$E19),(LEN(db!$G$2:$G$6347)-LEN(SUBSTITUTE((UPPER(db!$G$2:$G$6347)),UPPER(AC$10),"")))/LEN(AC$10)))</f>
        <v>0</v>
      </c>
      <c r="AD19" s="30">
        <f>IF(AD$10="","",SUMPRODUCT(--(db!$B$2:$B$6347=$E19),(LEN(db!$G$2:$G$6347)-LEN(SUBSTITUTE((UPPER(db!$G$2:$G$6347)),UPPER(AD$10),"")))/LEN(AD$10)))</f>
        <v>0</v>
      </c>
      <c r="AE19" s="30">
        <f>IF(AE$10="","",SUMPRODUCT(--(db!$B$2:$B$6347=$E19),(LEN(db!$G$2:$G$6347)-LEN(SUBSTITUTE((UPPER(db!$G$2:$G$6347)),UPPER(AE$10),"")))/LEN(AE$10)))</f>
        <v>0</v>
      </c>
      <c r="AF19" s="30">
        <f>IF(AF$10="","",SUMPRODUCT(--(db!$B$2:$B$6347=$E19),(LEN(db!$G$2:$G$6347)-LEN(SUBSTITUTE((UPPER(db!$G$2:$G$6347)),UPPER(AF$10),"")))/LEN(AF$10)))</f>
        <v>0</v>
      </c>
      <c r="AG19" s="30">
        <f>IF(AG$10="","",SUMPRODUCT(--(db!$B$2:$B$6347=$E19),(LEN(db!$G$2:$G$6347)-LEN(SUBSTITUTE((UPPER(db!$G$2:$G$6347)),UPPER(AG$10),"")))/LEN(AG$10)))</f>
        <v>0</v>
      </c>
      <c r="AH19" s="30">
        <f>IF(AH$10="","",SUMPRODUCT(--(db!$B$2:$B$6347=$E19),(LEN(db!$G$2:$G$6347)-LEN(SUBSTITUTE((UPPER(db!$G$2:$G$6347)),UPPER(AH$10),"")))/LEN(AH$10)))</f>
        <v>0</v>
      </c>
      <c r="AI19" s="30">
        <f>IF(AI$10="","",SUMPRODUCT(--(db!$B$2:$B$6347=$E19),(LEN(db!$G$2:$G$6347)-LEN(SUBSTITUTE((UPPER(db!$G$2:$G$6347)),UPPER(AI$10),"")))/LEN(AI$10)))</f>
        <v>0</v>
      </c>
      <c r="AJ19" s="30">
        <f>IF(AJ$10="","",SUMPRODUCT(--(db!$B$2:$B$6347=$E19),(LEN(db!$G$2:$G$6347)-LEN(SUBSTITUTE((UPPER(db!$G$2:$G$6347)),UPPER(AJ$10),"")))/LEN(AJ$10)))</f>
        <v>0</v>
      </c>
      <c r="AK19" s="30">
        <f>IF(AK$10="","",SUMPRODUCT(--(db!$B$2:$B$6347=$E19),(LEN(db!$G$2:$G$6347)-LEN(SUBSTITUTE((UPPER(db!$G$2:$G$6347)),UPPER(AK$10),"")))/LEN(AK$10)))</f>
        <v>0</v>
      </c>
      <c r="AL19" s="30">
        <f>IF(AL$10="","",SUMPRODUCT(--(db!$B$2:$B$6347=$E19),(LEN(db!$G$2:$G$6347)-LEN(SUBSTITUTE((UPPER(db!$G$2:$G$6347)),UPPER(AL$10),"")))/LEN(AL$10)))</f>
        <v>0</v>
      </c>
      <c r="AM19" s="30">
        <f>IF(AM$10="","",SUMPRODUCT(--(db!$B$2:$B$6347=$E19),(LEN(db!$G$2:$G$6347)-LEN(SUBSTITUTE((UPPER(db!$G$2:$G$6347)),UPPER(AM$10),"")))/LEN(AM$10)))</f>
        <v>0</v>
      </c>
      <c r="AN19" s="30">
        <f>IF(AN$10="","",SUMPRODUCT(--(db!$B$2:$B$6347=$E19),(LEN(db!$G$2:$G$6347)-LEN(SUBSTITUTE((UPPER(db!$G$2:$G$6347)),UPPER(AN$10),"")))/LEN(AN$10)))</f>
        <v>0</v>
      </c>
      <c r="AO19" s="30">
        <f>IF(AO$10="","",SUMPRODUCT(--(db!$B$2:$B$6347=$E19),(LEN(db!$G$2:$G$6347)-LEN(SUBSTITUTE((UPPER(db!$G$2:$G$6347)),UPPER(AO$10),"")))/LEN(AO$10)))</f>
        <v>0</v>
      </c>
      <c r="AP19" s="30">
        <f>IF(AP$10="","",SUMPRODUCT(--(db!$B$2:$B$6347=$E19),(LEN(db!$G$2:$G$6347)-LEN(SUBSTITUTE((UPPER(db!$G$2:$G$6347)),UPPER(AP$10),"")))/LEN(AP$10)))</f>
        <v>0</v>
      </c>
      <c r="AQ19" s="129">
        <f>IF(AQ$10="","",SUMPRODUCT(--(db!$B$2:$B$6347=$E19),(LEN(db!$G$2:$G$6347)-LEN(SUBSTITUTE((UPPER(db!$G$2:$G$6347)),UPPER(AQ$10),"")))/LEN(AQ$10)))</f>
        <v>0</v>
      </c>
      <c r="AR19" s="120">
        <v>9</v>
      </c>
      <c r="AS19" s="115"/>
      <c r="AT19" s="121"/>
      <c r="AU19" s="122">
        <f t="shared" si="1"/>
        <v>0</v>
      </c>
      <c r="AW19" s="333"/>
      <c r="AX19" s="333"/>
      <c r="AY19" s="339">
        <f>SUM($AY$13:$AY$18)</f>
        <v>0</v>
      </c>
      <c r="AZ19" s="339">
        <f>SUM(AZ13:AZ18)</f>
        <v>0</v>
      </c>
      <c r="BA19" s="339">
        <f>SUM(BA13:BA18)</f>
        <v>0</v>
      </c>
      <c r="BD19" s="378">
        <v>2</v>
      </c>
      <c r="BE19" s="379">
        <v>7</v>
      </c>
      <c r="BF19" s="379" t="s">
        <v>244</v>
      </c>
      <c r="BG19" s="380">
        <v>161</v>
      </c>
      <c r="BH19" s="133">
        <f>SUM($F$17:$K$17,$AA$17:$AB$17,$AG$17)</f>
        <v>0</v>
      </c>
      <c r="BI19" s="336">
        <f>BJ19-BH19</f>
        <v>0</v>
      </c>
      <c r="BJ19" s="381">
        <f>SUMPRODUCT(--($AT$11:$AT$124=BF19),$AU$11:$AU$124)</f>
        <v>0</v>
      </c>
      <c r="BK19" s="61"/>
      <c r="BL19" s="61"/>
      <c r="BM19" s="333">
        <v>7</v>
      </c>
      <c r="BN19" s="347" t="s">
        <v>87</v>
      </c>
      <c r="BO19" s="339">
        <f t="shared" si="3"/>
        <v>5</v>
      </c>
      <c r="BP19" s="339">
        <f t="shared" si="8"/>
        <v>0</v>
      </c>
      <c r="BQ19" s="339">
        <f t="shared" si="4"/>
        <v>5</v>
      </c>
      <c r="BR19" s="339">
        <f t="shared" si="6"/>
        <v>0</v>
      </c>
      <c r="BS19" s="339">
        <f t="shared" si="7"/>
        <v>5</v>
      </c>
      <c r="BT19" s="61"/>
    </row>
    <row r="20" spans="3:76" x14ac:dyDescent="0.25">
      <c r="C20" s="115" t="s">
        <v>248</v>
      </c>
      <c r="D20" s="115">
        <v>231</v>
      </c>
      <c r="E20" s="116">
        <v>10</v>
      </c>
      <c r="F20" s="275">
        <f>IF(F$10="","",SUMPRODUCT(--(db!$B$2:$B$6347=$E20),(LEN(db!$G$2:$G$6347)-LEN(SUBSTITUTE((UPPER(db!$G$2:$G$6347)),UPPER(F$10),"")))/LEN(F$10)))</f>
        <v>0</v>
      </c>
      <c r="G20" s="274">
        <f>IF(G$10="","",SUMPRODUCT(--(db!$B$2:$B$6347=$E20),(LEN(db!$G$2:$G$6347)-LEN(SUBSTITUTE((UPPER(db!$G$2:$G$6347)),UPPER(G$10),"")))/LEN(G$10)))</f>
        <v>0</v>
      </c>
      <c r="H20" s="274">
        <f>IF(H$10="","",SUMPRODUCT(--(db!$B$2:$B$6347=$E20),(LEN(db!$G$2:$G$6347)-LEN(SUBSTITUTE((UPPER(db!$G$2:$G$6347)),UPPER(H$10),"")))/LEN(H$10)))</f>
        <v>0</v>
      </c>
      <c r="I20" s="274">
        <f>IF(I$10="","",SUMPRODUCT(--(db!$B$2:$B$6347=$E20),(LEN(db!$G$2:$G$6347)-LEN(SUBSTITUTE((UPPER(db!$G$2:$G$6347)),UPPER(I$10),"")))/LEN(I$10)))</f>
        <v>0</v>
      </c>
      <c r="J20" s="274">
        <f>IF(J$10="","",SUMPRODUCT(--(db!$B$2:$B$6347=$E20),(LEN(db!$G$2:$G$6347)-LEN(SUBSTITUTE((UPPER(db!$G$2:$G$6347)),UPPER(J$10),"")))/LEN(J$10)))</f>
        <v>0</v>
      </c>
      <c r="K20" s="271">
        <f>IF(K$10="","",SUMPRODUCT(--(db!$B$2:$B$6347=$E20),(LEN(db!$G$2:$G$6347)-LEN(SUBSTITUTE((UPPER(db!$G$2:$G$6347)),UPPER(K$10),"")))/LEN(K$10)))</f>
        <v>0</v>
      </c>
      <c r="L20" s="136">
        <f>IF(L$10="","",SUMPRODUCT(--(db!$B$2:$B$6347=$E20),(LEN(db!$G$2:$G$6347)-LEN(SUBSTITUTE((UPPER(db!$G$2:$G$6347)),UPPER(L$10),"")))/LEN(L$10)))</f>
        <v>0</v>
      </c>
      <c r="M20" s="136">
        <f>IF(M$10="","",SUMPRODUCT(--(db!$B$2:$B$6347=$E20),(LEN(db!$G$2:$G$6347)-LEN(SUBSTITUTE((UPPER(db!$G$2:$G$6347)),UPPER(M$10),"")))/LEN(M$10)))</f>
        <v>0</v>
      </c>
      <c r="N20" s="136">
        <f>IF(N$10="","",SUMPRODUCT(--(db!$B$2:$B$6347=$E20),(LEN(db!$G$2:$G$6347)-LEN(SUBSTITUTE((UPPER(db!$G$2:$G$6347)),UPPER(N$10),"")))/LEN(N$10)))</f>
        <v>0</v>
      </c>
      <c r="O20" s="136">
        <f>IF(O$10="","",SUMPRODUCT(--(db!$B$2:$B$6347=$E20),(LEN(db!$G$2:$G$6347)-LEN(SUBSTITUTE((UPPER(db!$G$2:$G$6347)),UPPER(O$10),"")))/LEN(O$10)))</f>
        <v>0</v>
      </c>
      <c r="P20" s="136">
        <f>IF(P$10="","",SUMPRODUCT(--(db!$B$2:$B$6347=$E20),(LEN(db!$G$2:$G$6347)-LEN(SUBSTITUTE((UPPER(db!$G$2:$G$6347)),UPPER(P$10),"")))/LEN(P$10)))</f>
        <v>0</v>
      </c>
      <c r="Q20" s="136">
        <f>IF(Q$10="","",SUMPRODUCT(--(db!$B$2:$B$6347=$E20),(LEN(db!$G$2:$G$6347)-LEN(SUBSTITUTE((UPPER(db!$G$2:$G$6347)),UPPER(Q$10),"")))/LEN(Q$10)))</f>
        <v>0</v>
      </c>
      <c r="R20" s="136">
        <f>IF(R$10="","",SUMPRODUCT(--(db!$B$2:$B$6347=$E20),(LEN(db!$G$2:$G$6347)-LEN(SUBSTITUTE((UPPER(db!$G$2:$G$6347)),UPPER(R$10),"")))/LEN(R$10)))</f>
        <v>0</v>
      </c>
      <c r="S20" s="136">
        <f>IF(S$10="","",SUMPRODUCT(--(db!$B$2:$B$6347=$E20),(LEN(db!$G$2:$G$6347)-LEN(SUBSTITUTE((UPPER(db!$G$2:$G$6347)),UPPER(S$10),"")))/LEN(S$10)))</f>
        <v>0</v>
      </c>
      <c r="T20" s="136">
        <f>IF(T$10="","",SUMPRODUCT(--(db!$B$2:$B$6347=$E20),(LEN(db!$G$2:$G$6347)-LEN(SUBSTITUTE((UPPER(db!$G$2:$G$6347)),UPPER(T$10),"")))/LEN(T$10)))</f>
        <v>0</v>
      </c>
      <c r="U20" s="136">
        <f>IF(U$10="","",SUMPRODUCT(--(db!$B$2:$B$6347=$E20),(LEN(db!$G$2:$G$6347)-LEN(SUBSTITUTE((UPPER(db!$G$2:$G$6347)),UPPER(U$10),"")))/LEN(U$10)))</f>
        <v>0</v>
      </c>
      <c r="V20" s="136">
        <f>IF(V$10="","",SUMPRODUCT(--(db!$B$2:$B$6347=$E20),(LEN(db!$G$2:$G$6347)-LEN(SUBSTITUTE((UPPER(db!$G$2:$G$6347)),UPPER(V$10),"")))/LEN(V$10)))</f>
        <v>0</v>
      </c>
      <c r="W20" s="136">
        <f>IF(W$10="","",SUMPRODUCT(--(db!$B$2:$B$6347=$E20),(LEN(db!$G$2:$G$6347)-LEN(SUBSTITUTE((UPPER(db!$G$2:$G$6347)),UPPER(W$10),"")))/LEN(W$10)))</f>
        <v>0</v>
      </c>
      <c r="X20" s="136">
        <f>IF(X$10="","",SUMPRODUCT(--(db!$B$2:$B$6347=$E20),(LEN(db!$G$2:$G$6347)-LEN(SUBSTITUTE((UPPER(db!$G$2:$G$6347)),UPPER(X$10),"")))/LEN(X$10)))</f>
        <v>0</v>
      </c>
      <c r="Y20" s="136">
        <f>IF(Y$10="","",SUMPRODUCT(--(db!$B$2:$B$6347=$E20),(LEN(db!$G$2:$G$6347)-LEN(SUBSTITUTE((UPPER(db!$G$2:$G$6347)),UPPER(Y$10),"")))/LEN(Y$10)))</f>
        <v>0</v>
      </c>
      <c r="Z20" s="136">
        <f>IF(Z$10="","",SUMPRODUCT(--(db!$B$2:$B$6347=$E20),(LEN(db!$G$2:$G$6347)-LEN(SUBSTITUTE((UPPER(db!$G$2:$G$6347)),UPPER(Z$10),"")))/LEN(Z$10)))</f>
        <v>0</v>
      </c>
      <c r="AA20" s="269">
        <f>IF(AA$10="","",SUMPRODUCT(--(db!$B$2:$B$6347=$E20),(LEN(db!$G$2:$G$6347)-LEN(SUBSTITUTE((UPPER(db!$G$2:$G$6347)),UPPER(AA$10),"")))/LEN(AA$10)))</f>
        <v>0</v>
      </c>
      <c r="AB20" s="136">
        <f>IF(AB$10="","",SUMPRODUCT(--(db!$B$2:$B$6347=$E20),(LEN(db!$G$2:$G$6347)-LEN(SUBSTITUTE((UPPER(db!$G$2:$G$6347)),UPPER(AB$10),"")))/LEN(AB$10)))</f>
        <v>0</v>
      </c>
      <c r="AC20" s="136">
        <f>IF(AC$10="","",SUMPRODUCT(--(db!$B$2:$B$6347=$E20),(LEN(db!$G$2:$G$6347)-LEN(SUBSTITUTE((UPPER(db!$G$2:$G$6347)),UPPER(AC$10),"")))/LEN(AC$10)))</f>
        <v>0</v>
      </c>
      <c r="AD20" s="136">
        <f>IF(AD$10="","",SUMPRODUCT(--(db!$B$2:$B$6347=$E20),(LEN(db!$G$2:$G$6347)-LEN(SUBSTITUTE((UPPER(db!$G$2:$G$6347)),UPPER(AD$10),"")))/LEN(AD$10)))</f>
        <v>0</v>
      </c>
      <c r="AE20" s="136">
        <f>IF(AE$10="","",SUMPRODUCT(--(db!$B$2:$B$6347=$E20),(LEN(db!$G$2:$G$6347)-LEN(SUBSTITUTE((UPPER(db!$G$2:$G$6347)),UPPER(AE$10),"")))/LEN(AE$10)))</f>
        <v>0</v>
      </c>
      <c r="AF20" s="136">
        <f>IF(AF$10="","",SUMPRODUCT(--(db!$B$2:$B$6347=$E20),(LEN(db!$G$2:$G$6347)-LEN(SUBSTITUTE((UPPER(db!$G$2:$G$6347)),UPPER(AF$10),"")))/LEN(AF$10)))</f>
        <v>0</v>
      </c>
      <c r="AG20" s="136">
        <f>IF(AG$10="","",SUMPRODUCT(--(db!$B$2:$B$6347=$E20),(LEN(db!$G$2:$G$6347)-LEN(SUBSTITUTE((UPPER(db!$G$2:$G$6347)),UPPER(AG$10),"")))/LEN(AG$10)))</f>
        <v>0</v>
      </c>
      <c r="AH20" s="136">
        <f>IF(AH$10="","",SUMPRODUCT(--(db!$B$2:$B$6347=$E20),(LEN(db!$G$2:$G$6347)-LEN(SUBSTITUTE((UPPER(db!$G$2:$G$6347)),UPPER(AH$10),"")))/LEN(AH$10)))</f>
        <v>0</v>
      </c>
      <c r="AI20" s="269">
        <f>IF(AI$10="","",SUMPRODUCT(--(db!$B$2:$B$6347=$E20),(LEN(db!$G$2:$G$6347)-LEN(SUBSTITUTE((UPPER(db!$G$2:$G$6347)),UPPER(AI$10),"")))/LEN(AI$10)))</f>
        <v>0</v>
      </c>
      <c r="AJ20" s="136">
        <f>IF(AJ$10="","",SUMPRODUCT(--(db!$B$2:$B$6347=$E20),(LEN(db!$G$2:$G$6347)-LEN(SUBSTITUTE((UPPER(db!$G$2:$G$6347)),UPPER(AJ$10),"")))/LEN(AJ$10)))</f>
        <v>0</v>
      </c>
      <c r="AK20" s="136">
        <f>IF(AK$10="","",SUMPRODUCT(--(db!$B$2:$B$6347=$E20),(LEN(db!$G$2:$G$6347)-LEN(SUBSTITUTE((UPPER(db!$G$2:$G$6347)),UPPER(AK$10),"")))/LEN(AK$10)))</f>
        <v>0</v>
      </c>
      <c r="AL20" s="136">
        <f>IF(AL$10="","",SUMPRODUCT(--(db!$B$2:$B$6347=$E20),(LEN(db!$G$2:$G$6347)-LEN(SUBSTITUTE((UPPER(db!$G$2:$G$6347)),UPPER(AL$10),"")))/LEN(AL$10)))</f>
        <v>0</v>
      </c>
      <c r="AM20" s="136">
        <f>IF(AM$10="","",SUMPRODUCT(--(db!$B$2:$B$6347=$E20),(LEN(db!$G$2:$G$6347)-LEN(SUBSTITUTE((UPPER(db!$G$2:$G$6347)),UPPER(AM$10),"")))/LEN(AM$10)))</f>
        <v>0</v>
      </c>
      <c r="AN20" s="136">
        <f>IF(AN$10="","",SUMPRODUCT(--(db!$B$2:$B$6347=$E20),(LEN(db!$G$2:$G$6347)-LEN(SUBSTITUTE((UPPER(db!$G$2:$G$6347)),UPPER(AN$10),"")))/LEN(AN$10)))</f>
        <v>0</v>
      </c>
      <c r="AO20" s="136">
        <f>IF(AO$10="","",SUMPRODUCT(--(db!$B$2:$B$6347=$E20),(LEN(db!$G$2:$G$6347)-LEN(SUBSTITUTE((UPPER(db!$G$2:$G$6347)),UPPER(AO$10),"")))/LEN(AO$10)))</f>
        <v>0</v>
      </c>
      <c r="AP20" s="136">
        <f>IF(AP$10="","",SUMPRODUCT(--(db!$B$2:$B$6347=$E20),(LEN(db!$G$2:$G$6347)-LEN(SUBSTITUTE((UPPER(db!$G$2:$G$6347)),UPPER(AP$10),"")))/LEN(AP$10)))</f>
        <v>0</v>
      </c>
      <c r="AQ20" s="137">
        <f>IF(AQ$10="","",SUMPRODUCT(--(db!$B$2:$B$6347=$E20),(LEN(db!$G$2:$G$6347)-LEN(SUBSTITUTE((UPPER(db!$G$2:$G$6347)),UPPER(AQ$10),"")))/LEN(AQ$10)))</f>
        <v>0</v>
      </c>
      <c r="AR20" s="120">
        <v>10</v>
      </c>
      <c r="AS20" s="115">
        <v>231</v>
      </c>
      <c r="AT20" s="125" t="s">
        <v>249</v>
      </c>
      <c r="AU20" s="122">
        <f t="shared" si="1"/>
        <v>0</v>
      </c>
      <c r="AW20" s="333"/>
      <c r="AX20" s="340"/>
      <c r="AY20" s="338"/>
      <c r="AZ20" s="341">
        <v>71</v>
      </c>
      <c r="BA20" s="341">
        <v>71</v>
      </c>
      <c r="BB20" s="61" t="s">
        <v>206</v>
      </c>
      <c r="BD20" s="378"/>
      <c r="BE20" s="295"/>
      <c r="BF20" s="379"/>
      <c r="BG20" s="380"/>
      <c r="BH20" s="130" t="str">
        <f>"= 19 x "&amp;BH19/19</f>
        <v>= 19 x 0</v>
      </c>
      <c r="BI20" s="386">
        <f>BG19</f>
        <v>161</v>
      </c>
      <c r="BJ20" s="387">
        <f>BG19</f>
        <v>161</v>
      </c>
      <c r="BK20" s="61"/>
      <c r="BL20" s="61"/>
      <c r="BM20" s="333">
        <v>8</v>
      </c>
      <c r="BN20" s="347" t="s">
        <v>15</v>
      </c>
      <c r="BO20" s="339">
        <f t="shared" si="3"/>
        <v>1</v>
      </c>
      <c r="BP20" s="339">
        <f t="shared" si="8"/>
        <v>0</v>
      </c>
      <c r="BQ20" s="339">
        <f t="shared" si="4"/>
        <v>1</v>
      </c>
      <c r="BR20" s="339">
        <f t="shared" si="6"/>
        <v>0</v>
      </c>
      <c r="BS20" s="339">
        <f t="shared" si="7"/>
        <v>1</v>
      </c>
      <c r="BT20" s="61"/>
    </row>
    <row r="21" spans="3:76" x14ac:dyDescent="0.25">
      <c r="C21" s="115" t="s">
        <v>248</v>
      </c>
      <c r="D21" s="115">
        <v>231</v>
      </c>
      <c r="E21" s="116">
        <v>11</v>
      </c>
      <c r="F21" s="275">
        <f>IF(F$10="","",SUMPRODUCT(--(db!$B$2:$B$6347=$E21),(LEN(db!$G$2:$G$6347)-LEN(SUBSTITUTE((UPPER(db!$G$2:$G$6347)),UPPER(F$10),"")))/LEN(F$10)))</f>
        <v>0</v>
      </c>
      <c r="G21" s="274">
        <f>IF(G$10="","",SUMPRODUCT(--(db!$B$2:$B$6347=$E21),(LEN(db!$G$2:$G$6347)-LEN(SUBSTITUTE((UPPER(db!$G$2:$G$6347)),UPPER(G$10),"")))/LEN(G$10)))</f>
        <v>0</v>
      </c>
      <c r="H21" s="274">
        <f>IF(H$10="","",SUMPRODUCT(--(db!$B$2:$B$6347=$E21),(LEN(db!$G$2:$G$6347)-LEN(SUBSTITUTE((UPPER(db!$G$2:$G$6347)),UPPER(H$10),"")))/LEN(H$10)))</f>
        <v>0</v>
      </c>
      <c r="I21" s="274">
        <f>IF(I$10="","",SUMPRODUCT(--(db!$B$2:$B$6347=$E21),(LEN(db!$G$2:$G$6347)-LEN(SUBSTITUTE((UPPER(db!$G$2:$G$6347)),UPPER(I$10),"")))/LEN(I$10)))</f>
        <v>0</v>
      </c>
      <c r="J21" s="274">
        <f>IF(J$10="","",SUMPRODUCT(--(db!$B$2:$B$6347=$E21),(LEN(db!$G$2:$G$6347)-LEN(SUBSTITUTE((UPPER(db!$G$2:$G$6347)),UPPER(J$10),"")))/LEN(J$10)))</f>
        <v>0</v>
      </c>
      <c r="K21" s="271">
        <f>IF(K$10="","",SUMPRODUCT(--(db!$B$2:$B$6347=$E21),(LEN(db!$G$2:$G$6347)-LEN(SUBSTITUTE((UPPER(db!$G$2:$G$6347)),UPPER(K$10),"")))/LEN(K$10)))</f>
        <v>0</v>
      </c>
      <c r="L21" s="136">
        <f>IF(L$10="","",SUMPRODUCT(--(db!$B$2:$B$6347=$E21),(LEN(db!$G$2:$G$6347)-LEN(SUBSTITUTE((UPPER(db!$G$2:$G$6347)),UPPER(L$10),"")))/LEN(L$10)))</f>
        <v>0</v>
      </c>
      <c r="M21" s="136">
        <f>IF(M$10="","",SUMPRODUCT(--(db!$B$2:$B$6347=$E21),(LEN(db!$G$2:$G$6347)-LEN(SUBSTITUTE((UPPER(db!$G$2:$G$6347)),UPPER(M$10),"")))/LEN(M$10)))</f>
        <v>0</v>
      </c>
      <c r="N21" s="136">
        <f>IF(N$10="","",SUMPRODUCT(--(db!$B$2:$B$6347=$E21),(LEN(db!$G$2:$G$6347)-LEN(SUBSTITUTE((UPPER(db!$G$2:$G$6347)),UPPER(N$10),"")))/LEN(N$10)))</f>
        <v>0</v>
      </c>
      <c r="O21" s="136">
        <f>IF(O$10="","",SUMPRODUCT(--(db!$B$2:$B$6347=$E21),(LEN(db!$G$2:$G$6347)-LEN(SUBSTITUTE((UPPER(db!$G$2:$G$6347)),UPPER(O$10),"")))/LEN(O$10)))</f>
        <v>0</v>
      </c>
      <c r="P21" s="136">
        <f>IF(P$10="","",SUMPRODUCT(--(db!$B$2:$B$6347=$E21),(LEN(db!$G$2:$G$6347)-LEN(SUBSTITUTE((UPPER(db!$G$2:$G$6347)),UPPER(P$10),"")))/LEN(P$10)))</f>
        <v>0</v>
      </c>
      <c r="Q21" s="136">
        <f>IF(Q$10="","",SUMPRODUCT(--(db!$B$2:$B$6347=$E21),(LEN(db!$G$2:$G$6347)-LEN(SUBSTITUTE((UPPER(db!$G$2:$G$6347)),UPPER(Q$10),"")))/LEN(Q$10)))</f>
        <v>0</v>
      </c>
      <c r="R21" s="136">
        <f>IF(R$10="","",SUMPRODUCT(--(db!$B$2:$B$6347=$E21),(LEN(db!$G$2:$G$6347)-LEN(SUBSTITUTE((UPPER(db!$G$2:$G$6347)),UPPER(R$10),"")))/LEN(R$10)))</f>
        <v>0</v>
      </c>
      <c r="S21" s="136">
        <f>IF(S$10="","",SUMPRODUCT(--(db!$B$2:$B$6347=$E21),(LEN(db!$G$2:$G$6347)-LEN(SUBSTITUTE((UPPER(db!$G$2:$G$6347)),UPPER(S$10),"")))/LEN(S$10)))</f>
        <v>0</v>
      </c>
      <c r="T21" s="136">
        <f>IF(T$10="","",SUMPRODUCT(--(db!$B$2:$B$6347=$E21),(LEN(db!$G$2:$G$6347)-LEN(SUBSTITUTE((UPPER(db!$G$2:$G$6347)),UPPER(T$10),"")))/LEN(T$10)))</f>
        <v>0</v>
      </c>
      <c r="U21" s="136">
        <f>IF(U$10="","",SUMPRODUCT(--(db!$B$2:$B$6347=$E21),(LEN(db!$G$2:$G$6347)-LEN(SUBSTITUTE((UPPER(db!$G$2:$G$6347)),UPPER(U$10),"")))/LEN(U$10)))</f>
        <v>0</v>
      </c>
      <c r="V21" s="136">
        <f>IF(V$10="","",SUMPRODUCT(--(db!$B$2:$B$6347=$E21),(LEN(db!$G$2:$G$6347)-LEN(SUBSTITUTE((UPPER(db!$G$2:$G$6347)),UPPER(V$10),"")))/LEN(V$10)))</f>
        <v>0</v>
      </c>
      <c r="W21" s="136">
        <f>IF(W$10="","",SUMPRODUCT(--(db!$B$2:$B$6347=$E21),(LEN(db!$G$2:$G$6347)-LEN(SUBSTITUTE((UPPER(db!$G$2:$G$6347)),UPPER(W$10),"")))/LEN(W$10)))</f>
        <v>0</v>
      </c>
      <c r="X21" s="136">
        <f>IF(X$10="","",SUMPRODUCT(--(db!$B$2:$B$6347=$E21),(LEN(db!$G$2:$G$6347)-LEN(SUBSTITUTE((UPPER(db!$G$2:$G$6347)),UPPER(X$10),"")))/LEN(X$10)))</f>
        <v>0</v>
      </c>
      <c r="Y21" s="136">
        <f>IF(Y$10="","",SUMPRODUCT(--(db!$B$2:$B$6347=$E21),(LEN(db!$G$2:$G$6347)-LEN(SUBSTITUTE((UPPER(db!$G$2:$G$6347)),UPPER(Y$10),"")))/LEN(Y$10)))</f>
        <v>0</v>
      </c>
      <c r="Z21" s="136">
        <f>IF(Z$10="","",SUMPRODUCT(--(db!$B$2:$B$6347=$E21),(LEN(db!$G$2:$G$6347)-LEN(SUBSTITUTE((UPPER(db!$G$2:$G$6347)),UPPER(Z$10),"")))/LEN(Z$10)))</f>
        <v>0</v>
      </c>
      <c r="AA21" s="269">
        <f>IF(AA$10="","",SUMPRODUCT(--(db!$B$2:$B$6347=$E21),(LEN(db!$G$2:$G$6347)-LEN(SUBSTITUTE((UPPER(db!$G$2:$G$6347)),UPPER(AA$10),"")))/LEN(AA$10)))</f>
        <v>0</v>
      </c>
      <c r="AB21" s="136">
        <f>IF(AB$10="","",SUMPRODUCT(--(db!$B$2:$B$6347=$E21),(LEN(db!$G$2:$G$6347)-LEN(SUBSTITUTE((UPPER(db!$G$2:$G$6347)),UPPER(AB$10),"")))/LEN(AB$10)))</f>
        <v>0</v>
      </c>
      <c r="AC21" s="136">
        <f>IF(AC$10="","",SUMPRODUCT(--(db!$B$2:$B$6347=$E21),(LEN(db!$G$2:$G$6347)-LEN(SUBSTITUTE((UPPER(db!$G$2:$G$6347)),UPPER(AC$10),"")))/LEN(AC$10)))</f>
        <v>0</v>
      </c>
      <c r="AD21" s="136">
        <f>IF(AD$10="","",SUMPRODUCT(--(db!$B$2:$B$6347=$E21),(LEN(db!$G$2:$G$6347)-LEN(SUBSTITUTE((UPPER(db!$G$2:$G$6347)),UPPER(AD$10),"")))/LEN(AD$10)))</f>
        <v>0</v>
      </c>
      <c r="AE21" s="136">
        <f>IF(AE$10="","",SUMPRODUCT(--(db!$B$2:$B$6347=$E21),(LEN(db!$G$2:$G$6347)-LEN(SUBSTITUTE((UPPER(db!$G$2:$G$6347)),UPPER(AE$10),"")))/LEN(AE$10)))</f>
        <v>0</v>
      </c>
      <c r="AF21" s="136">
        <f>IF(AF$10="","",SUMPRODUCT(--(db!$B$2:$B$6347=$E21),(LEN(db!$G$2:$G$6347)-LEN(SUBSTITUTE((UPPER(db!$G$2:$G$6347)),UPPER(AF$10),"")))/LEN(AF$10)))</f>
        <v>0</v>
      </c>
      <c r="AG21" s="136">
        <f>IF(AG$10="","",SUMPRODUCT(--(db!$B$2:$B$6347=$E21),(LEN(db!$G$2:$G$6347)-LEN(SUBSTITUTE((UPPER(db!$G$2:$G$6347)),UPPER(AG$10),"")))/LEN(AG$10)))</f>
        <v>0</v>
      </c>
      <c r="AH21" s="136">
        <f>IF(AH$10="","",SUMPRODUCT(--(db!$B$2:$B$6347=$E21),(LEN(db!$G$2:$G$6347)-LEN(SUBSTITUTE((UPPER(db!$G$2:$G$6347)),UPPER(AH$10),"")))/LEN(AH$10)))</f>
        <v>0</v>
      </c>
      <c r="AI21" s="269">
        <f>IF(AI$10="","",SUMPRODUCT(--(db!$B$2:$B$6347=$E21),(LEN(db!$G$2:$G$6347)-LEN(SUBSTITUTE((UPPER(db!$G$2:$G$6347)),UPPER(AI$10),"")))/LEN(AI$10)))</f>
        <v>0</v>
      </c>
      <c r="AJ21" s="136">
        <f>IF(AJ$10="","",SUMPRODUCT(--(db!$B$2:$B$6347=$E21),(LEN(db!$G$2:$G$6347)-LEN(SUBSTITUTE((UPPER(db!$G$2:$G$6347)),UPPER(AJ$10),"")))/LEN(AJ$10)))</f>
        <v>0</v>
      </c>
      <c r="AK21" s="136">
        <f>IF(AK$10="","",SUMPRODUCT(--(db!$B$2:$B$6347=$E21),(LEN(db!$G$2:$G$6347)-LEN(SUBSTITUTE((UPPER(db!$G$2:$G$6347)),UPPER(AK$10),"")))/LEN(AK$10)))</f>
        <v>0</v>
      </c>
      <c r="AL21" s="136">
        <f>IF(AL$10="","",SUMPRODUCT(--(db!$B$2:$B$6347=$E21),(LEN(db!$G$2:$G$6347)-LEN(SUBSTITUTE((UPPER(db!$G$2:$G$6347)),UPPER(AL$10),"")))/LEN(AL$10)))</f>
        <v>0</v>
      </c>
      <c r="AM21" s="136">
        <f>IF(AM$10="","",SUMPRODUCT(--(db!$B$2:$B$6347=$E21),(LEN(db!$G$2:$G$6347)-LEN(SUBSTITUTE((UPPER(db!$G$2:$G$6347)),UPPER(AM$10),"")))/LEN(AM$10)))</f>
        <v>0</v>
      </c>
      <c r="AN21" s="136">
        <f>IF(AN$10="","",SUMPRODUCT(--(db!$B$2:$B$6347=$E21),(LEN(db!$G$2:$G$6347)-LEN(SUBSTITUTE((UPPER(db!$G$2:$G$6347)),UPPER(AN$10),"")))/LEN(AN$10)))</f>
        <v>0</v>
      </c>
      <c r="AO21" s="136">
        <f>IF(AO$10="","",SUMPRODUCT(--(db!$B$2:$B$6347=$E21),(LEN(db!$G$2:$G$6347)-LEN(SUBSTITUTE((UPPER(db!$G$2:$G$6347)),UPPER(AO$10),"")))/LEN(AO$10)))</f>
        <v>0</v>
      </c>
      <c r="AP21" s="136">
        <f>IF(AP$10="","",SUMPRODUCT(--(db!$B$2:$B$6347=$E21),(LEN(db!$G$2:$G$6347)-LEN(SUBSTITUTE((UPPER(db!$G$2:$G$6347)),UPPER(AP$10),"")))/LEN(AP$10)))</f>
        <v>0</v>
      </c>
      <c r="AQ21" s="137">
        <f>IF(AQ$10="","",SUMPRODUCT(--(db!$B$2:$B$6347=$E21),(LEN(db!$G$2:$G$6347)-LEN(SUBSTITUTE((UPPER(db!$G$2:$G$6347)),UPPER(AQ$10),"")))/LEN(AQ$10)))</f>
        <v>0</v>
      </c>
      <c r="AR21" s="120">
        <v>11</v>
      </c>
      <c r="AS21" s="115">
        <v>231</v>
      </c>
      <c r="AT21" s="125" t="s">
        <v>249</v>
      </c>
      <c r="AU21" s="122">
        <f t="shared" si="1"/>
        <v>0</v>
      </c>
      <c r="AW21" s="333"/>
      <c r="AX21" s="340"/>
      <c r="AY21" s="342">
        <f>SUM($AY$19:$AY$20)</f>
        <v>0</v>
      </c>
      <c r="AZ21" s="343">
        <f>SUM(AZ19:AZ20)</f>
        <v>71</v>
      </c>
      <c r="BA21" s="343">
        <f>SUM(BA19:BA20)</f>
        <v>71</v>
      </c>
      <c r="BD21" s="378"/>
      <c r="BE21" s="547" t="s">
        <v>250</v>
      </c>
      <c r="BF21" s="379" t="s">
        <v>249</v>
      </c>
      <c r="BG21" s="380">
        <v>231</v>
      </c>
      <c r="BH21" s="133">
        <f>SUM($F$20:$K$22,$AA$20:$AA$22,$AI$20:$AI$22,$F$24:$K$25,$AA$24:$AA$25,$AI$24:$AI$25)</f>
        <v>0</v>
      </c>
      <c r="BI21" s="336">
        <f>BJ21-BH21</f>
        <v>0</v>
      </c>
      <c r="BJ21" s="381">
        <f>SUMPRODUCT(--($AT$11:$AT$124=BF21),$AU$11:$AU$124)</f>
        <v>0</v>
      </c>
      <c r="BK21" s="61"/>
      <c r="BL21" s="61"/>
      <c r="BM21" s="333">
        <v>9</v>
      </c>
      <c r="BN21" s="347" t="s">
        <v>82</v>
      </c>
      <c r="BO21" s="339">
        <f t="shared" si="3"/>
        <v>30</v>
      </c>
      <c r="BP21" s="339">
        <f t="shared" si="8"/>
        <v>0</v>
      </c>
      <c r="BQ21" s="339">
        <f t="shared" si="4"/>
        <v>30</v>
      </c>
      <c r="BR21" s="339">
        <f t="shared" si="6"/>
        <v>0</v>
      </c>
      <c r="BS21" s="339">
        <f t="shared" si="7"/>
        <v>30</v>
      </c>
      <c r="BT21" s="61"/>
    </row>
    <row r="22" spans="3:76" x14ac:dyDescent="0.25">
      <c r="C22" s="115" t="s">
        <v>248</v>
      </c>
      <c r="D22" s="115">
        <v>231</v>
      </c>
      <c r="E22" s="116">
        <v>12</v>
      </c>
      <c r="F22" s="275">
        <f>IF(F$10="","",SUMPRODUCT(--(db!$B$2:$B$6347=$E22),(LEN(db!$G$2:$G$6347)-LEN(SUBSTITUTE((UPPER(db!$G$2:$G$6347)),UPPER(F$10),"")))/LEN(F$10)))</f>
        <v>0</v>
      </c>
      <c r="G22" s="274">
        <f>IF(G$10="","",SUMPRODUCT(--(db!$B$2:$B$6347=$E22),(LEN(db!$G$2:$G$6347)-LEN(SUBSTITUTE((UPPER(db!$G$2:$G$6347)),UPPER(G$10),"")))/LEN(G$10)))</f>
        <v>0</v>
      </c>
      <c r="H22" s="274">
        <f>IF(H$10="","",SUMPRODUCT(--(db!$B$2:$B$6347=$E22),(LEN(db!$G$2:$G$6347)-LEN(SUBSTITUTE((UPPER(db!$G$2:$G$6347)),UPPER(H$10),"")))/LEN(H$10)))</f>
        <v>0</v>
      </c>
      <c r="I22" s="274">
        <f>IF(I$10="","",SUMPRODUCT(--(db!$B$2:$B$6347=$E22),(LEN(db!$G$2:$G$6347)-LEN(SUBSTITUTE((UPPER(db!$G$2:$G$6347)),UPPER(I$10),"")))/LEN(I$10)))</f>
        <v>0</v>
      </c>
      <c r="J22" s="274">
        <f>IF(J$10="","",SUMPRODUCT(--(db!$B$2:$B$6347=$E22),(LEN(db!$G$2:$G$6347)-LEN(SUBSTITUTE((UPPER(db!$G$2:$G$6347)),UPPER(J$10),"")))/LEN(J$10)))</f>
        <v>0</v>
      </c>
      <c r="K22" s="271">
        <f>IF(K$10="","",SUMPRODUCT(--(db!$B$2:$B$6347=$E22),(LEN(db!$G$2:$G$6347)-LEN(SUBSTITUTE((UPPER(db!$G$2:$G$6347)),UPPER(K$10),"")))/LEN(K$10)))</f>
        <v>0</v>
      </c>
      <c r="L22" s="136">
        <f>IF(L$10="","",SUMPRODUCT(--(db!$B$2:$B$6347=$E22),(LEN(db!$G$2:$G$6347)-LEN(SUBSTITUTE((UPPER(db!$G$2:$G$6347)),UPPER(L$10),"")))/LEN(L$10)))</f>
        <v>0</v>
      </c>
      <c r="M22" s="136">
        <f>IF(M$10="","",SUMPRODUCT(--(db!$B$2:$B$6347=$E22),(LEN(db!$G$2:$G$6347)-LEN(SUBSTITUTE((UPPER(db!$G$2:$G$6347)),UPPER(M$10),"")))/LEN(M$10)))</f>
        <v>0</v>
      </c>
      <c r="N22" s="136">
        <f>IF(N$10="","",SUMPRODUCT(--(db!$B$2:$B$6347=$E22),(LEN(db!$G$2:$G$6347)-LEN(SUBSTITUTE((UPPER(db!$G$2:$G$6347)),UPPER(N$10),"")))/LEN(N$10)))</f>
        <v>0</v>
      </c>
      <c r="O22" s="136">
        <f>IF(O$10="","",SUMPRODUCT(--(db!$B$2:$B$6347=$E22),(LEN(db!$G$2:$G$6347)-LEN(SUBSTITUTE((UPPER(db!$G$2:$G$6347)),UPPER(O$10),"")))/LEN(O$10)))</f>
        <v>0</v>
      </c>
      <c r="P22" s="136">
        <f>IF(P$10="","",SUMPRODUCT(--(db!$B$2:$B$6347=$E22),(LEN(db!$G$2:$G$6347)-LEN(SUBSTITUTE((UPPER(db!$G$2:$G$6347)),UPPER(P$10),"")))/LEN(P$10)))</f>
        <v>0</v>
      </c>
      <c r="Q22" s="136">
        <f>IF(Q$10="","",SUMPRODUCT(--(db!$B$2:$B$6347=$E22),(LEN(db!$G$2:$G$6347)-LEN(SUBSTITUTE((UPPER(db!$G$2:$G$6347)),UPPER(Q$10),"")))/LEN(Q$10)))</f>
        <v>0</v>
      </c>
      <c r="R22" s="136">
        <f>IF(R$10="","",SUMPRODUCT(--(db!$B$2:$B$6347=$E22),(LEN(db!$G$2:$G$6347)-LEN(SUBSTITUTE((UPPER(db!$G$2:$G$6347)),UPPER(R$10),"")))/LEN(R$10)))</f>
        <v>0</v>
      </c>
      <c r="S22" s="136">
        <f>IF(S$10="","",SUMPRODUCT(--(db!$B$2:$B$6347=$E22),(LEN(db!$G$2:$G$6347)-LEN(SUBSTITUTE((UPPER(db!$G$2:$G$6347)),UPPER(S$10),"")))/LEN(S$10)))</f>
        <v>0</v>
      </c>
      <c r="T22" s="136">
        <f>IF(T$10="","",SUMPRODUCT(--(db!$B$2:$B$6347=$E22),(LEN(db!$G$2:$G$6347)-LEN(SUBSTITUTE((UPPER(db!$G$2:$G$6347)),UPPER(T$10),"")))/LEN(T$10)))</f>
        <v>0</v>
      </c>
      <c r="U22" s="136">
        <f>IF(U$10="","",SUMPRODUCT(--(db!$B$2:$B$6347=$E22),(LEN(db!$G$2:$G$6347)-LEN(SUBSTITUTE((UPPER(db!$G$2:$G$6347)),UPPER(U$10),"")))/LEN(U$10)))</f>
        <v>0</v>
      </c>
      <c r="V22" s="136">
        <f>IF(V$10="","",SUMPRODUCT(--(db!$B$2:$B$6347=$E22),(LEN(db!$G$2:$G$6347)-LEN(SUBSTITUTE((UPPER(db!$G$2:$G$6347)),UPPER(V$10),"")))/LEN(V$10)))</f>
        <v>0</v>
      </c>
      <c r="W22" s="136">
        <f>IF(W$10="","",SUMPRODUCT(--(db!$B$2:$B$6347=$E22),(LEN(db!$G$2:$G$6347)-LEN(SUBSTITUTE((UPPER(db!$G$2:$G$6347)),UPPER(W$10),"")))/LEN(W$10)))</f>
        <v>0</v>
      </c>
      <c r="X22" s="136">
        <f>IF(X$10="","",SUMPRODUCT(--(db!$B$2:$B$6347=$E22),(LEN(db!$G$2:$G$6347)-LEN(SUBSTITUTE((UPPER(db!$G$2:$G$6347)),UPPER(X$10),"")))/LEN(X$10)))</f>
        <v>0</v>
      </c>
      <c r="Y22" s="136">
        <f>IF(Y$10="","",SUMPRODUCT(--(db!$B$2:$B$6347=$E22),(LEN(db!$G$2:$G$6347)-LEN(SUBSTITUTE((UPPER(db!$G$2:$G$6347)),UPPER(Y$10),"")))/LEN(Y$10)))</f>
        <v>0</v>
      </c>
      <c r="Z22" s="136">
        <f>IF(Z$10="","",SUMPRODUCT(--(db!$B$2:$B$6347=$E22),(LEN(db!$G$2:$G$6347)-LEN(SUBSTITUTE((UPPER(db!$G$2:$G$6347)),UPPER(Z$10),"")))/LEN(Z$10)))</f>
        <v>0</v>
      </c>
      <c r="AA22" s="272">
        <f>IF(AA$10="","",SUMPRODUCT(--(db!$B$2:$B$6347=$E22),(LEN(db!$G$2:$G$6347)-LEN(SUBSTITUTE((UPPER(db!$G$2:$G$6347)),UPPER(AA$10),"")))/LEN(AA$10)))</f>
        <v>0</v>
      </c>
      <c r="AB22" s="136">
        <f>IF(AB$10="","",SUMPRODUCT(--(db!$B$2:$B$6347=$E22),(LEN(db!$G$2:$G$6347)-LEN(SUBSTITUTE((UPPER(db!$G$2:$G$6347)),UPPER(AB$10),"")))/LEN(AB$10)))</f>
        <v>0</v>
      </c>
      <c r="AC22" s="136">
        <f>IF(AC$10="","",SUMPRODUCT(--(db!$B$2:$B$6347=$E22),(LEN(db!$G$2:$G$6347)-LEN(SUBSTITUTE((UPPER(db!$G$2:$G$6347)),UPPER(AC$10),"")))/LEN(AC$10)))</f>
        <v>0</v>
      </c>
      <c r="AD22" s="136">
        <f>IF(AD$10="","",SUMPRODUCT(--(db!$B$2:$B$6347=$E22),(LEN(db!$G$2:$G$6347)-LEN(SUBSTITUTE((UPPER(db!$G$2:$G$6347)),UPPER(AD$10),"")))/LEN(AD$10)))</f>
        <v>0</v>
      </c>
      <c r="AE22" s="136">
        <f>IF(AE$10="","",SUMPRODUCT(--(db!$B$2:$B$6347=$E22),(LEN(db!$G$2:$G$6347)-LEN(SUBSTITUTE((UPPER(db!$G$2:$G$6347)),UPPER(AE$10),"")))/LEN(AE$10)))</f>
        <v>0</v>
      </c>
      <c r="AF22" s="136">
        <f>IF(AF$10="","",SUMPRODUCT(--(db!$B$2:$B$6347=$E22),(LEN(db!$G$2:$G$6347)-LEN(SUBSTITUTE((UPPER(db!$G$2:$G$6347)),UPPER(AF$10),"")))/LEN(AF$10)))</f>
        <v>0</v>
      </c>
      <c r="AG22" s="136">
        <f>IF(AG$10="","",SUMPRODUCT(--(db!$B$2:$B$6347=$E22),(LEN(db!$G$2:$G$6347)-LEN(SUBSTITUTE((UPPER(db!$G$2:$G$6347)),UPPER(AG$10),"")))/LEN(AG$10)))</f>
        <v>0</v>
      </c>
      <c r="AH22" s="136">
        <f>IF(AH$10="","",SUMPRODUCT(--(db!$B$2:$B$6347=$E22),(LEN(db!$G$2:$G$6347)-LEN(SUBSTITUTE((UPPER(db!$G$2:$G$6347)),UPPER(AH$10),"")))/LEN(AH$10)))</f>
        <v>0</v>
      </c>
      <c r="AI22" s="269">
        <f>IF(AI$10="","",SUMPRODUCT(--(db!$B$2:$B$6347=$E22),(LEN(db!$G$2:$G$6347)-LEN(SUBSTITUTE((UPPER(db!$G$2:$G$6347)),UPPER(AI$10),"")))/LEN(AI$10)))</f>
        <v>0</v>
      </c>
      <c r="AJ22" s="136">
        <f>IF(AJ$10="","",SUMPRODUCT(--(db!$B$2:$B$6347=$E22),(LEN(db!$G$2:$G$6347)-LEN(SUBSTITUTE((UPPER(db!$G$2:$G$6347)),UPPER(AJ$10),"")))/LEN(AJ$10)))</f>
        <v>0</v>
      </c>
      <c r="AK22" s="136">
        <f>IF(AK$10="","",SUMPRODUCT(--(db!$B$2:$B$6347=$E22),(LEN(db!$G$2:$G$6347)-LEN(SUBSTITUTE((UPPER(db!$G$2:$G$6347)),UPPER(AK$10),"")))/LEN(AK$10)))</f>
        <v>0</v>
      </c>
      <c r="AL22" s="136">
        <f>IF(AL$10="","",SUMPRODUCT(--(db!$B$2:$B$6347=$E22),(LEN(db!$G$2:$G$6347)-LEN(SUBSTITUTE((UPPER(db!$G$2:$G$6347)),UPPER(AL$10),"")))/LEN(AL$10)))</f>
        <v>0</v>
      </c>
      <c r="AM22" s="136">
        <f>IF(AM$10="","",SUMPRODUCT(--(db!$B$2:$B$6347=$E22),(LEN(db!$G$2:$G$6347)-LEN(SUBSTITUTE((UPPER(db!$G$2:$G$6347)),UPPER(AM$10),"")))/LEN(AM$10)))</f>
        <v>0</v>
      </c>
      <c r="AN22" s="136">
        <f>IF(AN$10="","",SUMPRODUCT(--(db!$B$2:$B$6347=$E22),(LEN(db!$G$2:$G$6347)-LEN(SUBSTITUTE((UPPER(db!$G$2:$G$6347)),UPPER(AN$10),"")))/LEN(AN$10)))</f>
        <v>0</v>
      </c>
      <c r="AO22" s="136">
        <f>IF(AO$10="","",SUMPRODUCT(--(db!$B$2:$B$6347=$E22),(LEN(db!$G$2:$G$6347)-LEN(SUBSTITUTE((UPPER(db!$G$2:$G$6347)),UPPER(AO$10),"")))/LEN(AO$10)))</f>
        <v>0</v>
      </c>
      <c r="AP22" s="136">
        <f>IF(AP$10="","",SUMPRODUCT(--(db!$B$2:$B$6347=$E22),(LEN(db!$G$2:$G$6347)-LEN(SUBSTITUTE((UPPER(db!$G$2:$G$6347)),UPPER(AP$10),"")))/LEN(AP$10)))</f>
        <v>0</v>
      </c>
      <c r="AQ22" s="137">
        <f>IF(AQ$10="","",SUMPRODUCT(--(db!$B$2:$B$6347=$E22),(LEN(db!$G$2:$G$6347)-LEN(SUBSTITUTE((UPPER(db!$G$2:$G$6347)),UPPER(AQ$10),"")))/LEN(AQ$10)))</f>
        <v>0</v>
      </c>
      <c r="AR22" s="120">
        <v>12</v>
      </c>
      <c r="AS22" s="115">
        <v>231</v>
      </c>
      <c r="AT22" s="125" t="s">
        <v>249</v>
      </c>
      <c r="AU22" s="122">
        <f t="shared" si="1"/>
        <v>0</v>
      </c>
      <c r="AW22" s="333"/>
      <c r="AX22" s="344"/>
      <c r="AY22" s="345" t="str">
        <f>"= 19 x "&amp;AY21/19</f>
        <v>= 19 x 0</v>
      </c>
      <c r="AZ22" s="345" t="str">
        <f>"= 19 x "&amp;AZ21/19</f>
        <v>= 19 x 3,73684210526316</v>
      </c>
      <c r="BA22" s="345" t="str">
        <f>"= 19 x "&amp;BA21/19</f>
        <v>= 19 x 3,73684210526316</v>
      </c>
      <c r="BD22" s="378"/>
      <c r="BE22" s="547"/>
      <c r="BF22" s="379"/>
      <c r="BG22" s="380"/>
      <c r="BH22" s="130" t="str">
        <f>"= 19 x "&amp;BH21/19</f>
        <v>= 19 x 0</v>
      </c>
      <c r="BI22" s="386">
        <f>BG21</f>
        <v>231</v>
      </c>
      <c r="BJ22" s="387">
        <f>BG21</f>
        <v>231</v>
      </c>
      <c r="BK22" s="61"/>
      <c r="BL22" s="61"/>
      <c r="BM22" s="333">
        <v>10</v>
      </c>
      <c r="BN22" s="347" t="s">
        <v>53</v>
      </c>
      <c r="BO22" s="339">
        <f t="shared" si="3"/>
        <v>200</v>
      </c>
      <c r="BP22" s="339">
        <f t="shared" si="8"/>
        <v>0</v>
      </c>
      <c r="BQ22" s="339">
        <f t="shared" si="4"/>
        <v>200</v>
      </c>
      <c r="BR22" s="339">
        <f t="shared" si="6"/>
        <v>0</v>
      </c>
      <c r="BS22" s="339">
        <f t="shared" si="7"/>
        <v>200</v>
      </c>
      <c r="BT22" s="61"/>
    </row>
    <row r="23" spans="3:76" x14ac:dyDescent="0.25">
      <c r="C23" s="115" t="s">
        <v>251</v>
      </c>
      <c r="D23" s="115">
        <v>271</v>
      </c>
      <c r="E23" s="116">
        <v>13</v>
      </c>
      <c r="F23" s="275">
        <f>IF(F$10="","",SUMPRODUCT(--(db!$B$2:$B$6347=$E23),(LEN(db!$G$2:$G$6347)-LEN(SUBSTITUTE((UPPER(db!$G$2:$G$6347)),UPPER(F$10),"")))/LEN(F$10)))</f>
        <v>0</v>
      </c>
      <c r="G23" s="274">
        <f>IF(G$10="","",SUMPRODUCT(--(db!$B$2:$B$6347=$E23),(LEN(db!$G$2:$G$6347)-LEN(SUBSTITUTE((UPPER(db!$G$2:$G$6347)),UPPER(G$10),"")))/LEN(G$10)))</f>
        <v>0</v>
      </c>
      <c r="H23" s="274">
        <f>IF(H$10="","",SUMPRODUCT(--(db!$B$2:$B$6347=$E23),(LEN(db!$G$2:$G$6347)-LEN(SUBSTITUTE((UPPER(db!$G$2:$G$6347)),UPPER(H$10),"")))/LEN(H$10)))</f>
        <v>0</v>
      </c>
      <c r="I23" s="274">
        <f>IF(I$10="","",SUMPRODUCT(--(db!$B$2:$B$6347=$E23),(LEN(db!$G$2:$G$6347)-LEN(SUBSTITUTE((UPPER(db!$G$2:$G$6347)),UPPER(I$10),"")))/LEN(I$10)))</f>
        <v>0</v>
      </c>
      <c r="J23" s="274">
        <f>IF(J$10="","",SUMPRODUCT(--(db!$B$2:$B$6347=$E23),(LEN(db!$G$2:$G$6347)-LEN(SUBSTITUTE((UPPER(db!$G$2:$G$6347)),UPPER(J$10),"")))/LEN(J$10)))</f>
        <v>0</v>
      </c>
      <c r="K23" s="271">
        <f>IF(K$10="","",SUMPRODUCT(--(db!$B$2:$B$6347=$E23),(LEN(db!$G$2:$G$6347)-LEN(SUBSTITUTE((UPPER(db!$G$2:$G$6347)),UPPER(K$10),"")))/LEN(K$10)))</f>
        <v>0</v>
      </c>
      <c r="L23" s="139">
        <f>IF(L$10="","",SUMPRODUCT(--(db!$B$2:$B$6347=$E23),(LEN(db!$G$2:$G$6347)-LEN(SUBSTITUTE((UPPER(db!$G$2:$G$6347)),UPPER(L$10),"")))/LEN(L$10)))</f>
        <v>0</v>
      </c>
      <c r="M23" s="139">
        <f>IF(M$10="","",SUMPRODUCT(--(db!$B$2:$B$6347=$E23),(LEN(db!$G$2:$G$6347)-LEN(SUBSTITUTE((UPPER(db!$G$2:$G$6347)),UPPER(M$10),"")))/LEN(M$10)))</f>
        <v>0</v>
      </c>
      <c r="N23" s="139">
        <f>IF(N$10="","",SUMPRODUCT(--(db!$B$2:$B$6347=$E23),(LEN(db!$G$2:$G$6347)-LEN(SUBSTITUTE((UPPER(db!$G$2:$G$6347)),UPPER(N$10),"")))/LEN(N$10)))</f>
        <v>0</v>
      </c>
      <c r="O23" s="139">
        <f>IF(O$10="","",SUMPRODUCT(--(db!$B$2:$B$6347=$E23),(LEN(db!$G$2:$G$6347)-LEN(SUBSTITUTE((UPPER(db!$G$2:$G$6347)),UPPER(O$10),"")))/LEN(O$10)))</f>
        <v>0</v>
      </c>
      <c r="P23" s="139">
        <f>IF(P$10="","",SUMPRODUCT(--(db!$B$2:$B$6347=$E23),(LEN(db!$G$2:$G$6347)-LEN(SUBSTITUTE((UPPER(db!$G$2:$G$6347)),UPPER(P$10),"")))/LEN(P$10)))</f>
        <v>0</v>
      </c>
      <c r="Q23" s="139">
        <f>IF(Q$10="","",SUMPRODUCT(--(db!$B$2:$B$6347=$E23),(LEN(db!$G$2:$G$6347)-LEN(SUBSTITUTE((UPPER(db!$G$2:$G$6347)),UPPER(Q$10),"")))/LEN(Q$10)))</f>
        <v>0</v>
      </c>
      <c r="R23" s="139">
        <f>IF(R$10="","",SUMPRODUCT(--(db!$B$2:$B$6347=$E23),(LEN(db!$G$2:$G$6347)-LEN(SUBSTITUTE((UPPER(db!$G$2:$G$6347)),UPPER(R$10),"")))/LEN(R$10)))</f>
        <v>0</v>
      </c>
      <c r="S23" s="139">
        <f>IF(S$10="","",SUMPRODUCT(--(db!$B$2:$B$6347=$E23),(LEN(db!$G$2:$G$6347)-LEN(SUBSTITUTE((UPPER(db!$G$2:$G$6347)),UPPER(S$10),"")))/LEN(S$10)))</f>
        <v>0</v>
      </c>
      <c r="T23" s="139">
        <f>IF(T$10="","",SUMPRODUCT(--(db!$B$2:$B$6347=$E23),(LEN(db!$G$2:$G$6347)-LEN(SUBSTITUTE((UPPER(db!$G$2:$G$6347)),UPPER(T$10),"")))/LEN(T$10)))</f>
        <v>0</v>
      </c>
      <c r="U23" s="139">
        <f>IF(U$10="","",SUMPRODUCT(--(db!$B$2:$B$6347=$E23),(LEN(db!$G$2:$G$6347)-LEN(SUBSTITUTE((UPPER(db!$G$2:$G$6347)),UPPER(U$10),"")))/LEN(U$10)))</f>
        <v>0</v>
      </c>
      <c r="V23" s="139">
        <f>IF(V$10="","",SUMPRODUCT(--(db!$B$2:$B$6347=$E23),(LEN(db!$G$2:$G$6347)-LEN(SUBSTITUTE((UPPER(db!$G$2:$G$6347)),UPPER(V$10),"")))/LEN(V$10)))</f>
        <v>0</v>
      </c>
      <c r="W23" s="139">
        <f>IF(W$10="","",SUMPRODUCT(--(db!$B$2:$B$6347=$E23),(LEN(db!$G$2:$G$6347)-LEN(SUBSTITUTE((UPPER(db!$G$2:$G$6347)),UPPER(W$10),"")))/LEN(W$10)))</f>
        <v>0</v>
      </c>
      <c r="X23" s="139">
        <f>IF(X$10="","",SUMPRODUCT(--(db!$B$2:$B$6347=$E23),(LEN(db!$G$2:$G$6347)-LEN(SUBSTITUTE((UPPER(db!$G$2:$G$6347)),UPPER(X$10),"")))/LEN(X$10)))</f>
        <v>0</v>
      </c>
      <c r="Y23" s="139">
        <f>IF(Y$10="","",SUMPRODUCT(--(db!$B$2:$B$6347=$E23),(LEN(db!$G$2:$G$6347)-LEN(SUBSTITUTE((UPPER(db!$G$2:$G$6347)),UPPER(Y$10),"")))/LEN(Y$10)))</f>
        <v>0</v>
      </c>
      <c r="Z23" s="139">
        <f>IF(Z$10="","",SUMPRODUCT(--(db!$B$2:$B$6347=$E23),(LEN(db!$G$2:$G$6347)-LEN(SUBSTITUTE((UPPER(db!$G$2:$G$6347)),UPPER(Z$10),"")))/LEN(Z$10)))</f>
        <v>0</v>
      </c>
      <c r="AA23" s="269">
        <f>IF(AA$10="","",SUMPRODUCT(--(db!$B$2:$B$6347=$E23),(LEN(db!$G$2:$G$6347)-LEN(SUBSTITUTE((UPPER(db!$G$2:$G$6347)),UPPER(AA$10),"")))/LEN(AA$10)))</f>
        <v>0</v>
      </c>
      <c r="AB23" s="271">
        <f>IF(AB$10="","",SUMPRODUCT(--(db!$B$2:$B$6347=$E23),(LEN(db!$G$2:$G$6347)-LEN(SUBSTITUTE((UPPER(db!$G$2:$G$6347)),UPPER(AB$10),"")))/LEN(AB$10)))</f>
        <v>0</v>
      </c>
      <c r="AC23" s="139">
        <f>IF(AC$10="","",SUMPRODUCT(--(db!$B$2:$B$6347=$E23),(LEN(db!$G$2:$G$6347)-LEN(SUBSTITUTE((UPPER(db!$G$2:$G$6347)),UPPER(AC$10),"")))/LEN(AC$10)))</f>
        <v>0</v>
      </c>
      <c r="AD23" s="139">
        <f>IF(AD$10="","",SUMPRODUCT(--(db!$B$2:$B$6347=$E23),(LEN(db!$G$2:$G$6347)-LEN(SUBSTITUTE((UPPER(db!$G$2:$G$6347)),UPPER(AD$10),"")))/LEN(AD$10)))</f>
        <v>0</v>
      </c>
      <c r="AE23" s="139">
        <f>IF(AE$10="","",SUMPRODUCT(--(db!$B$2:$B$6347=$E23),(LEN(db!$G$2:$G$6347)-LEN(SUBSTITUTE((UPPER(db!$G$2:$G$6347)),UPPER(AE$10),"")))/LEN(AE$10)))</f>
        <v>0</v>
      </c>
      <c r="AF23" s="139">
        <f>IF(AF$10="","",SUMPRODUCT(--(db!$B$2:$B$6347=$E23),(LEN(db!$G$2:$G$6347)-LEN(SUBSTITUTE((UPPER(db!$G$2:$G$6347)),UPPER(AF$10),"")))/LEN(AF$10)))</f>
        <v>0</v>
      </c>
      <c r="AG23" s="139">
        <f>IF(AG$10="","",SUMPRODUCT(--(db!$B$2:$B$6347=$E23),(LEN(db!$G$2:$G$6347)-LEN(SUBSTITUTE((UPPER(db!$G$2:$G$6347)),UPPER(AG$10),"")))/LEN(AG$10)))</f>
        <v>0</v>
      </c>
      <c r="AH23" s="139">
        <f>IF(AH$10="","",SUMPRODUCT(--(db!$B$2:$B$6347=$E23),(LEN(db!$G$2:$G$6347)-LEN(SUBSTITUTE((UPPER(db!$G$2:$G$6347)),UPPER(AH$10),"")))/LEN(AH$10)))</f>
        <v>0</v>
      </c>
      <c r="AI23" s="269">
        <f>IF(AI$10="","",SUMPRODUCT(--(db!$B$2:$B$6347=$E23),(LEN(db!$G$2:$G$6347)-LEN(SUBSTITUTE((UPPER(db!$G$2:$G$6347)),UPPER(AI$10),"")))/LEN(AI$10)))</f>
        <v>0</v>
      </c>
      <c r="AJ23" s="139">
        <f>IF(AJ$10="","",SUMPRODUCT(--(db!$B$2:$B$6347=$E23),(LEN(db!$G$2:$G$6347)-LEN(SUBSTITUTE((UPPER(db!$G$2:$G$6347)),UPPER(AJ$10),"")))/LEN(AJ$10)))</f>
        <v>0</v>
      </c>
      <c r="AK23" s="139">
        <f>IF(AK$10="","",SUMPRODUCT(--(db!$B$2:$B$6347=$E23),(LEN(db!$G$2:$G$6347)-LEN(SUBSTITUTE((UPPER(db!$G$2:$G$6347)),UPPER(AK$10),"")))/LEN(AK$10)))</f>
        <v>0</v>
      </c>
      <c r="AL23" s="139">
        <f>IF(AL$10="","",SUMPRODUCT(--(db!$B$2:$B$6347=$E23),(LEN(db!$G$2:$G$6347)-LEN(SUBSTITUTE((UPPER(db!$G$2:$G$6347)),UPPER(AL$10),"")))/LEN(AL$10)))</f>
        <v>0</v>
      </c>
      <c r="AM23" s="139">
        <f>IF(AM$10="","",SUMPRODUCT(--(db!$B$2:$B$6347=$E23),(LEN(db!$G$2:$G$6347)-LEN(SUBSTITUTE((UPPER(db!$G$2:$G$6347)),UPPER(AM$10),"")))/LEN(AM$10)))</f>
        <v>0</v>
      </c>
      <c r="AN23" s="139">
        <f>IF(AN$10="","",SUMPRODUCT(--(db!$B$2:$B$6347=$E23),(LEN(db!$G$2:$G$6347)-LEN(SUBSTITUTE((UPPER(db!$G$2:$G$6347)),UPPER(AN$10),"")))/LEN(AN$10)))</f>
        <v>0</v>
      </c>
      <c r="AO23" s="139">
        <f>IF(AO$10="","",SUMPRODUCT(--(db!$B$2:$B$6347=$E23),(LEN(db!$G$2:$G$6347)-LEN(SUBSTITUTE((UPPER(db!$G$2:$G$6347)),UPPER(AO$10),"")))/LEN(AO$10)))</f>
        <v>0</v>
      </c>
      <c r="AP23" s="139">
        <f>IF(AP$10="","",SUMPRODUCT(--(db!$B$2:$B$6347=$E23),(LEN(db!$G$2:$G$6347)-LEN(SUBSTITUTE((UPPER(db!$G$2:$G$6347)),UPPER(AP$10),"")))/LEN(AP$10)))</f>
        <v>0</v>
      </c>
      <c r="AQ23" s="140">
        <f>IF(AQ$10="","",SUMPRODUCT(--(db!$B$2:$B$6347=$E23),(LEN(db!$G$2:$G$6347)-LEN(SUBSTITUTE((UPPER(db!$G$2:$G$6347)),UPPER(AQ$10),"")))/LEN(AQ$10)))</f>
        <v>0</v>
      </c>
      <c r="AR23" s="120">
        <v>13</v>
      </c>
      <c r="AS23" s="115">
        <v>271</v>
      </c>
      <c r="AT23" s="125" t="s">
        <v>252</v>
      </c>
      <c r="AU23" s="122">
        <f t="shared" si="1"/>
        <v>0</v>
      </c>
      <c r="AW23" s="333"/>
      <c r="AX23" s="344"/>
      <c r="AY23" s="335" t="s">
        <v>253</v>
      </c>
      <c r="AZ23" s="335" t="s">
        <v>254</v>
      </c>
      <c r="BA23" s="335" t="s">
        <v>255</v>
      </c>
      <c r="BD23" s="378"/>
      <c r="BE23" s="379">
        <v>13</v>
      </c>
      <c r="BF23" s="379" t="s">
        <v>252</v>
      </c>
      <c r="BG23" s="380">
        <v>271</v>
      </c>
      <c r="BH23" s="133">
        <f>SUM($F$23:$K$23,$AA$23:$AB$23,$AI$23)</f>
        <v>0</v>
      </c>
      <c r="BI23" s="336">
        <f>BJ23-BH23</f>
        <v>0</v>
      </c>
      <c r="BJ23" s="381">
        <f>SUMPRODUCT(--($AT$11:$AT$124=BF23),$AU$11:$AU$124)</f>
        <v>0</v>
      </c>
      <c r="BK23" s="61"/>
      <c r="BL23" s="61"/>
      <c r="BM23" s="333">
        <v>11</v>
      </c>
      <c r="BN23" s="347" t="s">
        <v>40</v>
      </c>
      <c r="BO23" s="339">
        <f t="shared" si="3"/>
        <v>8</v>
      </c>
      <c r="BP23" s="339">
        <f t="shared" si="8"/>
        <v>0</v>
      </c>
      <c r="BQ23" s="339">
        <f t="shared" si="4"/>
        <v>8</v>
      </c>
      <c r="BR23" s="339">
        <f t="shared" si="6"/>
        <v>0</v>
      </c>
      <c r="BS23" s="339">
        <f t="shared" si="7"/>
        <v>8</v>
      </c>
      <c r="BT23" s="61"/>
    </row>
    <row r="24" spans="3:76" x14ac:dyDescent="0.25">
      <c r="C24" s="115" t="s">
        <v>248</v>
      </c>
      <c r="D24" s="115">
        <v>231</v>
      </c>
      <c r="E24" s="116">
        <v>14</v>
      </c>
      <c r="F24" s="275">
        <f>IF(F$10="","",SUMPRODUCT(--(db!$B$2:$B$6347=$E24),(LEN(db!$G$2:$G$6347)-LEN(SUBSTITUTE((UPPER(db!$G$2:$G$6347)),UPPER(F$10),"")))/LEN(F$10)))</f>
        <v>0</v>
      </c>
      <c r="G24" s="274">
        <f>IF(G$10="","",SUMPRODUCT(--(db!$B$2:$B$6347=$E24),(LEN(db!$G$2:$G$6347)-LEN(SUBSTITUTE((UPPER(db!$G$2:$G$6347)),UPPER(G$10),"")))/LEN(G$10)))</f>
        <v>0</v>
      </c>
      <c r="H24" s="274">
        <f>IF(H$10="","",SUMPRODUCT(--(db!$B$2:$B$6347=$E24),(LEN(db!$G$2:$G$6347)-LEN(SUBSTITUTE((UPPER(db!$G$2:$G$6347)),UPPER(H$10),"")))/LEN(H$10)))</f>
        <v>0</v>
      </c>
      <c r="I24" s="274">
        <f>IF(I$10="","",SUMPRODUCT(--(db!$B$2:$B$6347=$E24),(LEN(db!$G$2:$G$6347)-LEN(SUBSTITUTE((UPPER(db!$G$2:$G$6347)),UPPER(I$10),"")))/LEN(I$10)))</f>
        <v>0</v>
      </c>
      <c r="J24" s="274">
        <f>IF(J$10="","",SUMPRODUCT(--(db!$B$2:$B$6347=$E24),(LEN(db!$G$2:$G$6347)-LEN(SUBSTITUTE((UPPER(db!$G$2:$G$6347)),UPPER(J$10),"")))/LEN(J$10)))</f>
        <v>0</v>
      </c>
      <c r="K24" s="271">
        <f>IF(K$10="","",SUMPRODUCT(--(db!$B$2:$B$6347=$E24),(LEN(db!$G$2:$G$6347)-LEN(SUBSTITUTE((UPPER(db!$G$2:$G$6347)),UPPER(K$10),"")))/LEN(K$10)))</f>
        <v>0</v>
      </c>
      <c r="L24" s="136">
        <f>IF(L$10="","",SUMPRODUCT(--(db!$B$2:$B$6347=$E24),(LEN(db!$G$2:$G$6347)-LEN(SUBSTITUTE((UPPER(db!$G$2:$G$6347)),UPPER(L$10),"")))/LEN(L$10)))</f>
        <v>0</v>
      </c>
      <c r="M24" s="136">
        <f>IF(M$10="","",SUMPRODUCT(--(db!$B$2:$B$6347=$E24),(LEN(db!$G$2:$G$6347)-LEN(SUBSTITUTE((UPPER(db!$G$2:$G$6347)),UPPER(M$10),"")))/LEN(M$10)))</f>
        <v>0</v>
      </c>
      <c r="N24" s="136">
        <f>IF(N$10="","",SUMPRODUCT(--(db!$B$2:$B$6347=$E24),(LEN(db!$G$2:$G$6347)-LEN(SUBSTITUTE((UPPER(db!$G$2:$G$6347)),UPPER(N$10),"")))/LEN(N$10)))</f>
        <v>0</v>
      </c>
      <c r="O24" s="136">
        <f>IF(O$10="","",SUMPRODUCT(--(db!$B$2:$B$6347=$E24),(LEN(db!$G$2:$G$6347)-LEN(SUBSTITUTE((UPPER(db!$G$2:$G$6347)),UPPER(O$10),"")))/LEN(O$10)))</f>
        <v>0</v>
      </c>
      <c r="P24" s="136">
        <f>IF(P$10="","",SUMPRODUCT(--(db!$B$2:$B$6347=$E24),(LEN(db!$G$2:$G$6347)-LEN(SUBSTITUTE((UPPER(db!$G$2:$G$6347)),UPPER(P$10),"")))/LEN(P$10)))</f>
        <v>0</v>
      </c>
      <c r="Q24" s="136">
        <f>IF(Q$10="","",SUMPRODUCT(--(db!$B$2:$B$6347=$E24),(LEN(db!$G$2:$G$6347)-LEN(SUBSTITUTE((UPPER(db!$G$2:$G$6347)),UPPER(Q$10),"")))/LEN(Q$10)))</f>
        <v>0</v>
      </c>
      <c r="R24" s="136">
        <f>IF(R$10="","",SUMPRODUCT(--(db!$B$2:$B$6347=$E24),(LEN(db!$G$2:$G$6347)-LEN(SUBSTITUTE((UPPER(db!$G$2:$G$6347)),UPPER(R$10),"")))/LEN(R$10)))</f>
        <v>0</v>
      </c>
      <c r="S24" s="136">
        <f>IF(S$10="","",SUMPRODUCT(--(db!$B$2:$B$6347=$E24),(LEN(db!$G$2:$G$6347)-LEN(SUBSTITUTE((UPPER(db!$G$2:$G$6347)),UPPER(S$10),"")))/LEN(S$10)))</f>
        <v>0</v>
      </c>
      <c r="T24" s="136">
        <f>IF(T$10="","",SUMPRODUCT(--(db!$B$2:$B$6347=$E24),(LEN(db!$G$2:$G$6347)-LEN(SUBSTITUTE((UPPER(db!$G$2:$G$6347)),UPPER(T$10),"")))/LEN(T$10)))</f>
        <v>0</v>
      </c>
      <c r="U24" s="136">
        <f>IF(U$10="","",SUMPRODUCT(--(db!$B$2:$B$6347=$E24),(LEN(db!$G$2:$G$6347)-LEN(SUBSTITUTE((UPPER(db!$G$2:$G$6347)),UPPER(U$10),"")))/LEN(U$10)))</f>
        <v>0</v>
      </c>
      <c r="V24" s="136">
        <f>IF(V$10="","",SUMPRODUCT(--(db!$B$2:$B$6347=$E24),(LEN(db!$G$2:$G$6347)-LEN(SUBSTITUTE((UPPER(db!$G$2:$G$6347)),UPPER(V$10),"")))/LEN(V$10)))</f>
        <v>0</v>
      </c>
      <c r="W24" s="136">
        <f>IF(W$10="","",SUMPRODUCT(--(db!$B$2:$B$6347=$E24),(LEN(db!$G$2:$G$6347)-LEN(SUBSTITUTE((UPPER(db!$G$2:$G$6347)),UPPER(W$10),"")))/LEN(W$10)))</f>
        <v>0</v>
      </c>
      <c r="X24" s="136">
        <f>IF(X$10="","",SUMPRODUCT(--(db!$B$2:$B$6347=$E24),(LEN(db!$G$2:$G$6347)-LEN(SUBSTITUTE((UPPER(db!$G$2:$G$6347)),UPPER(X$10),"")))/LEN(X$10)))</f>
        <v>0</v>
      </c>
      <c r="Y24" s="136">
        <f>IF(Y$10="","",SUMPRODUCT(--(db!$B$2:$B$6347=$E24),(LEN(db!$G$2:$G$6347)-LEN(SUBSTITUTE((UPPER(db!$G$2:$G$6347)),UPPER(Y$10),"")))/LEN(Y$10)))</f>
        <v>0</v>
      </c>
      <c r="Z24" s="136">
        <f>IF(Z$10="","",SUMPRODUCT(--(db!$B$2:$B$6347=$E24),(LEN(db!$G$2:$G$6347)-LEN(SUBSTITUTE((UPPER(db!$G$2:$G$6347)),UPPER(Z$10),"")))/LEN(Z$10)))</f>
        <v>0</v>
      </c>
      <c r="AA24" s="273">
        <f>IF(AA$10="","",SUMPRODUCT(--(db!$B$2:$B$6347=$E24),(LEN(db!$G$2:$G$6347)-LEN(SUBSTITUTE((UPPER(db!$G$2:$G$6347)),UPPER(AA$10),"")))/LEN(AA$10)))</f>
        <v>0</v>
      </c>
      <c r="AB24" s="136">
        <f>IF(AB$10="","",SUMPRODUCT(--(db!$B$2:$B$6347=$E24),(LEN(db!$G$2:$G$6347)-LEN(SUBSTITUTE((UPPER(db!$G$2:$G$6347)),UPPER(AB$10),"")))/LEN(AB$10)))</f>
        <v>0</v>
      </c>
      <c r="AC24" s="136">
        <f>IF(AC$10="","",SUMPRODUCT(--(db!$B$2:$B$6347=$E24),(LEN(db!$G$2:$G$6347)-LEN(SUBSTITUTE((UPPER(db!$G$2:$G$6347)),UPPER(AC$10),"")))/LEN(AC$10)))</f>
        <v>0</v>
      </c>
      <c r="AD24" s="136">
        <f>IF(AD$10="","",SUMPRODUCT(--(db!$B$2:$B$6347=$E24),(LEN(db!$G$2:$G$6347)-LEN(SUBSTITUTE((UPPER(db!$G$2:$G$6347)),UPPER(AD$10),"")))/LEN(AD$10)))</f>
        <v>0</v>
      </c>
      <c r="AE24" s="136">
        <f>IF(AE$10="","",SUMPRODUCT(--(db!$B$2:$B$6347=$E24),(LEN(db!$G$2:$G$6347)-LEN(SUBSTITUTE((UPPER(db!$G$2:$G$6347)),UPPER(AE$10),"")))/LEN(AE$10)))</f>
        <v>0</v>
      </c>
      <c r="AF24" s="136">
        <f>IF(AF$10="","",SUMPRODUCT(--(db!$B$2:$B$6347=$E24),(LEN(db!$G$2:$G$6347)-LEN(SUBSTITUTE((UPPER(db!$G$2:$G$6347)),UPPER(AF$10),"")))/LEN(AF$10)))</f>
        <v>0</v>
      </c>
      <c r="AG24" s="136">
        <f>IF(AG$10="","",SUMPRODUCT(--(db!$B$2:$B$6347=$E24),(LEN(db!$G$2:$G$6347)-LEN(SUBSTITUTE((UPPER(db!$G$2:$G$6347)),UPPER(AG$10),"")))/LEN(AG$10)))</f>
        <v>0</v>
      </c>
      <c r="AH24" s="136">
        <f>IF(AH$10="","",SUMPRODUCT(--(db!$B$2:$B$6347=$E24),(LEN(db!$G$2:$G$6347)-LEN(SUBSTITUTE((UPPER(db!$G$2:$G$6347)),UPPER(AH$10),"")))/LEN(AH$10)))</f>
        <v>0</v>
      </c>
      <c r="AI24" s="269">
        <f>IF(AI$10="","",SUMPRODUCT(--(db!$B$2:$B$6347=$E24),(LEN(db!$G$2:$G$6347)-LEN(SUBSTITUTE((UPPER(db!$G$2:$G$6347)),UPPER(AI$10),"")))/LEN(AI$10)))</f>
        <v>0</v>
      </c>
      <c r="AJ24" s="136">
        <f>IF(AJ$10="","",SUMPRODUCT(--(db!$B$2:$B$6347=$E24),(LEN(db!$G$2:$G$6347)-LEN(SUBSTITUTE((UPPER(db!$G$2:$G$6347)),UPPER(AJ$10),"")))/LEN(AJ$10)))</f>
        <v>0</v>
      </c>
      <c r="AK24" s="136">
        <f>IF(AK$10="","",SUMPRODUCT(--(db!$B$2:$B$6347=$E24),(LEN(db!$G$2:$G$6347)-LEN(SUBSTITUTE((UPPER(db!$G$2:$G$6347)),UPPER(AK$10),"")))/LEN(AK$10)))</f>
        <v>0</v>
      </c>
      <c r="AL24" s="136">
        <f>IF(AL$10="","",SUMPRODUCT(--(db!$B$2:$B$6347=$E24),(LEN(db!$G$2:$G$6347)-LEN(SUBSTITUTE((UPPER(db!$G$2:$G$6347)),UPPER(AL$10),"")))/LEN(AL$10)))</f>
        <v>0</v>
      </c>
      <c r="AM24" s="136">
        <f>IF(AM$10="","",SUMPRODUCT(--(db!$B$2:$B$6347=$E24),(LEN(db!$G$2:$G$6347)-LEN(SUBSTITUTE((UPPER(db!$G$2:$G$6347)),UPPER(AM$10),"")))/LEN(AM$10)))</f>
        <v>0</v>
      </c>
      <c r="AN24" s="136">
        <f>IF(AN$10="","",SUMPRODUCT(--(db!$B$2:$B$6347=$E24),(LEN(db!$G$2:$G$6347)-LEN(SUBSTITUTE((UPPER(db!$G$2:$G$6347)),UPPER(AN$10),"")))/LEN(AN$10)))</f>
        <v>0</v>
      </c>
      <c r="AO24" s="136">
        <f>IF(AO$10="","",SUMPRODUCT(--(db!$B$2:$B$6347=$E24),(LEN(db!$G$2:$G$6347)-LEN(SUBSTITUTE((UPPER(db!$G$2:$G$6347)),UPPER(AO$10),"")))/LEN(AO$10)))</f>
        <v>0</v>
      </c>
      <c r="AP24" s="136">
        <f>IF(AP$10="","",SUMPRODUCT(--(db!$B$2:$B$6347=$E24),(LEN(db!$G$2:$G$6347)-LEN(SUBSTITUTE((UPPER(db!$G$2:$G$6347)),UPPER(AP$10),"")))/LEN(AP$10)))</f>
        <v>0</v>
      </c>
      <c r="AQ24" s="137">
        <f>IF(AQ$10="","",SUMPRODUCT(--(db!$B$2:$B$6347=$E24),(LEN(db!$G$2:$G$6347)-LEN(SUBSTITUTE((UPPER(db!$G$2:$G$6347)),UPPER(AQ$10),"")))/LEN(AQ$10)))</f>
        <v>0</v>
      </c>
      <c r="AR24" s="120">
        <v>14</v>
      </c>
      <c r="AS24" s="115">
        <v>231</v>
      </c>
      <c r="AT24" s="125" t="s">
        <v>249</v>
      </c>
      <c r="AU24" s="122">
        <f t="shared" si="1"/>
        <v>0</v>
      </c>
      <c r="AW24" s="333"/>
      <c r="AX24" s="344"/>
      <c r="AY24" s="346">
        <f>MOD(AY21,19)</f>
        <v>0</v>
      </c>
      <c r="AZ24" s="346">
        <f>MOD(AZ21,19)</f>
        <v>14</v>
      </c>
      <c r="BA24" s="346">
        <f>MOD(BA21,19)</f>
        <v>14</v>
      </c>
      <c r="BD24" s="378"/>
      <c r="BE24" s="295"/>
      <c r="BF24" s="379"/>
      <c r="BG24" s="380"/>
      <c r="BH24" s="130" t="str">
        <f>"= 19 x "&amp;BH23/19</f>
        <v>= 19 x 0</v>
      </c>
      <c r="BI24" s="386">
        <f>BG23</f>
        <v>271</v>
      </c>
      <c r="BJ24" s="387">
        <f>BG23</f>
        <v>271</v>
      </c>
      <c r="BK24" s="61"/>
      <c r="BL24" s="61"/>
      <c r="BM24" s="333">
        <v>12</v>
      </c>
      <c r="BN24" s="347" t="s">
        <v>84</v>
      </c>
      <c r="BO24" s="339">
        <f t="shared" si="3"/>
        <v>40</v>
      </c>
      <c r="BP24" s="339">
        <f t="shared" si="8"/>
        <v>0</v>
      </c>
      <c r="BQ24" s="339">
        <f t="shared" si="4"/>
        <v>40</v>
      </c>
      <c r="BR24" s="339">
        <f t="shared" si="6"/>
        <v>0</v>
      </c>
      <c r="BS24" s="339">
        <f t="shared" si="7"/>
        <v>40</v>
      </c>
      <c r="BT24" s="61"/>
    </row>
    <row r="25" spans="3:76" x14ac:dyDescent="0.25">
      <c r="C25" s="115" t="s">
        <v>248</v>
      </c>
      <c r="D25" s="115">
        <v>231</v>
      </c>
      <c r="E25" s="116">
        <v>15</v>
      </c>
      <c r="F25" s="275">
        <f>IF(F$10="","",SUMPRODUCT(--(db!$B$2:$B$6347=$E25),(LEN(db!$G$2:$G$6347)-LEN(SUBSTITUTE((UPPER(db!$G$2:$G$6347)),UPPER(F$10),"")))/LEN(F$10)))</f>
        <v>0</v>
      </c>
      <c r="G25" s="274">
        <f>IF(G$10="","",SUMPRODUCT(--(db!$B$2:$B$6347=$E25),(LEN(db!$G$2:$G$6347)-LEN(SUBSTITUTE((UPPER(db!$G$2:$G$6347)),UPPER(G$10),"")))/LEN(G$10)))</f>
        <v>0</v>
      </c>
      <c r="H25" s="274">
        <f>IF(H$10="","",SUMPRODUCT(--(db!$B$2:$B$6347=$E25),(LEN(db!$G$2:$G$6347)-LEN(SUBSTITUTE((UPPER(db!$G$2:$G$6347)),UPPER(H$10),"")))/LEN(H$10)))</f>
        <v>0</v>
      </c>
      <c r="I25" s="274">
        <f>IF(I$10="","",SUMPRODUCT(--(db!$B$2:$B$6347=$E25),(LEN(db!$G$2:$G$6347)-LEN(SUBSTITUTE((UPPER(db!$G$2:$G$6347)),UPPER(I$10),"")))/LEN(I$10)))</f>
        <v>0</v>
      </c>
      <c r="J25" s="274">
        <f>IF(J$10="","",SUMPRODUCT(--(db!$B$2:$B$6347=$E25),(LEN(db!$G$2:$G$6347)-LEN(SUBSTITUTE((UPPER(db!$G$2:$G$6347)),UPPER(J$10),"")))/LEN(J$10)))</f>
        <v>0</v>
      </c>
      <c r="K25" s="271">
        <f>IF(K$10="","",SUMPRODUCT(--(db!$B$2:$B$6347=$E25),(LEN(db!$G$2:$G$6347)-LEN(SUBSTITUTE((UPPER(db!$G$2:$G$6347)),UPPER(K$10),"")))/LEN(K$10)))</f>
        <v>0</v>
      </c>
      <c r="L25" s="136">
        <f>IF(L$10="","",SUMPRODUCT(--(db!$B$2:$B$6347=$E25),(LEN(db!$G$2:$G$6347)-LEN(SUBSTITUTE((UPPER(db!$G$2:$G$6347)),UPPER(L$10),"")))/LEN(L$10)))</f>
        <v>0</v>
      </c>
      <c r="M25" s="136">
        <f>IF(M$10="","",SUMPRODUCT(--(db!$B$2:$B$6347=$E25),(LEN(db!$G$2:$G$6347)-LEN(SUBSTITUTE((UPPER(db!$G$2:$G$6347)),UPPER(M$10),"")))/LEN(M$10)))</f>
        <v>0</v>
      </c>
      <c r="N25" s="136">
        <f>IF(N$10="","",SUMPRODUCT(--(db!$B$2:$B$6347=$E25),(LEN(db!$G$2:$G$6347)-LEN(SUBSTITUTE((UPPER(db!$G$2:$G$6347)),UPPER(N$10),"")))/LEN(N$10)))</f>
        <v>0</v>
      </c>
      <c r="O25" s="136">
        <f>IF(O$10="","",SUMPRODUCT(--(db!$B$2:$B$6347=$E25),(LEN(db!$G$2:$G$6347)-LEN(SUBSTITUTE((UPPER(db!$G$2:$G$6347)),UPPER(O$10),"")))/LEN(O$10)))</f>
        <v>0</v>
      </c>
      <c r="P25" s="136">
        <f>IF(P$10="","",SUMPRODUCT(--(db!$B$2:$B$6347=$E25),(LEN(db!$G$2:$G$6347)-LEN(SUBSTITUTE((UPPER(db!$G$2:$G$6347)),UPPER(P$10),"")))/LEN(P$10)))</f>
        <v>0</v>
      </c>
      <c r="Q25" s="136">
        <f>IF(Q$10="","",SUMPRODUCT(--(db!$B$2:$B$6347=$E25),(LEN(db!$G$2:$G$6347)-LEN(SUBSTITUTE((UPPER(db!$G$2:$G$6347)),UPPER(Q$10),"")))/LEN(Q$10)))</f>
        <v>0</v>
      </c>
      <c r="R25" s="136">
        <f>IF(R$10="","",SUMPRODUCT(--(db!$B$2:$B$6347=$E25),(LEN(db!$G$2:$G$6347)-LEN(SUBSTITUTE((UPPER(db!$G$2:$G$6347)),UPPER(R$10),"")))/LEN(R$10)))</f>
        <v>0</v>
      </c>
      <c r="S25" s="136">
        <f>IF(S$10="","",SUMPRODUCT(--(db!$B$2:$B$6347=$E25),(LEN(db!$G$2:$G$6347)-LEN(SUBSTITUTE((UPPER(db!$G$2:$G$6347)),UPPER(S$10),"")))/LEN(S$10)))</f>
        <v>0</v>
      </c>
      <c r="T25" s="136">
        <f>IF(T$10="","",SUMPRODUCT(--(db!$B$2:$B$6347=$E25),(LEN(db!$G$2:$G$6347)-LEN(SUBSTITUTE((UPPER(db!$G$2:$G$6347)),UPPER(T$10),"")))/LEN(T$10)))</f>
        <v>0</v>
      </c>
      <c r="U25" s="136">
        <f>IF(U$10="","",SUMPRODUCT(--(db!$B$2:$B$6347=$E25),(LEN(db!$G$2:$G$6347)-LEN(SUBSTITUTE((UPPER(db!$G$2:$G$6347)),UPPER(U$10),"")))/LEN(U$10)))</f>
        <v>0</v>
      </c>
      <c r="V25" s="136">
        <f>IF(V$10="","",SUMPRODUCT(--(db!$B$2:$B$6347=$E25),(LEN(db!$G$2:$G$6347)-LEN(SUBSTITUTE((UPPER(db!$G$2:$G$6347)),UPPER(V$10),"")))/LEN(V$10)))</f>
        <v>0</v>
      </c>
      <c r="W25" s="136">
        <f>IF(W$10="","",SUMPRODUCT(--(db!$B$2:$B$6347=$E25),(LEN(db!$G$2:$G$6347)-LEN(SUBSTITUTE((UPPER(db!$G$2:$G$6347)),UPPER(W$10),"")))/LEN(W$10)))</f>
        <v>0</v>
      </c>
      <c r="X25" s="136">
        <f>IF(X$10="","",SUMPRODUCT(--(db!$B$2:$B$6347=$E25),(LEN(db!$G$2:$G$6347)-LEN(SUBSTITUTE((UPPER(db!$G$2:$G$6347)),UPPER(X$10),"")))/LEN(X$10)))</f>
        <v>0</v>
      </c>
      <c r="Y25" s="136">
        <f>IF(Y$10="","",SUMPRODUCT(--(db!$B$2:$B$6347=$E25),(LEN(db!$G$2:$G$6347)-LEN(SUBSTITUTE((UPPER(db!$G$2:$G$6347)),UPPER(Y$10),"")))/LEN(Y$10)))</f>
        <v>0</v>
      </c>
      <c r="Z25" s="136">
        <f>IF(Z$10="","",SUMPRODUCT(--(db!$B$2:$B$6347=$E25),(LEN(db!$G$2:$G$6347)-LEN(SUBSTITUTE((UPPER(db!$G$2:$G$6347)),UPPER(Z$10),"")))/LEN(Z$10)))</f>
        <v>0</v>
      </c>
      <c r="AA25" s="273">
        <f>IF(AA$10="","",SUMPRODUCT(--(db!$B$2:$B$6347=$E25),(LEN(db!$G$2:$G$6347)-LEN(SUBSTITUTE((UPPER(db!$G$2:$G$6347)),UPPER(AA$10),"")))/LEN(AA$10)))</f>
        <v>0</v>
      </c>
      <c r="AB25" s="136">
        <f>IF(AB$10="","",SUMPRODUCT(--(db!$B$2:$B$6347=$E25),(LEN(db!$G$2:$G$6347)-LEN(SUBSTITUTE((UPPER(db!$G$2:$G$6347)),UPPER(AB$10),"")))/LEN(AB$10)))</f>
        <v>0</v>
      </c>
      <c r="AC25" s="136">
        <f>IF(AC$10="","",SUMPRODUCT(--(db!$B$2:$B$6347=$E25),(LEN(db!$G$2:$G$6347)-LEN(SUBSTITUTE((UPPER(db!$G$2:$G$6347)),UPPER(AC$10),"")))/LEN(AC$10)))</f>
        <v>0</v>
      </c>
      <c r="AD25" s="136">
        <f>IF(AD$10="","",SUMPRODUCT(--(db!$B$2:$B$6347=$E25),(LEN(db!$G$2:$G$6347)-LEN(SUBSTITUTE((UPPER(db!$G$2:$G$6347)),UPPER(AD$10),"")))/LEN(AD$10)))</f>
        <v>0</v>
      </c>
      <c r="AE25" s="136">
        <f>IF(AE$10="","",SUMPRODUCT(--(db!$B$2:$B$6347=$E25),(LEN(db!$G$2:$G$6347)-LEN(SUBSTITUTE((UPPER(db!$G$2:$G$6347)),UPPER(AE$10),"")))/LEN(AE$10)))</f>
        <v>0</v>
      </c>
      <c r="AF25" s="136">
        <f>IF(AF$10="","",SUMPRODUCT(--(db!$B$2:$B$6347=$E25),(LEN(db!$G$2:$G$6347)-LEN(SUBSTITUTE((UPPER(db!$G$2:$G$6347)),UPPER(AF$10),"")))/LEN(AF$10)))</f>
        <v>0</v>
      </c>
      <c r="AG25" s="136">
        <f>IF(AG$10="","",SUMPRODUCT(--(db!$B$2:$B$6347=$E25),(LEN(db!$G$2:$G$6347)-LEN(SUBSTITUTE((UPPER(db!$G$2:$G$6347)),UPPER(AG$10),"")))/LEN(AG$10)))</f>
        <v>0</v>
      </c>
      <c r="AH25" s="136">
        <f>IF(AH$10="","",SUMPRODUCT(--(db!$B$2:$B$6347=$E25),(LEN(db!$G$2:$G$6347)-LEN(SUBSTITUTE((UPPER(db!$G$2:$G$6347)),UPPER(AH$10),"")))/LEN(AH$10)))</f>
        <v>0</v>
      </c>
      <c r="AI25" s="269">
        <f>IF(AI$10="","",SUMPRODUCT(--(db!$B$2:$B$6347=$E25),(LEN(db!$G$2:$G$6347)-LEN(SUBSTITUTE((UPPER(db!$G$2:$G$6347)),UPPER(AI$10),"")))/LEN(AI$10)))</f>
        <v>0</v>
      </c>
      <c r="AJ25" s="136">
        <f>IF(AJ$10="","",SUMPRODUCT(--(db!$B$2:$B$6347=$E25),(LEN(db!$G$2:$G$6347)-LEN(SUBSTITUTE((UPPER(db!$G$2:$G$6347)),UPPER(AJ$10),"")))/LEN(AJ$10)))</f>
        <v>0</v>
      </c>
      <c r="AK25" s="136">
        <f>IF(AK$10="","",SUMPRODUCT(--(db!$B$2:$B$6347=$E25),(LEN(db!$G$2:$G$6347)-LEN(SUBSTITUTE((UPPER(db!$G$2:$G$6347)),UPPER(AK$10),"")))/LEN(AK$10)))</f>
        <v>0</v>
      </c>
      <c r="AL25" s="136">
        <f>IF(AL$10="","",SUMPRODUCT(--(db!$B$2:$B$6347=$E25),(LEN(db!$G$2:$G$6347)-LEN(SUBSTITUTE((UPPER(db!$G$2:$G$6347)),UPPER(AL$10),"")))/LEN(AL$10)))</f>
        <v>0</v>
      </c>
      <c r="AM25" s="136">
        <f>IF(AM$10="","",SUMPRODUCT(--(db!$B$2:$B$6347=$E25),(LEN(db!$G$2:$G$6347)-LEN(SUBSTITUTE((UPPER(db!$G$2:$G$6347)),UPPER(AM$10),"")))/LEN(AM$10)))</f>
        <v>0</v>
      </c>
      <c r="AN25" s="136">
        <f>IF(AN$10="","",SUMPRODUCT(--(db!$B$2:$B$6347=$E25),(LEN(db!$G$2:$G$6347)-LEN(SUBSTITUTE((UPPER(db!$G$2:$G$6347)),UPPER(AN$10),"")))/LEN(AN$10)))</f>
        <v>0</v>
      </c>
      <c r="AO25" s="136">
        <f>IF(AO$10="","",SUMPRODUCT(--(db!$B$2:$B$6347=$E25),(LEN(db!$G$2:$G$6347)-LEN(SUBSTITUTE((UPPER(db!$G$2:$G$6347)),UPPER(AO$10),"")))/LEN(AO$10)))</f>
        <v>0</v>
      </c>
      <c r="AP25" s="136">
        <f>IF(AP$10="","",SUMPRODUCT(--(db!$B$2:$B$6347=$E25),(LEN(db!$G$2:$G$6347)-LEN(SUBSTITUTE((UPPER(db!$G$2:$G$6347)),UPPER(AP$10),"")))/LEN(AP$10)))</f>
        <v>0</v>
      </c>
      <c r="AQ25" s="137">
        <f>IF(AQ$10="","",SUMPRODUCT(--(db!$B$2:$B$6347=$E25),(LEN(db!$G$2:$G$6347)-LEN(SUBSTITUTE((UPPER(db!$G$2:$G$6347)),UPPER(AQ$10),"")))/LEN(AQ$10)))</f>
        <v>0</v>
      </c>
      <c r="AR25" s="120">
        <v>15</v>
      </c>
      <c r="AS25" s="115">
        <v>231</v>
      </c>
      <c r="AT25" s="125" t="s">
        <v>249</v>
      </c>
      <c r="AU25" s="122">
        <f t="shared" si="1"/>
        <v>0</v>
      </c>
      <c r="AW25" s="344"/>
      <c r="AX25" s="344"/>
      <c r="AY25" s="344"/>
      <c r="AZ25" s="344"/>
      <c r="BA25" s="344"/>
      <c r="BD25" s="378"/>
      <c r="BE25" s="347">
        <v>19</v>
      </c>
      <c r="BF25" s="388" t="s">
        <v>256</v>
      </c>
      <c r="BG25" s="380">
        <v>195</v>
      </c>
      <c r="BH25" s="133">
        <f>SUM($O$29:$P$29,$V$29:$Z$29,$AE$29,$AG$29)</f>
        <v>0</v>
      </c>
      <c r="BI25" s="336">
        <f>BJ25-BH25</f>
        <v>0</v>
      </c>
      <c r="BJ25" s="381">
        <f>SUMPRODUCT(--($AT$11:$AT$124=BF25),$AU$11:$AU$124)</f>
        <v>0</v>
      </c>
      <c r="BK25" s="61"/>
      <c r="BL25" s="61"/>
      <c r="BM25" s="333">
        <v>13</v>
      </c>
      <c r="BN25" s="347" t="s">
        <v>86</v>
      </c>
      <c r="BO25" s="339">
        <f t="shared" si="3"/>
        <v>50</v>
      </c>
      <c r="BP25" s="339">
        <f t="shared" si="8"/>
        <v>0</v>
      </c>
      <c r="BQ25" s="339">
        <f t="shared" si="4"/>
        <v>50</v>
      </c>
      <c r="BR25" s="339">
        <f t="shared" si="6"/>
        <v>0</v>
      </c>
      <c r="BS25" s="339">
        <f t="shared" si="7"/>
        <v>50</v>
      </c>
      <c r="BT25" s="61"/>
    </row>
    <row r="26" spans="3:76" x14ac:dyDescent="0.25">
      <c r="C26" s="115"/>
      <c r="D26" s="115"/>
      <c r="E26" s="116">
        <v>16</v>
      </c>
      <c r="F26" s="128">
        <f>IF(F$10="","",SUMPRODUCT(--(db!$B$2:$B$6347=$E26),(LEN(db!$G$2:$G$6347)-LEN(SUBSTITUTE((UPPER(db!$G$2:$G$6347)),UPPER(F$10),"")))/LEN(F$10)))</f>
        <v>0</v>
      </c>
      <c r="G26" s="30">
        <f>IF(G$10="","",SUMPRODUCT(--(db!$B$2:$B$6347=$E26),(LEN(db!$G$2:$G$6347)-LEN(SUBSTITUTE((UPPER(db!$G$2:$G$6347)),UPPER(G$10),"")))/LEN(G$10)))</f>
        <v>0</v>
      </c>
      <c r="H26" s="30">
        <f>IF(H$10="","",SUMPRODUCT(--(db!$B$2:$B$6347=$E26),(LEN(db!$G$2:$G$6347)-LEN(SUBSTITUTE((UPPER(db!$G$2:$G$6347)),UPPER(H$10),"")))/LEN(H$10)))</f>
        <v>0</v>
      </c>
      <c r="I26" s="30">
        <f>IF(I$10="","",SUMPRODUCT(--(db!$B$2:$B$6347=$E26),(LEN(db!$G$2:$G$6347)-LEN(SUBSTITUTE((UPPER(db!$G$2:$G$6347)),UPPER(I$10),"")))/LEN(I$10)))</f>
        <v>0</v>
      </c>
      <c r="J26" s="30">
        <f>IF(J$10="","",SUMPRODUCT(--(db!$B$2:$B$6347=$E26),(LEN(db!$G$2:$G$6347)-LEN(SUBSTITUTE((UPPER(db!$G$2:$G$6347)),UPPER(J$10),"")))/LEN(J$10)))</f>
        <v>0</v>
      </c>
      <c r="K26" s="30">
        <f>IF(K$10="","",SUMPRODUCT(--(db!$B$2:$B$6347=$E26),(LEN(db!$G$2:$G$6347)-LEN(SUBSTITUTE((UPPER(db!$G$2:$G$6347)),UPPER(K$10),"")))/LEN(K$10)))</f>
        <v>0</v>
      </c>
      <c r="L26" s="30">
        <f>IF(L$10="","",SUMPRODUCT(--(db!$B$2:$B$6347=$E26),(LEN(db!$G$2:$G$6347)-LEN(SUBSTITUTE((UPPER(db!$G$2:$G$6347)),UPPER(L$10),"")))/LEN(L$10)))</f>
        <v>0</v>
      </c>
      <c r="M26" s="30">
        <f>IF(M$10="","",SUMPRODUCT(--(db!$B$2:$B$6347=$E26),(LEN(db!$G$2:$G$6347)-LEN(SUBSTITUTE((UPPER(db!$G$2:$G$6347)),UPPER(M$10),"")))/LEN(M$10)))</f>
        <v>0</v>
      </c>
      <c r="N26" s="30">
        <f>IF(N$10="","",SUMPRODUCT(--(db!$B$2:$B$6347=$E26),(LEN(db!$G$2:$G$6347)-LEN(SUBSTITUTE((UPPER(db!$G$2:$G$6347)),UPPER(N$10),"")))/LEN(N$10)))</f>
        <v>0</v>
      </c>
      <c r="O26" s="30">
        <f>IF(O$10="","",SUMPRODUCT(--(db!$B$2:$B$6347=$E26),(LEN(db!$G$2:$G$6347)-LEN(SUBSTITUTE((UPPER(db!$G$2:$G$6347)),UPPER(O$10),"")))/LEN(O$10)))</f>
        <v>0</v>
      </c>
      <c r="P26" s="30">
        <f>IF(P$10="","",SUMPRODUCT(--(db!$B$2:$B$6347=$E26),(LEN(db!$G$2:$G$6347)-LEN(SUBSTITUTE((UPPER(db!$G$2:$G$6347)),UPPER(P$10),"")))/LEN(P$10)))</f>
        <v>0</v>
      </c>
      <c r="Q26" s="30">
        <f>IF(Q$10="","",SUMPRODUCT(--(db!$B$2:$B$6347=$E26),(LEN(db!$G$2:$G$6347)-LEN(SUBSTITUTE((UPPER(db!$G$2:$G$6347)),UPPER(Q$10),"")))/LEN(Q$10)))</f>
        <v>0</v>
      </c>
      <c r="R26" s="30">
        <f>IF(R$10="","",SUMPRODUCT(--(db!$B$2:$B$6347=$E26),(LEN(db!$G$2:$G$6347)-LEN(SUBSTITUTE((UPPER(db!$G$2:$G$6347)),UPPER(R$10),"")))/LEN(R$10)))</f>
        <v>0</v>
      </c>
      <c r="S26" s="30">
        <f>IF(S$10="","",SUMPRODUCT(--(db!$B$2:$B$6347=$E26),(LEN(db!$G$2:$G$6347)-LEN(SUBSTITUTE((UPPER(db!$G$2:$G$6347)),UPPER(S$10),"")))/LEN(S$10)))</f>
        <v>0</v>
      </c>
      <c r="T26" s="30">
        <f>IF(T$10="","",SUMPRODUCT(--(db!$B$2:$B$6347=$E26),(LEN(db!$G$2:$G$6347)-LEN(SUBSTITUTE((UPPER(db!$G$2:$G$6347)),UPPER(T$10),"")))/LEN(T$10)))</f>
        <v>0</v>
      </c>
      <c r="U26" s="30">
        <f>IF(U$10="","",SUMPRODUCT(--(db!$B$2:$B$6347=$E26),(LEN(db!$G$2:$G$6347)-LEN(SUBSTITUTE((UPPER(db!$G$2:$G$6347)),UPPER(U$10),"")))/LEN(U$10)))</f>
        <v>0</v>
      </c>
      <c r="V26" s="30">
        <f>IF(V$10="","",SUMPRODUCT(--(db!$B$2:$B$6347=$E26),(LEN(db!$G$2:$G$6347)-LEN(SUBSTITUTE((UPPER(db!$G$2:$G$6347)),UPPER(V$10),"")))/LEN(V$10)))</f>
        <v>0</v>
      </c>
      <c r="W26" s="30">
        <f>IF(W$10="","",SUMPRODUCT(--(db!$B$2:$B$6347=$E26),(LEN(db!$G$2:$G$6347)-LEN(SUBSTITUTE((UPPER(db!$G$2:$G$6347)),UPPER(W$10),"")))/LEN(W$10)))</f>
        <v>0</v>
      </c>
      <c r="X26" s="30">
        <f>IF(X$10="","",SUMPRODUCT(--(db!$B$2:$B$6347=$E26),(LEN(db!$G$2:$G$6347)-LEN(SUBSTITUTE((UPPER(db!$G$2:$G$6347)),UPPER(X$10),"")))/LEN(X$10)))</f>
        <v>0</v>
      </c>
      <c r="Y26" s="30">
        <f>IF(Y$10="","",SUMPRODUCT(--(db!$B$2:$B$6347=$E26),(LEN(db!$G$2:$G$6347)-LEN(SUBSTITUTE((UPPER(db!$G$2:$G$6347)),UPPER(Y$10),"")))/LEN(Y$10)))</f>
        <v>0</v>
      </c>
      <c r="Z26" s="30">
        <f>IF(Z$10="","",SUMPRODUCT(--(db!$B$2:$B$6347=$E26),(LEN(db!$G$2:$G$6347)-LEN(SUBSTITUTE((UPPER(db!$G$2:$G$6347)),UPPER(Z$10),"")))/LEN(Z$10)))</f>
        <v>0</v>
      </c>
      <c r="AA26" s="30">
        <f>IF(AA$10="","",SUMPRODUCT(--(db!$B$2:$B$6347=$E26),(LEN(db!$G$2:$G$6347)-LEN(SUBSTITUTE((UPPER(db!$G$2:$G$6347)),UPPER(AA$10),"")))/LEN(AA$10)))</f>
        <v>0</v>
      </c>
      <c r="AB26" s="30">
        <f>IF(AB$10="","",SUMPRODUCT(--(db!$B$2:$B$6347=$E26),(LEN(db!$G$2:$G$6347)-LEN(SUBSTITUTE((UPPER(db!$G$2:$G$6347)),UPPER(AB$10),"")))/LEN(AB$10)))</f>
        <v>0</v>
      </c>
      <c r="AC26" s="30">
        <f>IF(AC$10="","",SUMPRODUCT(--(db!$B$2:$B$6347=$E26),(LEN(db!$G$2:$G$6347)-LEN(SUBSTITUTE((UPPER(db!$G$2:$G$6347)),UPPER(AC$10),"")))/LEN(AC$10)))</f>
        <v>0</v>
      </c>
      <c r="AD26" s="30">
        <f>IF(AD$10="","",SUMPRODUCT(--(db!$B$2:$B$6347=$E26),(LEN(db!$G$2:$G$6347)-LEN(SUBSTITUTE((UPPER(db!$G$2:$G$6347)),UPPER(AD$10),"")))/LEN(AD$10)))</f>
        <v>0</v>
      </c>
      <c r="AE26" s="30">
        <f>IF(AE$10="","",SUMPRODUCT(--(db!$B$2:$B$6347=$E26),(LEN(db!$G$2:$G$6347)-LEN(SUBSTITUTE((UPPER(db!$G$2:$G$6347)),UPPER(AE$10),"")))/LEN(AE$10)))</f>
        <v>0</v>
      </c>
      <c r="AF26" s="30">
        <f>IF(AF$10="","",SUMPRODUCT(--(db!$B$2:$B$6347=$E26),(LEN(db!$G$2:$G$6347)-LEN(SUBSTITUTE((UPPER(db!$G$2:$G$6347)),UPPER(AF$10),"")))/LEN(AF$10)))</f>
        <v>0</v>
      </c>
      <c r="AG26" s="30">
        <f>IF(AG$10="","",SUMPRODUCT(--(db!$B$2:$B$6347=$E26),(LEN(db!$G$2:$G$6347)-LEN(SUBSTITUTE((UPPER(db!$G$2:$G$6347)),UPPER(AG$10),"")))/LEN(AG$10)))</f>
        <v>0</v>
      </c>
      <c r="AH26" s="30">
        <f>IF(AH$10="","",SUMPRODUCT(--(db!$B$2:$B$6347=$E26),(LEN(db!$G$2:$G$6347)-LEN(SUBSTITUTE((UPPER(db!$G$2:$G$6347)),UPPER(AH$10),"")))/LEN(AH$10)))</f>
        <v>0</v>
      </c>
      <c r="AI26" s="30">
        <f>IF(AI$10="","",SUMPRODUCT(--(db!$B$2:$B$6347=$E26),(LEN(db!$G$2:$G$6347)-LEN(SUBSTITUTE((UPPER(db!$G$2:$G$6347)),UPPER(AI$10),"")))/LEN(AI$10)))</f>
        <v>0</v>
      </c>
      <c r="AJ26" s="30">
        <f>IF(AJ$10="","",SUMPRODUCT(--(db!$B$2:$B$6347=$E26),(LEN(db!$G$2:$G$6347)-LEN(SUBSTITUTE((UPPER(db!$G$2:$G$6347)),UPPER(AJ$10),"")))/LEN(AJ$10)))</f>
        <v>0</v>
      </c>
      <c r="AK26" s="30">
        <f>IF(AK$10="","",SUMPRODUCT(--(db!$B$2:$B$6347=$E26),(LEN(db!$G$2:$G$6347)-LEN(SUBSTITUTE((UPPER(db!$G$2:$G$6347)),UPPER(AK$10),"")))/LEN(AK$10)))</f>
        <v>0</v>
      </c>
      <c r="AL26" s="30">
        <f>IF(AL$10="","",SUMPRODUCT(--(db!$B$2:$B$6347=$E26),(LEN(db!$G$2:$G$6347)-LEN(SUBSTITUTE((UPPER(db!$G$2:$G$6347)),UPPER(AL$10),"")))/LEN(AL$10)))</f>
        <v>0</v>
      </c>
      <c r="AM26" s="30">
        <f>IF(AM$10="","",SUMPRODUCT(--(db!$B$2:$B$6347=$E26),(LEN(db!$G$2:$G$6347)-LEN(SUBSTITUTE((UPPER(db!$G$2:$G$6347)),UPPER(AM$10),"")))/LEN(AM$10)))</f>
        <v>0</v>
      </c>
      <c r="AN26" s="30">
        <f>IF(AN$10="","",SUMPRODUCT(--(db!$B$2:$B$6347=$E26),(LEN(db!$G$2:$G$6347)-LEN(SUBSTITUTE((UPPER(db!$G$2:$G$6347)),UPPER(AN$10),"")))/LEN(AN$10)))</f>
        <v>0</v>
      </c>
      <c r="AO26" s="30">
        <f>IF(AO$10="","",SUMPRODUCT(--(db!$B$2:$B$6347=$E26),(LEN(db!$G$2:$G$6347)-LEN(SUBSTITUTE((UPPER(db!$G$2:$G$6347)),UPPER(AO$10),"")))/LEN(AO$10)))</f>
        <v>0</v>
      </c>
      <c r="AP26" s="30">
        <f>IF(AP$10="","",SUMPRODUCT(--(db!$B$2:$B$6347=$E26),(LEN(db!$G$2:$G$6347)-LEN(SUBSTITUTE((UPPER(db!$G$2:$G$6347)),UPPER(AP$10),"")))/LEN(AP$10)))</f>
        <v>0</v>
      </c>
      <c r="AQ26" s="143">
        <f>IF(AQ$10="","",SUMPRODUCT(--(db!$B$2:$B$6347=$E26),(LEN(db!$G$2:$G$6347)-LEN(SUBSTITUTE((UPPER(db!$G$2:$G$6347)),UPPER(AQ$10),"")))/LEN(AQ$10)))</f>
        <v>0</v>
      </c>
      <c r="AR26" s="120">
        <v>16</v>
      </c>
      <c r="AS26" s="115"/>
      <c r="AT26" s="121"/>
      <c r="AU26" s="122">
        <f t="shared" si="1"/>
        <v>0</v>
      </c>
      <c r="AW26" s="331" t="s">
        <v>257</v>
      </c>
      <c r="AX26" s="312"/>
      <c r="AY26" s="312"/>
      <c r="AZ26" s="312"/>
      <c r="BA26" s="312"/>
      <c r="BD26" s="378"/>
      <c r="BE26" s="295"/>
      <c r="BF26" s="379"/>
      <c r="BG26" s="380"/>
      <c r="BH26" s="130" t="str">
        <f>"= 19 x "&amp;$BH$25/19</f>
        <v>= 19 x 0</v>
      </c>
      <c r="BI26" s="386">
        <f>BG25</f>
        <v>195</v>
      </c>
      <c r="BJ26" s="387">
        <f>BG25</f>
        <v>195</v>
      </c>
      <c r="BK26" s="61"/>
      <c r="BL26" s="61"/>
      <c r="BM26" s="333">
        <v>14</v>
      </c>
      <c r="BN26" s="347" t="s">
        <v>15</v>
      </c>
      <c r="BO26" s="339">
        <f t="shared" si="3"/>
        <v>1</v>
      </c>
      <c r="BP26" s="339">
        <f t="shared" si="8"/>
        <v>0</v>
      </c>
      <c r="BQ26" s="339">
        <f t="shared" si="4"/>
        <v>1</v>
      </c>
      <c r="BR26" s="339">
        <f t="shared" si="6"/>
        <v>0</v>
      </c>
      <c r="BS26" s="339">
        <f t="shared" si="7"/>
        <v>1</v>
      </c>
      <c r="BT26" s="61"/>
    </row>
    <row r="27" spans="3:76" x14ac:dyDescent="0.25">
      <c r="C27" s="115"/>
      <c r="D27" s="115"/>
      <c r="E27" s="116">
        <v>17</v>
      </c>
      <c r="F27" s="128">
        <f>IF(F$10="","",SUMPRODUCT(--(db!$B$2:$B$6347=$E27),(LEN(db!$G$2:$G$6347)-LEN(SUBSTITUTE((UPPER(db!$G$2:$G$6347)),UPPER(F$10),"")))/LEN(F$10)))</f>
        <v>0</v>
      </c>
      <c r="G27" s="30">
        <f>IF(G$10="","",SUMPRODUCT(--(db!$B$2:$B$6347=$E27),(LEN(db!$G$2:$G$6347)-LEN(SUBSTITUTE((UPPER(db!$G$2:$G$6347)),UPPER(G$10),"")))/LEN(G$10)))</f>
        <v>0</v>
      </c>
      <c r="H27" s="30">
        <f>IF(H$10="","",SUMPRODUCT(--(db!$B$2:$B$6347=$E27),(LEN(db!$G$2:$G$6347)-LEN(SUBSTITUTE((UPPER(db!$G$2:$G$6347)),UPPER(H$10),"")))/LEN(H$10)))</f>
        <v>0</v>
      </c>
      <c r="I27" s="30">
        <f>IF(I$10="","",SUMPRODUCT(--(db!$B$2:$B$6347=$E27),(LEN(db!$G$2:$G$6347)-LEN(SUBSTITUTE((UPPER(db!$G$2:$G$6347)),UPPER(I$10),"")))/LEN(I$10)))</f>
        <v>0</v>
      </c>
      <c r="J27" s="30">
        <f>IF(J$10="","",SUMPRODUCT(--(db!$B$2:$B$6347=$E27),(LEN(db!$G$2:$G$6347)-LEN(SUBSTITUTE((UPPER(db!$G$2:$G$6347)),UPPER(J$10),"")))/LEN(J$10)))</f>
        <v>0</v>
      </c>
      <c r="K27" s="30">
        <f>IF(K$10="","",SUMPRODUCT(--(db!$B$2:$B$6347=$E27),(LEN(db!$G$2:$G$6347)-LEN(SUBSTITUTE((UPPER(db!$G$2:$G$6347)),UPPER(K$10),"")))/LEN(K$10)))</f>
        <v>0</v>
      </c>
      <c r="L27" s="30">
        <f>IF(L$10="","",SUMPRODUCT(--(db!$B$2:$B$6347=$E27),(LEN(db!$G$2:$G$6347)-LEN(SUBSTITUTE((UPPER(db!$G$2:$G$6347)),UPPER(L$10),"")))/LEN(L$10)))</f>
        <v>0</v>
      </c>
      <c r="M27" s="30">
        <f>IF(M$10="","",SUMPRODUCT(--(db!$B$2:$B$6347=$E27),(LEN(db!$G$2:$G$6347)-LEN(SUBSTITUTE((UPPER(db!$G$2:$G$6347)),UPPER(M$10),"")))/LEN(M$10)))</f>
        <v>0</v>
      </c>
      <c r="N27" s="30">
        <f>IF(N$10="","",SUMPRODUCT(--(db!$B$2:$B$6347=$E27),(LEN(db!$G$2:$G$6347)-LEN(SUBSTITUTE((UPPER(db!$G$2:$G$6347)),UPPER(N$10),"")))/LEN(N$10)))</f>
        <v>0</v>
      </c>
      <c r="O27" s="30">
        <f>IF(O$10="","",SUMPRODUCT(--(db!$B$2:$B$6347=$E27),(LEN(db!$G$2:$G$6347)-LEN(SUBSTITUTE((UPPER(db!$G$2:$G$6347)),UPPER(O$10),"")))/LEN(O$10)))</f>
        <v>0</v>
      </c>
      <c r="P27" s="30">
        <f>IF(P$10="","",SUMPRODUCT(--(db!$B$2:$B$6347=$E27),(LEN(db!$G$2:$G$6347)-LEN(SUBSTITUTE((UPPER(db!$G$2:$G$6347)),UPPER(P$10),"")))/LEN(P$10)))</f>
        <v>0</v>
      </c>
      <c r="Q27" s="30">
        <f>IF(Q$10="","",SUMPRODUCT(--(db!$B$2:$B$6347=$E27),(LEN(db!$G$2:$G$6347)-LEN(SUBSTITUTE((UPPER(db!$G$2:$G$6347)),UPPER(Q$10),"")))/LEN(Q$10)))</f>
        <v>0</v>
      </c>
      <c r="R27" s="30">
        <f>IF(R$10="","",SUMPRODUCT(--(db!$B$2:$B$6347=$E27),(LEN(db!$G$2:$G$6347)-LEN(SUBSTITUTE((UPPER(db!$G$2:$G$6347)),UPPER(R$10),"")))/LEN(R$10)))</f>
        <v>0</v>
      </c>
      <c r="S27" s="30">
        <f>IF(S$10="","",SUMPRODUCT(--(db!$B$2:$B$6347=$E27),(LEN(db!$G$2:$G$6347)-LEN(SUBSTITUTE((UPPER(db!$G$2:$G$6347)),UPPER(S$10),"")))/LEN(S$10)))</f>
        <v>0</v>
      </c>
      <c r="T27" s="30">
        <f>IF(T$10="","",SUMPRODUCT(--(db!$B$2:$B$6347=$E27),(LEN(db!$G$2:$G$6347)-LEN(SUBSTITUTE((UPPER(db!$G$2:$G$6347)),UPPER(T$10),"")))/LEN(T$10)))</f>
        <v>0</v>
      </c>
      <c r="U27" s="30">
        <f>IF(U$10="","",SUMPRODUCT(--(db!$B$2:$B$6347=$E27),(LEN(db!$G$2:$G$6347)-LEN(SUBSTITUTE((UPPER(db!$G$2:$G$6347)),UPPER(U$10),"")))/LEN(U$10)))</f>
        <v>0</v>
      </c>
      <c r="V27" s="30">
        <f>IF(V$10="","",SUMPRODUCT(--(db!$B$2:$B$6347=$E27),(LEN(db!$G$2:$G$6347)-LEN(SUBSTITUTE((UPPER(db!$G$2:$G$6347)),UPPER(V$10),"")))/LEN(V$10)))</f>
        <v>0</v>
      </c>
      <c r="W27" s="30">
        <f>IF(W$10="","",SUMPRODUCT(--(db!$B$2:$B$6347=$E27),(LEN(db!$G$2:$G$6347)-LEN(SUBSTITUTE((UPPER(db!$G$2:$G$6347)),UPPER(W$10),"")))/LEN(W$10)))</f>
        <v>0</v>
      </c>
      <c r="X27" s="30">
        <f>IF(X$10="","",SUMPRODUCT(--(db!$B$2:$B$6347=$E27),(LEN(db!$G$2:$G$6347)-LEN(SUBSTITUTE((UPPER(db!$G$2:$G$6347)),UPPER(X$10),"")))/LEN(X$10)))</f>
        <v>0</v>
      </c>
      <c r="Y27" s="30">
        <f>IF(Y$10="","",SUMPRODUCT(--(db!$B$2:$B$6347=$E27),(LEN(db!$G$2:$G$6347)-LEN(SUBSTITUTE((UPPER(db!$G$2:$G$6347)),UPPER(Y$10),"")))/LEN(Y$10)))</f>
        <v>0</v>
      </c>
      <c r="Z27" s="30">
        <f>IF(Z$10="","",SUMPRODUCT(--(db!$B$2:$B$6347=$E27),(LEN(db!$G$2:$G$6347)-LEN(SUBSTITUTE((UPPER(db!$G$2:$G$6347)),UPPER(Z$10),"")))/LEN(Z$10)))</f>
        <v>0</v>
      </c>
      <c r="AA27" s="30">
        <f>IF(AA$10="","",SUMPRODUCT(--(db!$B$2:$B$6347=$E27),(LEN(db!$G$2:$G$6347)-LEN(SUBSTITUTE((UPPER(db!$G$2:$G$6347)),UPPER(AA$10),"")))/LEN(AA$10)))</f>
        <v>0</v>
      </c>
      <c r="AB27" s="30">
        <f>IF(AB$10="","",SUMPRODUCT(--(db!$B$2:$B$6347=$E27),(LEN(db!$G$2:$G$6347)-LEN(SUBSTITUTE((UPPER(db!$G$2:$G$6347)),UPPER(AB$10),"")))/LEN(AB$10)))</f>
        <v>0</v>
      </c>
      <c r="AC27" s="30">
        <f>IF(AC$10="","",SUMPRODUCT(--(db!$B$2:$B$6347=$E27),(LEN(db!$G$2:$G$6347)-LEN(SUBSTITUTE((UPPER(db!$G$2:$G$6347)),UPPER(AC$10),"")))/LEN(AC$10)))</f>
        <v>0</v>
      </c>
      <c r="AD27" s="30">
        <f>IF(AD$10="","",SUMPRODUCT(--(db!$B$2:$B$6347=$E27),(LEN(db!$G$2:$G$6347)-LEN(SUBSTITUTE((UPPER(db!$G$2:$G$6347)),UPPER(AD$10),"")))/LEN(AD$10)))</f>
        <v>0</v>
      </c>
      <c r="AE27" s="30">
        <f>IF(AE$10="","",SUMPRODUCT(--(db!$B$2:$B$6347=$E27),(LEN(db!$G$2:$G$6347)-LEN(SUBSTITUTE((UPPER(db!$G$2:$G$6347)),UPPER(AE$10),"")))/LEN(AE$10)))</f>
        <v>0</v>
      </c>
      <c r="AF27" s="30">
        <f>IF(AF$10="","",SUMPRODUCT(--(db!$B$2:$B$6347=$E27),(LEN(db!$G$2:$G$6347)-LEN(SUBSTITUTE((UPPER(db!$G$2:$G$6347)),UPPER(AF$10),"")))/LEN(AF$10)))</f>
        <v>0</v>
      </c>
      <c r="AG27" s="30">
        <f>IF(AG$10="","",SUMPRODUCT(--(db!$B$2:$B$6347=$E27),(LEN(db!$G$2:$G$6347)-LEN(SUBSTITUTE((UPPER(db!$G$2:$G$6347)),UPPER(AG$10),"")))/LEN(AG$10)))</f>
        <v>0</v>
      </c>
      <c r="AH27" s="30">
        <f>IF(AH$10="","",SUMPRODUCT(--(db!$B$2:$B$6347=$E27),(LEN(db!$G$2:$G$6347)-LEN(SUBSTITUTE((UPPER(db!$G$2:$G$6347)),UPPER(AH$10),"")))/LEN(AH$10)))</f>
        <v>0</v>
      </c>
      <c r="AI27" s="30">
        <f>IF(AI$10="","",SUMPRODUCT(--(db!$B$2:$B$6347=$E27),(LEN(db!$G$2:$G$6347)-LEN(SUBSTITUTE((UPPER(db!$G$2:$G$6347)),UPPER(AI$10),"")))/LEN(AI$10)))</f>
        <v>0</v>
      </c>
      <c r="AJ27" s="30">
        <f>IF(AJ$10="","",SUMPRODUCT(--(db!$B$2:$B$6347=$E27),(LEN(db!$G$2:$G$6347)-LEN(SUBSTITUTE((UPPER(db!$G$2:$G$6347)),UPPER(AJ$10),"")))/LEN(AJ$10)))</f>
        <v>0</v>
      </c>
      <c r="AK27" s="30">
        <f>IF(AK$10="","",SUMPRODUCT(--(db!$B$2:$B$6347=$E27),(LEN(db!$G$2:$G$6347)-LEN(SUBSTITUTE((UPPER(db!$G$2:$G$6347)),UPPER(AK$10),"")))/LEN(AK$10)))</f>
        <v>0</v>
      </c>
      <c r="AL27" s="30">
        <f>IF(AL$10="","",SUMPRODUCT(--(db!$B$2:$B$6347=$E27),(LEN(db!$G$2:$G$6347)-LEN(SUBSTITUTE((UPPER(db!$G$2:$G$6347)),UPPER(AL$10),"")))/LEN(AL$10)))</f>
        <v>0</v>
      </c>
      <c r="AM27" s="30">
        <f>IF(AM$10="","",SUMPRODUCT(--(db!$B$2:$B$6347=$E27),(LEN(db!$G$2:$G$6347)-LEN(SUBSTITUTE((UPPER(db!$G$2:$G$6347)),UPPER(AM$10),"")))/LEN(AM$10)))</f>
        <v>0</v>
      </c>
      <c r="AN27" s="30">
        <f>IF(AN$10="","",SUMPRODUCT(--(db!$B$2:$B$6347=$E27),(LEN(db!$G$2:$G$6347)-LEN(SUBSTITUTE((UPPER(db!$G$2:$G$6347)),UPPER(AN$10),"")))/LEN(AN$10)))</f>
        <v>0</v>
      </c>
      <c r="AO27" s="30">
        <f>IF(AO$10="","",SUMPRODUCT(--(db!$B$2:$B$6347=$E27),(LEN(db!$G$2:$G$6347)-LEN(SUBSTITUTE((UPPER(db!$G$2:$G$6347)),UPPER(AO$10),"")))/LEN(AO$10)))</f>
        <v>0</v>
      </c>
      <c r="AP27" s="30">
        <f>IF(AP$10="","",SUMPRODUCT(--(db!$B$2:$B$6347=$E27),(LEN(db!$G$2:$G$6347)-LEN(SUBSTITUTE((UPPER(db!$G$2:$G$6347)),UPPER(AP$10),"")))/LEN(AP$10)))</f>
        <v>0</v>
      </c>
      <c r="AQ27" s="143">
        <f>IF(AQ$10="","",SUMPRODUCT(--(db!$B$2:$B$6347=$E27),(LEN(db!$G$2:$G$6347)-LEN(SUBSTITUTE((UPPER(db!$G$2:$G$6347)),UPPER(AQ$10),"")))/LEN(AQ$10)))</f>
        <v>0</v>
      </c>
      <c r="AR27" s="120">
        <v>17</v>
      </c>
      <c r="AS27" s="115"/>
      <c r="AT27" s="121"/>
      <c r="AU27" s="122">
        <f t="shared" si="1"/>
        <v>0</v>
      </c>
      <c r="AW27" s="332" t="s">
        <v>228</v>
      </c>
      <c r="AX27" s="332" t="s">
        <v>229</v>
      </c>
      <c r="AY27" s="126" t="s">
        <v>230</v>
      </c>
      <c r="AZ27" s="126" t="s">
        <v>231</v>
      </c>
      <c r="BA27" s="126" t="s">
        <v>232</v>
      </c>
      <c r="BD27" s="378"/>
      <c r="BE27" s="379" t="s">
        <v>404</v>
      </c>
      <c r="BF27" s="388" t="s">
        <v>258</v>
      </c>
      <c r="BG27" s="380">
        <v>100</v>
      </c>
      <c r="BH27" s="133">
        <f>SUM($AH$52,$AH$60)</f>
        <v>0</v>
      </c>
      <c r="BI27" s="336">
        <f>BJ27-BH27</f>
        <v>0</v>
      </c>
      <c r="BJ27" s="389">
        <f>SUM(AU52,AU60)</f>
        <v>0</v>
      </c>
      <c r="BK27" s="61"/>
      <c r="BL27" s="61"/>
      <c r="BM27" s="333">
        <v>15</v>
      </c>
      <c r="BN27" s="347" t="s">
        <v>82</v>
      </c>
      <c r="BO27" s="339">
        <f t="shared" si="3"/>
        <v>30</v>
      </c>
      <c r="BP27" s="339">
        <f t="shared" si="8"/>
        <v>0</v>
      </c>
      <c r="BQ27" s="339">
        <f t="shared" si="4"/>
        <v>30</v>
      </c>
      <c r="BR27" s="339">
        <f t="shared" si="6"/>
        <v>0</v>
      </c>
      <c r="BS27" s="339">
        <f t="shared" si="7"/>
        <v>30</v>
      </c>
      <c r="BT27" s="61"/>
    </row>
    <row r="28" spans="3:76" x14ac:dyDescent="0.25">
      <c r="C28" s="115"/>
      <c r="D28" s="115"/>
      <c r="E28" s="116">
        <v>18</v>
      </c>
      <c r="F28" s="128">
        <f>IF(F$10="","",SUMPRODUCT(--(db!$B$2:$B$6347=$E28),(LEN(db!$G$2:$G$6347)-LEN(SUBSTITUTE((UPPER(db!$G$2:$G$6347)),UPPER(F$10),"")))/LEN(F$10)))</f>
        <v>0</v>
      </c>
      <c r="G28" s="30">
        <f>IF(G$10="","",SUMPRODUCT(--(db!$B$2:$B$6347=$E28),(LEN(db!$G$2:$G$6347)-LEN(SUBSTITUTE((UPPER(db!$G$2:$G$6347)),UPPER(G$10),"")))/LEN(G$10)))</f>
        <v>0</v>
      </c>
      <c r="H28" s="30">
        <f>IF(H$10="","",SUMPRODUCT(--(db!$B$2:$B$6347=$E28),(LEN(db!$G$2:$G$6347)-LEN(SUBSTITUTE((UPPER(db!$G$2:$G$6347)),UPPER(H$10),"")))/LEN(H$10)))</f>
        <v>0</v>
      </c>
      <c r="I28" s="30">
        <f>IF(I$10="","",SUMPRODUCT(--(db!$B$2:$B$6347=$E28),(LEN(db!$G$2:$G$6347)-LEN(SUBSTITUTE((UPPER(db!$G$2:$G$6347)),UPPER(I$10),"")))/LEN(I$10)))</f>
        <v>0</v>
      </c>
      <c r="J28" s="30">
        <f>IF(J$10="","",SUMPRODUCT(--(db!$B$2:$B$6347=$E28),(LEN(db!$G$2:$G$6347)-LEN(SUBSTITUTE((UPPER(db!$G$2:$G$6347)),UPPER(J$10),"")))/LEN(J$10)))</f>
        <v>0</v>
      </c>
      <c r="K28" s="30">
        <f>IF(K$10="","",SUMPRODUCT(--(db!$B$2:$B$6347=$E28),(LEN(db!$G$2:$G$6347)-LEN(SUBSTITUTE((UPPER(db!$G$2:$G$6347)),UPPER(K$10),"")))/LEN(K$10)))</f>
        <v>0</v>
      </c>
      <c r="L28" s="30">
        <f>IF(L$10="","",SUMPRODUCT(--(db!$B$2:$B$6347=$E28),(LEN(db!$G$2:$G$6347)-LEN(SUBSTITUTE((UPPER(db!$G$2:$G$6347)),UPPER(L$10),"")))/LEN(L$10)))</f>
        <v>0</v>
      </c>
      <c r="M28" s="30">
        <f>IF(M$10="","",SUMPRODUCT(--(db!$B$2:$B$6347=$E28),(LEN(db!$G$2:$G$6347)-LEN(SUBSTITUTE((UPPER(db!$G$2:$G$6347)),UPPER(M$10),"")))/LEN(M$10)))</f>
        <v>0</v>
      </c>
      <c r="N28" s="30">
        <f>IF(N$10="","",SUMPRODUCT(--(db!$B$2:$B$6347=$E28),(LEN(db!$G$2:$G$6347)-LEN(SUBSTITUTE((UPPER(db!$G$2:$G$6347)),UPPER(N$10),"")))/LEN(N$10)))</f>
        <v>0</v>
      </c>
      <c r="O28" s="30">
        <f>IF(O$10="","",SUMPRODUCT(--(db!$B$2:$B$6347=$E28),(LEN(db!$G$2:$G$6347)-LEN(SUBSTITUTE((UPPER(db!$G$2:$G$6347)),UPPER(O$10),"")))/LEN(O$10)))</f>
        <v>0</v>
      </c>
      <c r="P28" s="30">
        <f>IF(P$10="","",SUMPRODUCT(--(db!$B$2:$B$6347=$E28),(LEN(db!$G$2:$G$6347)-LEN(SUBSTITUTE((UPPER(db!$G$2:$G$6347)),UPPER(P$10),"")))/LEN(P$10)))</f>
        <v>0</v>
      </c>
      <c r="Q28" s="30">
        <f>IF(Q$10="","",SUMPRODUCT(--(db!$B$2:$B$6347=$E28),(LEN(db!$G$2:$G$6347)-LEN(SUBSTITUTE((UPPER(db!$G$2:$G$6347)),UPPER(Q$10),"")))/LEN(Q$10)))</f>
        <v>0</v>
      </c>
      <c r="R28" s="30">
        <f>IF(R$10="","",SUMPRODUCT(--(db!$B$2:$B$6347=$E28),(LEN(db!$G$2:$G$6347)-LEN(SUBSTITUTE((UPPER(db!$G$2:$G$6347)),UPPER(R$10),"")))/LEN(R$10)))</f>
        <v>0</v>
      </c>
      <c r="S28" s="30">
        <f>IF(S$10="","",SUMPRODUCT(--(db!$B$2:$B$6347=$E28),(LEN(db!$G$2:$G$6347)-LEN(SUBSTITUTE((UPPER(db!$G$2:$G$6347)),UPPER(S$10),"")))/LEN(S$10)))</f>
        <v>0</v>
      </c>
      <c r="T28" s="30">
        <f>IF(T$10="","",SUMPRODUCT(--(db!$B$2:$B$6347=$E28),(LEN(db!$G$2:$G$6347)-LEN(SUBSTITUTE((UPPER(db!$G$2:$G$6347)),UPPER(T$10),"")))/LEN(T$10)))</f>
        <v>0</v>
      </c>
      <c r="U28" s="30">
        <f>IF(U$10="","",SUMPRODUCT(--(db!$B$2:$B$6347=$E28),(LEN(db!$G$2:$G$6347)-LEN(SUBSTITUTE((UPPER(db!$G$2:$G$6347)),UPPER(U$10),"")))/LEN(U$10)))</f>
        <v>0</v>
      </c>
      <c r="V28" s="30">
        <f>IF(V$10="","",SUMPRODUCT(--(db!$B$2:$B$6347=$E28),(LEN(db!$G$2:$G$6347)-LEN(SUBSTITUTE((UPPER(db!$G$2:$G$6347)),UPPER(V$10),"")))/LEN(V$10)))</f>
        <v>0</v>
      </c>
      <c r="W28" s="30">
        <f>IF(W$10="","",SUMPRODUCT(--(db!$B$2:$B$6347=$E28),(LEN(db!$G$2:$G$6347)-LEN(SUBSTITUTE((UPPER(db!$G$2:$G$6347)),UPPER(W$10),"")))/LEN(W$10)))</f>
        <v>0</v>
      </c>
      <c r="X28" s="30">
        <f>IF(X$10="","",SUMPRODUCT(--(db!$B$2:$B$6347=$E28),(LEN(db!$G$2:$G$6347)-LEN(SUBSTITUTE((UPPER(db!$G$2:$G$6347)),UPPER(X$10),"")))/LEN(X$10)))</f>
        <v>0</v>
      </c>
      <c r="Y28" s="30">
        <f>IF(Y$10="","",SUMPRODUCT(--(db!$B$2:$B$6347=$E28),(LEN(db!$G$2:$G$6347)-LEN(SUBSTITUTE((UPPER(db!$G$2:$G$6347)),UPPER(Y$10),"")))/LEN(Y$10)))</f>
        <v>0</v>
      </c>
      <c r="Z28" s="30">
        <f>IF(Z$10="","",SUMPRODUCT(--(db!$B$2:$B$6347=$E28),(LEN(db!$G$2:$G$6347)-LEN(SUBSTITUTE((UPPER(db!$G$2:$G$6347)),UPPER(Z$10),"")))/LEN(Z$10)))</f>
        <v>0</v>
      </c>
      <c r="AA28" s="30">
        <f>IF(AA$10="","",SUMPRODUCT(--(db!$B$2:$B$6347=$E28),(LEN(db!$G$2:$G$6347)-LEN(SUBSTITUTE((UPPER(db!$G$2:$G$6347)),UPPER(AA$10),"")))/LEN(AA$10)))</f>
        <v>0</v>
      </c>
      <c r="AB28" s="30">
        <f>IF(AB$10="","",SUMPRODUCT(--(db!$B$2:$B$6347=$E28),(LEN(db!$G$2:$G$6347)-LEN(SUBSTITUTE((UPPER(db!$G$2:$G$6347)),UPPER(AB$10),"")))/LEN(AB$10)))</f>
        <v>0</v>
      </c>
      <c r="AC28" s="30">
        <f>IF(AC$10="","",SUMPRODUCT(--(db!$B$2:$B$6347=$E28),(LEN(db!$G$2:$G$6347)-LEN(SUBSTITUTE((UPPER(db!$G$2:$G$6347)),UPPER(AC$10),"")))/LEN(AC$10)))</f>
        <v>0</v>
      </c>
      <c r="AD28" s="30">
        <f>IF(AD$10="","",SUMPRODUCT(--(db!$B$2:$B$6347=$E28),(LEN(db!$G$2:$G$6347)-LEN(SUBSTITUTE((UPPER(db!$G$2:$G$6347)),UPPER(AD$10),"")))/LEN(AD$10)))</f>
        <v>0</v>
      </c>
      <c r="AE28" s="30">
        <f>IF(AE$10="","",SUMPRODUCT(--(db!$B$2:$B$6347=$E28),(LEN(db!$G$2:$G$6347)-LEN(SUBSTITUTE((UPPER(db!$G$2:$G$6347)),UPPER(AE$10),"")))/LEN(AE$10)))</f>
        <v>0</v>
      </c>
      <c r="AF28" s="30">
        <f>IF(AF$10="","",SUMPRODUCT(--(db!$B$2:$B$6347=$E28),(LEN(db!$G$2:$G$6347)-LEN(SUBSTITUTE((UPPER(db!$G$2:$G$6347)),UPPER(AF$10),"")))/LEN(AF$10)))</f>
        <v>0</v>
      </c>
      <c r="AG28" s="30">
        <f>IF(AG$10="","",SUMPRODUCT(--(db!$B$2:$B$6347=$E28),(LEN(db!$G$2:$G$6347)-LEN(SUBSTITUTE((UPPER(db!$G$2:$G$6347)),UPPER(AG$10),"")))/LEN(AG$10)))</f>
        <v>0</v>
      </c>
      <c r="AH28" s="30">
        <f>IF(AH$10="","",SUMPRODUCT(--(db!$B$2:$B$6347=$E28),(LEN(db!$G$2:$G$6347)-LEN(SUBSTITUTE((UPPER(db!$G$2:$G$6347)),UPPER(AH$10),"")))/LEN(AH$10)))</f>
        <v>0</v>
      </c>
      <c r="AI28" s="30">
        <f>IF(AI$10="","",SUMPRODUCT(--(db!$B$2:$B$6347=$E28),(LEN(db!$G$2:$G$6347)-LEN(SUBSTITUTE((UPPER(db!$G$2:$G$6347)),UPPER(AI$10),"")))/LEN(AI$10)))</f>
        <v>0</v>
      </c>
      <c r="AJ28" s="30">
        <f>IF(AJ$10="","",SUMPRODUCT(--(db!$B$2:$B$6347=$E28),(LEN(db!$G$2:$G$6347)-LEN(SUBSTITUTE((UPPER(db!$G$2:$G$6347)),UPPER(AJ$10),"")))/LEN(AJ$10)))</f>
        <v>0</v>
      </c>
      <c r="AK28" s="30">
        <f>IF(AK$10="","",SUMPRODUCT(--(db!$B$2:$B$6347=$E28),(LEN(db!$G$2:$G$6347)-LEN(SUBSTITUTE((UPPER(db!$G$2:$G$6347)),UPPER(AK$10),"")))/LEN(AK$10)))</f>
        <v>0</v>
      </c>
      <c r="AL28" s="30">
        <f>IF(AL$10="","",SUMPRODUCT(--(db!$B$2:$B$6347=$E28),(LEN(db!$G$2:$G$6347)-LEN(SUBSTITUTE((UPPER(db!$G$2:$G$6347)),UPPER(AL$10),"")))/LEN(AL$10)))</f>
        <v>0</v>
      </c>
      <c r="AM28" s="30">
        <f>IF(AM$10="","",SUMPRODUCT(--(db!$B$2:$B$6347=$E28),(LEN(db!$G$2:$G$6347)-LEN(SUBSTITUTE((UPPER(db!$G$2:$G$6347)),UPPER(AM$10),"")))/LEN(AM$10)))</f>
        <v>0</v>
      </c>
      <c r="AN28" s="30">
        <f>IF(AN$10="","",SUMPRODUCT(--(db!$B$2:$B$6347=$E28),(LEN(db!$G$2:$G$6347)-LEN(SUBSTITUTE((UPPER(db!$G$2:$G$6347)),UPPER(AN$10),"")))/LEN(AN$10)))</f>
        <v>0</v>
      </c>
      <c r="AO28" s="30">
        <f>IF(AO$10="","",SUMPRODUCT(--(db!$B$2:$B$6347=$E28),(LEN(db!$G$2:$G$6347)-LEN(SUBSTITUTE((UPPER(db!$G$2:$G$6347)),UPPER(AO$10),"")))/LEN(AO$10)))</f>
        <v>0</v>
      </c>
      <c r="AP28" s="30">
        <f>IF(AP$10="","",SUMPRODUCT(--(db!$B$2:$B$6347=$E28),(LEN(db!$G$2:$G$6347)-LEN(SUBSTITUTE((UPPER(db!$G$2:$G$6347)),UPPER(AP$10),"")))/LEN(AP$10)))</f>
        <v>0</v>
      </c>
      <c r="AQ28" s="143">
        <f>IF(AQ$10="","",SUMPRODUCT(--(db!$B$2:$B$6347=$E28),(LEN(db!$G$2:$G$6347)-LEN(SUBSTITUTE((UPPER(db!$G$2:$G$6347)),UPPER(AQ$10),"")))/LEN(AQ$10)))</f>
        <v>0</v>
      </c>
      <c r="AR28" s="120">
        <v>18</v>
      </c>
      <c r="AS28" s="115"/>
      <c r="AT28" s="121"/>
      <c r="AU28" s="122">
        <f t="shared" si="1"/>
        <v>0</v>
      </c>
      <c r="AW28" s="347">
        <v>7</v>
      </c>
      <c r="AX28" s="295" t="s">
        <v>259</v>
      </c>
      <c r="AY28" s="264">
        <f>SUM($F$17:$K$17,$AA$17:$AB$17,$AG$17)</f>
        <v>0</v>
      </c>
      <c r="AZ28" s="135">
        <f>BA28-AY28</f>
        <v>0</v>
      </c>
      <c r="BA28" s="133">
        <f>SUMPRODUCT(--($AR$11:$AR$124=AW28),$AU$11:$AU$124)</f>
        <v>0</v>
      </c>
      <c r="BD28" s="378"/>
      <c r="BE28" s="295"/>
      <c r="BF28" s="379"/>
      <c r="BG28" s="380"/>
      <c r="BH28" s="130" t="str">
        <f>"= 19 x "&amp;SUM($BH$27:$BH$27)/19</f>
        <v>= 19 x 0</v>
      </c>
      <c r="BI28" s="386">
        <f>BG27</f>
        <v>100</v>
      </c>
      <c r="BJ28" s="387">
        <f>BG27</f>
        <v>100</v>
      </c>
      <c r="BK28" s="61"/>
      <c r="BL28" s="61"/>
      <c r="BM28" s="333">
        <v>16</v>
      </c>
      <c r="BN28" s="347" t="s">
        <v>53</v>
      </c>
      <c r="BO28" s="339">
        <f t="shared" si="3"/>
        <v>200</v>
      </c>
      <c r="BP28" s="339">
        <f t="shared" si="8"/>
        <v>0</v>
      </c>
      <c r="BQ28" s="339">
        <f t="shared" si="4"/>
        <v>200</v>
      </c>
      <c r="BR28" s="339">
        <f t="shared" si="6"/>
        <v>0</v>
      </c>
      <c r="BS28" s="339">
        <f t="shared" si="7"/>
        <v>200</v>
      </c>
      <c r="BT28" s="61"/>
      <c r="BX28"/>
    </row>
    <row r="29" spans="3:76" x14ac:dyDescent="0.25">
      <c r="C29" s="115" t="s">
        <v>260</v>
      </c>
      <c r="D29" s="115">
        <v>195</v>
      </c>
      <c r="E29" s="116">
        <v>19</v>
      </c>
      <c r="F29" s="145">
        <f>IF(F$10="","",SUMPRODUCT(--(db!$B$2:$B$6347=$E29),(LEN(db!$G$2:$G$6347)-LEN(SUBSTITUTE((UPPER(db!$G$2:$G$6347)),UPPER(F$10),"")))/LEN(F$10)))</f>
        <v>0</v>
      </c>
      <c r="G29" s="146">
        <f>IF(G$10="","",SUMPRODUCT(--(db!$B$2:$B$6347=$E29),(LEN(db!$G$2:$G$6347)-LEN(SUBSTITUTE((UPPER(db!$G$2:$G$6347)),UPPER(G$10),"")))/LEN(G$10)))</f>
        <v>0</v>
      </c>
      <c r="H29" s="146">
        <f>IF(H$10="","",SUMPRODUCT(--(db!$B$2:$B$6347=$E29),(LEN(db!$G$2:$G$6347)-LEN(SUBSTITUTE((UPPER(db!$G$2:$G$6347)),UPPER(H$10),"")))/LEN(H$10)))</f>
        <v>0</v>
      </c>
      <c r="I29" s="146">
        <f>IF(I$10="","",SUMPRODUCT(--(db!$B$2:$B$6347=$E29),(LEN(db!$G$2:$G$6347)-LEN(SUBSTITUTE((UPPER(db!$G$2:$G$6347)),UPPER(I$10),"")))/LEN(I$10)))</f>
        <v>0</v>
      </c>
      <c r="J29" s="146">
        <f>IF(J$10="","",SUMPRODUCT(--(db!$B$2:$B$6347=$E29),(LEN(db!$G$2:$G$6347)-LEN(SUBSTITUTE((UPPER(db!$G$2:$G$6347)),UPPER(J$10),"")))/LEN(J$10)))</f>
        <v>0</v>
      </c>
      <c r="K29" s="146">
        <f>IF(K$10="","",SUMPRODUCT(--(db!$B$2:$B$6347=$E29),(LEN(db!$G$2:$G$6347)-LEN(SUBSTITUTE((UPPER(db!$G$2:$G$6347)),UPPER(K$10),"")))/LEN(K$10)))</f>
        <v>0</v>
      </c>
      <c r="L29" s="146">
        <f>IF(L$10="","",SUMPRODUCT(--(db!$B$2:$B$6347=$E29),(LEN(db!$G$2:$G$6347)-LEN(SUBSTITUTE((UPPER(db!$G$2:$G$6347)),UPPER(L$10),"")))/LEN(L$10)))</f>
        <v>0</v>
      </c>
      <c r="M29" s="146">
        <f>IF(M$10="","",SUMPRODUCT(--(db!$B$2:$B$6347=$E29),(LEN(db!$G$2:$G$6347)-LEN(SUBSTITUTE((UPPER(db!$G$2:$G$6347)),UPPER(M$10),"")))/LEN(M$10)))</f>
        <v>0</v>
      </c>
      <c r="N29" s="146">
        <f>IF(N$10="","",SUMPRODUCT(--(db!$B$2:$B$6347=$E29),(LEN(db!$G$2:$G$6347)-LEN(SUBSTITUTE((UPPER(db!$G$2:$G$6347)),UPPER(N$10),"")))/LEN(N$10)))</f>
        <v>0</v>
      </c>
      <c r="O29" s="270">
        <f>IF(O$10="","",SUMPRODUCT(--(db!$B$2:$B$6347=$E29),(LEN(db!$G$2:$G$6347)-LEN(SUBSTITUTE((UPPER(db!$G$2:$G$6347)),UPPER(O$10),"")))/LEN(O$10)))</f>
        <v>0</v>
      </c>
      <c r="P29" s="271">
        <f>IF(P$10="","",SUMPRODUCT(--(db!$B$2:$B$6347=$E29),(LEN(db!$G$2:$G$6347)-LEN(SUBSTITUTE((UPPER(db!$G$2:$G$6347)),UPPER(P$10),"")))/LEN(P$10)))</f>
        <v>0</v>
      </c>
      <c r="Q29" s="146">
        <f>IF(Q$10="","",SUMPRODUCT(--(db!$B$2:$B$6347=$E29),(LEN(db!$G$2:$G$6347)-LEN(SUBSTITUTE((UPPER(db!$G$2:$G$6347)),UPPER(Q$10),"")))/LEN(Q$10)))</f>
        <v>0</v>
      </c>
      <c r="R29" s="146">
        <f>IF(R$10="","",SUMPRODUCT(--(db!$B$2:$B$6347=$E29),(LEN(db!$G$2:$G$6347)-LEN(SUBSTITUTE((UPPER(db!$G$2:$G$6347)),UPPER(R$10),"")))/LEN(R$10)))</f>
        <v>0</v>
      </c>
      <c r="S29" s="146">
        <f>IF(S$10="","",SUMPRODUCT(--(db!$B$2:$B$6347=$E29),(LEN(db!$G$2:$G$6347)-LEN(SUBSTITUTE((UPPER(db!$G$2:$G$6347)),UPPER(S$10),"")))/LEN(S$10)))</f>
        <v>0</v>
      </c>
      <c r="T29" s="146">
        <f>IF(T$10="","",SUMPRODUCT(--(db!$B$2:$B$6347=$E29),(LEN(db!$G$2:$G$6347)-LEN(SUBSTITUTE((UPPER(db!$G$2:$G$6347)),UPPER(T$10),"")))/LEN(T$10)))</f>
        <v>0</v>
      </c>
      <c r="U29" s="146">
        <f>IF(U$10="","",SUMPRODUCT(--(db!$B$2:$B$6347=$E29),(LEN(db!$G$2:$G$6347)-LEN(SUBSTITUTE((UPPER(db!$G$2:$G$6347)),UPPER(U$10),"")))/LEN(U$10)))</f>
        <v>0</v>
      </c>
      <c r="V29" s="270">
        <f>IF(V$10="","",SUMPRODUCT(--(db!$B$2:$B$6347=$E29),(LEN(db!$G$2:$G$6347)-LEN(SUBSTITUTE((UPPER(db!$G$2:$G$6347)),UPPER(V$10),"")))/LEN(V$10)))</f>
        <v>0</v>
      </c>
      <c r="W29" s="274">
        <f>IF(W$10="","",SUMPRODUCT(--(db!$B$2:$B$6347=$E29),(LEN(db!$G$2:$G$6347)-LEN(SUBSTITUTE((UPPER(db!$G$2:$G$6347)),UPPER(W$10),"")))/LEN(W$10)))</f>
        <v>0</v>
      </c>
      <c r="X29" s="274">
        <f>IF(X$10="","",SUMPRODUCT(--(db!$B$2:$B$6347=$E29),(LEN(db!$G$2:$G$6347)-LEN(SUBSTITUTE((UPPER(db!$G$2:$G$6347)),UPPER(X$10),"")))/LEN(X$10)))</f>
        <v>0</v>
      </c>
      <c r="Y29" s="271">
        <f>IF(Y$10="","",SUMPRODUCT(--(db!$B$2:$B$6347=$E29),(LEN(db!$G$2:$G$6347)-LEN(SUBSTITUTE((UPPER(db!$G$2:$G$6347)),UPPER(Y$10),"")))/LEN(Y$10)))</f>
        <v>0</v>
      </c>
      <c r="Z29" s="269">
        <f>IF(Z$10="","",SUMPRODUCT(--(db!$B$2:$B$6347=$E29),(LEN(db!$G$2:$G$6347)-LEN(SUBSTITUTE((UPPER(db!$G$2:$G$6347)),UPPER(Z$10),"")))/LEN(Z$10)))</f>
        <v>0</v>
      </c>
      <c r="AA29" s="146">
        <f>IF(AA$10="","",SUMPRODUCT(--(db!$B$2:$B$6347=$E29),(LEN(db!$G$2:$G$6347)-LEN(SUBSTITUTE((UPPER(db!$G$2:$G$6347)),UPPER(AA$10),"")))/LEN(AA$10)))</f>
        <v>0</v>
      </c>
      <c r="AB29" s="146">
        <f>IF(AB$10="","",SUMPRODUCT(--(db!$B$2:$B$6347=$E29),(LEN(db!$G$2:$G$6347)-LEN(SUBSTITUTE((UPPER(db!$G$2:$G$6347)),UPPER(AB$10),"")))/LEN(AB$10)))</f>
        <v>0</v>
      </c>
      <c r="AC29" s="146">
        <f>IF(AC$10="","",SUMPRODUCT(--(db!$B$2:$B$6347=$E29),(LEN(db!$G$2:$G$6347)-LEN(SUBSTITUTE((UPPER(db!$G$2:$G$6347)),UPPER(AC$10),"")))/LEN(AC$10)))</f>
        <v>0</v>
      </c>
      <c r="AD29" s="146">
        <f>IF(AD$10="","",SUMPRODUCT(--(db!$B$2:$B$6347=$E29),(LEN(db!$G$2:$G$6347)-LEN(SUBSTITUTE((UPPER(db!$G$2:$G$6347)),UPPER(AD$10),"")))/LEN(AD$10)))</f>
        <v>0</v>
      </c>
      <c r="AE29" s="269">
        <f>IF(AE$10="","",SUMPRODUCT(--(db!$B$2:$B$6347=$E29),(LEN(db!$G$2:$G$6347)-LEN(SUBSTITUTE((UPPER(db!$G$2:$G$6347)),UPPER(AE$10),"")))/LEN(AE$10)))</f>
        <v>0</v>
      </c>
      <c r="AF29" s="146">
        <f>IF(AF$10="","",SUMPRODUCT(--(db!$B$2:$B$6347=$E29),(LEN(db!$G$2:$G$6347)-LEN(SUBSTITUTE((UPPER(db!$G$2:$G$6347)),UPPER(AF$10),"")))/LEN(AF$10)))</f>
        <v>0</v>
      </c>
      <c r="AG29" s="269">
        <f>IF(AG$10="","",SUMPRODUCT(--(db!$B$2:$B$6347=$E29),(LEN(db!$G$2:$G$6347)-LEN(SUBSTITUTE((UPPER(db!$G$2:$G$6347)),UPPER(AG$10),"")))/LEN(AG$10)))</f>
        <v>0</v>
      </c>
      <c r="AH29" s="146">
        <f>IF(AH$10="","",SUMPRODUCT(--(db!$B$2:$B$6347=$E29),(LEN(db!$G$2:$G$6347)-LEN(SUBSTITUTE((UPPER(db!$G$2:$G$6347)),UPPER(AH$10),"")))/LEN(AH$10)))</f>
        <v>0</v>
      </c>
      <c r="AI29" s="146">
        <f>IF(AI$10="","",SUMPRODUCT(--(db!$B$2:$B$6347=$E29),(LEN(db!$G$2:$G$6347)-LEN(SUBSTITUTE((UPPER(db!$G$2:$G$6347)),UPPER(AI$10),"")))/LEN(AI$10)))</f>
        <v>0</v>
      </c>
      <c r="AJ29" s="146">
        <f>IF(AJ$10="","",SUMPRODUCT(--(db!$B$2:$B$6347=$E29),(LEN(db!$G$2:$G$6347)-LEN(SUBSTITUTE((UPPER(db!$G$2:$G$6347)),UPPER(AJ$10),"")))/LEN(AJ$10)))</f>
        <v>0</v>
      </c>
      <c r="AK29" s="146">
        <f>IF(AK$10="","",SUMPRODUCT(--(db!$B$2:$B$6347=$E29),(LEN(db!$G$2:$G$6347)-LEN(SUBSTITUTE((UPPER(db!$G$2:$G$6347)),UPPER(AK$10),"")))/LEN(AK$10)))</f>
        <v>0</v>
      </c>
      <c r="AL29" s="146">
        <f>IF(AL$10="","",SUMPRODUCT(--(db!$B$2:$B$6347=$E29),(LEN(db!$G$2:$G$6347)-LEN(SUBSTITUTE((UPPER(db!$G$2:$G$6347)),UPPER(AL$10),"")))/LEN(AL$10)))</f>
        <v>0</v>
      </c>
      <c r="AM29" s="146">
        <f>IF(AM$10="","",SUMPRODUCT(--(db!$B$2:$B$6347=$E29),(LEN(db!$G$2:$G$6347)-LEN(SUBSTITUTE((UPPER(db!$G$2:$G$6347)),UPPER(AM$10),"")))/LEN(AM$10)))</f>
        <v>0</v>
      </c>
      <c r="AN29" s="146">
        <f>IF(AN$10="","",SUMPRODUCT(--(db!$B$2:$B$6347=$E29),(LEN(db!$G$2:$G$6347)-LEN(SUBSTITUTE((UPPER(db!$G$2:$G$6347)),UPPER(AN$10),"")))/LEN(AN$10)))</f>
        <v>0</v>
      </c>
      <c r="AO29" s="146">
        <f>IF(AO$10="","",SUMPRODUCT(--(db!$B$2:$B$6347=$E29),(LEN(db!$G$2:$G$6347)-LEN(SUBSTITUTE((UPPER(db!$G$2:$G$6347)),UPPER(AO$10),"")))/LEN(AO$10)))</f>
        <v>0</v>
      </c>
      <c r="AP29" s="146">
        <f>IF(AP$10="","",SUMPRODUCT(--(db!$B$2:$B$6347=$E29),(LEN(db!$G$2:$G$6347)-LEN(SUBSTITUTE((UPPER(db!$G$2:$G$6347)),UPPER(AP$10),"")))/LEN(AP$10)))</f>
        <v>0</v>
      </c>
      <c r="AQ29" s="147">
        <f>IF(AQ$10="","",SUMPRODUCT(--(db!$B$2:$B$6347=$E29),(LEN(db!$G$2:$G$6347)-LEN(SUBSTITUTE((UPPER(db!$G$2:$G$6347)),UPPER(AQ$10),"")))/LEN(AQ$10)))</f>
        <v>0</v>
      </c>
      <c r="AR29" s="120">
        <v>19</v>
      </c>
      <c r="AS29" s="115">
        <v>195</v>
      </c>
      <c r="AT29" s="148" t="s">
        <v>256</v>
      </c>
      <c r="AU29" s="122">
        <f t="shared" si="1"/>
        <v>0</v>
      </c>
      <c r="AW29" s="347"/>
      <c r="AX29" s="295"/>
      <c r="AY29" s="348" t="str">
        <f>"= 19 x "&amp;AY28/19</f>
        <v>= 19 x 0</v>
      </c>
      <c r="AZ29" s="336"/>
      <c r="BA29" s="133"/>
      <c r="BD29" s="378"/>
      <c r="BE29" s="379">
        <v>68</v>
      </c>
      <c r="BF29" s="379" t="s">
        <v>261</v>
      </c>
      <c r="BG29" s="380">
        <v>50</v>
      </c>
      <c r="BH29" s="133">
        <f>SUM($AC$78)</f>
        <v>0</v>
      </c>
      <c r="BI29" s="336">
        <f>BJ29-BH29</f>
        <v>0</v>
      </c>
      <c r="BJ29" s="381">
        <f>SUMPRODUCT(--($AT$11:$AT$124=BF29),$AU$11:$AU$124)</f>
        <v>0</v>
      </c>
      <c r="BK29" s="61"/>
      <c r="BL29" s="61"/>
      <c r="BM29" s="333">
        <v>17</v>
      </c>
      <c r="BN29" s="347" t="s">
        <v>40</v>
      </c>
      <c r="BO29" s="339">
        <f t="shared" si="3"/>
        <v>8</v>
      </c>
      <c r="BP29" s="339">
        <f t="shared" si="8"/>
        <v>0</v>
      </c>
      <c r="BQ29" s="339">
        <f t="shared" si="4"/>
        <v>8</v>
      </c>
      <c r="BR29" s="339">
        <f t="shared" si="6"/>
        <v>0</v>
      </c>
      <c r="BS29" s="339">
        <f t="shared" si="7"/>
        <v>8</v>
      </c>
      <c r="BT29" s="61"/>
      <c r="BX29"/>
    </row>
    <row r="30" spans="3:76" x14ac:dyDescent="0.25">
      <c r="C30" s="115" t="s">
        <v>262</v>
      </c>
      <c r="D30" s="115">
        <v>14</v>
      </c>
      <c r="E30" s="116">
        <v>20</v>
      </c>
      <c r="F30" s="149">
        <f>IF(F$10="","",SUMPRODUCT(--(db!$B$2:$B$6347=$E30),(LEN(db!$G$2:$G$6347)-LEN(SUBSTITUTE((UPPER(db!$G$2:$G$6347)),UPPER(F$10),"")))/LEN(F$10)))</f>
        <v>0</v>
      </c>
      <c r="G30" s="150">
        <f>IF(G$10="","",SUMPRODUCT(--(db!$B$2:$B$6347=$E30),(LEN(db!$G$2:$G$6347)-LEN(SUBSTITUTE((UPPER(db!$G$2:$G$6347)),UPPER(G$10),"")))/LEN(G$10)))</f>
        <v>0</v>
      </c>
      <c r="H30" s="150">
        <f>IF(H$10="","",SUMPRODUCT(--(db!$B$2:$B$6347=$E30),(LEN(db!$G$2:$G$6347)-LEN(SUBSTITUTE((UPPER(db!$G$2:$G$6347)),UPPER(H$10),"")))/LEN(H$10)))</f>
        <v>0</v>
      </c>
      <c r="I30" s="150">
        <f>IF(I$10="","",SUMPRODUCT(--(db!$B$2:$B$6347=$E30),(LEN(db!$G$2:$G$6347)-LEN(SUBSTITUTE((UPPER(db!$G$2:$G$6347)),UPPER(I$10),"")))/LEN(I$10)))</f>
        <v>0</v>
      </c>
      <c r="J30" s="150">
        <f>IF(J$10="","",SUMPRODUCT(--(db!$B$2:$B$6347=$E30),(LEN(db!$G$2:$G$6347)-LEN(SUBSTITUTE((UPPER(db!$G$2:$G$6347)),UPPER(J$10),"")))/LEN(J$10)))</f>
        <v>0</v>
      </c>
      <c r="K30" s="150">
        <f>IF(K$10="","",SUMPRODUCT(--(db!$B$2:$B$6347=$E30),(LEN(db!$G$2:$G$6347)-LEN(SUBSTITUTE((UPPER(db!$G$2:$G$6347)),UPPER(K$10),"")))/LEN(K$10)))</f>
        <v>0</v>
      </c>
      <c r="L30" s="150">
        <f>IF(L$10="","",SUMPRODUCT(--(db!$B$2:$B$6347=$E30),(LEN(db!$G$2:$G$6347)-LEN(SUBSTITUTE((UPPER(db!$G$2:$G$6347)),UPPER(L$10),"")))/LEN(L$10)))</f>
        <v>0</v>
      </c>
      <c r="M30" s="150">
        <f>IF(M$10="","",SUMPRODUCT(--(db!$B$2:$B$6347=$E30),(LEN(db!$G$2:$G$6347)-LEN(SUBSTITUTE((UPPER(db!$G$2:$G$6347)),UPPER(M$10),"")))/LEN(M$10)))</f>
        <v>0</v>
      </c>
      <c r="N30" s="150">
        <f>IF(N$10="","",SUMPRODUCT(--(db!$B$2:$B$6347=$E30),(LEN(db!$G$2:$G$6347)-LEN(SUBSTITUTE((UPPER(db!$G$2:$G$6347)),UPPER(N$10),"")))/LEN(N$10)))</f>
        <v>0</v>
      </c>
      <c r="O30" s="270">
        <f>IF(O$10="","",SUMPRODUCT(--(db!$B$2:$B$6347=$E30),(LEN(db!$G$2:$G$6347)-LEN(SUBSTITUTE((UPPER(db!$G$2:$G$6347)),UPPER(O$10),"")))/LEN(O$10)))</f>
        <v>0</v>
      </c>
      <c r="P30" s="271">
        <f>IF(P$10="","",SUMPRODUCT(--(db!$B$2:$B$6347=$E30),(LEN(db!$G$2:$G$6347)-LEN(SUBSTITUTE((UPPER(db!$G$2:$G$6347)),UPPER(P$10),"")))/LEN(P$10)))</f>
        <v>0</v>
      </c>
      <c r="Q30" s="150">
        <f>IF(Q$10="","",SUMPRODUCT(--(db!$B$2:$B$6347=$E30),(LEN(db!$G$2:$G$6347)-LEN(SUBSTITUTE((UPPER(db!$G$2:$G$6347)),UPPER(Q$10),"")))/LEN(Q$10)))</f>
        <v>0</v>
      </c>
      <c r="R30" s="150">
        <f>IF(R$10="","",SUMPRODUCT(--(db!$B$2:$B$6347=$E30),(LEN(db!$G$2:$G$6347)-LEN(SUBSTITUTE((UPPER(db!$G$2:$G$6347)),UPPER(R$10),"")))/LEN(R$10)))</f>
        <v>0</v>
      </c>
      <c r="S30" s="150">
        <f>IF(S$10="","",SUMPRODUCT(--(db!$B$2:$B$6347=$E30),(LEN(db!$G$2:$G$6347)-LEN(SUBSTITUTE((UPPER(db!$G$2:$G$6347)),UPPER(S$10),"")))/LEN(S$10)))</f>
        <v>0</v>
      </c>
      <c r="T30" s="150">
        <f>IF(T$10="","",SUMPRODUCT(--(db!$B$2:$B$6347=$E30),(LEN(db!$G$2:$G$6347)-LEN(SUBSTITUTE((UPPER(db!$G$2:$G$6347)),UPPER(T$10),"")))/LEN(T$10)))</f>
        <v>0</v>
      </c>
      <c r="U30" s="269">
        <f>IF(U$10="","",SUMPRODUCT(--(db!$B$2:$B$6347=$E30),(LEN(db!$G$2:$G$6347)-LEN(SUBSTITUTE((UPPER(db!$G$2:$G$6347)),UPPER(U$10),"")))/LEN(U$10)))</f>
        <v>0</v>
      </c>
      <c r="V30" s="150">
        <f>IF(V$10="","",SUMPRODUCT(--(db!$B$2:$B$6347=$E30),(LEN(db!$G$2:$G$6347)-LEN(SUBSTITUTE((UPPER(db!$G$2:$G$6347)),UPPER(V$10),"")))/LEN(V$10)))</f>
        <v>0</v>
      </c>
      <c r="W30" s="150">
        <f>IF(W$10="","",SUMPRODUCT(--(db!$B$2:$B$6347=$E30),(LEN(db!$G$2:$G$6347)-LEN(SUBSTITUTE((UPPER(db!$G$2:$G$6347)),UPPER(W$10),"")))/LEN(W$10)))</f>
        <v>0</v>
      </c>
      <c r="X30" s="150">
        <f>IF(X$10="","",SUMPRODUCT(--(db!$B$2:$B$6347=$E30),(LEN(db!$G$2:$G$6347)-LEN(SUBSTITUTE((UPPER(db!$G$2:$G$6347)),UPPER(X$10),"")))/LEN(X$10)))</f>
        <v>0</v>
      </c>
      <c r="Y30" s="150">
        <f>IF(Y$10="","",SUMPRODUCT(--(db!$B$2:$B$6347=$E30),(LEN(db!$G$2:$G$6347)-LEN(SUBSTITUTE((UPPER(db!$G$2:$G$6347)),UPPER(Y$10),"")))/LEN(Y$10)))</f>
        <v>0</v>
      </c>
      <c r="Z30" s="150">
        <f>IF(Z$10="","",SUMPRODUCT(--(db!$B$2:$B$6347=$E30),(LEN(db!$G$2:$G$6347)-LEN(SUBSTITUTE((UPPER(db!$G$2:$G$6347)),UPPER(Z$10),"")))/LEN(Z$10)))</f>
        <v>0</v>
      </c>
      <c r="AA30" s="150">
        <f>IF(AA$10="","",SUMPRODUCT(--(db!$B$2:$B$6347=$E30),(LEN(db!$G$2:$G$6347)-LEN(SUBSTITUTE((UPPER(db!$G$2:$G$6347)),UPPER(AA$10),"")))/LEN(AA$10)))</f>
        <v>0</v>
      </c>
      <c r="AB30" s="150">
        <f>IF(AB$10="","",SUMPRODUCT(--(db!$B$2:$B$6347=$E30),(LEN(db!$G$2:$G$6347)-LEN(SUBSTITUTE((UPPER(db!$G$2:$G$6347)),UPPER(AB$10),"")))/LEN(AB$10)))</f>
        <v>0</v>
      </c>
      <c r="AC30" s="150">
        <f>IF(AC$10="","",SUMPRODUCT(--(db!$B$2:$B$6347=$E30),(LEN(db!$G$2:$G$6347)-LEN(SUBSTITUTE((UPPER(db!$G$2:$G$6347)),UPPER(AC$10),"")))/LEN(AC$10)))</f>
        <v>0</v>
      </c>
      <c r="AD30" s="150">
        <f>IF(AD$10="","",SUMPRODUCT(--(db!$B$2:$B$6347=$E30),(LEN(db!$G$2:$G$6347)-LEN(SUBSTITUTE((UPPER(db!$G$2:$G$6347)),UPPER(AD$10),"")))/LEN(AD$10)))</f>
        <v>0</v>
      </c>
      <c r="AE30" s="150">
        <f>IF(AE$10="","",SUMPRODUCT(--(db!$B$2:$B$6347=$E30),(LEN(db!$G$2:$G$6347)-LEN(SUBSTITUTE((UPPER(db!$G$2:$G$6347)),UPPER(AE$10),"")))/LEN(AE$10)))</f>
        <v>0</v>
      </c>
      <c r="AF30" s="150">
        <f>IF(AF$10="","",SUMPRODUCT(--(db!$B$2:$B$6347=$E30),(LEN(db!$G$2:$G$6347)-LEN(SUBSTITUTE((UPPER(db!$G$2:$G$6347)),UPPER(AF$10),"")))/LEN(AF$10)))</f>
        <v>0</v>
      </c>
      <c r="AG30" s="150">
        <f>IF(AG$10="","",SUMPRODUCT(--(db!$B$2:$B$6347=$E30),(LEN(db!$G$2:$G$6347)-LEN(SUBSTITUTE((UPPER(db!$G$2:$G$6347)),UPPER(AG$10),"")))/LEN(AG$10)))</f>
        <v>0</v>
      </c>
      <c r="AH30" s="150">
        <f>IF(AH$10="","",SUMPRODUCT(--(db!$B$2:$B$6347=$E30),(LEN(db!$G$2:$G$6347)-LEN(SUBSTITUTE((UPPER(db!$G$2:$G$6347)),UPPER(AH$10),"")))/LEN(AH$10)))</f>
        <v>0</v>
      </c>
      <c r="AI30" s="150">
        <f>IF(AI$10="","",SUMPRODUCT(--(db!$B$2:$B$6347=$E30),(LEN(db!$G$2:$G$6347)-LEN(SUBSTITUTE((UPPER(db!$G$2:$G$6347)),UPPER(AI$10),"")))/LEN(AI$10)))</f>
        <v>0</v>
      </c>
      <c r="AJ30" s="150">
        <f>IF(AJ$10="","",SUMPRODUCT(--(db!$B$2:$B$6347=$E30),(LEN(db!$G$2:$G$6347)-LEN(SUBSTITUTE((UPPER(db!$G$2:$G$6347)),UPPER(AJ$10),"")))/LEN(AJ$10)))</f>
        <v>0</v>
      </c>
      <c r="AK30" s="150">
        <f>IF(AK$10="","",SUMPRODUCT(--(db!$B$2:$B$6347=$E30),(LEN(db!$G$2:$G$6347)-LEN(SUBSTITUTE((UPPER(db!$G$2:$G$6347)),UPPER(AK$10),"")))/LEN(AK$10)))</f>
        <v>0</v>
      </c>
      <c r="AL30" s="150">
        <f>IF(AL$10="","",SUMPRODUCT(--(db!$B$2:$B$6347=$E30),(LEN(db!$G$2:$G$6347)-LEN(SUBSTITUTE((UPPER(db!$G$2:$G$6347)),UPPER(AL$10),"")))/LEN(AL$10)))</f>
        <v>0</v>
      </c>
      <c r="AM30" s="150">
        <f>IF(AM$10="","",SUMPRODUCT(--(db!$B$2:$B$6347=$E30),(LEN(db!$G$2:$G$6347)-LEN(SUBSTITUTE((UPPER(db!$G$2:$G$6347)),UPPER(AM$10),"")))/LEN(AM$10)))</f>
        <v>0</v>
      </c>
      <c r="AN30" s="150">
        <f>IF(AN$10="","",SUMPRODUCT(--(db!$B$2:$B$6347=$E30),(LEN(db!$G$2:$G$6347)-LEN(SUBSTITUTE((UPPER(db!$G$2:$G$6347)),UPPER(AN$10),"")))/LEN(AN$10)))</f>
        <v>0</v>
      </c>
      <c r="AO30" s="150">
        <f>IF(AO$10="","",SUMPRODUCT(--(db!$B$2:$B$6347=$E30),(LEN(db!$G$2:$G$6347)-LEN(SUBSTITUTE((UPPER(db!$G$2:$G$6347)),UPPER(AO$10),"")))/LEN(AO$10)))</f>
        <v>0</v>
      </c>
      <c r="AP30" s="150">
        <f>IF(AP$10="","",SUMPRODUCT(--(db!$B$2:$B$6347=$E30),(LEN(db!$G$2:$G$6347)-LEN(SUBSTITUTE((UPPER(db!$G$2:$G$6347)),UPPER(AP$10),"")))/LEN(AP$10)))</f>
        <v>0</v>
      </c>
      <c r="AQ30" s="151">
        <f>IF(AQ$10="","",SUMPRODUCT(--(db!$B$2:$B$6347=$E30),(LEN(db!$G$2:$G$6347)-LEN(SUBSTITUTE((UPPER(db!$G$2:$G$6347)),UPPER(AQ$10),"")))/LEN(AQ$10)))</f>
        <v>0</v>
      </c>
      <c r="AR30" s="120">
        <v>20</v>
      </c>
      <c r="AS30" s="115">
        <v>14</v>
      </c>
      <c r="AT30" s="148" t="s">
        <v>263</v>
      </c>
      <c r="AU30" s="122">
        <f t="shared" si="1"/>
        <v>0</v>
      </c>
      <c r="AW30" s="344"/>
      <c r="AX30" s="344"/>
      <c r="AY30" s="334" t="s">
        <v>264</v>
      </c>
      <c r="AZ30" s="344"/>
      <c r="BA30" s="344"/>
      <c r="BD30" s="378"/>
      <c r="BE30" s="295"/>
      <c r="BF30" s="379"/>
      <c r="BG30" s="380"/>
      <c r="BH30" s="390" t="str">
        <f>"= 19 x "&amp;SUM(BH29)/19</f>
        <v>= 19 x 0</v>
      </c>
      <c r="BI30" s="352">
        <f>BG29</f>
        <v>50</v>
      </c>
      <c r="BJ30" s="382">
        <f>BG29</f>
        <v>50</v>
      </c>
      <c r="BK30" s="61" t="s">
        <v>206</v>
      </c>
      <c r="BL30" s="61"/>
      <c r="BM30" s="347">
        <v>18</v>
      </c>
      <c r="BN30" s="347" t="s">
        <v>92</v>
      </c>
      <c r="BO30" s="412">
        <f t="shared" si="3"/>
        <v>10</v>
      </c>
      <c r="BP30" s="412">
        <f t="shared" si="8"/>
        <v>0</v>
      </c>
      <c r="BQ30" s="412">
        <f t="shared" si="4"/>
        <v>10</v>
      </c>
      <c r="BR30" s="412">
        <f t="shared" si="6"/>
        <v>0</v>
      </c>
      <c r="BS30" s="412">
        <f t="shared" si="7"/>
        <v>10</v>
      </c>
      <c r="BT30" s="61"/>
      <c r="BX30"/>
    </row>
    <row r="31" spans="3:76" x14ac:dyDescent="0.25">
      <c r="C31" s="115"/>
      <c r="D31" s="115"/>
      <c r="E31" s="116">
        <v>21</v>
      </c>
      <c r="F31" s="128">
        <f>IF(F$10="","",SUMPRODUCT(--(db!$B$2:$B$6347=$E31),(LEN(db!$G$2:$G$6347)-LEN(SUBSTITUTE((UPPER(db!$G$2:$G$6347)),UPPER(F$10),"")))/LEN(F$10)))</f>
        <v>0</v>
      </c>
      <c r="G31" s="30">
        <f>IF(G$10="","",SUMPRODUCT(--(db!$B$2:$B$6347=$E31),(LEN(db!$G$2:$G$6347)-LEN(SUBSTITUTE((UPPER(db!$G$2:$G$6347)),UPPER(G$10),"")))/LEN(G$10)))</f>
        <v>0</v>
      </c>
      <c r="H31" s="30">
        <f>IF(H$10="","",SUMPRODUCT(--(db!$B$2:$B$6347=$E31),(LEN(db!$G$2:$G$6347)-LEN(SUBSTITUTE((UPPER(db!$G$2:$G$6347)),UPPER(H$10),"")))/LEN(H$10)))</f>
        <v>0</v>
      </c>
      <c r="I31" s="30">
        <f>IF(I$10="","",SUMPRODUCT(--(db!$B$2:$B$6347=$E31),(LEN(db!$G$2:$G$6347)-LEN(SUBSTITUTE((UPPER(db!$G$2:$G$6347)),UPPER(I$10),"")))/LEN(I$10)))</f>
        <v>0</v>
      </c>
      <c r="J31" s="30">
        <f>IF(J$10="","",SUMPRODUCT(--(db!$B$2:$B$6347=$E31),(LEN(db!$G$2:$G$6347)-LEN(SUBSTITUTE((UPPER(db!$G$2:$G$6347)),UPPER(J$10),"")))/LEN(J$10)))</f>
        <v>0</v>
      </c>
      <c r="K31" s="30">
        <f>IF(K$10="","",SUMPRODUCT(--(db!$B$2:$B$6347=$E31),(LEN(db!$G$2:$G$6347)-LEN(SUBSTITUTE((UPPER(db!$G$2:$G$6347)),UPPER(K$10),"")))/LEN(K$10)))</f>
        <v>0</v>
      </c>
      <c r="L31" s="30">
        <f>IF(L$10="","",SUMPRODUCT(--(db!$B$2:$B$6347=$E31),(LEN(db!$G$2:$G$6347)-LEN(SUBSTITUTE((UPPER(db!$G$2:$G$6347)),UPPER(L$10),"")))/LEN(L$10)))</f>
        <v>0</v>
      </c>
      <c r="M31" s="30">
        <f>IF(M$10="","",SUMPRODUCT(--(db!$B$2:$B$6347=$E31),(LEN(db!$G$2:$G$6347)-LEN(SUBSTITUTE((UPPER(db!$G$2:$G$6347)),UPPER(M$10),"")))/LEN(M$10)))</f>
        <v>0</v>
      </c>
      <c r="N31" s="30">
        <f>IF(N$10="","",SUMPRODUCT(--(db!$B$2:$B$6347=$E31),(LEN(db!$G$2:$G$6347)-LEN(SUBSTITUTE((UPPER(db!$G$2:$G$6347)),UPPER(N$10),"")))/LEN(N$10)))</f>
        <v>0</v>
      </c>
      <c r="O31" s="30">
        <f>IF(O$10="","",SUMPRODUCT(--(db!$B$2:$B$6347=$E31),(LEN(db!$G$2:$G$6347)-LEN(SUBSTITUTE((UPPER(db!$G$2:$G$6347)),UPPER(O$10),"")))/LEN(O$10)))</f>
        <v>0</v>
      </c>
      <c r="P31" s="30">
        <f>IF(P$10="","",SUMPRODUCT(--(db!$B$2:$B$6347=$E31),(LEN(db!$G$2:$G$6347)-LEN(SUBSTITUTE((UPPER(db!$G$2:$G$6347)),UPPER(P$10),"")))/LEN(P$10)))</f>
        <v>0</v>
      </c>
      <c r="Q31" s="30">
        <f>IF(Q$10="","",SUMPRODUCT(--(db!$B$2:$B$6347=$E31),(LEN(db!$G$2:$G$6347)-LEN(SUBSTITUTE((UPPER(db!$G$2:$G$6347)),UPPER(Q$10),"")))/LEN(Q$10)))</f>
        <v>0</v>
      </c>
      <c r="R31" s="30">
        <f>IF(R$10="","",SUMPRODUCT(--(db!$B$2:$B$6347=$E31),(LEN(db!$G$2:$G$6347)-LEN(SUBSTITUTE((UPPER(db!$G$2:$G$6347)),UPPER(R$10),"")))/LEN(R$10)))</f>
        <v>0</v>
      </c>
      <c r="S31" s="30">
        <f>IF(S$10="","",SUMPRODUCT(--(db!$B$2:$B$6347=$E31),(LEN(db!$G$2:$G$6347)-LEN(SUBSTITUTE((UPPER(db!$G$2:$G$6347)),UPPER(S$10),"")))/LEN(S$10)))</f>
        <v>0</v>
      </c>
      <c r="T31" s="30">
        <f>IF(T$10="","",SUMPRODUCT(--(db!$B$2:$B$6347=$E31),(LEN(db!$G$2:$G$6347)-LEN(SUBSTITUTE((UPPER(db!$G$2:$G$6347)),UPPER(T$10),"")))/LEN(T$10)))</f>
        <v>0</v>
      </c>
      <c r="U31" s="30">
        <f>IF(U$10="","",SUMPRODUCT(--(db!$B$2:$B$6347=$E31),(LEN(db!$G$2:$G$6347)-LEN(SUBSTITUTE((UPPER(db!$G$2:$G$6347)),UPPER(U$10),"")))/LEN(U$10)))</f>
        <v>0</v>
      </c>
      <c r="V31" s="30">
        <f>IF(V$10="","",SUMPRODUCT(--(db!$B$2:$B$6347=$E31),(LEN(db!$G$2:$G$6347)-LEN(SUBSTITUTE((UPPER(db!$G$2:$G$6347)),UPPER(V$10),"")))/LEN(V$10)))</f>
        <v>0</v>
      </c>
      <c r="W31" s="30">
        <f>IF(W$10="","",SUMPRODUCT(--(db!$B$2:$B$6347=$E31),(LEN(db!$G$2:$G$6347)-LEN(SUBSTITUTE((UPPER(db!$G$2:$G$6347)),UPPER(W$10),"")))/LEN(W$10)))</f>
        <v>0</v>
      </c>
      <c r="X31" s="30">
        <f>IF(X$10="","",SUMPRODUCT(--(db!$B$2:$B$6347=$E31),(LEN(db!$G$2:$G$6347)-LEN(SUBSTITUTE((UPPER(db!$G$2:$G$6347)),UPPER(X$10),"")))/LEN(X$10)))</f>
        <v>0</v>
      </c>
      <c r="Y31" s="30">
        <f>IF(Y$10="","",SUMPRODUCT(--(db!$B$2:$B$6347=$E31),(LEN(db!$G$2:$G$6347)-LEN(SUBSTITUTE((UPPER(db!$G$2:$G$6347)),UPPER(Y$10),"")))/LEN(Y$10)))</f>
        <v>0</v>
      </c>
      <c r="Z31" s="30">
        <f>IF(Z$10="","",SUMPRODUCT(--(db!$B$2:$B$6347=$E31),(LEN(db!$G$2:$G$6347)-LEN(SUBSTITUTE((UPPER(db!$G$2:$G$6347)),UPPER(Z$10),"")))/LEN(Z$10)))</f>
        <v>0</v>
      </c>
      <c r="AA31" s="30">
        <f>IF(AA$10="","",SUMPRODUCT(--(db!$B$2:$B$6347=$E31),(LEN(db!$G$2:$G$6347)-LEN(SUBSTITUTE((UPPER(db!$G$2:$G$6347)),UPPER(AA$10),"")))/LEN(AA$10)))</f>
        <v>0</v>
      </c>
      <c r="AB31" s="30">
        <f>IF(AB$10="","",SUMPRODUCT(--(db!$B$2:$B$6347=$E31),(LEN(db!$G$2:$G$6347)-LEN(SUBSTITUTE((UPPER(db!$G$2:$G$6347)),UPPER(AB$10),"")))/LEN(AB$10)))</f>
        <v>0</v>
      </c>
      <c r="AC31" s="30">
        <f>IF(AC$10="","",SUMPRODUCT(--(db!$B$2:$B$6347=$E31),(LEN(db!$G$2:$G$6347)-LEN(SUBSTITUTE((UPPER(db!$G$2:$G$6347)),UPPER(AC$10),"")))/LEN(AC$10)))</f>
        <v>0</v>
      </c>
      <c r="AD31" s="30">
        <f>IF(AD$10="","",SUMPRODUCT(--(db!$B$2:$B$6347=$E31),(LEN(db!$G$2:$G$6347)-LEN(SUBSTITUTE((UPPER(db!$G$2:$G$6347)),UPPER(AD$10),"")))/LEN(AD$10)))</f>
        <v>0</v>
      </c>
      <c r="AE31" s="30">
        <f>IF(AE$10="","",SUMPRODUCT(--(db!$B$2:$B$6347=$E31),(LEN(db!$G$2:$G$6347)-LEN(SUBSTITUTE((UPPER(db!$G$2:$G$6347)),UPPER(AE$10),"")))/LEN(AE$10)))</f>
        <v>0</v>
      </c>
      <c r="AF31" s="30">
        <f>IF(AF$10="","",SUMPRODUCT(--(db!$B$2:$B$6347=$E31),(LEN(db!$G$2:$G$6347)-LEN(SUBSTITUTE((UPPER(db!$G$2:$G$6347)),UPPER(AF$10),"")))/LEN(AF$10)))</f>
        <v>0</v>
      </c>
      <c r="AG31" s="30">
        <f>IF(AG$10="","",SUMPRODUCT(--(db!$B$2:$B$6347=$E31),(LEN(db!$G$2:$G$6347)-LEN(SUBSTITUTE((UPPER(db!$G$2:$G$6347)),UPPER(AG$10),"")))/LEN(AG$10)))</f>
        <v>0</v>
      </c>
      <c r="AH31" s="30">
        <f>IF(AH$10="","",SUMPRODUCT(--(db!$B$2:$B$6347=$E31),(LEN(db!$G$2:$G$6347)-LEN(SUBSTITUTE((UPPER(db!$G$2:$G$6347)),UPPER(AH$10),"")))/LEN(AH$10)))</f>
        <v>0</v>
      </c>
      <c r="AI31" s="30">
        <f>IF(AI$10="","",SUMPRODUCT(--(db!$B$2:$B$6347=$E31),(LEN(db!$G$2:$G$6347)-LEN(SUBSTITUTE((UPPER(db!$G$2:$G$6347)),UPPER(AI$10),"")))/LEN(AI$10)))</f>
        <v>0</v>
      </c>
      <c r="AJ31" s="30">
        <f>IF(AJ$10="","",SUMPRODUCT(--(db!$B$2:$B$6347=$E31),(LEN(db!$G$2:$G$6347)-LEN(SUBSTITUTE((UPPER(db!$G$2:$G$6347)),UPPER(AJ$10),"")))/LEN(AJ$10)))</f>
        <v>0</v>
      </c>
      <c r="AK31" s="30">
        <f>IF(AK$10="","",SUMPRODUCT(--(db!$B$2:$B$6347=$E31),(LEN(db!$G$2:$G$6347)-LEN(SUBSTITUTE((UPPER(db!$G$2:$G$6347)),UPPER(AK$10),"")))/LEN(AK$10)))</f>
        <v>0</v>
      </c>
      <c r="AL31" s="30">
        <f>IF(AL$10="","",SUMPRODUCT(--(db!$B$2:$B$6347=$E31),(LEN(db!$G$2:$G$6347)-LEN(SUBSTITUTE((UPPER(db!$G$2:$G$6347)),UPPER(AL$10),"")))/LEN(AL$10)))</f>
        <v>0</v>
      </c>
      <c r="AM31" s="30">
        <f>IF(AM$10="","",SUMPRODUCT(--(db!$B$2:$B$6347=$E31),(LEN(db!$G$2:$G$6347)-LEN(SUBSTITUTE((UPPER(db!$G$2:$G$6347)),UPPER(AM$10),"")))/LEN(AM$10)))</f>
        <v>0</v>
      </c>
      <c r="AN31" s="30">
        <f>IF(AN$10="","",SUMPRODUCT(--(db!$B$2:$B$6347=$E31),(LEN(db!$G$2:$G$6347)-LEN(SUBSTITUTE((UPPER(db!$G$2:$G$6347)),UPPER(AN$10),"")))/LEN(AN$10)))</f>
        <v>0</v>
      </c>
      <c r="AO31" s="30">
        <f>IF(AO$10="","",SUMPRODUCT(--(db!$B$2:$B$6347=$E31),(LEN(db!$G$2:$G$6347)-LEN(SUBSTITUTE((UPPER(db!$G$2:$G$6347)),UPPER(AO$10),"")))/LEN(AO$10)))</f>
        <v>0</v>
      </c>
      <c r="AP31" s="30">
        <f>IF(AP$10="","",SUMPRODUCT(--(db!$B$2:$B$6347=$E31),(LEN(db!$G$2:$G$6347)-LEN(SUBSTITUTE((UPPER(db!$G$2:$G$6347)),UPPER(AP$10),"")))/LEN(AP$10)))</f>
        <v>0</v>
      </c>
      <c r="AQ31" s="129">
        <f>IF(AQ$10="","",SUMPRODUCT(--(db!$B$2:$B$6347=$E31),(LEN(db!$G$2:$G$6347)-LEN(SUBSTITUTE((UPPER(db!$G$2:$G$6347)),UPPER(AQ$10),"")))/LEN(AQ$10)))</f>
        <v>0</v>
      </c>
      <c r="AR31" s="120">
        <v>21</v>
      </c>
      <c r="AS31" s="115"/>
      <c r="AT31" s="121"/>
      <c r="AU31" s="122">
        <f t="shared" si="1"/>
        <v>0</v>
      </c>
      <c r="AW31" s="347">
        <f>E20</f>
        <v>10</v>
      </c>
      <c r="AX31" s="334" t="s">
        <v>265</v>
      </c>
      <c r="AY31" s="264">
        <f>SUM($F$20:$K$20,$AA$20,$AI$20)</f>
        <v>0</v>
      </c>
      <c r="AZ31" s="138">
        <f>BA31-AY31</f>
        <v>0</v>
      </c>
      <c r="BA31" s="344">
        <f t="shared" ref="BA31:BA35" si="10">SUMPRODUCT(--($AR$11:$AR$124=AW31),$AU$11:$AU$124)</f>
        <v>0</v>
      </c>
      <c r="BD31" s="378"/>
      <c r="BE31" s="295"/>
      <c r="BF31" s="379"/>
      <c r="BG31" s="383"/>
      <c r="BH31" s="353">
        <f>SUM($BH$19:$BH$30)</f>
        <v>0</v>
      </c>
      <c r="BI31" s="353">
        <f>SUM(BI19:BI30)</f>
        <v>1008</v>
      </c>
      <c r="BJ31" s="384">
        <f>SUM(BJ19:BJ30)</f>
        <v>1008</v>
      </c>
      <c r="BK31" s="61"/>
      <c r="BL31" s="61"/>
      <c r="BM31" s="337">
        <v>19</v>
      </c>
      <c r="BN31" s="337" t="s">
        <v>84</v>
      </c>
      <c r="BO31" s="338">
        <v>40</v>
      </c>
      <c r="BP31" s="413">
        <f t="shared" si="8"/>
        <v>0</v>
      </c>
      <c r="BQ31" s="413">
        <f t="shared" si="4"/>
        <v>40</v>
      </c>
      <c r="BR31" s="413">
        <f t="shared" si="6"/>
        <v>0</v>
      </c>
      <c r="BS31" s="413">
        <f t="shared" si="7"/>
        <v>40</v>
      </c>
      <c r="BT31" s="61" t="s">
        <v>206</v>
      </c>
      <c r="BX31"/>
    </row>
    <row r="32" spans="3:76" x14ac:dyDescent="0.25">
      <c r="C32" s="115"/>
      <c r="D32" s="115"/>
      <c r="E32" s="116">
        <v>22</v>
      </c>
      <c r="F32" s="128">
        <f>IF(F$10="","",SUMPRODUCT(--(db!$B$2:$B$6347=$E32),(LEN(db!$G$2:$G$6347)-LEN(SUBSTITUTE((UPPER(db!$G$2:$G$6347)),UPPER(F$10),"")))/LEN(F$10)))</f>
        <v>0</v>
      </c>
      <c r="G32" s="30">
        <f>IF(G$10="","",SUMPRODUCT(--(db!$B$2:$B$6347=$E32),(LEN(db!$G$2:$G$6347)-LEN(SUBSTITUTE((UPPER(db!$G$2:$G$6347)),UPPER(G$10),"")))/LEN(G$10)))</f>
        <v>0</v>
      </c>
      <c r="H32" s="30">
        <f>IF(H$10="","",SUMPRODUCT(--(db!$B$2:$B$6347=$E32),(LEN(db!$G$2:$G$6347)-LEN(SUBSTITUTE((UPPER(db!$G$2:$G$6347)),UPPER(H$10),"")))/LEN(H$10)))</f>
        <v>0</v>
      </c>
      <c r="I32" s="30">
        <f>IF(I$10="","",SUMPRODUCT(--(db!$B$2:$B$6347=$E32),(LEN(db!$G$2:$G$6347)-LEN(SUBSTITUTE((UPPER(db!$G$2:$G$6347)),UPPER(I$10),"")))/LEN(I$10)))</f>
        <v>0</v>
      </c>
      <c r="J32" s="30">
        <f>IF(J$10="","",SUMPRODUCT(--(db!$B$2:$B$6347=$E32),(LEN(db!$G$2:$G$6347)-LEN(SUBSTITUTE((UPPER(db!$G$2:$G$6347)),UPPER(J$10),"")))/LEN(J$10)))</f>
        <v>0</v>
      </c>
      <c r="K32" s="30">
        <f>IF(K$10="","",SUMPRODUCT(--(db!$B$2:$B$6347=$E32),(LEN(db!$G$2:$G$6347)-LEN(SUBSTITUTE((UPPER(db!$G$2:$G$6347)),UPPER(K$10),"")))/LEN(K$10)))</f>
        <v>0</v>
      </c>
      <c r="L32" s="30">
        <f>IF(L$10="","",SUMPRODUCT(--(db!$B$2:$B$6347=$E32),(LEN(db!$G$2:$G$6347)-LEN(SUBSTITUTE((UPPER(db!$G$2:$G$6347)),UPPER(L$10),"")))/LEN(L$10)))</f>
        <v>0</v>
      </c>
      <c r="M32" s="30">
        <f>IF(M$10="","",SUMPRODUCT(--(db!$B$2:$B$6347=$E32),(LEN(db!$G$2:$G$6347)-LEN(SUBSTITUTE((UPPER(db!$G$2:$G$6347)),UPPER(M$10),"")))/LEN(M$10)))</f>
        <v>0</v>
      </c>
      <c r="N32" s="30">
        <f>IF(N$10="","",SUMPRODUCT(--(db!$B$2:$B$6347=$E32),(LEN(db!$G$2:$G$6347)-LEN(SUBSTITUTE((UPPER(db!$G$2:$G$6347)),UPPER(N$10),"")))/LEN(N$10)))</f>
        <v>0</v>
      </c>
      <c r="O32" s="30">
        <f>IF(O$10="","",SUMPRODUCT(--(db!$B$2:$B$6347=$E32),(LEN(db!$G$2:$G$6347)-LEN(SUBSTITUTE((UPPER(db!$G$2:$G$6347)),UPPER(O$10),"")))/LEN(O$10)))</f>
        <v>0</v>
      </c>
      <c r="P32" s="30">
        <f>IF(P$10="","",SUMPRODUCT(--(db!$B$2:$B$6347=$E32),(LEN(db!$G$2:$G$6347)-LEN(SUBSTITUTE((UPPER(db!$G$2:$G$6347)),UPPER(P$10),"")))/LEN(P$10)))</f>
        <v>0</v>
      </c>
      <c r="Q32" s="30">
        <f>IF(Q$10="","",SUMPRODUCT(--(db!$B$2:$B$6347=$E32),(LEN(db!$G$2:$G$6347)-LEN(SUBSTITUTE((UPPER(db!$G$2:$G$6347)),UPPER(Q$10),"")))/LEN(Q$10)))</f>
        <v>0</v>
      </c>
      <c r="R32" s="30">
        <f>IF(R$10="","",SUMPRODUCT(--(db!$B$2:$B$6347=$E32),(LEN(db!$G$2:$G$6347)-LEN(SUBSTITUTE((UPPER(db!$G$2:$G$6347)),UPPER(R$10),"")))/LEN(R$10)))</f>
        <v>0</v>
      </c>
      <c r="S32" s="30">
        <f>IF(S$10="","",SUMPRODUCT(--(db!$B$2:$B$6347=$E32),(LEN(db!$G$2:$G$6347)-LEN(SUBSTITUTE((UPPER(db!$G$2:$G$6347)),UPPER(S$10),"")))/LEN(S$10)))</f>
        <v>0</v>
      </c>
      <c r="T32" s="30">
        <f>IF(T$10="","",SUMPRODUCT(--(db!$B$2:$B$6347=$E32),(LEN(db!$G$2:$G$6347)-LEN(SUBSTITUTE((UPPER(db!$G$2:$G$6347)),UPPER(T$10),"")))/LEN(T$10)))</f>
        <v>0</v>
      </c>
      <c r="U32" s="30">
        <f>IF(U$10="","",SUMPRODUCT(--(db!$B$2:$B$6347=$E32),(LEN(db!$G$2:$G$6347)-LEN(SUBSTITUTE((UPPER(db!$G$2:$G$6347)),UPPER(U$10),"")))/LEN(U$10)))</f>
        <v>0</v>
      </c>
      <c r="V32" s="30">
        <f>IF(V$10="","",SUMPRODUCT(--(db!$B$2:$B$6347=$E32),(LEN(db!$G$2:$G$6347)-LEN(SUBSTITUTE((UPPER(db!$G$2:$G$6347)),UPPER(V$10),"")))/LEN(V$10)))</f>
        <v>0</v>
      </c>
      <c r="W32" s="30">
        <f>IF(W$10="","",SUMPRODUCT(--(db!$B$2:$B$6347=$E32),(LEN(db!$G$2:$G$6347)-LEN(SUBSTITUTE((UPPER(db!$G$2:$G$6347)),UPPER(W$10),"")))/LEN(W$10)))</f>
        <v>0</v>
      </c>
      <c r="X32" s="30">
        <f>IF(X$10="","",SUMPRODUCT(--(db!$B$2:$B$6347=$E32),(LEN(db!$G$2:$G$6347)-LEN(SUBSTITUTE((UPPER(db!$G$2:$G$6347)),UPPER(X$10),"")))/LEN(X$10)))</f>
        <v>0</v>
      </c>
      <c r="Y32" s="30">
        <f>IF(Y$10="","",SUMPRODUCT(--(db!$B$2:$B$6347=$E32),(LEN(db!$G$2:$G$6347)-LEN(SUBSTITUTE((UPPER(db!$G$2:$G$6347)),UPPER(Y$10),"")))/LEN(Y$10)))</f>
        <v>0</v>
      </c>
      <c r="Z32" s="30">
        <f>IF(Z$10="","",SUMPRODUCT(--(db!$B$2:$B$6347=$E32),(LEN(db!$G$2:$G$6347)-LEN(SUBSTITUTE((UPPER(db!$G$2:$G$6347)),UPPER(Z$10),"")))/LEN(Z$10)))</f>
        <v>0</v>
      </c>
      <c r="AA32" s="30">
        <f>IF(AA$10="","",SUMPRODUCT(--(db!$B$2:$B$6347=$E32),(LEN(db!$G$2:$G$6347)-LEN(SUBSTITUTE((UPPER(db!$G$2:$G$6347)),UPPER(AA$10),"")))/LEN(AA$10)))</f>
        <v>0</v>
      </c>
      <c r="AB32" s="30">
        <f>IF(AB$10="","",SUMPRODUCT(--(db!$B$2:$B$6347=$E32),(LEN(db!$G$2:$G$6347)-LEN(SUBSTITUTE((UPPER(db!$G$2:$G$6347)),UPPER(AB$10),"")))/LEN(AB$10)))</f>
        <v>0</v>
      </c>
      <c r="AC32" s="30">
        <f>IF(AC$10="","",SUMPRODUCT(--(db!$B$2:$B$6347=$E32),(LEN(db!$G$2:$G$6347)-LEN(SUBSTITUTE((UPPER(db!$G$2:$G$6347)),UPPER(AC$10),"")))/LEN(AC$10)))</f>
        <v>0</v>
      </c>
      <c r="AD32" s="30">
        <f>IF(AD$10="","",SUMPRODUCT(--(db!$B$2:$B$6347=$E32),(LEN(db!$G$2:$G$6347)-LEN(SUBSTITUTE((UPPER(db!$G$2:$G$6347)),UPPER(AD$10),"")))/LEN(AD$10)))</f>
        <v>0</v>
      </c>
      <c r="AE32" s="30">
        <f>IF(AE$10="","",SUMPRODUCT(--(db!$B$2:$B$6347=$E32),(LEN(db!$G$2:$G$6347)-LEN(SUBSTITUTE((UPPER(db!$G$2:$G$6347)),UPPER(AE$10),"")))/LEN(AE$10)))</f>
        <v>0</v>
      </c>
      <c r="AF32" s="30">
        <f>IF(AF$10="","",SUMPRODUCT(--(db!$B$2:$B$6347=$E32),(LEN(db!$G$2:$G$6347)-LEN(SUBSTITUTE((UPPER(db!$G$2:$G$6347)),UPPER(AF$10),"")))/LEN(AF$10)))</f>
        <v>0</v>
      </c>
      <c r="AG32" s="30">
        <f>IF(AG$10="","",SUMPRODUCT(--(db!$B$2:$B$6347=$E32),(LEN(db!$G$2:$G$6347)-LEN(SUBSTITUTE((UPPER(db!$G$2:$G$6347)),UPPER(AG$10),"")))/LEN(AG$10)))</f>
        <v>0</v>
      </c>
      <c r="AH32" s="30">
        <f>IF(AH$10="","",SUMPRODUCT(--(db!$B$2:$B$6347=$E32),(LEN(db!$G$2:$G$6347)-LEN(SUBSTITUTE((UPPER(db!$G$2:$G$6347)),UPPER(AH$10),"")))/LEN(AH$10)))</f>
        <v>0</v>
      </c>
      <c r="AI32" s="30">
        <f>IF(AI$10="","",SUMPRODUCT(--(db!$B$2:$B$6347=$E32),(LEN(db!$G$2:$G$6347)-LEN(SUBSTITUTE((UPPER(db!$G$2:$G$6347)),UPPER(AI$10),"")))/LEN(AI$10)))</f>
        <v>0</v>
      </c>
      <c r="AJ32" s="30">
        <f>IF(AJ$10="","",SUMPRODUCT(--(db!$B$2:$B$6347=$E32),(LEN(db!$G$2:$G$6347)-LEN(SUBSTITUTE((UPPER(db!$G$2:$G$6347)),UPPER(AJ$10),"")))/LEN(AJ$10)))</f>
        <v>0</v>
      </c>
      <c r="AK32" s="30">
        <f>IF(AK$10="","",SUMPRODUCT(--(db!$B$2:$B$6347=$E32),(LEN(db!$G$2:$G$6347)-LEN(SUBSTITUTE((UPPER(db!$G$2:$G$6347)),UPPER(AK$10),"")))/LEN(AK$10)))</f>
        <v>0</v>
      </c>
      <c r="AL32" s="30">
        <f>IF(AL$10="","",SUMPRODUCT(--(db!$B$2:$B$6347=$E32),(LEN(db!$G$2:$G$6347)-LEN(SUBSTITUTE((UPPER(db!$G$2:$G$6347)),UPPER(AL$10),"")))/LEN(AL$10)))</f>
        <v>0</v>
      </c>
      <c r="AM32" s="30">
        <f>IF(AM$10="","",SUMPRODUCT(--(db!$B$2:$B$6347=$E32),(LEN(db!$G$2:$G$6347)-LEN(SUBSTITUTE((UPPER(db!$G$2:$G$6347)),UPPER(AM$10),"")))/LEN(AM$10)))</f>
        <v>0</v>
      </c>
      <c r="AN32" s="30">
        <f>IF(AN$10="","",SUMPRODUCT(--(db!$B$2:$B$6347=$E32),(LEN(db!$G$2:$G$6347)-LEN(SUBSTITUTE((UPPER(db!$G$2:$G$6347)),UPPER(AN$10),"")))/LEN(AN$10)))</f>
        <v>0</v>
      </c>
      <c r="AO32" s="30">
        <f>IF(AO$10="","",SUMPRODUCT(--(db!$B$2:$B$6347=$E32),(LEN(db!$G$2:$G$6347)-LEN(SUBSTITUTE((UPPER(db!$G$2:$G$6347)),UPPER(AO$10),"")))/LEN(AO$10)))</f>
        <v>0</v>
      </c>
      <c r="AP32" s="30">
        <f>IF(AP$10="","",SUMPRODUCT(--(db!$B$2:$B$6347=$E32),(LEN(db!$G$2:$G$6347)-LEN(SUBSTITUTE((UPPER(db!$G$2:$G$6347)),UPPER(AP$10),"")))/LEN(AP$10)))</f>
        <v>0</v>
      </c>
      <c r="AQ32" s="129">
        <f>IF(AQ$10="","",SUMPRODUCT(--(db!$B$2:$B$6347=$E32),(LEN(db!$G$2:$G$6347)-LEN(SUBSTITUTE((UPPER(db!$G$2:$G$6347)),UPPER(AQ$10),"")))/LEN(AQ$10)))</f>
        <v>0</v>
      </c>
      <c r="AR32" s="120">
        <v>22</v>
      </c>
      <c r="AS32" s="115"/>
      <c r="AT32" s="121"/>
      <c r="AU32" s="122">
        <f t="shared" si="1"/>
        <v>0</v>
      </c>
      <c r="AW32" s="347">
        <f>E21</f>
        <v>11</v>
      </c>
      <c r="AX32" s="334" t="s">
        <v>265</v>
      </c>
      <c r="AY32" s="264">
        <f>SUM($F$21:$K$21,$AA$21,$AI$21)</f>
        <v>0</v>
      </c>
      <c r="AZ32" s="138">
        <f>BA32-AY32</f>
        <v>0</v>
      </c>
      <c r="BA32" s="344">
        <f t="shared" si="10"/>
        <v>0</v>
      </c>
      <c r="BD32" s="378"/>
      <c r="BE32" s="295"/>
      <c r="BF32" s="379"/>
      <c r="BG32" s="383"/>
      <c r="BH32" s="130" t="str">
        <f>"= 19 x "&amp;SUM(BH31)/19</f>
        <v>= 19 x 0</v>
      </c>
      <c r="BI32" s="130" t="str">
        <f>"= 19 x "&amp;SUM(BI31)/19</f>
        <v>= 19 x 53,0526315789474</v>
      </c>
      <c r="BJ32" s="385" t="str">
        <f>"= 19 x "&amp;SUM(BJ31)/19</f>
        <v>= 19 x 53,0526315789474</v>
      </c>
      <c r="BK32" s="61"/>
      <c r="BL32" s="61"/>
      <c r="BM32" s="340"/>
      <c r="BN32" s="340"/>
      <c r="BO32" s="340"/>
      <c r="BP32" s="340"/>
      <c r="BQ32" s="340"/>
      <c r="BR32" s="340"/>
      <c r="BS32" s="339">
        <f>SUM(BS13:BS31)</f>
        <v>786</v>
      </c>
      <c r="BT32" s="61"/>
      <c r="BX32"/>
    </row>
    <row r="33" spans="3:76" x14ac:dyDescent="0.25">
      <c r="C33" s="115"/>
      <c r="D33" s="115"/>
      <c r="E33" s="116">
        <v>23</v>
      </c>
      <c r="F33" s="128">
        <f>IF(F$10="","",SUMPRODUCT(--(db!$B$2:$B$6347=$E33),(LEN(db!$G$2:$G$6347)-LEN(SUBSTITUTE((UPPER(db!$G$2:$G$6347)),UPPER(F$10),"")))/LEN(F$10)))</f>
        <v>0</v>
      </c>
      <c r="G33" s="30">
        <f>IF(G$10="","",SUMPRODUCT(--(db!$B$2:$B$6347=$E33),(LEN(db!$G$2:$G$6347)-LEN(SUBSTITUTE((UPPER(db!$G$2:$G$6347)),UPPER(G$10),"")))/LEN(G$10)))</f>
        <v>0</v>
      </c>
      <c r="H33" s="30">
        <f>IF(H$10="","",SUMPRODUCT(--(db!$B$2:$B$6347=$E33),(LEN(db!$G$2:$G$6347)-LEN(SUBSTITUTE((UPPER(db!$G$2:$G$6347)),UPPER(H$10),"")))/LEN(H$10)))</f>
        <v>0</v>
      </c>
      <c r="I33" s="30">
        <f>IF(I$10="","",SUMPRODUCT(--(db!$B$2:$B$6347=$E33),(LEN(db!$G$2:$G$6347)-LEN(SUBSTITUTE((UPPER(db!$G$2:$G$6347)),UPPER(I$10),"")))/LEN(I$10)))</f>
        <v>0</v>
      </c>
      <c r="J33" s="30">
        <f>IF(J$10="","",SUMPRODUCT(--(db!$B$2:$B$6347=$E33),(LEN(db!$G$2:$G$6347)-LEN(SUBSTITUTE((UPPER(db!$G$2:$G$6347)),UPPER(J$10),"")))/LEN(J$10)))</f>
        <v>0</v>
      </c>
      <c r="K33" s="30">
        <f>IF(K$10="","",SUMPRODUCT(--(db!$B$2:$B$6347=$E33),(LEN(db!$G$2:$G$6347)-LEN(SUBSTITUTE((UPPER(db!$G$2:$G$6347)),UPPER(K$10),"")))/LEN(K$10)))</f>
        <v>0</v>
      </c>
      <c r="L33" s="30">
        <f>IF(L$10="","",SUMPRODUCT(--(db!$B$2:$B$6347=$E33),(LEN(db!$G$2:$G$6347)-LEN(SUBSTITUTE((UPPER(db!$G$2:$G$6347)),UPPER(L$10),"")))/LEN(L$10)))</f>
        <v>0</v>
      </c>
      <c r="M33" s="30">
        <f>IF(M$10="","",SUMPRODUCT(--(db!$B$2:$B$6347=$E33),(LEN(db!$G$2:$G$6347)-LEN(SUBSTITUTE((UPPER(db!$G$2:$G$6347)),UPPER(M$10),"")))/LEN(M$10)))</f>
        <v>0</v>
      </c>
      <c r="N33" s="30">
        <f>IF(N$10="","",SUMPRODUCT(--(db!$B$2:$B$6347=$E33),(LEN(db!$G$2:$G$6347)-LEN(SUBSTITUTE((UPPER(db!$G$2:$G$6347)),UPPER(N$10),"")))/LEN(N$10)))</f>
        <v>0</v>
      </c>
      <c r="O33" s="30">
        <f>IF(O$10="","",SUMPRODUCT(--(db!$B$2:$B$6347=$E33),(LEN(db!$G$2:$G$6347)-LEN(SUBSTITUTE((UPPER(db!$G$2:$G$6347)),UPPER(O$10),"")))/LEN(O$10)))</f>
        <v>0</v>
      </c>
      <c r="P33" s="30">
        <f>IF(P$10="","",SUMPRODUCT(--(db!$B$2:$B$6347=$E33),(LEN(db!$G$2:$G$6347)-LEN(SUBSTITUTE((UPPER(db!$G$2:$G$6347)),UPPER(P$10),"")))/LEN(P$10)))</f>
        <v>0</v>
      </c>
      <c r="Q33" s="30">
        <f>IF(Q$10="","",SUMPRODUCT(--(db!$B$2:$B$6347=$E33),(LEN(db!$G$2:$G$6347)-LEN(SUBSTITUTE((UPPER(db!$G$2:$G$6347)),UPPER(Q$10),"")))/LEN(Q$10)))</f>
        <v>0</v>
      </c>
      <c r="R33" s="30">
        <f>IF(R$10="","",SUMPRODUCT(--(db!$B$2:$B$6347=$E33),(LEN(db!$G$2:$G$6347)-LEN(SUBSTITUTE((UPPER(db!$G$2:$G$6347)),UPPER(R$10),"")))/LEN(R$10)))</f>
        <v>0</v>
      </c>
      <c r="S33" s="30">
        <f>IF(S$10="","",SUMPRODUCT(--(db!$B$2:$B$6347=$E33),(LEN(db!$G$2:$G$6347)-LEN(SUBSTITUTE((UPPER(db!$G$2:$G$6347)),UPPER(S$10),"")))/LEN(S$10)))</f>
        <v>0</v>
      </c>
      <c r="T33" s="30">
        <f>IF(T$10="","",SUMPRODUCT(--(db!$B$2:$B$6347=$E33),(LEN(db!$G$2:$G$6347)-LEN(SUBSTITUTE((UPPER(db!$G$2:$G$6347)),UPPER(T$10),"")))/LEN(T$10)))</f>
        <v>0</v>
      </c>
      <c r="U33" s="30">
        <f>IF(U$10="","",SUMPRODUCT(--(db!$B$2:$B$6347=$E33),(LEN(db!$G$2:$G$6347)-LEN(SUBSTITUTE((UPPER(db!$G$2:$G$6347)),UPPER(U$10),"")))/LEN(U$10)))</f>
        <v>0</v>
      </c>
      <c r="V33" s="30">
        <f>IF(V$10="","",SUMPRODUCT(--(db!$B$2:$B$6347=$E33),(LEN(db!$G$2:$G$6347)-LEN(SUBSTITUTE((UPPER(db!$G$2:$G$6347)),UPPER(V$10),"")))/LEN(V$10)))</f>
        <v>0</v>
      </c>
      <c r="W33" s="30">
        <f>IF(W$10="","",SUMPRODUCT(--(db!$B$2:$B$6347=$E33),(LEN(db!$G$2:$G$6347)-LEN(SUBSTITUTE((UPPER(db!$G$2:$G$6347)),UPPER(W$10),"")))/LEN(W$10)))</f>
        <v>0</v>
      </c>
      <c r="X33" s="30">
        <f>IF(X$10="","",SUMPRODUCT(--(db!$B$2:$B$6347=$E33),(LEN(db!$G$2:$G$6347)-LEN(SUBSTITUTE((UPPER(db!$G$2:$G$6347)),UPPER(X$10),"")))/LEN(X$10)))</f>
        <v>0</v>
      </c>
      <c r="Y33" s="30">
        <f>IF(Y$10="","",SUMPRODUCT(--(db!$B$2:$B$6347=$E33),(LEN(db!$G$2:$G$6347)-LEN(SUBSTITUTE((UPPER(db!$G$2:$G$6347)),UPPER(Y$10),"")))/LEN(Y$10)))</f>
        <v>0</v>
      </c>
      <c r="Z33" s="30">
        <f>IF(Z$10="","",SUMPRODUCT(--(db!$B$2:$B$6347=$E33),(LEN(db!$G$2:$G$6347)-LEN(SUBSTITUTE((UPPER(db!$G$2:$G$6347)),UPPER(Z$10),"")))/LEN(Z$10)))</f>
        <v>0</v>
      </c>
      <c r="AA33" s="30">
        <f>IF(AA$10="","",SUMPRODUCT(--(db!$B$2:$B$6347=$E33),(LEN(db!$G$2:$G$6347)-LEN(SUBSTITUTE((UPPER(db!$G$2:$G$6347)),UPPER(AA$10),"")))/LEN(AA$10)))</f>
        <v>0</v>
      </c>
      <c r="AB33" s="30">
        <f>IF(AB$10="","",SUMPRODUCT(--(db!$B$2:$B$6347=$E33),(LEN(db!$G$2:$G$6347)-LEN(SUBSTITUTE((UPPER(db!$G$2:$G$6347)),UPPER(AB$10),"")))/LEN(AB$10)))</f>
        <v>0</v>
      </c>
      <c r="AC33" s="30">
        <f>IF(AC$10="","",SUMPRODUCT(--(db!$B$2:$B$6347=$E33),(LEN(db!$G$2:$G$6347)-LEN(SUBSTITUTE((UPPER(db!$G$2:$G$6347)),UPPER(AC$10),"")))/LEN(AC$10)))</f>
        <v>0</v>
      </c>
      <c r="AD33" s="30">
        <f>IF(AD$10="","",SUMPRODUCT(--(db!$B$2:$B$6347=$E33),(LEN(db!$G$2:$G$6347)-LEN(SUBSTITUTE((UPPER(db!$G$2:$G$6347)),UPPER(AD$10),"")))/LEN(AD$10)))</f>
        <v>0</v>
      </c>
      <c r="AE33" s="30">
        <f>IF(AE$10="","",SUMPRODUCT(--(db!$B$2:$B$6347=$E33),(LEN(db!$G$2:$G$6347)-LEN(SUBSTITUTE((UPPER(db!$G$2:$G$6347)),UPPER(AE$10),"")))/LEN(AE$10)))</f>
        <v>0</v>
      </c>
      <c r="AF33" s="30">
        <f>IF(AF$10="","",SUMPRODUCT(--(db!$B$2:$B$6347=$E33),(LEN(db!$G$2:$G$6347)-LEN(SUBSTITUTE((UPPER(db!$G$2:$G$6347)),UPPER(AF$10),"")))/LEN(AF$10)))</f>
        <v>0</v>
      </c>
      <c r="AG33" s="30">
        <f>IF(AG$10="","",SUMPRODUCT(--(db!$B$2:$B$6347=$E33),(LEN(db!$G$2:$G$6347)-LEN(SUBSTITUTE((UPPER(db!$G$2:$G$6347)),UPPER(AG$10),"")))/LEN(AG$10)))</f>
        <v>0</v>
      </c>
      <c r="AH33" s="30">
        <f>IF(AH$10="","",SUMPRODUCT(--(db!$B$2:$B$6347=$E33),(LEN(db!$G$2:$G$6347)-LEN(SUBSTITUTE((UPPER(db!$G$2:$G$6347)),UPPER(AH$10),"")))/LEN(AH$10)))</f>
        <v>0</v>
      </c>
      <c r="AI33" s="30">
        <f>IF(AI$10="","",SUMPRODUCT(--(db!$B$2:$B$6347=$E33),(LEN(db!$G$2:$G$6347)-LEN(SUBSTITUTE((UPPER(db!$G$2:$G$6347)),UPPER(AI$10),"")))/LEN(AI$10)))</f>
        <v>0</v>
      </c>
      <c r="AJ33" s="30">
        <f>IF(AJ$10="","",SUMPRODUCT(--(db!$B$2:$B$6347=$E33),(LEN(db!$G$2:$G$6347)-LEN(SUBSTITUTE((UPPER(db!$G$2:$G$6347)),UPPER(AJ$10),"")))/LEN(AJ$10)))</f>
        <v>0</v>
      </c>
      <c r="AK33" s="30">
        <f>IF(AK$10="","",SUMPRODUCT(--(db!$B$2:$B$6347=$E33),(LEN(db!$G$2:$G$6347)-LEN(SUBSTITUTE((UPPER(db!$G$2:$G$6347)),UPPER(AK$10),"")))/LEN(AK$10)))</f>
        <v>0</v>
      </c>
      <c r="AL33" s="30">
        <f>IF(AL$10="","",SUMPRODUCT(--(db!$B$2:$B$6347=$E33),(LEN(db!$G$2:$G$6347)-LEN(SUBSTITUTE((UPPER(db!$G$2:$G$6347)),UPPER(AL$10),"")))/LEN(AL$10)))</f>
        <v>0</v>
      </c>
      <c r="AM33" s="30">
        <f>IF(AM$10="","",SUMPRODUCT(--(db!$B$2:$B$6347=$E33),(LEN(db!$G$2:$G$6347)-LEN(SUBSTITUTE((UPPER(db!$G$2:$G$6347)),UPPER(AM$10),"")))/LEN(AM$10)))</f>
        <v>0</v>
      </c>
      <c r="AN33" s="30">
        <f>IF(AN$10="","",SUMPRODUCT(--(db!$B$2:$B$6347=$E33),(LEN(db!$G$2:$G$6347)-LEN(SUBSTITUTE((UPPER(db!$G$2:$G$6347)),UPPER(AN$10),"")))/LEN(AN$10)))</f>
        <v>0</v>
      </c>
      <c r="AO33" s="30">
        <f>IF(AO$10="","",SUMPRODUCT(--(db!$B$2:$B$6347=$E33),(LEN(db!$G$2:$G$6347)-LEN(SUBSTITUTE((UPPER(db!$G$2:$G$6347)),UPPER(AO$10),"")))/LEN(AO$10)))</f>
        <v>0</v>
      </c>
      <c r="AP33" s="30">
        <f>IF(AP$10="","",SUMPRODUCT(--(db!$B$2:$B$6347=$E33),(LEN(db!$G$2:$G$6347)-LEN(SUBSTITUTE((UPPER(db!$G$2:$G$6347)),UPPER(AP$10),"")))/LEN(AP$10)))</f>
        <v>0</v>
      </c>
      <c r="AQ33" s="129">
        <f>IF(AQ$10="","",SUMPRODUCT(--(db!$B$2:$B$6347=$E33),(LEN(db!$G$2:$G$6347)-LEN(SUBSTITUTE((UPPER(db!$G$2:$G$6347)),UPPER(AQ$10),"")))/LEN(AQ$10)))</f>
        <v>0</v>
      </c>
      <c r="AR33" s="120">
        <v>23</v>
      </c>
      <c r="AS33" s="115"/>
      <c r="AT33" s="121"/>
      <c r="AU33" s="122">
        <f t="shared" si="1"/>
        <v>0</v>
      </c>
      <c r="AW33" s="347">
        <f>E22</f>
        <v>12</v>
      </c>
      <c r="AX33" s="334" t="s">
        <v>265</v>
      </c>
      <c r="AY33" s="264">
        <f>SUM($F$22:$K$22,$AA$22,$AI$22)</f>
        <v>0</v>
      </c>
      <c r="AZ33" s="138">
        <f>BA33-AY33</f>
        <v>0</v>
      </c>
      <c r="BA33" s="344">
        <f t="shared" si="10"/>
        <v>0</v>
      </c>
      <c r="BD33" s="378"/>
      <c r="BE33" s="295"/>
      <c r="BF33" s="379"/>
      <c r="BG33" s="383"/>
      <c r="BH33" s="133" t="s">
        <v>266</v>
      </c>
      <c r="BI33" s="133" t="s">
        <v>267</v>
      </c>
      <c r="BJ33" s="381" t="s">
        <v>268</v>
      </c>
      <c r="BK33" s="61"/>
      <c r="BL33" s="61"/>
      <c r="BM33" s="340"/>
      <c r="BN33" s="340"/>
      <c r="BO33" s="340"/>
      <c r="BP33" s="340"/>
      <c r="BQ33" s="340"/>
      <c r="BR33" s="340"/>
      <c r="BS33" s="345" t="str">
        <f>"= 19 x "&amp;BS32/19</f>
        <v>= 19 x 41,3684210526316</v>
      </c>
      <c r="BT33" s="61"/>
      <c r="BX33"/>
    </row>
    <row r="34" spans="3:76" x14ac:dyDescent="0.25">
      <c r="C34" s="115"/>
      <c r="D34" s="115"/>
      <c r="E34" s="116">
        <v>24</v>
      </c>
      <c r="F34" s="128">
        <f>IF(F$10="","",SUMPRODUCT(--(db!$B$2:$B$6347=$E34),(LEN(db!$G$2:$G$6347)-LEN(SUBSTITUTE((UPPER(db!$G$2:$G$6347)),UPPER(F$10),"")))/LEN(F$10)))</f>
        <v>0</v>
      </c>
      <c r="G34" s="30">
        <f>IF(G$10="","",SUMPRODUCT(--(db!$B$2:$B$6347=$E34),(LEN(db!$G$2:$G$6347)-LEN(SUBSTITUTE((UPPER(db!$G$2:$G$6347)),UPPER(G$10),"")))/LEN(G$10)))</f>
        <v>0</v>
      </c>
      <c r="H34" s="30">
        <f>IF(H$10="","",SUMPRODUCT(--(db!$B$2:$B$6347=$E34),(LEN(db!$G$2:$G$6347)-LEN(SUBSTITUTE((UPPER(db!$G$2:$G$6347)),UPPER(H$10),"")))/LEN(H$10)))</f>
        <v>0</v>
      </c>
      <c r="I34" s="30">
        <f>IF(I$10="","",SUMPRODUCT(--(db!$B$2:$B$6347=$E34),(LEN(db!$G$2:$G$6347)-LEN(SUBSTITUTE((UPPER(db!$G$2:$G$6347)),UPPER(I$10),"")))/LEN(I$10)))</f>
        <v>0</v>
      </c>
      <c r="J34" s="30">
        <f>IF(J$10="","",SUMPRODUCT(--(db!$B$2:$B$6347=$E34),(LEN(db!$G$2:$G$6347)-LEN(SUBSTITUTE((UPPER(db!$G$2:$G$6347)),UPPER(J$10),"")))/LEN(J$10)))</f>
        <v>0</v>
      </c>
      <c r="K34" s="30">
        <f>IF(K$10="","",SUMPRODUCT(--(db!$B$2:$B$6347=$E34),(LEN(db!$G$2:$G$6347)-LEN(SUBSTITUTE((UPPER(db!$G$2:$G$6347)),UPPER(K$10),"")))/LEN(K$10)))</f>
        <v>0</v>
      </c>
      <c r="L34" s="30">
        <f>IF(L$10="","",SUMPRODUCT(--(db!$B$2:$B$6347=$E34),(LEN(db!$G$2:$G$6347)-LEN(SUBSTITUTE((UPPER(db!$G$2:$G$6347)),UPPER(L$10),"")))/LEN(L$10)))</f>
        <v>0</v>
      </c>
      <c r="M34" s="30">
        <f>IF(M$10="","",SUMPRODUCT(--(db!$B$2:$B$6347=$E34),(LEN(db!$G$2:$G$6347)-LEN(SUBSTITUTE((UPPER(db!$G$2:$G$6347)),UPPER(M$10),"")))/LEN(M$10)))</f>
        <v>0</v>
      </c>
      <c r="N34" s="30">
        <f>IF(N$10="","",SUMPRODUCT(--(db!$B$2:$B$6347=$E34),(LEN(db!$G$2:$G$6347)-LEN(SUBSTITUTE((UPPER(db!$G$2:$G$6347)),UPPER(N$10),"")))/LEN(N$10)))</f>
        <v>0</v>
      </c>
      <c r="O34" s="30">
        <f>IF(O$10="","",SUMPRODUCT(--(db!$B$2:$B$6347=$E34),(LEN(db!$G$2:$G$6347)-LEN(SUBSTITUTE((UPPER(db!$G$2:$G$6347)),UPPER(O$10),"")))/LEN(O$10)))</f>
        <v>0</v>
      </c>
      <c r="P34" s="30">
        <f>IF(P$10="","",SUMPRODUCT(--(db!$B$2:$B$6347=$E34),(LEN(db!$G$2:$G$6347)-LEN(SUBSTITUTE((UPPER(db!$G$2:$G$6347)),UPPER(P$10),"")))/LEN(P$10)))</f>
        <v>0</v>
      </c>
      <c r="Q34" s="30">
        <f>IF(Q$10="","",SUMPRODUCT(--(db!$B$2:$B$6347=$E34),(LEN(db!$G$2:$G$6347)-LEN(SUBSTITUTE((UPPER(db!$G$2:$G$6347)),UPPER(Q$10),"")))/LEN(Q$10)))</f>
        <v>0</v>
      </c>
      <c r="R34" s="30">
        <f>IF(R$10="","",SUMPRODUCT(--(db!$B$2:$B$6347=$E34),(LEN(db!$G$2:$G$6347)-LEN(SUBSTITUTE((UPPER(db!$G$2:$G$6347)),UPPER(R$10),"")))/LEN(R$10)))</f>
        <v>0</v>
      </c>
      <c r="S34" s="30">
        <f>IF(S$10="","",SUMPRODUCT(--(db!$B$2:$B$6347=$E34),(LEN(db!$G$2:$G$6347)-LEN(SUBSTITUTE((UPPER(db!$G$2:$G$6347)),UPPER(S$10),"")))/LEN(S$10)))</f>
        <v>0</v>
      </c>
      <c r="T34" s="30">
        <f>IF(T$10="","",SUMPRODUCT(--(db!$B$2:$B$6347=$E34),(LEN(db!$G$2:$G$6347)-LEN(SUBSTITUTE((UPPER(db!$G$2:$G$6347)),UPPER(T$10),"")))/LEN(T$10)))</f>
        <v>0</v>
      </c>
      <c r="U34" s="30">
        <f>IF(U$10="","",SUMPRODUCT(--(db!$B$2:$B$6347=$E34),(LEN(db!$G$2:$G$6347)-LEN(SUBSTITUTE((UPPER(db!$G$2:$G$6347)),UPPER(U$10),"")))/LEN(U$10)))</f>
        <v>0</v>
      </c>
      <c r="V34" s="30">
        <f>IF(V$10="","",SUMPRODUCT(--(db!$B$2:$B$6347=$E34),(LEN(db!$G$2:$G$6347)-LEN(SUBSTITUTE((UPPER(db!$G$2:$G$6347)),UPPER(V$10),"")))/LEN(V$10)))</f>
        <v>0</v>
      </c>
      <c r="W34" s="30">
        <f>IF(W$10="","",SUMPRODUCT(--(db!$B$2:$B$6347=$E34),(LEN(db!$G$2:$G$6347)-LEN(SUBSTITUTE((UPPER(db!$G$2:$G$6347)),UPPER(W$10),"")))/LEN(W$10)))</f>
        <v>0</v>
      </c>
      <c r="X34" s="30">
        <f>IF(X$10="","",SUMPRODUCT(--(db!$B$2:$B$6347=$E34),(LEN(db!$G$2:$G$6347)-LEN(SUBSTITUTE((UPPER(db!$G$2:$G$6347)),UPPER(X$10),"")))/LEN(X$10)))</f>
        <v>0</v>
      </c>
      <c r="Y34" s="30">
        <f>IF(Y$10="","",SUMPRODUCT(--(db!$B$2:$B$6347=$E34),(LEN(db!$G$2:$G$6347)-LEN(SUBSTITUTE((UPPER(db!$G$2:$G$6347)),UPPER(Y$10),"")))/LEN(Y$10)))</f>
        <v>0</v>
      </c>
      <c r="Z34" s="30">
        <f>IF(Z$10="","",SUMPRODUCT(--(db!$B$2:$B$6347=$E34),(LEN(db!$G$2:$G$6347)-LEN(SUBSTITUTE((UPPER(db!$G$2:$G$6347)),UPPER(Z$10),"")))/LEN(Z$10)))</f>
        <v>0</v>
      </c>
      <c r="AA34" s="30">
        <f>IF(AA$10="","",SUMPRODUCT(--(db!$B$2:$B$6347=$E34),(LEN(db!$G$2:$G$6347)-LEN(SUBSTITUTE((UPPER(db!$G$2:$G$6347)),UPPER(AA$10),"")))/LEN(AA$10)))</f>
        <v>0</v>
      </c>
      <c r="AB34" s="30">
        <f>IF(AB$10="","",SUMPRODUCT(--(db!$B$2:$B$6347=$E34),(LEN(db!$G$2:$G$6347)-LEN(SUBSTITUTE((UPPER(db!$G$2:$G$6347)),UPPER(AB$10),"")))/LEN(AB$10)))</f>
        <v>0</v>
      </c>
      <c r="AC34" s="30">
        <f>IF(AC$10="","",SUMPRODUCT(--(db!$B$2:$B$6347=$E34),(LEN(db!$G$2:$G$6347)-LEN(SUBSTITUTE((UPPER(db!$G$2:$G$6347)),UPPER(AC$10),"")))/LEN(AC$10)))</f>
        <v>0</v>
      </c>
      <c r="AD34" s="30">
        <f>IF(AD$10="","",SUMPRODUCT(--(db!$B$2:$B$6347=$E34),(LEN(db!$G$2:$G$6347)-LEN(SUBSTITUTE((UPPER(db!$G$2:$G$6347)),UPPER(AD$10),"")))/LEN(AD$10)))</f>
        <v>0</v>
      </c>
      <c r="AE34" s="30">
        <f>IF(AE$10="","",SUMPRODUCT(--(db!$B$2:$B$6347=$E34),(LEN(db!$G$2:$G$6347)-LEN(SUBSTITUTE((UPPER(db!$G$2:$G$6347)),UPPER(AE$10),"")))/LEN(AE$10)))</f>
        <v>0</v>
      </c>
      <c r="AF34" s="30">
        <f>IF(AF$10="","",SUMPRODUCT(--(db!$B$2:$B$6347=$E34),(LEN(db!$G$2:$G$6347)-LEN(SUBSTITUTE((UPPER(db!$G$2:$G$6347)),UPPER(AF$10),"")))/LEN(AF$10)))</f>
        <v>0</v>
      </c>
      <c r="AG34" s="30">
        <f>IF(AG$10="","",SUMPRODUCT(--(db!$B$2:$B$6347=$E34),(LEN(db!$G$2:$G$6347)-LEN(SUBSTITUTE((UPPER(db!$G$2:$G$6347)),UPPER(AG$10),"")))/LEN(AG$10)))</f>
        <v>0</v>
      </c>
      <c r="AH34" s="30">
        <f>IF(AH$10="","",SUMPRODUCT(--(db!$B$2:$B$6347=$E34),(LEN(db!$G$2:$G$6347)-LEN(SUBSTITUTE((UPPER(db!$G$2:$G$6347)),UPPER(AH$10),"")))/LEN(AH$10)))</f>
        <v>0</v>
      </c>
      <c r="AI34" s="30">
        <f>IF(AI$10="","",SUMPRODUCT(--(db!$B$2:$B$6347=$E34),(LEN(db!$G$2:$G$6347)-LEN(SUBSTITUTE((UPPER(db!$G$2:$G$6347)),UPPER(AI$10),"")))/LEN(AI$10)))</f>
        <v>0</v>
      </c>
      <c r="AJ34" s="30">
        <f>IF(AJ$10="","",SUMPRODUCT(--(db!$B$2:$B$6347=$E34),(LEN(db!$G$2:$G$6347)-LEN(SUBSTITUTE((UPPER(db!$G$2:$G$6347)),UPPER(AJ$10),"")))/LEN(AJ$10)))</f>
        <v>0</v>
      </c>
      <c r="AK34" s="30">
        <f>IF(AK$10="","",SUMPRODUCT(--(db!$B$2:$B$6347=$E34),(LEN(db!$G$2:$G$6347)-LEN(SUBSTITUTE((UPPER(db!$G$2:$G$6347)),UPPER(AK$10),"")))/LEN(AK$10)))</f>
        <v>0</v>
      </c>
      <c r="AL34" s="30">
        <f>IF(AL$10="","",SUMPRODUCT(--(db!$B$2:$B$6347=$E34),(LEN(db!$G$2:$G$6347)-LEN(SUBSTITUTE((UPPER(db!$G$2:$G$6347)),UPPER(AL$10),"")))/LEN(AL$10)))</f>
        <v>0</v>
      </c>
      <c r="AM34" s="30">
        <f>IF(AM$10="","",SUMPRODUCT(--(db!$B$2:$B$6347=$E34),(LEN(db!$G$2:$G$6347)-LEN(SUBSTITUTE((UPPER(db!$G$2:$G$6347)),UPPER(AM$10),"")))/LEN(AM$10)))</f>
        <v>0</v>
      </c>
      <c r="AN34" s="30">
        <f>IF(AN$10="","",SUMPRODUCT(--(db!$B$2:$B$6347=$E34),(LEN(db!$G$2:$G$6347)-LEN(SUBSTITUTE((UPPER(db!$G$2:$G$6347)),UPPER(AN$10),"")))/LEN(AN$10)))</f>
        <v>0</v>
      </c>
      <c r="AO34" s="30">
        <f>IF(AO$10="","",SUMPRODUCT(--(db!$B$2:$B$6347=$E34),(LEN(db!$G$2:$G$6347)-LEN(SUBSTITUTE((UPPER(db!$G$2:$G$6347)),UPPER(AO$10),"")))/LEN(AO$10)))</f>
        <v>0</v>
      </c>
      <c r="AP34" s="30">
        <f>IF(AP$10="","",SUMPRODUCT(--(db!$B$2:$B$6347=$E34),(LEN(db!$G$2:$G$6347)-LEN(SUBSTITUTE((UPPER(db!$G$2:$G$6347)),UPPER(AP$10),"")))/LEN(AP$10)))</f>
        <v>0</v>
      </c>
      <c r="AQ34" s="129">
        <f>IF(AQ$10="","",SUMPRODUCT(--(db!$B$2:$B$6347=$E34),(LEN(db!$G$2:$G$6347)-LEN(SUBSTITUTE((UPPER(db!$G$2:$G$6347)),UPPER(AQ$10),"")))/LEN(AQ$10)))</f>
        <v>0</v>
      </c>
      <c r="AR34" s="120">
        <v>24</v>
      </c>
      <c r="AS34" s="115"/>
      <c r="AT34" s="121"/>
      <c r="AU34" s="122">
        <f t="shared" si="1"/>
        <v>0</v>
      </c>
      <c r="AW34" s="347">
        <f>E24</f>
        <v>14</v>
      </c>
      <c r="AX34" s="334" t="s">
        <v>265</v>
      </c>
      <c r="AY34" s="264">
        <f>SUM($F$24:$K$24,$AA$24,$AI$24)</f>
        <v>0</v>
      </c>
      <c r="AZ34" s="138">
        <f>BA34-AY34</f>
        <v>0</v>
      </c>
      <c r="BA34" s="344">
        <f t="shared" si="10"/>
        <v>0</v>
      </c>
      <c r="BD34" s="396"/>
      <c r="BE34" s="312"/>
      <c r="BF34" s="417"/>
      <c r="BG34" s="392"/>
      <c r="BH34" s="531">
        <f>MOD(BH31,19)</f>
        <v>0</v>
      </c>
      <c r="BI34" s="531">
        <f t="shared" ref="BI34:BJ34" si="11">MOD(BI31,19)</f>
        <v>1</v>
      </c>
      <c r="BJ34" s="532">
        <f t="shared" si="11"/>
        <v>1</v>
      </c>
      <c r="BK34" s="61"/>
      <c r="BL34" s="61"/>
      <c r="BM34" s="340"/>
      <c r="BN34" s="340"/>
      <c r="BO34" s="340"/>
      <c r="BP34" s="414"/>
      <c r="BQ34" s="414"/>
      <c r="BR34" s="414"/>
      <c r="BS34" s="335" t="s">
        <v>269</v>
      </c>
      <c r="BT34" s="61"/>
      <c r="BX34"/>
    </row>
    <row r="35" spans="3:76" x14ac:dyDescent="0.25">
      <c r="C35" s="115"/>
      <c r="D35" s="115"/>
      <c r="E35" s="116">
        <v>25</v>
      </c>
      <c r="F35" s="128">
        <f>IF(F$10="","",SUMPRODUCT(--(db!$B$2:$B$6347=$E35),(LEN(db!$G$2:$G$6347)-LEN(SUBSTITUTE((UPPER(db!$G$2:$G$6347)),UPPER(F$10),"")))/LEN(F$10)))</f>
        <v>0</v>
      </c>
      <c r="G35" s="30">
        <f>IF(G$10="","",SUMPRODUCT(--(db!$B$2:$B$6347=$E35),(LEN(db!$G$2:$G$6347)-LEN(SUBSTITUTE((UPPER(db!$G$2:$G$6347)),UPPER(G$10),"")))/LEN(G$10)))</f>
        <v>0</v>
      </c>
      <c r="H35" s="30">
        <f>IF(H$10="","",SUMPRODUCT(--(db!$B$2:$B$6347=$E35),(LEN(db!$G$2:$G$6347)-LEN(SUBSTITUTE((UPPER(db!$G$2:$G$6347)),UPPER(H$10),"")))/LEN(H$10)))</f>
        <v>0</v>
      </c>
      <c r="I35" s="30">
        <f>IF(I$10="","",SUMPRODUCT(--(db!$B$2:$B$6347=$E35),(LEN(db!$G$2:$G$6347)-LEN(SUBSTITUTE((UPPER(db!$G$2:$G$6347)),UPPER(I$10),"")))/LEN(I$10)))</f>
        <v>0</v>
      </c>
      <c r="J35" s="30">
        <f>IF(J$10="","",SUMPRODUCT(--(db!$B$2:$B$6347=$E35),(LEN(db!$G$2:$G$6347)-LEN(SUBSTITUTE((UPPER(db!$G$2:$G$6347)),UPPER(J$10),"")))/LEN(J$10)))</f>
        <v>0</v>
      </c>
      <c r="K35" s="30">
        <f>IF(K$10="","",SUMPRODUCT(--(db!$B$2:$B$6347=$E35),(LEN(db!$G$2:$G$6347)-LEN(SUBSTITUTE((UPPER(db!$G$2:$G$6347)),UPPER(K$10),"")))/LEN(K$10)))</f>
        <v>0</v>
      </c>
      <c r="L35" s="30">
        <f>IF(L$10="","",SUMPRODUCT(--(db!$B$2:$B$6347=$E35),(LEN(db!$G$2:$G$6347)-LEN(SUBSTITUTE((UPPER(db!$G$2:$G$6347)),UPPER(L$10),"")))/LEN(L$10)))</f>
        <v>0</v>
      </c>
      <c r="M35" s="30">
        <f>IF(M$10="","",SUMPRODUCT(--(db!$B$2:$B$6347=$E35),(LEN(db!$G$2:$G$6347)-LEN(SUBSTITUTE((UPPER(db!$G$2:$G$6347)),UPPER(M$10),"")))/LEN(M$10)))</f>
        <v>0</v>
      </c>
      <c r="N35" s="30">
        <f>IF(N$10="","",SUMPRODUCT(--(db!$B$2:$B$6347=$E35),(LEN(db!$G$2:$G$6347)-LEN(SUBSTITUTE((UPPER(db!$G$2:$G$6347)),UPPER(N$10),"")))/LEN(N$10)))</f>
        <v>0</v>
      </c>
      <c r="O35" s="30">
        <f>IF(O$10="","",SUMPRODUCT(--(db!$B$2:$B$6347=$E35),(LEN(db!$G$2:$G$6347)-LEN(SUBSTITUTE((UPPER(db!$G$2:$G$6347)),UPPER(O$10),"")))/LEN(O$10)))</f>
        <v>0</v>
      </c>
      <c r="P35" s="30">
        <f>IF(P$10="","",SUMPRODUCT(--(db!$B$2:$B$6347=$E35),(LEN(db!$G$2:$G$6347)-LEN(SUBSTITUTE((UPPER(db!$G$2:$G$6347)),UPPER(P$10),"")))/LEN(P$10)))</f>
        <v>0</v>
      </c>
      <c r="Q35" s="30">
        <f>IF(Q$10="","",SUMPRODUCT(--(db!$B$2:$B$6347=$E35),(LEN(db!$G$2:$G$6347)-LEN(SUBSTITUTE((UPPER(db!$G$2:$G$6347)),UPPER(Q$10),"")))/LEN(Q$10)))</f>
        <v>0</v>
      </c>
      <c r="R35" s="30">
        <f>IF(R$10="","",SUMPRODUCT(--(db!$B$2:$B$6347=$E35),(LEN(db!$G$2:$G$6347)-LEN(SUBSTITUTE((UPPER(db!$G$2:$G$6347)),UPPER(R$10),"")))/LEN(R$10)))</f>
        <v>0</v>
      </c>
      <c r="S35" s="30">
        <f>IF(S$10="","",SUMPRODUCT(--(db!$B$2:$B$6347=$E35),(LEN(db!$G$2:$G$6347)-LEN(SUBSTITUTE((UPPER(db!$G$2:$G$6347)),UPPER(S$10),"")))/LEN(S$10)))</f>
        <v>0</v>
      </c>
      <c r="T35" s="30">
        <f>IF(T$10="","",SUMPRODUCT(--(db!$B$2:$B$6347=$E35),(LEN(db!$G$2:$G$6347)-LEN(SUBSTITUTE((UPPER(db!$G$2:$G$6347)),UPPER(T$10),"")))/LEN(T$10)))</f>
        <v>0</v>
      </c>
      <c r="U35" s="30">
        <f>IF(U$10="","",SUMPRODUCT(--(db!$B$2:$B$6347=$E35),(LEN(db!$G$2:$G$6347)-LEN(SUBSTITUTE((UPPER(db!$G$2:$G$6347)),UPPER(U$10),"")))/LEN(U$10)))</f>
        <v>0</v>
      </c>
      <c r="V35" s="30">
        <f>IF(V$10="","",SUMPRODUCT(--(db!$B$2:$B$6347=$E35),(LEN(db!$G$2:$G$6347)-LEN(SUBSTITUTE((UPPER(db!$G$2:$G$6347)),UPPER(V$10),"")))/LEN(V$10)))</f>
        <v>0</v>
      </c>
      <c r="W35" s="30">
        <f>IF(W$10="","",SUMPRODUCT(--(db!$B$2:$B$6347=$E35),(LEN(db!$G$2:$G$6347)-LEN(SUBSTITUTE((UPPER(db!$G$2:$G$6347)),UPPER(W$10),"")))/LEN(W$10)))</f>
        <v>0</v>
      </c>
      <c r="X35" s="30">
        <f>IF(X$10="","",SUMPRODUCT(--(db!$B$2:$B$6347=$E35),(LEN(db!$G$2:$G$6347)-LEN(SUBSTITUTE((UPPER(db!$G$2:$G$6347)),UPPER(X$10),"")))/LEN(X$10)))</f>
        <v>0</v>
      </c>
      <c r="Y35" s="30">
        <f>IF(Y$10="","",SUMPRODUCT(--(db!$B$2:$B$6347=$E35),(LEN(db!$G$2:$G$6347)-LEN(SUBSTITUTE((UPPER(db!$G$2:$G$6347)),UPPER(Y$10),"")))/LEN(Y$10)))</f>
        <v>0</v>
      </c>
      <c r="Z35" s="30">
        <f>IF(Z$10="","",SUMPRODUCT(--(db!$B$2:$B$6347=$E35),(LEN(db!$G$2:$G$6347)-LEN(SUBSTITUTE((UPPER(db!$G$2:$G$6347)),UPPER(Z$10),"")))/LEN(Z$10)))</f>
        <v>0</v>
      </c>
      <c r="AA35" s="30">
        <f>IF(AA$10="","",SUMPRODUCT(--(db!$B$2:$B$6347=$E35),(LEN(db!$G$2:$G$6347)-LEN(SUBSTITUTE((UPPER(db!$G$2:$G$6347)),UPPER(AA$10),"")))/LEN(AA$10)))</f>
        <v>0</v>
      </c>
      <c r="AB35" s="30">
        <f>IF(AB$10="","",SUMPRODUCT(--(db!$B$2:$B$6347=$E35),(LEN(db!$G$2:$G$6347)-LEN(SUBSTITUTE((UPPER(db!$G$2:$G$6347)),UPPER(AB$10),"")))/LEN(AB$10)))</f>
        <v>0</v>
      </c>
      <c r="AC35" s="30">
        <f>IF(AC$10="","",SUMPRODUCT(--(db!$B$2:$B$6347=$E35),(LEN(db!$G$2:$G$6347)-LEN(SUBSTITUTE((UPPER(db!$G$2:$G$6347)),UPPER(AC$10),"")))/LEN(AC$10)))</f>
        <v>0</v>
      </c>
      <c r="AD35" s="30">
        <f>IF(AD$10="","",SUMPRODUCT(--(db!$B$2:$B$6347=$E35),(LEN(db!$G$2:$G$6347)-LEN(SUBSTITUTE((UPPER(db!$G$2:$G$6347)),UPPER(AD$10),"")))/LEN(AD$10)))</f>
        <v>0</v>
      </c>
      <c r="AE35" s="30">
        <f>IF(AE$10="","",SUMPRODUCT(--(db!$B$2:$B$6347=$E35),(LEN(db!$G$2:$G$6347)-LEN(SUBSTITUTE((UPPER(db!$G$2:$G$6347)),UPPER(AE$10),"")))/LEN(AE$10)))</f>
        <v>0</v>
      </c>
      <c r="AF35" s="30">
        <f>IF(AF$10="","",SUMPRODUCT(--(db!$B$2:$B$6347=$E35),(LEN(db!$G$2:$G$6347)-LEN(SUBSTITUTE((UPPER(db!$G$2:$G$6347)),UPPER(AF$10),"")))/LEN(AF$10)))</f>
        <v>0</v>
      </c>
      <c r="AG35" s="30">
        <f>IF(AG$10="","",SUMPRODUCT(--(db!$B$2:$B$6347=$E35),(LEN(db!$G$2:$G$6347)-LEN(SUBSTITUTE((UPPER(db!$G$2:$G$6347)),UPPER(AG$10),"")))/LEN(AG$10)))</f>
        <v>0</v>
      </c>
      <c r="AH35" s="30">
        <f>IF(AH$10="","",SUMPRODUCT(--(db!$B$2:$B$6347=$E35),(LEN(db!$G$2:$G$6347)-LEN(SUBSTITUTE((UPPER(db!$G$2:$G$6347)),UPPER(AH$10),"")))/LEN(AH$10)))</f>
        <v>0</v>
      </c>
      <c r="AI35" s="30">
        <f>IF(AI$10="","",SUMPRODUCT(--(db!$B$2:$B$6347=$E35),(LEN(db!$G$2:$G$6347)-LEN(SUBSTITUTE((UPPER(db!$G$2:$G$6347)),UPPER(AI$10),"")))/LEN(AI$10)))</f>
        <v>0</v>
      </c>
      <c r="AJ35" s="30">
        <f>IF(AJ$10="","",SUMPRODUCT(--(db!$B$2:$B$6347=$E35),(LEN(db!$G$2:$G$6347)-LEN(SUBSTITUTE((UPPER(db!$G$2:$G$6347)),UPPER(AJ$10),"")))/LEN(AJ$10)))</f>
        <v>0</v>
      </c>
      <c r="AK35" s="30">
        <f>IF(AK$10="","",SUMPRODUCT(--(db!$B$2:$B$6347=$E35),(LEN(db!$G$2:$G$6347)-LEN(SUBSTITUTE((UPPER(db!$G$2:$G$6347)),UPPER(AK$10),"")))/LEN(AK$10)))</f>
        <v>0</v>
      </c>
      <c r="AL35" s="30">
        <f>IF(AL$10="","",SUMPRODUCT(--(db!$B$2:$B$6347=$E35),(LEN(db!$G$2:$G$6347)-LEN(SUBSTITUTE((UPPER(db!$G$2:$G$6347)),UPPER(AL$10),"")))/LEN(AL$10)))</f>
        <v>0</v>
      </c>
      <c r="AM35" s="30">
        <f>IF(AM$10="","",SUMPRODUCT(--(db!$B$2:$B$6347=$E35),(LEN(db!$G$2:$G$6347)-LEN(SUBSTITUTE((UPPER(db!$G$2:$G$6347)),UPPER(AM$10),"")))/LEN(AM$10)))</f>
        <v>0</v>
      </c>
      <c r="AN35" s="30">
        <f>IF(AN$10="","",SUMPRODUCT(--(db!$B$2:$B$6347=$E35),(LEN(db!$G$2:$G$6347)-LEN(SUBSTITUTE((UPPER(db!$G$2:$G$6347)),UPPER(AN$10),"")))/LEN(AN$10)))</f>
        <v>0</v>
      </c>
      <c r="AO35" s="30">
        <f>IF(AO$10="","",SUMPRODUCT(--(db!$B$2:$B$6347=$E35),(LEN(db!$G$2:$G$6347)-LEN(SUBSTITUTE((UPPER(db!$G$2:$G$6347)),UPPER(AO$10),"")))/LEN(AO$10)))</f>
        <v>0</v>
      </c>
      <c r="AP35" s="30">
        <f>IF(AP$10="","",SUMPRODUCT(--(db!$B$2:$B$6347=$E35),(LEN(db!$G$2:$G$6347)-LEN(SUBSTITUTE((UPPER(db!$G$2:$G$6347)),UPPER(AP$10),"")))/LEN(AP$10)))</f>
        <v>0</v>
      </c>
      <c r="AQ35" s="129">
        <f>IF(AQ$10="","",SUMPRODUCT(--(db!$B$2:$B$6347=$E35),(LEN(db!$G$2:$G$6347)-LEN(SUBSTITUTE((UPPER(db!$G$2:$G$6347)),UPPER(AQ$10),"")))/LEN(AQ$10)))</f>
        <v>0</v>
      </c>
      <c r="AR35" s="120">
        <v>25</v>
      </c>
      <c r="AS35" s="115"/>
      <c r="AT35" s="121"/>
      <c r="AU35" s="122">
        <f t="shared" si="1"/>
        <v>0</v>
      </c>
      <c r="AW35" s="347">
        <v>15</v>
      </c>
      <c r="AX35" s="334" t="s">
        <v>265</v>
      </c>
      <c r="AY35" s="264">
        <f>SUM($F$25:$K$25,$AA$25,$AI$25)</f>
        <v>0</v>
      </c>
      <c r="AZ35" s="138">
        <f>BA35-AY35</f>
        <v>0</v>
      </c>
      <c r="BA35" s="344">
        <f t="shared" si="10"/>
        <v>0</v>
      </c>
      <c r="BD35" s="378">
        <v>3</v>
      </c>
      <c r="BE35" s="379">
        <v>20</v>
      </c>
      <c r="BF35" s="379" t="s">
        <v>270</v>
      </c>
      <c r="BG35" s="380">
        <v>14</v>
      </c>
      <c r="BH35" s="133">
        <f>SUM($O$30:$P$30,$U$30)</f>
        <v>0</v>
      </c>
      <c r="BI35" s="336">
        <f>BJ35-BH35</f>
        <v>0</v>
      </c>
      <c r="BJ35" s="381">
        <f>SUMPRODUCT(--($AT$11:$AT$124=BF35),$AU$11:$AU$124)</f>
        <v>0</v>
      </c>
      <c r="BK35" s="61"/>
      <c r="BL35" s="61"/>
      <c r="BM35" s="340"/>
      <c r="BN35" s="340"/>
      <c r="BO35" s="340"/>
      <c r="BP35" s="379"/>
      <c r="BQ35" s="379"/>
      <c r="BR35" s="379"/>
      <c r="BS35" s="374">
        <f>MOD(BS32,19)</f>
        <v>7</v>
      </c>
      <c r="BT35" s="61"/>
      <c r="BX35"/>
    </row>
    <row r="36" spans="3:76" x14ac:dyDescent="0.25">
      <c r="C36" s="115" t="s">
        <v>271</v>
      </c>
      <c r="D36" s="115">
        <v>109</v>
      </c>
      <c r="E36" s="116">
        <v>26</v>
      </c>
      <c r="F36" s="153">
        <f>IF(F$10="","",SUMPRODUCT(--(db!$B$2:$B$6347=$E36),(LEN(db!$G$2:$G$6347)-LEN(SUBSTITUTE((UPPER(db!$G$2:$G$6347)),UPPER(F$10),"")))/LEN(F$10)))</f>
        <v>0</v>
      </c>
      <c r="G36" s="154">
        <f>IF(G$10="","",SUMPRODUCT(--(db!$B$2:$B$6347=$E36),(LEN(db!$G$2:$G$6347)-LEN(SUBSTITUTE((UPPER(db!$G$2:$G$6347)),UPPER(G$10),"")))/LEN(G$10)))</f>
        <v>0</v>
      </c>
      <c r="H36" s="154">
        <f>IF(H$10="","",SUMPRODUCT(--(db!$B$2:$B$6347=$E36),(LEN(db!$G$2:$G$6347)-LEN(SUBSTITUTE((UPPER(db!$G$2:$G$6347)),UPPER(H$10),"")))/LEN(H$10)))</f>
        <v>0</v>
      </c>
      <c r="I36" s="154">
        <f>IF(I$10="","",SUMPRODUCT(--(db!$B$2:$B$6347=$E36),(LEN(db!$G$2:$G$6347)-LEN(SUBSTITUTE((UPPER(db!$G$2:$G$6347)),UPPER(I$10),"")))/LEN(I$10)))</f>
        <v>0</v>
      </c>
      <c r="J36" s="154">
        <f>IF(J$10="","",SUMPRODUCT(--(db!$B$2:$B$6347=$E36),(LEN(db!$G$2:$G$6347)-LEN(SUBSTITUTE((UPPER(db!$G$2:$G$6347)),UPPER(J$10),"")))/LEN(J$10)))</f>
        <v>0</v>
      </c>
      <c r="K36" s="154">
        <f>IF(K$10="","",SUMPRODUCT(--(db!$B$2:$B$6347=$E36),(LEN(db!$G$2:$G$6347)-LEN(SUBSTITUTE((UPPER(db!$G$2:$G$6347)),UPPER(K$10),"")))/LEN(K$10)))</f>
        <v>0</v>
      </c>
      <c r="L36" s="154">
        <f>IF(L$10="","",SUMPRODUCT(--(db!$B$2:$B$6347=$E36),(LEN(db!$G$2:$G$6347)-LEN(SUBSTITUTE((UPPER(db!$G$2:$G$6347)),UPPER(L$10),"")))/LEN(L$10)))</f>
        <v>0</v>
      </c>
      <c r="M36" s="154">
        <f>IF(M$10="","",SUMPRODUCT(--(db!$B$2:$B$6347=$E36),(LEN(db!$G$2:$G$6347)-LEN(SUBSTITUTE((UPPER(db!$G$2:$G$6347)),UPPER(M$10),"")))/LEN(M$10)))</f>
        <v>0</v>
      </c>
      <c r="N36" s="154">
        <f>IF(N$10="","",SUMPRODUCT(--(db!$B$2:$B$6347=$E36),(LEN(db!$G$2:$G$6347)-LEN(SUBSTITUTE((UPPER(db!$G$2:$G$6347)),UPPER(N$10),"")))/LEN(N$10)))</f>
        <v>0</v>
      </c>
      <c r="O36" s="154">
        <f>IF(O$10="","",SUMPRODUCT(--(db!$B$2:$B$6347=$E36),(LEN(db!$G$2:$G$6347)-LEN(SUBSTITUTE((UPPER(db!$G$2:$G$6347)),UPPER(O$10),"")))/LEN(O$10)))</f>
        <v>0</v>
      </c>
      <c r="P36" s="154">
        <f>IF(P$10="","",SUMPRODUCT(--(db!$B$2:$B$6347=$E36),(LEN(db!$G$2:$G$6347)-LEN(SUBSTITUTE((UPPER(db!$G$2:$G$6347)),UPPER(P$10),"")))/LEN(P$10)))</f>
        <v>0</v>
      </c>
      <c r="Q36" s="154">
        <f>IF(Q$10="","",SUMPRODUCT(--(db!$B$2:$B$6347=$E36),(LEN(db!$G$2:$G$6347)-LEN(SUBSTITUTE((UPPER(db!$G$2:$G$6347)),UPPER(Q$10),"")))/LEN(Q$10)))</f>
        <v>0</v>
      </c>
      <c r="R36" s="154">
        <f>IF(R$10="","",SUMPRODUCT(--(db!$B$2:$B$6347=$E36),(LEN(db!$G$2:$G$6347)-LEN(SUBSTITUTE((UPPER(db!$G$2:$G$6347)),UPPER(R$10),"")))/LEN(R$10)))</f>
        <v>0</v>
      </c>
      <c r="S36" s="154">
        <f>IF(S$10="","",SUMPRODUCT(--(db!$B$2:$B$6347=$E36),(LEN(db!$G$2:$G$6347)-LEN(SUBSTITUTE((UPPER(db!$G$2:$G$6347)),UPPER(S$10),"")))/LEN(S$10)))</f>
        <v>0</v>
      </c>
      <c r="T36" s="154">
        <f>IF(T$10="","",SUMPRODUCT(--(db!$B$2:$B$6347=$E36),(LEN(db!$G$2:$G$6347)-LEN(SUBSTITUTE((UPPER(db!$G$2:$G$6347)),UPPER(T$10),"")))/LEN(T$10)))</f>
        <v>0</v>
      </c>
      <c r="U36" s="269">
        <f>IF(U$10="","",SUMPRODUCT(--(db!$B$2:$B$6347=$E36),(LEN(db!$G$2:$G$6347)-LEN(SUBSTITUTE((UPPER(db!$G$2:$G$6347)),UPPER(U$10),"")))/LEN(U$10)))</f>
        <v>0</v>
      </c>
      <c r="V36" s="154">
        <f>IF(V$10="","",SUMPRODUCT(--(db!$B$2:$B$6347=$E36),(LEN(db!$G$2:$G$6347)-LEN(SUBSTITUTE((UPPER(db!$G$2:$G$6347)),UPPER(V$10),"")))/LEN(V$10)))</f>
        <v>0</v>
      </c>
      <c r="W36" s="154">
        <f>IF(W$10="","",SUMPRODUCT(--(db!$B$2:$B$6347=$E36),(LEN(db!$G$2:$G$6347)-LEN(SUBSTITUTE((UPPER(db!$G$2:$G$6347)),UPPER(W$10),"")))/LEN(W$10)))</f>
        <v>0</v>
      </c>
      <c r="X36" s="154">
        <f>IF(X$10="","",SUMPRODUCT(--(db!$B$2:$B$6347=$E36),(LEN(db!$G$2:$G$6347)-LEN(SUBSTITUTE((UPPER(db!$G$2:$G$6347)),UPPER(X$10),"")))/LEN(X$10)))</f>
        <v>0</v>
      </c>
      <c r="Y36" s="154">
        <f>IF(Y$10="","",SUMPRODUCT(--(db!$B$2:$B$6347=$E36),(LEN(db!$G$2:$G$6347)-LEN(SUBSTITUTE((UPPER(db!$G$2:$G$6347)),UPPER(Y$10),"")))/LEN(Y$10)))</f>
        <v>0</v>
      </c>
      <c r="Z36" s="154">
        <f>IF(Z$10="","",SUMPRODUCT(--(db!$B$2:$B$6347=$E36),(LEN(db!$G$2:$G$6347)-LEN(SUBSTITUTE((UPPER(db!$G$2:$G$6347)),UPPER(Z$10),"")))/LEN(Z$10)))</f>
        <v>0</v>
      </c>
      <c r="AA36" s="154">
        <f>IF(AA$10="","",SUMPRODUCT(--(db!$B$2:$B$6347=$E36),(LEN(db!$G$2:$G$6347)-LEN(SUBSTITUTE((UPPER(db!$G$2:$G$6347)),UPPER(AA$10),"")))/LEN(AA$10)))</f>
        <v>0</v>
      </c>
      <c r="AB36" s="269">
        <f>IF(AB$10="","",SUMPRODUCT(--(db!$B$2:$B$6347=$E36),(LEN(db!$G$2:$G$6347)-LEN(SUBSTITUTE((UPPER(db!$G$2:$G$6347)),UPPER(AB$10),"")))/LEN(AB$10)))</f>
        <v>0</v>
      </c>
      <c r="AC36" s="154">
        <f>IF(AC$10="","",SUMPRODUCT(--(db!$B$2:$B$6347=$E36),(LEN(db!$G$2:$G$6347)-LEN(SUBSTITUTE((UPPER(db!$G$2:$G$6347)),UPPER(AC$10),"")))/LEN(AC$10)))</f>
        <v>0</v>
      </c>
      <c r="AD36" s="269">
        <f>IF(AD$10="","",SUMPRODUCT(--(db!$B$2:$B$6347=$E36),(LEN(db!$G$2:$G$6347)-LEN(SUBSTITUTE((UPPER(db!$G$2:$G$6347)),UPPER(AD$10),"")))/LEN(AD$10)))</f>
        <v>0</v>
      </c>
      <c r="AE36" s="154">
        <f>IF(AE$10="","",SUMPRODUCT(--(db!$B$2:$B$6347=$E36),(LEN(db!$G$2:$G$6347)-LEN(SUBSTITUTE((UPPER(db!$G$2:$G$6347)),UPPER(AE$10),"")))/LEN(AE$10)))</f>
        <v>0</v>
      </c>
      <c r="AF36" s="154">
        <f>IF(AF$10="","",SUMPRODUCT(--(db!$B$2:$B$6347=$E36),(LEN(db!$G$2:$G$6347)-LEN(SUBSTITUTE((UPPER(db!$G$2:$G$6347)),UPPER(AF$10),"")))/LEN(AF$10)))</f>
        <v>0</v>
      </c>
      <c r="AG36" s="154">
        <f>IF(AG$10="","",SUMPRODUCT(--(db!$B$2:$B$6347=$E36),(LEN(db!$G$2:$G$6347)-LEN(SUBSTITUTE((UPPER(db!$G$2:$G$6347)),UPPER(AG$10),"")))/LEN(AG$10)))</f>
        <v>0</v>
      </c>
      <c r="AH36" s="154">
        <f>IF(AH$10="","",SUMPRODUCT(--(db!$B$2:$B$6347=$E36),(LEN(db!$G$2:$G$6347)-LEN(SUBSTITUTE((UPPER(db!$G$2:$G$6347)),UPPER(AH$10),"")))/LEN(AH$10)))</f>
        <v>0</v>
      </c>
      <c r="AI36" s="154">
        <f>IF(AI$10="","",SUMPRODUCT(--(db!$B$2:$B$6347=$E36),(LEN(db!$G$2:$G$6347)-LEN(SUBSTITUTE((UPPER(db!$G$2:$G$6347)),UPPER(AI$10),"")))/LEN(AI$10)))</f>
        <v>0</v>
      </c>
      <c r="AJ36" s="154">
        <f>IF(AJ$10="","",SUMPRODUCT(--(db!$B$2:$B$6347=$E36),(LEN(db!$G$2:$G$6347)-LEN(SUBSTITUTE((UPPER(db!$G$2:$G$6347)),UPPER(AJ$10),"")))/LEN(AJ$10)))</f>
        <v>0</v>
      </c>
      <c r="AK36" s="154">
        <f>IF(AK$10="","",SUMPRODUCT(--(db!$B$2:$B$6347=$E36),(LEN(db!$G$2:$G$6347)-LEN(SUBSTITUTE((UPPER(db!$G$2:$G$6347)),UPPER(AK$10),"")))/LEN(AK$10)))</f>
        <v>0</v>
      </c>
      <c r="AL36" s="154">
        <f>IF(AL$10="","",SUMPRODUCT(--(db!$B$2:$B$6347=$E36),(LEN(db!$G$2:$G$6347)-LEN(SUBSTITUTE((UPPER(db!$G$2:$G$6347)),UPPER(AL$10),"")))/LEN(AL$10)))</f>
        <v>0</v>
      </c>
      <c r="AM36" s="154">
        <f>IF(AM$10="","",SUMPRODUCT(--(db!$B$2:$B$6347=$E36),(LEN(db!$G$2:$G$6347)-LEN(SUBSTITUTE((UPPER(db!$G$2:$G$6347)),UPPER(AM$10),"")))/LEN(AM$10)))</f>
        <v>0</v>
      </c>
      <c r="AN36" s="154">
        <f>IF(AN$10="","",SUMPRODUCT(--(db!$B$2:$B$6347=$E36),(LEN(db!$G$2:$G$6347)-LEN(SUBSTITUTE((UPPER(db!$G$2:$G$6347)),UPPER(AN$10),"")))/LEN(AN$10)))</f>
        <v>0</v>
      </c>
      <c r="AO36" s="154">
        <f>IF(AO$10="","",SUMPRODUCT(--(db!$B$2:$B$6347=$E36),(LEN(db!$G$2:$G$6347)-LEN(SUBSTITUTE((UPPER(db!$G$2:$G$6347)),UPPER(AO$10),"")))/LEN(AO$10)))</f>
        <v>0</v>
      </c>
      <c r="AP36" s="154">
        <f>IF(AP$10="","",SUMPRODUCT(--(db!$B$2:$B$6347=$E36),(LEN(db!$G$2:$G$6347)-LEN(SUBSTITUTE((UPPER(db!$G$2:$G$6347)),UPPER(AP$10),"")))/LEN(AP$10)))</f>
        <v>0</v>
      </c>
      <c r="AQ36" s="155">
        <f>IF(AQ$10="","",SUMPRODUCT(--(db!$B$2:$B$6347=$E36),(LEN(db!$G$2:$G$6347)-LEN(SUBSTITUTE((UPPER(db!$G$2:$G$6347)),UPPER(AQ$10),"")))/LEN(AQ$10)))</f>
        <v>0</v>
      </c>
      <c r="AR36" s="120">
        <v>26</v>
      </c>
      <c r="AS36" s="115">
        <v>109</v>
      </c>
      <c r="AT36" s="148" t="s">
        <v>272</v>
      </c>
      <c r="AU36" s="122">
        <f t="shared" si="1"/>
        <v>0</v>
      </c>
      <c r="AW36" s="333"/>
      <c r="AX36" s="344"/>
      <c r="AY36" s="348" t="str">
        <f>"= 19 x "&amp;SUM(AY31:AY35)/19</f>
        <v>= 19 x 0</v>
      </c>
      <c r="AZ36" s="344"/>
      <c r="BA36" s="344"/>
      <c r="BD36" s="378"/>
      <c r="BE36" s="379">
        <v>27</v>
      </c>
      <c r="BF36" s="379" t="s">
        <v>273</v>
      </c>
      <c r="BG36" s="380">
        <v>69</v>
      </c>
      <c r="BH36" s="133">
        <f>SUM($U$37,$AD$37)</f>
        <v>0</v>
      </c>
      <c r="BI36" s="336">
        <f>BJ36-BH36</f>
        <v>0</v>
      </c>
      <c r="BJ36" s="381">
        <f>SUMPRODUCT(--($AT$11:$AT$124=BF36),$AU$11:$AU$124)</f>
        <v>0</v>
      </c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X36"/>
    </row>
    <row r="37" spans="3:76" x14ac:dyDescent="0.25">
      <c r="C37" s="115" t="s">
        <v>274</v>
      </c>
      <c r="D37" s="115">
        <v>69</v>
      </c>
      <c r="E37" s="116">
        <v>27</v>
      </c>
      <c r="F37" s="157">
        <f>IF(F$10="","",SUMPRODUCT(--(db!$B$2:$B$6347=$E37),(LEN(db!$G$2:$G$6347)-LEN(SUBSTITUTE((UPPER(db!$G$2:$G$6347)),UPPER(F$10),"")))/LEN(F$10)))</f>
        <v>0</v>
      </c>
      <c r="G37" s="158">
        <f>IF(G$10="","",SUMPRODUCT(--(db!$B$2:$B$6347=$E37),(LEN(db!$G$2:$G$6347)-LEN(SUBSTITUTE((UPPER(db!$G$2:$G$6347)),UPPER(G$10),"")))/LEN(G$10)))</f>
        <v>0</v>
      </c>
      <c r="H37" s="158">
        <f>IF(H$10="","",SUMPRODUCT(--(db!$B$2:$B$6347=$E37),(LEN(db!$G$2:$G$6347)-LEN(SUBSTITUTE((UPPER(db!$G$2:$G$6347)),UPPER(H$10),"")))/LEN(H$10)))</f>
        <v>0</v>
      </c>
      <c r="I37" s="158">
        <f>IF(I$10="","",SUMPRODUCT(--(db!$B$2:$B$6347=$E37),(LEN(db!$G$2:$G$6347)-LEN(SUBSTITUTE((UPPER(db!$G$2:$G$6347)),UPPER(I$10),"")))/LEN(I$10)))</f>
        <v>0</v>
      </c>
      <c r="J37" s="158">
        <f>IF(J$10="","",SUMPRODUCT(--(db!$B$2:$B$6347=$E37),(LEN(db!$G$2:$G$6347)-LEN(SUBSTITUTE((UPPER(db!$G$2:$G$6347)),UPPER(J$10),"")))/LEN(J$10)))</f>
        <v>0</v>
      </c>
      <c r="K37" s="158">
        <f>IF(K$10="","",SUMPRODUCT(--(db!$B$2:$B$6347=$E37),(LEN(db!$G$2:$G$6347)-LEN(SUBSTITUTE((UPPER(db!$G$2:$G$6347)),UPPER(K$10),"")))/LEN(K$10)))</f>
        <v>0</v>
      </c>
      <c r="L37" s="158">
        <f>IF(L$10="","",SUMPRODUCT(--(db!$B$2:$B$6347=$E37),(LEN(db!$G$2:$G$6347)-LEN(SUBSTITUTE((UPPER(db!$G$2:$G$6347)),UPPER(L$10),"")))/LEN(L$10)))</f>
        <v>0</v>
      </c>
      <c r="M37" s="158">
        <f>IF(M$10="","",SUMPRODUCT(--(db!$B$2:$B$6347=$E37),(LEN(db!$G$2:$G$6347)-LEN(SUBSTITUTE((UPPER(db!$G$2:$G$6347)),UPPER(M$10),"")))/LEN(M$10)))</f>
        <v>0</v>
      </c>
      <c r="N37" s="158">
        <f>IF(N$10="","",SUMPRODUCT(--(db!$B$2:$B$6347=$E37),(LEN(db!$G$2:$G$6347)-LEN(SUBSTITUTE((UPPER(db!$G$2:$G$6347)),UPPER(N$10),"")))/LEN(N$10)))</f>
        <v>0</v>
      </c>
      <c r="O37" s="158">
        <f>IF(O$10="","",SUMPRODUCT(--(db!$B$2:$B$6347=$E37),(LEN(db!$G$2:$G$6347)-LEN(SUBSTITUTE((UPPER(db!$G$2:$G$6347)),UPPER(O$10),"")))/LEN(O$10)))</f>
        <v>0</v>
      </c>
      <c r="P37" s="158">
        <f>IF(P$10="","",SUMPRODUCT(--(db!$B$2:$B$6347=$E37),(LEN(db!$G$2:$G$6347)-LEN(SUBSTITUTE((UPPER(db!$G$2:$G$6347)),UPPER(P$10),"")))/LEN(P$10)))</f>
        <v>0</v>
      </c>
      <c r="Q37" s="158">
        <f>IF(Q$10="","",SUMPRODUCT(--(db!$B$2:$B$6347=$E37),(LEN(db!$G$2:$G$6347)-LEN(SUBSTITUTE((UPPER(db!$G$2:$G$6347)),UPPER(Q$10),"")))/LEN(Q$10)))</f>
        <v>0</v>
      </c>
      <c r="R37" s="158">
        <f>IF(R$10="","",SUMPRODUCT(--(db!$B$2:$B$6347=$E37),(LEN(db!$G$2:$G$6347)-LEN(SUBSTITUTE((UPPER(db!$G$2:$G$6347)),UPPER(R$10),"")))/LEN(R$10)))</f>
        <v>0</v>
      </c>
      <c r="S37" s="158">
        <f>IF(S$10="","",SUMPRODUCT(--(db!$B$2:$B$6347=$E37),(LEN(db!$G$2:$G$6347)-LEN(SUBSTITUTE((UPPER(db!$G$2:$G$6347)),UPPER(S$10),"")))/LEN(S$10)))</f>
        <v>0</v>
      </c>
      <c r="T37" s="158">
        <f>IF(T$10="","",SUMPRODUCT(--(db!$B$2:$B$6347=$E37),(LEN(db!$G$2:$G$6347)-LEN(SUBSTITUTE((UPPER(db!$G$2:$G$6347)),UPPER(T$10),"")))/LEN(T$10)))</f>
        <v>0</v>
      </c>
      <c r="U37" s="269">
        <f>IF(U$10="","",SUMPRODUCT(--(db!$B$2:$B$6347=$E37),(LEN(db!$G$2:$G$6347)-LEN(SUBSTITUTE((UPPER(db!$G$2:$G$6347)),UPPER(U$10),"")))/LEN(U$10)))</f>
        <v>0</v>
      </c>
      <c r="V37" s="158">
        <f>IF(V$10="","",SUMPRODUCT(--(db!$B$2:$B$6347=$E37),(LEN(db!$G$2:$G$6347)-LEN(SUBSTITUTE((UPPER(db!$G$2:$G$6347)),UPPER(V$10),"")))/LEN(V$10)))</f>
        <v>0</v>
      </c>
      <c r="W37" s="158">
        <f>IF(W$10="","",SUMPRODUCT(--(db!$B$2:$B$6347=$E37),(LEN(db!$G$2:$G$6347)-LEN(SUBSTITUTE((UPPER(db!$G$2:$G$6347)),UPPER(W$10),"")))/LEN(W$10)))</f>
        <v>0</v>
      </c>
      <c r="X37" s="158">
        <f>IF(X$10="","",SUMPRODUCT(--(db!$B$2:$B$6347=$E37),(LEN(db!$G$2:$G$6347)-LEN(SUBSTITUTE((UPPER(db!$G$2:$G$6347)),UPPER(X$10),"")))/LEN(X$10)))</f>
        <v>0</v>
      </c>
      <c r="Y37" s="158">
        <f>IF(Y$10="","",SUMPRODUCT(--(db!$B$2:$B$6347=$E37),(LEN(db!$G$2:$G$6347)-LEN(SUBSTITUTE((UPPER(db!$G$2:$G$6347)),UPPER(Y$10),"")))/LEN(Y$10)))</f>
        <v>0</v>
      </c>
      <c r="Z37" s="158">
        <f>IF(Z$10="","",SUMPRODUCT(--(db!$B$2:$B$6347=$E37),(LEN(db!$G$2:$G$6347)-LEN(SUBSTITUTE((UPPER(db!$G$2:$G$6347)),UPPER(Z$10),"")))/LEN(Z$10)))</f>
        <v>0</v>
      </c>
      <c r="AA37" s="158">
        <f>IF(AA$10="","",SUMPRODUCT(--(db!$B$2:$B$6347=$E37),(LEN(db!$G$2:$G$6347)-LEN(SUBSTITUTE((UPPER(db!$G$2:$G$6347)),UPPER(AA$10),"")))/LEN(AA$10)))</f>
        <v>0</v>
      </c>
      <c r="AB37" s="158">
        <f>IF(AB$10="","",SUMPRODUCT(--(db!$B$2:$B$6347=$E37),(LEN(db!$G$2:$G$6347)-LEN(SUBSTITUTE((UPPER(db!$G$2:$G$6347)),UPPER(AB$10),"")))/LEN(AB$10)))</f>
        <v>0</v>
      </c>
      <c r="AC37" s="158">
        <f>IF(AC$10="","",SUMPRODUCT(--(db!$B$2:$B$6347=$E37),(LEN(db!$G$2:$G$6347)-LEN(SUBSTITUTE((UPPER(db!$G$2:$G$6347)),UPPER(AC$10),"")))/LEN(AC$10)))</f>
        <v>0</v>
      </c>
      <c r="AD37" s="269">
        <f>IF(AD$10="","",SUMPRODUCT(--(db!$B$2:$B$6347=$E37),(LEN(db!$G$2:$G$6347)-LEN(SUBSTITUTE((UPPER(db!$G$2:$G$6347)),UPPER(AD$10),"")))/LEN(AD$10)))</f>
        <v>0</v>
      </c>
      <c r="AE37" s="158">
        <f>IF(AE$10="","",SUMPRODUCT(--(db!$B$2:$B$6347=$E37),(LEN(db!$G$2:$G$6347)-LEN(SUBSTITUTE((UPPER(db!$G$2:$G$6347)),UPPER(AE$10),"")))/LEN(AE$10)))</f>
        <v>0</v>
      </c>
      <c r="AF37" s="158">
        <f>IF(AF$10="","",SUMPRODUCT(--(db!$B$2:$B$6347=$E37),(LEN(db!$G$2:$G$6347)-LEN(SUBSTITUTE((UPPER(db!$G$2:$G$6347)),UPPER(AF$10),"")))/LEN(AF$10)))</f>
        <v>0</v>
      </c>
      <c r="AG37" s="158">
        <f>IF(AG$10="","",SUMPRODUCT(--(db!$B$2:$B$6347=$E37),(LEN(db!$G$2:$G$6347)-LEN(SUBSTITUTE((UPPER(db!$G$2:$G$6347)),UPPER(AG$10),"")))/LEN(AG$10)))</f>
        <v>0</v>
      </c>
      <c r="AH37" s="158">
        <f>IF(AH$10="","",SUMPRODUCT(--(db!$B$2:$B$6347=$E37),(LEN(db!$G$2:$G$6347)-LEN(SUBSTITUTE((UPPER(db!$G$2:$G$6347)),UPPER(AH$10),"")))/LEN(AH$10)))</f>
        <v>0</v>
      </c>
      <c r="AI37" s="158">
        <f>IF(AI$10="","",SUMPRODUCT(--(db!$B$2:$B$6347=$E37),(LEN(db!$G$2:$G$6347)-LEN(SUBSTITUTE((UPPER(db!$G$2:$G$6347)),UPPER(AI$10),"")))/LEN(AI$10)))</f>
        <v>0</v>
      </c>
      <c r="AJ37" s="158">
        <f>IF(AJ$10="","",SUMPRODUCT(--(db!$B$2:$B$6347=$E37),(LEN(db!$G$2:$G$6347)-LEN(SUBSTITUTE((UPPER(db!$G$2:$G$6347)),UPPER(AJ$10),"")))/LEN(AJ$10)))</f>
        <v>0</v>
      </c>
      <c r="AK37" s="158">
        <f>IF(AK$10="","",SUMPRODUCT(--(db!$B$2:$B$6347=$E37),(LEN(db!$G$2:$G$6347)-LEN(SUBSTITUTE((UPPER(db!$G$2:$G$6347)),UPPER(AK$10),"")))/LEN(AK$10)))</f>
        <v>0</v>
      </c>
      <c r="AL37" s="158">
        <f>IF(AL$10="","",SUMPRODUCT(--(db!$B$2:$B$6347=$E37),(LEN(db!$G$2:$G$6347)-LEN(SUBSTITUTE((UPPER(db!$G$2:$G$6347)),UPPER(AL$10),"")))/LEN(AL$10)))</f>
        <v>0</v>
      </c>
      <c r="AM37" s="158">
        <f>IF(AM$10="","",SUMPRODUCT(--(db!$B$2:$B$6347=$E37),(LEN(db!$G$2:$G$6347)-LEN(SUBSTITUTE((UPPER(db!$G$2:$G$6347)),UPPER(AM$10),"")))/LEN(AM$10)))</f>
        <v>0</v>
      </c>
      <c r="AN37" s="158">
        <f>IF(AN$10="","",SUMPRODUCT(--(db!$B$2:$B$6347=$E37),(LEN(db!$G$2:$G$6347)-LEN(SUBSTITUTE((UPPER(db!$G$2:$G$6347)),UPPER(AN$10),"")))/LEN(AN$10)))</f>
        <v>0</v>
      </c>
      <c r="AO37" s="158">
        <f>IF(AO$10="","",SUMPRODUCT(--(db!$B$2:$B$6347=$E37),(LEN(db!$G$2:$G$6347)-LEN(SUBSTITUTE((UPPER(db!$G$2:$G$6347)),UPPER(AO$10),"")))/LEN(AO$10)))</f>
        <v>0</v>
      </c>
      <c r="AP37" s="158">
        <f>IF(AP$10="","",SUMPRODUCT(--(db!$B$2:$B$6347=$E37),(LEN(db!$G$2:$G$6347)-LEN(SUBSTITUTE((UPPER(db!$G$2:$G$6347)),UPPER(AP$10),"")))/LEN(AP$10)))</f>
        <v>0</v>
      </c>
      <c r="AQ37" s="159">
        <f>IF(AQ$10="","",SUMPRODUCT(--(db!$B$2:$B$6347=$E37),(LEN(db!$G$2:$G$6347)-LEN(SUBSTITUTE((UPPER(db!$G$2:$G$6347)),UPPER(AQ$10),"")))/LEN(AQ$10)))</f>
        <v>0</v>
      </c>
      <c r="AR37" s="120">
        <v>27</v>
      </c>
      <c r="AS37" s="115">
        <v>69</v>
      </c>
      <c r="AT37" s="125" t="s">
        <v>273</v>
      </c>
      <c r="AU37" s="122">
        <f t="shared" si="1"/>
        <v>0</v>
      </c>
      <c r="AW37" s="344"/>
      <c r="AX37" s="344"/>
      <c r="AY37" s="334" t="s">
        <v>275</v>
      </c>
      <c r="AZ37" s="344"/>
      <c r="BA37" s="344"/>
      <c r="BD37" s="378"/>
      <c r="BE37" s="379" t="s">
        <v>276</v>
      </c>
      <c r="BF37" s="379" t="s">
        <v>455</v>
      </c>
      <c r="BG37" s="380">
        <v>109</v>
      </c>
      <c r="BH37" s="133">
        <f>SUM($U$36,$AB$36,$AD$36,$U$38,$AB$38,$AD$38)</f>
        <v>0</v>
      </c>
      <c r="BI37" s="336">
        <f>BJ37-BH37</f>
        <v>0</v>
      </c>
      <c r="BJ37" s="381">
        <f>SUMPRODUCT(--($AT$11:$AT$124=BF37),$AU$11:$AU$124)</f>
        <v>0</v>
      </c>
      <c r="BK37" s="61"/>
      <c r="BL37" s="61"/>
      <c r="BM37" s="312" t="s">
        <v>277</v>
      </c>
      <c r="BN37" s="312"/>
      <c r="BO37" s="312"/>
      <c r="BP37" s="312"/>
      <c r="BQ37" s="61"/>
      <c r="BR37" s="61"/>
      <c r="BS37" s="61"/>
    </row>
    <row r="38" spans="3:76" x14ac:dyDescent="0.25">
      <c r="C38" s="115" t="s">
        <v>271</v>
      </c>
      <c r="D38" s="115">
        <v>109</v>
      </c>
      <c r="E38" s="116">
        <v>28</v>
      </c>
      <c r="F38" s="153">
        <f>IF(F$10="","",SUMPRODUCT(--(db!$B$2:$B$6347=$E38),(LEN(db!$G$2:$G$6347)-LEN(SUBSTITUTE((UPPER(db!$G$2:$G$6347)),UPPER(F$10),"")))/LEN(F$10)))</f>
        <v>0</v>
      </c>
      <c r="G38" s="154">
        <f>IF(G$10="","",SUMPRODUCT(--(db!$B$2:$B$6347=$E38),(LEN(db!$G$2:$G$6347)-LEN(SUBSTITUTE((UPPER(db!$G$2:$G$6347)),UPPER(G$10),"")))/LEN(G$10)))</f>
        <v>0</v>
      </c>
      <c r="H38" s="154">
        <f>IF(H$10="","",SUMPRODUCT(--(db!$B$2:$B$6347=$E38),(LEN(db!$G$2:$G$6347)-LEN(SUBSTITUTE((UPPER(db!$G$2:$G$6347)),UPPER(H$10),"")))/LEN(H$10)))</f>
        <v>0</v>
      </c>
      <c r="I38" s="154">
        <f>IF(I$10="","",SUMPRODUCT(--(db!$B$2:$B$6347=$E38),(LEN(db!$G$2:$G$6347)-LEN(SUBSTITUTE((UPPER(db!$G$2:$G$6347)),UPPER(I$10),"")))/LEN(I$10)))</f>
        <v>0</v>
      </c>
      <c r="J38" s="154">
        <f>IF(J$10="","",SUMPRODUCT(--(db!$B$2:$B$6347=$E38),(LEN(db!$G$2:$G$6347)-LEN(SUBSTITUTE((UPPER(db!$G$2:$G$6347)),UPPER(J$10),"")))/LEN(J$10)))</f>
        <v>0</v>
      </c>
      <c r="K38" s="154">
        <f>IF(K$10="","",SUMPRODUCT(--(db!$B$2:$B$6347=$E38),(LEN(db!$G$2:$G$6347)-LEN(SUBSTITUTE((UPPER(db!$G$2:$G$6347)),UPPER(K$10),"")))/LEN(K$10)))</f>
        <v>0</v>
      </c>
      <c r="L38" s="154">
        <f>IF(L$10="","",SUMPRODUCT(--(db!$B$2:$B$6347=$E38),(LEN(db!$G$2:$G$6347)-LEN(SUBSTITUTE((UPPER(db!$G$2:$G$6347)),UPPER(L$10),"")))/LEN(L$10)))</f>
        <v>0</v>
      </c>
      <c r="M38" s="154">
        <f>IF(M$10="","",SUMPRODUCT(--(db!$B$2:$B$6347=$E38),(LEN(db!$G$2:$G$6347)-LEN(SUBSTITUTE((UPPER(db!$G$2:$G$6347)),UPPER(M$10),"")))/LEN(M$10)))</f>
        <v>0</v>
      </c>
      <c r="N38" s="154">
        <f>IF(N$10="","",SUMPRODUCT(--(db!$B$2:$B$6347=$E38),(LEN(db!$G$2:$G$6347)-LEN(SUBSTITUTE((UPPER(db!$G$2:$G$6347)),UPPER(N$10),"")))/LEN(N$10)))</f>
        <v>0</v>
      </c>
      <c r="O38" s="154">
        <f>IF(O$10="","",SUMPRODUCT(--(db!$B$2:$B$6347=$E38),(LEN(db!$G$2:$G$6347)-LEN(SUBSTITUTE((UPPER(db!$G$2:$G$6347)),UPPER(O$10),"")))/LEN(O$10)))</f>
        <v>0</v>
      </c>
      <c r="P38" s="154">
        <f>IF(P$10="","",SUMPRODUCT(--(db!$B$2:$B$6347=$E38),(LEN(db!$G$2:$G$6347)-LEN(SUBSTITUTE((UPPER(db!$G$2:$G$6347)),UPPER(P$10),"")))/LEN(P$10)))</f>
        <v>0</v>
      </c>
      <c r="Q38" s="154">
        <f>IF(Q$10="","",SUMPRODUCT(--(db!$B$2:$B$6347=$E38),(LEN(db!$G$2:$G$6347)-LEN(SUBSTITUTE((UPPER(db!$G$2:$G$6347)),UPPER(Q$10),"")))/LEN(Q$10)))</f>
        <v>0</v>
      </c>
      <c r="R38" s="154">
        <f>IF(R$10="","",SUMPRODUCT(--(db!$B$2:$B$6347=$E38),(LEN(db!$G$2:$G$6347)-LEN(SUBSTITUTE((UPPER(db!$G$2:$G$6347)),UPPER(R$10),"")))/LEN(R$10)))</f>
        <v>0</v>
      </c>
      <c r="S38" s="154">
        <f>IF(S$10="","",SUMPRODUCT(--(db!$B$2:$B$6347=$E38),(LEN(db!$G$2:$G$6347)-LEN(SUBSTITUTE((UPPER(db!$G$2:$G$6347)),UPPER(S$10),"")))/LEN(S$10)))</f>
        <v>0</v>
      </c>
      <c r="T38" s="154">
        <f>IF(T$10="","",SUMPRODUCT(--(db!$B$2:$B$6347=$E38),(LEN(db!$G$2:$G$6347)-LEN(SUBSTITUTE((UPPER(db!$G$2:$G$6347)),UPPER(T$10),"")))/LEN(T$10)))</f>
        <v>0</v>
      </c>
      <c r="U38" s="269">
        <f>IF(U$10="","",SUMPRODUCT(--(db!$B$2:$B$6347=$E38),(LEN(db!$G$2:$G$6347)-LEN(SUBSTITUTE((UPPER(db!$G$2:$G$6347)),UPPER(U$10),"")))/LEN(U$10)))</f>
        <v>0</v>
      </c>
      <c r="V38" s="154">
        <f>IF(V$10="","",SUMPRODUCT(--(db!$B$2:$B$6347=$E38),(LEN(db!$G$2:$G$6347)-LEN(SUBSTITUTE((UPPER(db!$G$2:$G$6347)),UPPER(V$10),"")))/LEN(V$10)))</f>
        <v>0</v>
      </c>
      <c r="W38" s="154">
        <f>IF(W$10="","",SUMPRODUCT(--(db!$B$2:$B$6347=$E38),(LEN(db!$G$2:$G$6347)-LEN(SUBSTITUTE((UPPER(db!$G$2:$G$6347)),UPPER(W$10),"")))/LEN(W$10)))</f>
        <v>0</v>
      </c>
      <c r="X38" s="154">
        <f>IF(X$10="","",SUMPRODUCT(--(db!$B$2:$B$6347=$E38),(LEN(db!$G$2:$G$6347)-LEN(SUBSTITUTE((UPPER(db!$G$2:$G$6347)),UPPER(X$10),"")))/LEN(X$10)))</f>
        <v>0</v>
      </c>
      <c r="Y38" s="154">
        <f>IF(Y$10="","",SUMPRODUCT(--(db!$B$2:$B$6347=$E38),(LEN(db!$G$2:$G$6347)-LEN(SUBSTITUTE((UPPER(db!$G$2:$G$6347)),UPPER(Y$10),"")))/LEN(Y$10)))</f>
        <v>0</v>
      </c>
      <c r="Z38" s="154">
        <f>IF(Z$10="","",SUMPRODUCT(--(db!$B$2:$B$6347=$E38),(LEN(db!$G$2:$G$6347)-LEN(SUBSTITUTE((UPPER(db!$G$2:$G$6347)),UPPER(Z$10),"")))/LEN(Z$10)))</f>
        <v>0</v>
      </c>
      <c r="AA38" s="154">
        <f>IF(AA$10="","",SUMPRODUCT(--(db!$B$2:$B$6347=$E38),(LEN(db!$G$2:$G$6347)-LEN(SUBSTITUTE((UPPER(db!$G$2:$G$6347)),UPPER(AA$10),"")))/LEN(AA$10)))</f>
        <v>0</v>
      </c>
      <c r="AB38" s="269">
        <f>IF(AB$10="","",SUMPRODUCT(--(db!$B$2:$B$6347=$E38),(LEN(db!$G$2:$G$6347)-LEN(SUBSTITUTE((UPPER(db!$G$2:$G$6347)),UPPER(AB$10),"")))/LEN(AB$10)))</f>
        <v>0</v>
      </c>
      <c r="AC38" s="154">
        <f>IF(AC$10="","",SUMPRODUCT(--(db!$B$2:$B$6347=$E38),(LEN(db!$G$2:$G$6347)-LEN(SUBSTITUTE((UPPER(db!$G$2:$G$6347)),UPPER(AC$10),"")))/LEN(AC$10)))</f>
        <v>0</v>
      </c>
      <c r="AD38" s="269">
        <f>IF(AD$10="","",SUMPRODUCT(--(db!$B$2:$B$6347=$E38),(LEN(db!$G$2:$G$6347)-LEN(SUBSTITUTE((UPPER(db!$G$2:$G$6347)),UPPER(AD$10),"")))/LEN(AD$10)))</f>
        <v>0</v>
      </c>
      <c r="AE38" s="154">
        <f>IF(AE$10="","",SUMPRODUCT(--(db!$B$2:$B$6347=$E38),(LEN(db!$G$2:$G$6347)-LEN(SUBSTITUTE((UPPER(db!$G$2:$G$6347)),UPPER(AE$10),"")))/LEN(AE$10)))</f>
        <v>0</v>
      </c>
      <c r="AF38" s="154">
        <f>IF(AF$10="","",SUMPRODUCT(--(db!$B$2:$B$6347=$E38),(LEN(db!$G$2:$G$6347)-LEN(SUBSTITUTE((UPPER(db!$G$2:$G$6347)),UPPER(AF$10),"")))/LEN(AF$10)))</f>
        <v>0</v>
      </c>
      <c r="AG38" s="154">
        <f>IF(AG$10="","",SUMPRODUCT(--(db!$B$2:$B$6347=$E38),(LEN(db!$G$2:$G$6347)-LEN(SUBSTITUTE((UPPER(db!$G$2:$G$6347)),UPPER(AG$10),"")))/LEN(AG$10)))</f>
        <v>0</v>
      </c>
      <c r="AH38" s="154">
        <f>IF(AH$10="","",SUMPRODUCT(--(db!$B$2:$B$6347=$E38),(LEN(db!$G$2:$G$6347)-LEN(SUBSTITUTE((UPPER(db!$G$2:$G$6347)),UPPER(AH$10),"")))/LEN(AH$10)))</f>
        <v>0</v>
      </c>
      <c r="AI38" s="154">
        <f>IF(AI$10="","",SUMPRODUCT(--(db!$B$2:$B$6347=$E38),(LEN(db!$G$2:$G$6347)-LEN(SUBSTITUTE((UPPER(db!$G$2:$G$6347)),UPPER(AI$10),"")))/LEN(AI$10)))</f>
        <v>0</v>
      </c>
      <c r="AJ38" s="154">
        <f>IF(AJ$10="","",SUMPRODUCT(--(db!$B$2:$B$6347=$E38),(LEN(db!$G$2:$G$6347)-LEN(SUBSTITUTE((UPPER(db!$G$2:$G$6347)),UPPER(AJ$10),"")))/LEN(AJ$10)))</f>
        <v>0</v>
      </c>
      <c r="AK38" s="154">
        <f>IF(AK$10="","",SUMPRODUCT(--(db!$B$2:$B$6347=$E38),(LEN(db!$G$2:$G$6347)-LEN(SUBSTITUTE((UPPER(db!$G$2:$G$6347)),UPPER(AK$10),"")))/LEN(AK$10)))</f>
        <v>0</v>
      </c>
      <c r="AL38" s="154">
        <f>IF(AL$10="","",SUMPRODUCT(--(db!$B$2:$B$6347=$E38),(LEN(db!$G$2:$G$6347)-LEN(SUBSTITUTE((UPPER(db!$G$2:$G$6347)),UPPER(AL$10),"")))/LEN(AL$10)))</f>
        <v>0</v>
      </c>
      <c r="AM38" s="154">
        <f>IF(AM$10="","",SUMPRODUCT(--(db!$B$2:$B$6347=$E38),(LEN(db!$G$2:$G$6347)-LEN(SUBSTITUTE((UPPER(db!$G$2:$G$6347)),UPPER(AM$10),"")))/LEN(AM$10)))</f>
        <v>0</v>
      </c>
      <c r="AN38" s="154">
        <f>IF(AN$10="","",SUMPRODUCT(--(db!$B$2:$B$6347=$E38),(LEN(db!$G$2:$G$6347)-LEN(SUBSTITUTE((UPPER(db!$G$2:$G$6347)),UPPER(AN$10),"")))/LEN(AN$10)))</f>
        <v>0</v>
      </c>
      <c r="AO38" s="154">
        <f>IF(AO$10="","",SUMPRODUCT(--(db!$B$2:$B$6347=$E38),(LEN(db!$G$2:$G$6347)-LEN(SUBSTITUTE((UPPER(db!$G$2:$G$6347)),UPPER(AO$10),"")))/LEN(AO$10)))</f>
        <v>0</v>
      </c>
      <c r="AP38" s="154">
        <f>IF(AP$10="","",SUMPRODUCT(--(db!$B$2:$B$6347=$E38),(LEN(db!$G$2:$G$6347)-LEN(SUBSTITUTE((UPPER(db!$G$2:$G$6347)),UPPER(AP$10),"")))/LEN(AP$10)))</f>
        <v>0</v>
      </c>
      <c r="AQ38" s="155">
        <f>IF(AQ$10="","",SUMPRODUCT(--(db!$B$2:$B$6347=$E38),(LEN(db!$G$2:$G$6347)-LEN(SUBSTITUTE((UPPER(db!$G$2:$G$6347)),UPPER(AQ$10),"")))/LEN(AQ$10)))</f>
        <v>0</v>
      </c>
      <c r="AR38" s="120">
        <v>28</v>
      </c>
      <c r="AS38" s="115">
        <v>109</v>
      </c>
      <c r="AT38" s="148" t="s">
        <v>272</v>
      </c>
      <c r="AU38" s="122">
        <f t="shared" si="1"/>
        <v>0</v>
      </c>
      <c r="AW38" s="347">
        <f>E23</f>
        <v>13</v>
      </c>
      <c r="AX38" s="334" t="s">
        <v>278</v>
      </c>
      <c r="AY38" s="264">
        <f>SUM($F$23:$K$23,$AA$23,$AI$23,$AB$23)</f>
        <v>0</v>
      </c>
      <c r="AZ38" s="141">
        <f>BA38-AY38</f>
        <v>0</v>
      </c>
      <c r="BA38" s="344">
        <f>SUMPRODUCT(--($AR$11:$AR$124=AW38),$AU$11:$AU$124)</f>
        <v>0</v>
      </c>
      <c r="BD38" s="378"/>
      <c r="BE38" s="547" t="s">
        <v>279</v>
      </c>
      <c r="BF38" s="379" t="s">
        <v>454</v>
      </c>
      <c r="BG38" s="380">
        <v>40</v>
      </c>
      <c r="BH38" s="133">
        <f>SUM($AB$39:$AB$42)</f>
        <v>0</v>
      </c>
      <c r="BI38" s="336">
        <f>BJ38-BH38</f>
        <v>0</v>
      </c>
      <c r="BJ38" s="381">
        <f>SUM(AU39:AU42)</f>
        <v>0</v>
      </c>
      <c r="BK38" s="61"/>
      <c r="BL38" s="61"/>
      <c r="BM38" s="337" t="s">
        <v>94</v>
      </c>
      <c r="BN38" s="417" t="s">
        <v>235</v>
      </c>
      <c r="BO38" s="417" t="s">
        <v>236</v>
      </c>
      <c r="BP38" s="413" t="s">
        <v>280</v>
      </c>
      <c r="BQ38" s="61"/>
      <c r="BR38" s="61"/>
      <c r="BS38" s="61"/>
    </row>
    <row r="39" spans="3:76" x14ac:dyDescent="0.25">
      <c r="C39" s="115" t="s">
        <v>226</v>
      </c>
      <c r="D39" s="115">
        <v>71</v>
      </c>
      <c r="E39" s="116">
        <v>29</v>
      </c>
      <c r="F39" s="275">
        <f>IF(F$10="","",SUMPRODUCT(--(db!$B$2:$B$6347=$E39),(LEN(db!$G$2:$G$6347)-LEN(SUBSTITUTE((UPPER(db!$G$2:$G$6347)),UPPER(F$10),"")))/LEN(F$10)))</f>
        <v>0</v>
      </c>
      <c r="G39" s="274">
        <f>IF(G$10="","",SUMPRODUCT(--(db!$B$2:$B$6347=$E39),(LEN(db!$G$2:$G$6347)-LEN(SUBSTITUTE((UPPER(db!$G$2:$G$6347)),UPPER(G$10),"")))/LEN(G$10)))</f>
        <v>0</v>
      </c>
      <c r="H39" s="274">
        <f>IF(H$10="","",SUMPRODUCT(--(db!$B$2:$B$6347=$E39),(LEN(db!$G$2:$G$6347)-LEN(SUBSTITUTE((UPPER(db!$G$2:$G$6347)),UPPER(H$10),"")))/LEN(H$10)))</f>
        <v>0</v>
      </c>
      <c r="I39" s="274">
        <f>IF(I$10="","",SUMPRODUCT(--(db!$B$2:$B$6347=$E39),(LEN(db!$G$2:$G$6347)-LEN(SUBSTITUTE((UPPER(db!$G$2:$G$6347)),UPPER(I$10),"")))/LEN(I$10)))</f>
        <v>0</v>
      </c>
      <c r="J39" s="274">
        <f>IF(J$10="","",SUMPRODUCT(--(db!$B$2:$B$6347=$E39),(LEN(db!$G$2:$G$6347)-LEN(SUBSTITUTE((UPPER(db!$G$2:$G$6347)),UPPER(J$10),"")))/LEN(J$10)))</f>
        <v>0</v>
      </c>
      <c r="K39" s="271">
        <f>IF(K$10="","",SUMPRODUCT(--(db!$B$2:$B$6347=$E39),(LEN(db!$G$2:$G$6347)-LEN(SUBSTITUTE((UPPER(db!$G$2:$G$6347)),UPPER(K$10),"")))/LEN(K$10)))</f>
        <v>0</v>
      </c>
      <c r="L39" s="123">
        <f>IF(L$10="","",SUMPRODUCT(--(db!$B$2:$B$6347=$E39),(LEN(db!$G$2:$G$6347)-LEN(SUBSTITUTE((UPPER(db!$G$2:$G$6347)),UPPER(L$10),"")))/LEN(L$10)))</f>
        <v>0</v>
      </c>
      <c r="M39" s="123">
        <f>IF(M$10="","",SUMPRODUCT(--(db!$B$2:$B$6347=$E39),(LEN(db!$G$2:$G$6347)-LEN(SUBSTITUTE((UPPER(db!$G$2:$G$6347)),UPPER(M$10),"")))/LEN(M$10)))</f>
        <v>0</v>
      </c>
      <c r="N39" s="123">
        <f>IF(N$10="","",SUMPRODUCT(--(db!$B$2:$B$6347=$E39),(LEN(db!$G$2:$G$6347)-LEN(SUBSTITUTE((UPPER(db!$G$2:$G$6347)),UPPER(N$10),"")))/LEN(N$10)))</f>
        <v>0</v>
      </c>
      <c r="O39" s="123">
        <f>IF(O$10="","",SUMPRODUCT(--(db!$B$2:$B$6347=$E39),(LEN(db!$G$2:$G$6347)-LEN(SUBSTITUTE((UPPER(db!$G$2:$G$6347)),UPPER(O$10),"")))/LEN(O$10)))</f>
        <v>0</v>
      </c>
      <c r="P39" s="123">
        <f>IF(P$10="","",SUMPRODUCT(--(db!$B$2:$B$6347=$E39),(LEN(db!$G$2:$G$6347)-LEN(SUBSTITUTE((UPPER(db!$G$2:$G$6347)),UPPER(P$10),"")))/LEN(P$10)))</f>
        <v>0</v>
      </c>
      <c r="Q39" s="123">
        <f>IF(Q$10="","",SUMPRODUCT(--(db!$B$2:$B$6347=$E39),(LEN(db!$G$2:$G$6347)-LEN(SUBSTITUTE((UPPER(db!$G$2:$G$6347)),UPPER(Q$10),"")))/LEN(Q$10)))</f>
        <v>0</v>
      </c>
      <c r="R39" s="123">
        <f>IF(R$10="","",SUMPRODUCT(--(db!$B$2:$B$6347=$E39),(LEN(db!$G$2:$G$6347)-LEN(SUBSTITUTE((UPPER(db!$G$2:$G$6347)),UPPER(R$10),"")))/LEN(R$10)))</f>
        <v>0</v>
      </c>
      <c r="S39" s="123">
        <f>IF(S$10="","",SUMPRODUCT(--(db!$B$2:$B$6347=$E39),(LEN(db!$G$2:$G$6347)-LEN(SUBSTITUTE((UPPER(db!$G$2:$G$6347)),UPPER(S$10),"")))/LEN(S$10)))</f>
        <v>0</v>
      </c>
      <c r="T39" s="123">
        <f>IF(T$10="","",SUMPRODUCT(--(db!$B$2:$B$6347=$E39),(LEN(db!$G$2:$G$6347)-LEN(SUBSTITUTE((UPPER(db!$G$2:$G$6347)),UPPER(T$10),"")))/LEN(T$10)))</f>
        <v>0</v>
      </c>
      <c r="U39" s="123">
        <f>IF(U$10="","",SUMPRODUCT(--(db!$B$2:$B$6347=$E39),(LEN(db!$G$2:$G$6347)-LEN(SUBSTITUTE((UPPER(db!$G$2:$G$6347)),UPPER(U$10),"")))/LEN(U$10)))</f>
        <v>0</v>
      </c>
      <c r="V39" s="123">
        <f>IF(V$10="","",SUMPRODUCT(--(db!$B$2:$B$6347=$E39),(LEN(db!$G$2:$G$6347)-LEN(SUBSTITUTE((UPPER(db!$G$2:$G$6347)),UPPER(V$10),"")))/LEN(V$10)))</f>
        <v>0</v>
      </c>
      <c r="W39" s="123">
        <f>IF(W$10="","",SUMPRODUCT(--(db!$B$2:$B$6347=$E39),(LEN(db!$G$2:$G$6347)-LEN(SUBSTITUTE((UPPER(db!$G$2:$G$6347)),UPPER(W$10),"")))/LEN(W$10)))</f>
        <v>0</v>
      </c>
      <c r="X39" s="123">
        <f>IF(X$10="","",SUMPRODUCT(--(db!$B$2:$B$6347=$E39),(LEN(db!$G$2:$G$6347)-LEN(SUBSTITUTE((UPPER(db!$G$2:$G$6347)),UPPER(X$10),"")))/LEN(X$10)))</f>
        <v>0</v>
      </c>
      <c r="Y39" s="123">
        <f>IF(Y$10="","",SUMPRODUCT(--(db!$B$2:$B$6347=$E39),(LEN(db!$G$2:$G$6347)-LEN(SUBSTITUTE((UPPER(db!$G$2:$G$6347)),UPPER(Y$10),"")))/LEN(Y$10)))</f>
        <v>0</v>
      </c>
      <c r="Z39" s="123">
        <f>IF(Z$10="","",SUMPRODUCT(--(db!$B$2:$B$6347=$E39),(LEN(db!$G$2:$G$6347)-LEN(SUBSTITUTE((UPPER(db!$G$2:$G$6347)),UPPER(Z$10),"")))/LEN(Z$10)))</f>
        <v>0</v>
      </c>
      <c r="AA39" s="269">
        <f>IF(AA$10="","",SUMPRODUCT(--(db!$B$2:$B$6347=$E39),(LEN(db!$G$2:$G$6347)-LEN(SUBSTITUTE((UPPER(db!$G$2:$G$6347)),UPPER(AA$10),"")))/LEN(AA$10)))</f>
        <v>0</v>
      </c>
      <c r="AB39" s="269">
        <f>IF(AB$10="","",SUMPRODUCT(--(db!$B$2:$B$6347=$E39),(LEN(db!$G$2:$G$6347)-LEN(SUBSTITUTE((UPPER(db!$G$2:$G$6347)),UPPER(AB$10),"")))/LEN(AB$10)))</f>
        <v>0</v>
      </c>
      <c r="AC39" s="123">
        <f>IF(AC$10="","",SUMPRODUCT(--(db!$B$2:$B$6347=$E39),(LEN(db!$G$2:$G$6347)-LEN(SUBSTITUTE((UPPER(db!$G$2:$G$6347)),UPPER(AC$10),"")))/LEN(AC$10)))</f>
        <v>0</v>
      </c>
      <c r="AD39" s="123">
        <f>IF(AD$10="","",SUMPRODUCT(--(db!$B$2:$B$6347=$E39),(LEN(db!$G$2:$G$6347)-LEN(SUBSTITUTE((UPPER(db!$G$2:$G$6347)),UPPER(AD$10),"")))/LEN(AD$10)))</f>
        <v>0</v>
      </c>
      <c r="AE39" s="123">
        <f>IF(AE$10="","",SUMPRODUCT(--(db!$B$2:$B$6347=$E39),(LEN(db!$G$2:$G$6347)-LEN(SUBSTITUTE((UPPER(db!$G$2:$G$6347)),UPPER(AE$10),"")))/LEN(AE$10)))</f>
        <v>0</v>
      </c>
      <c r="AF39" s="123">
        <f>IF(AF$10="","",SUMPRODUCT(--(db!$B$2:$B$6347=$E39),(LEN(db!$G$2:$G$6347)-LEN(SUBSTITUTE((UPPER(db!$G$2:$G$6347)),UPPER(AF$10),"")))/LEN(AF$10)))</f>
        <v>0</v>
      </c>
      <c r="AG39" s="123">
        <f>IF(AG$10="","",SUMPRODUCT(--(db!$B$2:$B$6347=$E39),(LEN(db!$G$2:$G$6347)-LEN(SUBSTITUTE((UPPER(db!$G$2:$G$6347)),UPPER(AG$10),"")))/LEN(AG$10)))</f>
        <v>0</v>
      </c>
      <c r="AH39" s="123">
        <f>IF(AH$10="","",SUMPRODUCT(--(db!$B$2:$B$6347=$E39),(LEN(db!$G$2:$G$6347)-LEN(SUBSTITUTE((UPPER(db!$G$2:$G$6347)),UPPER(AH$10),"")))/LEN(AH$10)))</f>
        <v>0</v>
      </c>
      <c r="AI39" s="123">
        <f>IF(AI$10="","",SUMPRODUCT(--(db!$B$2:$B$6347=$E39),(LEN(db!$G$2:$G$6347)-LEN(SUBSTITUTE((UPPER(db!$G$2:$G$6347)),UPPER(AI$10),"")))/LEN(AI$10)))</f>
        <v>0</v>
      </c>
      <c r="AJ39" s="123">
        <f>IF(AJ$10="","",SUMPRODUCT(--(db!$B$2:$B$6347=$E39),(LEN(db!$G$2:$G$6347)-LEN(SUBSTITUTE((UPPER(db!$G$2:$G$6347)),UPPER(AJ$10),"")))/LEN(AJ$10)))</f>
        <v>0</v>
      </c>
      <c r="AK39" s="123">
        <f>IF(AK$10="","",SUMPRODUCT(--(db!$B$2:$B$6347=$E39),(LEN(db!$G$2:$G$6347)-LEN(SUBSTITUTE((UPPER(db!$G$2:$G$6347)),UPPER(AK$10),"")))/LEN(AK$10)))</f>
        <v>0</v>
      </c>
      <c r="AL39" s="123">
        <f>IF(AL$10="","",SUMPRODUCT(--(db!$B$2:$B$6347=$E39),(LEN(db!$G$2:$G$6347)-LEN(SUBSTITUTE((UPPER(db!$G$2:$G$6347)),UPPER(AL$10),"")))/LEN(AL$10)))</f>
        <v>0</v>
      </c>
      <c r="AM39" s="123">
        <f>IF(AM$10="","",SUMPRODUCT(--(db!$B$2:$B$6347=$E39),(LEN(db!$G$2:$G$6347)-LEN(SUBSTITUTE((UPPER(db!$G$2:$G$6347)),UPPER(AM$10),"")))/LEN(AM$10)))</f>
        <v>0</v>
      </c>
      <c r="AN39" s="123">
        <f>IF(AN$10="","",SUMPRODUCT(--(db!$B$2:$B$6347=$E39),(LEN(db!$G$2:$G$6347)-LEN(SUBSTITUTE((UPPER(db!$G$2:$G$6347)),UPPER(AN$10),"")))/LEN(AN$10)))</f>
        <v>0</v>
      </c>
      <c r="AO39" s="123">
        <f>IF(AO$10="","",SUMPRODUCT(--(db!$B$2:$B$6347=$E39),(LEN(db!$G$2:$G$6347)-LEN(SUBSTITUTE((UPPER(db!$G$2:$G$6347)),UPPER(AO$10),"")))/LEN(AO$10)))</f>
        <v>0</v>
      </c>
      <c r="AP39" s="123">
        <f>IF(AP$10="","",SUMPRODUCT(--(db!$B$2:$B$6347=$E39),(LEN(db!$G$2:$G$6347)-LEN(SUBSTITUTE((UPPER(db!$G$2:$G$6347)),UPPER(AP$10),"")))/LEN(AP$10)))</f>
        <v>0</v>
      </c>
      <c r="AQ39" s="124">
        <f>IF(AQ$10="","",SUMPRODUCT(--(db!$B$2:$B$6347=$E39),(LEN(db!$G$2:$G$6347)-LEN(SUBSTITUTE((UPPER(db!$G$2:$G$6347)),UPPER(AQ$10),"")))/LEN(AQ$10)))</f>
        <v>0</v>
      </c>
      <c r="AR39" s="120">
        <v>29</v>
      </c>
      <c r="AS39" s="115">
        <v>71</v>
      </c>
      <c r="AT39" s="125" t="s">
        <v>227</v>
      </c>
      <c r="AU39" s="122">
        <f t="shared" si="1"/>
        <v>0</v>
      </c>
      <c r="AW39" s="347"/>
      <c r="AX39" s="334"/>
      <c r="AY39" s="348" t="str">
        <f>"= 19 x "&amp;AY38/19</f>
        <v>= 19 x 0</v>
      </c>
      <c r="AZ39" s="336"/>
      <c r="BA39" s="344"/>
      <c r="BD39" s="378"/>
      <c r="BE39" s="547"/>
      <c r="BF39" s="379"/>
      <c r="BG39" s="380"/>
      <c r="BH39" s="130"/>
      <c r="BI39" s="383">
        <f>BG35</f>
        <v>14</v>
      </c>
      <c r="BJ39" s="391">
        <v>14</v>
      </c>
      <c r="BK39" s="61"/>
      <c r="BL39" s="61"/>
      <c r="BM39" s="347">
        <v>1</v>
      </c>
      <c r="BN39" s="379" t="s">
        <v>24</v>
      </c>
      <c r="BO39" s="340">
        <f t="shared" ref="BO39:BO45" si="12">INDEX($F$9:$AQ$10,1,MATCH(BN39,$F$10:$AQ$10,0))</f>
        <v>2</v>
      </c>
      <c r="BP39" s="339">
        <f>SUMPRODUCT(--($F$9:$AQ$9=BO39),$F$8:$AQ$8)</f>
        <v>0</v>
      </c>
      <c r="BQ39" s="61"/>
      <c r="BR39" s="61"/>
      <c r="BS39" s="61"/>
    </row>
    <row r="40" spans="3:76" x14ac:dyDescent="0.25">
      <c r="C40" s="115" t="s">
        <v>226</v>
      </c>
      <c r="D40" s="115">
        <v>71</v>
      </c>
      <c r="E40" s="116">
        <v>30</v>
      </c>
      <c r="F40" s="275">
        <f>IF(F$10="","",SUMPRODUCT(--(db!$B$2:$B$6347=$E40),(LEN(db!$G$2:$G$6347)-LEN(SUBSTITUTE((UPPER(db!$G$2:$G$6347)),UPPER(F$10),"")))/LEN(F$10)))</f>
        <v>0</v>
      </c>
      <c r="G40" s="274">
        <f>IF(G$10="","",SUMPRODUCT(--(db!$B$2:$B$6347=$E40),(LEN(db!$G$2:$G$6347)-LEN(SUBSTITUTE((UPPER(db!$G$2:$G$6347)),UPPER(G$10),"")))/LEN(G$10)))</f>
        <v>0</v>
      </c>
      <c r="H40" s="274">
        <f>IF(H$10="","",SUMPRODUCT(--(db!$B$2:$B$6347=$E40),(LEN(db!$G$2:$G$6347)-LEN(SUBSTITUTE((UPPER(db!$G$2:$G$6347)),UPPER(H$10),"")))/LEN(H$10)))</f>
        <v>0</v>
      </c>
      <c r="I40" s="274">
        <f>IF(I$10="","",SUMPRODUCT(--(db!$B$2:$B$6347=$E40),(LEN(db!$G$2:$G$6347)-LEN(SUBSTITUTE((UPPER(db!$G$2:$G$6347)),UPPER(I$10),"")))/LEN(I$10)))</f>
        <v>0</v>
      </c>
      <c r="J40" s="274">
        <f>IF(J$10="","",SUMPRODUCT(--(db!$B$2:$B$6347=$E40),(LEN(db!$G$2:$G$6347)-LEN(SUBSTITUTE((UPPER(db!$G$2:$G$6347)),UPPER(J$10),"")))/LEN(J$10)))</f>
        <v>0</v>
      </c>
      <c r="K40" s="271">
        <f>IF(K$10="","",SUMPRODUCT(--(db!$B$2:$B$6347=$E40),(LEN(db!$G$2:$G$6347)-LEN(SUBSTITUTE((UPPER(db!$G$2:$G$6347)),UPPER(K$10),"")))/LEN(K$10)))</f>
        <v>0</v>
      </c>
      <c r="L40" s="123">
        <f>IF(L$10="","",SUMPRODUCT(--(db!$B$2:$B$6347=$E40),(LEN(db!$G$2:$G$6347)-LEN(SUBSTITUTE((UPPER(db!$G$2:$G$6347)),UPPER(L$10),"")))/LEN(L$10)))</f>
        <v>0</v>
      </c>
      <c r="M40" s="123">
        <f>IF(M$10="","",SUMPRODUCT(--(db!$B$2:$B$6347=$E40),(LEN(db!$G$2:$G$6347)-LEN(SUBSTITUTE((UPPER(db!$G$2:$G$6347)),UPPER(M$10),"")))/LEN(M$10)))</f>
        <v>0</v>
      </c>
      <c r="N40" s="123">
        <f>IF(N$10="","",SUMPRODUCT(--(db!$B$2:$B$6347=$E40),(LEN(db!$G$2:$G$6347)-LEN(SUBSTITUTE((UPPER(db!$G$2:$G$6347)),UPPER(N$10),"")))/LEN(N$10)))</f>
        <v>0</v>
      </c>
      <c r="O40" s="123">
        <f>IF(O$10="","",SUMPRODUCT(--(db!$B$2:$B$6347=$E40),(LEN(db!$G$2:$G$6347)-LEN(SUBSTITUTE((UPPER(db!$G$2:$G$6347)),UPPER(O$10),"")))/LEN(O$10)))</f>
        <v>0</v>
      </c>
      <c r="P40" s="123">
        <f>IF(P$10="","",SUMPRODUCT(--(db!$B$2:$B$6347=$E40),(LEN(db!$G$2:$G$6347)-LEN(SUBSTITUTE((UPPER(db!$G$2:$G$6347)),UPPER(P$10),"")))/LEN(P$10)))</f>
        <v>0</v>
      </c>
      <c r="Q40" s="123">
        <f>IF(Q$10="","",SUMPRODUCT(--(db!$B$2:$B$6347=$E40),(LEN(db!$G$2:$G$6347)-LEN(SUBSTITUTE((UPPER(db!$G$2:$G$6347)),UPPER(Q$10),"")))/LEN(Q$10)))</f>
        <v>0</v>
      </c>
      <c r="R40" s="123">
        <f>IF(R$10="","",SUMPRODUCT(--(db!$B$2:$B$6347=$E40),(LEN(db!$G$2:$G$6347)-LEN(SUBSTITUTE((UPPER(db!$G$2:$G$6347)),UPPER(R$10),"")))/LEN(R$10)))</f>
        <v>0</v>
      </c>
      <c r="S40" s="123">
        <f>IF(S$10="","",SUMPRODUCT(--(db!$B$2:$B$6347=$E40),(LEN(db!$G$2:$G$6347)-LEN(SUBSTITUTE((UPPER(db!$G$2:$G$6347)),UPPER(S$10),"")))/LEN(S$10)))</f>
        <v>0</v>
      </c>
      <c r="T40" s="123">
        <f>IF(T$10="","",SUMPRODUCT(--(db!$B$2:$B$6347=$E40),(LEN(db!$G$2:$G$6347)-LEN(SUBSTITUTE((UPPER(db!$G$2:$G$6347)),UPPER(T$10),"")))/LEN(T$10)))</f>
        <v>0</v>
      </c>
      <c r="U40" s="123">
        <f>IF(U$10="","",SUMPRODUCT(--(db!$B$2:$B$6347=$E40),(LEN(db!$G$2:$G$6347)-LEN(SUBSTITUTE((UPPER(db!$G$2:$G$6347)),UPPER(U$10),"")))/LEN(U$10)))</f>
        <v>0</v>
      </c>
      <c r="V40" s="123">
        <f>IF(V$10="","",SUMPRODUCT(--(db!$B$2:$B$6347=$E40),(LEN(db!$G$2:$G$6347)-LEN(SUBSTITUTE((UPPER(db!$G$2:$G$6347)),UPPER(V$10),"")))/LEN(V$10)))</f>
        <v>0</v>
      </c>
      <c r="W40" s="123">
        <f>IF(W$10="","",SUMPRODUCT(--(db!$B$2:$B$6347=$E40),(LEN(db!$G$2:$G$6347)-LEN(SUBSTITUTE((UPPER(db!$G$2:$G$6347)),UPPER(W$10),"")))/LEN(W$10)))</f>
        <v>0</v>
      </c>
      <c r="X40" s="123">
        <f>IF(X$10="","",SUMPRODUCT(--(db!$B$2:$B$6347=$E40),(LEN(db!$G$2:$G$6347)-LEN(SUBSTITUTE((UPPER(db!$G$2:$G$6347)),UPPER(X$10),"")))/LEN(X$10)))</f>
        <v>0</v>
      </c>
      <c r="Y40" s="123">
        <f>IF(Y$10="","",SUMPRODUCT(--(db!$B$2:$B$6347=$E40),(LEN(db!$G$2:$G$6347)-LEN(SUBSTITUTE((UPPER(db!$G$2:$G$6347)),UPPER(Y$10),"")))/LEN(Y$10)))</f>
        <v>0</v>
      </c>
      <c r="Z40" s="123">
        <f>IF(Z$10="","",SUMPRODUCT(--(db!$B$2:$B$6347=$E40),(LEN(db!$G$2:$G$6347)-LEN(SUBSTITUTE((UPPER(db!$G$2:$G$6347)),UPPER(Z$10),"")))/LEN(Z$10)))</f>
        <v>0</v>
      </c>
      <c r="AA40" s="269">
        <f>IF(AA$10="","",SUMPRODUCT(--(db!$B$2:$B$6347=$E40),(LEN(db!$G$2:$G$6347)-LEN(SUBSTITUTE((UPPER(db!$G$2:$G$6347)),UPPER(AA$10),"")))/LEN(AA$10)))</f>
        <v>0</v>
      </c>
      <c r="AB40" s="269">
        <f>IF(AB$10="","",SUMPRODUCT(--(db!$B$2:$B$6347=$E40),(LEN(db!$G$2:$G$6347)-LEN(SUBSTITUTE((UPPER(db!$G$2:$G$6347)),UPPER(AB$10),"")))/LEN(AB$10)))</f>
        <v>0</v>
      </c>
      <c r="AC40" s="123">
        <f>IF(AC$10="","",SUMPRODUCT(--(db!$B$2:$B$6347=$E40),(LEN(db!$G$2:$G$6347)-LEN(SUBSTITUTE((UPPER(db!$G$2:$G$6347)),UPPER(AC$10),"")))/LEN(AC$10)))</f>
        <v>0</v>
      </c>
      <c r="AD40" s="123">
        <f>IF(AD$10="","",SUMPRODUCT(--(db!$B$2:$B$6347=$E40),(LEN(db!$G$2:$G$6347)-LEN(SUBSTITUTE((UPPER(db!$G$2:$G$6347)),UPPER(AD$10),"")))/LEN(AD$10)))</f>
        <v>0</v>
      </c>
      <c r="AE40" s="123">
        <f>IF(AE$10="","",SUMPRODUCT(--(db!$B$2:$B$6347=$E40),(LEN(db!$G$2:$G$6347)-LEN(SUBSTITUTE((UPPER(db!$G$2:$G$6347)),UPPER(AE$10),"")))/LEN(AE$10)))</f>
        <v>0</v>
      </c>
      <c r="AF40" s="123">
        <f>IF(AF$10="","",SUMPRODUCT(--(db!$B$2:$B$6347=$E40),(LEN(db!$G$2:$G$6347)-LEN(SUBSTITUTE((UPPER(db!$G$2:$G$6347)),UPPER(AF$10),"")))/LEN(AF$10)))</f>
        <v>0</v>
      </c>
      <c r="AG40" s="123">
        <f>IF(AG$10="","",SUMPRODUCT(--(db!$B$2:$B$6347=$E40),(LEN(db!$G$2:$G$6347)-LEN(SUBSTITUTE((UPPER(db!$G$2:$G$6347)),UPPER(AG$10),"")))/LEN(AG$10)))</f>
        <v>0</v>
      </c>
      <c r="AH40" s="123">
        <f>IF(AH$10="","",SUMPRODUCT(--(db!$B$2:$B$6347=$E40),(LEN(db!$G$2:$G$6347)-LEN(SUBSTITUTE((UPPER(db!$G$2:$G$6347)),UPPER(AH$10),"")))/LEN(AH$10)))</f>
        <v>0</v>
      </c>
      <c r="AI40" s="123">
        <f>IF(AI$10="","",SUMPRODUCT(--(db!$B$2:$B$6347=$E40),(LEN(db!$G$2:$G$6347)-LEN(SUBSTITUTE((UPPER(db!$G$2:$G$6347)),UPPER(AI$10),"")))/LEN(AI$10)))</f>
        <v>0</v>
      </c>
      <c r="AJ40" s="123">
        <f>IF(AJ$10="","",SUMPRODUCT(--(db!$B$2:$B$6347=$E40),(LEN(db!$G$2:$G$6347)-LEN(SUBSTITUTE((UPPER(db!$G$2:$G$6347)),UPPER(AJ$10),"")))/LEN(AJ$10)))</f>
        <v>0</v>
      </c>
      <c r="AK40" s="123">
        <f>IF(AK$10="","",SUMPRODUCT(--(db!$B$2:$B$6347=$E40),(LEN(db!$G$2:$G$6347)-LEN(SUBSTITUTE((UPPER(db!$G$2:$G$6347)),UPPER(AK$10),"")))/LEN(AK$10)))</f>
        <v>0</v>
      </c>
      <c r="AL40" s="123">
        <f>IF(AL$10="","",SUMPRODUCT(--(db!$B$2:$B$6347=$E40),(LEN(db!$G$2:$G$6347)-LEN(SUBSTITUTE((UPPER(db!$G$2:$G$6347)),UPPER(AL$10),"")))/LEN(AL$10)))</f>
        <v>0</v>
      </c>
      <c r="AM40" s="123">
        <f>IF(AM$10="","",SUMPRODUCT(--(db!$B$2:$B$6347=$E40),(LEN(db!$G$2:$G$6347)-LEN(SUBSTITUTE((UPPER(db!$G$2:$G$6347)),UPPER(AM$10),"")))/LEN(AM$10)))</f>
        <v>0</v>
      </c>
      <c r="AN40" s="123">
        <f>IF(AN$10="","",SUMPRODUCT(--(db!$B$2:$B$6347=$E40),(LEN(db!$G$2:$G$6347)-LEN(SUBSTITUTE((UPPER(db!$G$2:$G$6347)),UPPER(AN$10),"")))/LEN(AN$10)))</f>
        <v>0</v>
      </c>
      <c r="AO40" s="123">
        <f>IF(AO$10="","",SUMPRODUCT(--(db!$B$2:$B$6347=$E40),(LEN(db!$G$2:$G$6347)-LEN(SUBSTITUTE((UPPER(db!$G$2:$G$6347)),UPPER(AO$10),"")))/LEN(AO$10)))</f>
        <v>0</v>
      </c>
      <c r="AP40" s="123">
        <f>IF(AP$10="","",SUMPRODUCT(--(db!$B$2:$B$6347=$E40),(LEN(db!$G$2:$G$6347)-LEN(SUBSTITUTE((UPPER(db!$G$2:$G$6347)),UPPER(AP$10),"")))/LEN(AP$10)))</f>
        <v>0</v>
      </c>
      <c r="AQ40" s="124">
        <f>IF(AQ$10="","",SUMPRODUCT(--(db!$B$2:$B$6347=$E40),(LEN(db!$G$2:$G$6347)-LEN(SUBSTITUTE((UPPER(db!$G$2:$G$6347)),UPPER(AQ$10),"")))/LEN(AQ$10)))</f>
        <v>0</v>
      </c>
      <c r="AR40" s="120">
        <v>30</v>
      </c>
      <c r="AS40" s="115">
        <v>71</v>
      </c>
      <c r="AT40" s="125" t="s">
        <v>227</v>
      </c>
      <c r="AU40" s="122">
        <f t="shared" si="1"/>
        <v>0</v>
      </c>
      <c r="AW40" s="344"/>
      <c r="AX40" s="344"/>
      <c r="AY40" s="334" t="s">
        <v>281</v>
      </c>
      <c r="AZ40" s="344"/>
      <c r="BA40" s="344"/>
      <c r="BD40" s="378"/>
      <c r="BE40" s="295"/>
      <c r="BF40" s="347"/>
      <c r="BG40" s="380"/>
      <c r="BH40" s="295"/>
      <c r="BI40" s="383">
        <f>BG36</f>
        <v>69</v>
      </c>
      <c r="BJ40" s="391">
        <v>69</v>
      </c>
      <c r="BK40" s="61"/>
      <c r="BL40" s="61"/>
      <c r="BM40" s="347">
        <v>2</v>
      </c>
      <c r="BN40" s="347" t="s">
        <v>56</v>
      </c>
      <c r="BO40" s="340">
        <f t="shared" si="12"/>
        <v>60</v>
      </c>
      <c r="BP40" s="339">
        <f t="shared" ref="BP40:BP48" si="13">SUMPRODUCT(--($F$9:$AQ$9=BO40),$F$8:$AQ$8)</f>
        <v>0</v>
      </c>
      <c r="BQ40" s="61"/>
      <c r="BR40" s="61"/>
      <c r="BS40" s="61"/>
    </row>
    <row r="41" spans="3:76" x14ac:dyDescent="0.25">
      <c r="C41" s="115" t="s">
        <v>226</v>
      </c>
      <c r="D41" s="115">
        <v>71</v>
      </c>
      <c r="E41" s="116">
        <v>31</v>
      </c>
      <c r="F41" s="275">
        <f>IF(F$10="","",SUMPRODUCT(--(db!$B$2:$B$6347=$E41),(LEN(db!$G$2:$G$6347)-LEN(SUBSTITUTE((UPPER(db!$G$2:$G$6347)),UPPER(F$10),"")))/LEN(F$10)))</f>
        <v>0</v>
      </c>
      <c r="G41" s="274">
        <f>IF(G$10="","",SUMPRODUCT(--(db!$B$2:$B$6347=$E41),(LEN(db!$G$2:$G$6347)-LEN(SUBSTITUTE((UPPER(db!$G$2:$G$6347)),UPPER(G$10),"")))/LEN(G$10)))</f>
        <v>0</v>
      </c>
      <c r="H41" s="274">
        <f>IF(H$10="","",SUMPRODUCT(--(db!$B$2:$B$6347=$E41),(LEN(db!$G$2:$G$6347)-LEN(SUBSTITUTE((UPPER(db!$G$2:$G$6347)),UPPER(H$10),"")))/LEN(H$10)))</f>
        <v>0</v>
      </c>
      <c r="I41" s="274">
        <f>IF(I$10="","",SUMPRODUCT(--(db!$B$2:$B$6347=$E41),(LEN(db!$G$2:$G$6347)-LEN(SUBSTITUTE((UPPER(db!$G$2:$G$6347)),UPPER(I$10),"")))/LEN(I$10)))</f>
        <v>0</v>
      </c>
      <c r="J41" s="274">
        <f>IF(J$10="","",SUMPRODUCT(--(db!$B$2:$B$6347=$E41),(LEN(db!$G$2:$G$6347)-LEN(SUBSTITUTE((UPPER(db!$G$2:$G$6347)),UPPER(J$10),"")))/LEN(J$10)))</f>
        <v>0</v>
      </c>
      <c r="K41" s="271">
        <f>IF(K$10="","",SUMPRODUCT(--(db!$B$2:$B$6347=$E41),(LEN(db!$G$2:$G$6347)-LEN(SUBSTITUTE((UPPER(db!$G$2:$G$6347)),UPPER(K$10),"")))/LEN(K$10)))</f>
        <v>0</v>
      </c>
      <c r="L41" s="123">
        <f>IF(L$10="","",SUMPRODUCT(--(db!$B$2:$B$6347=$E41),(LEN(db!$G$2:$G$6347)-LEN(SUBSTITUTE((UPPER(db!$G$2:$G$6347)),UPPER(L$10),"")))/LEN(L$10)))</f>
        <v>0</v>
      </c>
      <c r="M41" s="123">
        <f>IF(M$10="","",SUMPRODUCT(--(db!$B$2:$B$6347=$E41),(LEN(db!$G$2:$G$6347)-LEN(SUBSTITUTE((UPPER(db!$G$2:$G$6347)),UPPER(M$10),"")))/LEN(M$10)))</f>
        <v>0</v>
      </c>
      <c r="N41" s="123">
        <f>IF(N$10="","",SUMPRODUCT(--(db!$B$2:$B$6347=$E41),(LEN(db!$G$2:$G$6347)-LEN(SUBSTITUTE((UPPER(db!$G$2:$G$6347)),UPPER(N$10),"")))/LEN(N$10)))</f>
        <v>0</v>
      </c>
      <c r="O41" s="123">
        <f>IF(O$10="","",SUMPRODUCT(--(db!$B$2:$B$6347=$E41),(LEN(db!$G$2:$G$6347)-LEN(SUBSTITUTE((UPPER(db!$G$2:$G$6347)),UPPER(O$10),"")))/LEN(O$10)))</f>
        <v>0</v>
      </c>
      <c r="P41" s="123">
        <f>IF(P$10="","",SUMPRODUCT(--(db!$B$2:$B$6347=$E41),(LEN(db!$G$2:$G$6347)-LEN(SUBSTITUTE((UPPER(db!$G$2:$G$6347)),UPPER(P$10),"")))/LEN(P$10)))</f>
        <v>0</v>
      </c>
      <c r="Q41" s="123">
        <f>IF(Q$10="","",SUMPRODUCT(--(db!$B$2:$B$6347=$E41),(LEN(db!$G$2:$G$6347)-LEN(SUBSTITUTE((UPPER(db!$G$2:$G$6347)),UPPER(Q$10),"")))/LEN(Q$10)))</f>
        <v>0</v>
      </c>
      <c r="R41" s="123">
        <f>IF(R$10="","",SUMPRODUCT(--(db!$B$2:$B$6347=$E41),(LEN(db!$G$2:$G$6347)-LEN(SUBSTITUTE((UPPER(db!$G$2:$G$6347)),UPPER(R$10),"")))/LEN(R$10)))</f>
        <v>0</v>
      </c>
      <c r="S41" s="123">
        <f>IF(S$10="","",SUMPRODUCT(--(db!$B$2:$B$6347=$E41),(LEN(db!$G$2:$G$6347)-LEN(SUBSTITUTE((UPPER(db!$G$2:$G$6347)),UPPER(S$10),"")))/LEN(S$10)))</f>
        <v>0</v>
      </c>
      <c r="T41" s="123">
        <f>IF(T$10="","",SUMPRODUCT(--(db!$B$2:$B$6347=$E41),(LEN(db!$G$2:$G$6347)-LEN(SUBSTITUTE((UPPER(db!$G$2:$G$6347)),UPPER(T$10),"")))/LEN(T$10)))</f>
        <v>0</v>
      </c>
      <c r="U41" s="123">
        <f>IF(U$10="","",SUMPRODUCT(--(db!$B$2:$B$6347=$E41),(LEN(db!$G$2:$G$6347)-LEN(SUBSTITUTE((UPPER(db!$G$2:$G$6347)),UPPER(U$10),"")))/LEN(U$10)))</f>
        <v>0</v>
      </c>
      <c r="V41" s="123">
        <f>IF(V$10="","",SUMPRODUCT(--(db!$B$2:$B$6347=$E41),(LEN(db!$G$2:$G$6347)-LEN(SUBSTITUTE((UPPER(db!$G$2:$G$6347)),UPPER(V$10),"")))/LEN(V$10)))</f>
        <v>0</v>
      </c>
      <c r="W41" s="123">
        <f>IF(W$10="","",SUMPRODUCT(--(db!$B$2:$B$6347=$E41),(LEN(db!$G$2:$G$6347)-LEN(SUBSTITUTE((UPPER(db!$G$2:$G$6347)),UPPER(W$10),"")))/LEN(W$10)))</f>
        <v>0</v>
      </c>
      <c r="X41" s="123">
        <f>IF(X$10="","",SUMPRODUCT(--(db!$B$2:$B$6347=$E41),(LEN(db!$G$2:$G$6347)-LEN(SUBSTITUTE((UPPER(db!$G$2:$G$6347)),UPPER(X$10),"")))/LEN(X$10)))</f>
        <v>0</v>
      </c>
      <c r="Y41" s="123">
        <f>IF(Y$10="","",SUMPRODUCT(--(db!$B$2:$B$6347=$E41),(LEN(db!$G$2:$G$6347)-LEN(SUBSTITUTE((UPPER(db!$G$2:$G$6347)),UPPER(Y$10),"")))/LEN(Y$10)))</f>
        <v>0</v>
      </c>
      <c r="Z41" s="123">
        <f>IF(Z$10="","",SUMPRODUCT(--(db!$B$2:$B$6347=$E41),(LEN(db!$G$2:$G$6347)-LEN(SUBSTITUTE((UPPER(db!$G$2:$G$6347)),UPPER(Z$10),"")))/LEN(Z$10)))</f>
        <v>0</v>
      </c>
      <c r="AA41" s="269">
        <f>IF(AA$10="","",SUMPRODUCT(--(db!$B$2:$B$6347=$E41),(LEN(db!$G$2:$G$6347)-LEN(SUBSTITUTE((UPPER(db!$G$2:$G$6347)),UPPER(AA$10),"")))/LEN(AA$10)))</f>
        <v>0</v>
      </c>
      <c r="AB41" s="269">
        <f>IF(AB$10="","",SUMPRODUCT(--(db!$B$2:$B$6347=$E41),(LEN(db!$G$2:$G$6347)-LEN(SUBSTITUTE((UPPER(db!$G$2:$G$6347)),UPPER(AB$10),"")))/LEN(AB$10)))</f>
        <v>0</v>
      </c>
      <c r="AC41" s="123">
        <f>IF(AC$10="","",SUMPRODUCT(--(db!$B$2:$B$6347=$E41),(LEN(db!$G$2:$G$6347)-LEN(SUBSTITUTE((UPPER(db!$G$2:$G$6347)),UPPER(AC$10),"")))/LEN(AC$10)))</f>
        <v>0</v>
      </c>
      <c r="AD41" s="123">
        <f>IF(AD$10="","",SUMPRODUCT(--(db!$B$2:$B$6347=$E41),(LEN(db!$G$2:$G$6347)-LEN(SUBSTITUTE((UPPER(db!$G$2:$G$6347)),UPPER(AD$10),"")))/LEN(AD$10)))</f>
        <v>0</v>
      </c>
      <c r="AE41" s="123">
        <f>IF(AE$10="","",SUMPRODUCT(--(db!$B$2:$B$6347=$E41),(LEN(db!$G$2:$G$6347)-LEN(SUBSTITUTE((UPPER(db!$G$2:$G$6347)),UPPER(AE$10),"")))/LEN(AE$10)))</f>
        <v>0</v>
      </c>
      <c r="AF41" s="123">
        <f>IF(AF$10="","",SUMPRODUCT(--(db!$B$2:$B$6347=$E41),(LEN(db!$G$2:$G$6347)-LEN(SUBSTITUTE((UPPER(db!$G$2:$G$6347)),UPPER(AF$10),"")))/LEN(AF$10)))</f>
        <v>0</v>
      </c>
      <c r="AG41" s="123">
        <f>IF(AG$10="","",SUMPRODUCT(--(db!$B$2:$B$6347=$E41),(LEN(db!$G$2:$G$6347)-LEN(SUBSTITUTE((UPPER(db!$G$2:$G$6347)),UPPER(AG$10),"")))/LEN(AG$10)))</f>
        <v>0</v>
      </c>
      <c r="AH41" s="123">
        <f>IF(AH$10="","",SUMPRODUCT(--(db!$B$2:$B$6347=$E41),(LEN(db!$G$2:$G$6347)-LEN(SUBSTITUTE((UPPER(db!$G$2:$G$6347)),UPPER(AH$10),"")))/LEN(AH$10)))</f>
        <v>0</v>
      </c>
      <c r="AI41" s="123">
        <f>IF(AI$10="","",SUMPRODUCT(--(db!$B$2:$B$6347=$E41),(LEN(db!$G$2:$G$6347)-LEN(SUBSTITUTE((UPPER(db!$G$2:$G$6347)),UPPER(AI$10),"")))/LEN(AI$10)))</f>
        <v>0</v>
      </c>
      <c r="AJ41" s="123">
        <f>IF(AJ$10="","",SUMPRODUCT(--(db!$B$2:$B$6347=$E41),(LEN(db!$G$2:$G$6347)-LEN(SUBSTITUTE((UPPER(db!$G$2:$G$6347)),UPPER(AJ$10),"")))/LEN(AJ$10)))</f>
        <v>0</v>
      </c>
      <c r="AK41" s="123">
        <f>IF(AK$10="","",SUMPRODUCT(--(db!$B$2:$B$6347=$E41),(LEN(db!$G$2:$G$6347)-LEN(SUBSTITUTE((UPPER(db!$G$2:$G$6347)),UPPER(AK$10),"")))/LEN(AK$10)))</f>
        <v>0</v>
      </c>
      <c r="AL41" s="123">
        <f>IF(AL$10="","",SUMPRODUCT(--(db!$B$2:$B$6347=$E41),(LEN(db!$G$2:$G$6347)-LEN(SUBSTITUTE((UPPER(db!$G$2:$G$6347)),UPPER(AL$10),"")))/LEN(AL$10)))</f>
        <v>0</v>
      </c>
      <c r="AM41" s="123">
        <f>IF(AM$10="","",SUMPRODUCT(--(db!$B$2:$B$6347=$E41),(LEN(db!$G$2:$G$6347)-LEN(SUBSTITUTE((UPPER(db!$G$2:$G$6347)),UPPER(AM$10),"")))/LEN(AM$10)))</f>
        <v>0</v>
      </c>
      <c r="AN41" s="123">
        <f>IF(AN$10="","",SUMPRODUCT(--(db!$B$2:$B$6347=$E41),(LEN(db!$G$2:$G$6347)-LEN(SUBSTITUTE((UPPER(db!$G$2:$G$6347)),UPPER(AN$10),"")))/LEN(AN$10)))</f>
        <v>0</v>
      </c>
      <c r="AO41" s="123">
        <f>IF(AO$10="","",SUMPRODUCT(--(db!$B$2:$B$6347=$E41),(LEN(db!$G$2:$G$6347)-LEN(SUBSTITUTE((UPPER(db!$G$2:$G$6347)),UPPER(AO$10),"")))/LEN(AO$10)))</f>
        <v>0</v>
      </c>
      <c r="AP41" s="123">
        <f>IF(AP$10="","",SUMPRODUCT(--(db!$B$2:$B$6347=$E41),(LEN(db!$G$2:$G$6347)-LEN(SUBSTITUTE((UPPER(db!$G$2:$G$6347)),UPPER(AP$10),"")))/LEN(AP$10)))</f>
        <v>0</v>
      </c>
      <c r="AQ41" s="124">
        <f>IF(AQ$10="","",SUMPRODUCT(--(db!$B$2:$B$6347=$E41),(LEN(db!$G$2:$G$6347)-LEN(SUBSTITUTE((UPPER(db!$G$2:$G$6347)),UPPER(AQ$10),"")))/LEN(AQ$10)))</f>
        <v>0</v>
      </c>
      <c r="AR41" s="120">
        <v>31</v>
      </c>
      <c r="AS41" s="115">
        <v>71</v>
      </c>
      <c r="AT41" s="125" t="s">
        <v>227</v>
      </c>
      <c r="AU41" s="122">
        <f t="shared" si="1"/>
        <v>0</v>
      </c>
      <c r="AW41" s="333">
        <v>19</v>
      </c>
      <c r="AX41" s="309" t="s">
        <v>282</v>
      </c>
      <c r="AY41" s="266">
        <f>SUM($O$29:$P$29,$V$29:$Z$29,$AE$29,$AG$29)</f>
        <v>0</v>
      </c>
      <c r="AZ41" s="142">
        <f>BA41-AY41</f>
        <v>0</v>
      </c>
      <c r="BA41" s="344">
        <f>SUMPRODUCT(--($AR$11:$AR$124=AW41),$AU$11:$AU$124)</f>
        <v>0</v>
      </c>
      <c r="BD41" s="378"/>
      <c r="BE41" s="295"/>
      <c r="BF41" s="347"/>
      <c r="BG41" s="380"/>
      <c r="BH41" s="295"/>
      <c r="BI41" s="383">
        <f>BG37</f>
        <v>109</v>
      </c>
      <c r="BJ41" s="391">
        <v>109</v>
      </c>
      <c r="BK41" s="61"/>
      <c r="BL41" s="61"/>
      <c r="BM41" s="347">
        <v>3</v>
      </c>
      <c r="BN41" s="347" t="s">
        <v>84</v>
      </c>
      <c r="BO41" s="340">
        <f t="shared" si="12"/>
        <v>40</v>
      </c>
      <c r="BP41" s="339">
        <f t="shared" si="13"/>
        <v>0</v>
      </c>
      <c r="BQ41" s="61"/>
      <c r="BR41" s="61"/>
      <c r="BS41" s="61"/>
    </row>
    <row r="42" spans="3:76" x14ac:dyDescent="0.25">
      <c r="C42" s="115" t="s">
        <v>226</v>
      </c>
      <c r="D42" s="115">
        <v>71</v>
      </c>
      <c r="E42" s="116">
        <v>32</v>
      </c>
      <c r="F42" s="275">
        <f>IF(F$10="","",SUMPRODUCT(--(db!$B$2:$B$6347=$E42),(LEN(db!$G$2:$G$6347)-LEN(SUBSTITUTE((UPPER(db!$G$2:$G$6347)),UPPER(F$10),"")))/LEN(F$10)))</f>
        <v>0</v>
      </c>
      <c r="G42" s="274">
        <f>IF(G$10="","",SUMPRODUCT(--(db!$B$2:$B$6347=$E42),(LEN(db!$G$2:$G$6347)-LEN(SUBSTITUTE((UPPER(db!$G$2:$G$6347)),UPPER(G$10),"")))/LEN(G$10)))</f>
        <v>0</v>
      </c>
      <c r="H42" s="274">
        <f>IF(H$10="","",SUMPRODUCT(--(db!$B$2:$B$6347=$E42),(LEN(db!$G$2:$G$6347)-LEN(SUBSTITUTE((UPPER(db!$G$2:$G$6347)),UPPER(H$10),"")))/LEN(H$10)))</f>
        <v>0</v>
      </c>
      <c r="I42" s="274">
        <f>IF(I$10="","",SUMPRODUCT(--(db!$B$2:$B$6347=$E42),(LEN(db!$G$2:$G$6347)-LEN(SUBSTITUTE((UPPER(db!$G$2:$G$6347)),UPPER(I$10),"")))/LEN(I$10)))</f>
        <v>0</v>
      </c>
      <c r="J42" s="274">
        <f>IF(J$10="","",SUMPRODUCT(--(db!$B$2:$B$6347=$E42),(LEN(db!$G$2:$G$6347)-LEN(SUBSTITUTE((UPPER(db!$G$2:$G$6347)),UPPER(J$10),"")))/LEN(J$10)))</f>
        <v>0</v>
      </c>
      <c r="K42" s="271">
        <f>IF(K$10="","",SUMPRODUCT(--(db!$B$2:$B$6347=$E42),(LEN(db!$G$2:$G$6347)-LEN(SUBSTITUTE((UPPER(db!$G$2:$G$6347)),UPPER(K$10),"")))/LEN(K$10)))</f>
        <v>0</v>
      </c>
      <c r="L42" s="123">
        <f>IF(L$10="","",SUMPRODUCT(--(db!$B$2:$B$6347=$E42),(LEN(db!$G$2:$G$6347)-LEN(SUBSTITUTE((UPPER(db!$G$2:$G$6347)),UPPER(L$10),"")))/LEN(L$10)))</f>
        <v>0</v>
      </c>
      <c r="M42" s="123">
        <f>IF(M$10="","",SUMPRODUCT(--(db!$B$2:$B$6347=$E42),(LEN(db!$G$2:$G$6347)-LEN(SUBSTITUTE((UPPER(db!$G$2:$G$6347)),UPPER(M$10),"")))/LEN(M$10)))</f>
        <v>0</v>
      </c>
      <c r="N42" s="123">
        <f>IF(N$10="","",SUMPRODUCT(--(db!$B$2:$B$6347=$E42),(LEN(db!$G$2:$G$6347)-LEN(SUBSTITUTE((UPPER(db!$G$2:$G$6347)),UPPER(N$10),"")))/LEN(N$10)))</f>
        <v>0</v>
      </c>
      <c r="O42" s="123">
        <f>IF(O$10="","",SUMPRODUCT(--(db!$B$2:$B$6347=$E42),(LEN(db!$G$2:$G$6347)-LEN(SUBSTITUTE((UPPER(db!$G$2:$G$6347)),UPPER(O$10),"")))/LEN(O$10)))</f>
        <v>0</v>
      </c>
      <c r="P42" s="123">
        <f>IF(P$10="","",SUMPRODUCT(--(db!$B$2:$B$6347=$E42),(LEN(db!$G$2:$G$6347)-LEN(SUBSTITUTE((UPPER(db!$G$2:$G$6347)),UPPER(P$10),"")))/LEN(P$10)))</f>
        <v>0</v>
      </c>
      <c r="Q42" s="123">
        <f>IF(Q$10="","",SUMPRODUCT(--(db!$B$2:$B$6347=$E42),(LEN(db!$G$2:$G$6347)-LEN(SUBSTITUTE((UPPER(db!$G$2:$G$6347)),UPPER(Q$10),"")))/LEN(Q$10)))</f>
        <v>0</v>
      </c>
      <c r="R42" s="123">
        <f>IF(R$10="","",SUMPRODUCT(--(db!$B$2:$B$6347=$E42),(LEN(db!$G$2:$G$6347)-LEN(SUBSTITUTE((UPPER(db!$G$2:$G$6347)),UPPER(R$10),"")))/LEN(R$10)))</f>
        <v>0</v>
      </c>
      <c r="S42" s="123">
        <f>IF(S$10="","",SUMPRODUCT(--(db!$B$2:$B$6347=$E42),(LEN(db!$G$2:$G$6347)-LEN(SUBSTITUTE((UPPER(db!$G$2:$G$6347)),UPPER(S$10),"")))/LEN(S$10)))</f>
        <v>0</v>
      </c>
      <c r="T42" s="123">
        <f>IF(T$10="","",SUMPRODUCT(--(db!$B$2:$B$6347=$E42),(LEN(db!$G$2:$G$6347)-LEN(SUBSTITUTE((UPPER(db!$G$2:$G$6347)),UPPER(T$10),"")))/LEN(T$10)))</f>
        <v>0</v>
      </c>
      <c r="U42" s="123">
        <f>IF(U$10="","",SUMPRODUCT(--(db!$B$2:$B$6347=$E42),(LEN(db!$G$2:$G$6347)-LEN(SUBSTITUTE((UPPER(db!$G$2:$G$6347)),UPPER(U$10),"")))/LEN(U$10)))</f>
        <v>0</v>
      </c>
      <c r="V42" s="123">
        <f>IF(V$10="","",SUMPRODUCT(--(db!$B$2:$B$6347=$E42),(LEN(db!$G$2:$G$6347)-LEN(SUBSTITUTE((UPPER(db!$G$2:$G$6347)),UPPER(V$10),"")))/LEN(V$10)))</f>
        <v>0</v>
      </c>
      <c r="W42" s="123">
        <f>IF(W$10="","",SUMPRODUCT(--(db!$B$2:$B$6347=$E42),(LEN(db!$G$2:$G$6347)-LEN(SUBSTITUTE((UPPER(db!$G$2:$G$6347)),UPPER(W$10),"")))/LEN(W$10)))</f>
        <v>0</v>
      </c>
      <c r="X42" s="123">
        <f>IF(X$10="","",SUMPRODUCT(--(db!$B$2:$B$6347=$E42),(LEN(db!$G$2:$G$6347)-LEN(SUBSTITUTE((UPPER(db!$G$2:$G$6347)),UPPER(X$10),"")))/LEN(X$10)))</f>
        <v>0</v>
      </c>
      <c r="Y42" s="123">
        <f>IF(Y$10="","",SUMPRODUCT(--(db!$B$2:$B$6347=$E42),(LEN(db!$G$2:$G$6347)-LEN(SUBSTITUTE((UPPER(db!$G$2:$G$6347)),UPPER(Y$10),"")))/LEN(Y$10)))</f>
        <v>0</v>
      </c>
      <c r="Z42" s="123">
        <f>IF(Z$10="","",SUMPRODUCT(--(db!$B$2:$B$6347=$E42),(LEN(db!$G$2:$G$6347)-LEN(SUBSTITUTE((UPPER(db!$G$2:$G$6347)),UPPER(Z$10),"")))/LEN(Z$10)))</f>
        <v>0</v>
      </c>
      <c r="AA42" s="269">
        <f>IF(AA$10="","",SUMPRODUCT(--(db!$B$2:$B$6347=$E42),(LEN(db!$G$2:$G$6347)-LEN(SUBSTITUTE((UPPER(db!$G$2:$G$6347)),UPPER(AA$10),"")))/LEN(AA$10)))</f>
        <v>0</v>
      </c>
      <c r="AB42" s="269">
        <f>IF(AB$10="","",SUMPRODUCT(--(db!$B$2:$B$6347=$E42),(LEN(db!$G$2:$G$6347)-LEN(SUBSTITUTE((UPPER(db!$G$2:$G$6347)),UPPER(AB$10),"")))/LEN(AB$10)))</f>
        <v>0</v>
      </c>
      <c r="AC42" s="123">
        <f>IF(AC$10="","",SUMPRODUCT(--(db!$B$2:$B$6347=$E42),(LEN(db!$G$2:$G$6347)-LEN(SUBSTITUTE((UPPER(db!$G$2:$G$6347)),UPPER(AC$10),"")))/LEN(AC$10)))</f>
        <v>0</v>
      </c>
      <c r="AD42" s="123">
        <f>IF(AD$10="","",SUMPRODUCT(--(db!$B$2:$B$6347=$E42),(LEN(db!$G$2:$G$6347)-LEN(SUBSTITUTE((UPPER(db!$G$2:$G$6347)),UPPER(AD$10),"")))/LEN(AD$10)))</f>
        <v>0</v>
      </c>
      <c r="AE42" s="123">
        <f>IF(AE$10="","",SUMPRODUCT(--(db!$B$2:$B$6347=$E42),(LEN(db!$G$2:$G$6347)-LEN(SUBSTITUTE((UPPER(db!$G$2:$G$6347)),UPPER(AE$10),"")))/LEN(AE$10)))</f>
        <v>0</v>
      </c>
      <c r="AF42" s="123">
        <f>IF(AF$10="","",SUMPRODUCT(--(db!$B$2:$B$6347=$E42),(LEN(db!$G$2:$G$6347)-LEN(SUBSTITUTE((UPPER(db!$G$2:$G$6347)),UPPER(AF$10),"")))/LEN(AF$10)))</f>
        <v>0</v>
      </c>
      <c r="AG42" s="123">
        <f>IF(AG$10="","",SUMPRODUCT(--(db!$B$2:$B$6347=$E42),(LEN(db!$G$2:$G$6347)-LEN(SUBSTITUTE((UPPER(db!$G$2:$G$6347)),UPPER(AG$10),"")))/LEN(AG$10)))</f>
        <v>0</v>
      </c>
      <c r="AH42" s="123">
        <f>IF(AH$10="","",SUMPRODUCT(--(db!$B$2:$B$6347=$E42),(LEN(db!$G$2:$G$6347)-LEN(SUBSTITUTE((UPPER(db!$G$2:$G$6347)),UPPER(AH$10),"")))/LEN(AH$10)))</f>
        <v>0</v>
      </c>
      <c r="AI42" s="123">
        <f>IF(AI$10="","",SUMPRODUCT(--(db!$B$2:$B$6347=$E42),(LEN(db!$G$2:$G$6347)-LEN(SUBSTITUTE((UPPER(db!$G$2:$G$6347)),UPPER(AI$10),"")))/LEN(AI$10)))</f>
        <v>0</v>
      </c>
      <c r="AJ42" s="123">
        <f>IF(AJ$10="","",SUMPRODUCT(--(db!$B$2:$B$6347=$E42),(LEN(db!$G$2:$G$6347)-LEN(SUBSTITUTE((UPPER(db!$G$2:$G$6347)),UPPER(AJ$10),"")))/LEN(AJ$10)))</f>
        <v>0</v>
      </c>
      <c r="AK42" s="123">
        <f>IF(AK$10="","",SUMPRODUCT(--(db!$B$2:$B$6347=$E42),(LEN(db!$G$2:$G$6347)-LEN(SUBSTITUTE((UPPER(db!$G$2:$G$6347)),UPPER(AK$10),"")))/LEN(AK$10)))</f>
        <v>0</v>
      </c>
      <c r="AL42" s="123">
        <f>IF(AL$10="","",SUMPRODUCT(--(db!$B$2:$B$6347=$E42),(LEN(db!$G$2:$G$6347)-LEN(SUBSTITUTE((UPPER(db!$G$2:$G$6347)),UPPER(AL$10),"")))/LEN(AL$10)))</f>
        <v>0</v>
      </c>
      <c r="AM42" s="123">
        <f>IF(AM$10="","",SUMPRODUCT(--(db!$B$2:$B$6347=$E42),(LEN(db!$G$2:$G$6347)-LEN(SUBSTITUTE((UPPER(db!$G$2:$G$6347)),UPPER(AM$10),"")))/LEN(AM$10)))</f>
        <v>0</v>
      </c>
      <c r="AN42" s="123">
        <f>IF(AN$10="","",SUMPRODUCT(--(db!$B$2:$B$6347=$E42),(LEN(db!$G$2:$G$6347)-LEN(SUBSTITUTE((UPPER(db!$G$2:$G$6347)),UPPER(AN$10),"")))/LEN(AN$10)))</f>
        <v>0</v>
      </c>
      <c r="AO42" s="123">
        <f>IF(AO$10="","",SUMPRODUCT(--(db!$B$2:$B$6347=$E42),(LEN(db!$G$2:$G$6347)-LEN(SUBSTITUTE((UPPER(db!$G$2:$G$6347)),UPPER(AO$10),"")))/LEN(AO$10)))</f>
        <v>0</v>
      </c>
      <c r="AP42" s="123">
        <f>IF(AP$10="","",SUMPRODUCT(--(db!$B$2:$B$6347=$E42),(LEN(db!$G$2:$G$6347)-LEN(SUBSTITUTE((UPPER(db!$G$2:$G$6347)),UPPER(AP$10),"")))/LEN(AP$10)))</f>
        <v>0</v>
      </c>
      <c r="AQ42" s="124">
        <f>IF(AQ$10="","",SUMPRODUCT(--(db!$B$2:$B$6347=$E42),(LEN(db!$G$2:$G$6347)-LEN(SUBSTITUTE((UPPER(db!$G$2:$G$6347)),UPPER(AQ$10),"")))/LEN(AQ$10)))</f>
        <v>0</v>
      </c>
      <c r="AR42" s="120">
        <v>32</v>
      </c>
      <c r="AS42" s="115">
        <v>71</v>
      </c>
      <c r="AT42" s="125" t="s">
        <v>227</v>
      </c>
      <c r="AU42" s="122">
        <f t="shared" si="1"/>
        <v>0</v>
      </c>
      <c r="AW42" s="344"/>
      <c r="AX42" s="344"/>
      <c r="AY42" s="348" t="str">
        <f>"= 19 x "&amp;AY41/19</f>
        <v>= 19 x 0</v>
      </c>
      <c r="AZ42" s="344"/>
      <c r="BA42" s="344"/>
      <c r="BD42" s="378"/>
      <c r="BE42" s="295"/>
      <c r="BF42" s="347"/>
      <c r="BG42" s="380"/>
      <c r="BH42" s="312"/>
      <c r="BI42" s="392">
        <f>BG38</f>
        <v>40</v>
      </c>
      <c r="BJ42" s="393">
        <v>40</v>
      </c>
      <c r="BK42" s="61" t="s">
        <v>206</v>
      </c>
      <c r="BL42" s="61"/>
      <c r="BM42" s="347">
        <v>4</v>
      </c>
      <c r="BN42" s="347" t="s">
        <v>15</v>
      </c>
      <c r="BO42" s="340">
        <f t="shared" si="12"/>
        <v>1</v>
      </c>
      <c r="BP42" s="339">
        <f t="shared" si="13"/>
        <v>0</v>
      </c>
      <c r="BQ42" s="61"/>
      <c r="BR42" s="61"/>
      <c r="BS42" s="61"/>
    </row>
    <row r="43" spans="3:76" x14ac:dyDescent="0.25">
      <c r="C43" s="115"/>
      <c r="D43" s="115"/>
      <c r="E43" s="116">
        <v>33</v>
      </c>
      <c r="F43" s="128">
        <f>IF(F$10="","",SUMPRODUCT(--(db!$B$2:$B$6347=$E43),(LEN(db!$G$2:$G$6347)-LEN(SUBSTITUTE((UPPER(db!$G$2:$G$6347)),UPPER(F$10),"")))/LEN(F$10)))</f>
        <v>0</v>
      </c>
      <c r="G43" s="30">
        <f>IF(G$10="","",SUMPRODUCT(--(db!$B$2:$B$6347=$E43),(LEN(db!$G$2:$G$6347)-LEN(SUBSTITUTE((UPPER(db!$G$2:$G$6347)),UPPER(G$10),"")))/LEN(G$10)))</f>
        <v>0</v>
      </c>
      <c r="H43" s="30">
        <f>IF(H$10="","",SUMPRODUCT(--(db!$B$2:$B$6347=$E43),(LEN(db!$G$2:$G$6347)-LEN(SUBSTITUTE((UPPER(db!$G$2:$G$6347)),UPPER(H$10),"")))/LEN(H$10)))</f>
        <v>0</v>
      </c>
      <c r="I43" s="30">
        <f>IF(I$10="","",SUMPRODUCT(--(db!$B$2:$B$6347=$E43),(LEN(db!$G$2:$G$6347)-LEN(SUBSTITUTE((UPPER(db!$G$2:$G$6347)),UPPER(I$10),"")))/LEN(I$10)))</f>
        <v>0</v>
      </c>
      <c r="J43" s="30">
        <f>IF(J$10="","",SUMPRODUCT(--(db!$B$2:$B$6347=$E43),(LEN(db!$G$2:$G$6347)-LEN(SUBSTITUTE((UPPER(db!$G$2:$G$6347)),UPPER(J$10),"")))/LEN(J$10)))</f>
        <v>0</v>
      </c>
      <c r="K43" s="30">
        <f>IF(K$10="","",SUMPRODUCT(--(db!$B$2:$B$6347=$E43),(LEN(db!$G$2:$G$6347)-LEN(SUBSTITUTE((UPPER(db!$G$2:$G$6347)),UPPER(K$10),"")))/LEN(K$10)))</f>
        <v>0</v>
      </c>
      <c r="L43" s="30">
        <f>IF(L$10="","",SUMPRODUCT(--(db!$B$2:$B$6347=$E43),(LEN(db!$G$2:$G$6347)-LEN(SUBSTITUTE((UPPER(db!$G$2:$G$6347)),UPPER(L$10),"")))/LEN(L$10)))</f>
        <v>0</v>
      </c>
      <c r="M43" s="30">
        <f>IF(M$10="","",SUMPRODUCT(--(db!$B$2:$B$6347=$E43),(LEN(db!$G$2:$G$6347)-LEN(SUBSTITUTE((UPPER(db!$G$2:$G$6347)),UPPER(M$10),"")))/LEN(M$10)))</f>
        <v>0</v>
      </c>
      <c r="N43" s="30">
        <f>IF(N$10="","",SUMPRODUCT(--(db!$B$2:$B$6347=$E43),(LEN(db!$G$2:$G$6347)-LEN(SUBSTITUTE((UPPER(db!$G$2:$G$6347)),UPPER(N$10),"")))/LEN(N$10)))</f>
        <v>0</v>
      </c>
      <c r="O43" s="30">
        <f>IF(O$10="","",SUMPRODUCT(--(db!$B$2:$B$6347=$E43),(LEN(db!$G$2:$G$6347)-LEN(SUBSTITUTE((UPPER(db!$G$2:$G$6347)),UPPER(O$10),"")))/LEN(O$10)))</f>
        <v>0</v>
      </c>
      <c r="P43" s="30">
        <f>IF(P$10="","",SUMPRODUCT(--(db!$B$2:$B$6347=$E43),(LEN(db!$G$2:$G$6347)-LEN(SUBSTITUTE((UPPER(db!$G$2:$G$6347)),UPPER(P$10),"")))/LEN(P$10)))</f>
        <v>0</v>
      </c>
      <c r="Q43" s="30">
        <f>IF(Q$10="","",SUMPRODUCT(--(db!$B$2:$B$6347=$E43),(LEN(db!$G$2:$G$6347)-LEN(SUBSTITUTE((UPPER(db!$G$2:$G$6347)),UPPER(Q$10),"")))/LEN(Q$10)))</f>
        <v>0</v>
      </c>
      <c r="R43" s="30">
        <f>IF(R$10="","",SUMPRODUCT(--(db!$B$2:$B$6347=$E43),(LEN(db!$G$2:$G$6347)-LEN(SUBSTITUTE((UPPER(db!$G$2:$G$6347)),UPPER(R$10),"")))/LEN(R$10)))</f>
        <v>0</v>
      </c>
      <c r="S43" s="30">
        <f>IF(S$10="","",SUMPRODUCT(--(db!$B$2:$B$6347=$E43),(LEN(db!$G$2:$G$6347)-LEN(SUBSTITUTE((UPPER(db!$G$2:$G$6347)),UPPER(S$10),"")))/LEN(S$10)))</f>
        <v>0</v>
      </c>
      <c r="T43" s="30">
        <f>IF(T$10="","",SUMPRODUCT(--(db!$B$2:$B$6347=$E43),(LEN(db!$G$2:$G$6347)-LEN(SUBSTITUTE((UPPER(db!$G$2:$G$6347)),UPPER(T$10),"")))/LEN(T$10)))</f>
        <v>0</v>
      </c>
      <c r="U43" s="30">
        <f>IF(U$10="","",SUMPRODUCT(--(db!$B$2:$B$6347=$E43),(LEN(db!$G$2:$G$6347)-LEN(SUBSTITUTE((UPPER(db!$G$2:$G$6347)),UPPER(U$10),"")))/LEN(U$10)))</f>
        <v>0</v>
      </c>
      <c r="V43" s="30">
        <f>IF(V$10="","",SUMPRODUCT(--(db!$B$2:$B$6347=$E43),(LEN(db!$G$2:$G$6347)-LEN(SUBSTITUTE((UPPER(db!$G$2:$G$6347)),UPPER(V$10),"")))/LEN(V$10)))</f>
        <v>0</v>
      </c>
      <c r="W43" s="30">
        <f>IF(W$10="","",SUMPRODUCT(--(db!$B$2:$B$6347=$E43),(LEN(db!$G$2:$G$6347)-LEN(SUBSTITUTE((UPPER(db!$G$2:$G$6347)),UPPER(W$10),"")))/LEN(W$10)))</f>
        <v>0</v>
      </c>
      <c r="X43" s="30">
        <f>IF(X$10="","",SUMPRODUCT(--(db!$B$2:$B$6347=$E43),(LEN(db!$G$2:$G$6347)-LEN(SUBSTITUTE((UPPER(db!$G$2:$G$6347)),UPPER(X$10),"")))/LEN(X$10)))</f>
        <v>0</v>
      </c>
      <c r="Y43" s="30">
        <f>IF(Y$10="","",SUMPRODUCT(--(db!$B$2:$B$6347=$E43),(LEN(db!$G$2:$G$6347)-LEN(SUBSTITUTE((UPPER(db!$G$2:$G$6347)),UPPER(Y$10),"")))/LEN(Y$10)))</f>
        <v>0</v>
      </c>
      <c r="Z43" s="30">
        <f>IF(Z$10="","",SUMPRODUCT(--(db!$B$2:$B$6347=$E43),(LEN(db!$G$2:$G$6347)-LEN(SUBSTITUTE((UPPER(db!$G$2:$G$6347)),UPPER(Z$10),"")))/LEN(Z$10)))</f>
        <v>0</v>
      </c>
      <c r="AA43" s="30">
        <f>IF(AA$10="","",SUMPRODUCT(--(db!$B$2:$B$6347=$E43),(LEN(db!$G$2:$G$6347)-LEN(SUBSTITUTE((UPPER(db!$G$2:$G$6347)),UPPER(AA$10),"")))/LEN(AA$10)))</f>
        <v>0</v>
      </c>
      <c r="AB43" s="30">
        <f>IF(AB$10="","",SUMPRODUCT(--(db!$B$2:$B$6347=$E43),(LEN(db!$G$2:$G$6347)-LEN(SUBSTITUTE((UPPER(db!$G$2:$G$6347)),UPPER(AB$10),"")))/LEN(AB$10)))</f>
        <v>0</v>
      </c>
      <c r="AC43" s="30">
        <f>IF(AC$10="","",SUMPRODUCT(--(db!$B$2:$B$6347=$E43),(LEN(db!$G$2:$G$6347)-LEN(SUBSTITUTE((UPPER(db!$G$2:$G$6347)),UPPER(AC$10),"")))/LEN(AC$10)))</f>
        <v>0</v>
      </c>
      <c r="AD43" s="30">
        <f>IF(AD$10="","",SUMPRODUCT(--(db!$B$2:$B$6347=$E43),(LEN(db!$G$2:$G$6347)-LEN(SUBSTITUTE((UPPER(db!$G$2:$G$6347)),UPPER(AD$10),"")))/LEN(AD$10)))</f>
        <v>0</v>
      </c>
      <c r="AE43" s="30">
        <f>IF(AE$10="","",SUMPRODUCT(--(db!$B$2:$B$6347=$E43),(LEN(db!$G$2:$G$6347)-LEN(SUBSTITUTE((UPPER(db!$G$2:$G$6347)),UPPER(AE$10),"")))/LEN(AE$10)))</f>
        <v>0</v>
      </c>
      <c r="AF43" s="30">
        <f>IF(AF$10="","",SUMPRODUCT(--(db!$B$2:$B$6347=$E43),(LEN(db!$G$2:$G$6347)-LEN(SUBSTITUTE((UPPER(db!$G$2:$G$6347)),UPPER(AF$10),"")))/LEN(AF$10)))</f>
        <v>0</v>
      </c>
      <c r="AG43" s="30">
        <f>IF(AG$10="","",SUMPRODUCT(--(db!$B$2:$B$6347=$E43),(LEN(db!$G$2:$G$6347)-LEN(SUBSTITUTE((UPPER(db!$G$2:$G$6347)),UPPER(AG$10),"")))/LEN(AG$10)))</f>
        <v>0</v>
      </c>
      <c r="AH43" s="30">
        <f>IF(AH$10="","",SUMPRODUCT(--(db!$B$2:$B$6347=$E43),(LEN(db!$G$2:$G$6347)-LEN(SUBSTITUTE((UPPER(db!$G$2:$G$6347)),UPPER(AH$10),"")))/LEN(AH$10)))</f>
        <v>0</v>
      </c>
      <c r="AI43" s="30">
        <f>IF(AI$10="","",SUMPRODUCT(--(db!$B$2:$B$6347=$E43),(LEN(db!$G$2:$G$6347)-LEN(SUBSTITUTE((UPPER(db!$G$2:$G$6347)),UPPER(AI$10),"")))/LEN(AI$10)))</f>
        <v>0</v>
      </c>
      <c r="AJ43" s="30">
        <f>IF(AJ$10="","",SUMPRODUCT(--(db!$B$2:$B$6347=$E43),(LEN(db!$G$2:$G$6347)-LEN(SUBSTITUTE((UPPER(db!$G$2:$G$6347)),UPPER(AJ$10),"")))/LEN(AJ$10)))</f>
        <v>0</v>
      </c>
      <c r="AK43" s="30">
        <f>IF(AK$10="","",SUMPRODUCT(--(db!$B$2:$B$6347=$E43),(LEN(db!$G$2:$G$6347)-LEN(SUBSTITUTE((UPPER(db!$G$2:$G$6347)),UPPER(AK$10),"")))/LEN(AK$10)))</f>
        <v>0</v>
      </c>
      <c r="AL43" s="30">
        <f>IF(AL$10="","",SUMPRODUCT(--(db!$B$2:$B$6347=$E43),(LEN(db!$G$2:$G$6347)-LEN(SUBSTITUTE((UPPER(db!$G$2:$G$6347)),UPPER(AL$10),"")))/LEN(AL$10)))</f>
        <v>0</v>
      </c>
      <c r="AM43" s="30">
        <f>IF(AM$10="","",SUMPRODUCT(--(db!$B$2:$B$6347=$E43),(LEN(db!$G$2:$G$6347)-LEN(SUBSTITUTE((UPPER(db!$G$2:$G$6347)),UPPER(AM$10),"")))/LEN(AM$10)))</f>
        <v>0</v>
      </c>
      <c r="AN43" s="30">
        <f>IF(AN$10="","",SUMPRODUCT(--(db!$B$2:$B$6347=$E43),(LEN(db!$G$2:$G$6347)-LEN(SUBSTITUTE((UPPER(db!$G$2:$G$6347)),UPPER(AN$10),"")))/LEN(AN$10)))</f>
        <v>0</v>
      </c>
      <c r="AO43" s="30">
        <f>IF(AO$10="","",SUMPRODUCT(--(db!$B$2:$B$6347=$E43),(LEN(db!$G$2:$G$6347)-LEN(SUBSTITUTE((UPPER(db!$G$2:$G$6347)),UPPER(AO$10),"")))/LEN(AO$10)))</f>
        <v>0</v>
      </c>
      <c r="AP43" s="30">
        <f>IF(AP$10="","",SUMPRODUCT(--(db!$B$2:$B$6347=$E43),(LEN(db!$G$2:$G$6347)-LEN(SUBSTITUTE((UPPER(db!$G$2:$G$6347)),UPPER(AP$10),"")))/LEN(AP$10)))</f>
        <v>0</v>
      </c>
      <c r="AQ43" s="129">
        <f>IF(AQ$10="","",SUMPRODUCT(--(db!$B$2:$B$6347=$E43),(LEN(db!$G$2:$G$6347)-LEN(SUBSTITUTE((UPPER(db!$G$2:$G$6347)),UPPER(AQ$10),"")))/LEN(AQ$10)))</f>
        <v>0</v>
      </c>
      <c r="AR43" s="120">
        <v>33</v>
      </c>
      <c r="AS43" s="115"/>
      <c r="AT43" s="121"/>
      <c r="AU43" s="122">
        <f t="shared" si="1"/>
        <v>0</v>
      </c>
      <c r="AW43" s="344"/>
      <c r="AX43" s="344"/>
      <c r="AY43" s="344" t="s">
        <v>283</v>
      </c>
      <c r="AZ43" s="344"/>
      <c r="BA43" s="344"/>
      <c r="BD43" s="378"/>
      <c r="BE43" s="295"/>
      <c r="BF43" s="347"/>
      <c r="BG43" s="383"/>
      <c r="BH43" s="355">
        <f>SUM($BH$35:$BH$42)</f>
        <v>0</v>
      </c>
      <c r="BI43" s="355">
        <f>SUM(BI35:BI42)</f>
        <v>232</v>
      </c>
      <c r="BJ43" s="394">
        <f>SUM(BJ35:BJ42)</f>
        <v>232</v>
      </c>
      <c r="BK43" s="61"/>
      <c r="BL43" s="61"/>
      <c r="BM43" s="347">
        <v>5</v>
      </c>
      <c r="BN43" s="347" t="s">
        <v>82</v>
      </c>
      <c r="BO43" s="340">
        <f t="shared" si="12"/>
        <v>30</v>
      </c>
      <c r="BP43" s="339">
        <f t="shared" si="13"/>
        <v>0</v>
      </c>
      <c r="BQ43" s="61"/>
      <c r="BR43" s="61"/>
      <c r="BS43" s="61"/>
    </row>
    <row r="44" spans="3:76" x14ac:dyDescent="0.25">
      <c r="C44" s="115"/>
      <c r="D44" s="115"/>
      <c r="E44" s="116">
        <v>34</v>
      </c>
      <c r="F44" s="128">
        <f>IF(F$10="","",SUMPRODUCT(--(db!$B$2:$B$6347=$E44),(LEN(db!$G$2:$G$6347)-LEN(SUBSTITUTE((UPPER(db!$G$2:$G$6347)),UPPER(F$10),"")))/LEN(F$10)))</f>
        <v>0</v>
      </c>
      <c r="G44" s="30">
        <f>IF(G$10="","",SUMPRODUCT(--(db!$B$2:$B$6347=$E44),(LEN(db!$G$2:$G$6347)-LEN(SUBSTITUTE((UPPER(db!$G$2:$G$6347)),UPPER(G$10),"")))/LEN(G$10)))</f>
        <v>0</v>
      </c>
      <c r="H44" s="30">
        <f>IF(H$10="","",SUMPRODUCT(--(db!$B$2:$B$6347=$E44),(LEN(db!$G$2:$G$6347)-LEN(SUBSTITUTE((UPPER(db!$G$2:$G$6347)),UPPER(H$10),"")))/LEN(H$10)))</f>
        <v>0</v>
      </c>
      <c r="I44" s="30">
        <f>IF(I$10="","",SUMPRODUCT(--(db!$B$2:$B$6347=$E44),(LEN(db!$G$2:$G$6347)-LEN(SUBSTITUTE((UPPER(db!$G$2:$G$6347)),UPPER(I$10),"")))/LEN(I$10)))</f>
        <v>0</v>
      </c>
      <c r="J44" s="30">
        <f>IF(J$10="","",SUMPRODUCT(--(db!$B$2:$B$6347=$E44),(LEN(db!$G$2:$G$6347)-LEN(SUBSTITUTE((UPPER(db!$G$2:$G$6347)),UPPER(J$10),"")))/LEN(J$10)))</f>
        <v>0</v>
      </c>
      <c r="K44" s="30">
        <f>IF(K$10="","",SUMPRODUCT(--(db!$B$2:$B$6347=$E44),(LEN(db!$G$2:$G$6347)-LEN(SUBSTITUTE((UPPER(db!$G$2:$G$6347)),UPPER(K$10),"")))/LEN(K$10)))</f>
        <v>0</v>
      </c>
      <c r="L44" s="30">
        <f>IF(L$10="","",SUMPRODUCT(--(db!$B$2:$B$6347=$E44),(LEN(db!$G$2:$G$6347)-LEN(SUBSTITUTE((UPPER(db!$G$2:$G$6347)),UPPER(L$10),"")))/LEN(L$10)))</f>
        <v>0</v>
      </c>
      <c r="M44" s="30">
        <f>IF(M$10="","",SUMPRODUCT(--(db!$B$2:$B$6347=$E44),(LEN(db!$G$2:$G$6347)-LEN(SUBSTITUTE((UPPER(db!$G$2:$G$6347)),UPPER(M$10),"")))/LEN(M$10)))</f>
        <v>0</v>
      </c>
      <c r="N44" s="30">
        <f>IF(N$10="","",SUMPRODUCT(--(db!$B$2:$B$6347=$E44),(LEN(db!$G$2:$G$6347)-LEN(SUBSTITUTE((UPPER(db!$G$2:$G$6347)),UPPER(N$10),"")))/LEN(N$10)))</f>
        <v>0</v>
      </c>
      <c r="O44" s="30">
        <f>IF(O$10="","",SUMPRODUCT(--(db!$B$2:$B$6347=$E44),(LEN(db!$G$2:$G$6347)-LEN(SUBSTITUTE((UPPER(db!$G$2:$G$6347)),UPPER(O$10),"")))/LEN(O$10)))</f>
        <v>0</v>
      </c>
      <c r="P44" s="30">
        <f>IF(P$10="","",SUMPRODUCT(--(db!$B$2:$B$6347=$E44),(LEN(db!$G$2:$G$6347)-LEN(SUBSTITUTE((UPPER(db!$G$2:$G$6347)),UPPER(P$10),"")))/LEN(P$10)))</f>
        <v>0</v>
      </c>
      <c r="Q44" s="30">
        <f>IF(Q$10="","",SUMPRODUCT(--(db!$B$2:$B$6347=$E44),(LEN(db!$G$2:$G$6347)-LEN(SUBSTITUTE((UPPER(db!$G$2:$G$6347)),UPPER(Q$10),"")))/LEN(Q$10)))</f>
        <v>0</v>
      </c>
      <c r="R44" s="30">
        <f>IF(R$10="","",SUMPRODUCT(--(db!$B$2:$B$6347=$E44),(LEN(db!$G$2:$G$6347)-LEN(SUBSTITUTE((UPPER(db!$G$2:$G$6347)),UPPER(R$10),"")))/LEN(R$10)))</f>
        <v>0</v>
      </c>
      <c r="S44" s="30">
        <f>IF(S$10="","",SUMPRODUCT(--(db!$B$2:$B$6347=$E44),(LEN(db!$G$2:$G$6347)-LEN(SUBSTITUTE((UPPER(db!$G$2:$G$6347)),UPPER(S$10),"")))/LEN(S$10)))</f>
        <v>0</v>
      </c>
      <c r="T44" s="30">
        <f>IF(T$10="","",SUMPRODUCT(--(db!$B$2:$B$6347=$E44),(LEN(db!$G$2:$G$6347)-LEN(SUBSTITUTE((UPPER(db!$G$2:$G$6347)),UPPER(T$10),"")))/LEN(T$10)))</f>
        <v>0</v>
      </c>
      <c r="U44" s="30">
        <f>IF(U$10="","",SUMPRODUCT(--(db!$B$2:$B$6347=$E44),(LEN(db!$G$2:$G$6347)-LEN(SUBSTITUTE((UPPER(db!$G$2:$G$6347)),UPPER(U$10),"")))/LEN(U$10)))</f>
        <v>0</v>
      </c>
      <c r="V44" s="30">
        <f>IF(V$10="","",SUMPRODUCT(--(db!$B$2:$B$6347=$E44),(LEN(db!$G$2:$G$6347)-LEN(SUBSTITUTE((UPPER(db!$G$2:$G$6347)),UPPER(V$10),"")))/LEN(V$10)))</f>
        <v>0</v>
      </c>
      <c r="W44" s="30">
        <f>IF(W$10="","",SUMPRODUCT(--(db!$B$2:$B$6347=$E44),(LEN(db!$G$2:$G$6347)-LEN(SUBSTITUTE((UPPER(db!$G$2:$G$6347)),UPPER(W$10),"")))/LEN(W$10)))</f>
        <v>0</v>
      </c>
      <c r="X44" s="30">
        <f>IF(X$10="","",SUMPRODUCT(--(db!$B$2:$B$6347=$E44),(LEN(db!$G$2:$G$6347)-LEN(SUBSTITUTE((UPPER(db!$G$2:$G$6347)),UPPER(X$10),"")))/LEN(X$10)))</f>
        <v>0</v>
      </c>
      <c r="Y44" s="30">
        <f>IF(Y$10="","",SUMPRODUCT(--(db!$B$2:$B$6347=$E44),(LEN(db!$G$2:$G$6347)-LEN(SUBSTITUTE((UPPER(db!$G$2:$G$6347)),UPPER(Y$10),"")))/LEN(Y$10)))</f>
        <v>0</v>
      </c>
      <c r="Z44" s="30">
        <f>IF(Z$10="","",SUMPRODUCT(--(db!$B$2:$B$6347=$E44),(LEN(db!$G$2:$G$6347)-LEN(SUBSTITUTE((UPPER(db!$G$2:$G$6347)),UPPER(Z$10),"")))/LEN(Z$10)))</f>
        <v>0</v>
      </c>
      <c r="AA44" s="30">
        <f>IF(AA$10="","",SUMPRODUCT(--(db!$B$2:$B$6347=$E44),(LEN(db!$G$2:$G$6347)-LEN(SUBSTITUTE((UPPER(db!$G$2:$G$6347)),UPPER(AA$10),"")))/LEN(AA$10)))</f>
        <v>0</v>
      </c>
      <c r="AB44" s="30">
        <f>IF(AB$10="","",SUMPRODUCT(--(db!$B$2:$B$6347=$E44),(LEN(db!$G$2:$G$6347)-LEN(SUBSTITUTE((UPPER(db!$G$2:$G$6347)),UPPER(AB$10),"")))/LEN(AB$10)))</f>
        <v>0</v>
      </c>
      <c r="AC44" s="30">
        <f>IF(AC$10="","",SUMPRODUCT(--(db!$B$2:$B$6347=$E44),(LEN(db!$G$2:$G$6347)-LEN(SUBSTITUTE((UPPER(db!$G$2:$G$6347)),UPPER(AC$10),"")))/LEN(AC$10)))</f>
        <v>0</v>
      </c>
      <c r="AD44" s="30">
        <f>IF(AD$10="","",SUMPRODUCT(--(db!$B$2:$B$6347=$E44),(LEN(db!$G$2:$G$6347)-LEN(SUBSTITUTE((UPPER(db!$G$2:$G$6347)),UPPER(AD$10),"")))/LEN(AD$10)))</f>
        <v>0</v>
      </c>
      <c r="AE44" s="30">
        <f>IF(AE$10="","",SUMPRODUCT(--(db!$B$2:$B$6347=$E44),(LEN(db!$G$2:$G$6347)-LEN(SUBSTITUTE((UPPER(db!$G$2:$G$6347)),UPPER(AE$10),"")))/LEN(AE$10)))</f>
        <v>0</v>
      </c>
      <c r="AF44" s="30">
        <f>IF(AF$10="","",SUMPRODUCT(--(db!$B$2:$B$6347=$E44),(LEN(db!$G$2:$G$6347)-LEN(SUBSTITUTE((UPPER(db!$G$2:$G$6347)),UPPER(AF$10),"")))/LEN(AF$10)))</f>
        <v>0</v>
      </c>
      <c r="AG44" s="30">
        <f>IF(AG$10="","",SUMPRODUCT(--(db!$B$2:$B$6347=$E44),(LEN(db!$G$2:$G$6347)-LEN(SUBSTITUTE((UPPER(db!$G$2:$G$6347)),UPPER(AG$10),"")))/LEN(AG$10)))</f>
        <v>0</v>
      </c>
      <c r="AH44" s="30">
        <f>IF(AH$10="","",SUMPRODUCT(--(db!$B$2:$B$6347=$E44),(LEN(db!$G$2:$G$6347)-LEN(SUBSTITUTE((UPPER(db!$G$2:$G$6347)),UPPER(AH$10),"")))/LEN(AH$10)))</f>
        <v>0</v>
      </c>
      <c r="AI44" s="30">
        <f>IF(AI$10="","",SUMPRODUCT(--(db!$B$2:$B$6347=$E44),(LEN(db!$G$2:$G$6347)-LEN(SUBSTITUTE((UPPER(db!$G$2:$G$6347)),UPPER(AI$10),"")))/LEN(AI$10)))</f>
        <v>0</v>
      </c>
      <c r="AJ44" s="30">
        <f>IF(AJ$10="","",SUMPRODUCT(--(db!$B$2:$B$6347=$E44),(LEN(db!$G$2:$G$6347)-LEN(SUBSTITUTE((UPPER(db!$G$2:$G$6347)),UPPER(AJ$10),"")))/LEN(AJ$10)))</f>
        <v>0</v>
      </c>
      <c r="AK44" s="30">
        <f>IF(AK$10="","",SUMPRODUCT(--(db!$B$2:$B$6347=$E44),(LEN(db!$G$2:$G$6347)-LEN(SUBSTITUTE((UPPER(db!$G$2:$G$6347)),UPPER(AK$10),"")))/LEN(AK$10)))</f>
        <v>0</v>
      </c>
      <c r="AL44" s="30">
        <f>IF(AL$10="","",SUMPRODUCT(--(db!$B$2:$B$6347=$E44),(LEN(db!$G$2:$G$6347)-LEN(SUBSTITUTE((UPPER(db!$G$2:$G$6347)),UPPER(AL$10),"")))/LEN(AL$10)))</f>
        <v>0</v>
      </c>
      <c r="AM44" s="30">
        <f>IF(AM$10="","",SUMPRODUCT(--(db!$B$2:$B$6347=$E44),(LEN(db!$G$2:$G$6347)-LEN(SUBSTITUTE((UPPER(db!$G$2:$G$6347)),UPPER(AM$10),"")))/LEN(AM$10)))</f>
        <v>0</v>
      </c>
      <c r="AN44" s="30">
        <f>IF(AN$10="","",SUMPRODUCT(--(db!$B$2:$B$6347=$E44),(LEN(db!$G$2:$G$6347)-LEN(SUBSTITUTE((UPPER(db!$G$2:$G$6347)),UPPER(AN$10),"")))/LEN(AN$10)))</f>
        <v>0</v>
      </c>
      <c r="AO44" s="30">
        <f>IF(AO$10="","",SUMPRODUCT(--(db!$B$2:$B$6347=$E44),(LEN(db!$G$2:$G$6347)-LEN(SUBSTITUTE((UPPER(db!$G$2:$G$6347)),UPPER(AO$10),"")))/LEN(AO$10)))</f>
        <v>0</v>
      </c>
      <c r="AP44" s="30">
        <f>IF(AP$10="","",SUMPRODUCT(--(db!$B$2:$B$6347=$E44),(LEN(db!$G$2:$G$6347)-LEN(SUBSTITUTE((UPPER(db!$G$2:$G$6347)),UPPER(AP$10),"")))/LEN(AP$10)))</f>
        <v>0</v>
      </c>
      <c r="AQ44" s="129">
        <f>IF(AQ$10="","",SUMPRODUCT(--(db!$B$2:$B$6347=$E44),(LEN(db!$G$2:$G$6347)-LEN(SUBSTITUTE((UPPER(db!$G$2:$G$6347)),UPPER(AQ$10),"")))/LEN(AQ$10)))</f>
        <v>0</v>
      </c>
      <c r="AR44" s="120">
        <v>34</v>
      </c>
      <c r="AS44" s="115"/>
      <c r="AT44" s="121"/>
      <c r="AU44" s="122">
        <f t="shared" si="1"/>
        <v>0</v>
      </c>
      <c r="AW44" s="333">
        <v>42</v>
      </c>
      <c r="AX44" s="344" t="s">
        <v>284</v>
      </c>
      <c r="AY44" s="264">
        <f>$AH$52</f>
        <v>0</v>
      </c>
      <c r="AZ44" s="144">
        <f>BA44-AY44</f>
        <v>0</v>
      </c>
      <c r="BA44" s="344">
        <f>SUMPRODUCT(--($AR$11:$AR$124=AW44),$AU$11:$AU$124)</f>
        <v>0</v>
      </c>
      <c r="BD44" s="378"/>
      <c r="BE44" s="295"/>
      <c r="BF44" s="347"/>
      <c r="BG44" s="383"/>
      <c r="BH44" s="130" t="str">
        <f>"= 19 x "&amp;SUM($BH$43)/19</f>
        <v>= 19 x 0</v>
      </c>
      <c r="BI44" s="130" t="str">
        <f>"= 19 x "&amp;SUM(BI43)/19</f>
        <v>= 19 x 12,2105263157895</v>
      </c>
      <c r="BJ44" s="385" t="str">
        <f>"= 19 x "&amp;SUM(BJ43)/19</f>
        <v>= 19 x 12,2105263157895</v>
      </c>
      <c r="BK44" s="61"/>
      <c r="BL44" s="61"/>
      <c r="BM44" s="347">
        <v>6</v>
      </c>
      <c r="BN44" s="347" t="s">
        <v>87</v>
      </c>
      <c r="BO44" s="340">
        <f t="shared" si="12"/>
        <v>5</v>
      </c>
      <c r="BP44" s="339">
        <f t="shared" si="13"/>
        <v>0</v>
      </c>
      <c r="BQ44" s="61"/>
      <c r="BR44" s="61"/>
      <c r="BS44" s="61"/>
    </row>
    <row r="45" spans="3:76" x14ac:dyDescent="0.25">
      <c r="C45" s="115"/>
      <c r="D45" s="115"/>
      <c r="E45" s="116">
        <v>35</v>
      </c>
      <c r="F45" s="128">
        <f>IF(F$10="","",SUMPRODUCT(--(db!$B$2:$B$6347=$E45),(LEN(db!$G$2:$G$6347)-LEN(SUBSTITUTE((UPPER(db!$G$2:$G$6347)),UPPER(F$10),"")))/LEN(F$10)))</f>
        <v>0</v>
      </c>
      <c r="G45" s="30">
        <f>IF(G$10="","",SUMPRODUCT(--(db!$B$2:$B$6347=$E45),(LEN(db!$G$2:$G$6347)-LEN(SUBSTITUTE((UPPER(db!$G$2:$G$6347)),UPPER(G$10),"")))/LEN(G$10)))</f>
        <v>0</v>
      </c>
      <c r="H45" s="30">
        <f>IF(H$10="","",SUMPRODUCT(--(db!$B$2:$B$6347=$E45),(LEN(db!$G$2:$G$6347)-LEN(SUBSTITUTE((UPPER(db!$G$2:$G$6347)),UPPER(H$10),"")))/LEN(H$10)))</f>
        <v>0</v>
      </c>
      <c r="I45" s="30">
        <f>IF(I$10="","",SUMPRODUCT(--(db!$B$2:$B$6347=$E45),(LEN(db!$G$2:$G$6347)-LEN(SUBSTITUTE((UPPER(db!$G$2:$G$6347)),UPPER(I$10),"")))/LEN(I$10)))</f>
        <v>0</v>
      </c>
      <c r="J45" s="30">
        <f>IF(J$10="","",SUMPRODUCT(--(db!$B$2:$B$6347=$E45),(LEN(db!$G$2:$G$6347)-LEN(SUBSTITUTE((UPPER(db!$G$2:$G$6347)),UPPER(J$10),"")))/LEN(J$10)))</f>
        <v>0</v>
      </c>
      <c r="K45" s="30">
        <f>IF(K$10="","",SUMPRODUCT(--(db!$B$2:$B$6347=$E45),(LEN(db!$G$2:$G$6347)-LEN(SUBSTITUTE((UPPER(db!$G$2:$G$6347)),UPPER(K$10),"")))/LEN(K$10)))</f>
        <v>0</v>
      </c>
      <c r="L45" s="30">
        <f>IF(L$10="","",SUMPRODUCT(--(db!$B$2:$B$6347=$E45),(LEN(db!$G$2:$G$6347)-LEN(SUBSTITUTE((UPPER(db!$G$2:$G$6347)),UPPER(L$10),"")))/LEN(L$10)))</f>
        <v>0</v>
      </c>
      <c r="M45" s="30">
        <f>IF(M$10="","",SUMPRODUCT(--(db!$B$2:$B$6347=$E45),(LEN(db!$G$2:$G$6347)-LEN(SUBSTITUTE((UPPER(db!$G$2:$G$6347)),UPPER(M$10),"")))/LEN(M$10)))</f>
        <v>0</v>
      </c>
      <c r="N45" s="30">
        <f>IF(N$10="","",SUMPRODUCT(--(db!$B$2:$B$6347=$E45),(LEN(db!$G$2:$G$6347)-LEN(SUBSTITUTE((UPPER(db!$G$2:$G$6347)),UPPER(N$10),"")))/LEN(N$10)))</f>
        <v>0</v>
      </c>
      <c r="O45" s="30">
        <f>IF(O$10="","",SUMPRODUCT(--(db!$B$2:$B$6347=$E45),(LEN(db!$G$2:$G$6347)-LEN(SUBSTITUTE((UPPER(db!$G$2:$G$6347)),UPPER(O$10),"")))/LEN(O$10)))</f>
        <v>0</v>
      </c>
      <c r="P45" s="30">
        <f>IF(P$10="","",SUMPRODUCT(--(db!$B$2:$B$6347=$E45),(LEN(db!$G$2:$G$6347)-LEN(SUBSTITUTE((UPPER(db!$G$2:$G$6347)),UPPER(P$10),"")))/LEN(P$10)))</f>
        <v>0</v>
      </c>
      <c r="Q45" s="30">
        <f>IF(Q$10="","",SUMPRODUCT(--(db!$B$2:$B$6347=$E45),(LEN(db!$G$2:$G$6347)-LEN(SUBSTITUTE((UPPER(db!$G$2:$G$6347)),UPPER(Q$10),"")))/LEN(Q$10)))</f>
        <v>0</v>
      </c>
      <c r="R45" s="30">
        <f>IF(R$10="","",SUMPRODUCT(--(db!$B$2:$B$6347=$E45),(LEN(db!$G$2:$G$6347)-LEN(SUBSTITUTE((UPPER(db!$G$2:$G$6347)),UPPER(R$10),"")))/LEN(R$10)))</f>
        <v>0</v>
      </c>
      <c r="S45" s="30">
        <f>IF(S$10="","",SUMPRODUCT(--(db!$B$2:$B$6347=$E45),(LEN(db!$G$2:$G$6347)-LEN(SUBSTITUTE((UPPER(db!$G$2:$G$6347)),UPPER(S$10),"")))/LEN(S$10)))</f>
        <v>0</v>
      </c>
      <c r="T45" s="30">
        <f>IF(T$10="","",SUMPRODUCT(--(db!$B$2:$B$6347=$E45),(LEN(db!$G$2:$G$6347)-LEN(SUBSTITUTE((UPPER(db!$G$2:$G$6347)),UPPER(T$10),"")))/LEN(T$10)))</f>
        <v>0</v>
      </c>
      <c r="U45" s="30">
        <f>IF(U$10="","",SUMPRODUCT(--(db!$B$2:$B$6347=$E45),(LEN(db!$G$2:$G$6347)-LEN(SUBSTITUTE((UPPER(db!$G$2:$G$6347)),UPPER(U$10),"")))/LEN(U$10)))</f>
        <v>0</v>
      </c>
      <c r="V45" s="30">
        <f>IF(V$10="","",SUMPRODUCT(--(db!$B$2:$B$6347=$E45),(LEN(db!$G$2:$G$6347)-LEN(SUBSTITUTE((UPPER(db!$G$2:$G$6347)),UPPER(V$10),"")))/LEN(V$10)))</f>
        <v>0</v>
      </c>
      <c r="W45" s="30">
        <f>IF(W$10="","",SUMPRODUCT(--(db!$B$2:$B$6347=$E45),(LEN(db!$G$2:$G$6347)-LEN(SUBSTITUTE((UPPER(db!$G$2:$G$6347)),UPPER(W$10),"")))/LEN(W$10)))</f>
        <v>0</v>
      </c>
      <c r="X45" s="30">
        <f>IF(X$10="","",SUMPRODUCT(--(db!$B$2:$B$6347=$E45),(LEN(db!$G$2:$G$6347)-LEN(SUBSTITUTE((UPPER(db!$G$2:$G$6347)),UPPER(X$10),"")))/LEN(X$10)))</f>
        <v>0</v>
      </c>
      <c r="Y45" s="30">
        <f>IF(Y$10="","",SUMPRODUCT(--(db!$B$2:$B$6347=$E45),(LEN(db!$G$2:$G$6347)-LEN(SUBSTITUTE((UPPER(db!$G$2:$G$6347)),UPPER(Y$10),"")))/LEN(Y$10)))</f>
        <v>0</v>
      </c>
      <c r="Z45" s="30">
        <f>IF(Z$10="","",SUMPRODUCT(--(db!$B$2:$B$6347=$E45),(LEN(db!$G$2:$G$6347)-LEN(SUBSTITUTE((UPPER(db!$G$2:$G$6347)),UPPER(Z$10),"")))/LEN(Z$10)))</f>
        <v>0</v>
      </c>
      <c r="AA45" s="30">
        <f>IF(AA$10="","",SUMPRODUCT(--(db!$B$2:$B$6347=$E45),(LEN(db!$G$2:$G$6347)-LEN(SUBSTITUTE((UPPER(db!$G$2:$G$6347)),UPPER(AA$10),"")))/LEN(AA$10)))</f>
        <v>0</v>
      </c>
      <c r="AB45" s="30">
        <f>IF(AB$10="","",SUMPRODUCT(--(db!$B$2:$B$6347=$E45),(LEN(db!$G$2:$G$6347)-LEN(SUBSTITUTE((UPPER(db!$G$2:$G$6347)),UPPER(AB$10),"")))/LEN(AB$10)))</f>
        <v>0</v>
      </c>
      <c r="AC45" s="30">
        <f>IF(AC$10="","",SUMPRODUCT(--(db!$B$2:$B$6347=$E45),(LEN(db!$G$2:$G$6347)-LEN(SUBSTITUTE((UPPER(db!$G$2:$G$6347)),UPPER(AC$10),"")))/LEN(AC$10)))</f>
        <v>0</v>
      </c>
      <c r="AD45" s="30">
        <f>IF(AD$10="","",SUMPRODUCT(--(db!$B$2:$B$6347=$E45),(LEN(db!$G$2:$G$6347)-LEN(SUBSTITUTE((UPPER(db!$G$2:$G$6347)),UPPER(AD$10),"")))/LEN(AD$10)))</f>
        <v>0</v>
      </c>
      <c r="AE45" s="30">
        <f>IF(AE$10="","",SUMPRODUCT(--(db!$B$2:$B$6347=$E45),(LEN(db!$G$2:$G$6347)-LEN(SUBSTITUTE((UPPER(db!$G$2:$G$6347)),UPPER(AE$10),"")))/LEN(AE$10)))</f>
        <v>0</v>
      </c>
      <c r="AF45" s="30">
        <f>IF(AF$10="","",SUMPRODUCT(--(db!$B$2:$B$6347=$E45),(LEN(db!$G$2:$G$6347)-LEN(SUBSTITUTE((UPPER(db!$G$2:$G$6347)),UPPER(AF$10),"")))/LEN(AF$10)))</f>
        <v>0</v>
      </c>
      <c r="AG45" s="30">
        <f>IF(AG$10="","",SUMPRODUCT(--(db!$B$2:$B$6347=$E45),(LEN(db!$G$2:$G$6347)-LEN(SUBSTITUTE((UPPER(db!$G$2:$G$6347)),UPPER(AG$10),"")))/LEN(AG$10)))</f>
        <v>0</v>
      </c>
      <c r="AH45" s="30">
        <f>IF(AH$10="","",SUMPRODUCT(--(db!$B$2:$B$6347=$E45),(LEN(db!$G$2:$G$6347)-LEN(SUBSTITUTE((UPPER(db!$G$2:$G$6347)),UPPER(AH$10),"")))/LEN(AH$10)))</f>
        <v>0</v>
      </c>
      <c r="AI45" s="30">
        <f>IF(AI$10="","",SUMPRODUCT(--(db!$B$2:$B$6347=$E45),(LEN(db!$G$2:$G$6347)-LEN(SUBSTITUTE((UPPER(db!$G$2:$G$6347)),UPPER(AI$10),"")))/LEN(AI$10)))</f>
        <v>0</v>
      </c>
      <c r="AJ45" s="30">
        <f>IF(AJ$10="","",SUMPRODUCT(--(db!$B$2:$B$6347=$E45),(LEN(db!$G$2:$G$6347)-LEN(SUBSTITUTE((UPPER(db!$G$2:$G$6347)),UPPER(AJ$10),"")))/LEN(AJ$10)))</f>
        <v>0</v>
      </c>
      <c r="AK45" s="30">
        <f>IF(AK$10="","",SUMPRODUCT(--(db!$B$2:$B$6347=$E45),(LEN(db!$G$2:$G$6347)-LEN(SUBSTITUTE((UPPER(db!$G$2:$G$6347)),UPPER(AK$10),"")))/LEN(AK$10)))</f>
        <v>0</v>
      </c>
      <c r="AL45" s="30">
        <f>IF(AL$10="","",SUMPRODUCT(--(db!$B$2:$B$6347=$E45),(LEN(db!$G$2:$G$6347)-LEN(SUBSTITUTE((UPPER(db!$G$2:$G$6347)),UPPER(AL$10),"")))/LEN(AL$10)))</f>
        <v>0</v>
      </c>
      <c r="AM45" s="30">
        <f>IF(AM$10="","",SUMPRODUCT(--(db!$B$2:$B$6347=$E45),(LEN(db!$G$2:$G$6347)-LEN(SUBSTITUTE((UPPER(db!$G$2:$G$6347)),UPPER(AM$10),"")))/LEN(AM$10)))</f>
        <v>0</v>
      </c>
      <c r="AN45" s="30">
        <f>IF(AN$10="","",SUMPRODUCT(--(db!$B$2:$B$6347=$E45),(LEN(db!$G$2:$G$6347)-LEN(SUBSTITUTE((UPPER(db!$G$2:$G$6347)),UPPER(AN$10),"")))/LEN(AN$10)))</f>
        <v>0</v>
      </c>
      <c r="AO45" s="30">
        <f>IF(AO$10="","",SUMPRODUCT(--(db!$B$2:$B$6347=$E45),(LEN(db!$G$2:$G$6347)-LEN(SUBSTITUTE((UPPER(db!$G$2:$G$6347)),UPPER(AO$10),"")))/LEN(AO$10)))</f>
        <v>0</v>
      </c>
      <c r="AP45" s="30">
        <f>IF(AP$10="","",SUMPRODUCT(--(db!$B$2:$B$6347=$E45),(LEN(db!$G$2:$G$6347)-LEN(SUBSTITUTE((UPPER(db!$G$2:$G$6347)),UPPER(AP$10),"")))/LEN(AP$10)))</f>
        <v>0</v>
      </c>
      <c r="AQ45" s="129">
        <f>IF(AQ$10="","",SUMPRODUCT(--(db!$B$2:$B$6347=$E45),(LEN(db!$G$2:$G$6347)-LEN(SUBSTITUTE((UPPER(db!$G$2:$G$6347)),UPPER(AQ$10),"")))/LEN(AQ$10)))</f>
        <v>0</v>
      </c>
      <c r="AR45" s="120">
        <v>35</v>
      </c>
      <c r="AS45" s="115"/>
      <c r="AT45" s="121"/>
      <c r="AU45" s="122">
        <f t="shared" si="1"/>
        <v>0</v>
      </c>
      <c r="AW45" s="333">
        <v>50</v>
      </c>
      <c r="AX45" s="344" t="s">
        <v>284</v>
      </c>
      <c r="AY45" s="264">
        <f>$AH$60</f>
        <v>0</v>
      </c>
      <c r="AZ45" s="144">
        <f>BA45-AY45</f>
        <v>0</v>
      </c>
      <c r="BA45" s="344">
        <f>SUMPRODUCT(--($AR$11:$AR$124=AW45),$AU$11:$AU$124)</f>
        <v>0</v>
      </c>
      <c r="BD45" s="378"/>
      <c r="BE45" s="295"/>
      <c r="BF45" s="347"/>
      <c r="BG45" s="383"/>
      <c r="BH45" s="133" t="s">
        <v>285</v>
      </c>
      <c r="BI45" s="133" t="s">
        <v>286</v>
      </c>
      <c r="BJ45" s="381" t="s">
        <v>287</v>
      </c>
      <c r="BK45" s="61"/>
      <c r="BL45" s="61"/>
      <c r="BM45" s="347">
        <v>7</v>
      </c>
      <c r="BN45" s="347" t="s">
        <v>53</v>
      </c>
      <c r="BO45" s="340">
        <f t="shared" si="12"/>
        <v>200</v>
      </c>
      <c r="BP45" s="339">
        <f t="shared" si="13"/>
        <v>0</v>
      </c>
      <c r="BQ45" s="61"/>
      <c r="BR45" s="61"/>
      <c r="BS45" s="61"/>
    </row>
    <row r="46" spans="3:76" x14ac:dyDescent="0.25">
      <c r="C46" s="115" t="s">
        <v>288</v>
      </c>
      <c r="D46" s="115">
        <v>70</v>
      </c>
      <c r="E46" s="116">
        <v>36</v>
      </c>
      <c r="F46" s="161">
        <f>IF(F$10="","",SUMPRODUCT(--(db!$B$2:$B$6347=$E46),(LEN(db!$G$2:$G$6347)-LEN(SUBSTITUTE((UPPER(db!$G$2:$G$6347)),UPPER(F$10),"")))/LEN(F$10)))</f>
        <v>0</v>
      </c>
      <c r="G46" s="162">
        <f>IF(G$10="","",SUMPRODUCT(--(db!$B$2:$B$6347=$E46),(LEN(db!$G$2:$G$6347)-LEN(SUBSTITUTE((UPPER(db!$G$2:$G$6347)),UPPER(G$10),"")))/LEN(G$10)))</f>
        <v>0</v>
      </c>
      <c r="H46" s="162">
        <f>IF(H$10="","",SUMPRODUCT(--(db!$B$2:$B$6347=$E46),(LEN(db!$G$2:$G$6347)-LEN(SUBSTITUTE((UPPER(db!$G$2:$G$6347)),UPPER(H$10),"")))/LEN(H$10)))</f>
        <v>0</v>
      </c>
      <c r="I46" s="162">
        <f>IF(I$10="","",SUMPRODUCT(--(db!$B$2:$B$6347=$E46),(LEN(db!$G$2:$G$6347)-LEN(SUBSTITUTE((UPPER(db!$G$2:$G$6347)),UPPER(I$10),"")))/LEN(I$10)))</f>
        <v>0</v>
      </c>
      <c r="J46" s="162">
        <f>IF(J$10="","",SUMPRODUCT(--(db!$B$2:$B$6347=$E46),(LEN(db!$G$2:$G$6347)-LEN(SUBSTITUTE((UPPER(db!$G$2:$G$6347)),UPPER(J$10),"")))/LEN(J$10)))</f>
        <v>0</v>
      </c>
      <c r="K46" s="162">
        <f>IF(K$10="","",SUMPRODUCT(--(db!$B$2:$B$6347=$E46),(LEN(db!$G$2:$G$6347)-LEN(SUBSTITUTE((UPPER(db!$G$2:$G$6347)),UPPER(K$10),"")))/LEN(K$10)))</f>
        <v>0</v>
      </c>
      <c r="L46" s="162">
        <f>IF(L$10="","",SUMPRODUCT(--(db!$B$2:$B$6347=$E46),(LEN(db!$G$2:$G$6347)-LEN(SUBSTITUTE((UPPER(db!$G$2:$G$6347)),UPPER(L$10),"")))/LEN(L$10)))</f>
        <v>0</v>
      </c>
      <c r="M46" s="162">
        <f>IF(M$10="","",SUMPRODUCT(--(db!$B$2:$B$6347=$E46),(LEN(db!$G$2:$G$6347)-LEN(SUBSTITUTE((UPPER(db!$G$2:$G$6347)),UPPER(M$10),"")))/LEN(M$10)))</f>
        <v>0</v>
      </c>
      <c r="N46" s="162">
        <f>IF(N$10="","",SUMPRODUCT(--(db!$B$2:$B$6347=$E46),(LEN(db!$G$2:$G$6347)-LEN(SUBSTITUTE((UPPER(db!$G$2:$G$6347)),UPPER(N$10),"")))/LEN(N$10)))</f>
        <v>0</v>
      </c>
      <c r="O46" s="162">
        <f>IF(O$10="","",SUMPRODUCT(--(db!$B$2:$B$6347=$E46),(LEN(db!$G$2:$G$6347)-LEN(SUBSTITUTE((UPPER(db!$G$2:$G$6347)),UPPER(O$10),"")))/LEN(O$10)))</f>
        <v>0</v>
      </c>
      <c r="P46" s="162">
        <f>IF(P$10="","",SUMPRODUCT(--(db!$B$2:$B$6347=$E46),(LEN(db!$G$2:$G$6347)-LEN(SUBSTITUTE((UPPER(db!$G$2:$G$6347)),UPPER(P$10),"")))/LEN(P$10)))</f>
        <v>0</v>
      </c>
      <c r="Q46" s="162">
        <f>IF(Q$10="","",SUMPRODUCT(--(db!$B$2:$B$6347=$E46),(LEN(db!$G$2:$G$6347)-LEN(SUBSTITUTE((UPPER(db!$G$2:$G$6347)),UPPER(Q$10),"")))/LEN(Q$10)))</f>
        <v>0</v>
      </c>
      <c r="R46" s="162">
        <f>IF(R$10="","",SUMPRODUCT(--(db!$B$2:$B$6347=$E46),(LEN(db!$G$2:$G$6347)-LEN(SUBSTITUTE((UPPER(db!$G$2:$G$6347)),UPPER(R$10),"")))/LEN(R$10)))</f>
        <v>0</v>
      </c>
      <c r="S46" s="162">
        <f>IF(S$10="","",SUMPRODUCT(--(db!$B$2:$B$6347=$E46),(LEN(db!$G$2:$G$6347)-LEN(SUBSTITUTE((UPPER(db!$G$2:$G$6347)),UPPER(S$10),"")))/LEN(S$10)))</f>
        <v>0</v>
      </c>
      <c r="T46" s="162">
        <f>IF(T$10="","",SUMPRODUCT(--(db!$B$2:$B$6347=$E46),(LEN(db!$G$2:$G$6347)-LEN(SUBSTITUTE((UPPER(db!$G$2:$G$6347)),UPPER(T$10),"")))/LEN(T$10)))</f>
        <v>0</v>
      </c>
      <c r="U46" s="162">
        <f>IF(U$10="","",SUMPRODUCT(--(db!$B$2:$B$6347=$E46),(LEN(db!$G$2:$G$6347)-LEN(SUBSTITUTE((UPPER(db!$G$2:$G$6347)),UPPER(U$10),"")))/LEN(U$10)))</f>
        <v>0</v>
      </c>
      <c r="V46" s="270">
        <f>IF(V$10="","",SUMPRODUCT(--(db!$B$2:$B$6347=$E46),(LEN(db!$G$2:$G$6347)-LEN(SUBSTITUTE((UPPER(db!$G$2:$G$6347)),UPPER(V$10),"")))/LEN(V$10)))</f>
        <v>0</v>
      </c>
      <c r="W46" s="274">
        <f>IF(W$10="","",SUMPRODUCT(--(db!$B$2:$B$6347=$E46),(LEN(db!$G$2:$G$6347)-LEN(SUBSTITUTE((UPPER(db!$G$2:$G$6347)),UPPER(W$10),"")))/LEN(W$10)))</f>
        <v>0</v>
      </c>
      <c r="X46" s="274">
        <f>IF(X$10="","",SUMPRODUCT(--(db!$B$2:$B$6347=$E46),(LEN(db!$G$2:$G$6347)-LEN(SUBSTITUTE((UPPER(db!$G$2:$G$6347)),UPPER(X$10),"")))/LEN(X$10)))</f>
        <v>0</v>
      </c>
      <c r="Y46" s="271">
        <f>IF(Y$10="","",SUMPRODUCT(--(db!$B$2:$B$6347=$E46),(LEN(db!$G$2:$G$6347)-LEN(SUBSTITUTE((UPPER(db!$G$2:$G$6347)),UPPER(Y$10),"")))/LEN(Y$10)))</f>
        <v>0</v>
      </c>
      <c r="Z46" s="162">
        <f>IF(Z$10="","",SUMPRODUCT(--(db!$B$2:$B$6347=$E46),(LEN(db!$G$2:$G$6347)-LEN(SUBSTITUTE((UPPER(db!$G$2:$G$6347)),UPPER(Z$10),"")))/LEN(Z$10)))</f>
        <v>0</v>
      </c>
      <c r="AA46" s="162">
        <f>IF(AA$10="","",SUMPRODUCT(--(db!$B$2:$B$6347=$E46),(LEN(db!$G$2:$G$6347)-LEN(SUBSTITUTE((UPPER(db!$G$2:$G$6347)),UPPER(AA$10),"")))/LEN(AA$10)))</f>
        <v>0</v>
      </c>
      <c r="AB46" s="162">
        <f>IF(AB$10="","",SUMPRODUCT(--(db!$B$2:$B$6347=$E46),(LEN(db!$G$2:$G$6347)-LEN(SUBSTITUTE((UPPER(db!$G$2:$G$6347)),UPPER(AB$10),"")))/LEN(AB$10)))</f>
        <v>0</v>
      </c>
      <c r="AC46" s="162">
        <f>IF(AC$10="","",SUMPRODUCT(--(db!$B$2:$B$6347=$E46),(LEN(db!$G$2:$G$6347)-LEN(SUBSTITUTE((UPPER(db!$G$2:$G$6347)),UPPER(AC$10),"")))/LEN(AC$10)))</f>
        <v>0</v>
      </c>
      <c r="AD46" s="269">
        <f>IF(AD$10="","",SUMPRODUCT(--(db!$B$2:$B$6347=$E46),(LEN(db!$G$2:$G$6347)-LEN(SUBSTITUTE((UPPER(db!$G$2:$G$6347)),UPPER(AD$10),"")))/LEN(AD$10)))</f>
        <v>0</v>
      </c>
      <c r="AE46" s="162">
        <f>IF(AE$10="","",SUMPRODUCT(--(db!$B$2:$B$6347=$E46),(LEN(db!$G$2:$G$6347)-LEN(SUBSTITUTE((UPPER(db!$G$2:$G$6347)),UPPER(AE$10),"")))/LEN(AE$10)))</f>
        <v>0</v>
      </c>
      <c r="AF46" s="162">
        <f>IF(AF$10="","",SUMPRODUCT(--(db!$B$2:$B$6347=$E46),(LEN(db!$G$2:$G$6347)-LEN(SUBSTITUTE((UPPER(db!$G$2:$G$6347)),UPPER(AF$10),"")))/LEN(AF$10)))</f>
        <v>0</v>
      </c>
      <c r="AG46" s="162">
        <f>IF(AG$10="","",SUMPRODUCT(--(db!$B$2:$B$6347=$E46),(LEN(db!$G$2:$G$6347)-LEN(SUBSTITUTE((UPPER(db!$G$2:$G$6347)),UPPER(AG$10),"")))/LEN(AG$10)))</f>
        <v>0</v>
      </c>
      <c r="AH46" s="162">
        <f>IF(AH$10="","",SUMPRODUCT(--(db!$B$2:$B$6347=$E46),(LEN(db!$G$2:$G$6347)-LEN(SUBSTITUTE((UPPER(db!$G$2:$G$6347)),UPPER(AH$10),"")))/LEN(AH$10)))</f>
        <v>0</v>
      </c>
      <c r="AI46" s="162">
        <f>IF(AI$10="","",SUMPRODUCT(--(db!$B$2:$B$6347=$E46),(LEN(db!$G$2:$G$6347)-LEN(SUBSTITUTE((UPPER(db!$G$2:$G$6347)),UPPER(AI$10),"")))/LEN(AI$10)))</f>
        <v>0</v>
      </c>
      <c r="AJ46" s="162">
        <f>IF(AJ$10="","",SUMPRODUCT(--(db!$B$2:$B$6347=$E46),(LEN(db!$G$2:$G$6347)-LEN(SUBSTITUTE((UPPER(db!$G$2:$G$6347)),UPPER(AJ$10),"")))/LEN(AJ$10)))</f>
        <v>0</v>
      </c>
      <c r="AK46" s="162">
        <f>IF(AK$10="","",SUMPRODUCT(--(db!$B$2:$B$6347=$E46),(LEN(db!$G$2:$G$6347)-LEN(SUBSTITUTE((UPPER(db!$G$2:$G$6347)),UPPER(AK$10),"")))/LEN(AK$10)))</f>
        <v>0</v>
      </c>
      <c r="AL46" s="162">
        <f>IF(AL$10="","",SUMPRODUCT(--(db!$B$2:$B$6347=$E46),(LEN(db!$G$2:$G$6347)-LEN(SUBSTITUTE((UPPER(db!$G$2:$G$6347)),UPPER(AL$10),"")))/LEN(AL$10)))</f>
        <v>0</v>
      </c>
      <c r="AM46" s="162">
        <f>IF(AM$10="","",SUMPRODUCT(--(db!$B$2:$B$6347=$E46),(LEN(db!$G$2:$G$6347)-LEN(SUBSTITUTE((UPPER(db!$G$2:$G$6347)),UPPER(AM$10),"")))/LEN(AM$10)))</f>
        <v>0</v>
      </c>
      <c r="AN46" s="162">
        <f>IF(AN$10="","",SUMPRODUCT(--(db!$B$2:$B$6347=$E46),(LEN(db!$G$2:$G$6347)-LEN(SUBSTITUTE((UPPER(db!$G$2:$G$6347)),UPPER(AN$10),"")))/LEN(AN$10)))</f>
        <v>0</v>
      </c>
      <c r="AO46" s="162">
        <f>IF(AO$10="","",SUMPRODUCT(--(db!$B$2:$B$6347=$E46),(LEN(db!$G$2:$G$6347)-LEN(SUBSTITUTE((UPPER(db!$G$2:$G$6347)),UPPER(AO$10),"")))/LEN(AO$10)))</f>
        <v>0</v>
      </c>
      <c r="AP46" s="162">
        <f>IF(AP$10="","",SUMPRODUCT(--(db!$B$2:$B$6347=$E46),(LEN(db!$G$2:$G$6347)-LEN(SUBSTITUTE((UPPER(db!$G$2:$G$6347)),UPPER(AP$10),"")))/LEN(AP$10)))</f>
        <v>0</v>
      </c>
      <c r="AQ46" s="163">
        <f>IF(AQ$10="","",SUMPRODUCT(--(db!$B$2:$B$6347=$E46),(LEN(db!$G$2:$G$6347)-LEN(SUBSTITUTE((UPPER(db!$G$2:$G$6347)),UPPER(AQ$10),"")))/LEN(AQ$10)))</f>
        <v>0</v>
      </c>
      <c r="AR46" s="120">
        <v>36</v>
      </c>
      <c r="AS46" s="115">
        <v>70</v>
      </c>
      <c r="AT46" s="125" t="s">
        <v>289</v>
      </c>
      <c r="AU46" s="122">
        <f t="shared" si="1"/>
        <v>0</v>
      </c>
      <c r="AW46" s="344"/>
      <c r="AX46" s="344"/>
      <c r="AY46" s="348" t="str">
        <f>"= 19 x "&amp;SUM(AY44:AY45)/19</f>
        <v>= 19 x 0</v>
      </c>
      <c r="AZ46" s="344"/>
      <c r="BA46" s="344"/>
      <c r="BD46" s="396"/>
      <c r="BE46" s="312"/>
      <c r="BF46" s="337"/>
      <c r="BG46" s="392"/>
      <c r="BH46" s="531">
        <f>MOD(BH43,19)</f>
        <v>0</v>
      </c>
      <c r="BI46" s="531">
        <f t="shared" ref="BI46:BJ46" si="14">MOD(BI43,19)</f>
        <v>4</v>
      </c>
      <c r="BJ46" s="532">
        <f t="shared" si="14"/>
        <v>4</v>
      </c>
      <c r="BK46" s="61"/>
      <c r="BL46" s="61"/>
      <c r="BM46" s="347">
        <v>8</v>
      </c>
      <c r="BN46" s="347" t="s">
        <v>40</v>
      </c>
      <c r="BO46" s="340">
        <f>INDEX($F$9:$AQ$10,1,MATCH(BN46,$F$10:$AQ$10,0))</f>
        <v>8</v>
      </c>
      <c r="BP46" s="339">
        <f t="shared" si="13"/>
        <v>0</v>
      </c>
      <c r="BQ46" s="61"/>
      <c r="BR46" s="61"/>
      <c r="BS46" s="61"/>
    </row>
    <row r="47" spans="3:76" x14ac:dyDescent="0.25">
      <c r="C47" s="115"/>
      <c r="D47" s="115"/>
      <c r="E47" s="116">
        <v>37</v>
      </c>
      <c r="F47" s="128">
        <f>IF(F$10="","",SUMPRODUCT(--(db!$B$2:$B$6347=$E47),(LEN(db!$G$2:$G$6347)-LEN(SUBSTITUTE((UPPER(db!$G$2:$G$6347)),UPPER(F$10),"")))/LEN(F$10)))</f>
        <v>0</v>
      </c>
      <c r="G47" s="30">
        <f>IF(G$10="","",SUMPRODUCT(--(db!$B$2:$B$6347=$E47),(LEN(db!$G$2:$G$6347)-LEN(SUBSTITUTE((UPPER(db!$G$2:$G$6347)),UPPER(G$10),"")))/LEN(G$10)))</f>
        <v>0</v>
      </c>
      <c r="H47" s="30">
        <f>IF(H$10="","",SUMPRODUCT(--(db!$B$2:$B$6347=$E47),(LEN(db!$G$2:$G$6347)-LEN(SUBSTITUTE((UPPER(db!$G$2:$G$6347)),UPPER(H$10),"")))/LEN(H$10)))</f>
        <v>0</v>
      </c>
      <c r="I47" s="30">
        <f>IF(I$10="","",SUMPRODUCT(--(db!$B$2:$B$6347=$E47),(LEN(db!$G$2:$G$6347)-LEN(SUBSTITUTE((UPPER(db!$G$2:$G$6347)),UPPER(I$10),"")))/LEN(I$10)))</f>
        <v>0</v>
      </c>
      <c r="J47" s="30">
        <f>IF(J$10="","",SUMPRODUCT(--(db!$B$2:$B$6347=$E47),(LEN(db!$G$2:$G$6347)-LEN(SUBSTITUTE((UPPER(db!$G$2:$G$6347)),UPPER(J$10),"")))/LEN(J$10)))</f>
        <v>0</v>
      </c>
      <c r="K47" s="30">
        <f>IF(K$10="","",SUMPRODUCT(--(db!$B$2:$B$6347=$E47),(LEN(db!$G$2:$G$6347)-LEN(SUBSTITUTE((UPPER(db!$G$2:$G$6347)),UPPER(K$10),"")))/LEN(K$10)))</f>
        <v>0</v>
      </c>
      <c r="L47" s="30">
        <f>IF(L$10="","",SUMPRODUCT(--(db!$B$2:$B$6347=$E47),(LEN(db!$G$2:$G$6347)-LEN(SUBSTITUTE((UPPER(db!$G$2:$G$6347)),UPPER(L$10),"")))/LEN(L$10)))</f>
        <v>0</v>
      </c>
      <c r="M47" s="30">
        <f>IF(M$10="","",SUMPRODUCT(--(db!$B$2:$B$6347=$E47),(LEN(db!$G$2:$G$6347)-LEN(SUBSTITUTE((UPPER(db!$G$2:$G$6347)),UPPER(M$10),"")))/LEN(M$10)))</f>
        <v>0</v>
      </c>
      <c r="N47" s="30">
        <f>IF(N$10="","",SUMPRODUCT(--(db!$B$2:$B$6347=$E47),(LEN(db!$G$2:$G$6347)-LEN(SUBSTITUTE((UPPER(db!$G$2:$G$6347)),UPPER(N$10),"")))/LEN(N$10)))</f>
        <v>0</v>
      </c>
      <c r="O47" s="30">
        <f>IF(O$10="","",SUMPRODUCT(--(db!$B$2:$B$6347=$E47),(LEN(db!$G$2:$G$6347)-LEN(SUBSTITUTE((UPPER(db!$G$2:$G$6347)),UPPER(O$10),"")))/LEN(O$10)))</f>
        <v>0</v>
      </c>
      <c r="P47" s="30">
        <f>IF(P$10="","",SUMPRODUCT(--(db!$B$2:$B$6347=$E47),(LEN(db!$G$2:$G$6347)-LEN(SUBSTITUTE((UPPER(db!$G$2:$G$6347)),UPPER(P$10),"")))/LEN(P$10)))</f>
        <v>0</v>
      </c>
      <c r="Q47" s="30">
        <f>IF(Q$10="","",SUMPRODUCT(--(db!$B$2:$B$6347=$E47),(LEN(db!$G$2:$G$6347)-LEN(SUBSTITUTE((UPPER(db!$G$2:$G$6347)),UPPER(Q$10),"")))/LEN(Q$10)))</f>
        <v>0</v>
      </c>
      <c r="R47" s="30">
        <f>IF(R$10="","",SUMPRODUCT(--(db!$B$2:$B$6347=$E47),(LEN(db!$G$2:$G$6347)-LEN(SUBSTITUTE((UPPER(db!$G$2:$G$6347)),UPPER(R$10),"")))/LEN(R$10)))</f>
        <v>0</v>
      </c>
      <c r="S47" s="30">
        <f>IF(S$10="","",SUMPRODUCT(--(db!$B$2:$B$6347=$E47),(LEN(db!$G$2:$G$6347)-LEN(SUBSTITUTE((UPPER(db!$G$2:$G$6347)),UPPER(S$10),"")))/LEN(S$10)))</f>
        <v>0</v>
      </c>
      <c r="T47" s="30">
        <f>IF(T$10="","",SUMPRODUCT(--(db!$B$2:$B$6347=$E47),(LEN(db!$G$2:$G$6347)-LEN(SUBSTITUTE((UPPER(db!$G$2:$G$6347)),UPPER(T$10),"")))/LEN(T$10)))</f>
        <v>0</v>
      </c>
      <c r="U47" s="30">
        <f>IF(U$10="","",SUMPRODUCT(--(db!$B$2:$B$6347=$E47),(LEN(db!$G$2:$G$6347)-LEN(SUBSTITUTE((UPPER(db!$G$2:$G$6347)),UPPER(U$10),"")))/LEN(U$10)))</f>
        <v>0</v>
      </c>
      <c r="V47" s="30">
        <f>IF(V$10="","",SUMPRODUCT(--(db!$B$2:$B$6347=$E47),(LEN(db!$G$2:$G$6347)-LEN(SUBSTITUTE((UPPER(db!$G$2:$G$6347)),UPPER(V$10),"")))/LEN(V$10)))</f>
        <v>0</v>
      </c>
      <c r="W47" s="30">
        <f>IF(W$10="","",SUMPRODUCT(--(db!$B$2:$B$6347=$E47),(LEN(db!$G$2:$G$6347)-LEN(SUBSTITUTE((UPPER(db!$G$2:$G$6347)),UPPER(W$10),"")))/LEN(W$10)))</f>
        <v>0</v>
      </c>
      <c r="X47" s="30">
        <f>IF(X$10="","",SUMPRODUCT(--(db!$B$2:$B$6347=$E47),(LEN(db!$G$2:$G$6347)-LEN(SUBSTITUTE((UPPER(db!$G$2:$G$6347)),UPPER(X$10),"")))/LEN(X$10)))</f>
        <v>0</v>
      </c>
      <c r="Y47" s="30">
        <f>IF(Y$10="","",SUMPRODUCT(--(db!$B$2:$B$6347=$E47),(LEN(db!$G$2:$G$6347)-LEN(SUBSTITUTE((UPPER(db!$G$2:$G$6347)),UPPER(Y$10),"")))/LEN(Y$10)))</f>
        <v>0</v>
      </c>
      <c r="Z47" s="30">
        <f>IF(Z$10="","",SUMPRODUCT(--(db!$B$2:$B$6347=$E47),(LEN(db!$G$2:$G$6347)-LEN(SUBSTITUTE((UPPER(db!$G$2:$G$6347)),UPPER(Z$10),"")))/LEN(Z$10)))</f>
        <v>0</v>
      </c>
      <c r="AA47" s="30">
        <f>IF(AA$10="","",SUMPRODUCT(--(db!$B$2:$B$6347=$E47),(LEN(db!$G$2:$G$6347)-LEN(SUBSTITUTE((UPPER(db!$G$2:$G$6347)),UPPER(AA$10),"")))/LEN(AA$10)))</f>
        <v>0</v>
      </c>
      <c r="AB47" s="30">
        <f>IF(AB$10="","",SUMPRODUCT(--(db!$B$2:$B$6347=$E47),(LEN(db!$G$2:$G$6347)-LEN(SUBSTITUTE((UPPER(db!$G$2:$G$6347)),UPPER(AB$10),"")))/LEN(AB$10)))</f>
        <v>0</v>
      </c>
      <c r="AC47" s="30">
        <f>IF(AC$10="","",SUMPRODUCT(--(db!$B$2:$B$6347=$E47),(LEN(db!$G$2:$G$6347)-LEN(SUBSTITUTE((UPPER(db!$G$2:$G$6347)),UPPER(AC$10),"")))/LEN(AC$10)))</f>
        <v>0</v>
      </c>
      <c r="AD47" s="30">
        <f>IF(AD$10="","",SUMPRODUCT(--(db!$B$2:$B$6347=$E47),(LEN(db!$G$2:$G$6347)-LEN(SUBSTITUTE((UPPER(db!$G$2:$G$6347)),UPPER(AD$10),"")))/LEN(AD$10)))</f>
        <v>0</v>
      </c>
      <c r="AE47" s="30">
        <f>IF(AE$10="","",SUMPRODUCT(--(db!$B$2:$B$6347=$E47),(LEN(db!$G$2:$G$6347)-LEN(SUBSTITUTE((UPPER(db!$G$2:$G$6347)),UPPER(AE$10),"")))/LEN(AE$10)))</f>
        <v>0</v>
      </c>
      <c r="AF47" s="30">
        <f>IF(AF$10="","",SUMPRODUCT(--(db!$B$2:$B$6347=$E47),(LEN(db!$G$2:$G$6347)-LEN(SUBSTITUTE((UPPER(db!$G$2:$G$6347)),UPPER(AF$10),"")))/LEN(AF$10)))</f>
        <v>0</v>
      </c>
      <c r="AG47" s="30">
        <f>IF(AG$10="","",SUMPRODUCT(--(db!$B$2:$B$6347=$E47),(LEN(db!$G$2:$G$6347)-LEN(SUBSTITUTE((UPPER(db!$G$2:$G$6347)),UPPER(AG$10),"")))/LEN(AG$10)))</f>
        <v>0</v>
      </c>
      <c r="AH47" s="30">
        <f>IF(AH$10="","",SUMPRODUCT(--(db!$B$2:$B$6347=$E47),(LEN(db!$G$2:$G$6347)-LEN(SUBSTITUTE((UPPER(db!$G$2:$G$6347)),UPPER(AH$10),"")))/LEN(AH$10)))</f>
        <v>0</v>
      </c>
      <c r="AI47" s="30">
        <f>IF(AI$10="","",SUMPRODUCT(--(db!$B$2:$B$6347=$E47),(LEN(db!$G$2:$G$6347)-LEN(SUBSTITUTE((UPPER(db!$G$2:$G$6347)),UPPER(AI$10),"")))/LEN(AI$10)))</f>
        <v>0</v>
      </c>
      <c r="AJ47" s="30">
        <f>IF(AJ$10="","",SUMPRODUCT(--(db!$B$2:$B$6347=$E47),(LEN(db!$G$2:$G$6347)-LEN(SUBSTITUTE((UPPER(db!$G$2:$G$6347)),UPPER(AJ$10),"")))/LEN(AJ$10)))</f>
        <v>0</v>
      </c>
      <c r="AK47" s="30">
        <f>IF(AK$10="","",SUMPRODUCT(--(db!$B$2:$B$6347=$E47),(LEN(db!$G$2:$G$6347)-LEN(SUBSTITUTE((UPPER(db!$G$2:$G$6347)),UPPER(AK$10),"")))/LEN(AK$10)))</f>
        <v>0</v>
      </c>
      <c r="AL47" s="30">
        <f>IF(AL$10="","",SUMPRODUCT(--(db!$B$2:$B$6347=$E47),(LEN(db!$G$2:$G$6347)-LEN(SUBSTITUTE((UPPER(db!$G$2:$G$6347)),UPPER(AL$10),"")))/LEN(AL$10)))</f>
        <v>0</v>
      </c>
      <c r="AM47" s="30">
        <f>IF(AM$10="","",SUMPRODUCT(--(db!$B$2:$B$6347=$E47),(LEN(db!$G$2:$G$6347)-LEN(SUBSTITUTE((UPPER(db!$G$2:$G$6347)),UPPER(AM$10),"")))/LEN(AM$10)))</f>
        <v>0</v>
      </c>
      <c r="AN47" s="30">
        <f>IF(AN$10="","",SUMPRODUCT(--(db!$B$2:$B$6347=$E47),(LEN(db!$G$2:$G$6347)-LEN(SUBSTITUTE((UPPER(db!$G$2:$G$6347)),UPPER(AN$10),"")))/LEN(AN$10)))</f>
        <v>0</v>
      </c>
      <c r="AO47" s="30">
        <f>IF(AO$10="","",SUMPRODUCT(--(db!$B$2:$B$6347=$E47),(LEN(db!$G$2:$G$6347)-LEN(SUBSTITUTE((UPPER(db!$G$2:$G$6347)),UPPER(AO$10),"")))/LEN(AO$10)))</f>
        <v>0</v>
      </c>
      <c r="AP47" s="30">
        <f>IF(AP$10="","",SUMPRODUCT(--(db!$B$2:$B$6347=$E47),(LEN(db!$G$2:$G$6347)-LEN(SUBSTITUTE((UPPER(db!$G$2:$G$6347)),UPPER(AP$10),"")))/LEN(AP$10)))</f>
        <v>0</v>
      </c>
      <c r="AQ47" s="129">
        <f>IF(AQ$10="","",SUMPRODUCT(--(db!$B$2:$B$6347=$E47),(LEN(db!$G$2:$G$6347)-LEN(SUBSTITUTE((UPPER(db!$G$2:$G$6347)),UPPER(AQ$10),"")))/LEN(AQ$10)))</f>
        <v>0</v>
      </c>
      <c r="AR47" s="120">
        <v>37</v>
      </c>
      <c r="AS47" s="115"/>
      <c r="AT47" s="121"/>
      <c r="AU47" s="122">
        <f t="shared" si="1"/>
        <v>0</v>
      </c>
      <c r="AW47" s="344"/>
      <c r="AX47" s="344"/>
      <c r="AY47" s="344" t="s">
        <v>290</v>
      </c>
      <c r="AZ47" s="344"/>
      <c r="BA47" s="344"/>
      <c r="BD47" s="378">
        <v>4</v>
      </c>
      <c r="BE47" s="379">
        <v>36</v>
      </c>
      <c r="BF47" s="347" t="s">
        <v>289</v>
      </c>
      <c r="BG47" s="380">
        <v>70</v>
      </c>
      <c r="BH47" s="133">
        <f>SUM($V$46:$Y$46,$AD$46)</f>
        <v>0</v>
      </c>
      <c r="BI47" s="336">
        <f>BJ47-BH47</f>
        <v>0</v>
      </c>
      <c r="BJ47" s="381">
        <f>SUMPRODUCT(--($AT$11:$AT$124=BF47),$AU$11:$AU$124)</f>
        <v>0</v>
      </c>
      <c r="BK47" s="61"/>
      <c r="BL47" s="61"/>
      <c r="BM47" s="347">
        <v>9</v>
      </c>
      <c r="BN47" s="347" t="s">
        <v>86</v>
      </c>
      <c r="BO47" s="340">
        <f>INDEX($F$9:$AQ$10,1,MATCH(BN47,$F$10:$AQ$10,0))</f>
        <v>50</v>
      </c>
      <c r="BP47" s="339">
        <f t="shared" si="13"/>
        <v>0</v>
      </c>
      <c r="BQ47" s="61"/>
      <c r="BR47" s="61"/>
      <c r="BS47" s="61"/>
    </row>
    <row r="48" spans="3:76" x14ac:dyDescent="0.25">
      <c r="C48" s="115" t="s">
        <v>59</v>
      </c>
      <c r="D48" s="115">
        <v>90</v>
      </c>
      <c r="E48" s="116">
        <v>38</v>
      </c>
      <c r="F48" s="165">
        <f>IF(F$10="","",SUMPRODUCT(--(db!$B$2:$B$6347=$E48),(LEN(db!$G$2:$G$6347)-LEN(SUBSTITUTE((UPPER(db!$G$2:$G$6347)),UPPER(F$10),"")))/LEN(F$10)))</f>
        <v>0</v>
      </c>
      <c r="G48" s="136">
        <f>IF(G$10="","",SUMPRODUCT(--(db!$B$2:$B$6347=$E48),(LEN(db!$G$2:$G$6347)-LEN(SUBSTITUTE((UPPER(db!$G$2:$G$6347)),UPPER(G$10),"")))/LEN(G$10)))</f>
        <v>0</v>
      </c>
      <c r="H48" s="136">
        <f>IF(H$10="","",SUMPRODUCT(--(db!$B$2:$B$6347=$E48),(LEN(db!$G$2:$G$6347)-LEN(SUBSTITUTE((UPPER(db!$G$2:$G$6347)),UPPER(H$10),"")))/LEN(H$10)))</f>
        <v>0</v>
      </c>
      <c r="I48" s="136">
        <f>IF(I$10="","",SUMPRODUCT(--(db!$B$2:$B$6347=$E48),(LEN(db!$G$2:$G$6347)-LEN(SUBSTITUTE((UPPER(db!$G$2:$G$6347)),UPPER(I$10),"")))/LEN(I$10)))</f>
        <v>0</v>
      </c>
      <c r="J48" s="136">
        <f>IF(J$10="","",SUMPRODUCT(--(db!$B$2:$B$6347=$E48),(LEN(db!$G$2:$G$6347)-LEN(SUBSTITUTE((UPPER(db!$G$2:$G$6347)),UPPER(J$10),"")))/LEN(J$10)))</f>
        <v>0</v>
      </c>
      <c r="K48" s="136">
        <f>IF(K$10="","",SUMPRODUCT(--(db!$B$2:$B$6347=$E48),(LEN(db!$G$2:$G$6347)-LEN(SUBSTITUTE((UPPER(db!$G$2:$G$6347)),UPPER(K$10),"")))/LEN(K$10)))</f>
        <v>0</v>
      </c>
      <c r="L48" s="136">
        <f>IF(L$10="","",SUMPRODUCT(--(db!$B$2:$B$6347=$E48),(LEN(db!$G$2:$G$6347)-LEN(SUBSTITUTE((UPPER(db!$G$2:$G$6347)),UPPER(L$10),"")))/LEN(L$10)))</f>
        <v>0</v>
      </c>
      <c r="M48" s="136">
        <f>IF(M$10="","",SUMPRODUCT(--(db!$B$2:$B$6347=$E48),(LEN(db!$G$2:$G$6347)-LEN(SUBSTITUTE((UPPER(db!$G$2:$G$6347)),UPPER(M$10),"")))/LEN(M$10)))</f>
        <v>0</v>
      </c>
      <c r="N48" s="136">
        <f>IF(N$10="","",SUMPRODUCT(--(db!$B$2:$B$6347=$E48),(LEN(db!$G$2:$G$6347)-LEN(SUBSTITUTE((UPPER(db!$G$2:$G$6347)),UPPER(N$10),"")))/LEN(N$10)))</f>
        <v>0</v>
      </c>
      <c r="O48" s="136">
        <f>IF(O$10="","",SUMPRODUCT(--(db!$B$2:$B$6347=$E48),(LEN(db!$G$2:$G$6347)-LEN(SUBSTITUTE((UPPER(db!$G$2:$G$6347)),UPPER(O$10),"")))/LEN(O$10)))</f>
        <v>0</v>
      </c>
      <c r="P48" s="136">
        <f>IF(P$10="","",SUMPRODUCT(--(db!$B$2:$B$6347=$E48),(LEN(db!$G$2:$G$6347)-LEN(SUBSTITUTE((UPPER(db!$G$2:$G$6347)),UPPER(P$10),"")))/LEN(P$10)))</f>
        <v>0</v>
      </c>
      <c r="Q48" s="136">
        <f>IF(Q$10="","",SUMPRODUCT(--(db!$B$2:$B$6347=$E48),(LEN(db!$G$2:$G$6347)-LEN(SUBSTITUTE((UPPER(db!$G$2:$G$6347)),UPPER(Q$10),"")))/LEN(Q$10)))</f>
        <v>0</v>
      </c>
      <c r="R48" s="136">
        <f>IF(R$10="","",SUMPRODUCT(--(db!$B$2:$B$6347=$E48),(LEN(db!$G$2:$G$6347)-LEN(SUBSTITUTE((UPPER(db!$G$2:$G$6347)),UPPER(R$10),"")))/LEN(R$10)))</f>
        <v>0</v>
      </c>
      <c r="S48" s="136">
        <f>IF(S$10="","",SUMPRODUCT(--(db!$B$2:$B$6347=$E48),(LEN(db!$G$2:$G$6347)-LEN(SUBSTITUTE((UPPER(db!$G$2:$G$6347)),UPPER(S$10),"")))/LEN(S$10)))</f>
        <v>0</v>
      </c>
      <c r="T48" s="136">
        <f>IF(T$10="","",SUMPRODUCT(--(db!$B$2:$B$6347=$E48),(LEN(db!$G$2:$G$6347)-LEN(SUBSTITUTE((UPPER(db!$G$2:$G$6347)),UPPER(T$10),"")))/LEN(T$10)))</f>
        <v>0</v>
      </c>
      <c r="U48" s="136">
        <f>IF(U$10="","",SUMPRODUCT(--(db!$B$2:$B$6347=$E48),(LEN(db!$G$2:$G$6347)-LEN(SUBSTITUTE((UPPER(db!$G$2:$G$6347)),UPPER(U$10),"")))/LEN(U$10)))</f>
        <v>0</v>
      </c>
      <c r="V48" s="136">
        <f>IF(V$10="","",SUMPRODUCT(--(db!$B$2:$B$6347=$E48),(LEN(db!$G$2:$G$6347)-LEN(SUBSTITUTE((UPPER(db!$G$2:$G$6347)),UPPER(V$10),"")))/LEN(V$10)))</f>
        <v>0</v>
      </c>
      <c r="W48" s="136">
        <f>IF(W$10="","",SUMPRODUCT(--(db!$B$2:$B$6347=$E48),(LEN(db!$G$2:$G$6347)-LEN(SUBSTITUTE((UPPER(db!$G$2:$G$6347)),UPPER(W$10),"")))/LEN(W$10)))</f>
        <v>0</v>
      </c>
      <c r="X48" s="136">
        <f>IF(X$10="","",SUMPRODUCT(--(db!$B$2:$B$6347=$E48),(LEN(db!$G$2:$G$6347)-LEN(SUBSTITUTE((UPPER(db!$G$2:$G$6347)),UPPER(X$10),"")))/LEN(X$10)))</f>
        <v>0</v>
      </c>
      <c r="Y48" s="136">
        <f>IF(Y$10="","",SUMPRODUCT(--(db!$B$2:$B$6347=$E48),(LEN(db!$G$2:$G$6347)-LEN(SUBSTITUTE((UPPER(db!$G$2:$G$6347)),UPPER(Y$10),"")))/LEN(Y$10)))</f>
        <v>0</v>
      </c>
      <c r="Z48" s="136">
        <f>IF(Z$10="","",SUMPRODUCT(--(db!$B$2:$B$6347=$E48),(LEN(db!$G$2:$G$6347)-LEN(SUBSTITUTE((UPPER(db!$G$2:$G$6347)),UPPER(Z$10),"")))/LEN(Z$10)))</f>
        <v>0</v>
      </c>
      <c r="AA48" s="136">
        <f>IF(AA$10="","",SUMPRODUCT(--(db!$B$2:$B$6347=$E48),(LEN(db!$G$2:$G$6347)-LEN(SUBSTITUTE((UPPER(db!$G$2:$G$6347)),UPPER(AA$10),"")))/LEN(AA$10)))</f>
        <v>0</v>
      </c>
      <c r="AB48" s="136">
        <f>IF(AB$10="","",SUMPRODUCT(--(db!$B$2:$B$6347=$E48),(LEN(db!$G$2:$G$6347)-LEN(SUBSTITUTE((UPPER(db!$G$2:$G$6347)),UPPER(AB$10),"")))/LEN(AB$10)))</f>
        <v>0</v>
      </c>
      <c r="AC48" s="136">
        <f>IF(AC$10="","",SUMPRODUCT(--(db!$B$2:$B$6347=$E48),(LEN(db!$G$2:$G$6347)-LEN(SUBSTITUTE((UPPER(db!$G$2:$G$6347)),UPPER(AC$10),"")))/LEN(AC$10)))</f>
        <v>0</v>
      </c>
      <c r="AD48" s="136">
        <f>IF(AD$10="","",SUMPRODUCT(--(db!$B$2:$B$6347=$E48),(LEN(db!$G$2:$G$6347)-LEN(SUBSTITUTE((UPPER(db!$G$2:$G$6347)),UPPER(AD$10),"")))/LEN(AD$10)))</f>
        <v>0</v>
      </c>
      <c r="AE48" s="136">
        <f>IF(AE$10="","",SUMPRODUCT(--(db!$B$2:$B$6347=$E48),(LEN(db!$G$2:$G$6347)-LEN(SUBSTITUTE((UPPER(db!$G$2:$G$6347)),UPPER(AE$10),"")))/LEN(AE$10)))</f>
        <v>0</v>
      </c>
      <c r="AF48" s="136">
        <f>IF(AF$10="","",SUMPRODUCT(--(db!$B$2:$B$6347=$E48),(LEN(db!$G$2:$G$6347)-LEN(SUBSTITUTE((UPPER(db!$G$2:$G$6347)),UPPER(AF$10),"")))/LEN(AF$10)))</f>
        <v>0</v>
      </c>
      <c r="AG48" s="269">
        <f>IF(AG$10="","",SUMPRODUCT(--(db!$B$2:$B$6347=$E48),(LEN(db!$G$2:$G$6347)-LEN(SUBSTITUTE((UPPER(db!$G$2:$G$6347)),UPPER(AG$10),"")))/LEN(AG$10)))</f>
        <v>0</v>
      </c>
      <c r="AH48" s="136">
        <f>IF(AH$10="","",SUMPRODUCT(--(db!$B$2:$B$6347=$E48),(LEN(db!$G$2:$G$6347)-LEN(SUBSTITUTE((UPPER(db!$G$2:$G$6347)),UPPER(AH$10),"")))/LEN(AH$10)))</f>
        <v>0</v>
      </c>
      <c r="AI48" s="136">
        <f>IF(AI$10="","",SUMPRODUCT(--(db!$B$2:$B$6347=$E48),(LEN(db!$G$2:$G$6347)-LEN(SUBSTITUTE((UPPER(db!$G$2:$G$6347)),UPPER(AI$10),"")))/LEN(AI$10)))</f>
        <v>0</v>
      </c>
      <c r="AJ48" s="136">
        <f>IF(AJ$10="","",SUMPRODUCT(--(db!$B$2:$B$6347=$E48),(LEN(db!$G$2:$G$6347)-LEN(SUBSTITUTE((UPPER(db!$G$2:$G$6347)),UPPER(AJ$10),"")))/LEN(AJ$10)))</f>
        <v>0</v>
      </c>
      <c r="AK48" s="136">
        <f>IF(AK$10="","",SUMPRODUCT(--(db!$B$2:$B$6347=$E48),(LEN(db!$G$2:$G$6347)-LEN(SUBSTITUTE((UPPER(db!$G$2:$G$6347)),UPPER(AK$10),"")))/LEN(AK$10)))</f>
        <v>0</v>
      </c>
      <c r="AL48" s="136">
        <f>IF(AL$10="","",SUMPRODUCT(--(db!$B$2:$B$6347=$E48),(LEN(db!$G$2:$G$6347)-LEN(SUBSTITUTE((UPPER(db!$G$2:$G$6347)),UPPER(AL$10),"")))/LEN(AL$10)))</f>
        <v>0</v>
      </c>
      <c r="AM48" s="136">
        <f>IF(AM$10="","",SUMPRODUCT(--(db!$B$2:$B$6347=$E48),(LEN(db!$G$2:$G$6347)-LEN(SUBSTITUTE((UPPER(db!$G$2:$G$6347)),UPPER(AM$10),"")))/LEN(AM$10)))</f>
        <v>0</v>
      </c>
      <c r="AN48" s="136">
        <f>IF(AN$10="","",SUMPRODUCT(--(db!$B$2:$B$6347=$E48),(LEN(db!$G$2:$G$6347)-LEN(SUBSTITUTE((UPPER(db!$G$2:$G$6347)),UPPER(AN$10),"")))/LEN(AN$10)))</f>
        <v>0</v>
      </c>
      <c r="AO48" s="136">
        <f>IF(AO$10="","",SUMPRODUCT(--(db!$B$2:$B$6347=$E48),(LEN(db!$G$2:$G$6347)-LEN(SUBSTITUTE((UPPER(db!$G$2:$G$6347)),UPPER(AO$10),"")))/LEN(AO$10)))</f>
        <v>0</v>
      </c>
      <c r="AP48" s="136">
        <f>IF(AP$10="","",SUMPRODUCT(--(db!$B$2:$B$6347=$E48),(LEN(db!$G$2:$G$6347)-LEN(SUBSTITUTE((UPPER(db!$G$2:$G$6347)),UPPER(AP$10),"")))/LEN(AP$10)))</f>
        <v>0</v>
      </c>
      <c r="AQ48" s="137">
        <f>IF(AQ$10="","",SUMPRODUCT(--(db!$B$2:$B$6347=$E48),(LEN(db!$G$2:$G$6347)-LEN(SUBSTITUTE((UPPER(db!$G$2:$G$6347)),UPPER(AQ$10),"")))/LEN(AQ$10)))</f>
        <v>0</v>
      </c>
      <c r="AR48" s="120">
        <v>38</v>
      </c>
      <c r="AS48" s="115">
        <v>90</v>
      </c>
      <c r="AT48" s="121" t="s">
        <v>291</v>
      </c>
      <c r="AU48" s="122">
        <f t="shared" si="1"/>
        <v>0</v>
      </c>
      <c r="AW48" s="337">
        <f>E78</f>
        <v>68</v>
      </c>
      <c r="AX48" s="312" t="s">
        <v>292</v>
      </c>
      <c r="AY48" s="265">
        <f>SUM($AC$78)</f>
        <v>0</v>
      </c>
      <c r="AZ48" s="166">
        <f>BA48-AY48</f>
        <v>0</v>
      </c>
      <c r="BA48" s="338">
        <f>SUMPRODUCT(--($AR$11:$AR$124=AW48),$AU$11:$AU$124)</f>
        <v>0</v>
      </c>
      <c r="BB48" s="61" t="s">
        <v>206</v>
      </c>
      <c r="BD48" s="378"/>
      <c r="BE48" s="379"/>
      <c r="BF48" s="379"/>
      <c r="BG48" s="380"/>
      <c r="BH48" s="130" t="str">
        <f>"= 19 x "&amp;SUM(BH47)/19</f>
        <v>= 19 x 0</v>
      </c>
      <c r="BI48" s="383">
        <f>BG47</f>
        <v>70</v>
      </c>
      <c r="BJ48" s="391">
        <f>BG47</f>
        <v>70</v>
      </c>
      <c r="BK48" s="61"/>
      <c r="BL48" s="61"/>
      <c r="BM48" s="337">
        <v>10</v>
      </c>
      <c r="BN48" s="417" t="s">
        <v>92</v>
      </c>
      <c r="BO48" s="417">
        <f>INDEX($F$9:$AQ$10,1,MATCH(BN48,$F$10:$AQ$10,0))</f>
        <v>10</v>
      </c>
      <c r="BP48" s="418">
        <f t="shared" si="13"/>
        <v>0</v>
      </c>
      <c r="BQ48" s="61" t="s">
        <v>206</v>
      </c>
      <c r="BR48" s="61"/>
      <c r="BS48" s="61"/>
    </row>
    <row r="49" spans="3:71" x14ac:dyDescent="0.25">
      <c r="C49" s="115"/>
      <c r="D49" s="115"/>
      <c r="E49" s="116">
        <v>39</v>
      </c>
      <c r="F49" s="128">
        <f>IF(F$10="","",SUMPRODUCT(--(db!$B$2:$B$6347=$E49),(LEN(db!$G$2:$G$6347)-LEN(SUBSTITUTE((UPPER(db!$G$2:$G$6347)),UPPER(F$10),"")))/LEN(F$10)))</f>
        <v>0</v>
      </c>
      <c r="G49" s="30">
        <f>IF(G$10="","",SUMPRODUCT(--(db!$B$2:$B$6347=$E49),(LEN(db!$G$2:$G$6347)-LEN(SUBSTITUTE((UPPER(db!$G$2:$G$6347)),UPPER(G$10),"")))/LEN(G$10)))</f>
        <v>0</v>
      </c>
      <c r="H49" s="30">
        <f>IF(H$10="","",SUMPRODUCT(--(db!$B$2:$B$6347=$E49),(LEN(db!$G$2:$G$6347)-LEN(SUBSTITUTE((UPPER(db!$G$2:$G$6347)),UPPER(H$10),"")))/LEN(H$10)))</f>
        <v>0</v>
      </c>
      <c r="I49" s="30">
        <f>IF(I$10="","",SUMPRODUCT(--(db!$B$2:$B$6347=$E49),(LEN(db!$G$2:$G$6347)-LEN(SUBSTITUTE((UPPER(db!$G$2:$G$6347)),UPPER(I$10),"")))/LEN(I$10)))</f>
        <v>0</v>
      </c>
      <c r="J49" s="30">
        <f>IF(J$10="","",SUMPRODUCT(--(db!$B$2:$B$6347=$E49),(LEN(db!$G$2:$G$6347)-LEN(SUBSTITUTE((UPPER(db!$G$2:$G$6347)),UPPER(J$10),"")))/LEN(J$10)))</f>
        <v>0</v>
      </c>
      <c r="K49" s="30">
        <f>IF(K$10="","",SUMPRODUCT(--(db!$B$2:$B$6347=$E49),(LEN(db!$G$2:$G$6347)-LEN(SUBSTITUTE((UPPER(db!$G$2:$G$6347)),UPPER(K$10),"")))/LEN(K$10)))</f>
        <v>0</v>
      </c>
      <c r="L49" s="30">
        <f>IF(L$10="","",SUMPRODUCT(--(db!$B$2:$B$6347=$E49),(LEN(db!$G$2:$G$6347)-LEN(SUBSTITUTE((UPPER(db!$G$2:$G$6347)),UPPER(L$10),"")))/LEN(L$10)))</f>
        <v>0</v>
      </c>
      <c r="M49" s="30">
        <f>IF(M$10="","",SUMPRODUCT(--(db!$B$2:$B$6347=$E49),(LEN(db!$G$2:$G$6347)-LEN(SUBSTITUTE((UPPER(db!$G$2:$G$6347)),UPPER(M$10),"")))/LEN(M$10)))</f>
        <v>0</v>
      </c>
      <c r="N49" s="30">
        <f>IF(N$10="","",SUMPRODUCT(--(db!$B$2:$B$6347=$E49),(LEN(db!$G$2:$G$6347)-LEN(SUBSTITUTE((UPPER(db!$G$2:$G$6347)),UPPER(N$10),"")))/LEN(N$10)))</f>
        <v>0</v>
      </c>
      <c r="O49" s="30">
        <f>IF(O$10="","",SUMPRODUCT(--(db!$B$2:$B$6347=$E49),(LEN(db!$G$2:$G$6347)-LEN(SUBSTITUTE((UPPER(db!$G$2:$G$6347)),UPPER(O$10),"")))/LEN(O$10)))</f>
        <v>0</v>
      </c>
      <c r="P49" s="30">
        <f>IF(P$10="","",SUMPRODUCT(--(db!$B$2:$B$6347=$E49),(LEN(db!$G$2:$G$6347)-LEN(SUBSTITUTE((UPPER(db!$G$2:$G$6347)),UPPER(P$10),"")))/LEN(P$10)))</f>
        <v>0</v>
      </c>
      <c r="Q49" s="30">
        <f>IF(Q$10="","",SUMPRODUCT(--(db!$B$2:$B$6347=$E49),(LEN(db!$G$2:$G$6347)-LEN(SUBSTITUTE((UPPER(db!$G$2:$G$6347)),UPPER(Q$10),"")))/LEN(Q$10)))</f>
        <v>0</v>
      </c>
      <c r="R49" s="30">
        <f>IF(R$10="","",SUMPRODUCT(--(db!$B$2:$B$6347=$E49),(LEN(db!$G$2:$G$6347)-LEN(SUBSTITUTE((UPPER(db!$G$2:$G$6347)),UPPER(R$10),"")))/LEN(R$10)))</f>
        <v>0</v>
      </c>
      <c r="S49" s="30">
        <f>IF(S$10="","",SUMPRODUCT(--(db!$B$2:$B$6347=$E49),(LEN(db!$G$2:$G$6347)-LEN(SUBSTITUTE((UPPER(db!$G$2:$G$6347)),UPPER(S$10),"")))/LEN(S$10)))</f>
        <v>0</v>
      </c>
      <c r="T49" s="30">
        <f>IF(T$10="","",SUMPRODUCT(--(db!$B$2:$B$6347=$E49),(LEN(db!$G$2:$G$6347)-LEN(SUBSTITUTE((UPPER(db!$G$2:$G$6347)),UPPER(T$10),"")))/LEN(T$10)))</f>
        <v>0</v>
      </c>
      <c r="U49" s="30">
        <f>IF(U$10="","",SUMPRODUCT(--(db!$B$2:$B$6347=$E49),(LEN(db!$G$2:$G$6347)-LEN(SUBSTITUTE((UPPER(db!$G$2:$G$6347)),UPPER(U$10),"")))/LEN(U$10)))</f>
        <v>0</v>
      </c>
      <c r="V49" s="30">
        <f>IF(V$10="","",SUMPRODUCT(--(db!$B$2:$B$6347=$E49),(LEN(db!$G$2:$G$6347)-LEN(SUBSTITUTE((UPPER(db!$G$2:$G$6347)),UPPER(V$10),"")))/LEN(V$10)))</f>
        <v>0</v>
      </c>
      <c r="W49" s="30">
        <f>IF(W$10="","",SUMPRODUCT(--(db!$B$2:$B$6347=$E49),(LEN(db!$G$2:$G$6347)-LEN(SUBSTITUTE((UPPER(db!$G$2:$G$6347)),UPPER(W$10),"")))/LEN(W$10)))</f>
        <v>0</v>
      </c>
      <c r="X49" s="30">
        <f>IF(X$10="","",SUMPRODUCT(--(db!$B$2:$B$6347=$E49),(LEN(db!$G$2:$G$6347)-LEN(SUBSTITUTE((UPPER(db!$G$2:$G$6347)),UPPER(X$10),"")))/LEN(X$10)))</f>
        <v>0</v>
      </c>
      <c r="Y49" s="30">
        <f>IF(Y$10="","",SUMPRODUCT(--(db!$B$2:$B$6347=$E49),(LEN(db!$G$2:$G$6347)-LEN(SUBSTITUTE((UPPER(db!$G$2:$G$6347)),UPPER(Y$10),"")))/LEN(Y$10)))</f>
        <v>0</v>
      </c>
      <c r="Z49" s="30">
        <f>IF(Z$10="","",SUMPRODUCT(--(db!$B$2:$B$6347=$E49),(LEN(db!$G$2:$G$6347)-LEN(SUBSTITUTE((UPPER(db!$G$2:$G$6347)),UPPER(Z$10),"")))/LEN(Z$10)))</f>
        <v>0</v>
      </c>
      <c r="AA49" s="30">
        <f>IF(AA$10="","",SUMPRODUCT(--(db!$B$2:$B$6347=$E49),(LEN(db!$G$2:$G$6347)-LEN(SUBSTITUTE((UPPER(db!$G$2:$G$6347)),UPPER(AA$10),"")))/LEN(AA$10)))</f>
        <v>0</v>
      </c>
      <c r="AB49" s="30">
        <f>IF(AB$10="","",SUMPRODUCT(--(db!$B$2:$B$6347=$E49),(LEN(db!$G$2:$G$6347)-LEN(SUBSTITUTE((UPPER(db!$G$2:$G$6347)),UPPER(AB$10),"")))/LEN(AB$10)))</f>
        <v>0</v>
      </c>
      <c r="AC49" s="30">
        <f>IF(AC$10="","",SUMPRODUCT(--(db!$B$2:$B$6347=$E49),(LEN(db!$G$2:$G$6347)-LEN(SUBSTITUTE((UPPER(db!$G$2:$G$6347)),UPPER(AC$10),"")))/LEN(AC$10)))</f>
        <v>0</v>
      </c>
      <c r="AD49" s="30">
        <f>IF(AD$10="","",SUMPRODUCT(--(db!$B$2:$B$6347=$E49),(LEN(db!$G$2:$G$6347)-LEN(SUBSTITUTE((UPPER(db!$G$2:$G$6347)),UPPER(AD$10),"")))/LEN(AD$10)))</f>
        <v>0</v>
      </c>
      <c r="AE49" s="30">
        <f>IF(AE$10="","",SUMPRODUCT(--(db!$B$2:$B$6347=$E49),(LEN(db!$G$2:$G$6347)-LEN(SUBSTITUTE((UPPER(db!$G$2:$G$6347)),UPPER(AE$10),"")))/LEN(AE$10)))</f>
        <v>0</v>
      </c>
      <c r="AF49" s="30">
        <f>IF(AF$10="","",SUMPRODUCT(--(db!$B$2:$B$6347=$E49),(LEN(db!$G$2:$G$6347)-LEN(SUBSTITUTE((UPPER(db!$G$2:$G$6347)),UPPER(AF$10),"")))/LEN(AF$10)))</f>
        <v>0</v>
      </c>
      <c r="AG49" s="30">
        <f>IF(AG$10="","",SUMPRODUCT(--(db!$B$2:$B$6347=$E49),(LEN(db!$G$2:$G$6347)-LEN(SUBSTITUTE((UPPER(db!$G$2:$G$6347)),UPPER(AG$10),"")))/LEN(AG$10)))</f>
        <v>0</v>
      </c>
      <c r="AH49" s="30">
        <f>IF(AH$10="","",SUMPRODUCT(--(db!$B$2:$B$6347=$E49),(LEN(db!$G$2:$G$6347)-LEN(SUBSTITUTE((UPPER(db!$G$2:$G$6347)),UPPER(AH$10),"")))/LEN(AH$10)))</f>
        <v>0</v>
      </c>
      <c r="AI49" s="30">
        <f>IF(AI$10="","",SUMPRODUCT(--(db!$B$2:$B$6347=$E49),(LEN(db!$G$2:$G$6347)-LEN(SUBSTITUTE((UPPER(db!$G$2:$G$6347)),UPPER(AI$10),"")))/LEN(AI$10)))</f>
        <v>0</v>
      </c>
      <c r="AJ49" s="30">
        <f>IF(AJ$10="","",SUMPRODUCT(--(db!$B$2:$B$6347=$E49),(LEN(db!$G$2:$G$6347)-LEN(SUBSTITUTE((UPPER(db!$G$2:$G$6347)),UPPER(AJ$10),"")))/LEN(AJ$10)))</f>
        <v>0</v>
      </c>
      <c r="AK49" s="30">
        <f>IF(AK$10="","",SUMPRODUCT(--(db!$B$2:$B$6347=$E49),(LEN(db!$G$2:$G$6347)-LEN(SUBSTITUTE((UPPER(db!$G$2:$G$6347)),UPPER(AK$10),"")))/LEN(AK$10)))</f>
        <v>0</v>
      </c>
      <c r="AL49" s="30">
        <f>IF(AL$10="","",SUMPRODUCT(--(db!$B$2:$B$6347=$E49),(LEN(db!$G$2:$G$6347)-LEN(SUBSTITUTE((UPPER(db!$G$2:$G$6347)),UPPER(AL$10),"")))/LEN(AL$10)))</f>
        <v>0</v>
      </c>
      <c r="AM49" s="30">
        <f>IF(AM$10="","",SUMPRODUCT(--(db!$B$2:$B$6347=$E49),(LEN(db!$G$2:$G$6347)-LEN(SUBSTITUTE((UPPER(db!$G$2:$G$6347)),UPPER(AM$10),"")))/LEN(AM$10)))</f>
        <v>0</v>
      </c>
      <c r="AN49" s="30">
        <f>IF(AN$10="","",SUMPRODUCT(--(db!$B$2:$B$6347=$E49),(LEN(db!$G$2:$G$6347)-LEN(SUBSTITUTE((UPPER(db!$G$2:$G$6347)),UPPER(AN$10),"")))/LEN(AN$10)))</f>
        <v>0</v>
      </c>
      <c r="AO49" s="30">
        <f>IF(AO$10="","",SUMPRODUCT(--(db!$B$2:$B$6347=$E49),(LEN(db!$G$2:$G$6347)-LEN(SUBSTITUTE((UPPER(db!$G$2:$G$6347)),UPPER(AO$10),"")))/LEN(AO$10)))</f>
        <v>0</v>
      </c>
      <c r="AP49" s="30">
        <f>IF(AP$10="","",SUMPRODUCT(--(db!$B$2:$B$6347=$E49),(LEN(db!$G$2:$G$6347)-LEN(SUBSTITUTE((UPPER(db!$G$2:$G$6347)),UPPER(AP$10),"")))/LEN(AP$10)))</f>
        <v>0</v>
      </c>
      <c r="AQ49" s="129">
        <f>IF(AQ$10="","",SUMPRODUCT(--(db!$B$2:$B$6347=$E49),(LEN(db!$G$2:$G$6347)-LEN(SUBSTITUTE((UPPER(db!$G$2:$G$6347)),UPPER(AQ$10),"")))/LEN(AQ$10)))</f>
        <v>0</v>
      </c>
      <c r="AR49" s="120">
        <v>39</v>
      </c>
      <c r="AS49" s="115"/>
      <c r="AT49" s="121"/>
      <c r="AU49" s="122">
        <f t="shared" si="1"/>
        <v>0</v>
      </c>
      <c r="AW49" s="347"/>
      <c r="AX49" s="295"/>
      <c r="AY49" s="348" t="str">
        <f>"= 19 x "&amp;AY48/19</f>
        <v>= 19 x 0</v>
      </c>
      <c r="AZ49" s="335">
        <f>SUM(AZ28:AZ48)</f>
        <v>0</v>
      </c>
      <c r="BA49" s="335">
        <f>SUM(BA28:BA48)</f>
        <v>0</v>
      </c>
      <c r="BD49" s="378"/>
      <c r="BE49" s="379">
        <v>38</v>
      </c>
      <c r="BF49" s="535" t="s">
        <v>291</v>
      </c>
      <c r="BG49" s="380">
        <v>90</v>
      </c>
      <c r="BH49" s="133">
        <f>SUM($AG$48)</f>
        <v>0</v>
      </c>
      <c r="BI49" s="336">
        <f>BJ49-BH49</f>
        <v>0</v>
      </c>
      <c r="BJ49" s="381">
        <f>SUMPRODUCT(--($AT$11:$AT$124=BF49),$AU$11:$AU$124)</f>
        <v>0</v>
      </c>
      <c r="BK49" s="61"/>
      <c r="BL49" s="61"/>
      <c r="BM49" s="340"/>
      <c r="BN49" s="340"/>
      <c r="BO49" s="344"/>
      <c r="BP49" s="339">
        <f>SUM(BP39:BP48)</f>
        <v>0</v>
      </c>
      <c r="BQ49" s="61"/>
      <c r="BR49" s="61"/>
      <c r="BS49" s="61"/>
    </row>
    <row r="50" spans="3:71" x14ac:dyDescent="0.25">
      <c r="C50" s="115" t="s">
        <v>293</v>
      </c>
      <c r="D50" s="115">
        <v>48</v>
      </c>
      <c r="E50" s="116">
        <v>40</v>
      </c>
      <c r="F50" s="167">
        <f>IF(F$10="","",SUMPRODUCT(--(db!$B$2:$B$6347=$E50),(LEN(db!$G$2:$G$6347)-LEN(SUBSTITUTE((UPPER(db!$G$2:$G$6347)),UPPER(F$10),"")))/LEN(F$10)))</f>
        <v>0</v>
      </c>
      <c r="G50" s="168">
        <f>IF(G$10="","",SUMPRODUCT(--(db!$B$2:$B$6347=$E50),(LEN(db!$G$2:$G$6347)-LEN(SUBSTITUTE((UPPER(db!$G$2:$G$6347)),UPPER(G$10),"")))/LEN(G$10)))</f>
        <v>0</v>
      </c>
      <c r="H50" s="168">
        <f>IF(H$10="","",SUMPRODUCT(--(db!$B$2:$B$6347=$E50),(LEN(db!$G$2:$G$6347)-LEN(SUBSTITUTE((UPPER(db!$G$2:$G$6347)),UPPER(H$10),"")))/LEN(H$10)))</f>
        <v>0</v>
      </c>
      <c r="I50" s="168">
        <f>IF(I$10="","",SUMPRODUCT(--(db!$B$2:$B$6347=$E50),(LEN(db!$G$2:$G$6347)-LEN(SUBSTITUTE((UPPER(db!$G$2:$G$6347)),UPPER(I$10),"")))/LEN(I$10)))</f>
        <v>0</v>
      </c>
      <c r="J50" s="168">
        <f>IF(J$10="","",SUMPRODUCT(--(db!$B$2:$B$6347=$E50),(LEN(db!$G$2:$G$6347)-LEN(SUBSTITUTE((UPPER(db!$G$2:$G$6347)),UPPER(J$10),"")))/LEN(J$10)))</f>
        <v>0</v>
      </c>
      <c r="K50" s="168">
        <f>IF(K$10="","",SUMPRODUCT(--(db!$B$2:$B$6347=$E50),(LEN(db!$G$2:$G$6347)-LEN(SUBSTITUTE((UPPER(db!$G$2:$G$6347)),UPPER(K$10),"")))/LEN(K$10)))</f>
        <v>0</v>
      </c>
      <c r="L50" s="168">
        <f>IF(L$10="","",SUMPRODUCT(--(db!$B$2:$B$6347=$E50),(LEN(db!$G$2:$G$6347)-LEN(SUBSTITUTE((UPPER(db!$G$2:$G$6347)),UPPER(L$10),"")))/LEN(L$10)))</f>
        <v>0</v>
      </c>
      <c r="M50" s="168">
        <f>IF(M$10="","",SUMPRODUCT(--(db!$B$2:$B$6347=$E50),(LEN(db!$G$2:$G$6347)-LEN(SUBSTITUTE((UPPER(db!$G$2:$G$6347)),UPPER(M$10),"")))/LEN(M$10)))</f>
        <v>0</v>
      </c>
      <c r="N50" s="168">
        <f>IF(N$10="","",SUMPRODUCT(--(db!$B$2:$B$6347=$E50),(LEN(db!$G$2:$G$6347)-LEN(SUBSTITUTE((UPPER(db!$G$2:$G$6347)),UPPER(N$10),"")))/LEN(N$10)))</f>
        <v>0</v>
      </c>
      <c r="O50" s="168">
        <f>IF(O$10="","",SUMPRODUCT(--(db!$B$2:$B$6347=$E50),(LEN(db!$G$2:$G$6347)-LEN(SUBSTITUTE((UPPER(db!$G$2:$G$6347)),UPPER(O$10),"")))/LEN(O$10)))</f>
        <v>0</v>
      </c>
      <c r="P50" s="168">
        <f>IF(P$10="","",SUMPRODUCT(--(db!$B$2:$B$6347=$E50),(LEN(db!$G$2:$G$6347)-LEN(SUBSTITUTE((UPPER(db!$G$2:$G$6347)),UPPER(P$10),"")))/LEN(P$10)))</f>
        <v>0</v>
      </c>
      <c r="Q50" s="168">
        <f>IF(Q$10="","",SUMPRODUCT(--(db!$B$2:$B$6347=$E50),(LEN(db!$G$2:$G$6347)-LEN(SUBSTITUTE((UPPER(db!$G$2:$G$6347)),UPPER(Q$10),"")))/LEN(Q$10)))</f>
        <v>0</v>
      </c>
      <c r="R50" s="168">
        <f>IF(R$10="","",SUMPRODUCT(--(db!$B$2:$B$6347=$E50),(LEN(db!$G$2:$G$6347)-LEN(SUBSTITUTE((UPPER(db!$G$2:$G$6347)),UPPER(R$10),"")))/LEN(R$10)))</f>
        <v>0</v>
      </c>
      <c r="S50" s="168">
        <f>IF(S$10="","",SUMPRODUCT(--(db!$B$2:$B$6347=$E50),(LEN(db!$G$2:$G$6347)-LEN(SUBSTITUTE((UPPER(db!$G$2:$G$6347)),UPPER(S$10),"")))/LEN(S$10)))</f>
        <v>0</v>
      </c>
      <c r="T50" s="269">
        <f>IF(T$10="","",SUMPRODUCT(--(db!$B$2:$B$6347=$E50),(LEN(db!$G$2:$G$6347)-LEN(SUBSTITUTE((UPPER(db!$G$2:$G$6347)),UPPER(T$10),"")))/LEN(T$10)))</f>
        <v>0</v>
      </c>
      <c r="U50" s="168">
        <f>IF(U$10="","",SUMPRODUCT(--(db!$B$2:$B$6347=$E50),(LEN(db!$G$2:$G$6347)-LEN(SUBSTITUTE((UPPER(db!$G$2:$G$6347)),UPPER(U$10),"")))/LEN(U$10)))</f>
        <v>0</v>
      </c>
      <c r="V50" s="168">
        <f>IF(V$10="","",SUMPRODUCT(--(db!$B$2:$B$6347=$E50),(LEN(db!$G$2:$G$6347)-LEN(SUBSTITUTE((UPPER(db!$G$2:$G$6347)),UPPER(V$10),"")))/LEN(V$10)))</f>
        <v>0</v>
      </c>
      <c r="W50" s="168">
        <f>IF(W$10="","",SUMPRODUCT(--(db!$B$2:$B$6347=$E50),(LEN(db!$G$2:$G$6347)-LEN(SUBSTITUTE((UPPER(db!$G$2:$G$6347)),UPPER(W$10),"")))/LEN(W$10)))</f>
        <v>0</v>
      </c>
      <c r="X50" s="168">
        <f>IF(X$10="","",SUMPRODUCT(--(db!$B$2:$B$6347=$E50),(LEN(db!$G$2:$G$6347)-LEN(SUBSTITUTE((UPPER(db!$G$2:$G$6347)),UPPER(X$10),"")))/LEN(X$10)))</f>
        <v>0</v>
      </c>
      <c r="Y50" s="168">
        <f>IF(Y$10="","",SUMPRODUCT(--(db!$B$2:$B$6347=$E50),(LEN(db!$G$2:$G$6347)-LEN(SUBSTITUTE((UPPER(db!$G$2:$G$6347)),UPPER(Y$10),"")))/LEN(Y$10)))</f>
        <v>0</v>
      </c>
      <c r="Z50" s="168">
        <f>IF(Z$10="","",SUMPRODUCT(--(db!$B$2:$B$6347=$E50),(LEN(db!$G$2:$G$6347)-LEN(SUBSTITUTE((UPPER(db!$G$2:$G$6347)),UPPER(Z$10),"")))/LEN(Z$10)))</f>
        <v>0</v>
      </c>
      <c r="AA50" s="168">
        <f>IF(AA$10="","",SUMPRODUCT(--(db!$B$2:$B$6347=$E50),(LEN(db!$G$2:$G$6347)-LEN(SUBSTITUTE((UPPER(db!$G$2:$G$6347)),UPPER(AA$10),"")))/LEN(AA$10)))</f>
        <v>0</v>
      </c>
      <c r="AB50" s="269">
        <f>IF(AB$10="","",SUMPRODUCT(--(db!$B$2:$B$6347=$E50),(LEN(db!$G$2:$G$6347)-LEN(SUBSTITUTE((UPPER(db!$G$2:$G$6347)),UPPER(AB$10),"")))/LEN(AB$10)))</f>
        <v>0</v>
      </c>
      <c r="AC50" s="168">
        <f>IF(AC$10="","",SUMPRODUCT(--(db!$B$2:$B$6347=$E50),(LEN(db!$G$2:$G$6347)-LEN(SUBSTITUTE((UPPER(db!$G$2:$G$6347)),UPPER(AC$10),"")))/LEN(AC$10)))</f>
        <v>0</v>
      </c>
      <c r="AD50" s="168">
        <f>IF(AD$10="","",SUMPRODUCT(--(db!$B$2:$B$6347=$E50),(LEN(db!$G$2:$G$6347)-LEN(SUBSTITUTE((UPPER(db!$G$2:$G$6347)),UPPER(AD$10),"")))/LEN(AD$10)))</f>
        <v>0</v>
      </c>
      <c r="AE50" s="168">
        <f>IF(AE$10="","",SUMPRODUCT(--(db!$B$2:$B$6347=$E50),(LEN(db!$G$2:$G$6347)-LEN(SUBSTITUTE((UPPER(db!$G$2:$G$6347)),UPPER(AE$10),"")))/LEN(AE$10)))</f>
        <v>0</v>
      </c>
      <c r="AF50" s="168">
        <f>IF(AF$10="","",SUMPRODUCT(--(db!$B$2:$B$6347=$E50),(LEN(db!$G$2:$G$6347)-LEN(SUBSTITUTE((UPPER(db!$G$2:$G$6347)),UPPER(AF$10),"")))/LEN(AF$10)))</f>
        <v>0</v>
      </c>
      <c r="AG50" s="168">
        <f>IF(AG$10="","",SUMPRODUCT(--(db!$B$2:$B$6347=$E50),(LEN(db!$G$2:$G$6347)-LEN(SUBSTITUTE((UPPER(db!$G$2:$G$6347)),UPPER(AG$10),"")))/LEN(AG$10)))</f>
        <v>0</v>
      </c>
      <c r="AH50" s="168">
        <f>IF(AH$10="","",SUMPRODUCT(--(db!$B$2:$B$6347=$E50),(LEN(db!$G$2:$G$6347)-LEN(SUBSTITUTE((UPPER(db!$G$2:$G$6347)),UPPER(AH$10),"")))/LEN(AH$10)))</f>
        <v>0</v>
      </c>
      <c r="AI50" s="168">
        <f>IF(AI$10="","",SUMPRODUCT(--(db!$B$2:$B$6347=$E50),(LEN(db!$G$2:$G$6347)-LEN(SUBSTITUTE((UPPER(db!$G$2:$G$6347)),UPPER(AI$10),"")))/LEN(AI$10)))</f>
        <v>0</v>
      </c>
      <c r="AJ50" s="168">
        <f>IF(AJ$10="","",SUMPRODUCT(--(db!$B$2:$B$6347=$E50),(LEN(db!$G$2:$G$6347)-LEN(SUBSTITUTE((UPPER(db!$G$2:$G$6347)),UPPER(AJ$10),"")))/LEN(AJ$10)))</f>
        <v>0</v>
      </c>
      <c r="AK50" s="168">
        <f>IF(AK$10="","",SUMPRODUCT(--(db!$B$2:$B$6347=$E50),(LEN(db!$G$2:$G$6347)-LEN(SUBSTITUTE((UPPER(db!$G$2:$G$6347)),UPPER(AK$10),"")))/LEN(AK$10)))</f>
        <v>0</v>
      </c>
      <c r="AL50" s="168">
        <f>IF(AL$10="","",SUMPRODUCT(--(db!$B$2:$B$6347=$E50),(LEN(db!$G$2:$G$6347)-LEN(SUBSTITUTE((UPPER(db!$G$2:$G$6347)),UPPER(AL$10),"")))/LEN(AL$10)))</f>
        <v>0</v>
      </c>
      <c r="AM50" s="168">
        <f>IF(AM$10="","",SUMPRODUCT(--(db!$B$2:$B$6347=$E50),(LEN(db!$G$2:$G$6347)-LEN(SUBSTITUTE((UPPER(db!$G$2:$G$6347)),UPPER(AM$10),"")))/LEN(AM$10)))</f>
        <v>0</v>
      </c>
      <c r="AN50" s="168">
        <f>IF(AN$10="","",SUMPRODUCT(--(db!$B$2:$B$6347=$E50),(LEN(db!$G$2:$G$6347)-LEN(SUBSTITUTE((UPPER(db!$G$2:$G$6347)),UPPER(AN$10),"")))/LEN(AN$10)))</f>
        <v>0</v>
      </c>
      <c r="AO50" s="168">
        <f>IF(AO$10="","",SUMPRODUCT(--(db!$B$2:$B$6347=$E50),(LEN(db!$G$2:$G$6347)-LEN(SUBSTITUTE((UPPER(db!$G$2:$G$6347)),UPPER(AO$10),"")))/LEN(AO$10)))</f>
        <v>0</v>
      </c>
      <c r="AP50" s="168">
        <f>IF(AP$10="","",SUMPRODUCT(--(db!$B$2:$B$6347=$E50),(LEN(db!$G$2:$G$6347)-LEN(SUBSTITUTE((UPPER(db!$G$2:$G$6347)),UPPER(AP$10),"")))/LEN(AP$10)))</f>
        <v>0</v>
      </c>
      <c r="AQ50" s="169">
        <f>IF(AQ$10="","",SUMPRODUCT(--(db!$B$2:$B$6347=$E50),(LEN(db!$G$2:$G$6347)-LEN(SUBSTITUTE((UPPER(db!$G$2:$G$6347)),UPPER(AQ$10),"")))/LEN(AQ$10)))</f>
        <v>0</v>
      </c>
      <c r="AR50" s="120">
        <v>40</v>
      </c>
      <c r="AS50" s="115">
        <v>48</v>
      </c>
      <c r="AT50" s="125" t="s">
        <v>293</v>
      </c>
      <c r="AU50" s="122">
        <f t="shared" si="1"/>
        <v>0</v>
      </c>
      <c r="AW50" s="333"/>
      <c r="AX50" s="344"/>
      <c r="AY50" s="349" t="s">
        <v>294</v>
      </c>
      <c r="AZ50" s="350">
        <v>161</v>
      </c>
      <c r="BA50" s="350">
        <v>161</v>
      </c>
      <c r="BD50" s="378"/>
      <c r="BE50" s="379">
        <v>19</v>
      </c>
      <c r="BF50" s="347" t="s">
        <v>452</v>
      </c>
      <c r="BG50" s="380">
        <v>90</v>
      </c>
      <c r="BH50" s="133">
        <f>SUM($AG$29)</f>
        <v>0</v>
      </c>
      <c r="BI50" s="336">
        <f>BJ50-BH50</f>
        <v>0</v>
      </c>
      <c r="BJ50" s="381">
        <f>SUMPRODUCT(--($AT$11:$AT$124=BF50),$AU$11:$AU$124)</f>
        <v>0</v>
      </c>
      <c r="BK50" s="61"/>
      <c r="BL50" s="61"/>
      <c r="BM50" s="340"/>
      <c r="BN50" s="340"/>
      <c r="BO50" s="344"/>
      <c r="BP50" s="345" t="str">
        <f>"= 19 x "&amp;BP49/19</f>
        <v>= 19 x 0</v>
      </c>
      <c r="BQ50" s="61"/>
      <c r="BR50" s="61"/>
      <c r="BS50" s="61"/>
    </row>
    <row r="51" spans="3:71" x14ac:dyDescent="0.25">
      <c r="C51" s="115" t="s">
        <v>293</v>
      </c>
      <c r="D51" s="115">
        <v>48</v>
      </c>
      <c r="E51" s="116">
        <v>41</v>
      </c>
      <c r="F51" s="167">
        <f>IF(F$10="","",SUMPRODUCT(--(db!$B$2:$B$6347=$E51),(LEN(db!$G$2:$G$6347)-LEN(SUBSTITUTE((UPPER(db!$G$2:$G$6347)),UPPER(F$10),"")))/LEN(F$10)))</f>
        <v>0</v>
      </c>
      <c r="G51" s="168">
        <f>IF(G$10="","",SUMPRODUCT(--(db!$B$2:$B$6347=$E51),(LEN(db!$G$2:$G$6347)-LEN(SUBSTITUTE((UPPER(db!$G$2:$G$6347)),UPPER(G$10),"")))/LEN(G$10)))</f>
        <v>0</v>
      </c>
      <c r="H51" s="168">
        <f>IF(H$10="","",SUMPRODUCT(--(db!$B$2:$B$6347=$E51),(LEN(db!$G$2:$G$6347)-LEN(SUBSTITUTE((UPPER(db!$G$2:$G$6347)),UPPER(H$10),"")))/LEN(H$10)))</f>
        <v>0</v>
      </c>
      <c r="I51" s="168">
        <f>IF(I$10="","",SUMPRODUCT(--(db!$B$2:$B$6347=$E51),(LEN(db!$G$2:$G$6347)-LEN(SUBSTITUTE((UPPER(db!$G$2:$G$6347)),UPPER(I$10),"")))/LEN(I$10)))</f>
        <v>0</v>
      </c>
      <c r="J51" s="168">
        <f>IF(J$10="","",SUMPRODUCT(--(db!$B$2:$B$6347=$E51),(LEN(db!$G$2:$G$6347)-LEN(SUBSTITUTE((UPPER(db!$G$2:$G$6347)),UPPER(J$10),"")))/LEN(J$10)))</f>
        <v>0</v>
      </c>
      <c r="K51" s="168">
        <f>IF(K$10="","",SUMPRODUCT(--(db!$B$2:$B$6347=$E51),(LEN(db!$G$2:$G$6347)-LEN(SUBSTITUTE((UPPER(db!$G$2:$G$6347)),UPPER(K$10),"")))/LEN(K$10)))</f>
        <v>0</v>
      </c>
      <c r="L51" s="168">
        <f>IF(L$10="","",SUMPRODUCT(--(db!$B$2:$B$6347=$E51),(LEN(db!$G$2:$G$6347)-LEN(SUBSTITUTE((UPPER(db!$G$2:$G$6347)),UPPER(L$10),"")))/LEN(L$10)))</f>
        <v>0</v>
      </c>
      <c r="M51" s="168">
        <f>IF(M$10="","",SUMPRODUCT(--(db!$B$2:$B$6347=$E51),(LEN(db!$G$2:$G$6347)-LEN(SUBSTITUTE((UPPER(db!$G$2:$G$6347)),UPPER(M$10),"")))/LEN(M$10)))</f>
        <v>0</v>
      </c>
      <c r="N51" s="168">
        <f>IF(N$10="","",SUMPRODUCT(--(db!$B$2:$B$6347=$E51),(LEN(db!$G$2:$G$6347)-LEN(SUBSTITUTE((UPPER(db!$G$2:$G$6347)),UPPER(N$10),"")))/LEN(N$10)))</f>
        <v>0</v>
      </c>
      <c r="O51" s="168">
        <f>IF(O$10="","",SUMPRODUCT(--(db!$B$2:$B$6347=$E51),(LEN(db!$G$2:$G$6347)-LEN(SUBSTITUTE((UPPER(db!$G$2:$G$6347)),UPPER(O$10),"")))/LEN(O$10)))</f>
        <v>0</v>
      </c>
      <c r="P51" s="168">
        <f>IF(P$10="","",SUMPRODUCT(--(db!$B$2:$B$6347=$E51),(LEN(db!$G$2:$G$6347)-LEN(SUBSTITUTE((UPPER(db!$G$2:$G$6347)),UPPER(P$10),"")))/LEN(P$10)))</f>
        <v>0</v>
      </c>
      <c r="Q51" s="168">
        <f>IF(Q$10="","",SUMPRODUCT(--(db!$B$2:$B$6347=$E51),(LEN(db!$G$2:$G$6347)-LEN(SUBSTITUTE((UPPER(db!$G$2:$G$6347)),UPPER(Q$10),"")))/LEN(Q$10)))</f>
        <v>0</v>
      </c>
      <c r="R51" s="168">
        <f>IF(R$10="","",SUMPRODUCT(--(db!$B$2:$B$6347=$E51),(LEN(db!$G$2:$G$6347)-LEN(SUBSTITUTE((UPPER(db!$G$2:$G$6347)),UPPER(R$10),"")))/LEN(R$10)))</f>
        <v>0</v>
      </c>
      <c r="S51" s="168">
        <f>IF(S$10="","",SUMPRODUCT(--(db!$B$2:$B$6347=$E51),(LEN(db!$G$2:$G$6347)-LEN(SUBSTITUTE((UPPER(db!$G$2:$G$6347)),UPPER(S$10),"")))/LEN(S$10)))</f>
        <v>0</v>
      </c>
      <c r="T51" s="269">
        <f>IF(T$10="","",SUMPRODUCT(--(db!$B$2:$B$6347=$E51),(LEN(db!$G$2:$G$6347)-LEN(SUBSTITUTE((UPPER(db!$G$2:$G$6347)),UPPER(T$10),"")))/LEN(T$10)))</f>
        <v>0</v>
      </c>
      <c r="U51" s="168">
        <f>IF(U$10="","",SUMPRODUCT(--(db!$B$2:$B$6347=$E51),(LEN(db!$G$2:$G$6347)-LEN(SUBSTITUTE((UPPER(db!$G$2:$G$6347)),UPPER(U$10),"")))/LEN(U$10)))</f>
        <v>0</v>
      </c>
      <c r="V51" s="168">
        <f>IF(V$10="","",SUMPRODUCT(--(db!$B$2:$B$6347=$E51),(LEN(db!$G$2:$G$6347)-LEN(SUBSTITUTE((UPPER(db!$G$2:$G$6347)),UPPER(V$10),"")))/LEN(V$10)))</f>
        <v>0</v>
      </c>
      <c r="W51" s="168">
        <f>IF(W$10="","",SUMPRODUCT(--(db!$B$2:$B$6347=$E51),(LEN(db!$G$2:$G$6347)-LEN(SUBSTITUTE((UPPER(db!$G$2:$G$6347)),UPPER(W$10),"")))/LEN(W$10)))</f>
        <v>0</v>
      </c>
      <c r="X51" s="168">
        <f>IF(X$10="","",SUMPRODUCT(--(db!$B$2:$B$6347=$E51),(LEN(db!$G$2:$G$6347)-LEN(SUBSTITUTE((UPPER(db!$G$2:$G$6347)),UPPER(X$10),"")))/LEN(X$10)))</f>
        <v>0</v>
      </c>
      <c r="Y51" s="168">
        <f>IF(Y$10="","",SUMPRODUCT(--(db!$B$2:$B$6347=$E51),(LEN(db!$G$2:$G$6347)-LEN(SUBSTITUTE((UPPER(db!$G$2:$G$6347)),UPPER(Y$10),"")))/LEN(Y$10)))</f>
        <v>0</v>
      </c>
      <c r="Z51" s="168">
        <f>IF(Z$10="","",SUMPRODUCT(--(db!$B$2:$B$6347=$E51),(LEN(db!$G$2:$G$6347)-LEN(SUBSTITUTE((UPPER(db!$G$2:$G$6347)),UPPER(Z$10),"")))/LEN(Z$10)))</f>
        <v>0</v>
      </c>
      <c r="AA51" s="168">
        <f>IF(AA$10="","",SUMPRODUCT(--(db!$B$2:$B$6347=$E51),(LEN(db!$G$2:$G$6347)-LEN(SUBSTITUTE((UPPER(db!$G$2:$G$6347)),UPPER(AA$10),"")))/LEN(AA$10)))</f>
        <v>0</v>
      </c>
      <c r="AB51" s="269">
        <f>IF(AB$10="","",SUMPRODUCT(--(db!$B$2:$B$6347=$E51),(LEN(db!$G$2:$G$6347)-LEN(SUBSTITUTE((UPPER(db!$G$2:$G$6347)),UPPER(AB$10),"")))/LEN(AB$10)))</f>
        <v>0</v>
      </c>
      <c r="AC51" s="168">
        <f>IF(AC$10="","",SUMPRODUCT(--(db!$B$2:$B$6347=$E51),(LEN(db!$G$2:$G$6347)-LEN(SUBSTITUTE((UPPER(db!$G$2:$G$6347)),UPPER(AC$10),"")))/LEN(AC$10)))</f>
        <v>0</v>
      </c>
      <c r="AD51" s="168">
        <f>IF(AD$10="","",SUMPRODUCT(--(db!$B$2:$B$6347=$E51),(LEN(db!$G$2:$G$6347)-LEN(SUBSTITUTE((UPPER(db!$G$2:$G$6347)),UPPER(AD$10),"")))/LEN(AD$10)))</f>
        <v>0</v>
      </c>
      <c r="AE51" s="168">
        <f>IF(AE$10="","",SUMPRODUCT(--(db!$B$2:$B$6347=$E51),(LEN(db!$G$2:$G$6347)-LEN(SUBSTITUTE((UPPER(db!$G$2:$G$6347)),UPPER(AE$10),"")))/LEN(AE$10)))</f>
        <v>0</v>
      </c>
      <c r="AF51" s="168">
        <f>IF(AF$10="","",SUMPRODUCT(--(db!$B$2:$B$6347=$E51),(LEN(db!$G$2:$G$6347)-LEN(SUBSTITUTE((UPPER(db!$G$2:$G$6347)),UPPER(AF$10),"")))/LEN(AF$10)))</f>
        <v>0</v>
      </c>
      <c r="AG51" s="168">
        <f>IF(AG$10="","",SUMPRODUCT(--(db!$B$2:$B$6347=$E51),(LEN(db!$G$2:$G$6347)-LEN(SUBSTITUTE((UPPER(db!$G$2:$G$6347)),UPPER(AG$10),"")))/LEN(AG$10)))</f>
        <v>0</v>
      </c>
      <c r="AH51" s="168">
        <f>IF(AH$10="","",SUMPRODUCT(--(db!$B$2:$B$6347=$E51),(LEN(db!$G$2:$G$6347)-LEN(SUBSTITUTE((UPPER(db!$G$2:$G$6347)),UPPER(AH$10),"")))/LEN(AH$10)))</f>
        <v>0</v>
      </c>
      <c r="AI51" s="168">
        <f>IF(AI$10="","",SUMPRODUCT(--(db!$B$2:$B$6347=$E51),(LEN(db!$G$2:$G$6347)-LEN(SUBSTITUTE((UPPER(db!$G$2:$G$6347)),UPPER(AI$10),"")))/LEN(AI$10)))</f>
        <v>0</v>
      </c>
      <c r="AJ51" s="168">
        <f>IF(AJ$10="","",SUMPRODUCT(--(db!$B$2:$B$6347=$E51),(LEN(db!$G$2:$G$6347)-LEN(SUBSTITUTE((UPPER(db!$G$2:$G$6347)),UPPER(AJ$10),"")))/LEN(AJ$10)))</f>
        <v>0</v>
      </c>
      <c r="AK51" s="168">
        <f>IF(AK$10="","",SUMPRODUCT(--(db!$B$2:$B$6347=$E51),(LEN(db!$G$2:$G$6347)-LEN(SUBSTITUTE((UPPER(db!$G$2:$G$6347)),UPPER(AK$10),"")))/LEN(AK$10)))</f>
        <v>0</v>
      </c>
      <c r="AL51" s="168">
        <f>IF(AL$10="","",SUMPRODUCT(--(db!$B$2:$B$6347=$E51),(LEN(db!$G$2:$G$6347)-LEN(SUBSTITUTE((UPPER(db!$G$2:$G$6347)),UPPER(AL$10),"")))/LEN(AL$10)))</f>
        <v>0</v>
      </c>
      <c r="AM51" s="168">
        <f>IF(AM$10="","",SUMPRODUCT(--(db!$B$2:$B$6347=$E51),(LEN(db!$G$2:$G$6347)-LEN(SUBSTITUTE((UPPER(db!$G$2:$G$6347)),UPPER(AM$10),"")))/LEN(AM$10)))</f>
        <v>0</v>
      </c>
      <c r="AN51" s="168">
        <f>IF(AN$10="","",SUMPRODUCT(--(db!$B$2:$B$6347=$E51),(LEN(db!$G$2:$G$6347)-LEN(SUBSTITUTE((UPPER(db!$G$2:$G$6347)),UPPER(AN$10),"")))/LEN(AN$10)))</f>
        <v>0</v>
      </c>
      <c r="AO51" s="168">
        <f>IF(AO$10="","",SUMPRODUCT(--(db!$B$2:$B$6347=$E51),(LEN(db!$G$2:$G$6347)-LEN(SUBSTITUTE((UPPER(db!$G$2:$G$6347)),UPPER(AO$10),"")))/LEN(AO$10)))</f>
        <v>0</v>
      </c>
      <c r="AP51" s="168">
        <f>IF(AP$10="","",SUMPRODUCT(--(db!$B$2:$B$6347=$E51),(LEN(db!$G$2:$G$6347)-LEN(SUBSTITUTE((UPPER(db!$G$2:$G$6347)),UPPER(AP$10),"")))/LEN(AP$10)))</f>
        <v>0</v>
      </c>
      <c r="AQ51" s="169">
        <f>IF(AQ$10="","",SUMPRODUCT(--(db!$B$2:$B$6347=$E51),(LEN(db!$G$2:$G$6347)-LEN(SUBSTITUTE((UPPER(db!$G$2:$G$6347)),UPPER(AQ$10),"")))/LEN(AQ$10)))</f>
        <v>0</v>
      </c>
      <c r="AR51" s="120">
        <v>41</v>
      </c>
      <c r="AS51" s="115">
        <v>48</v>
      </c>
      <c r="AT51" s="125" t="s">
        <v>293</v>
      </c>
      <c r="AU51" s="122">
        <f t="shared" si="1"/>
        <v>0</v>
      </c>
      <c r="AW51" s="333"/>
      <c r="AX51" s="344"/>
      <c r="AY51" s="335"/>
      <c r="AZ51" s="350">
        <v>231</v>
      </c>
      <c r="BA51" s="350">
        <v>231</v>
      </c>
      <c r="BD51" s="378"/>
      <c r="BE51" s="379">
        <v>7</v>
      </c>
      <c r="BF51" s="347" t="s">
        <v>453</v>
      </c>
      <c r="BG51" s="380">
        <v>90</v>
      </c>
      <c r="BH51" s="133">
        <f>SUM($AG$17)</f>
        <v>0</v>
      </c>
      <c r="BI51" s="336">
        <f>BJ51-BH51</f>
        <v>0</v>
      </c>
      <c r="BJ51" s="381">
        <f>SUM(AU17)</f>
        <v>0</v>
      </c>
      <c r="BK51" s="61"/>
      <c r="BL51" s="61"/>
      <c r="BM51" s="344"/>
      <c r="BN51" s="344"/>
      <c r="BO51" s="344"/>
      <c r="BP51" s="335" t="s">
        <v>295</v>
      </c>
      <c r="BQ51" s="61"/>
      <c r="BR51" s="61"/>
      <c r="BS51" s="61"/>
    </row>
    <row r="52" spans="3:71" x14ac:dyDescent="0.25">
      <c r="C52" s="115" t="s">
        <v>296</v>
      </c>
      <c r="D52" s="115">
        <v>278</v>
      </c>
      <c r="E52" s="116">
        <v>42</v>
      </c>
      <c r="F52" s="170">
        <f>IF(F$10="","",SUMPRODUCT(--(db!$B$2:$B$6347=$E52),(LEN(db!$G$2:$G$6347)-LEN(SUBSTITUTE((UPPER(db!$G$2:$G$6347)),UPPER(F$10),"")))/LEN(F$10)))</f>
        <v>0</v>
      </c>
      <c r="G52" s="171">
        <f>IF(G$10="","",SUMPRODUCT(--(db!$B$2:$B$6347=$E52),(LEN(db!$G$2:$G$6347)-LEN(SUBSTITUTE((UPPER(db!$G$2:$G$6347)),UPPER(G$10),"")))/LEN(G$10)))</f>
        <v>0</v>
      </c>
      <c r="H52" s="171">
        <f>IF(H$10="","",SUMPRODUCT(--(db!$B$2:$B$6347=$E52),(LEN(db!$G$2:$G$6347)-LEN(SUBSTITUTE((UPPER(db!$G$2:$G$6347)),UPPER(H$10),"")))/LEN(H$10)))</f>
        <v>0</v>
      </c>
      <c r="I52" s="171">
        <f>IF(I$10="","",SUMPRODUCT(--(db!$B$2:$B$6347=$E52),(LEN(db!$G$2:$G$6347)-LEN(SUBSTITUTE((UPPER(db!$G$2:$G$6347)),UPPER(I$10),"")))/LEN(I$10)))</f>
        <v>0</v>
      </c>
      <c r="J52" s="171">
        <f>IF(J$10="","",SUMPRODUCT(--(db!$B$2:$B$6347=$E52),(LEN(db!$G$2:$G$6347)-LEN(SUBSTITUTE((UPPER(db!$G$2:$G$6347)),UPPER(J$10),"")))/LEN(J$10)))</f>
        <v>0</v>
      </c>
      <c r="K52" s="171">
        <f>IF(K$10="","",SUMPRODUCT(--(db!$B$2:$B$6347=$E52),(LEN(db!$G$2:$G$6347)-LEN(SUBSTITUTE((UPPER(db!$G$2:$G$6347)),UPPER(K$10),"")))/LEN(K$10)))</f>
        <v>0</v>
      </c>
      <c r="L52" s="171">
        <f>IF(L$10="","",SUMPRODUCT(--(db!$B$2:$B$6347=$E52),(LEN(db!$G$2:$G$6347)-LEN(SUBSTITUTE((UPPER(db!$G$2:$G$6347)),UPPER(L$10),"")))/LEN(L$10)))</f>
        <v>0</v>
      </c>
      <c r="M52" s="171">
        <f>IF(M$10="","",SUMPRODUCT(--(db!$B$2:$B$6347=$E52),(LEN(db!$G$2:$G$6347)-LEN(SUBSTITUTE((UPPER(db!$G$2:$G$6347)),UPPER(M$10),"")))/LEN(M$10)))</f>
        <v>0</v>
      </c>
      <c r="N52" s="171">
        <f>IF(N$10="","",SUMPRODUCT(--(db!$B$2:$B$6347=$E52),(LEN(db!$G$2:$G$6347)-LEN(SUBSTITUTE((UPPER(db!$G$2:$G$6347)),UPPER(N$10),"")))/LEN(N$10)))</f>
        <v>0</v>
      </c>
      <c r="O52" s="171">
        <f>IF(O$10="","",SUMPRODUCT(--(db!$B$2:$B$6347=$E52),(LEN(db!$G$2:$G$6347)-LEN(SUBSTITUTE((UPPER(db!$G$2:$G$6347)),UPPER(O$10),"")))/LEN(O$10)))</f>
        <v>0</v>
      </c>
      <c r="P52" s="171">
        <f>IF(P$10="","",SUMPRODUCT(--(db!$B$2:$B$6347=$E52),(LEN(db!$G$2:$G$6347)-LEN(SUBSTITUTE((UPPER(db!$G$2:$G$6347)),UPPER(P$10),"")))/LEN(P$10)))</f>
        <v>0</v>
      </c>
      <c r="Q52" s="171">
        <f>IF(Q$10="","",SUMPRODUCT(--(db!$B$2:$B$6347=$E52),(LEN(db!$G$2:$G$6347)-LEN(SUBSTITUTE((UPPER(db!$G$2:$G$6347)),UPPER(Q$10),"")))/LEN(Q$10)))</f>
        <v>0</v>
      </c>
      <c r="R52" s="171">
        <f>IF(R$10="","",SUMPRODUCT(--(db!$B$2:$B$6347=$E52),(LEN(db!$G$2:$G$6347)-LEN(SUBSTITUTE((UPPER(db!$G$2:$G$6347)),UPPER(R$10),"")))/LEN(R$10)))</f>
        <v>0</v>
      </c>
      <c r="S52" s="171">
        <f>IF(S$10="","",SUMPRODUCT(--(db!$B$2:$B$6347=$E52),(LEN(db!$G$2:$G$6347)-LEN(SUBSTITUTE((UPPER(db!$G$2:$G$6347)),UPPER(S$10),"")))/LEN(S$10)))</f>
        <v>0</v>
      </c>
      <c r="T52" s="269">
        <f>IF(T$10="","",SUMPRODUCT(--(db!$B$2:$B$6347=$E52),(LEN(db!$G$2:$G$6347)-LEN(SUBSTITUTE((UPPER(db!$G$2:$G$6347)),UPPER(T$10),"")))/LEN(T$10)))</f>
        <v>0</v>
      </c>
      <c r="U52" s="171">
        <f>IF(U$10="","",SUMPRODUCT(--(db!$B$2:$B$6347=$E52),(LEN(db!$G$2:$G$6347)-LEN(SUBSTITUTE((UPPER(db!$G$2:$G$6347)),UPPER(U$10),"")))/LEN(U$10)))</f>
        <v>0</v>
      </c>
      <c r="V52" s="171">
        <f>IF(V$10="","",SUMPRODUCT(--(db!$B$2:$B$6347=$E52),(LEN(db!$G$2:$G$6347)-LEN(SUBSTITUTE((UPPER(db!$G$2:$G$6347)),UPPER(V$10),"")))/LEN(V$10)))</f>
        <v>0</v>
      </c>
      <c r="W52" s="171">
        <f>IF(W$10="","",SUMPRODUCT(--(db!$B$2:$B$6347=$E52),(LEN(db!$G$2:$G$6347)-LEN(SUBSTITUTE((UPPER(db!$G$2:$G$6347)),UPPER(W$10),"")))/LEN(W$10)))</f>
        <v>0</v>
      </c>
      <c r="X52" s="171">
        <f>IF(X$10="","",SUMPRODUCT(--(db!$B$2:$B$6347=$E52),(LEN(db!$G$2:$G$6347)-LEN(SUBSTITUTE((UPPER(db!$G$2:$G$6347)),UPPER(X$10),"")))/LEN(X$10)))</f>
        <v>0</v>
      </c>
      <c r="Y52" s="171">
        <f>IF(Y$10="","",SUMPRODUCT(--(db!$B$2:$B$6347=$E52),(LEN(db!$G$2:$G$6347)-LEN(SUBSTITUTE((UPPER(db!$G$2:$G$6347)),UPPER(Y$10),"")))/LEN(Y$10)))</f>
        <v>0</v>
      </c>
      <c r="Z52" s="171">
        <f>IF(Z$10="","",SUMPRODUCT(--(db!$B$2:$B$6347=$E52),(LEN(db!$G$2:$G$6347)-LEN(SUBSTITUTE((UPPER(db!$G$2:$G$6347)),UPPER(Z$10),"")))/LEN(Z$10)))</f>
        <v>0</v>
      </c>
      <c r="AA52" s="171">
        <f>IF(AA$10="","",SUMPRODUCT(--(db!$B$2:$B$6347=$E52),(LEN(db!$G$2:$G$6347)-LEN(SUBSTITUTE((UPPER(db!$G$2:$G$6347)),UPPER(AA$10),"")))/LEN(AA$10)))</f>
        <v>0</v>
      </c>
      <c r="AB52" s="269">
        <f>IF(AB$10="","",SUMPRODUCT(--(db!$B$2:$B$6347=$E52),(LEN(db!$G$2:$G$6347)-LEN(SUBSTITUTE((UPPER(db!$G$2:$G$6347)),UPPER(AB$10),"")))/LEN(AB$10)))</f>
        <v>0</v>
      </c>
      <c r="AC52" s="172">
        <f>IF(AC$10="","",SUMPRODUCT(--(db!$B$2:$B$6347=$E52),(LEN(db!$G$2:$G$6347)-LEN(SUBSTITUTE((UPPER(db!$G$2:$G$6347)),UPPER(AC$10),"")))/LEN(AC$10)))</f>
        <v>0</v>
      </c>
      <c r="AD52" s="269">
        <f>IF(AD$10="","",SUMPRODUCT(--(db!$B$2:$B$6347=$E52),(LEN(db!$G$2:$G$6347)-LEN(SUBSTITUTE((UPPER(db!$G$2:$G$6347)),UPPER(AD$10),"")))/LEN(AD$10)))</f>
        <v>0</v>
      </c>
      <c r="AE52" s="269">
        <f>IF(AE$10="","",SUMPRODUCT(--(db!$B$2:$B$6347=$E52),(LEN(db!$G$2:$G$6347)-LEN(SUBSTITUTE((UPPER(db!$G$2:$G$6347)),UPPER(AE$10),"")))/LEN(AE$10)))</f>
        <v>0</v>
      </c>
      <c r="AF52" s="172">
        <f>IF(AF$10="","",SUMPRODUCT(--(db!$B$2:$B$6347=$E52),(LEN(db!$G$2:$G$6347)-LEN(SUBSTITUTE((UPPER(db!$G$2:$G$6347)),UPPER(AF$10),"")))/LEN(AF$10)))</f>
        <v>0</v>
      </c>
      <c r="AG52" s="172">
        <f>IF(AG$10="","",SUMPRODUCT(--(db!$B$2:$B$6347=$E52),(LEN(db!$G$2:$G$6347)-LEN(SUBSTITUTE((UPPER(db!$G$2:$G$6347)),UPPER(AG$10),"")))/LEN(AG$10)))</f>
        <v>0</v>
      </c>
      <c r="AH52" s="269">
        <f>IF(AH$10="","",SUMPRODUCT(--(db!$B$2:$B$6347=$E52),(LEN(db!$G$2:$G$6347)-LEN(SUBSTITUTE((UPPER(db!$G$2:$G$6347)),UPPER(AH$10),"")))/LEN(AH$10)))</f>
        <v>0</v>
      </c>
      <c r="AI52" s="172">
        <f>IF(AI$10="","",SUMPRODUCT(--(db!$B$2:$B$6347=$E52),(LEN(db!$G$2:$G$6347)-LEN(SUBSTITUTE((UPPER(db!$G$2:$G$6347)),UPPER(AI$10),"")))/LEN(AI$10)))</f>
        <v>0</v>
      </c>
      <c r="AJ52" s="172">
        <f>IF(AJ$10="","",SUMPRODUCT(--(db!$B$2:$B$6347=$E52),(LEN(db!$G$2:$G$6347)-LEN(SUBSTITUTE((UPPER(db!$G$2:$G$6347)),UPPER(AJ$10),"")))/LEN(AJ$10)))</f>
        <v>0</v>
      </c>
      <c r="AK52" s="172">
        <f>IF(AK$10="","",SUMPRODUCT(--(db!$B$2:$B$6347=$E52),(LEN(db!$G$2:$G$6347)-LEN(SUBSTITUTE((UPPER(db!$G$2:$G$6347)),UPPER(AK$10),"")))/LEN(AK$10)))</f>
        <v>0</v>
      </c>
      <c r="AL52" s="172">
        <f>IF(AL$10="","",SUMPRODUCT(--(db!$B$2:$B$6347=$E52),(LEN(db!$G$2:$G$6347)-LEN(SUBSTITUTE((UPPER(db!$G$2:$G$6347)),UPPER(AL$10),"")))/LEN(AL$10)))</f>
        <v>0</v>
      </c>
      <c r="AM52" s="172">
        <f>IF(AM$10="","",SUMPRODUCT(--(db!$B$2:$B$6347=$E52),(LEN(db!$G$2:$G$6347)-LEN(SUBSTITUTE((UPPER(db!$G$2:$G$6347)),UPPER(AM$10),"")))/LEN(AM$10)))</f>
        <v>0</v>
      </c>
      <c r="AN52" s="172">
        <f>IF(AN$10="","",SUMPRODUCT(--(db!$B$2:$B$6347=$E52),(LEN(db!$G$2:$G$6347)-LEN(SUBSTITUTE((UPPER(db!$G$2:$G$6347)),UPPER(AN$10),"")))/LEN(AN$10)))</f>
        <v>0</v>
      </c>
      <c r="AO52" s="172">
        <f>IF(AO$10="","",SUMPRODUCT(--(db!$B$2:$B$6347=$E52),(LEN(db!$G$2:$G$6347)-LEN(SUBSTITUTE((UPPER(db!$G$2:$G$6347)),UPPER(AO$10),"")))/LEN(AO$10)))</f>
        <v>0</v>
      </c>
      <c r="AP52" s="172">
        <f>IF(AP$10="","",SUMPRODUCT(--(db!$B$2:$B$6347=$E52),(LEN(db!$G$2:$G$6347)-LEN(SUBSTITUTE((UPPER(db!$G$2:$G$6347)),UPPER(AP$10),"")))/LEN(AP$10)))</f>
        <v>0</v>
      </c>
      <c r="AQ52" s="173">
        <f>IF(AQ$10="","",SUMPRODUCT(--(db!$B$2:$B$6347=$E52),(LEN(db!$G$2:$G$6347)-LEN(SUBSTITUTE((UPPER(db!$G$2:$G$6347)),UPPER(AQ$10),"")))/LEN(AQ$10)))</f>
        <v>0</v>
      </c>
      <c r="AR52" s="120">
        <v>42</v>
      </c>
      <c r="AS52" s="115">
        <v>278</v>
      </c>
      <c r="AT52" s="121" t="s">
        <v>297</v>
      </c>
      <c r="AU52" s="122">
        <f t="shared" si="1"/>
        <v>0</v>
      </c>
      <c r="AW52" s="333"/>
      <c r="AX52" s="344"/>
      <c r="AY52" s="335"/>
      <c r="AZ52" s="350">
        <v>271</v>
      </c>
      <c r="BA52" s="350">
        <v>271</v>
      </c>
      <c r="BD52" s="378"/>
      <c r="BE52" s="295"/>
      <c r="BF52" s="379"/>
      <c r="BG52" s="380"/>
      <c r="BH52" s="390" t="str">
        <f>"= 19 x "&amp;SUM($BH$49:$BH$51)/19</f>
        <v>= 19 x 0</v>
      </c>
      <c r="BI52" s="392">
        <f>BG51</f>
        <v>90</v>
      </c>
      <c r="BJ52" s="393">
        <f>BG51</f>
        <v>90</v>
      </c>
      <c r="BK52" s="61" t="s">
        <v>206</v>
      </c>
      <c r="BL52" s="61"/>
      <c r="BM52" s="344"/>
      <c r="BN52" s="344"/>
      <c r="BO52" s="344"/>
      <c r="BP52" s="374">
        <f>MOD(BP49,19)</f>
        <v>0</v>
      </c>
      <c r="BQ52" s="61"/>
      <c r="BR52" s="61"/>
      <c r="BS52" s="61"/>
    </row>
    <row r="53" spans="3:71" x14ac:dyDescent="0.25">
      <c r="C53" s="115" t="s">
        <v>293</v>
      </c>
      <c r="D53" s="115">
        <v>48</v>
      </c>
      <c r="E53" s="116">
        <v>43</v>
      </c>
      <c r="F53" s="167">
        <f>IF(F$10="","",SUMPRODUCT(--(db!$B$2:$B$6347=$E53),(LEN(db!$G$2:$G$6347)-LEN(SUBSTITUTE((UPPER(db!$G$2:$G$6347)),UPPER(F$10),"")))/LEN(F$10)))</f>
        <v>0</v>
      </c>
      <c r="G53" s="168">
        <f>IF(G$10="","",SUMPRODUCT(--(db!$B$2:$B$6347=$E53),(LEN(db!$G$2:$G$6347)-LEN(SUBSTITUTE((UPPER(db!$G$2:$G$6347)),UPPER(G$10),"")))/LEN(G$10)))</f>
        <v>0</v>
      </c>
      <c r="H53" s="168">
        <f>IF(H$10="","",SUMPRODUCT(--(db!$B$2:$B$6347=$E53),(LEN(db!$G$2:$G$6347)-LEN(SUBSTITUTE((UPPER(db!$G$2:$G$6347)),UPPER(H$10),"")))/LEN(H$10)))</f>
        <v>0</v>
      </c>
      <c r="I53" s="168">
        <f>IF(I$10="","",SUMPRODUCT(--(db!$B$2:$B$6347=$E53),(LEN(db!$G$2:$G$6347)-LEN(SUBSTITUTE((UPPER(db!$G$2:$G$6347)),UPPER(I$10),"")))/LEN(I$10)))</f>
        <v>0</v>
      </c>
      <c r="J53" s="168">
        <f>IF(J$10="","",SUMPRODUCT(--(db!$B$2:$B$6347=$E53),(LEN(db!$G$2:$G$6347)-LEN(SUBSTITUTE((UPPER(db!$G$2:$G$6347)),UPPER(J$10),"")))/LEN(J$10)))</f>
        <v>0</v>
      </c>
      <c r="K53" s="168">
        <f>IF(K$10="","",SUMPRODUCT(--(db!$B$2:$B$6347=$E53),(LEN(db!$G$2:$G$6347)-LEN(SUBSTITUTE((UPPER(db!$G$2:$G$6347)),UPPER(K$10),"")))/LEN(K$10)))</f>
        <v>0</v>
      </c>
      <c r="L53" s="168">
        <f>IF(L$10="","",SUMPRODUCT(--(db!$B$2:$B$6347=$E53),(LEN(db!$G$2:$G$6347)-LEN(SUBSTITUTE((UPPER(db!$G$2:$G$6347)),UPPER(L$10),"")))/LEN(L$10)))</f>
        <v>0</v>
      </c>
      <c r="M53" s="168">
        <f>IF(M$10="","",SUMPRODUCT(--(db!$B$2:$B$6347=$E53),(LEN(db!$G$2:$G$6347)-LEN(SUBSTITUTE((UPPER(db!$G$2:$G$6347)),UPPER(M$10),"")))/LEN(M$10)))</f>
        <v>0</v>
      </c>
      <c r="N53" s="168">
        <f>IF(N$10="","",SUMPRODUCT(--(db!$B$2:$B$6347=$E53),(LEN(db!$G$2:$G$6347)-LEN(SUBSTITUTE((UPPER(db!$G$2:$G$6347)),UPPER(N$10),"")))/LEN(N$10)))</f>
        <v>0</v>
      </c>
      <c r="O53" s="168">
        <f>IF(O$10="","",SUMPRODUCT(--(db!$B$2:$B$6347=$E53),(LEN(db!$G$2:$G$6347)-LEN(SUBSTITUTE((UPPER(db!$G$2:$G$6347)),UPPER(O$10),"")))/LEN(O$10)))</f>
        <v>0</v>
      </c>
      <c r="P53" s="168">
        <f>IF(P$10="","",SUMPRODUCT(--(db!$B$2:$B$6347=$E53),(LEN(db!$G$2:$G$6347)-LEN(SUBSTITUTE((UPPER(db!$G$2:$G$6347)),UPPER(P$10),"")))/LEN(P$10)))</f>
        <v>0</v>
      </c>
      <c r="Q53" s="168">
        <f>IF(Q$10="","",SUMPRODUCT(--(db!$B$2:$B$6347=$E53),(LEN(db!$G$2:$G$6347)-LEN(SUBSTITUTE((UPPER(db!$G$2:$G$6347)),UPPER(Q$10),"")))/LEN(Q$10)))</f>
        <v>0</v>
      </c>
      <c r="R53" s="168">
        <f>IF(R$10="","",SUMPRODUCT(--(db!$B$2:$B$6347=$E53),(LEN(db!$G$2:$G$6347)-LEN(SUBSTITUTE((UPPER(db!$G$2:$G$6347)),UPPER(R$10),"")))/LEN(R$10)))</f>
        <v>0</v>
      </c>
      <c r="S53" s="168">
        <f>IF(S$10="","",SUMPRODUCT(--(db!$B$2:$B$6347=$E53),(LEN(db!$G$2:$G$6347)-LEN(SUBSTITUTE((UPPER(db!$G$2:$G$6347)),UPPER(S$10),"")))/LEN(S$10)))</f>
        <v>0</v>
      </c>
      <c r="T53" s="269">
        <f>IF(T$10="","",SUMPRODUCT(--(db!$B$2:$B$6347=$E53),(LEN(db!$G$2:$G$6347)-LEN(SUBSTITUTE((UPPER(db!$G$2:$G$6347)),UPPER(T$10),"")))/LEN(T$10)))</f>
        <v>0</v>
      </c>
      <c r="U53" s="168">
        <f>IF(U$10="","",SUMPRODUCT(--(db!$B$2:$B$6347=$E53),(LEN(db!$G$2:$G$6347)-LEN(SUBSTITUTE((UPPER(db!$G$2:$G$6347)),UPPER(U$10),"")))/LEN(U$10)))</f>
        <v>0</v>
      </c>
      <c r="V53" s="168">
        <f>IF(V$10="","",SUMPRODUCT(--(db!$B$2:$B$6347=$E53),(LEN(db!$G$2:$G$6347)-LEN(SUBSTITUTE((UPPER(db!$G$2:$G$6347)),UPPER(V$10),"")))/LEN(V$10)))</f>
        <v>0</v>
      </c>
      <c r="W53" s="168">
        <f>IF(W$10="","",SUMPRODUCT(--(db!$B$2:$B$6347=$E53),(LEN(db!$G$2:$G$6347)-LEN(SUBSTITUTE((UPPER(db!$G$2:$G$6347)),UPPER(W$10),"")))/LEN(W$10)))</f>
        <v>0</v>
      </c>
      <c r="X53" s="168">
        <f>IF(X$10="","",SUMPRODUCT(--(db!$B$2:$B$6347=$E53),(LEN(db!$G$2:$G$6347)-LEN(SUBSTITUTE((UPPER(db!$G$2:$G$6347)),UPPER(X$10),"")))/LEN(X$10)))</f>
        <v>0</v>
      </c>
      <c r="Y53" s="168">
        <f>IF(Y$10="","",SUMPRODUCT(--(db!$B$2:$B$6347=$E53),(LEN(db!$G$2:$G$6347)-LEN(SUBSTITUTE((UPPER(db!$G$2:$G$6347)),UPPER(Y$10),"")))/LEN(Y$10)))</f>
        <v>0</v>
      </c>
      <c r="Z53" s="168">
        <f>IF(Z$10="","",SUMPRODUCT(--(db!$B$2:$B$6347=$E53),(LEN(db!$G$2:$G$6347)-LEN(SUBSTITUTE((UPPER(db!$G$2:$G$6347)),UPPER(Z$10),"")))/LEN(Z$10)))</f>
        <v>0</v>
      </c>
      <c r="AA53" s="168">
        <f>IF(AA$10="","",SUMPRODUCT(--(db!$B$2:$B$6347=$E53),(LEN(db!$G$2:$G$6347)-LEN(SUBSTITUTE((UPPER(db!$G$2:$G$6347)),UPPER(AA$10),"")))/LEN(AA$10)))</f>
        <v>0</v>
      </c>
      <c r="AB53" s="269">
        <f>IF(AB$10="","",SUMPRODUCT(--(db!$B$2:$B$6347=$E53),(LEN(db!$G$2:$G$6347)-LEN(SUBSTITUTE((UPPER(db!$G$2:$G$6347)),UPPER(AB$10),"")))/LEN(AB$10)))</f>
        <v>0</v>
      </c>
      <c r="AC53" s="168">
        <f>IF(AC$10="","",SUMPRODUCT(--(db!$B$2:$B$6347=$E53),(LEN(db!$G$2:$G$6347)-LEN(SUBSTITUTE((UPPER(db!$G$2:$G$6347)),UPPER(AC$10),"")))/LEN(AC$10)))</f>
        <v>0</v>
      </c>
      <c r="AD53" s="168">
        <f>IF(AD$10="","",SUMPRODUCT(--(db!$B$2:$B$6347=$E53),(LEN(db!$G$2:$G$6347)-LEN(SUBSTITUTE((UPPER(db!$G$2:$G$6347)),UPPER(AD$10),"")))/LEN(AD$10)))</f>
        <v>0</v>
      </c>
      <c r="AE53" s="168">
        <f>IF(AE$10="","",SUMPRODUCT(--(db!$B$2:$B$6347=$E53),(LEN(db!$G$2:$G$6347)-LEN(SUBSTITUTE((UPPER(db!$G$2:$G$6347)),UPPER(AE$10),"")))/LEN(AE$10)))</f>
        <v>0</v>
      </c>
      <c r="AF53" s="168">
        <f>IF(AF$10="","",SUMPRODUCT(--(db!$B$2:$B$6347=$E53),(LEN(db!$G$2:$G$6347)-LEN(SUBSTITUTE((UPPER(db!$G$2:$G$6347)),UPPER(AF$10),"")))/LEN(AF$10)))</f>
        <v>0</v>
      </c>
      <c r="AG53" s="168">
        <f>IF(AG$10="","",SUMPRODUCT(--(db!$B$2:$B$6347=$E53),(LEN(db!$G$2:$G$6347)-LEN(SUBSTITUTE((UPPER(db!$G$2:$G$6347)),UPPER(AG$10),"")))/LEN(AG$10)))</f>
        <v>0</v>
      </c>
      <c r="AH53" s="168">
        <f>IF(AH$10="","",SUMPRODUCT(--(db!$B$2:$B$6347=$E53),(LEN(db!$G$2:$G$6347)-LEN(SUBSTITUTE((UPPER(db!$G$2:$G$6347)),UPPER(AH$10),"")))/LEN(AH$10)))</f>
        <v>0</v>
      </c>
      <c r="AI53" s="168">
        <f>IF(AI$10="","",SUMPRODUCT(--(db!$B$2:$B$6347=$E53),(LEN(db!$G$2:$G$6347)-LEN(SUBSTITUTE((UPPER(db!$G$2:$G$6347)),UPPER(AI$10),"")))/LEN(AI$10)))</f>
        <v>0</v>
      </c>
      <c r="AJ53" s="168">
        <f>IF(AJ$10="","",SUMPRODUCT(--(db!$B$2:$B$6347=$E53),(LEN(db!$G$2:$G$6347)-LEN(SUBSTITUTE((UPPER(db!$G$2:$G$6347)),UPPER(AJ$10),"")))/LEN(AJ$10)))</f>
        <v>0</v>
      </c>
      <c r="AK53" s="168">
        <f>IF(AK$10="","",SUMPRODUCT(--(db!$B$2:$B$6347=$E53),(LEN(db!$G$2:$G$6347)-LEN(SUBSTITUTE((UPPER(db!$G$2:$G$6347)),UPPER(AK$10),"")))/LEN(AK$10)))</f>
        <v>0</v>
      </c>
      <c r="AL53" s="168">
        <f>IF(AL$10="","",SUMPRODUCT(--(db!$B$2:$B$6347=$E53),(LEN(db!$G$2:$G$6347)-LEN(SUBSTITUTE((UPPER(db!$G$2:$G$6347)),UPPER(AL$10),"")))/LEN(AL$10)))</f>
        <v>0</v>
      </c>
      <c r="AM53" s="168">
        <f>IF(AM$10="","",SUMPRODUCT(--(db!$B$2:$B$6347=$E53),(LEN(db!$G$2:$G$6347)-LEN(SUBSTITUTE((UPPER(db!$G$2:$G$6347)),UPPER(AM$10),"")))/LEN(AM$10)))</f>
        <v>0</v>
      </c>
      <c r="AN53" s="168">
        <f>IF(AN$10="","",SUMPRODUCT(--(db!$B$2:$B$6347=$E53),(LEN(db!$G$2:$G$6347)-LEN(SUBSTITUTE((UPPER(db!$G$2:$G$6347)),UPPER(AN$10),"")))/LEN(AN$10)))</f>
        <v>0</v>
      </c>
      <c r="AO53" s="168">
        <f>IF(AO$10="","",SUMPRODUCT(--(db!$B$2:$B$6347=$E53),(LEN(db!$G$2:$G$6347)-LEN(SUBSTITUTE((UPPER(db!$G$2:$G$6347)),UPPER(AO$10),"")))/LEN(AO$10)))</f>
        <v>0</v>
      </c>
      <c r="AP53" s="168">
        <f>IF(AP$10="","",SUMPRODUCT(--(db!$B$2:$B$6347=$E53),(LEN(db!$G$2:$G$6347)-LEN(SUBSTITUTE((UPPER(db!$G$2:$G$6347)),UPPER(AP$10),"")))/LEN(AP$10)))</f>
        <v>0</v>
      </c>
      <c r="AQ53" s="169">
        <f>IF(AQ$10="","",SUMPRODUCT(--(db!$B$2:$B$6347=$E53),(LEN(db!$G$2:$G$6347)-LEN(SUBSTITUTE((UPPER(db!$G$2:$G$6347)),UPPER(AQ$10),"")))/LEN(AQ$10)))</f>
        <v>0</v>
      </c>
      <c r="AR53" s="120">
        <v>43</v>
      </c>
      <c r="AS53" s="115">
        <v>48</v>
      </c>
      <c r="AT53" s="125" t="s">
        <v>293</v>
      </c>
      <c r="AU53" s="122">
        <f t="shared" si="1"/>
        <v>0</v>
      </c>
      <c r="AW53" s="333"/>
      <c r="AX53" s="344"/>
      <c r="AY53" s="344"/>
      <c r="AZ53" s="351">
        <v>195</v>
      </c>
      <c r="BA53" s="351">
        <v>195</v>
      </c>
      <c r="BD53" s="378"/>
      <c r="BE53" s="295"/>
      <c r="BF53" s="347"/>
      <c r="BG53" s="383"/>
      <c r="BH53" s="353">
        <f>SUM($BH$47:$BH$52)</f>
        <v>0</v>
      </c>
      <c r="BI53" s="355">
        <f>SUM(BI47:BI52)</f>
        <v>160</v>
      </c>
      <c r="BJ53" s="394">
        <f>SUM(BJ47:BJ52)</f>
        <v>160</v>
      </c>
      <c r="BK53" s="174"/>
      <c r="BL53" s="61"/>
      <c r="BM53" s="331" t="s">
        <v>298</v>
      </c>
      <c r="BN53" s="364"/>
      <c r="BO53" s="364"/>
      <c r="BP53" s="175"/>
      <c r="BQ53" s="175"/>
      <c r="BR53" s="61"/>
      <c r="BS53" s="61"/>
    </row>
    <row r="54" spans="3:71" x14ac:dyDescent="0.25">
      <c r="C54" s="115" t="s">
        <v>293</v>
      </c>
      <c r="D54" s="115">
        <v>48</v>
      </c>
      <c r="E54" s="116">
        <v>44</v>
      </c>
      <c r="F54" s="167">
        <f>IF(F$10="","",SUMPRODUCT(--(db!$B$2:$B$6347=$E54),(LEN(db!$G$2:$G$6347)-LEN(SUBSTITUTE((UPPER(db!$G$2:$G$6347)),UPPER(F$10),"")))/LEN(F$10)))</f>
        <v>0</v>
      </c>
      <c r="G54" s="168">
        <f>IF(G$10="","",SUMPRODUCT(--(db!$B$2:$B$6347=$E54),(LEN(db!$G$2:$G$6347)-LEN(SUBSTITUTE((UPPER(db!$G$2:$G$6347)),UPPER(G$10),"")))/LEN(G$10)))</f>
        <v>0</v>
      </c>
      <c r="H54" s="168">
        <f>IF(H$10="","",SUMPRODUCT(--(db!$B$2:$B$6347=$E54),(LEN(db!$G$2:$G$6347)-LEN(SUBSTITUTE((UPPER(db!$G$2:$G$6347)),UPPER(H$10),"")))/LEN(H$10)))</f>
        <v>0</v>
      </c>
      <c r="I54" s="168">
        <f>IF(I$10="","",SUMPRODUCT(--(db!$B$2:$B$6347=$E54),(LEN(db!$G$2:$G$6347)-LEN(SUBSTITUTE((UPPER(db!$G$2:$G$6347)),UPPER(I$10),"")))/LEN(I$10)))</f>
        <v>0</v>
      </c>
      <c r="J54" s="168">
        <f>IF(J$10="","",SUMPRODUCT(--(db!$B$2:$B$6347=$E54),(LEN(db!$G$2:$G$6347)-LEN(SUBSTITUTE((UPPER(db!$G$2:$G$6347)),UPPER(J$10),"")))/LEN(J$10)))</f>
        <v>0</v>
      </c>
      <c r="K54" s="168">
        <f>IF(K$10="","",SUMPRODUCT(--(db!$B$2:$B$6347=$E54),(LEN(db!$G$2:$G$6347)-LEN(SUBSTITUTE((UPPER(db!$G$2:$G$6347)),UPPER(K$10),"")))/LEN(K$10)))</f>
        <v>0</v>
      </c>
      <c r="L54" s="168">
        <f>IF(L$10="","",SUMPRODUCT(--(db!$B$2:$B$6347=$E54),(LEN(db!$G$2:$G$6347)-LEN(SUBSTITUTE((UPPER(db!$G$2:$G$6347)),UPPER(L$10),"")))/LEN(L$10)))</f>
        <v>0</v>
      </c>
      <c r="M54" s="168">
        <f>IF(M$10="","",SUMPRODUCT(--(db!$B$2:$B$6347=$E54),(LEN(db!$G$2:$G$6347)-LEN(SUBSTITUTE((UPPER(db!$G$2:$G$6347)),UPPER(M$10),"")))/LEN(M$10)))</f>
        <v>0</v>
      </c>
      <c r="N54" s="168">
        <f>IF(N$10="","",SUMPRODUCT(--(db!$B$2:$B$6347=$E54),(LEN(db!$G$2:$G$6347)-LEN(SUBSTITUTE((UPPER(db!$G$2:$G$6347)),UPPER(N$10),"")))/LEN(N$10)))</f>
        <v>0</v>
      </c>
      <c r="O54" s="168">
        <f>IF(O$10="","",SUMPRODUCT(--(db!$B$2:$B$6347=$E54),(LEN(db!$G$2:$G$6347)-LEN(SUBSTITUTE((UPPER(db!$G$2:$G$6347)),UPPER(O$10),"")))/LEN(O$10)))</f>
        <v>0</v>
      </c>
      <c r="P54" s="168">
        <f>IF(P$10="","",SUMPRODUCT(--(db!$B$2:$B$6347=$E54),(LEN(db!$G$2:$G$6347)-LEN(SUBSTITUTE((UPPER(db!$G$2:$G$6347)),UPPER(P$10),"")))/LEN(P$10)))</f>
        <v>0</v>
      </c>
      <c r="Q54" s="168">
        <f>IF(Q$10="","",SUMPRODUCT(--(db!$B$2:$B$6347=$E54),(LEN(db!$G$2:$G$6347)-LEN(SUBSTITUTE((UPPER(db!$G$2:$G$6347)),UPPER(Q$10),"")))/LEN(Q$10)))</f>
        <v>0</v>
      </c>
      <c r="R54" s="168">
        <f>IF(R$10="","",SUMPRODUCT(--(db!$B$2:$B$6347=$E54),(LEN(db!$G$2:$G$6347)-LEN(SUBSTITUTE((UPPER(db!$G$2:$G$6347)),UPPER(R$10),"")))/LEN(R$10)))</f>
        <v>0</v>
      </c>
      <c r="S54" s="168">
        <f>IF(S$10="","",SUMPRODUCT(--(db!$B$2:$B$6347=$E54),(LEN(db!$G$2:$G$6347)-LEN(SUBSTITUTE((UPPER(db!$G$2:$G$6347)),UPPER(S$10),"")))/LEN(S$10)))</f>
        <v>0</v>
      </c>
      <c r="T54" s="269">
        <f>IF(T$10="","",SUMPRODUCT(--(db!$B$2:$B$6347=$E54),(LEN(db!$G$2:$G$6347)-LEN(SUBSTITUTE((UPPER(db!$G$2:$G$6347)),UPPER(T$10),"")))/LEN(T$10)))</f>
        <v>0</v>
      </c>
      <c r="U54" s="168">
        <f>IF(U$10="","",SUMPRODUCT(--(db!$B$2:$B$6347=$E54),(LEN(db!$G$2:$G$6347)-LEN(SUBSTITUTE((UPPER(db!$G$2:$G$6347)),UPPER(U$10),"")))/LEN(U$10)))</f>
        <v>0</v>
      </c>
      <c r="V54" s="168">
        <f>IF(V$10="","",SUMPRODUCT(--(db!$B$2:$B$6347=$E54),(LEN(db!$G$2:$G$6347)-LEN(SUBSTITUTE((UPPER(db!$G$2:$G$6347)),UPPER(V$10),"")))/LEN(V$10)))</f>
        <v>0</v>
      </c>
      <c r="W54" s="168">
        <f>IF(W$10="","",SUMPRODUCT(--(db!$B$2:$B$6347=$E54),(LEN(db!$G$2:$G$6347)-LEN(SUBSTITUTE((UPPER(db!$G$2:$G$6347)),UPPER(W$10),"")))/LEN(W$10)))</f>
        <v>0</v>
      </c>
      <c r="X54" s="168">
        <f>IF(X$10="","",SUMPRODUCT(--(db!$B$2:$B$6347=$E54),(LEN(db!$G$2:$G$6347)-LEN(SUBSTITUTE((UPPER(db!$G$2:$G$6347)),UPPER(X$10),"")))/LEN(X$10)))</f>
        <v>0</v>
      </c>
      <c r="Y54" s="168">
        <f>IF(Y$10="","",SUMPRODUCT(--(db!$B$2:$B$6347=$E54),(LEN(db!$G$2:$G$6347)-LEN(SUBSTITUTE((UPPER(db!$G$2:$G$6347)),UPPER(Y$10),"")))/LEN(Y$10)))</f>
        <v>0</v>
      </c>
      <c r="Z54" s="168">
        <f>IF(Z$10="","",SUMPRODUCT(--(db!$B$2:$B$6347=$E54),(LEN(db!$G$2:$G$6347)-LEN(SUBSTITUTE((UPPER(db!$G$2:$G$6347)),UPPER(Z$10),"")))/LEN(Z$10)))</f>
        <v>0</v>
      </c>
      <c r="AA54" s="168">
        <f>IF(AA$10="","",SUMPRODUCT(--(db!$B$2:$B$6347=$E54),(LEN(db!$G$2:$G$6347)-LEN(SUBSTITUTE((UPPER(db!$G$2:$G$6347)),UPPER(AA$10),"")))/LEN(AA$10)))</f>
        <v>0</v>
      </c>
      <c r="AB54" s="269">
        <f>IF(AB$10="","",SUMPRODUCT(--(db!$B$2:$B$6347=$E54),(LEN(db!$G$2:$G$6347)-LEN(SUBSTITUTE((UPPER(db!$G$2:$G$6347)),UPPER(AB$10),"")))/LEN(AB$10)))</f>
        <v>0</v>
      </c>
      <c r="AC54" s="168">
        <f>IF(AC$10="","",SUMPRODUCT(--(db!$B$2:$B$6347=$E54),(LEN(db!$G$2:$G$6347)-LEN(SUBSTITUTE((UPPER(db!$G$2:$G$6347)),UPPER(AC$10),"")))/LEN(AC$10)))</f>
        <v>0</v>
      </c>
      <c r="AD54" s="168">
        <f>IF(AD$10="","",SUMPRODUCT(--(db!$B$2:$B$6347=$E54),(LEN(db!$G$2:$G$6347)-LEN(SUBSTITUTE((UPPER(db!$G$2:$G$6347)),UPPER(AD$10),"")))/LEN(AD$10)))</f>
        <v>0</v>
      </c>
      <c r="AE54" s="168">
        <f>IF(AE$10="","",SUMPRODUCT(--(db!$B$2:$B$6347=$E54),(LEN(db!$G$2:$G$6347)-LEN(SUBSTITUTE((UPPER(db!$G$2:$G$6347)),UPPER(AE$10),"")))/LEN(AE$10)))</f>
        <v>0</v>
      </c>
      <c r="AF54" s="168">
        <f>IF(AF$10="","",SUMPRODUCT(--(db!$B$2:$B$6347=$E54),(LEN(db!$G$2:$G$6347)-LEN(SUBSTITUTE((UPPER(db!$G$2:$G$6347)),UPPER(AF$10),"")))/LEN(AF$10)))</f>
        <v>0</v>
      </c>
      <c r="AG54" s="168">
        <f>IF(AG$10="","",SUMPRODUCT(--(db!$B$2:$B$6347=$E54),(LEN(db!$G$2:$G$6347)-LEN(SUBSTITUTE((UPPER(db!$G$2:$G$6347)),UPPER(AG$10),"")))/LEN(AG$10)))</f>
        <v>0</v>
      </c>
      <c r="AH54" s="168">
        <f>IF(AH$10="","",SUMPRODUCT(--(db!$B$2:$B$6347=$E54),(LEN(db!$G$2:$G$6347)-LEN(SUBSTITUTE((UPPER(db!$G$2:$G$6347)),UPPER(AH$10),"")))/LEN(AH$10)))</f>
        <v>0</v>
      </c>
      <c r="AI54" s="168">
        <f>IF(AI$10="","",SUMPRODUCT(--(db!$B$2:$B$6347=$E54),(LEN(db!$G$2:$G$6347)-LEN(SUBSTITUTE((UPPER(db!$G$2:$G$6347)),UPPER(AI$10),"")))/LEN(AI$10)))</f>
        <v>0</v>
      </c>
      <c r="AJ54" s="168">
        <f>IF(AJ$10="","",SUMPRODUCT(--(db!$B$2:$B$6347=$E54),(LEN(db!$G$2:$G$6347)-LEN(SUBSTITUTE((UPPER(db!$G$2:$G$6347)),UPPER(AJ$10),"")))/LEN(AJ$10)))</f>
        <v>0</v>
      </c>
      <c r="AK54" s="168">
        <f>IF(AK$10="","",SUMPRODUCT(--(db!$B$2:$B$6347=$E54),(LEN(db!$G$2:$G$6347)-LEN(SUBSTITUTE((UPPER(db!$G$2:$G$6347)),UPPER(AK$10),"")))/LEN(AK$10)))</f>
        <v>0</v>
      </c>
      <c r="AL54" s="168">
        <f>IF(AL$10="","",SUMPRODUCT(--(db!$B$2:$B$6347=$E54),(LEN(db!$G$2:$G$6347)-LEN(SUBSTITUTE((UPPER(db!$G$2:$G$6347)),UPPER(AL$10),"")))/LEN(AL$10)))</f>
        <v>0</v>
      </c>
      <c r="AM54" s="168">
        <f>IF(AM$10="","",SUMPRODUCT(--(db!$B$2:$B$6347=$E54),(LEN(db!$G$2:$G$6347)-LEN(SUBSTITUTE((UPPER(db!$G$2:$G$6347)),UPPER(AM$10),"")))/LEN(AM$10)))</f>
        <v>0</v>
      </c>
      <c r="AN54" s="168">
        <f>IF(AN$10="","",SUMPRODUCT(--(db!$B$2:$B$6347=$E54),(LEN(db!$G$2:$G$6347)-LEN(SUBSTITUTE((UPPER(db!$G$2:$G$6347)),UPPER(AN$10),"")))/LEN(AN$10)))</f>
        <v>0</v>
      </c>
      <c r="AO54" s="168">
        <f>IF(AO$10="","",SUMPRODUCT(--(db!$B$2:$B$6347=$E54),(LEN(db!$G$2:$G$6347)-LEN(SUBSTITUTE((UPPER(db!$G$2:$G$6347)),UPPER(AO$10),"")))/LEN(AO$10)))</f>
        <v>0</v>
      </c>
      <c r="AP54" s="168">
        <f>IF(AP$10="","",SUMPRODUCT(--(db!$B$2:$B$6347=$E54),(LEN(db!$G$2:$G$6347)-LEN(SUBSTITUTE((UPPER(db!$G$2:$G$6347)),UPPER(AP$10),"")))/LEN(AP$10)))</f>
        <v>0</v>
      </c>
      <c r="AQ54" s="169">
        <f>IF(AQ$10="","",SUMPRODUCT(--(db!$B$2:$B$6347=$E54),(LEN(db!$G$2:$G$6347)-LEN(SUBSTITUTE((UPPER(db!$G$2:$G$6347)),UPPER(AQ$10),"")))/LEN(AQ$10)))</f>
        <v>0</v>
      </c>
      <c r="AR54" s="120">
        <v>44</v>
      </c>
      <c r="AS54" s="115">
        <v>48</v>
      </c>
      <c r="AT54" s="125" t="s">
        <v>293</v>
      </c>
      <c r="AU54" s="122">
        <f t="shared" si="1"/>
        <v>0</v>
      </c>
      <c r="AW54" s="333"/>
      <c r="AX54" s="344"/>
      <c r="AY54" s="344"/>
      <c r="AZ54" s="351">
        <v>100</v>
      </c>
      <c r="BA54" s="351">
        <v>100</v>
      </c>
      <c r="BD54" s="378"/>
      <c r="BE54" s="295"/>
      <c r="BF54" s="347"/>
      <c r="BG54" s="383"/>
      <c r="BH54" s="130" t="str">
        <f>"= 19 x "&amp;SUM($BH$53)/19</f>
        <v>= 19 x 0</v>
      </c>
      <c r="BI54" s="130" t="str">
        <f>"= 19 x "&amp;SUM(BI53)/19</f>
        <v>= 19 x 8,42105263157895</v>
      </c>
      <c r="BJ54" s="385" t="str">
        <f>"= 19 x "&amp;SUM(BJ53)/19</f>
        <v>= 19 x 8,42105263157895</v>
      </c>
      <c r="BK54" s="61"/>
      <c r="BL54" s="61"/>
      <c r="BM54" s="406" t="s">
        <v>228</v>
      </c>
      <c r="BN54" s="419" t="s">
        <v>229</v>
      </c>
      <c r="BO54" s="420" t="s">
        <v>234</v>
      </c>
      <c r="BP54" s="175"/>
      <c r="BQ54" s="61"/>
      <c r="BR54" s="61"/>
      <c r="BS54" s="61"/>
    </row>
    <row r="55" spans="3:71" x14ac:dyDescent="0.25">
      <c r="C55" s="115" t="s">
        <v>293</v>
      </c>
      <c r="D55" s="115">
        <v>48</v>
      </c>
      <c r="E55" s="116">
        <v>45</v>
      </c>
      <c r="F55" s="167">
        <f>IF(F$10="","",SUMPRODUCT(--(db!$B$2:$B$6347=$E55),(LEN(db!$G$2:$G$6347)-LEN(SUBSTITUTE((UPPER(db!$G$2:$G$6347)),UPPER(F$10),"")))/LEN(F$10)))</f>
        <v>0</v>
      </c>
      <c r="G55" s="168">
        <f>IF(G$10="","",SUMPRODUCT(--(db!$B$2:$B$6347=$E55),(LEN(db!$G$2:$G$6347)-LEN(SUBSTITUTE((UPPER(db!$G$2:$G$6347)),UPPER(G$10),"")))/LEN(G$10)))</f>
        <v>0</v>
      </c>
      <c r="H55" s="168">
        <f>IF(H$10="","",SUMPRODUCT(--(db!$B$2:$B$6347=$E55),(LEN(db!$G$2:$G$6347)-LEN(SUBSTITUTE((UPPER(db!$G$2:$G$6347)),UPPER(H$10),"")))/LEN(H$10)))</f>
        <v>0</v>
      </c>
      <c r="I55" s="168">
        <f>IF(I$10="","",SUMPRODUCT(--(db!$B$2:$B$6347=$E55),(LEN(db!$G$2:$G$6347)-LEN(SUBSTITUTE((UPPER(db!$G$2:$G$6347)),UPPER(I$10),"")))/LEN(I$10)))</f>
        <v>0</v>
      </c>
      <c r="J55" s="168">
        <f>IF(J$10="","",SUMPRODUCT(--(db!$B$2:$B$6347=$E55),(LEN(db!$G$2:$G$6347)-LEN(SUBSTITUTE((UPPER(db!$G$2:$G$6347)),UPPER(J$10),"")))/LEN(J$10)))</f>
        <v>0</v>
      </c>
      <c r="K55" s="168">
        <f>IF(K$10="","",SUMPRODUCT(--(db!$B$2:$B$6347=$E55),(LEN(db!$G$2:$G$6347)-LEN(SUBSTITUTE((UPPER(db!$G$2:$G$6347)),UPPER(K$10),"")))/LEN(K$10)))</f>
        <v>0</v>
      </c>
      <c r="L55" s="168">
        <f>IF(L$10="","",SUMPRODUCT(--(db!$B$2:$B$6347=$E55),(LEN(db!$G$2:$G$6347)-LEN(SUBSTITUTE((UPPER(db!$G$2:$G$6347)),UPPER(L$10),"")))/LEN(L$10)))</f>
        <v>0</v>
      </c>
      <c r="M55" s="168">
        <f>IF(M$10="","",SUMPRODUCT(--(db!$B$2:$B$6347=$E55),(LEN(db!$G$2:$G$6347)-LEN(SUBSTITUTE((UPPER(db!$G$2:$G$6347)),UPPER(M$10),"")))/LEN(M$10)))</f>
        <v>0</v>
      </c>
      <c r="N55" s="168">
        <f>IF(N$10="","",SUMPRODUCT(--(db!$B$2:$B$6347=$E55),(LEN(db!$G$2:$G$6347)-LEN(SUBSTITUTE((UPPER(db!$G$2:$G$6347)),UPPER(N$10),"")))/LEN(N$10)))</f>
        <v>0</v>
      </c>
      <c r="O55" s="168">
        <f>IF(O$10="","",SUMPRODUCT(--(db!$B$2:$B$6347=$E55),(LEN(db!$G$2:$G$6347)-LEN(SUBSTITUTE((UPPER(db!$G$2:$G$6347)),UPPER(O$10),"")))/LEN(O$10)))</f>
        <v>0</v>
      </c>
      <c r="P55" s="168">
        <f>IF(P$10="","",SUMPRODUCT(--(db!$B$2:$B$6347=$E55),(LEN(db!$G$2:$G$6347)-LEN(SUBSTITUTE((UPPER(db!$G$2:$G$6347)),UPPER(P$10),"")))/LEN(P$10)))</f>
        <v>0</v>
      </c>
      <c r="Q55" s="168">
        <f>IF(Q$10="","",SUMPRODUCT(--(db!$B$2:$B$6347=$E55),(LEN(db!$G$2:$G$6347)-LEN(SUBSTITUTE((UPPER(db!$G$2:$G$6347)),UPPER(Q$10),"")))/LEN(Q$10)))</f>
        <v>0</v>
      </c>
      <c r="R55" s="168">
        <f>IF(R$10="","",SUMPRODUCT(--(db!$B$2:$B$6347=$E55),(LEN(db!$G$2:$G$6347)-LEN(SUBSTITUTE((UPPER(db!$G$2:$G$6347)),UPPER(R$10),"")))/LEN(R$10)))</f>
        <v>0</v>
      </c>
      <c r="S55" s="168">
        <f>IF(S$10="","",SUMPRODUCT(--(db!$B$2:$B$6347=$E55),(LEN(db!$G$2:$G$6347)-LEN(SUBSTITUTE((UPPER(db!$G$2:$G$6347)),UPPER(S$10),"")))/LEN(S$10)))</f>
        <v>0</v>
      </c>
      <c r="T55" s="269">
        <f>IF(T$10="","",SUMPRODUCT(--(db!$B$2:$B$6347=$E55),(LEN(db!$G$2:$G$6347)-LEN(SUBSTITUTE((UPPER(db!$G$2:$G$6347)),UPPER(T$10),"")))/LEN(T$10)))</f>
        <v>0</v>
      </c>
      <c r="U55" s="168">
        <f>IF(U$10="","",SUMPRODUCT(--(db!$B$2:$B$6347=$E55),(LEN(db!$G$2:$G$6347)-LEN(SUBSTITUTE((UPPER(db!$G$2:$G$6347)),UPPER(U$10),"")))/LEN(U$10)))</f>
        <v>0</v>
      </c>
      <c r="V55" s="168">
        <f>IF(V$10="","",SUMPRODUCT(--(db!$B$2:$B$6347=$E55),(LEN(db!$G$2:$G$6347)-LEN(SUBSTITUTE((UPPER(db!$G$2:$G$6347)),UPPER(V$10),"")))/LEN(V$10)))</f>
        <v>0</v>
      </c>
      <c r="W55" s="168">
        <f>IF(W$10="","",SUMPRODUCT(--(db!$B$2:$B$6347=$E55),(LEN(db!$G$2:$G$6347)-LEN(SUBSTITUTE((UPPER(db!$G$2:$G$6347)),UPPER(W$10),"")))/LEN(W$10)))</f>
        <v>0</v>
      </c>
      <c r="X55" s="168">
        <f>IF(X$10="","",SUMPRODUCT(--(db!$B$2:$B$6347=$E55),(LEN(db!$G$2:$G$6347)-LEN(SUBSTITUTE((UPPER(db!$G$2:$G$6347)),UPPER(X$10),"")))/LEN(X$10)))</f>
        <v>0</v>
      </c>
      <c r="Y55" s="168">
        <f>IF(Y$10="","",SUMPRODUCT(--(db!$B$2:$B$6347=$E55),(LEN(db!$G$2:$G$6347)-LEN(SUBSTITUTE((UPPER(db!$G$2:$G$6347)),UPPER(Y$10),"")))/LEN(Y$10)))</f>
        <v>0</v>
      </c>
      <c r="Z55" s="168">
        <f>IF(Z$10="","",SUMPRODUCT(--(db!$B$2:$B$6347=$E55),(LEN(db!$G$2:$G$6347)-LEN(SUBSTITUTE((UPPER(db!$G$2:$G$6347)),UPPER(Z$10),"")))/LEN(Z$10)))</f>
        <v>0</v>
      </c>
      <c r="AA55" s="168">
        <f>IF(AA$10="","",SUMPRODUCT(--(db!$B$2:$B$6347=$E55),(LEN(db!$G$2:$G$6347)-LEN(SUBSTITUTE((UPPER(db!$G$2:$G$6347)),UPPER(AA$10),"")))/LEN(AA$10)))</f>
        <v>0</v>
      </c>
      <c r="AB55" s="269">
        <f>IF(AB$10="","",SUMPRODUCT(--(db!$B$2:$B$6347=$E55),(LEN(db!$G$2:$G$6347)-LEN(SUBSTITUTE((UPPER(db!$G$2:$G$6347)),UPPER(AB$10),"")))/LEN(AB$10)))</f>
        <v>0</v>
      </c>
      <c r="AC55" s="168">
        <f>IF(AC$10="","",SUMPRODUCT(--(db!$B$2:$B$6347=$E55),(LEN(db!$G$2:$G$6347)-LEN(SUBSTITUTE((UPPER(db!$G$2:$G$6347)),UPPER(AC$10),"")))/LEN(AC$10)))</f>
        <v>0</v>
      </c>
      <c r="AD55" s="168">
        <f>IF(AD$10="","",SUMPRODUCT(--(db!$B$2:$B$6347=$E55),(LEN(db!$G$2:$G$6347)-LEN(SUBSTITUTE((UPPER(db!$G$2:$G$6347)),UPPER(AD$10),"")))/LEN(AD$10)))</f>
        <v>0</v>
      </c>
      <c r="AE55" s="168">
        <f>IF(AE$10="","",SUMPRODUCT(--(db!$B$2:$B$6347=$E55),(LEN(db!$G$2:$G$6347)-LEN(SUBSTITUTE((UPPER(db!$G$2:$G$6347)),UPPER(AE$10),"")))/LEN(AE$10)))</f>
        <v>0</v>
      </c>
      <c r="AF55" s="168">
        <f>IF(AF$10="","",SUMPRODUCT(--(db!$B$2:$B$6347=$E55),(LEN(db!$G$2:$G$6347)-LEN(SUBSTITUTE((UPPER(db!$G$2:$G$6347)),UPPER(AF$10),"")))/LEN(AF$10)))</f>
        <v>0</v>
      </c>
      <c r="AG55" s="168">
        <f>IF(AG$10="","",SUMPRODUCT(--(db!$B$2:$B$6347=$E55),(LEN(db!$G$2:$G$6347)-LEN(SUBSTITUTE((UPPER(db!$G$2:$G$6347)),UPPER(AG$10),"")))/LEN(AG$10)))</f>
        <v>0</v>
      </c>
      <c r="AH55" s="168">
        <f>IF(AH$10="","",SUMPRODUCT(--(db!$B$2:$B$6347=$E55),(LEN(db!$G$2:$G$6347)-LEN(SUBSTITUTE((UPPER(db!$G$2:$G$6347)),UPPER(AH$10),"")))/LEN(AH$10)))</f>
        <v>0</v>
      </c>
      <c r="AI55" s="168">
        <f>IF(AI$10="","",SUMPRODUCT(--(db!$B$2:$B$6347=$E55),(LEN(db!$G$2:$G$6347)-LEN(SUBSTITUTE((UPPER(db!$G$2:$G$6347)),UPPER(AI$10),"")))/LEN(AI$10)))</f>
        <v>0</v>
      </c>
      <c r="AJ55" s="168">
        <f>IF(AJ$10="","",SUMPRODUCT(--(db!$B$2:$B$6347=$E55),(LEN(db!$G$2:$G$6347)-LEN(SUBSTITUTE((UPPER(db!$G$2:$G$6347)),UPPER(AJ$10),"")))/LEN(AJ$10)))</f>
        <v>0</v>
      </c>
      <c r="AK55" s="168">
        <f>IF(AK$10="","",SUMPRODUCT(--(db!$B$2:$B$6347=$E55),(LEN(db!$G$2:$G$6347)-LEN(SUBSTITUTE((UPPER(db!$G$2:$G$6347)),UPPER(AK$10),"")))/LEN(AK$10)))</f>
        <v>0</v>
      </c>
      <c r="AL55" s="168">
        <f>IF(AL$10="","",SUMPRODUCT(--(db!$B$2:$B$6347=$E55),(LEN(db!$G$2:$G$6347)-LEN(SUBSTITUTE((UPPER(db!$G$2:$G$6347)),UPPER(AL$10),"")))/LEN(AL$10)))</f>
        <v>0</v>
      </c>
      <c r="AM55" s="168">
        <f>IF(AM$10="","",SUMPRODUCT(--(db!$B$2:$B$6347=$E55),(LEN(db!$G$2:$G$6347)-LEN(SUBSTITUTE((UPPER(db!$G$2:$G$6347)),UPPER(AM$10),"")))/LEN(AM$10)))</f>
        <v>0</v>
      </c>
      <c r="AN55" s="168">
        <f>IF(AN$10="","",SUMPRODUCT(--(db!$B$2:$B$6347=$E55),(LEN(db!$G$2:$G$6347)-LEN(SUBSTITUTE((UPPER(db!$G$2:$G$6347)),UPPER(AN$10),"")))/LEN(AN$10)))</f>
        <v>0</v>
      </c>
      <c r="AO55" s="168">
        <f>IF(AO$10="","",SUMPRODUCT(--(db!$B$2:$B$6347=$E55),(LEN(db!$G$2:$G$6347)-LEN(SUBSTITUTE((UPPER(db!$G$2:$G$6347)),UPPER(AO$10),"")))/LEN(AO$10)))</f>
        <v>0</v>
      </c>
      <c r="AP55" s="168">
        <f>IF(AP$10="","",SUMPRODUCT(--(db!$B$2:$B$6347=$E55),(LEN(db!$G$2:$G$6347)-LEN(SUBSTITUTE((UPPER(db!$G$2:$G$6347)),UPPER(AP$10),"")))/LEN(AP$10)))</f>
        <v>0</v>
      </c>
      <c r="AQ55" s="169">
        <f>IF(AQ$10="","",SUMPRODUCT(--(db!$B$2:$B$6347=$E55),(LEN(db!$G$2:$G$6347)-LEN(SUBSTITUTE((UPPER(db!$G$2:$G$6347)),UPPER(AQ$10),"")))/LEN(AQ$10)))</f>
        <v>0</v>
      </c>
      <c r="AR55" s="120">
        <v>45</v>
      </c>
      <c r="AS55" s="115">
        <v>48</v>
      </c>
      <c r="AT55" s="125" t="s">
        <v>293</v>
      </c>
      <c r="AU55" s="122">
        <f t="shared" si="1"/>
        <v>0</v>
      </c>
      <c r="AW55" s="333"/>
      <c r="AX55" s="344"/>
      <c r="AY55" s="338"/>
      <c r="AZ55" s="352">
        <v>50</v>
      </c>
      <c r="BA55" s="352">
        <v>50</v>
      </c>
      <c r="BB55" s="61" t="s">
        <v>206</v>
      </c>
      <c r="BD55" s="378"/>
      <c r="BE55" s="295"/>
      <c r="BF55" s="347"/>
      <c r="BG55" s="383"/>
      <c r="BH55" s="133" t="s">
        <v>299</v>
      </c>
      <c r="BI55" s="133" t="s">
        <v>300</v>
      </c>
      <c r="BJ55" s="381" t="s">
        <v>301</v>
      </c>
      <c r="BK55" s="61"/>
      <c r="BL55" s="61"/>
      <c r="BM55" s="421">
        <v>2</v>
      </c>
      <c r="BN55" s="422" t="s">
        <v>226</v>
      </c>
      <c r="BO55" s="423">
        <v>71</v>
      </c>
      <c r="BP55" s="175"/>
      <c r="BQ55" s="61"/>
      <c r="BR55" s="61"/>
      <c r="BS55" s="61"/>
    </row>
    <row r="56" spans="3:71" x14ac:dyDescent="0.25">
      <c r="C56" s="115" t="s">
        <v>293</v>
      </c>
      <c r="D56" s="115">
        <v>48</v>
      </c>
      <c r="E56" s="116">
        <v>46</v>
      </c>
      <c r="F56" s="167">
        <f>IF(F$10="","",SUMPRODUCT(--(db!$B$2:$B$6347=$E56),(LEN(db!$G$2:$G$6347)-LEN(SUBSTITUTE((UPPER(db!$G$2:$G$6347)),UPPER(F$10),"")))/LEN(F$10)))</f>
        <v>0</v>
      </c>
      <c r="G56" s="168">
        <f>IF(G$10="","",SUMPRODUCT(--(db!$B$2:$B$6347=$E56),(LEN(db!$G$2:$G$6347)-LEN(SUBSTITUTE((UPPER(db!$G$2:$G$6347)),UPPER(G$10),"")))/LEN(G$10)))</f>
        <v>0</v>
      </c>
      <c r="H56" s="168">
        <f>IF(H$10="","",SUMPRODUCT(--(db!$B$2:$B$6347=$E56),(LEN(db!$G$2:$G$6347)-LEN(SUBSTITUTE((UPPER(db!$G$2:$G$6347)),UPPER(H$10),"")))/LEN(H$10)))</f>
        <v>0</v>
      </c>
      <c r="I56" s="168">
        <f>IF(I$10="","",SUMPRODUCT(--(db!$B$2:$B$6347=$E56),(LEN(db!$G$2:$G$6347)-LEN(SUBSTITUTE((UPPER(db!$G$2:$G$6347)),UPPER(I$10),"")))/LEN(I$10)))</f>
        <v>0</v>
      </c>
      <c r="J56" s="168">
        <f>IF(J$10="","",SUMPRODUCT(--(db!$B$2:$B$6347=$E56),(LEN(db!$G$2:$G$6347)-LEN(SUBSTITUTE((UPPER(db!$G$2:$G$6347)),UPPER(J$10),"")))/LEN(J$10)))</f>
        <v>0</v>
      </c>
      <c r="K56" s="168">
        <f>IF(K$10="","",SUMPRODUCT(--(db!$B$2:$B$6347=$E56),(LEN(db!$G$2:$G$6347)-LEN(SUBSTITUTE((UPPER(db!$G$2:$G$6347)),UPPER(K$10),"")))/LEN(K$10)))</f>
        <v>0</v>
      </c>
      <c r="L56" s="168">
        <f>IF(L$10="","",SUMPRODUCT(--(db!$B$2:$B$6347=$E56),(LEN(db!$G$2:$G$6347)-LEN(SUBSTITUTE((UPPER(db!$G$2:$G$6347)),UPPER(L$10),"")))/LEN(L$10)))</f>
        <v>0</v>
      </c>
      <c r="M56" s="168">
        <f>IF(M$10="","",SUMPRODUCT(--(db!$B$2:$B$6347=$E56),(LEN(db!$G$2:$G$6347)-LEN(SUBSTITUTE((UPPER(db!$G$2:$G$6347)),UPPER(M$10),"")))/LEN(M$10)))</f>
        <v>0</v>
      </c>
      <c r="N56" s="168">
        <f>IF(N$10="","",SUMPRODUCT(--(db!$B$2:$B$6347=$E56),(LEN(db!$G$2:$G$6347)-LEN(SUBSTITUTE((UPPER(db!$G$2:$G$6347)),UPPER(N$10),"")))/LEN(N$10)))</f>
        <v>0</v>
      </c>
      <c r="O56" s="168">
        <f>IF(O$10="","",SUMPRODUCT(--(db!$B$2:$B$6347=$E56),(LEN(db!$G$2:$G$6347)-LEN(SUBSTITUTE((UPPER(db!$G$2:$G$6347)),UPPER(O$10),"")))/LEN(O$10)))</f>
        <v>0</v>
      </c>
      <c r="P56" s="168">
        <f>IF(P$10="","",SUMPRODUCT(--(db!$B$2:$B$6347=$E56),(LEN(db!$G$2:$G$6347)-LEN(SUBSTITUTE((UPPER(db!$G$2:$G$6347)),UPPER(P$10),"")))/LEN(P$10)))</f>
        <v>0</v>
      </c>
      <c r="Q56" s="168">
        <f>IF(Q$10="","",SUMPRODUCT(--(db!$B$2:$B$6347=$E56),(LEN(db!$G$2:$G$6347)-LEN(SUBSTITUTE((UPPER(db!$G$2:$G$6347)),UPPER(Q$10),"")))/LEN(Q$10)))</f>
        <v>0</v>
      </c>
      <c r="R56" s="168">
        <f>IF(R$10="","",SUMPRODUCT(--(db!$B$2:$B$6347=$E56),(LEN(db!$G$2:$G$6347)-LEN(SUBSTITUTE((UPPER(db!$G$2:$G$6347)),UPPER(R$10),"")))/LEN(R$10)))</f>
        <v>0</v>
      </c>
      <c r="S56" s="168">
        <f>IF(S$10="","",SUMPRODUCT(--(db!$B$2:$B$6347=$E56),(LEN(db!$G$2:$G$6347)-LEN(SUBSTITUTE((UPPER(db!$G$2:$G$6347)),UPPER(S$10),"")))/LEN(S$10)))</f>
        <v>0</v>
      </c>
      <c r="T56" s="269">
        <f>IF(T$10="","",SUMPRODUCT(--(db!$B$2:$B$6347=$E56),(LEN(db!$G$2:$G$6347)-LEN(SUBSTITUTE((UPPER(db!$G$2:$G$6347)),UPPER(T$10),"")))/LEN(T$10)))</f>
        <v>0</v>
      </c>
      <c r="U56" s="168">
        <f>IF(U$10="","",SUMPRODUCT(--(db!$B$2:$B$6347=$E56),(LEN(db!$G$2:$G$6347)-LEN(SUBSTITUTE((UPPER(db!$G$2:$G$6347)),UPPER(U$10),"")))/LEN(U$10)))</f>
        <v>0</v>
      </c>
      <c r="V56" s="168">
        <f>IF(V$10="","",SUMPRODUCT(--(db!$B$2:$B$6347=$E56),(LEN(db!$G$2:$G$6347)-LEN(SUBSTITUTE((UPPER(db!$G$2:$G$6347)),UPPER(V$10),"")))/LEN(V$10)))</f>
        <v>0</v>
      </c>
      <c r="W56" s="168">
        <f>IF(W$10="","",SUMPRODUCT(--(db!$B$2:$B$6347=$E56),(LEN(db!$G$2:$G$6347)-LEN(SUBSTITUTE((UPPER(db!$G$2:$G$6347)),UPPER(W$10),"")))/LEN(W$10)))</f>
        <v>0</v>
      </c>
      <c r="X56" s="168">
        <f>IF(X$10="","",SUMPRODUCT(--(db!$B$2:$B$6347=$E56),(LEN(db!$G$2:$G$6347)-LEN(SUBSTITUTE((UPPER(db!$G$2:$G$6347)),UPPER(X$10),"")))/LEN(X$10)))</f>
        <v>0</v>
      </c>
      <c r="Y56" s="168">
        <f>IF(Y$10="","",SUMPRODUCT(--(db!$B$2:$B$6347=$E56),(LEN(db!$G$2:$G$6347)-LEN(SUBSTITUTE((UPPER(db!$G$2:$G$6347)),UPPER(Y$10),"")))/LEN(Y$10)))</f>
        <v>0</v>
      </c>
      <c r="Z56" s="168">
        <f>IF(Z$10="","",SUMPRODUCT(--(db!$B$2:$B$6347=$E56),(LEN(db!$G$2:$G$6347)-LEN(SUBSTITUTE((UPPER(db!$G$2:$G$6347)),UPPER(Z$10),"")))/LEN(Z$10)))</f>
        <v>0</v>
      </c>
      <c r="AA56" s="168">
        <f>IF(AA$10="","",SUMPRODUCT(--(db!$B$2:$B$6347=$E56),(LEN(db!$G$2:$G$6347)-LEN(SUBSTITUTE((UPPER(db!$G$2:$G$6347)),UPPER(AA$10),"")))/LEN(AA$10)))</f>
        <v>0</v>
      </c>
      <c r="AB56" s="269">
        <f>IF(AB$10="","",SUMPRODUCT(--(db!$B$2:$B$6347=$E56),(LEN(db!$G$2:$G$6347)-LEN(SUBSTITUTE((UPPER(db!$G$2:$G$6347)),UPPER(AB$10),"")))/LEN(AB$10)))</f>
        <v>0</v>
      </c>
      <c r="AC56" s="168">
        <f>IF(AC$10="","",SUMPRODUCT(--(db!$B$2:$B$6347=$E56),(LEN(db!$G$2:$G$6347)-LEN(SUBSTITUTE((UPPER(db!$G$2:$G$6347)),UPPER(AC$10),"")))/LEN(AC$10)))</f>
        <v>0</v>
      </c>
      <c r="AD56" s="168">
        <f>IF(AD$10="","",SUMPRODUCT(--(db!$B$2:$B$6347=$E56),(LEN(db!$G$2:$G$6347)-LEN(SUBSTITUTE((UPPER(db!$G$2:$G$6347)),UPPER(AD$10),"")))/LEN(AD$10)))</f>
        <v>0</v>
      </c>
      <c r="AE56" s="168">
        <f>IF(AE$10="","",SUMPRODUCT(--(db!$B$2:$B$6347=$E56),(LEN(db!$G$2:$G$6347)-LEN(SUBSTITUTE((UPPER(db!$G$2:$G$6347)),UPPER(AE$10),"")))/LEN(AE$10)))</f>
        <v>0</v>
      </c>
      <c r="AF56" s="168">
        <f>IF(AF$10="","",SUMPRODUCT(--(db!$B$2:$B$6347=$E56),(LEN(db!$G$2:$G$6347)-LEN(SUBSTITUTE((UPPER(db!$G$2:$G$6347)),UPPER(AF$10),"")))/LEN(AF$10)))</f>
        <v>0</v>
      </c>
      <c r="AG56" s="168">
        <f>IF(AG$10="","",SUMPRODUCT(--(db!$B$2:$B$6347=$E56),(LEN(db!$G$2:$G$6347)-LEN(SUBSTITUTE((UPPER(db!$G$2:$G$6347)),UPPER(AG$10),"")))/LEN(AG$10)))</f>
        <v>0</v>
      </c>
      <c r="AH56" s="168">
        <f>IF(AH$10="","",SUMPRODUCT(--(db!$B$2:$B$6347=$E56),(LEN(db!$G$2:$G$6347)-LEN(SUBSTITUTE((UPPER(db!$G$2:$G$6347)),UPPER(AH$10),"")))/LEN(AH$10)))</f>
        <v>0</v>
      </c>
      <c r="AI56" s="168">
        <f>IF(AI$10="","",SUMPRODUCT(--(db!$B$2:$B$6347=$E56),(LEN(db!$G$2:$G$6347)-LEN(SUBSTITUTE((UPPER(db!$G$2:$G$6347)),UPPER(AI$10),"")))/LEN(AI$10)))</f>
        <v>0</v>
      </c>
      <c r="AJ56" s="168">
        <f>IF(AJ$10="","",SUMPRODUCT(--(db!$B$2:$B$6347=$E56),(LEN(db!$G$2:$G$6347)-LEN(SUBSTITUTE((UPPER(db!$G$2:$G$6347)),UPPER(AJ$10),"")))/LEN(AJ$10)))</f>
        <v>0</v>
      </c>
      <c r="AK56" s="168">
        <f>IF(AK$10="","",SUMPRODUCT(--(db!$B$2:$B$6347=$E56),(LEN(db!$G$2:$G$6347)-LEN(SUBSTITUTE((UPPER(db!$G$2:$G$6347)),UPPER(AK$10),"")))/LEN(AK$10)))</f>
        <v>0</v>
      </c>
      <c r="AL56" s="168">
        <f>IF(AL$10="","",SUMPRODUCT(--(db!$B$2:$B$6347=$E56),(LEN(db!$G$2:$G$6347)-LEN(SUBSTITUTE((UPPER(db!$G$2:$G$6347)),UPPER(AL$10),"")))/LEN(AL$10)))</f>
        <v>0</v>
      </c>
      <c r="AM56" s="168">
        <f>IF(AM$10="","",SUMPRODUCT(--(db!$B$2:$B$6347=$E56),(LEN(db!$G$2:$G$6347)-LEN(SUBSTITUTE((UPPER(db!$G$2:$G$6347)),UPPER(AM$10),"")))/LEN(AM$10)))</f>
        <v>0</v>
      </c>
      <c r="AN56" s="168">
        <f>IF(AN$10="","",SUMPRODUCT(--(db!$B$2:$B$6347=$E56),(LEN(db!$G$2:$G$6347)-LEN(SUBSTITUTE((UPPER(db!$G$2:$G$6347)),UPPER(AN$10),"")))/LEN(AN$10)))</f>
        <v>0</v>
      </c>
      <c r="AO56" s="168">
        <f>IF(AO$10="","",SUMPRODUCT(--(db!$B$2:$B$6347=$E56),(LEN(db!$G$2:$G$6347)-LEN(SUBSTITUTE((UPPER(db!$G$2:$G$6347)),UPPER(AO$10),"")))/LEN(AO$10)))</f>
        <v>0</v>
      </c>
      <c r="AP56" s="168">
        <f>IF(AP$10="","",SUMPRODUCT(--(db!$B$2:$B$6347=$E56),(LEN(db!$G$2:$G$6347)-LEN(SUBSTITUTE((UPPER(db!$G$2:$G$6347)),UPPER(AP$10),"")))/LEN(AP$10)))</f>
        <v>0</v>
      </c>
      <c r="AQ56" s="169">
        <f>IF(AQ$10="","",SUMPRODUCT(--(db!$B$2:$B$6347=$E56),(LEN(db!$G$2:$G$6347)-LEN(SUBSTITUTE((UPPER(db!$G$2:$G$6347)),UPPER(AQ$10),"")))/LEN(AQ$10)))</f>
        <v>0</v>
      </c>
      <c r="AR56" s="120">
        <v>46</v>
      </c>
      <c r="AS56" s="115">
        <v>48</v>
      </c>
      <c r="AT56" s="125" t="s">
        <v>293</v>
      </c>
      <c r="AU56" s="122">
        <f t="shared" si="1"/>
        <v>0</v>
      </c>
      <c r="AW56" s="333"/>
      <c r="AX56" s="344"/>
      <c r="AY56" s="353">
        <f>SUM(AY28:AY48)</f>
        <v>0</v>
      </c>
      <c r="AZ56" s="353">
        <f>SUM(AZ49:AZ55)</f>
        <v>1008</v>
      </c>
      <c r="BA56" s="353">
        <f>SUM(BA49:BA55)</f>
        <v>1008</v>
      </c>
      <c r="BD56" s="396"/>
      <c r="BE56" s="312"/>
      <c r="BF56" s="337"/>
      <c r="BG56" s="392"/>
      <c r="BH56" s="531">
        <f>MOD(BH53,19)</f>
        <v>0</v>
      </c>
      <c r="BI56" s="531">
        <f t="shared" ref="BI56:BJ56" si="15">MOD(BI53,19)</f>
        <v>8</v>
      </c>
      <c r="BJ56" s="532">
        <f t="shared" si="15"/>
        <v>8</v>
      </c>
      <c r="BK56" s="61"/>
      <c r="BL56" s="61"/>
      <c r="BM56" s="421">
        <v>3</v>
      </c>
      <c r="BN56" s="422" t="s">
        <v>226</v>
      </c>
      <c r="BO56" s="423">
        <v>71</v>
      </c>
      <c r="BP56" s="175"/>
      <c r="BQ56" s="61"/>
      <c r="BR56" s="61"/>
      <c r="BS56" s="61"/>
    </row>
    <row r="57" spans="3:71" x14ac:dyDescent="0.25">
      <c r="C57" s="115"/>
      <c r="D57" s="115"/>
      <c r="E57" s="116">
        <v>47</v>
      </c>
      <c r="F57" s="128">
        <f>IF(F$10="","",SUMPRODUCT(--(db!$B$2:$B$6347=$E57),(LEN(db!$G$2:$G$6347)-LEN(SUBSTITUTE((UPPER(db!$G$2:$G$6347)),UPPER(F$10),"")))/LEN(F$10)))</f>
        <v>0</v>
      </c>
      <c r="G57" s="30">
        <f>IF(G$10="","",SUMPRODUCT(--(db!$B$2:$B$6347=$E57),(LEN(db!$G$2:$G$6347)-LEN(SUBSTITUTE((UPPER(db!$G$2:$G$6347)),UPPER(G$10),"")))/LEN(G$10)))</f>
        <v>0</v>
      </c>
      <c r="H57" s="30">
        <f>IF(H$10="","",SUMPRODUCT(--(db!$B$2:$B$6347=$E57),(LEN(db!$G$2:$G$6347)-LEN(SUBSTITUTE((UPPER(db!$G$2:$G$6347)),UPPER(H$10),"")))/LEN(H$10)))</f>
        <v>0</v>
      </c>
      <c r="I57" s="30">
        <f>IF(I$10="","",SUMPRODUCT(--(db!$B$2:$B$6347=$E57),(LEN(db!$G$2:$G$6347)-LEN(SUBSTITUTE((UPPER(db!$G$2:$G$6347)),UPPER(I$10),"")))/LEN(I$10)))</f>
        <v>0</v>
      </c>
      <c r="J57" s="30">
        <f>IF(J$10="","",SUMPRODUCT(--(db!$B$2:$B$6347=$E57),(LEN(db!$G$2:$G$6347)-LEN(SUBSTITUTE((UPPER(db!$G$2:$G$6347)),UPPER(J$10),"")))/LEN(J$10)))</f>
        <v>0</v>
      </c>
      <c r="K57" s="30">
        <f>IF(K$10="","",SUMPRODUCT(--(db!$B$2:$B$6347=$E57),(LEN(db!$G$2:$G$6347)-LEN(SUBSTITUTE((UPPER(db!$G$2:$G$6347)),UPPER(K$10),"")))/LEN(K$10)))</f>
        <v>0</v>
      </c>
      <c r="L57" s="30">
        <f>IF(L$10="","",SUMPRODUCT(--(db!$B$2:$B$6347=$E57),(LEN(db!$G$2:$G$6347)-LEN(SUBSTITUTE((UPPER(db!$G$2:$G$6347)),UPPER(L$10),"")))/LEN(L$10)))</f>
        <v>0</v>
      </c>
      <c r="M57" s="30">
        <f>IF(M$10="","",SUMPRODUCT(--(db!$B$2:$B$6347=$E57),(LEN(db!$G$2:$G$6347)-LEN(SUBSTITUTE((UPPER(db!$G$2:$G$6347)),UPPER(M$10),"")))/LEN(M$10)))</f>
        <v>0</v>
      </c>
      <c r="N57" s="30">
        <f>IF(N$10="","",SUMPRODUCT(--(db!$B$2:$B$6347=$E57),(LEN(db!$G$2:$G$6347)-LEN(SUBSTITUTE((UPPER(db!$G$2:$G$6347)),UPPER(N$10),"")))/LEN(N$10)))</f>
        <v>0</v>
      </c>
      <c r="O57" s="30">
        <f>IF(O$10="","",SUMPRODUCT(--(db!$B$2:$B$6347=$E57),(LEN(db!$G$2:$G$6347)-LEN(SUBSTITUTE((UPPER(db!$G$2:$G$6347)),UPPER(O$10),"")))/LEN(O$10)))</f>
        <v>0</v>
      </c>
      <c r="P57" s="30">
        <f>IF(P$10="","",SUMPRODUCT(--(db!$B$2:$B$6347=$E57),(LEN(db!$G$2:$G$6347)-LEN(SUBSTITUTE((UPPER(db!$G$2:$G$6347)),UPPER(P$10),"")))/LEN(P$10)))</f>
        <v>0</v>
      </c>
      <c r="Q57" s="30">
        <f>IF(Q$10="","",SUMPRODUCT(--(db!$B$2:$B$6347=$E57),(LEN(db!$G$2:$G$6347)-LEN(SUBSTITUTE((UPPER(db!$G$2:$G$6347)),UPPER(Q$10),"")))/LEN(Q$10)))</f>
        <v>0</v>
      </c>
      <c r="R57" s="30">
        <f>IF(R$10="","",SUMPRODUCT(--(db!$B$2:$B$6347=$E57),(LEN(db!$G$2:$G$6347)-LEN(SUBSTITUTE((UPPER(db!$G$2:$G$6347)),UPPER(R$10),"")))/LEN(R$10)))</f>
        <v>0</v>
      </c>
      <c r="S57" s="30">
        <f>IF(S$10="","",SUMPRODUCT(--(db!$B$2:$B$6347=$E57),(LEN(db!$G$2:$G$6347)-LEN(SUBSTITUTE((UPPER(db!$G$2:$G$6347)),UPPER(S$10),"")))/LEN(S$10)))</f>
        <v>0</v>
      </c>
      <c r="T57" s="30">
        <f>IF(T$10="","",SUMPRODUCT(--(db!$B$2:$B$6347=$E57),(LEN(db!$G$2:$G$6347)-LEN(SUBSTITUTE((UPPER(db!$G$2:$G$6347)),UPPER(T$10),"")))/LEN(T$10)))</f>
        <v>0</v>
      </c>
      <c r="U57" s="30">
        <f>IF(U$10="","",SUMPRODUCT(--(db!$B$2:$B$6347=$E57),(LEN(db!$G$2:$G$6347)-LEN(SUBSTITUTE((UPPER(db!$G$2:$G$6347)),UPPER(U$10),"")))/LEN(U$10)))</f>
        <v>0</v>
      </c>
      <c r="V57" s="30">
        <f>IF(V$10="","",SUMPRODUCT(--(db!$B$2:$B$6347=$E57),(LEN(db!$G$2:$G$6347)-LEN(SUBSTITUTE((UPPER(db!$G$2:$G$6347)),UPPER(V$10),"")))/LEN(V$10)))</f>
        <v>0</v>
      </c>
      <c r="W57" s="30">
        <f>IF(W$10="","",SUMPRODUCT(--(db!$B$2:$B$6347=$E57),(LEN(db!$G$2:$G$6347)-LEN(SUBSTITUTE((UPPER(db!$G$2:$G$6347)),UPPER(W$10),"")))/LEN(W$10)))</f>
        <v>0</v>
      </c>
      <c r="X57" s="30">
        <f>IF(X$10="","",SUMPRODUCT(--(db!$B$2:$B$6347=$E57),(LEN(db!$G$2:$G$6347)-LEN(SUBSTITUTE((UPPER(db!$G$2:$G$6347)),UPPER(X$10),"")))/LEN(X$10)))</f>
        <v>0</v>
      </c>
      <c r="Y57" s="30">
        <f>IF(Y$10="","",SUMPRODUCT(--(db!$B$2:$B$6347=$E57),(LEN(db!$G$2:$G$6347)-LEN(SUBSTITUTE((UPPER(db!$G$2:$G$6347)),UPPER(Y$10),"")))/LEN(Y$10)))</f>
        <v>0</v>
      </c>
      <c r="Z57" s="30">
        <f>IF(Z$10="","",SUMPRODUCT(--(db!$B$2:$B$6347=$E57),(LEN(db!$G$2:$G$6347)-LEN(SUBSTITUTE((UPPER(db!$G$2:$G$6347)),UPPER(Z$10),"")))/LEN(Z$10)))</f>
        <v>0</v>
      </c>
      <c r="AA57" s="30">
        <f>IF(AA$10="","",SUMPRODUCT(--(db!$B$2:$B$6347=$E57),(LEN(db!$G$2:$G$6347)-LEN(SUBSTITUTE((UPPER(db!$G$2:$G$6347)),UPPER(AA$10),"")))/LEN(AA$10)))</f>
        <v>0</v>
      </c>
      <c r="AB57" s="30">
        <f>IF(AB$10="","",SUMPRODUCT(--(db!$B$2:$B$6347=$E57),(LEN(db!$G$2:$G$6347)-LEN(SUBSTITUTE((UPPER(db!$G$2:$G$6347)),UPPER(AB$10),"")))/LEN(AB$10)))</f>
        <v>0</v>
      </c>
      <c r="AC57" s="30">
        <f>IF(AC$10="","",SUMPRODUCT(--(db!$B$2:$B$6347=$E57),(LEN(db!$G$2:$G$6347)-LEN(SUBSTITUTE((UPPER(db!$G$2:$G$6347)),UPPER(AC$10),"")))/LEN(AC$10)))</f>
        <v>0</v>
      </c>
      <c r="AD57" s="30">
        <f>IF(AD$10="","",SUMPRODUCT(--(db!$B$2:$B$6347=$E57),(LEN(db!$G$2:$G$6347)-LEN(SUBSTITUTE((UPPER(db!$G$2:$G$6347)),UPPER(AD$10),"")))/LEN(AD$10)))</f>
        <v>0</v>
      </c>
      <c r="AE57" s="30">
        <f>IF(AE$10="","",SUMPRODUCT(--(db!$B$2:$B$6347=$E57),(LEN(db!$G$2:$G$6347)-LEN(SUBSTITUTE((UPPER(db!$G$2:$G$6347)),UPPER(AE$10),"")))/LEN(AE$10)))</f>
        <v>0</v>
      </c>
      <c r="AF57" s="30">
        <f>IF(AF$10="","",SUMPRODUCT(--(db!$B$2:$B$6347=$E57),(LEN(db!$G$2:$G$6347)-LEN(SUBSTITUTE((UPPER(db!$G$2:$G$6347)),UPPER(AF$10),"")))/LEN(AF$10)))</f>
        <v>0</v>
      </c>
      <c r="AG57" s="30">
        <f>IF(AG$10="","",SUMPRODUCT(--(db!$B$2:$B$6347=$E57),(LEN(db!$G$2:$G$6347)-LEN(SUBSTITUTE((UPPER(db!$G$2:$G$6347)),UPPER(AG$10),"")))/LEN(AG$10)))</f>
        <v>0</v>
      </c>
      <c r="AH57" s="30">
        <f>IF(AH$10="","",SUMPRODUCT(--(db!$B$2:$B$6347=$E57),(LEN(db!$G$2:$G$6347)-LEN(SUBSTITUTE((UPPER(db!$G$2:$G$6347)),UPPER(AH$10),"")))/LEN(AH$10)))</f>
        <v>0</v>
      </c>
      <c r="AI57" s="30">
        <f>IF(AI$10="","",SUMPRODUCT(--(db!$B$2:$B$6347=$E57),(LEN(db!$G$2:$G$6347)-LEN(SUBSTITUTE((UPPER(db!$G$2:$G$6347)),UPPER(AI$10),"")))/LEN(AI$10)))</f>
        <v>0</v>
      </c>
      <c r="AJ57" s="30">
        <f>IF(AJ$10="","",SUMPRODUCT(--(db!$B$2:$B$6347=$E57),(LEN(db!$G$2:$G$6347)-LEN(SUBSTITUTE((UPPER(db!$G$2:$G$6347)),UPPER(AJ$10),"")))/LEN(AJ$10)))</f>
        <v>0</v>
      </c>
      <c r="AK57" s="30">
        <f>IF(AK$10="","",SUMPRODUCT(--(db!$B$2:$B$6347=$E57),(LEN(db!$G$2:$G$6347)-LEN(SUBSTITUTE((UPPER(db!$G$2:$G$6347)),UPPER(AK$10),"")))/LEN(AK$10)))</f>
        <v>0</v>
      </c>
      <c r="AL57" s="30">
        <f>IF(AL$10="","",SUMPRODUCT(--(db!$B$2:$B$6347=$E57),(LEN(db!$G$2:$G$6347)-LEN(SUBSTITUTE((UPPER(db!$G$2:$G$6347)),UPPER(AL$10),"")))/LEN(AL$10)))</f>
        <v>0</v>
      </c>
      <c r="AM57" s="30">
        <f>IF(AM$10="","",SUMPRODUCT(--(db!$B$2:$B$6347=$E57),(LEN(db!$G$2:$G$6347)-LEN(SUBSTITUTE((UPPER(db!$G$2:$G$6347)),UPPER(AM$10),"")))/LEN(AM$10)))</f>
        <v>0</v>
      </c>
      <c r="AN57" s="30">
        <f>IF(AN$10="","",SUMPRODUCT(--(db!$B$2:$B$6347=$E57),(LEN(db!$G$2:$G$6347)-LEN(SUBSTITUTE((UPPER(db!$G$2:$G$6347)),UPPER(AN$10),"")))/LEN(AN$10)))</f>
        <v>0</v>
      </c>
      <c r="AO57" s="30">
        <f>IF(AO$10="","",SUMPRODUCT(--(db!$B$2:$B$6347=$E57),(LEN(db!$G$2:$G$6347)-LEN(SUBSTITUTE((UPPER(db!$G$2:$G$6347)),UPPER(AO$10),"")))/LEN(AO$10)))</f>
        <v>0</v>
      </c>
      <c r="AP57" s="30">
        <f>IF(AP$10="","",SUMPRODUCT(--(db!$B$2:$B$6347=$E57),(LEN(db!$G$2:$G$6347)-LEN(SUBSTITUTE((UPPER(db!$G$2:$G$6347)),UPPER(AP$10),"")))/LEN(AP$10)))</f>
        <v>0</v>
      </c>
      <c r="AQ57" s="129">
        <f>IF(AQ$10="","",SUMPRODUCT(--(db!$B$2:$B$6347=$E57),(LEN(db!$G$2:$G$6347)-LEN(SUBSTITUTE((UPPER(db!$G$2:$G$6347)),UPPER(AQ$10),"")))/LEN(AQ$10)))</f>
        <v>0</v>
      </c>
      <c r="AR57" s="120">
        <v>47</v>
      </c>
      <c r="AS57" s="115"/>
      <c r="AT57" s="121"/>
      <c r="AU57" s="122">
        <f t="shared" si="1"/>
        <v>0</v>
      </c>
      <c r="AW57" s="344"/>
      <c r="AX57" s="344"/>
      <c r="AY57" s="345" t="str">
        <f>"= 19 x "&amp;AY56/19</f>
        <v>= 19 x 0</v>
      </c>
      <c r="AZ57" s="345" t="str">
        <f>"= 19 x "&amp;AZ56/19</f>
        <v>= 19 x 53,0526315789474</v>
      </c>
      <c r="BA57" s="345" t="str">
        <f>"= 19 x "&amp;BA56/19</f>
        <v>= 19 x 53,0526315789474</v>
      </c>
      <c r="BD57" s="378">
        <v>5</v>
      </c>
      <c r="BE57" s="547" t="s">
        <v>302</v>
      </c>
      <c r="BF57" s="347" t="s">
        <v>293</v>
      </c>
      <c r="BG57" s="380">
        <v>48</v>
      </c>
      <c r="BH57" s="133">
        <f>SUM($T$50:$T$56,$AB$50:$AB$56)</f>
        <v>0</v>
      </c>
      <c r="BI57" s="336">
        <f>BJ57-BH57</f>
        <v>0</v>
      </c>
      <c r="BJ57" s="381">
        <f>SUM(AU50:AU56)</f>
        <v>0</v>
      </c>
      <c r="BK57" s="61"/>
      <c r="BL57" s="61"/>
      <c r="BM57" s="421">
        <v>7</v>
      </c>
      <c r="BN57" s="422" t="s">
        <v>243</v>
      </c>
      <c r="BO57" s="423">
        <v>161</v>
      </c>
      <c r="BP57" s="175"/>
      <c r="BQ57" s="61"/>
      <c r="BR57" s="61"/>
      <c r="BS57" s="61"/>
    </row>
    <row r="58" spans="3:71" x14ac:dyDescent="0.25">
      <c r="C58" s="115"/>
      <c r="D58" s="115"/>
      <c r="E58" s="116">
        <v>48</v>
      </c>
      <c r="F58" s="128">
        <f>IF(F$10="","",SUMPRODUCT(--(db!$B$2:$B$6347=$E58),(LEN(db!$G$2:$G$6347)-LEN(SUBSTITUTE((UPPER(db!$G$2:$G$6347)),UPPER(F$10),"")))/LEN(F$10)))</f>
        <v>0</v>
      </c>
      <c r="G58" s="30">
        <f>IF(G$10="","",SUMPRODUCT(--(db!$B$2:$B$6347=$E58),(LEN(db!$G$2:$G$6347)-LEN(SUBSTITUTE((UPPER(db!$G$2:$G$6347)),UPPER(G$10),"")))/LEN(G$10)))</f>
        <v>0</v>
      </c>
      <c r="H58" s="30">
        <f>IF(H$10="","",SUMPRODUCT(--(db!$B$2:$B$6347=$E58),(LEN(db!$G$2:$G$6347)-LEN(SUBSTITUTE((UPPER(db!$G$2:$G$6347)),UPPER(H$10),"")))/LEN(H$10)))</f>
        <v>0</v>
      </c>
      <c r="I58" s="30">
        <f>IF(I$10="","",SUMPRODUCT(--(db!$B$2:$B$6347=$E58),(LEN(db!$G$2:$G$6347)-LEN(SUBSTITUTE((UPPER(db!$G$2:$G$6347)),UPPER(I$10),"")))/LEN(I$10)))</f>
        <v>0</v>
      </c>
      <c r="J58" s="30">
        <f>IF(J$10="","",SUMPRODUCT(--(db!$B$2:$B$6347=$E58),(LEN(db!$G$2:$G$6347)-LEN(SUBSTITUTE((UPPER(db!$G$2:$G$6347)),UPPER(J$10),"")))/LEN(J$10)))</f>
        <v>0</v>
      </c>
      <c r="K58" s="30">
        <f>IF(K$10="","",SUMPRODUCT(--(db!$B$2:$B$6347=$E58),(LEN(db!$G$2:$G$6347)-LEN(SUBSTITUTE((UPPER(db!$G$2:$G$6347)),UPPER(K$10),"")))/LEN(K$10)))</f>
        <v>0</v>
      </c>
      <c r="L58" s="30">
        <f>IF(L$10="","",SUMPRODUCT(--(db!$B$2:$B$6347=$E58),(LEN(db!$G$2:$G$6347)-LEN(SUBSTITUTE((UPPER(db!$G$2:$G$6347)),UPPER(L$10),"")))/LEN(L$10)))</f>
        <v>0</v>
      </c>
      <c r="M58" s="30">
        <f>IF(M$10="","",SUMPRODUCT(--(db!$B$2:$B$6347=$E58),(LEN(db!$G$2:$G$6347)-LEN(SUBSTITUTE((UPPER(db!$G$2:$G$6347)),UPPER(M$10),"")))/LEN(M$10)))</f>
        <v>0</v>
      </c>
      <c r="N58" s="30">
        <f>IF(N$10="","",SUMPRODUCT(--(db!$B$2:$B$6347=$E58),(LEN(db!$G$2:$G$6347)-LEN(SUBSTITUTE((UPPER(db!$G$2:$G$6347)),UPPER(N$10),"")))/LEN(N$10)))</f>
        <v>0</v>
      </c>
      <c r="O58" s="30">
        <f>IF(O$10="","",SUMPRODUCT(--(db!$B$2:$B$6347=$E58),(LEN(db!$G$2:$G$6347)-LEN(SUBSTITUTE((UPPER(db!$G$2:$G$6347)),UPPER(O$10),"")))/LEN(O$10)))</f>
        <v>0</v>
      </c>
      <c r="P58" s="30">
        <f>IF(P$10="","",SUMPRODUCT(--(db!$B$2:$B$6347=$E58),(LEN(db!$G$2:$G$6347)-LEN(SUBSTITUTE((UPPER(db!$G$2:$G$6347)),UPPER(P$10),"")))/LEN(P$10)))</f>
        <v>0</v>
      </c>
      <c r="Q58" s="30">
        <f>IF(Q$10="","",SUMPRODUCT(--(db!$B$2:$B$6347=$E58),(LEN(db!$G$2:$G$6347)-LEN(SUBSTITUTE((UPPER(db!$G$2:$G$6347)),UPPER(Q$10),"")))/LEN(Q$10)))</f>
        <v>0</v>
      </c>
      <c r="R58" s="30">
        <f>IF(R$10="","",SUMPRODUCT(--(db!$B$2:$B$6347=$E58),(LEN(db!$G$2:$G$6347)-LEN(SUBSTITUTE((UPPER(db!$G$2:$G$6347)),UPPER(R$10),"")))/LEN(R$10)))</f>
        <v>0</v>
      </c>
      <c r="S58" s="30">
        <f>IF(S$10="","",SUMPRODUCT(--(db!$B$2:$B$6347=$E58),(LEN(db!$G$2:$G$6347)-LEN(SUBSTITUTE((UPPER(db!$G$2:$G$6347)),UPPER(S$10),"")))/LEN(S$10)))</f>
        <v>0</v>
      </c>
      <c r="T58" s="30">
        <f>IF(T$10="","",SUMPRODUCT(--(db!$B$2:$B$6347=$E58),(LEN(db!$G$2:$G$6347)-LEN(SUBSTITUTE((UPPER(db!$G$2:$G$6347)),UPPER(T$10),"")))/LEN(T$10)))</f>
        <v>0</v>
      </c>
      <c r="U58" s="30">
        <f>IF(U$10="","",SUMPRODUCT(--(db!$B$2:$B$6347=$E58),(LEN(db!$G$2:$G$6347)-LEN(SUBSTITUTE((UPPER(db!$G$2:$G$6347)),UPPER(U$10),"")))/LEN(U$10)))</f>
        <v>0</v>
      </c>
      <c r="V58" s="30">
        <f>IF(V$10="","",SUMPRODUCT(--(db!$B$2:$B$6347=$E58),(LEN(db!$G$2:$G$6347)-LEN(SUBSTITUTE((UPPER(db!$G$2:$G$6347)),UPPER(V$10),"")))/LEN(V$10)))</f>
        <v>0</v>
      </c>
      <c r="W58" s="30">
        <f>IF(W$10="","",SUMPRODUCT(--(db!$B$2:$B$6347=$E58),(LEN(db!$G$2:$G$6347)-LEN(SUBSTITUTE((UPPER(db!$G$2:$G$6347)),UPPER(W$10),"")))/LEN(W$10)))</f>
        <v>0</v>
      </c>
      <c r="X58" s="30">
        <f>IF(X$10="","",SUMPRODUCT(--(db!$B$2:$B$6347=$E58),(LEN(db!$G$2:$G$6347)-LEN(SUBSTITUTE((UPPER(db!$G$2:$G$6347)),UPPER(X$10),"")))/LEN(X$10)))</f>
        <v>0</v>
      </c>
      <c r="Y58" s="30">
        <f>IF(Y$10="","",SUMPRODUCT(--(db!$B$2:$B$6347=$E58),(LEN(db!$G$2:$G$6347)-LEN(SUBSTITUTE((UPPER(db!$G$2:$G$6347)),UPPER(Y$10),"")))/LEN(Y$10)))</f>
        <v>0</v>
      </c>
      <c r="Z58" s="30">
        <f>IF(Z$10="","",SUMPRODUCT(--(db!$B$2:$B$6347=$E58),(LEN(db!$G$2:$G$6347)-LEN(SUBSTITUTE((UPPER(db!$G$2:$G$6347)),UPPER(Z$10),"")))/LEN(Z$10)))</f>
        <v>0</v>
      </c>
      <c r="AA58" s="30">
        <f>IF(AA$10="","",SUMPRODUCT(--(db!$B$2:$B$6347=$E58),(LEN(db!$G$2:$G$6347)-LEN(SUBSTITUTE((UPPER(db!$G$2:$G$6347)),UPPER(AA$10),"")))/LEN(AA$10)))</f>
        <v>0</v>
      </c>
      <c r="AB58" s="30">
        <f>IF(AB$10="","",SUMPRODUCT(--(db!$B$2:$B$6347=$E58),(LEN(db!$G$2:$G$6347)-LEN(SUBSTITUTE((UPPER(db!$G$2:$G$6347)),UPPER(AB$10),"")))/LEN(AB$10)))</f>
        <v>0</v>
      </c>
      <c r="AC58" s="30">
        <f>IF(AC$10="","",SUMPRODUCT(--(db!$B$2:$B$6347=$E58),(LEN(db!$G$2:$G$6347)-LEN(SUBSTITUTE((UPPER(db!$G$2:$G$6347)),UPPER(AC$10),"")))/LEN(AC$10)))</f>
        <v>0</v>
      </c>
      <c r="AD58" s="30">
        <f>IF(AD$10="","",SUMPRODUCT(--(db!$B$2:$B$6347=$E58),(LEN(db!$G$2:$G$6347)-LEN(SUBSTITUTE((UPPER(db!$G$2:$G$6347)),UPPER(AD$10),"")))/LEN(AD$10)))</f>
        <v>0</v>
      </c>
      <c r="AE58" s="30">
        <f>IF(AE$10="","",SUMPRODUCT(--(db!$B$2:$B$6347=$E58),(LEN(db!$G$2:$G$6347)-LEN(SUBSTITUTE((UPPER(db!$G$2:$G$6347)),UPPER(AE$10),"")))/LEN(AE$10)))</f>
        <v>0</v>
      </c>
      <c r="AF58" s="30">
        <f>IF(AF$10="","",SUMPRODUCT(--(db!$B$2:$B$6347=$E58),(LEN(db!$G$2:$G$6347)-LEN(SUBSTITUTE((UPPER(db!$G$2:$G$6347)),UPPER(AF$10),"")))/LEN(AF$10)))</f>
        <v>0</v>
      </c>
      <c r="AG58" s="30">
        <f>IF(AG$10="","",SUMPRODUCT(--(db!$B$2:$B$6347=$E58),(LEN(db!$G$2:$G$6347)-LEN(SUBSTITUTE((UPPER(db!$G$2:$G$6347)),UPPER(AG$10),"")))/LEN(AG$10)))</f>
        <v>0</v>
      </c>
      <c r="AH58" s="30">
        <f>IF(AH$10="","",SUMPRODUCT(--(db!$B$2:$B$6347=$E58),(LEN(db!$G$2:$G$6347)-LEN(SUBSTITUTE((UPPER(db!$G$2:$G$6347)),UPPER(AH$10),"")))/LEN(AH$10)))</f>
        <v>0</v>
      </c>
      <c r="AI58" s="30">
        <f>IF(AI$10="","",SUMPRODUCT(--(db!$B$2:$B$6347=$E58),(LEN(db!$G$2:$G$6347)-LEN(SUBSTITUTE((UPPER(db!$G$2:$G$6347)),UPPER(AI$10),"")))/LEN(AI$10)))</f>
        <v>0</v>
      </c>
      <c r="AJ58" s="30">
        <f>IF(AJ$10="","",SUMPRODUCT(--(db!$B$2:$B$6347=$E58),(LEN(db!$G$2:$G$6347)-LEN(SUBSTITUTE((UPPER(db!$G$2:$G$6347)),UPPER(AJ$10),"")))/LEN(AJ$10)))</f>
        <v>0</v>
      </c>
      <c r="AK58" s="30">
        <f>IF(AK$10="","",SUMPRODUCT(--(db!$B$2:$B$6347=$E58),(LEN(db!$G$2:$G$6347)-LEN(SUBSTITUTE((UPPER(db!$G$2:$G$6347)),UPPER(AK$10),"")))/LEN(AK$10)))</f>
        <v>0</v>
      </c>
      <c r="AL58" s="30">
        <f>IF(AL$10="","",SUMPRODUCT(--(db!$B$2:$B$6347=$E58),(LEN(db!$G$2:$G$6347)-LEN(SUBSTITUTE((UPPER(db!$G$2:$G$6347)),UPPER(AL$10),"")))/LEN(AL$10)))</f>
        <v>0</v>
      </c>
      <c r="AM58" s="30">
        <f>IF(AM$10="","",SUMPRODUCT(--(db!$B$2:$B$6347=$E58),(LEN(db!$G$2:$G$6347)-LEN(SUBSTITUTE((UPPER(db!$G$2:$G$6347)),UPPER(AM$10),"")))/LEN(AM$10)))</f>
        <v>0</v>
      </c>
      <c r="AN58" s="30">
        <f>IF(AN$10="","",SUMPRODUCT(--(db!$B$2:$B$6347=$E58),(LEN(db!$G$2:$G$6347)-LEN(SUBSTITUTE((UPPER(db!$G$2:$G$6347)),UPPER(AN$10),"")))/LEN(AN$10)))</f>
        <v>0</v>
      </c>
      <c r="AO58" s="30">
        <f>IF(AO$10="","",SUMPRODUCT(--(db!$B$2:$B$6347=$E58),(LEN(db!$G$2:$G$6347)-LEN(SUBSTITUTE((UPPER(db!$G$2:$G$6347)),UPPER(AO$10),"")))/LEN(AO$10)))</f>
        <v>0</v>
      </c>
      <c r="AP58" s="30">
        <f>IF(AP$10="","",SUMPRODUCT(--(db!$B$2:$B$6347=$E58),(LEN(db!$G$2:$G$6347)-LEN(SUBSTITUTE((UPPER(db!$G$2:$G$6347)),UPPER(AP$10),"")))/LEN(AP$10)))</f>
        <v>0</v>
      </c>
      <c r="AQ58" s="129">
        <f>IF(AQ$10="","",SUMPRODUCT(--(db!$B$2:$B$6347=$E58),(LEN(db!$G$2:$G$6347)-LEN(SUBSTITUTE((UPPER(db!$G$2:$G$6347)),UPPER(AQ$10),"")))/LEN(AQ$10)))</f>
        <v>0</v>
      </c>
      <c r="AR58" s="120">
        <v>48</v>
      </c>
      <c r="AS58" s="115"/>
      <c r="AT58" s="121"/>
      <c r="AU58" s="122">
        <f t="shared" si="1"/>
        <v>0</v>
      </c>
      <c r="AW58" s="344"/>
      <c r="AX58" s="344"/>
      <c r="AY58" s="335" t="s">
        <v>303</v>
      </c>
      <c r="AZ58" s="335" t="s">
        <v>304</v>
      </c>
      <c r="BA58" s="335" t="s">
        <v>305</v>
      </c>
      <c r="BD58" s="378"/>
      <c r="BE58" s="547"/>
      <c r="BF58" s="347"/>
      <c r="BG58" s="380"/>
      <c r="BH58" s="130" t="str">
        <f>"= 19 x "&amp;$BH$57/19</f>
        <v>= 19 x 0</v>
      </c>
      <c r="BI58" s="383">
        <f>BG57</f>
        <v>48</v>
      </c>
      <c r="BJ58" s="391">
        <f>BG57</f>
        <v>48</v>
      </c>
      <c r="BK58" s="61"/>
      <c r="BL58" s="61"/>
      <c r="BM58" s="424">
        <v>10</v>
      </c>
      <c r="BN58" s="425" t="s">
        <v>248</v>
      </c>
      <c r="BO58" s="423">
        <v>231</v>
      </c>
      <c r="BP58" s="175"/>
      <c r="BQ58" s="61"/>
      <c r="BR58" s="61"/>
      <c r="BS58" s="61"/>
    </row>
    <row r="59" spans="3:71" x14ac:dyDescent="0.25">
      <c r="C59" s="115"/>
      <c r="D59" s="115"/>
      <c r="E59" s="116">
        <v>49</v>
      </c>
      <c r="F59" s="128">
        <f>IF(F$10="","",SUMPRODUCT(--(db!$B$2:$B$6347=$E59),(LEN(db!$G$2:$G$6347)-LEN(SUBSTITUTE((UPPER(db!$G$2:$G$6347)),UPPER(F$10),"")))/LEN(F$10)))</f>
        <v>0</v>
      </c>
      <c r="G59" s="30">
        <f>IF(G$10="","",SUMPRODUCT(--(db!$B$2:$B$6347=$E59),(LEN(db!$G$2:$G$6347)-LEN(SUBSTITUTE((UPPER(db!$G$2:$G$6347)),UPPER(G$10),"")))/LEN(G$10)))</f>
        <v>0</v>
      </c>
      <c r="H59" s="30">
        <f>IF(H$10="","",SUMPRODUCT(--(db!$B$2:$B$6347=$E59),(LEN(db!$G$2:$G$6347)-LEN(SUBSTITUTE((UPPER(db!$G$2:$G$6347)),UPPER(H$10),"")))/LEN(H$10)))</f>
        <v>0</v>
      </c>
      <c r="I59" s="30">
        <f>IF(I$10="","",SUMPRODUCT(--(db!$B$2:$B$6347=$E59),(LEN(db!$G$2:$G$6347)-LEN(SUBSTITUTE((UPPER(db!$G$2:$G$6347)),UPPER(I$10),"")))/LEN(I$10)))</f>
        <v>0</v>
      </c>
      <c r="J59" s="30">
        <f>IF(J$10="","",SUMPRODUCT(--(db!$B$2:$B$6347=$E59),(LEN(db!$G$2:$G$6347)-LEN(SUBSTITUTE((UPPER(db!$G$2:$G$6347)),UPPER(J$10),"")))/LEN(J$10)))</f>
        <v>0</v>
      </c>
      <c r="K59" s="30">
        <f>IF(K$10="","",SUMPRODUCT(--(db!$B$2:$B$6347=$E59),(LEN(db!$G$2:$G$6347)-LEN(SUBSTITUTE((UPPER(db!$G$2:$G$6347)),UPPER(K$10),"")))/LEN(K$10)))</f>
        <v>0</v>
      </c>
      <c r="L59" s="30">
        <f>IF(L$10="","",SUMPRODUCT(--(db!$B$2:$B$6347=$E59),(LEN(db!$G$2:$G$6347)-LEN(SUBSTITUTE((UPPER(db!$G$2:$G$6347)),UPPER(L$10),"")))/LEN(L$10)))</f>
        <v>0</v>
      </c>
      <c r="M59" s="30">
        <f>IF(M$10="","",SUMPRODUCT(--(db!$B$2:$B$6347=$E59),(LEN(db!$G$2:$G$6347)-LEN(SUBSTITUTE((UPPER(db!$G$2:$G$6347)),UPPER(M$10),"")))/LEN(M$10)))</f>
        <v>0</v>
      </c>
      <c r="N59" s="30">
        <f>IF(N$10="","",SUMPRODUCT(--(db!$B$2:$B$6347=$E59),(LEN(db!$G$2:$G$6347)-LEN(SUBSTITUTE((UPPER(db!$G$2:$G$6347)),UPPER(N$10),"")))/LEN(N$10)))</f>
        <v>0</v>
      </c>
      <c r="O59" s="30">
        <f>IF(O$10="","",SUMPRODUCT(--(db!$B$2:$B$6347=$E59),(LEN(db!$G$2:$G$6347)-LEN(SUBSTITUTE((UPPER(db!$G$2:$G$6347)),UPPER(O$10),"")))/LEN(O$10)))</f>
        <v>0</v>
      </c>
      <c r="P59" s="30">
        <f>IF(P$10="","",SUMPRODUCT(--(db!$B$2:$B$6347=$E59),(LEN(db!$G$2:$G$6347)-LEN(SUBSTITUTE((UPPER(db!$G$2:$G$6347)),UPPER(P$10),"")))/LEN(P$10)))</f>
        <v>0</v>
      </c>
      <c r="Q59" s="30">
        <f>IF(Q$10="","",SUMPRODUCT(--(db!$B$2:$B$6347=$E59),(LEN(db!$G$2:$G$6347)-LEN(SUBSTITUTE((UPPER(db!$G$2:$G$6347)),UPPER(Q$10),"")))/LEN(Q$10)))</f>
        <v>0</v>
      </c>
      <c r="R59" s="30">
        <f>IF(R$10="","",SUMPRODUCT(--(db!$B$2:$B$6347=$E59),(LEN(db!$G$2:$G$6347)-LEN(SUBSTITUTE((UPPER(db!$G$2:$G$6347)),UPPER(R$10),"")))/LEN(R$10)))</f>
        <v>0</v>
      </c>
      <c r="S59" s="30">
        <f>IF(S$10="","",SUMPRODUCT(--(db!$B$2:$B$6347=$E59),(LEN(db!$G$2:$G$6347)-LEN(SUBSTITUTE((UPPER(db!$G$2:$G$6347)),UPPER(S$10),"")))/LEN(S$10)))</f>
        <v>0</v>
      </c>
      <c r="T59" s="30">
        <f>IF(T$10="","",SUMPRODUCT(--(db!$B$2:$B$6347=$E59),(LEN(db!$G$2:$G$6347)-LEN(SUBSTITUTE((UPPER(db!$G$2:$G$6347)),UPPER(T$10),"")))/LEN(T$10)))</f>
        <v>0</v>
      </c>
      <c r="U59" s="30">
        <f>IF(U$10="","",SUMPRODUCT(--(db!$B$2:$B$6347=$E59),(LEN(db!$G$2:$G$6347)-LEN(SUBSTITUTE((UPPER(db!$G$2:$G$6347)),UPPER(U$10),"")))/LEN(U$10)))</f>
        <v>0</v>
      </c>
      <c r="V59" s="30">
        <f>IF(V$10="","",SUMPRODUCT(--(db!$B$2:$B$6347=$E59),(LEN(db!$G$2:$G$6347)-LEN(SUBSTITUTE((UPPER(db!$G$2:$G$6347)),UPPER(V$10),"")))/LEN(V$10)))</f>
        <v>0</v>
      </c>
      <c r="W59" s="30">
        <f>IF(W$10="","",SUMPRODUCT(--(db!$B$2:$B$6347=$E59),(LEN(db!$G$2:$G$6347)-LEN(SUBSTITUTE((UPPER(db!$G$2:$G$6347)),UPPER(W$10),"")))/LEN(W$10)))</f>
        <v>0</v>
      </c>
      <c r="X59" s="30">
        <f>IF(X$10="","",SUMPRODUCT(--(db!$B$2:$B$6347=$E59),(LEN(db!$G$2:$G$6347)-LEN(SUBSTITUTE((UPPER(db!$G$2:$G$6347)),UPPER(X$10),"")))/LEN(X$10)))</f>
        <v>0</v>
      </c>
      <c r="Y59" s="30">
        <f>IF(Y$10="","",SUMPRODUCT(--(db!$B$2:$B$6347=$E59),(LEN(db!$G$2:$G$6347)-LEN(SUBSTITUTE((UPPER(db!$G$2:$G$6347)),UPPER(Y$10),"")))/LEN(Y$10)))</f>
        <v>0</v>
      </c>
      <c r="Z59" s="30">
        <f>IF(Z$10="","",SUMPRODUCT(--(db!$B$2:$B$6347=$E59),(LEN(db!$G$2:$G$6347)-LEN(SUBSTITUTE((UPPER(db!$G$2:$G$6347)),UPPER(Z$10),"")))/LEN(Z$10)))</f>
        <v>0</v>
      </c>
      <c r="AA59" s="30">
        <f>IF(AA$10="","",SUMPRODUCT(--(db!$B$2:$B$6347=$E59),(LEN(db!$G$2:$G$6347)-LEN(SUBSTITUTE((UPPER(db!$G$2:$G$6347)),UPPER(AA$10),"")))/LEN(AA$10)))</f>
        <v>0</v>
      </c>
      <c r="AB59" s="30">
        <f>IF(AB$10="","",SUMPRODUCT(--(db!$B$2:$B$6347=$E59),(LEN(db!$G$2:$G$6347)-LEN(SUBSTITUTE((UPPER(db!$G$2:$G$6347)),UPPER(AB$10),"")))/LEN(AB$10)))</f>
        <v>0</v>
      </c>
      <c r="AC59" s="30">
        <f>IF(AC$10="","",SUMPRODUCT(--(db!$B$2:$B$6347=$E59),(LEN(db!$G$2:$G$6347)-LEN(SUBSTITUTE((UPPER(db!$G$2:$G$6347)),UPPER(AC$10),"")))/LEN(AC$10)))</f>
        <v>0</v>
      </c>
      <c r="AD59" s="30">
        <f>IF(AD$10="","",SUMPRODUCT(--(db!$B$2:$B$6347=$E59),(LEN(db!$G$2:$G$6347)-LEN(SUBSTITUTE((UPPER(db!$G$2:$G$6347)),UPPER(AD$10),"")))/LEN(AD$10)))</f>
        <v>0</v>
      </c>
      <c r="AE59" s="30">
        <f>IF(AE$10="","",SUMPRODUCT(--(db!$B$2:$B$6347=$E59),(LEN(db!$G$2:$G$6347)-LEN(SUBSTITUTE((UPPER(db!$G$2:$G$6347)),UPPER(AE$10),"")))/LEN(AE$10)))</f>
        <v>0</v>
      </c>
      <c r="AF59" s="30">
        <f>IF(AF$10="","",SUMPRODUCT(--(db!$B$2:$B$6347=$E59),(LEN(db!$G$2:$G$6347)-LEN(SUBSTITUTE((UPPER(db!$G$2:$G$6347)),UPPER(AF$10),"")))/LEN(AF$10)))</f>
        <v>0</v>
      </c>
      <c r="AG59" s="30">
        <f>IF(AG$10="","",SUMPRODUCT(--(db!$B$2:$B$6347=$E59),(LEN(db!$G$2:$G$6347)-LEN(SUBSTITUTE((UPPER(db!$G$2:$G$6347)),UPPER(AG$10),"")))/LEN(AG$10)))</f>
        <v>0</v>
      </c>
      <c r="AH59" s="30">
        <f>IF(AH$10="","",SUMPRODUCT(--(db!$B$2:$B$6347=$E59),(LEN(db!$G$2:$G$6347)-LEN(SUBSTITUTE((UPPER(db!$G$2:$G$6347)),UPPER(AH$10),"")))/LEN(AH$10)))</f>
        <v>0</v>
      </c>
      <c r="AI59" s="30">
        <f>IF(AI$10="","",SUMPRODUCT(--(db!$B$2:$B$6347=$E59),(LEN(db!$G$2:$G$6347)-LEN(SUBSTITUTE((UPPER(db!$G$2:$G$6347)),UPPER(AI$10),"")))/LEN(AI$10)))</f>
        <v>0</v>
      </c>
      <c r="AJ59" s="30">
        <f>IF(AJ$10="","",SUMPRODUCT(--(db!$B$2:$B$6347=$E59),(LEN(db!$G$2:$G$6347)-LEN(SUBSTITUTE((UPPER(db!$G$2:$G$6347)),UPPER(AJ$10),"")))/LEN(AJ$10)))</f>
        <v>0</v>
      </c>
      <c r="AK59" s="30">
        <f>IF(AK$10="","",SUMPRODUCT(--(db!$B$2:$B$6347=$E59),(LEN(db!$G$2:$G$6347)-LEN(SUBSTITUTE((UPPER(db!$G$2:$G$6347)),UPPER(AK$10),"")))/LEN(AK$10)))</f>
        <v>0</v>
      </c>
      <c r="AL59" s="30">
        <f>IF(AL$10="","",SUMPRODUCT(--(db!$B$2:$B$6347=$E59),(LEN(db!$G$2:$G$6347)-LEN(SUBSTITUTE((UPPER(db!$G$2:$G$6347)),UPPER(AL$10),"")))/LEN(AL$10)))</f>
        <v>0</v>
      </c>
      <c r="AM59" s="30">
        <f>IF(AM$10="","",SUMPRODUCT(--(db!$B$2:$B$6347=$E59),(LEN(db!$G$2:$G$6347)-LEN(SUBSTITUTE((UPPER(db!$G$2:$G$6347)),UPPER(AM$10),"")))/LEN(AM$10)))</f>
        <v>0</v>
      </c>
      <c r="AN59" s="30">
        <f>IF(AN$10="","",SUMPRODUCT(--(db!$B$2:$B$6347=$E59),(LEN(db!$G$2:$G$6347)-LEN(SUBSTITUTE((UPPER(db!$G$2:$G$6347)),UPPER(AN$10),"")))/LEN(AN$10)))</f>
        <v>0</v>
      </c>
      <c r="AO59" s="30">
        <f>IF(AO$10="","",SUMPRODUCT(--(db!$B$2:$B$6347=$E59),(LEN(db!$G$2:$G$6347)-LEN(SUBSTITUTE((UPPER(db!$G$2:$G$6347)),UPPER(AO$10),"")))/LEN(AO$10)))</f>
        <v>0</v>
      </c>
      <c r="AP59" s="30">
        <f>IF(AP$10="","",SUMPRODUCT(--(db!$B$2:$B$6347=$E59),(LEN(db!$G$2:$G$6347)-LEN(SUBSTITUTE((UPPER(db!$G$2:$G$6347)),UPPER(AP$10),"")))/LEN(AP$10)))</f>
        <v>0</v>
      </c>
      <c r="AQ59" s="129">
        <f>IF(AQ$10="","",SUMPRODUCT(--(db!$B$2:$B$6347=$E59),(LEN(db!$G$2:$G$6347)-LEN(SUBSTITUTE((UPPER(db!$G$2:$G$6347)),UPPER(AQ$10),"")))/LEN(AQ$10)))</f>
        <v>0</v>
      </c>
      <c r="AR59" s="120">
        <v>49</v>
      </c>
      <c r="AS59" s="115"/>
      <c r="AT59" s="121"/>
      <c r="AU59" s="122">
        <f t="shared" si="1"/>
        <v>0</v>
      </c>
      <c r="AW59" s="344"/>
      <c r="AX59" s="344"/>
      <c r="AY59" s="346">
        <f>MOD(AY56,19)</f>
        <v>0</v>
      </c>
      <c r="AZ59" s="346">
        <f>MOD(AZ56,19)</f>
        <v>1</v>
      </c>
      <c r="BA59" s="346">
        <f>MOD(BA56,19)</f>
        <v>1</v>
      </c>
      <c r="BD59" s="378"/>
      <c r="BE59" s="547" t="s">
        <v>306</v>
      </c>
      <c r="BF59" s="347" t="s">
        <v>293</v>
      </c>
      <c r="BG59" s="380">
        <v>48</v>
      </c>
      <c r="BH59" s="133">
        <f>SUM($T$50:$T$52,$AB$50:$AB$52)</f>
        <v>0</v>
      </c>
      <c r="BI59" s="336">
        <f>BJ59-BH59</f>
        <v>0</v>
      </c>
      <c r="BJ59" s="381">
        <f>SUM(AU50:AU52)</f>
        <v>0</v>
      </c>
      <c r="BK59" s="61"/>
      <c r="BL59" s="61"/>
      <c r="BM59" s="424">
        <v>11</v>
      </c>
      <c r="BN59" s="425" t="s">
        <v>248</v>
      </c>
      <c r="BO59" s="423">
        <v>231</v>
      </c>
      <c r="BP59" s="175"/>
      <c r="BQ59" s="61"/>
      <c r="BR59" s="61"/>
      <c r="BS59" s="61"/>
    </row>
    <row r="60" spans="3:71" x14ac:dyDescent="0.25">
      <c r="C60" s="115" t="s">
        <v>258</v>
      </c>
      <c r="D60" s="115">
        <v>100</v>
      </c>
      <c r="E60" s="116">
        <v>50</v>
      </c>
      <c r="F60" s="177">
        <f>IF(F$10="","",SUMPRODUCT(--(db!$B$2:$B$6347=$E60),(LEN(db!$G$2:$G$6347)-LEN(SUBSTITUTE((UPPER(db!$G$2:$G$6347)),UPPER(F$10),"")))/LEN(F$10)))</f>
        <v>0</v>
      </c>
      <c r="G60" s="178">
        <f>IF(G$10="","",SUMPRODUCT(--(db!$B$2:$B$6347=$E60),(LEN(db!$G$2:$G$6347)-LEN(SUBSTITUTE((UPPER(db!$G$2:$G$6347)),UPPER(G$10),"")))/LEN(G$10)))</f>
        <v>0</v>
      </c>
      <c r="H60" s="178">
        <f>IF(H$10="","",SUMPRODUCT(--(db!$B$2:$B$6347=$E60),(LEN(db!$G$2:$G$6347)-LEN(SUBSTITUTE((UPPER(db!$G$2:$G$6347)),UPPER(H$10),"")))/LEN(H$10)))</f>
        <v>0</v>
      </c>
      <c r="I60" s="178">
        <f>IF(I$10="","",SUMPRODUCT(--(db!$B$2:$B$6347=$E60),(LEN(db!$G$2:$G$6347)-LEN(SUBSTITUTE((UPPER(db!$G$2:$G$6347)),UPPER(I$10),"")))/LEN(I$10)))</f>
        <v>0</v>
      </c>
      <c r="J60" s="178">
        <f>IF(J$10="","",SUMPRODUCT(--(db!$B$2:$B$6347=$E60),(LEN(db!$G$2:$G$6347)-LEN(SUBSTITUTE((UPPER(db!$G$2:$G$6347)),UPPER(J$10),"")))/LEN(J$10)))</f>
        <v>0</v>
      </c>
      <c r="K60" s="178">
        <f>IF(K$10="","",SUMPRODUCT(--(db!$B$2:$B$6347=$E60),(LEN(db!$G$2:$G$6347)-LEN(SUBSTITUTE((UPPER(db!$G$2:$G$6347)),UPPER(K$10),"")))/LEN(K$10)))</f>
        <v>0</v>
      </c>
      <c r="L60" s="178">
        <f>IF(L$10="","",SUMPRODUCT(--(db!$B$2:$B$6347=$E60),(LEN(db!$G$2:$G$6347)-LEN(SUBSTITUTE((UPPER(db!$G$2:$G$6347)),UPPER(L$10),"")))/LEN(L$10)))</f>
        <v>0</v>
      </c>
      <c r="M60" s="178">
        <f>IF(M$10="","",SUMPRODUCT(--(db!$B$2:$B$6347=$E60),(LEN(db!$G$2:$G$6347)-LEN(SUBSTITUTE((UPPER(db!$G$2:$G$6347)),UPPER(M$10),"")))/LEN(M$10)))</f>
        <v>0</v>
      </c>
      <c r="N60" s="178">
        <f>IF(N$10="","",SUMPRODUCT(--(db!$B$2:$B$6347=$E60),(LEN(db!$G$2:$G$6347)-LEN(SUBSTITUTE((UPPER(db!$G$2:$G$6347)),UPPER(N$10),"")))/LEN(N$10)))</f>
        <v>0</v>
      </c>
      <c r="O60" s="178">
        <f>IF(O$10="","",SUMPRODUCT(--(db!$B$2:$B$6347=$E60),(LEN(db!$G$2:$G$6347)-LEN(SUBSTITUTE((UPPER(db!$G$2:$G$6347)),UPPER(O$10),"")))/LEN(O$10)))</f>
        <v>0</v>
      </c>
      <c r="P60" s="178">
        <f>IF(P$10="","",SUMPRODUCT(--(db!$B$2:$B$6347=$E60),(LEN(db!$G$2:$G$6347)-LEN(SUBSTITUTE((UPPER(db!$G$2:$G$6347)),UPPER(P$10),"")))/LEN(P$10)))</f>
        <v>0</v>
      </c>
      <c r="Q60" s="178">
        <f>IF(Q$10="","",SUMPRODUCT(--(db!$B$2:$B$6347=$E60),(LEN(db!$G$2:$G$6347)-LEN(SUBSTITUTE((UPPER(db!$G$2:$G$6347)),UPPER(Q$10),"")))/LEN(Q$10)))</f>
        <v>0</v>
      </c>
      <c r="R60" s="178">
        <f>IF(R$10="","",SUMPRODUCT(--(db!$B$2:$B$6347=$E60),(LEN(db!$G$2:$G$6347)-LEN(SUBSTITUTE((UPPER(db!$G$2:$G$6347)),UPPER(R$10),"")))/LEN(R$10)))</f>
        <v>0</v>
      </c>
      <c r="S60" s="178">
        <f>IF(S$10="","",SUMPRODUCT(--(db!$B$2:$B$6347=$E60),(LEN(db!$G$2:$G$6347)-LEN(SUBSTITUTE((UPPER(db!$G$2:$G$6347)),UPPER(S$10),"")))/LEN(S$10)))</f>
        <v>0</v>
      </c>
      <c r="T60" s="178">
        <f>IF(T$10="","",SUMPRODUCT(--(db!$B$2:$B$6347=$E60),(LEN(db!$G$2:$G$6347)-LEN(SUBSTITUTE((UPPER(db!$G$2:$G$6347)),UPPER(T$10),"")))/LEN(T$10)))</f>
        <v>0</v>
      </c>
      <c r="U60" s="178">
        <f>IF(U$10="","",SUMPRODUCT(--(db!$B$2:$B$6347=$E60),(LEN(db!$G$2:$G$6347)-LEN(SUBSTITUTE((UPPER(db!$G$2:$G$6347)),UPPER(U$10),"")))/LEN(U$10)))</f>
        <v>0</v>
      </c>
      <c r="V60" s="178">
        <f>IF(V$10="","",SUMPRODUCT(--(db!$B$2:$B$6347=$E60),(LEN(db!$G$2:$G$6347)-LEN(SUBSTITUTE((UPPER(db!$G$2:$G$6347)),UPPER(V$10),"")))/LEN(V$10)))</f>
        <v>0</v>
      </c>
      <c r="W60" s="178">
        <f>IF(W$10="","",SUMPRODUCT(--(db!$B$2:$B$6347=$E60),(LEN(db!$G$2:$G$6347)-LEN(SUBSTITUTE((UPPER(db!$G$2:$G$6347)),UPPER(W$10),"")))/LEN(W$10)))</f>
        <v>0</v>
      </c>
      <c r="X60" s="178">
        <f>IF(X$10="","",SUMPRODUCT(--(db!$B$2:$B$6347=$E60),(LEN(db!$G$2:$G$6347)-LEN(SUBSTITUTE((UPPER(db!$G$2:$G$6347)),UPPER(X$10),"")))/LEN(X$10)))</f>
        <v>0</v>
      </c>
      <c r="Y60" s="178">
        <f>IF(Y$10="","",SUMPRODUCT(--(db!$B$2:$B$6347=$E60),(LEN(db!$G$2:$G$6347)-LEN(SUBSTITUTE((UPPER(db!$G$2:$G$6347)),UPPER(Y$10),"")))/LEN(Y$10)))</f>
        <v>0</v>
      </c>
      <c r="Z60" s="178">
        <f>IF(Z$10="","",SUMPRODUCT(--(db!$B$2:$B$6347=$E60),(LEN(db!$G$2:$G$6347)-LEN(SUBSTITUTE((UPPER(db!$G$2:$G$6347)),UPPER(Z$10),"")))/LEN(Z$10)))</f>
        <v>0</v>
      </c>
      <c r="AA60" s="178">
        <f>IF(AA$10="","",SUMPRODUCT(--(db!$B$2:$B$6347=$E60),(LEN(db!$G$2:$G$6347)-LEN(SUBSTITUTE((UPPER(db!$G$2:$G$6347)),UPPER(AA$10),"")))/LEN(AA$10)))</f>
        <v>0</v>
      </c>
      <c r="AB60" s="178">
        <f>IF(AB$10="","",SUMPRODUCT(--(db!$B$2:$B$6347=$E60),(LEN(db!$G$2:$G$6347)-LEN(SUBSTITUTE((UPPER(db!$G$2:$G$6347)),UPPER(AB$10),"")))/LEN(AB$10)))</f>
        <v>0</v>
      </c>
      <c r="AC60" s="178">
        <f>IF(AC$10="","",SUMPRODUCT(--(db!$B$2:$B$6347=$E60),(LEN(db!$G$2:$G$6347)-LEN(SUBSTITUTE((UPPER(db!$G$2:$G$6347)),UPPER(AC$10),"")))/LEN(AC$10)))</f>
        <v>0</v>
      </c>
      <c r="AD60" s="178">
        <f>IF(AD$10="","",SUMPRODUCT(--(db!$B$2:$B$6347=$E60),(LEN(db!$G$2:$G$6347)-LEN(SUBSTITUTE((UPPER(db!$G$2:$G$6347)),UPPER(AD$10),"")))/LEN(AD$10)))</f>
        <v>0</v>
      </c>
      <c r="AE60" s="178">
        <f>IF(AE$10="","",SUMPRODUCT(--(db!$B$2:$B$6347=$E60),(LEN(db!$G$2:$G$6347)-LEN(SUBSTITUTE((UPPER(db!$G$2:$G$6347)),UPPER(AE$10),"")))/LEN(AE$10)))</f>
        <v>0</v>
      </c>
      <c r="AF60" s="178">
        <f>IF(AF$10="","",SUMPRODUCT(--(db!$B$2:$B$6347=$E60),(LEN(db!$G$2:$G$6347)-LEN(SUBSTITUTE((UPPER(db!$G$2:$G$6347)),UPPER(AF$10),"")))/LEN(AF$10)))</f>
        <v>0</v>
      </c>
      <c r="AG60" s="178">
        <f>IF(AG$10="","",SUMPRODUCT(--(db!$B$2:$B$6347=$E60),(LEN(db!$G$2:$G$6347)-LEN(SUBSTITUTE((UPPER(db!$G$2:$G$6347)),UPPER(AG$10),"")))/LEN(AG$10)))</f>
        <v>0</v>
      </c>
      <c r="AH60" s="269">
        <f>IF(AH$10="","",SUMPRODUCT(--(db!$B$2:$B$6347=$E60),(LEN(db!$G$2:$G$6347)-LEN(SUBSTITUTE((UPPER(db!$G$2:$G$6347)),UPPER(AH$10),"")))/LEN(AH$10)))</f>
        <v>0</v>
      </c>
      <c r="AI60" s="178">
        <f>IF(AI$10="","",SUMPRODUCT(--(db!$B$2:$B$6347=$E60),(LEN(db!$G$2:$G$6347)-LEN(SUBSTITUTE((UPPER(db!$G$2:$G$6347)),UPPER(AI$10),"")))/LEN(AI$10)))</f>
        <v>0</v>
      </c>
      <c r="AJ60" s="178">
        <f>IF(AJ$10="","",SUMPRODUCT(--(db!$B$2:$B$6347=$E60),(LEN(db!$G$2:$G$6347)-LEN(SUBSTITUTE((UPPER(db!$G$2:$G$6347)),UPPER(AJ$10),"")))/LEN(AJ$10)))</f>
        <v>0</v>
      </c>
      <c r="AK60" s="178">
        <f>IF(AK$10="","",SUMPRODUCT(--(db!$B$2:$B$6347=$E60),(LEN(db!$G$2:$G$6347)-LEN(SUBSTITUTE((UPPER(db!$G$2:$G$6347)),UPPER(AK$10),"")))/LEN(AK$10)))</f>
        <v>0</v>
      </c>
      <c r="AL60" s="178">
        <f>IF(AL$10="","",SUMPRODUCT(--(db!$B$2:$B$6347=$E60),(LEN(db!$G$2:$G$6347)-LEN(SUBSTITUTE((UPPER(db!$G$2:$G$6347)),UPPER(AL$10),"")))/LEN(AL$10)))</f>
        <v>0</v>
      </c>
      <c r="AM60" s="178">
        <f>IF(AM$10="","",SUMPRODUCT(--(db!$B$2:$B$6347=$E60),(LEN(db!$G$2:$G$6347)-LEN(SUBSTITUTE((UPPER(db!$G$2:$G$6347)),UPPER(AM$10),"")))/LEN(AM$10)))</f>
        <v>0</v>
      </c>
      <c r="AN60" s="178">
        <f>IF(AN$10="","",SUMPRODUCT(--(db!$B$2:$B$6347=$E60),(LEN(db!$G$2:$G$6347)-LEN(SUBSTITUTE((UPPER(db!$G$2:$G$6347)),UPPER(AN$10),"")))/LEN(AN$10)))</f>
        <v>0</v>
      </c>
      <c r="AO60" s="178">
        <f>IF(AO$10="","",SUMPRODUCT(--(db!$B$2:$B$6347=$E60),(LEN(db!$G$2:$G$6347)-LEN(SUBSTITUTE((UPPER(db!$G$2:$G$6347)),UPPER(AO$10),"")))/LEN(AO$10)))</f>
        <v>0</v>
      </c>
      <c r="AP60" s="178">
        <f>IF(AP$10="","",SUMPRODUCT(--(db!$B$2:$B$6347=$E60),(LEN(db!$G$2:$G$6347)-LEN(SUBSTITUTE((UPPER(db!$G$2:$G$6347)),UPPER(AP$10),"")))/LEN(AP$10)))</f>
        <v>0</v>
      </c>
      <c r="AQ60" s="179">
        <f>IF(AQ$10="","",SUMPRODUCT(--(db!$B$2:$B$6347=$E60),(LEN(db!$G$2:$G$6347)-LEN(SUBSTITUTE((UPPER(db!$G$2:$G$6347)),UPPER(AQ$10),"")))/LEN(AQ$10)))</f>
        <v>0</v>
      </c>
      <c r="AR60" s="120">
        <v>50</v>
      </c>
      <c r="AS60" s="115">
        <v>100</v>
      </c>
      <c r="AT60" s="121" t="s">
        <v>258</v>
      </c>
      <c r="AU60" s="122">
        <f t="shared" si="1"/>
        <v>0</v>
      </c>
      <c r="AW60" s="344"/>
      <c r="AX60" s="344"/>
      <c r="AY60" s="344"/>
      <c r="AZ60" s="344"/>
      <c r="BA60" s="344"/>
      <c r="BD60" s="378"/>
      <c r="BE60" s="547"/>
      <c r="BF60" s="347"/>
      <c r="BG60" s="380"/>
      <c r="BH60" s="130" t="str">
        <f>"= 19 x "&amp;$BH$59/19</f>
        <v>= 19 x 0</v>
      </c>
      <c r="BI60" s="383">
        <f>BG59</f>
        <v>48</v>
      </c>
      <c r="BJ60" s="391">
        <f>BG59</f>
        <v>48</v>
      </c>
      <c r="BK60" s="61"/>
      <c r="BL60" s="61"/>
      <c r="BM60" s="424">
        <v>12</v>
      </c>
      <c r="BN60" s="425" t="s">
        <v>248</v>
      </c>
      <c r="BO60" s="423">
        <v>231</v>
      </c>
      <c r="BP60" s="175"/>
      <c r="BQ60" s="61"/>
      <c r="BR60" s="61"/>
      <c r="BS60" s="61"/>
    </row>
    <row r="61" spans="3:71" x14ac:dyDescent="0.25">
      <c r="C61" s="115"/>
      <c r="D61" s="115"/>
      <c r="E61" s="116">
        <v>51</v>
      </c>
      <c r="F61" s="128">
        <f>IF(F$10="","",SUMPRODUCT(--(db!$B$2:$B$6347=$E61),(LEN(db!$G$2:$G$6347)-LEN(SUBSTITUTE((UPPER(db!$G$2:$G$6347)),UPPER(F$10),"")))/LEN(F$10)))</f>
        <v>0</v>
      </c>
      <c r="G61" s="30">
        <f>IF(G$10="","",SUMPRODUCT(--(db!$B$2:$B$6347=$E61),(LEN(db!$G$2:$G$6347)-LEN(SUBSTITUTE((UPPER(db!$G$2:$G$6347)),UPPER(G$10),"")))/LEN(G$10)))</f>
        <v>0</v>
      </c>
      <c r="H61" s="30">
        <f>IF(H$10="","",SUMPRODUCT(--(db!$B$2:$B$6347=$E61),(LEN(db!$G$2:$G$6347)-LEN(SUBSTITUTE((UPPER(db!$G$2:$G$6347)),UPPER(H$10),"")))/LEN(H$10)))</f>
        <v>0</v>
      </c>
      <c r="I61" s="30">
        <f>IF(I$10="","",SUMPRODUCT(--(db!$B$2:$B$6347=$E61),(LEN(db!$G$2:$G$6347)-LEN(SUBSTITUTE((UPPER(db!$G$2:$G$6347)),UPPER(I$10),"")))/LEN(I$10)))</f>
        <v>0</v>
      </c>
      <c r="J61" s="30">
        <f>IF(J$10="","",SUMPRODUCT(--(db!$B$2:$B$6347=$E61),(LEN(db!$G$2:$G$6347)-LEN(SUBSTITUTE((UPPER(db!$G$2:$G$6347)),UPPER(J$10),"")))/LEN(J$10)))</f>
        <v>0</v>
      </c>
      <c r="K61" s="30">
        <f>IF(K$10="","",SUMPRODUCT(--(db!$B$2:$B$6347=$E61),(LEN(db!$G$2:$G$6347)-LEN(SUBSTITUTE((UPPER(db!$G$2:$G$6347)),UPPER(K$10),"")))/LEN(K$10)))</f>
        <v>0</v>
      </c>
      <c r="L61" s="30">
        <f>IF(L$10="","",SUMPRODUCT(--(db!$B$2:$B$6347=$E61),(LEN(db!$G$2:$G$6347)-LEN(SUBSTITUTE((UPPER(db!$G$2:$G$6347)),UPPER(L$10),"")))/LEN(L$10)))</f>
        <v>0</v>
      </c>
      <c r="M61" s="30">
        <f>IF(M$10="","",SUMPRODUCT(--(db!$B$2:$B$6347=$E61),(LEN(db!$G$2:$G$6347)-LEN(SUBSTITUTE((UPPER(db!$G$2:$G$6347)),UPPER(M$10),"")))/LEN(M$10)))</f>
        <v>0</v>
      </c>
      <c r="N61" s="30">
        <f>IF(N$10="","",SUMPRODUCT(--(db!$B$2:$B$6347=$E61),(LEN(db!$G$2:$G$6347)-LEN(SUBSTITUTE((UPPER(db!$G$2:$G$6347)),UPPER(N$10),"")))/LEN(N$10)))</f>
        <v>0</v>
      </c>
      <c r="O61" s="30">
        <f>IF(O$10="","",SUMPRODUCT(--(db!$B$2:$B$6347=$E61),(LEN(db!$G$2:$G$6347)-LEN(SUBSTITUTE((UPPER(db!$G$2:$G$6347)),UPPER(O$10),"")))/LEN(O$10)))</f>
        <v>0</v>
      </c>
      <c r="P61" s="30">
        <f>IF(P$10="","",SUMPRODUCT(--(db!$B$2:$B$6347=$E61),(LEN(db!$G$2:$G$6347)-LEN(SUBSTITUTE((UPPER(db!$G$2:$G$6347)),UPPER(P$10),"")))/LEN(P$10)))</f>
        <v>0</v>
      </c>
      <c r="Q61" s="30">
        <f>IF(Q$10="","",SUMPRODUCT(--(db!$B$2:$B$6347=$E61),(LEN(db!$G$2:$G$6347)-LEN(SUBSTITUTE((UPPER(db!$G$2:$G$6347)),UPPER(Q$10),"")))/LEN(Q$10)))</f>
        <v>0</v>
      </c>
      <c r="R61" s="30">
        <f>IF(R$10="","",SUMPRODUCT(--(db!$B$2:$B$6347=$E61),(LEN(db!$G$2:$G$6347)-LEN(SUBSTITUTE((UPPER(db!$G$2:$G$6347)),UPPER(R$10),"")))/LEN(R$10)))</f>
        <v>0</v>
      </c>
      <c r="S61" s="30">
        <f>IF(S$10="","",SUMPRODUCT(--(db!$B$2:$B$6347=$E61),(LEN(db!$G$2:$G$6347)-LEN(SUBSTITUTE((UPPER(db!$G$2:$G$6347)),UPPER(S$10),"")))/LEN(S$10)))</f>
        <v>0</v>
      </c>
      <c r="T61" s="30">
        <f>IF(T$10="","",SUMPRODUCT(--(db!$B$2:$B$6347=$E61),(LEN(db!$G$2:$G$6347)-LEN(SUBSTITUTE((UPPER(db!$G$2:$G$6347)),UPPER(T$10),"")))/LEN(T$10)))</f>
        <v>0</v>
      </c>
      <c r="U61" s="30">
        <f>IF(U$10="","",SUMPRODUCT(--(db!$B$2:$B$6347=$E61),(LEN(db!$G$2:$G$6347)-LEN(SUBSTITUTE((UPPER(db!$G$2:$G$6347)),UPPER(U$10),"")))/LEN(U$10)))</f>
        <v>0</v>
      </c>
      <c r="V61" s="30">
        <f>IF(V$10="","",SUMPRODUCT(--(db!$B$2:$B$6347=$E61),(LEN(db!$G$2:$G$6347)-LEN(SUBSTITUTE((UPPER(db!$G$2:$G$6347)),UPPER(V$10),"")))/LEN(V$10)))</f>
        <v>0</v>
      </c>
      <c r="W61" s="30">
        <f>IF(W$10="","",SUMPRODUCT(--(db!$B$2:$B$6347=$E61),(LEN(db!$G$2:$G$6347)-LEN(SUBSTITUTE((UPPER(db!$G$2:$G$6347)),UPPER(W$10),"")))/LEN(W$10)))</f>
        <v>0</v>
      </c>
      <c r="X61" s="30">
        <f>IF(X$10="","",SUMPRODUCT(--(db!$B$2:$B$6347=$E61),(LEN(db!$G$2:$G$6347)-LEN(SUBSTITUTE((UPPER(db!$G$2:$G$6347)),UPPER(X$10),"")))/LEN(X$10)))</f>
        <v>0</v>
      </c>
      <c r="Y61" s="30">
        <f>IF(Y$10="","",SUMPRODUCT(--(db!$B$2:$B$6347=$E61),(LEN(db!$G$2:$G$6347)-LEN(SUBSTITUTE((UPPER(db!$G$2:$G$6347)),UPPER(Y$10),"")))/LEN(Y$10)))</f>
        <v>0</v>
      </c>
      <c r="Z61" s="30">
        <f>IF(Z$10="","",SUMPRODUCT(--(db!$B$2:$B$6347=$E61),(LEN(db!$G$2:$G$6347)-LEN(SUBSTITUTE((UPPER(db!$G$2:$G$6347)),UPPER(Z$10),"")))/LEN(Z$10)))</f>
        <v>0</v>
      </c>
      <c r="AA61" s="30">
        <f>IF(AA$10="","",SUMPRODUCT(--(db!$B$2:$B$6347=$E61),(LEN(db!$G$2:$G$6347)-LEN(SUBSTITUTE((UPPER(db!$G$2:$G$6347)),UPPER(AA$10),"")))/LEN(AA$10)))</f>
        <v>0</v>
      </c>
      <c r="AB61" s="30">
        <f>IF(AB$10="","",SUMPRODUCT(--(db!$B$2:$B$6347=$E61),(LEN(db!$G$2:$G$6347)-LEN(SUBSTITUTE((UPPER(db!$G$2:$G$6347)),UPPER(AB$10),"")))/LEN(AB$10)))</f>
        <v>0</v>
      </c>
      <c r="AC61" s="30">
        <f>IF(AC$10="","",SUMPRODUCT(--(db!$B$2:$B$6347=$E61),(LEN(db!$G$2:$G$6347)-LEN(SUBSTITUTE((UPPER(db!$G$2:$G$6347)),UPPER(AC$10),"")))/LEN(AC$10)))</f>
        <v>0</v>
      </c>
      <c r="AD61" s="30">
        <f>IF(AD$10="","",SUMPRODUCT(--(db!$B$2:$B$6347=$E61),(LEN(db!$G$2:$G$6347)-LEN(SUBSTITUTE((UPPER(db!$G$2:$G$6347)),UPPER(AD$10),"")))/LEN(AD$10)))</f>
        <v>0</v>
      </c>
      <c r="AE61" s="30">
        <f>IF(AE$10="","",SUMPRODUCT(--(db!$B$2:$B$6347=$E61),(LEN(db!$G$2:$G$6347)-LEN(SUBSTITUTE((UPPER(db!$G$2:$G$6347)),UPPER(AE$10),"")))/LEN(AE$10)))</f>
        <v>0</v>
      </c>
      <c r="AF61" s="30">
        <f>IF(AF$10="","",SUMPRODUCT(--(db!$B$2:$B$6347=$E61),(LEN(db!$G$2:$G$6347)-LEN(SUBSTITUTE((UPPER(db!$G$2:$G$6347)),UPPER(AF$10),"")))/LEN(AF$10)))</f>
        <v>0</v>
      </c>
      <c r="AG61" s="30">
        <f>IF(AG$10="","",SUMPRODUCT(--(db!$B$2:$B$6347=$E61),(LEN(db!$G$2:$G$6347)-LEN(SUBSTITUTE((UPPER(db!$G$2:$G$6347)),UPPER(AG$10),"")))/LEN(AG$10)))</f>
        <v>0</v>
      </c>
      <c r="AH61" s="30">
        <f>IF(AH$10="","",SUMPRODUCT(--(db!$B$2:$B$6347=$E61),(LEN(db!$G$2:$G$6347)-LEN(SUBSTITUTE((UPPER(db!$G$2:$G$6347)),UPPER(AH$10),"")))/LEN(AH$10)))</f>
        <v>0</v>
      </c>
      <c r="AI61" s="30">
        <f>IF(AI$10="","",SUMPRODUCT(--(db!$B$2:$B$6347=$E61),(LEN(db!$G$2:$G$6347)-LEN(SUBSTITUTE((UPPER(db!$G$2:$G$6347)),UPPER(AI$10),"")))/LEN(AI$10)))</f>
        <v>0</v>
      </c>
      <c r="AJ61" s="30">
        <f>IF(AJ$10="","",SUMPRODUCT(--(db!$B$2:$B$6347=$E61),(LEN(db!$G$2:$G$6347)-LEN(SUBSTITUTE((UPPER(db!$G$2:$G$6347)),UPPER(AJ$10),"")))/LEN(AJ$10)))</f>
        <v>0</v>
      </c>
      <c r="AK61" s="30">
        <f>IF(AK$10="","",SUMPRODUCT(--(db!$B$2:$B$6347=$E61),(LEN(db!$G$2:$G$6347)-LEN(SUBSTITUTE((UPPER(db!$G$2:$G$6347)),UPPER(AK$10),"")))/LEN(AK$10)))</f>
        <v>0</v>
      </c>
      <c r="AL61" s="30">
        <f>IF(AL$10="","",SUMPRODUCT(--(db!$B$2:$B$6347=$E61),(LEN(db!$G$2:$G$6347)-LEN(SUBSTITUTE((UPPER(db!$G$2:$G$6347)),UPPER(AL$10),"")))/LEN(AL$10)))</f>
        <v>0</v>
      </c>
      <c r="AM61" s="30">
        <f>IF(AM$10="","",SUMPRODUCT(--(db!$B$2:$B$6347=$E61),(LEN(db!$G$2:$G$6347)-LEN(SUBSTITUTE((UPPER(db!$G$2:$G$6347)),UPPER(AM$10),"")))/LEN(AM$10)))</f>
        <v>0</v>
      </c>
      <c r="AN61" s="30">
        <f>IF(AN$10="","",SUMPRODUCT(--(db!$B$2:$B$6347=$E61),(LEN(db!$G$2:$G$6347)-LEN(SUBSTITUTE((UPPER(db!$G$2:$G$6347)),UPPER(AN$10),"")))/LEN(AN$10)))</f>
        <v>0</v>
      </c>
      <c r="AO61" s="30">
        <f>IF(AO$10="","",SUMPRODUCT(--(db!$B$2:$B$6347=$E61),(LEN(db!$G$2:$G$6347)-LEN(SUBSTITUTE((UPPER(db!$G$2:$G$6347)),UPPER(AO$10),"")))/LEN(AO$10)))</f>
        <v>0</v>
      </c>
      <c r="AP61" s="30">
        <f>IF(AP$10="","",SUMPRODUCT(--(db!$B$2:$B$6347=$E61),(LEN(db!$G$2:$G$6347)-LEN(SUBSTITUTE((UPPER(db!$G$2:$G$6347)),UPPER(AP$10),"")))/LEN(AP$10)))</f>
        <v>0</v>
      </c>
      <c r="AQ61" s="129">
        <f>IF(AQ$10="","",SUMPRODUCT(--(db!$B$2:$B$6347=$E61),(LEN(db!$G$2:$G$6347)-LEN(SUBSTITUTE((UPPER(db!$G$2:$G$6347)),UPPER(AQ$10),"")))/LEN(AQ$10)))</f>
        <v>0</v>
      </c>
      <c r="AR61" s="120">
        <v>51</v>
      </c>
      <c r="AS61" s="115"/>
      <c r="AT61" s="121"/>
      <c r="AU61" s="122">
        <f t="shared" si="1"/>
        <v>0</v>
      </c>
      <c r="AW61" s="344"/>
      <c r="AX61" s="344"/>
      <c r="AY61" s="344"/>
      <c r="AZ61" s="344"/>
      <c r="BA61" s="344"/>
      <c r="BD61" s="378"/>
      <c r="BE61" s="547" t="s">
        <v>307</v>
      </c>
      <c r="BF61" s="347" t="s">
        <v>293</v>
      </c>
      <c r="BG61" s="380">
        <v>48</v>
      </c>
      <c r="BH61" s="133">
        <f>SUM($T$53:$T$56,$AB$53:$AB$56)</f>
        <v>0</v>
      </c>
      <c r="BI61" s="336">
        <f>BJ61-BH61</f>
        <v>0</v>
      </c>
      <c r="BJ61" s="381">
        <f>SUM(AU53:AU56)</f>
        <v>0</v>
      </c>
      <c r="BK61" s="174"/>
      <c r="BL61" s="61"/>
      <c r="BM61" s="424">
        <v>13</v>
      </c>
      <c r="BN61" s="425" t="s">
        <v>251</v>
      </c>
      <c r="BO61" s="423">
        <v>271</v>
      </c>
      <c r="BP61" s="175"/>
      <c r="BQ61" s="61"/>
      <c r="BR61" s="61"/>
      <c r="BS61" s="61"/>
    </row>
    <row r="62" spans="3:71" x14ac:dyDescent="0.25">
      <c r="C62" s="115"/>
      <c r="D62" s="115"/>
      <c r="E62" s="116">
        <v>52</v>
      </c>
      <c r="F62" s="128">
        <f>IF(F$10="","",SUMPRODUCT(--(db!$B$2:$B$6347=$E62),(LEN(db!$G$2:$G$6347)-LEN(SUBSTITUTE((UPPER(db!$G$2:$G$6347)),UPPER(F$10),"")))/LEN(F$10)))</f>
        <v>0</v>
      </c>
      <c r="G62" s="30">
        <f>IF(G$10="","",SUMPRODUCT(--(db!$B$2:$B$6347=$E62),(LEN(db!$G$2:$G$6347)-LEN(SUBSTITUTE((UPPER(db!$G$2:$G$6347)),UPPER(G$10),"")))/LEN(G$10)))</f>
        <v>0</v>
      </c>
      <c r="H62" s="30">
        <f>IF(H$10="","",SUMPRODUCT(--(db!$B$2:$B$6347=$E62),(LEN(db!$G$2:$G$6347)-LEN(SUBSTITUTE((UPPER(db!$G$2:$G$6347)),UPPER(H$10),"")))/LEN(H$10)))</f>
        <v>0</v>
      </c>
      <c r="I62" s="30">
        <f>IF(I$10="","",SUMPRODUCT(--(db!$B$2:$B$6347=$E62),(LEN(db!$G$2:$G$6347)-LEN(SUBSTITUTE((UPPER(db!$G$2:$G$6347)),UPPER(I$10),"")))/LEN(I$10)))</f>
        <v>0</v>
      </c>
      <c r="J62" s="30">
        <f>IF(J$10="","",SUMPRODUCT(--(db!$B$2:$B$6347=$E62),(LEN(db!$G$2:$G$6347)-LEN(SUBSTITUTE((UPPER(db!$G$2:$G$6347)),UPPER(J$10),"")))/LEN(J$10)))</f>
        <v>0</v>
      </c>
      <c r="K62" s="30">
        <f>IF(K$10="","",SUMPRODUCT(--(db!$B$2:$B$6347=$E62),(LEN(db!$G$2:$G$6347)-LEN(SUBSTITUTE((UPPER(db!$G$2:$G$6347)),UPPER(K$10),"")))/LEN(K$10)))</f>
        <v>0</v>
      </c>
      <c r="L62" s="30">
        <f>IF(L$10="","",SUMPRODUCT(--(db!$B$2:$B$6347=$E62),(LEN(db!$G$2:$G$6347)-LEN(SUBSTITUTE((UPPER(db!$G$2:$G$6347)),UPPER(L$10),"")))/LEN(L$10)))</f>
        <v>0</v>
      </c>
      <c r="M62" s="30">
        <f>IF(M$10="","",SUMPRODUCT(--(db!$B$2:$B$6347=$E62),(LEN(db!$G$2:$G$6347)-LEN(SUBSTITUTE((UPPER(db!$G$2:$G$6347)),UPPER(M$10),"")))/LEN(M$10)))</f>
        <v>0</v>
      </c>
      <c r="N62" s="30">
        <f>IF(N$10="","",SUMPRODUCT(--(db!$B$2:$B$6347=$E62),(LEN(db!$G$2:$G$6347)-LEN(SUBSTITUTE((UPPER(db!$G$2:$G$6347)),UPPER(N$10),"")))/LEN(N$10)))</f>
        <v>0</v>
      </c>
      <c r="O62" s="30">
        <f>IF(O$10="","",SUMPRODUCT(--(db!$B$2:$B$6347=$E62),(LEN(db!$G$2:$G$6347)-LEN(SUBSTITUTE((UPPER(db!$G$2:$G$6347)),UPPER(O$10),"")))/LEN(O$10)))</f>
        <v>0</v>
      </c>
      <c r="P62" s="30">
        <f>IF(P$10="","",SUMPRODUCT(--(db!$B$2:$B$6347=$E62),(LEN(db!$G$2:$G$6347)-LEN(SUBSTITUTE((UPPER(db!$G$2:$G$6347)),UPPER(P$10),"")))/LEN(P$10)))</f>
        <v>0</v>
      </c>
      <c r="Q62" s="30">
        <f>IF(Q$10="","",SUMPRODUCT(--(db!$B$2:$B$6347=$E62),(LEN(db!$G$2:$G$6347)-LEN(SUBSTITUTE((UPPER(db!$G$2:$G$6347)),UPPER(Q$10),"")))/LEN(Q$10)))</f>
        <v>0</v>
      </c>
      <c r="R62" s="30">
        <f>IF(R$10="","",SUMPRODUCT(--(db!$B$2:$B$6347=$E62),(LEN(db!$G$2:$G$6347)-LEN(SUBSTITUTE((UPPER(db!$G$2:$G$6347)),UPPER(R$10),"")))/LEN(R$10)))</f>
        <v>0</v>
      </c>
      <c r="S62" s="30">
        <f>IF(S$10="","",SUMPRODUCT(--(db!$B$2:$B$6347=$E62),(LEN(db!$G$2:$G$6347)-LEN(SUBSTITUTE((UPPER(db!$G$2:$G$6347)),UPPER(S$10),"")))/LEN(S$10)))</f>
        <v>0</v>
      </c>
      <c r="T62" s="30">
        <f>IF(T$10="","",SUMPRODUCT(--(db!$B$2:$B$6347=$E62),(LEN(db!$G$2:$G$6347)-LEN(SUBSTITUTE((UPPER(db!$G$2:$G$6347)),UPPER(T$10),"")))/LEN(T$10)))</f>
        <v>0</v>
      </c>
      <c r="U62" s="30">
        <f>IF(U$10="","",SUMPRODUCT(--(db!$B$2:$B$6347=$E62),(LEN(db!$G$2:$G$6347)-LEN(SUBSTITUTE((UPPER(db!$G$2:$G$6347)),UPPER(U$10),"")))/LEN(U$10)))</f>
        <v>0</v>
      </c>
      <c r="V62" s="30">
        <f>IF(V$10="","",SUMPRODUCT(--(db!$B$2:$B$6347=$E62),(LEN(db!$G$2:$G$6347)-LEN(SUBSTITUTE((UPPER(db!$G$2:$G$6347)),UPPER(V$10),"")))/LEN(V$10)))</f>
        <v>0</v>
      </c>
      <c r="W62" s="30">
        <f>IF(W$10="","",SUMPRODUCT(--(db!$B$2:$B$6347=$E62),(LEN(db!$G$2:$G$6347)-LEN(SUBSTITUTE((UPPER(db!$G$2:$G$6347)),UPPER(W$10),"")))/LEN(W$10)))</f>
        <v>0</v>
      </c>
      <c r="X62" s="30">
        <f>IF(X$10="","",SUMPRODUCT(--(db!$B$2:$B$6347=$E62),(LEN(db!$G$2:$G$6347)-LEN(SUBSTITUTE((UPPER(db!$G$2:$G$6347)),UPPER(X$10),"")))/LEN(X$10)))</f>
        <v>0</v>
      </c>
      <c r="Y62" s="30">
        <f>IF(Y$10="","",SUMPRODUCT(--(db!$B$2:$B$6347=$E62),(LEN(db!$G$2:$G$6347)-LEN(SUBSTITUTE((UPPER(db!$G$2:$G$6347)),UPPER(Y$10),"")))/LEN(Y$10)))</f>
        <v>0</v>
      </c>
      <c r="Z62" s="30">
        <f>IF(Z$10="","",SUMPRODUCT(--(db!$B$2:$B$6347=$E62),(LEN(db!$G$2:$G$6347)-LEN(SUBSTITUTE((UPPER(db!$G$2:$G$6347)),UPPER(Z$10),"")))/LEN(Z$10)))</f>
        <v>0</v>
      </c>
      <c r="AA62" s="30">
        <f>IF(AA$10="","",SUMPRODUCT(--(db!$B$2:$B$6347=$E62),(LEN(db!$G$2:$G$6347)-LEN(SUBSTITUTE((UPPER(db!$G$2:$G$6347)),UPPER(AA$10),"")))/LEN(AA$10)))</f>
        <v>0</v>
      </c>
      <c r="AB62" s="30">
        <f>IF(AB$10="","",SUMPRODUCT(--(db!$B$2:$B$6347=$E62),(LEN(db!$G$2:$G$6347)-LEN(SUBSTITUTE((UPPER(db!$G$2:$G$6347)),UPPER(AB$10),"")))/LEN(AB$10)))</f>
        <v>0</v>
      </c>
      <c r="AC62" s="30">
        <f>IF(AC$10="","",SUMPRODUCT(--(db!$B$2:$B$6347=$E62),(LEN(db!$G$2:$G$6347)-LEN(SUBSTITUTE((UPPER(db!$G$2:$G$6347)),UPPER(AC$10),"")))/LEN(AC$10)))</f>
        <v>0</v>
      </c>
      <c r="AD62" s="30">
        <f>IF(AD$10="","",SUMPRODUCT(--(db!$B$2:$B$6347=$E62),(LEN(db!$G$2:$G$6347)-LEN(SUBSTITUTE((UPPER(db!$G$2:$G$6347)),UPPER(AD$10),"")))/LEN(AD$10)))</f>
        <v>0</v>
      </c>
      <c r="AE62" s="30">
        <f>IF(AE$10="","",SUMPRODUCT(--(db!$B$2:$B$6347=$E62),(LEN(db!$G$2:$G$6347)-LEN(SUBSTITUTE((UPPER(db!$G$2:$G$6347)),UPPER(AE$10),"")))/LEN(AE$10)))</f>
        <v>0</v>
      </c>
      <c r="AF62" s="30">
        <f>IF(AF$10="","",SUMPRODUCT(--(db!$B$2:$B$6347=$E62),(LEN(db!$G$2:$G$6347)-LEN(SUBSTITUTE((UPPER(db!$G$2:$G$6347)),UPPER(AF$10),"")))/LEN(AF$10)))</f>
        <v>0</v>
      </c>
      <c r="AG62" s="30">
        <f>IF(AG$10="","",SUMPRODUCT(--(db!$B$2:$B$6347=$E62),(LEN(db!$G$2:$G$6347)-LEN(SUBSTITUTE((UPPER(db!$G$2:$G$6347)),UPPER(AG$10),"")))/LEN(AG$10)))</f>
        <v>0</v>
      </c>
      <c r="AH62" s="30">
        <f>IF(AH$10="","",SUMPRODUCT(--(db!$B$2:$B$6347=$E62),(LEN(db!$G$2:$G$6347)-LEN(SUBSTITUTE((UPPER(db!$G$2:$G$6347)),UPPER(AH$10),"")))/LEN(AH$10)))</f>
        <v>0</v>
      </c>
      <c r="AI62" s="30">
        <f>IF(AI$10="","",SUMPRODUCT(--(db!$B$2:$B$6347=$E62),(LEN(db!$G$2:$G$6347)-LEN(SUBSTITUTE((UPPER(db!$G$2:$G$6347)),UPPER(AI$10),"")))/LEN(AI$10)))</f>
        <v>0</v>
      </c>
      <c r="AJ62" s="30">
        <f>IF(AJ$10="","",SUMPRODUCT(--(db!$B$2:$B$6347=$E62),(LEN(db!$G$2:$G$6347)-LEN(SUBSTITUTE((UPPER(db!$G$2:$G$6347)),UPPER(AJ$10),"")))/LEN(AJ$10)))</f>
        <v>0</v>
      </c>
      <c r="AK62" s="30">
        <f>IF(AK$10="","",SUMPRODUCT(--(db!$B$2:$B$6347=$E62),(LEN(db!$G$2:$G$6347)-LEN(SUBSTITUTE((UPPER(db!$G$2:$G$6347)),UPPER(AK$10),"")))/LEN(AK$10)))</f>
        <v>0</v>
      </c>
      <c r="AL62" s="30">
        <f>IF(AL$10="","",SUMPRODUCT(--(db!$B$2:$B$6347=$E62),(LEN(db!$G$2:$G$6347)-LEN(SUBSTITUTE((UPPER(db!$G$2:$G$6347)),UPPER(AL$10),"")))/LEN(AL$10)))</f>
        <v>0</v>
      </c>
      <c r="AM62" s="30">
        <f>IF(AM$10="","",SUMPRODUCT(--(db!$B$2:$B$6347=$E62),(LEN(db!$G$2:$G$6347)-LEN(SUBSTITUTE((UPPER(db!$G$2:$G$6347)),UPPER(AM$10),"")))/LEN(AM$10)))</f>
        <v>0</v>
      </c>
      <c r="AN62" s="30">
        <f>IF(AN$10="","",SUMPRODUCT(--(db!$B$2:$B$6347=$E62),(LEN(db!$G$2:$G$6347)-LEN(SUBSTITUTE((UPPER(db!$G$2:$G$6347)),UPPER(AN$10),"")))/LEN(AN$10)))</f>
        <v>0</v>
      </c>
      <c r="AO62" s="30">
        <f>IF(AO$10="","",SUMPRODUCT(--(db!$B$2:$B$6347=$E62),(LEN(db!$G$2:$G$6347)-LEN(SUBSTITUTE((UPPER(db!$G$2:$G$6347)),UPPER(AO$10),"")))/LEN(AO$10)))</f>
        <v>0</v>
      </c>
      <c r="AP62" s="30">
        <f>IF(AP$10="","",SUMPRODUCT(--(db!$B$2:$B$6347=$E62),(LEN(db!$G$2:$G$6347)-LEN(SUBSTITUTE((UPPER(db!$G$2:$G$6347)),UPPER(AP$10),"")))/LEN(AP$10)))</f>
        <v>0</v>
      </c>
      <c r="AQ62" s="129">
        <f>IF(AQ$10="","",SUMPRODUCT(--(db!$B$2:$B$6347=$E62),(LEN(db!$G$2:$G$6347)-LEN(SUBSTITUTE((UPPER(db!$G$2:$G$6347)),UPPER(AQ$10),"")))/LEN(AQ$10)))</f>
        <v>0</v>
      </c>
      <c r="AR62" s="120">
        <v>52</v>
      </c>
      <c r="AS62" s="115"/>
      <c r="AT62" s="121"/>
      <c r="AU62" s="122">
        <f t="shared" si="1"/>
        <v>0</v>
      </c>
      <c r="AW62" s="344"/>
      <c r="AX62" s="344"/>
      <c r="AY62" s="344"/>
      <c r="AZ62" s="344"/>
      <c r="BA62" s="344"/>
      <c r="BD62" s="378"/>
      <c r="BE62" s="547"/>
      <c r="BF62" s="347"/>
      <c r="BG62" s="380"/>
      <c r="BH62" s="130" t="str">
        <f>"= 19 x "&amp;$BH$61/19</f>
        <v>= 19 x 0</v>
      </c>
      <c r="BI62" s="383">
        <f>BG61</f>
        <v>48</v>
      </c>
      <c r="BJ62" s="391">
        <f>BG61</f>
        <v>48</v>
      </c>
      <c r="BK62" s="61"/>
      <c r="BL62" s="61"/>
      <c r="BM62" s="424">
        <v>14</v>
      </c>
      <c r="BN62" s="425" t="s">
        <v>248</v>
      </c>
      <c r="BO62" s="423">
        <v>231</v>
      </c>
      <c r="BP62" s="175"/>
      <c r="BQ62" s="61"/>
      <c r="BR62" s="61"/>
      <c r="BS62" s="61"/>
    </row>
    <row r="63" spans="3:71" x14ac:dyDescent="0.25">
      <c r="C63" s="115"/>
      <c r="D63" s="115"/>
      <c r="E63" s="116">
        <v>53</v>
      </c>
      <c r="F63" s="128">
        <f>IF(F$10="","",SUMPRODUCT(--(db!$B$2:$B$6347=$E63),(LEN(db!$G$2:$G$6347)-LEN(SUBSTITUTE((UPPER(db!$G$2:$G$6347)),UPPER(F$10),"")))/LEN(F$10)))</f>
        <v>0</v>
      </c>
      <c r="G63" s="30">
        <f>IF(G$10="","",SUMPRODUCT(--(db!$B$2:$B$6347=$E63),(LEN(db!$G$2:$G$6347)-LEN(SUBSTITUTE((UPPER(db!$G$2:$G$6347)),UPPER(G$10),"")))/LEN(G$10)))</f>
        <v>0</v>
      </c>
      <c r="H63" s="30">
        <f>IF(H$10="","",SUMPRODUCT(--(db!$B$2:$B$6347=$E63),(LEN(db!$G$2:$G$6347)-LEN(SUBSTITUTE((UPPER(db!$G$2:$G$6347)),UPPER(H$10),"")))/LEN(H$10)))</f>
        <v>0</v>
      </c>
      <c r="I63" s="30">
        <f>IF(I$10="","",SUMPRODUCT(--(db!$B$2:$B$6347=$E63),(LEN(db!$G$2:$G$6347)-LEN(SUBSTITUTE((UPPER(db!$G$2:$G$6347)),UPPER(I$10),"")))/LEN(I$10)))</f>
        <v>0</v>
      </c>
      <c r="J63" s="30">
        <f>IF(J$10="","",SUMPRODUCT(--(db!$B$2:$B$6347=$E63),(LEN(db!$G$2:$G$6347)-LEN(SUBSTITUTE((UPPER(db!$G$2:$G$6347)),UPPER(J$10),"")))/LEN(J$10)))</f>
        <v>0</v>
      </c>
      <c r="K63" s="30">
        <f>IF(K$10="","",SUMPRODUCT(--(db!$B$2:$B$6347=$E63),(LEN(db!$G$2:$G$6347)-LEN(SUBSTITUTE((UPPER(db!$G$2:$G$6347)),UPPER(K$10),"")))/LEN(K$10)))</f>
        <v>0</v>
      </c>
      <c r="L63" s="30">
        <f>IF(L$10="","",SUMPRODUCT(--(db!$B$2:$B$6347=$E63),(LEN(db!$G$2:$G$6347)-LEN(SUBSTITUTE((UPPER(db!$G$2:$G$6347)),UPPER(L$10),"")))/LEN(L$10)))</f>
        <v>0</v>
      </c>
      <c r="M63" s="30">
        <f>IF(M$10="","",SUMPRODUCT(--(db!$B$2:$B$6347=$E63),(LEN(db!$G$2:$G$6347)-LEN(SUBSTITUTE((UPPER(db!$G$2:$G$6347)),UPPER(M$10),"")))/LEN(M$10)))</f>
        <v>0</v>
      </c>
      <c r="N63" s="30">
        <f>IF(N$10="","",SUMPRODUCT(--(db!$B$2:$B$6347=$E63),(LEN(db!$G$2:$G$6347)-LEN(SUBSTITUTE((UPPER(db!$G$2:$G$6347)),UPPER(N$10),"")))/LEN(N$10)))</f>
        <v>0</v>
      </c>
      <c r="O63" s="30">
        <f>IF(O$10="","",SUMPRODUCT(--(db!$B$2:$B$6347=$E63),(LEN(db!$G$2:$G$6347)-LEN(SUBSTITUTE((UPPER(db!$G$2:$G$6347)),UPPER(O$10),"")))/LEN(O$10)))</f>
        <v>0</v>
      </c>
      <c r="P63" s="30">
        <f>IF(P$10="","",SUMPRODUCT(--(db!$B$2:$B$6347=$E63),(LEN(db!$G$2:$G$6347)-LEN(SUBSTITUTE((UPPER(db!$G$2:$G$6347)),UPPER(P$10),"")))/LEN(P$10)))</f>
        <v>0</v>
      </c>
      <c r="Q63" s="30">
        <f>IF(Q$10="","",SUMPRODUCT(--(db!$B$2:$B$6347=$E63),(LEN(db!$G$2:$G$6347)-LEN(SUBSTITUTE((UPPER(db!$G$2:$G$6347)),UPPER(Q$10),"")))/LEN(Q$10)))</f>
        <v>0</v>
      </c>
      <c r="R63" s="30">
        <f>IF(R$10="","",SUMPRODUCT(--(db!$B$2:$B$6347=$E63),(LEN(db!$G$2:$G$6347)-LEN(SUBSTITUTE((UPPER(db!$G$2:$G$6347)),UPPER(R$10),"")))/LEN(R$10)))</f>
        <v>0</v>
      </c>
      <c r="S63" s="30">
        <f>IF(S$10="","",SUMPRODUCT(--(db!$B$2:$B$6347=$E63),(LEN(db!$G$2:$G$6347)-LEN(SUBSTITUTE((UPPER(db!$G$2:$G$6347)),UPPER(S$10),"")))/LEN(S$10)))</f>
        <v>0</v>
      </c>
      <c r="T63" s="30">
        <f>IF(T$10="","",SUMPRODUCT(--(db!$B$2:$B$6347=$E63),(LEN(db!$G$2:$G$6347)-LEN(SUBSTITUTE((UPPER(db!$G$2:$G$6347)),UPPER(T$10),"")))/LEN(T$10)))</f>
        <v>0</v>
      </c>
      <c r="U63" s="30">
        <f>IF(U$10="","",SUMPRODUCT(--(db!$B$2:$B$6347=$E63),(LEN(db!$G$2:$G$6347)-LEN(SUBSTITUTE((UPPER(db!$G$2:$G$6347)),UPPER(U$10),"")))/LEN(U$10)))</f>
        <v>0</v>
      </c>
      <c r="V63" s="30">
        <f>IF(V$10="","",SUMPRODUCT(--(db!$B$2:$B$6347=$E63),(LEN(db!$G$2:$G$6347)-LEN(SUBSTITUTE((UPPER(db!$G$2:$G$6347)),UPPER(V$10),"")))/LEN(V$10)))</f>
        <v>0</v>
      </c>
      <c r="W63" s="30">
        <f>IF(W$10="","",SUMPRODUCT(--(db!$B$2:$B$6347=$E63),(LEN(db!$G$2:$G$6347)-LEN(SUBSTITUTE((UPPER(db!$G$2:$G$6347)),UPPER(W$10),"")))/LEN(W$10)))</f>
        <v>0</v>
      </c>
      <c r="X63" s="30">
        <f>IF(X$10="","",SUMPRODUCT(--(db!$B$2:$B$6347=$E63),(LEN(db!$G$2:$G$6347)-LEN(SUBSTITUTE((UPPER(db!$G$2:$G$6347)),UPPER(X$10),"")))/LEN(X$10)))</f>
        <v>0</v>
      </c>
      <c r="Y63" s="30">
        <f>IF(Y$10="","",SUMPRODUCT(--(db!$B$2:$B$6347=$E63),(LEN(db!$G$2:$G$6347)-LEN(SUBSTITUTE((UPPER(db!$G$2:$G$6347)),UPPER(Y$10),"")))/LEN(Y$10)))</f>
        <v>0</v>
      </c>
      <c r="Z63" s="30">
        <f>IF(Z$10="","",SUMPRODUCT(--(db!$B$2:$B$6347=$E63),(LEN(db!$G$2:$G$6347)-LEN(SUBSTITUTE((UPPER(db!$G$2:$G$6347)),UPPER(Z$10),"")))/LEN(Z$10)))</f>
        <v>0</v>
      </c>
      <c r="AA63" s="30">
        <f>IF(AA$10="","",SUMPRODUCT(--(db!$B$2:$B$6347=$E63),(LEN(db!$G$2:$G$6347)-LEN(SUBSTITUTE((UPPER(db!$G$2:$G$6347)),UPPER(AA$10),"")))/LEN(AA$10)))</f>
        <v>0</v>
      </c>
      <c r="AB63" s="30">
        <f>IF(AB$10="","",SUMPRODUCT(--(db!$B$2:$B$6347=$E63),(LEN(db!$G$2:$G$6347)-LEN(SUBSTITUTE((UPPER(db!$G$2:$G$6347)),UPPER(AB$10),"")))/LEN(AB$10)))</f>
        <v>0</v>
      </c>
      <c r="AC63" s="30">
        <f>IF(AC$10="","",SUMPRODUCT(--(db!$B$2:$B$6347=$E63),(LEN(db!$G$2:$G$6347)-LEN(SUBSTITUTE((UPPER(db!$G$2:$G$6347)),UPPER(AC$10),"")))/LEN(AC$10)))</f>
        <v>0</v>
      </c>
      <c r="AD63" s="30">
        <f>IF(AD$10="","",SUMPRODUCT(--(db!$B$2:$B$6347=$E63),(LEN(db!$G$2:$G$6347)-LEN(SUBSTITUTE((UPPER(db!$G$2:$G$6347)),UPPER(AD$10),"")))/LEN(AD$10)))</f>
        <v>0</v>
      </c>
      <c r="AE63" s="30">
        <f>IF(AE$10="","",SUMPRODUCT(--(db!$B$2:$B$6347=$E63),(LEN(db!$G$2:$G$6347)-LEN(SUBSTITUTE((UPPER(db!$G$2:$G$6347)),UPPER(AE$10),"")))/LEN(AE$10)))</f>
        <v>0</v>
      </c>
      <c r="AF63" s="30">
        <f>IF(AF$10="","",SUMPRODUCT(--(db!$B$2:$B$6347=$E63),(LEN(db!$G$2:$G$6347)-LEN(SUBSTITUTE((UPPER(db!$G$2:$G$6347)),UPPER(AF$10),"")))/LEN(AF$10)))</f>
        <v>0</v>
      </c>
      <c r="AG63" s="30">
        <f>IF(AG$10="","",SUMPRODUCT(--(db!$B$2:$B$6347=$E63),(LEN(db!$G$2:$G$6347)-LEN(SUBSTITUTE((UPPER(db!$G$2:$G$6347)),UPPER(AG$10),"")))/LEN(AG$10)))</f>
        <v>0</v>
      </c>
      <c r="AH63" s="30">
        <f>IF(AH$10="","",SUMPRODUCT(--(db!$B$2:$B$6347=$E63),(LEN(db!$G$2:$G$6347)-LEN(SUBSTITUTE((UPPER(db!$G$2:$G$6347)),UPPER(AH$10),"")))/LEN(AH$10)))</f>
        <v>0</v>
      </c>
      <c r="AI63" s="30">
        <f>IF(AI$10="","",SUMPRODUCT(--(db!$B$2:$B$6347=$E63),(LEN(db!$G$2:$G$6347)-LEN(SUBSTITUTE((UPPER(db!$G$2:$G$6347)),UPPER(AI$10),"")))/LEN(AI$10)))</f>
        <v>0</v>
      </c>
      <c r="AJ63" s="30">
        <f>IF(AJ$10="","",SUMPRODUCT(--(db!$B$2:$B$6347=$E63),(LEN(db!$G$2:$G$6347)-LEN(SUBSTITUTE((UPPER(db!$G$2:$G$6347)),UPPER(AJ$10),"")))/LEN(AJ$10)))</f>
        <v>0</v>
      </c>
      <c r="AK63" s="30">
        <f>IF(AK$10="","",SUMPRODUCT(--(db!$B$2:$B$6347=$E63),(LEN(db!$G$2:$G$6347)-LEN(SUBSTITUTE((UPPER(db!$G$2:$G$6347)),UPPER(AK$10),"")))/LEN(AK$10)))</f>
        <v>0</v>
      </c>
      <c r="AL63" s="30">
        <f>IF(AL$10="","",SUMPRODUCT(--(db!$B$2:$B$6347=$E63),(LEN(db!$G$2:$G$6347)-LEN(SUBSTITUTE((UPPER(db!$G$2:$G$6347)),UPPER(AL$10),"")))/LEN(AL$10)))</f>
        <v>0</v>
      </c>
      <c r="AM63" s="30">
        <f>IF(AM$10="","",SUMPRODUCT(--(db!$B$2:$B$6347=$E63),(LEN(db!$G$2:$G$6347)-LEN(SUBSTITUTE((UPPER(db!$G$2:$G$6347)),UPPER(AM$10),"")))/LEN(AM$10)))</f>
        <v>0</v>
      </c>
      <c r="AN63" s="30">
        <f>IF(AN$10="","",SUMPRODUCT(--(db!$B$2:$B$6347=$E63),(LEN(db!$G$2:$G$6347)-LEN(SUBSTITUTE((UPPER(db!$G$2:$G$6347)),UPPER(AN$10),"")))/LEN(AN$10)))</f>
        <v>0</v>
      </c>
      <c r="AO63" s="30">
        <f>IF(AO$10="","",SUMPRODUCT(--(db!$B$2:$B$6347=$E63),(LEN(db!$G$2:$G$6347)-LEN(SUBSTITUTE((UPPER(db!$G$2:$G$6347)),UPPER(AO$10),"")))/LEN(AO$10)))</f>
        <v>0</v>
      </c>
      <c r="AP63" s="30">
        <f>IF(AP$10="","",SUMPRODUCT(--(db!$B$2:$B$6347=$E63),(LEN(db!$G$2:$G$6347)-LEN(SUBSTITUTE((UPPER(db!$G$2:$G$6347)),UPPER(AP$10),"")))/LEN(AP$10)))</f>
        <v>0</v>
      </c>
      <c r="AQ63" s="129">
        <f>IF(AQ$10="","",SUMPRODUCT(--(db!$B$2:$B$6347=$E63),(LEN(db!$G$2:$G$6347)-LEN(SUBSTITUTE((UPPER(db!$G$2:$G$6347)),UPPER(AQ$10),"")))/LEN(AQ$10)))</f>
        <v>0</v>
      </c>
      <c r="AR63" s="120">
        <v>53</v>
      </c>
      <c r="AS63" s="115"/>
      <c r="AT63" s="121"/>
      <c r="AU63" s="122">
        <f t="shared" si="1"/>
        <v>0</v>
      </c>
      <c r="AW63" s="331" t="s">
        <v>308</v>
      </c>
      <c r="AX63" s="312"/>
      <c r="AY63" s="312"/>
      <c r="AZ63" s="312"/>
      <c r="BA63" s="312"/>
      <c r="BD63" s="378"/>
      <c r="BE63" s="379">
        <v>42</v>
      </c>
      <c r="BF63" s="395" t="s">
        <v>309</v>
      </c>
      <c r="BG63" s="380">
        <v>230</v>
      </c>
      <c r="BH63" s="133">
        <f>SUM($AD$52:$AE$52,$AH$52)</f>
        <v>0</v>
      </c>
      <c r="BI63" s="336">
        <f>BJ63-BH63</f>
        <v>0</v>
      </c>
      <c r="BJ63" s="381">
        <f>AU52</f>
        <v>0</v>
      </c>
      <c r="BK63" s="61"/>
      <c r="BL63" s="61"/>
      <c r="BM63" s="340">
        <v>15</v>
      </c>
      <c r="BN63" s="425" t="s">
        <v>248</v>
      </c>
      <c r="BO63" s="423">
        <v>231</v>
      </c>
      <c r="BP63" s="9"/>
      <c r="BQ63" s="61"/>
      <c r="BR63" s="61"/>
      <c r="BS63" s="61"/>
    </row>
    <row r="64" spans="3:71" x14ac:dyDescent="0.25">
      <c r="C64" s="115"/>
      <c r="D64" s="115"/>
      <c r="E64" s="116">
        <v>54</v>
      </c>
      <c r="F64" s="128">
        <f>IF(F$10="","",SUMPRODUCT(--(db!$B$2:$B$6347=$E64),(LEN(db!$G$2:$G$6347)-LEN(SUBSTITUTE((UPPER(db!$G$2:$G$6347)),UPPER(F$10),"")))/LEN(F$10)))</f>
        <v>0</v>
      </c>
      <c r="G64" s="30">
        <f>IF(G$10="","",SUMPRODUCT(--(db!$B$2:$B$6347=$E64),(LEN(db!$G$2:$G$6347)-LEN(SUBSTITUTE((UPPER(db!$G$2:$G$6347)),UPPER(G$10),"")))/LEN(G$10)))</f>
        <v>0</v>
      </c>
      <c r="H64" s="30">
        <f>IF(H$10="","",SUMPRODUCT(--(db!$B$2:$B$6347=$E64),(LEN(db!$G$2:$G$6347)-LEN(SUBSTITUTE((UPPER(db!$G$2:$G$6347)),UPPER(H$10),"")))/LEN(H$10)))</f>
        <v>0</v>
      </c>
      <c r="I64" s="30">
        <f>IF(I$10="","",SUMPRODUCT(--(db!$B$2:$B$6347=$E64),(LEN(db!$G$2:$G$6347)-LEN(SUBSTITUTE((UPPER(db!$G$2:$G$6347)),UPPER(I$10),"")))/LEN(I$10)))</f>
        <v>0</v>
      </c>
      <c r="J64" s="30">
        <f>IF(J$10="","",SUMPRODUCT(--(db!$B$2:$B$6347=$E64),(LEN(db!$G$2:$G$6347)-LEN(SUBSTITUTE((UPPER(db!$G$2:$G$6347)),UPPER(J$10),"")))/LEN(J$10)))</f>
        <v>0</v>
      </c>
      <c r="K64" s="30">
        <f>IF(K$10="","",SUMPRODUCT(--(db!$B$2:$B$6347=$E64),(LEN(db!$G$2:$G$6347)-LEN(SUBSTITUTE((UPPER(db!$G$2:$G$6347)),UPPER(K$10),"")))/LEN(K$10)))</f>
        <v>0</v>
      </c>
      <c r="L64" s="30">
        <f>IF(L$10="","",SUMPRODUCT(--(db!$B$2:$B$6347=$E64),(LEN(db!$G$2:$G$6347)-LEN(SUBSTITUTE((UPPER(db!$G$2:$G$6347)),UPPER(L$10),"")))/LEN(L$10)))</f>
        <v>0</v>
      </c>
      <c r="M64" s="30">
        <f>IF(M$10="","",SUMPRODUCT(--(db!$B$2:$B$6347=$E64),(LEN(db!$G$2:$G$6347)-LEN(SUBSTITUTE((UPPER(db!$G$2:$G$6347)),UPPER(M$10),"")))/LEN(M$10)))</f>
        <v>0</v>
      </c>
      <c r="N64" s="30">
        <f>IF(N$10="","",SUMPRODUCT(--(db!$B$2:$B$6347=$E64),(LEN(db!$G$2:$G$6347)-LEN(SUBSTITUTE((UPPER(db!$G$2:$G$6347)),UPPER(N$10),"")))/LEN(N$10)))</f>
        <v>0</v>
      </c>
      <c r="O64" s="30">
        <f>IF(O$10="","",SUMPRODUCT(--(db!$B$2:$B$6347=$E64),(LEN(db!$G$2:$G$6347)-LEN(SUBSTITUTE((UPPER(db!$G$2:$G$6347)),UPPER(O$10),"")))/LEN(O$10)))</f>
        <v>0</v>
      </c>
      <c r="P64" s="30">
        <f>IF(P$10="","",SUMPRODUCT(--(db!$B$2:$B$6347=$E64),(LEN(db!$G$2:$G$6347)-LEN(SUBSTITUTE((UPPER(db!$G$2:$G$6347)),UPPER(P$10),"")))/LEN(P$10)))</f>
        <v>0</v>
      </c>
      <c r="Q64" s="30">
        <f>IF(Q$10="","",SUMPRODUCT(--(db!$B$2:$B$6347=$E64),(LEN(db!$G$2:$G$6347)-LEN(SUBSTITUTE((UPPER(db!$G$2:$G$6347)),UPPER(Q$10),"")))/LEN(Q$10)))</f>
        <v>0</v>
      </c>
      <c r="R64" s="30">
        <f>IF(R$10="","",SUMPRODUCT(--(db!$B$2:$B$6347=$E64),(LEN(db!$G$2:$G$6347)-LEN(SUBSTITUTE((UPPER(db!$G$2:$G$6347)),UPPER(R$10),"")))/LEN(R$10)))</f>
        <v>0</v>
      </c>
      <c r="S64" s="30">
        <f>IF(S$10="","",SUMPRODUCT(--(db!$B$2:$B$6347=$E64),(LEN(db!$G$2:$G$6347)-LEN(SUBSTITUTE((UPPER(db!$G$2:$G$6347)),UPPER(S$10),"")))/LEN(S$10)))</f>
        <v>0</v>
      </c>
      <c r="T64" s="30">
        <f>IF(T$10="","",SUMPRODUCT(--(db!$B$2:$B$6347=$E64),(LEN(db!$G$2:$G$6347)-LEN(SUBSTITUTE((UPPER(db!$G$2:$G$6347)),UPPER(T$10),"")))/LEN(T$10)))</f>
        <v>0</v>
      </c>
      <c r="U64" s="30">
        <f>IF(U$10="","",SUMPRODUCT(--(db!$B$2:$B$6347=$E64),(LEN(db!$G$2:$G$6347)-LEN(SUBSTITUTE((UPPER(db!$G$2:$G$6347)),UPPER(U$10),"")))/LEN(U$10)))</f>
        <v>0</v>
      </c>
      <c r="V64" s="30">
        <f>IF(V$10="","",SUMPRODUCT(--(db!$B$2:$B$6347=$E64),(LEN(db!$G$2:$G$6347)-LEN(SUBSTITUTE((UPPER(db!$G$2:$G$6347)),UPPER(V$10),"")))/LEN(V$10)))</f>
        <v>0</v>
      </c>
      <c r="W64" s="30">
        <f>IF(W$10="","",SUMPRODUCT(--(db!$B$2:$B$6347=$E64),(LEN(db!$G$2:$G$6347)-LEN(SUBSTITUTE((UPPER(db!$G$2:$G$6347)),UPPER(W$10),"")))/LEN(W$10)))</f>
        <v>0</v>
      </c>
      <c r="X64" s="30">
        <f>IF(X$10="","",SUMPRODUCT(--(db!$B$2:$B$6347=$E64),(LEN(db!$G$2:$G$6347)-LEN(SUBSTITUTE((UPPER(db!$G$2:$G$6347)),UPPER(X$10),"")))/LEN(X$10)))</f>
        <v>0</v>
      </c>
      <c r="Y64" s="30">
        <f>IF(Y$10="","",SUMPRODUCT(--(db!$B$2:$B$6347=$E64),(LEN(db!$G$2:$G$6347)-LEN(SUBSTITUTE((UPPER(db!$G$2:$G$6347)),UPPER(Y$10),"")))/LEN(Y$10)))</f>
        <v>0</v>
      </c>
      <c r="Z64" s="30">
        <f>IF(Z$10="","",SUMPRODUCT(--(db!$B$2:$B$6347=$E64),(LEN(db!$G$2:$G$6347)-LEN(SUBSTITUTE((UPPER(db!$G$2:$G$6347)),UPPER(Z$10),"")))/LEN(Z$10)))</f>
        <v>0</v>
      </c>
      <c r="AA64" s="30">
        <f>IF(AA$10="","",SUMPRODUCT(--(db!$B$2:$B$6347=$E64),(LEN(db!$G$2:$G$6347)-LEN(SUBSTITUTE((UPPER(db!$G$2:$G$6347)),UPPER(AA$10),"")))/LEN(AA$10)))</f>
        <v>0</v>
      </c>
      <c r="AB64" s="30">
        <f>IF(AB$10="","",SUMPRODUCT(--(db!$B$2:$B$6347=$E64),(LEN(db!$G$2:$G$6347)-LEN(SUBSTITUTE((UPPER(db!$G$2:$G$6347)),UPPER(AB$10),"")))/LEN(AB$10)))</f>
        <v>0</v>
      </c>
      <c r="AC64" s="30">
        <f>IF(AC$10="","",SUMPRODUCT(--(db!$B$2:$B$6347=$E64),(LEN(db!$G$2:$G$6347)-LEN(SUBSTITUTE((UPPER(db!$G$2:$G$6347)),UPPER(AC$10),"")))/LEN(AC$10)))</f>
        <v>0</v>
      </c>
      <c r="AD64" s="30">
        <f>IF(AD$10="","",SUMPRODUCT(--(db!$B$2:$B$6347=$E64),(LEN(db!$G$2:$G$6347)-LEN(SUBSTITUTE((UPPER(db!$G$2:$G$6347)),UPPER(AD$10),"")))/LEN(AD$10)))</f>
        <v>0</v>
      </c>
      <c r="AE64" s="30">
        <f>IF(AE$10="","",SUMPRODUCT(--(db!$B$2:$B$6347=$E64),(LEN(db!$G$2:$G$6347)-LEN(SUBSTITUTE((UPPER(db!$G$2:$G$6347)),UPPER(AE$10),"")))/LEN(AE$10)))</f>
        <v>0</v>
      </c>
      <c r="AF64" s="30">
        <f>IF(AF$10="","",SUMPRODUCT(--(db!$B$2:$B$6347=$E64),(LEN(db!$G$2:$G$6347)-LEN(SUBSTITUTE((UPPER(db!$G$2:$G$6347)),UPPER(AF$10),"")))/LEN(AF$10)))</f>
        <v>0</v>
      </c>
      <c r="AG64" s="30">
        <f>IF(AG$10="","",SUMPRODUCT(--(db!$B$2:$B$6347=$E64),(LEN(db!$G$2:$G$6347)-LEN(SUBSTITUTE((UPPER(db!$G$2:$G$6347)),UPPER(AG$10),"")))/LEN(AG$10)))</f>
        <v>0</v>
      </c>
      <c r="AH64" s="30">
        <f>IF(AH$10="","",SUMPRODUCT(--(db!$B$2:$B$6347=$E64),(LEN(db!$G$2:$G$6347)-LEN(SUBSTITUTE((UPPER(db!$G$2:$G$6347)),UPPER(AH$10),"")))/LEN(AH$10)))</f>
        <v>0</v>
      </c>
      <c r="AI64" s="30">
        <f>IF(AI$10="","",SUMPRODUCT(--(db!$B$2:$B$6347=$E64),(LEN(db!$G$2:$G$6347)-LEN(SUBSTITUTE((UPPER(db!$G$2:$G$6347)),UPPER(AI$10),"")))/LEN(AI$10)))</f>
        <v>0</v>
      </c>
      <c r="AJ64" s="30">
        <f>IF(AJ$10="","",SUMPRODUCT(--(db!$B$2:$B$6347=$E64),(LEN(db!$G$2:$G$6347)-LEN(SUBSTITUTE((UPPER(db!$G$2:$G$6347)),UPPER(AJ$10),"")))/LEN(AJ$10)))</f>
        <v>0</v>
      </c>
      <c r="AK64" s="30">
        <f>IF(AK$10="","",SUMPRODUCT(--(db!$B$2:$B$6347=$E64),(LEN(db!$G$2:$G$6347)-LEN(SUBSTITUTE((UPPER(db!$G$2:$G$6347)),UPPER(AK$10),"")))/LEN(AK$10)))</f>
        <v>0</v>
      </c>
      <c r="AL64" s="30">
        <f>IF(AL$10="","",SUMPRODUCT(--(db!$B$2:$B$6347=$E64),(LEN(db!$G$2:$G$6347)-LEN(SUBSTITUTE((UPPER(db!$G$2:$G$6347)),UPPER(AL$10),"")))/LEN(AL$10)))</f>
        <v>0</v>
      </c>
      <c r="AM64" s="30">
        <f>IF(AM$10="","",SUMPRODUCT(--(db!$B$2:$B$6347=$E64),(LEN(db!$G$2:$G$6347)-LEN(SUBSTITUTE((UPPER(db!$G$2:$G$6347)),UPPER(AM$10),"")))/LEN(AM$10)))</f>
        <v>0</v>
      </c>
      <c r="AN64" s="30">
        <f>IF(AN$10="","",SUMPRODUCT(--(db!$B$2:$B$6347=$E64),(LEN(db!$G$2:$G$6347)-LEN(SUBSTITUTE((UPPER(db!$G$2:$G$6347)),UPPER(AN$10),"")))/LEN(AN$10)))</f>
        <v>0</v>
      </c>
      <c r="AO64" s="30">
        <f>IF(AO$10="","",SUMPRODUCT(--(db!$B$2:$B$6347=$E64),(LEN(db!$G$2:$G$6347)-LEN(SUBSTITUTE((UPPER(db!$G$2:$G$6347)),UPPER(AO$10),"")))/LEN(AO$10)))</f>
        <v>0</v>
      </c>
      <c r="AP64" s="30">
        <f>IF(AP$10="","",SUMPRODUCT(--(db!$B$2:$B$6347=$E64),(LEN(db!$G$2:$G$6347)-LEN(SUBSTITUTE((UPPER(db!$G$2:$G$6347)),UPPER(AP$10),"")))/LEN(AP$10)))</f>
        <v>0</v>
      </c>
      <c r="AQ64" s="129">
        <f>IF(AQ$10="","",SUMPRODUCT(--(db!$B$2:$B$6347=$E64),(LEN(db!$G$2:$G$6347)-LEN(SUBSTITUTE((UPPER(db!$G$2:$G$6347)),UPPER(AQ$10),"")))/LEN(AQ$10)))</f>
        <v>0</v>
      </c>
      <c r="AR64" s="120">
        <v>54</v>
      </c>
      <c r="AS64" s="115"/>
      <c r="AT64" s="121"/>
      <c r="AU64" s="122">
        <f t="shared" si="1"/>
        <v>0</v>
      </c>
      <c r="AW64" s="332" t="s">
        <v>228</v>
      </c>
      <c r="AX64" s="332" t="s">
        <v>229</v>
      </c>
      <c r="AY64" s="126" t="s">
        <v>230</v>
      </c>
      <c r="AZ64" s="126" t="s">
        <v>231</v>
      </c>
      <c r="BA64" s="126" t="s">
        <v>232</v>
      </c>
      <c r="BD64" s="396"/>
      <c r="BE64" s="312"/>
      <c r="BF64" s="397"/>
      <c r="BG64" s="398"/>
      <c r="BH64" s="390" t="str">
        <f>"= 19 x "&amp;BH63/19</f>
        <v>= 19 x 0</v>
      </c>
      <c r="BI64" s="392">
        <f>BG63</f>
        <v>230</v>
      </c>
      <c r="BJ64" s="393">
        <f>BG63</f>
        <v>230</v>
      </c>
      <c r="BK64" s="61" t="s">
        <v>206</v>
      </c>
      <c r="BL64" s="61"/>
      <c r="BM64" s="424">
        <v>19</v>
      </c>
      <c r="BN64" s="425" t="s">
        <v>310</v>
      </c>
      <c r="BO64" s="423">
        <v>195</v>
      </c>
      <c r="BP64" s="175"/>
      <c r="BQ64" s="61"/>
      <c r="BR64" s="61"/>
      <c r="BS64" s="61"/>
    </row>
    <row r="65" spans="3:71" x14ac:dyDescent="0.25">
      <c r="C65" s="115"/>
      <c r="D65" s="115"/>
      <c r="E65" s="116">
        <v>55</v>
      </c>
      <c r="F65" s="128">
        <f>IF(F$10="","",SUMPRODUCT(--(db!$B$2:$B$6347=$E65),(LEN(db!$G$2:$G$6347)-LEN(SUBSTITUTE((UPPER(db!$G$2:$G$6347)),UPPER(F$10),"")))/LEN(F$10)))</f>
        <v>0</v>
      </c>
      <c r="G65" s="30">
        <f>IF(G$10="","",SUMPRODUCT(--(db!$B$2:$B$6347=$E65),(LEN(db!$G$2:$G$6347)-LEN(SUBSTITUTE((UPPER(db!$G$2:$G$6347)),UPPER(G$10),"")))/LEN(G$10)))</f>
        <v>0</v>
      </c>
      <c r="H65" s="30">
        <f>IF(H$10="","",SUMPRODUCT(--(db!$B$2:$B$6347=$E65),(LEN(db!$G$2:$G$6347)-LEN(SUBSTITUTE((UPPER(db!$G$2:$G$6347)),UPPER(H$10),"")))/LEN(H$10)))</f>
        <v>0</v>
      </c>
      <c r="I65" s="30">
        <f>IF(I$10="","",SUMPRODUCT(--(db!$B$2:$B$6347=$E65),(LEN(db!$G$2:$G$6347)-LEN(SUBSTITUTE((UPPER(db!$G$2:$G$6347)),UPPER(I$10),"")))/LEN(I$10)))</f>
        <v>0</v>
      </c>
      <c r="J65" s="30">
        <f>IF(J$10="","",SUMPRODUCT(--(db!$B$2:$B$6347=$E65),(LEN(db!$G$2:$G$6347)-LEN(SUBSTITUTE((UPPER(db!$G$2:$G$6347)),UPPER(J$10),"")))/LEN(J$10)))</f>
        <v>0</v>
      </c>
      <c r="K65" s="30">
        <f>IF(K$10="","",SUMPRODUCT(--(db!$B$2:$B$6347=$E65),(LEN(db!$G$2:$G$6347)-LEN(SUBSTITUTE((UPPER(db!$G$2:$G$6347)),UPPER(K$10),"")))/LEN(K$10)))</f>
        <v>0</v>
      </c>
      <c r="L65" s="30">
        <f>IF(L$10="","",SUMPRODUCT(--(db!$B$2:$B$6347=$E65),(LEN(db!$G$2:$G$6347)-LEN(SUBSTITUTE((UPPER(db!$G$2:$G$6347)),UPPER(L$10),"")))/LEN(L$10)))</f>
        <v>0</v>
      </c>
      <c r="M65" s="30">
        <f>IF(M$10="","",SUMPRODUCT(--(db!$B$2:$B$6347=$E65),(LEN(db!$G$2:$G$6347)-LEN(SUBSTITUTE((UPPER(db!$G$2:$G$6347)),UPPER(M$10),"")))/LEN(M$10)))</f>
        <v>0</v>
      </c>
      <c r="N65" s="30">
        <f>IF(N$10="","",SUMPRODUCT(--(db!$B$2:$B$6347=$E65),(LEN(db!$G$2:$G$6347)-LEN(SUBSTITUTE((UPPER(db!$G$2:$G$6347)),UPPER(N$10),"")))/LEN(N$10)))</f>
        <v>0</v>
      </c>
      <c r="O65" s="30">
        <f>IF(O$10="","",SUMPRODUCT(--(db!$B$2:$B$6347=$E65),(LEN(db!$G$2:$G$6347)-LEN(SUBSTITUTE((UPPER(db!$G$2:$G$6347)),UPPER(O$10),"")))/LEN(O$10)))</f>
        <v>0</v>
      </c>
      <c r="P65" s="30">
        <f>IF(P$10="","",SUMPRODUCT(--(db!$B$2:$B$6347=$E65),(LEN(db!$G$2:$G$6347)-LEN(SUBSTITUTE((UPPER(db!$G$2:$G$6347)),UPPER(P$10),"")))/LEN(P$10)))</f>
        <v>0</v>
      </c>
      <c r="Q65" s="30">
        <f>IF(Q$10="","",SUMPRODUCT(--(db!$B$2:$B$6347=$E65),(LEN(db!$G$2:$G$6347)-LEN(SUBSTITUTE((UPPER(db!$G$2:$G$6347)),UPPER(Q$10),"")))/LEN(Q$10)))</f>
        <v>0</v>
      </c>
      <c r="R65" s="30">
        <f>IF(R$10="","",SUMPRODUCT(--(db!$B$2:$B$6347=$E65),(LEN(db!$G$2:$G$6347)-LEN(SUBSTITUTE((UPPER(db!$G$2:$G$6347)),UPPER(R$10),"")))/LEN(R$10)))</f>
        <v>0</v>
      </c>
      <c r="S65" s="30">
        <f>IF(S$10="","",SUMPRODUCT(--(db!$B$2:$B$6347=$E65),(LEN(db!$G$2:$G$6347)-LEN(SUBSTITUTE((UPPER(db!$G$2:$G$6347)),UPPER(S$10),"")))/LEN(S$10)))</f>
        <v>0</v>
      </c>
      <c r="T65" s="30">
        <f>IF(T$10="","",SUMPRODUCT(--(db!$B$2:$B$6347=$E65),(LEN(db!$G$2:$G$6347)-LEN(SUBSTITUTE((UPPER(db!$G$2:$G$6347)),UPPER(T$10),"")))/LEN(T$10)))</f>
        <v>0</v>
      </c>
      <c r="U65" s="30">
        <f>IF(U$10="","",SUMPRODUCT(--(db!$B$2:$B$6347=$E65),(LEN(db!$G$2:$G$6347)-LEN(SUBSTITUTE((UPPER(db!$G$2:$G$6347)),UPPER(U$10),"")))/LEN(U$10)))</f>
        <v>0</v>
      </c>
      <c r="V65" s="30">
        <f>IF(V$10="","",SUMPRODUCT(--(db!$B$2:$B$6347=$E65),(LEN(db!$G$2:$G$6347)-LEN(SUBSTITUTE((UPPER(db!$G$2:$G$6347)),UPPER(V$10),"")))/LEN(V$10)))</f>
        <v>0</v>
      </c>
      <c r="W65" s="30">
        <f>IF(W$10="","",SUMPRODUCT(--(db!$B$2:$B$6347=$E65),(LEN(db!$G$2:$G$6347)-LEN(SUBSTITUTE((UPPER(db!$G$2:$G$6347)),UPPER(W$10),"")))/LEN(W$10)))</f>
        <v>0</v>
      </c>
      <c r="X65" s="30">
        <f>IF(X$10="","",SUMPRODUCT(--(db!$B$2:$B$6347=$E65),(LEN(db!$G$2:$G$6347)-LEN(SUBSTITUTE((UPPER(db!$G$2:$G$6347)),UPPER(X$10),"")))/LEN(X$10)))</f>
        <v>0</v>
      </c>
      <c r="Y65" s="30">
        <f>IF(Y$10="","",SUMPRODUCT(--(db!$B$2:$B$6347=$E65),(LEN(db!$G$2:$G$6347)-LEN(SUBSTITUTE((UPPER(db!$G$2:$G$6347)),UPPER(Y$10),"")))/LEN(Y$10)))</f>
        <v>0</v>
      </c>
      <c r="Z65" s="30">
        <f>IF(Z$10="","",SUMPRODUCT(--(db!$B$2:$B$6347=$E65),(LEN(db!$G$2:$G$6347)-LEN(SUBSTITUTE((UPPER(db!$G$2:$G$6347)),UPPER(Z$10),"")))/LEN(Z$10)))</f>
        <v>0</v>
      </c>
      <c r="AA65" s="30">
        <f>IF(AA$10="","",SUMPRODUCT(--(db!$B$2:$B$6347=$E65),(LEN(db!$G$2:$G$6347)-LEN(SUBSTITUTE((UPPER(db!$G$2:$G$6347)),UPPER(AA$10),"")))/LEN(AA$10)))</f>
        <v>0</v>
      </c>
      <c r="AB65" s="30">
        <f>IF(AB$10="","",SUMPRODUCT(--(db!$B$2:$B$6347=$E65),(LEN(db!$G$2:$G$6347)-LEN(SUBSTITUTE((UPPER(db!$G$2:$G$6347)),UPPER(AB$10),"")))/LEN(AB$10)))</f>
        <v>0</v>
      </c>
      <c r="AC65" s="30">
        <f>IF(AC$10="","",SUMPRODUCT(--(db!$B$2:$B$6347=$E65),(LEN(db!$G$2:$G$6347)-LEN(SUBSTITUTE((UPPER(db!$G$2:$G$6347)),UPPER(AC$10),"")))/LEN(AC$10)))</f>
        <v>0</v>
      </c>
      <c r="AD65" s="30">
        <f>IF(AD$10="","",SUMPRODUCT(--(db!$B$2:$B$6347=$E65),(LEN(db!$G$2:$G$6347)-LEN(SUBSTITUTE((UPPER(db!$G$2:$G$6347)),UPPER(AD$10),"")))/LEN(AD$10)))</f>
        <v>0</v>
      </c>
      <c r="AE65" s="30">
        <f>IF(AE$10="","",SUMPRODUCT(--(db!$B$2:$B$6347=$E65),(LEN(db!$G$2:$G$6347)-LEN(SUBSTITUTE((UPPER(db!$G$2:$G$6347)),UPPER(AE$10),"")))/LEN(AE$10)))</f>
        <v>0</v>
      </c>
      <c r="AF65" s="30">
        <f>IF(AF$10="","",SUMPRODUCT(--(db!$B$2:$B$6347=$E65),(LEN(db!$G$2:$G$6347)-LEN(SUBSTITUTE((UPPER(db!$G$2:$G$6347)),UPPER(AF$10),"")))/LEN(AF$10)))</f>
        <v>0</v>
      </c>
      <c r="AG65" s="30">
        <f>IF(AG$10="","",SUMPRODUCT(--(db!$B$2:$B$6347=$E65),(LEN(db!$G$2:$G$6347)-LEN(SUBSTITUTE((UPPER(db!$G$2:$G$6347)),UPPER(AG$10),"")))/LEN(AG$10)))</f>
        <v>0</v>
      </c>
      <c r="AH65" s="30">
        <f>IF(AH$10="","",SUMPRODUCT(--(db!$B$2:$B$6347=$E65),(LEN(db!$G$2:$G$6347)-LEN(SUBSTITUTE((UPPER(db!$G$2:$G$6347)),UPPER(AH$10),"")))/LEN(AH$10)))</f>
        <v>0</v>
      </c>
      <c r="AI65" s="30">
        <f>IF(AI$10="","",SUMPRODUCT(--(db!$B$2:$B$6347=$E65),(LEN(db!$G$2:$G$6347)-LEN(SUBSTITUTE((UPPER(db!$G$2:$G$6347)),UPPER(AI$10),"")))/LEN(AI$10)))</f>
        <v>0</v>
      </c>
      <c r="AJ65" s="30">
        <f>IF(AJ$10="","",SUMPRODUCT(--(db!$B$2:$B$6347=$E65),(LEN(db!$G$2:$G$6347)-LEN(SUBSTITUTE((UPPER(db!$G$2:$G$6347)),UPPER(AJ$10),"")))/LEN(AJ$10)))</f>
        <v>0</v>
      </c>
      <c r="AK65" s="30">
        <f>IF(AK$10="","",SUMPRODUCT(--(db!$B$2:$B$6347=$E65),(LEN(db!$G$2:$G$6347)-LEN(SUBSTITUTE((UPPER(db!$G$2:$G$6347)),UPPER(AK$10),"")))/LEN(AK$10)))</f>
        <v>0</v>
      </c>
      <c r="AL65" s="30">
        <f>IF(AL$10="","",SUMPRODUCT(--(db!$B$2:$B$6347=$E65),(LEN(db!$G$2:$G$6347)-LEN(SUBSTITUTE((UPPER(db!$G$2:$G$6347)),UPPER(AL$10),"")))/LEN(AL$10)))</f>
        <v>0</v>
      </c>
      <c r="AM65" s="30">
        <f>IF(AM$10="","",SUMPRODUCT(--(db!$B$2:$B$6347=$E65),(LEN(db!$G$2:$G$6347)-LEN(SUBSTITUTE((UPPER(db!$G$2:$G$6347)),UPPER(AM$10),"")))/LEN(AM$10)))</f>
        <v>0</v>
      </c>
      <c r="AN65" s="30">
        <f>IF(AN$10="","",SUMPRODUCT(--(db!$B$2:$B$6347=$E65),(LEN(db!$G$2:$G$6347)-LEN(SUBSTITUTE((UPPER(db!$G$2:$G$6347)),UPPER(AN$10),"")))/LEN(AN$10)))</f>
        <v>0</v>
      </c>
      <c r="AO65" s="30">
        <f>IF(AO$10="","",SUMPRODUCT(--(db!$B$2:$B$6347=$E65),(LEN(db!$G$2:$G$6347)-LEN(SUBSTITUTE((UPPER(db!$G$2:$G$6347)),UPPER(AO$10),"")))/LEN(AO$10)))</f>
        <v>0</v>
      </c>
      <c r="AP65" s="30">
        <f>IF(AP$10="","",SUMPRODUCT(--(db!$B$2:$B$6347=$E65),(LEN(db!$G$2:$G$6347)-LEN(SUBSTITUTE((UPPER(db!$G$2:$G$6347)),UPPER(AP$10),"")))/LEN(AP$10)))</f>
        <v>0</v>
      </c>
      <c r="AQ65" s="129">
        <f>IF(AQ$10="","",SUMPRODUCT(--(db!$B$2:$B$6347=$E65),(LEN(db!$G$2:$G$6347)-LEN(SUBSTITUTE((UPPER(db!$G$2:$G$6347)),UPPER(AQ$10),"")))/LEN(AQ$10)))</f>
        <v>0</v>
      </c>
      <c r="AR65" s="120">
        <v>55</v>
      </c>
      <c r="AS65" s="115"/>
      <c r="AT65" s="121"/>
      <c r="AU65" s="122">
        <f t="shared" si="1"/>
        <v>0</v>
      </c>
      <c r="AW65" s="333">
        <v>20</v>
      </c>
      <c r="AX65" s="334" t="s">
        <v>311</v>
      </c>
      <c r="AY65" s="266">
        <f>SUM($O$30:$P$30,$U$30)</f>
        <v>0</v>
      </c>
      <c r="AZ65" s="152">
        <f t="shared" ref="AZ65:AZ72" si="16">BA65-AY65</f>
        <v>0</v>
      </c>
      <c r="BA65" s="133">
        <f>SUMPRODUCT(--($AR$11:$AR$124=AW65),$AU$11:$AU$124)</f>
        <v>0</v>
      </c>
      <c r="BD65" s="399"/>
      <c r="BE65" s="295"/>
      <c r="BF65" s="295"/>
      <c r="BG65" s="400">
        <f>SUM(BG13:BG64)</f>
        <v>2025</v>
      </c>
      <c r="BH65" s="353">
        <f>SUM($BH$57:$BH$64)</f>
        <v>0</v>
      </c>
      <c r="BI65" s="355">
        <f>SUM(BI57:BI64)</f>
        <v>374</v>
      </c>
      <c r="BJ65" s="394">
        <f>SUM(BJ57:BJ64)</f>
        <v>374</v>
      </c>
      <c r="BK65" s="174"/>
      <c r="BL65" s="61"/>
      <c r="BM65" s="424">
        <v>20</v>
      </c>
      <c r="BN65" s="425" t="s">
        <v>262</v>
      </c>
      <c r="BO65" s="423">
        <v>14</v>
      </c>
      <c r="BP65" s="175"/>
      <c r="BQ65" s="61"/>
      <c r="BR65" s="61"/>
      <c r="BS65" s="61"/>
    </row>
    <row r="66" spans="3:71" x14ac:dyDescent="0.25">
      <c r="C66" s="115"/>
      <c r="D66" s="115"/>
      <c r="E66" s="116">
        <v>56</v>
      </c>
      <c r="F66" s="128">
        <f>IF(F$10="","",SUMPRODUCT(--(db!$B$2:$B$6347=$E66),(LEN(db!$G$2:$G$6347)-LEN(SUBSTITUTE((UPPER(db!$G$2:$G$6347)),UPPER(F$10),"")))/LEN(F$10)))</f>
        <v>0</v>
      </c>
      <c r="G66" s="30">
        <f>IF(G$10="","",SUMPRODUCT(--(db!$B$2:$B$6347=$E66),(LEN(db!$G$2:$G$6347)-LEN(SUBSTITUTE((UPPER(db!$G$2:$G$6347)),UPPER(G$10),"")))/LEN(G$10)))</f>
        <v>0</v>
      </c>
      <c r="H66" s="30">
        <f>IF(H$10="","",SUMPRODUCT(--(db!$B$2:$B$6347=$E66),(LEN(db!$G$2:$G$6347)-LEN(SUBSTITUTE((UPPER(db!$G$2:$G$6347)),UPPER(H$10),"")))/LEN(H$10)))</f>
        <v>0</v>
      </c>
      <c r="I66" s="30">
        <f>IF(I$10="","",SUMPRODUCT(--(db!$B$2:$B$6347=$E66),(LEN(db!$G$2:$G$6347)-LEN(SUBSTITUTE((UPPER(db!$G$2:$G$6347)),UPPER(I$10),"")))/LEN(I$10)))</f>
        <v>0</v>
      </c>
      <c r="J66" s="30">
        <f>IF(J$10="","",SUMPRODUCT(--(db!$B$2:$B$6347=$E66),(LEN(db!$G$2:$G$6347)-LEN(SUBSTITUTE((UPPER(db!$G$2:$G$6347)),UPPER(J$10),"")))/LEN(J$10)))</f>
        <v>0</v>
      </c>
      <c r="K66" s="30">
        <f>IF(K$10="","",SUMPRODUCT(--(db!$B$2:$B$6347=$E66),(LEN(db!$G$2:$G$6347)-LEN(SUBSTITUTE((UPPER(db!$G$2:$G$6347)),UPPER(K$10),"")))/LEN(K$10)))</f>
        <v>0</v>
      </c>
      <c r="L66" s="30">
        <f>IF(L$10="","",SUMPRODUCT(--(db!$B$2:$B$6347=$E66),(LEN(db!$G$2:$G$6347)-LEN(SUBSTITUTE((UPPER(db!$G$2:$G$6347)),UPPER(L$10),"")))/LEN(L$10)))</f>
        <v>0</v>
      </c>
      <c r="M66" s="30">
        <f>IF(M$10="","",SUMPRODUCT(--(db!$B$2:$B$6347=$E66),(LEN(db!$G$2:$G$6347)-LEN(SUBSTITUTE((UPPER(db!$G$2:$G$6347)),UPPER(M$10),"")))/LEN(M$10)))</f>
        <v>0</v>
      </c>
      <c r="N66" s="30">
        <f>IF(N$10="","",SUMPRODUCT(--(db!$B$2:$B$6347=$E66),(LEN(db!$G$2:$G$6347)-LEN(SUBSTITUTE((UPPER(db!$G$2:$G$6347)),UPPER(N$10),"")))/LEN(N$10)))</f>
        <v>0</v>
      </c>
      <c r="O66" s="30">
        <f>IF(O$10="","",SUMPRODUCT(--(db!$B$2:$B$6347=$E66),(LEN(db!$G$2:$G$6347)-LEN(SUBSTITUTE((UPPER(db!$G$2:$G$6347)),UPPER(O$10),"")))/LEN(O$10)))</f>
        <v>0</v>
      </c>
      <c r="P66" s="30">
        <f>IF(P$10="","",SUMPRODUCT(--(db!$B$2:$B$6347=$E66),(LEN(db!$G$2:$G$6347)-LEN(SUBSTITUTE((UPPER(db!$G$2:$G$6347)),UPPER(P$10),"")))/LEN(P$10)))</f>
        <v>0</v>
      </c>
      <c r="Q66" s="30">
        <f>IF(Q$10="","",SUMPRODUCT(--(db!$B$2:$B$6347=$E66),(LEN(db!$G$2:$G$6347)-LEN(SUBSTITUTE((UPPER(db!$G$2:$G$6347)),UPPER(Q$10),"")))/LEN(Q$10)))</f>
        <v>0</v>
      </c>
      <c r="R66" s="30">
        <f>IF(R$10="","",SUMPRODUCT(--(db!$B$2:$B$6347=$E66),(LEN(db!$G$2:$G$6347)-LEN(SUBSTITUTE((UPPER(db!$G$2:$G$6347)),UPPER(R$10),"")))/LEN(R$10)))</f>
        <v>0</v>
      </c>
      <c r="S66" s="30">
        <f>IF(S$10="","",SUMPRODUCT(--(db!$B$2:$B$6347=$E66),(LEN(db!$G$2:$G$6347)-LEN(SUBSTITUTE((UPPER(db!$G$2:$G$6347)),UPPER(S$10),"")))/LEN(S$10)))</f>
        <v>0</v>
      </c>
      <c r="T66" s="30">
        <f>IF(T$10="","",SUMPRODUCT(--(db!$B$2:$B$6347=$E66),(LEN(db!$G$2:$G$6347)-LEN(SUBSTITUTE((UPPER(db!$G$2:$G$6347)),UPPER(T$10),"")))/LEN(T$10)))</f>
        <v>0</v>
      </c>
      <c r="U66" s="30">
        <f>IF(U$10="","",SUMPRODUCT(--(db!$B$2:$B$6347=$E66),(LEN(db!$G$2:$G$6347)-LEN(SUBSTITUTE((UPPER(db!$G$2:$G$6347)),UPPER(U$10),"")))/LEN(U$10)))</f>
        <v>0</v>
      </c>
      <c r="V66" s="30">
        <f>IF(V$10="","",SUMPRODUCT(--(db!$B$2:$B$6347=$E66),(LEN(db!$G$2:$G$6347)-LEN(SUBSTITUTE((UPPER(db!$G$2:$G$6347)),UPPER(V$10),"")))/LEN(V$10)))</f>
        <v>0</v>
      </c>
      <c r="W66" s="30">
        <f>IF(W$10="","",SUMPRODUCT(--(db!$B$2:$B$6347=$E66),(LEN(db!$G$2:$G$6347)-LEN(SUBSTITUTE((UPPER(db!$G$2:$G$6347)),UPPER(W$10),"")))/LEN(W$10)))</f>
        <v>0</v>
      </c>
      <c r="X66" s="30">
        <f>IF(X$10="","",SUMPRODUCT(--(db!$B$2:$B$6347=$E66),(LEN(db!$G$2:$G$6347)-LEN(SUBSTITUTE((UPPER(db!$G$2:$G$6347)),UPPER(X$10),"")))/LEN(X$10)))</f>
        <v>0</v>
      </c>
      <c r="Y66" s="30">
        <f>IF(Y$10="","",SUMPRODUCT(--(db!$B$2:$B$6347=$E66),(LEN(db!$G$2:$G$6347)-LEN(SUBSTITUTE((UPPER(db!$G$2:$G$6347)),UPPER(Y$10),"")))/LEN(Y$10)))</f>
        <v>0</v>
      </c>
      <c r="Z66" s="30">
        <f>IF(Z$10="","",SUMPRODUCT(--(db!$B$2:$B$6347=$E66),(LEN(db!$G$2:$G$6347)-LEN(SUBSTITUTE((UPPER(db!$G$2:$G$6347)),UPPER(Z$10),"")))/LEN(Z$10)))</f>
        <v>0</v>
      </c>
      <c r="AA66" s="30">
        <f>IF(AA$10="","",SUMPRODUCT(--(db!$B$2:$B$6347=$E66),(LEN(db!$G$2:$G$6347)-LEN(SUBSTITUTE((UPPER(db!$G$2:$G$6347)),UPPER(AA$10),"")))/LEN(AA$10)))</f>
        <v>0</v>
      </c>
      <c r="AB66" s="30">
        <f>IF(AB$10="","",SUMPRODUCT(--(db!$B$2:$B$6347=$E66),(LEN(db!$G$2:$G$6347)-LEN(SUBSTITUTE((UPPER(db!$G$2:$G$6347)),UPPER(AB$10),"")))/LEN(AB$10)))</f>
        <v>0</v>
      </c>
      <c r="AC66" s="30">
        <f>IF(AC$10="","",SUMPRODUCT(--(db!$B$2:$B$6347=$E66),(LEN(db!$G$2:$G$6347)-LEN(SUBSTITUTE((UPPER(db!$G$2:$G$6347)),UPPER(AC$10),"")))/LEN(AC$10)))</f>
        <v>0</v>
      </c>
      <c r="AD66" s="30">
        <f>IF(AD$10="","",SUMPRODUCT(--(db!$B$2:$B$6347=$E66),(LEN(db!$G$2:$G$6347)-LEN(SUBSTITUTE((UPPER(db!$G$2:$G$6347)),UPPER(AD$10),"")))/LEN(AD$10)))</f>
        <v>0</v>
      </c>
      <c r="AE66" s="30">
        <f>IF(AE$10="","",SUMPRODUCT(--(db!$B$2:$B$6347=$E66),(LEN(db!$G$2:$G$6347)-LEN(SUBSTITUTE((UPPER(db!$G$2:$G$6347)),UPPER(AE$10),"")))/LEN(AE$10)))</f>
        <v>0</v>
      </c>
      <c r="AF66" s="30">
        <f>IF(AF$10="","",SUMPRODUCT(--(db!$B$2:$B$6347=$E66),(LEN(db!$G$2:$G$6347)-LEN(SUBSTITUTE((UPPER(db!$G$2:$G$6347)),UPPER(AF$10),"")))/LEN(AF$10)))</f>
        <v>0</v>
      </c>
      <c r="AG66" s="30">
        <f>IF(AG$10="","",SUMPRODUCT(--(db!$B$2:$B$6347=$E66),(LEN(db!$G$2:$G$6347)-LEN(SUBSTITUTE((UPPER(db!$G$2:$G$6347)),UPPER(AG$10),"")))/LEN(AG$10)))</f>
        <v>0</v>
      </c>
      <c r="AH66" s="30">
        <f>IF(AH$10="","",SUMPRODUCT(--(db!$B$2:$B$6347=$E66),(LEN(db!$G$2:$G$6347)-LEN(SUBSTITUTE((UPPER(db!$G$2:$G$6347)),UPPER(AH$10),"")))/LEN(AH$10)))</f>
        <v>0</v>
      </c>
      <c r="AI66" s="30">
        <f>IF(AI$10="","",SUMPRODUCT(--(db!$B$2:$B$6347=$E66),(LEN(db!$G$2:$G$6347)-LEN(SUBSTITUTE((UPPER(db!$G$2:$G$6347)),UPPER(AI$10),"")))/LEN(AI$10)))</f>
        <v>0</v>
      </c>
      <c r="AJ66" s="30">
        <f>IF(AJ$10="","",SUMPRODUCT(--(db!$B$2:$B$6347=$E66),(LEN(db!$G$2:$G$6347)-LEN(SUBSTITUTE((UPPER(db!$G$2:$G$6347)),UPPER(AJ$10),"")))/LEN(AJ$10)))</f>
        <v>0</v>
      </c>
      <c r="AK66" s="30">
        <f>IF(AK$10="","",SUMPRODUCT(--(db!$B$2:$B$6347=$E66),(LEN(db!$G$2:$G$6347)-LEN(SUBSTITUTE((UPPER(db!$G$2:$G$6347)),UPPER(AK$10),"")))/LEN(AK$10)))</f>
        <v>0</v>
      </c>
      <c r="AL66" s="30">
        <f>IF(AL$10="","",SUMPRODUCT(--(db!$B$2:$B$6347=$E66),(LEN(db!$G$2:$G$6347)-LEN(SUBSTITUTE((UPPER(db!$G$2:$G$6347)),UPPER(AL$10),"")))/LEN(AL$10)))</f>
        <v>0</v>
      </c>
      <c r="AM66" s="30">
        <f>IF(AM$10="","",SUMPRODUCT(--(db!$B$2:$B$6347=$E66),(LEN(db!$G$2:$G$6347)-LEN(SUBSTITUTE((UPPER(db!$G$2:$G$6347)),UPPER(AM$10),"")))/LEN(AM$10)))</f>
        <v>0</v>
      </c>
      <c r="AN66" s="30">
        <f>IF(AN$10="","",SUMPRODUCT(--(db!$B$2:$B$6347=$E66),(LEN(db!$G$2:$G$6347)-LEN(SUBSTITUTE((UPPER(db!$G$2:$G$6347)),UPPER(AN$10),"")))/LEN(AN$10)))</f>
        <v>0</v>
      </c>
      <c r="AO66" s="30">
        <f>IF(AO$10="","",SUMPRODUCT(--(db!$B$2:$B$6347=$E66),(LEN(db!$G$2:$G$6347)-LEN(SUBSTITUTE((UPPER(db!$G$2:$G$6347)),UPPER(AO$10),"")))/LEN(AO$10)))</f>
        <v>0</v>
      </c>
      <c r="AP66" s="30">
        <f>IF(AP$10="","",SUMPRODUCT(--(db!$B$2:$B$6347=$E66),(LEN(db!$G$2:$G$6347)-LEN(SUBSTITUTE((UPPER(db!$G$2:$G$6347)),UPPER(AP$10),"")))/LEN(AP$10)))</f>
        <v>0</v>
      </c>
      <c r="AQ66" s="129">
        <f>IF(AQ$10="","",SUMPRODUCT(--(db!$B$2:$B$6347=$E66),(LEN(db!$G$2:$G$6347)-LEN(SUBSTITUTE((UPPER(db!$G$2:$G$6347)),UPPER(AQ$10),"")))/LEN(AQ$10)))</f>
        <v>0</v>
      </c>
      <c r="AR66" s="120">
        <v>56</v>
      </c>
      <c r="AS66" s="115"/>
      <c r="AT66" s="121"/>
      <c r="AU66" s="122">
        <f t="shared" si="1"/>
        <v>0</v>
      </c>
      <c r="AW66" s="333">
        <v>26</v>
      </c>
      <c r="AX66" s="334" t="s">
        <v>312</v>
      </c>
      <c r="AY66" s="266">
        <f>SUM($U$36,$AB$36,$AD$36)</f>
        <v>0</v>
      </c>
      <c r="AZ66" s="160">
        <f t="shared" si="16"/>
        <v>0</v>
      </c>
      <c r="BA66" s="335">
        <f>SUMPRODUCT(--($AR$11:$AR$124=AW66),$AU$11:$AU$124)</f>
        <v>0</v>
      </c>
      <c r="BD66" s="399"/>
      <c r="BE66" s="295"/>
      <c r="BF66" s="295"/>
      <c r="BG66" s="295"/>
      <c r="BH66" s="130" t="str">
        <f>"= 19 x "&amp;SUM(BH65)/19</f>
        <v>= 19 x 0</v>
      </c>
      <c r="BI66" s="130" t="str">
        <f>"= 19 x "&amp;SUM(BI65)/19</f>
        <v>= 19 x 19,6842105263158</v>
      </c>
      <c r="BJ66" s="415" t="str">
        <f>"= 19 x "&amp;SUM(BJ65)/19</f>
        <v>= 19 x 19,6842105263158</v>
      </c>
      <c r="BK66" s="61"/>
      <c r="BL66" s="61"/>
      <c r="BM66" s="424">
        <v>26</v>
      </c>
      <c r="BN66" s="425" t="s">
        <v>271</v>
      </c>
      <c r="BO66" s="423">
        <v>109</v>
      </c>
      <c r="BP66" s="175"/>
      <c r="BQ66" s="61"/>
      <c r="BR66" s="61"/>
      <c r="BS66" s="61"/>
    </row>
    <row r="67" spans="3:71" x14ac:dyDescent="0.25">
      <c r="C67" s="115"/>
      <c r="D67" s="115"/>
      <c r="E67" s="116">
        <v>57</v>
      </c>
      <c r="F67" s="128">
        <f>IF(F$10="","",SUMPRODUCT(--(db!$B$2:$B$6347=$E67),(LEN(db!$G$2:$G$6347)-LEN(SUBSTITUTE((UPPER(db!$G$2:$G$6347)),UPPER(F$10),"")))/LEN(F$10)))</f>
        <v>0</v>
      </c>
      <c r="G67" s="30">
        <f>IF(G$10="","",SUMPRODUCT(--(db!$B$2:$B$6347=$E67),(LEN(db!$G$2:$G$6347)-LEN(SUBSTITUTE((UPPER(db!$G$2:$G$6347)),UPPER(G$10),"")))/LEN(G$10)))</f>
        <v>0</v>
      </c>
      <c r="H67" s="30">
        <f>IF(H$10="","",SUMPRODUCT(--(db!$B$2:$B$6347=$E67),(LEN(db!$G$2:$G$6347)-LEN(SUBSTITUTE((UPPER(db!$G$2:$G$6347)),UPPER(H$10),"")))/LEN(H$10)))</f>
        <v>0</v>
      </c>
      <c r="I67" s="30">
        <f>IF(I$10="","",SUMPRODUCT(--(db!$B$2:$B$6347=$E67),(LEN(db!$G$2:$G$6347)-LEN(SUBSTITUTE((UPPER(db!$G$2:$G$6347)),UPPER(I$10),"")))/LEN(I$10)))</f>
        <v>0</v>
      </c>
      <c r="J67" s="30">
        <f>IF(J$10="","",SUMPRODUCT(--(db!$B$2:$B$6347=$E67),(LEN(db!$G$2:$G$6347)-LEN(SUBSTITUTE((UPPER(db!$G$2:$G$6347)),UPPER(J$10),"")))/LEN(J$10)))</f>
        <v>0</v>
      </c>
      <c r="K67" s="30">
        <f>IF(K$10="","",SUMPRODUCT(--(db!$B$2:$B$6347=$E67),(LEN(db!$G$2:$G$6347)-LEN(SUBSTITUTE((UPPER(db!$G$2:$G$6347)),UPPER(K$10),"")))/LEN(K$10)))</f>
        <v>0</v>
      </c>
      <c r="L67" s="30">
        <f>IF(L$10="","",SUMPRODUCT(--(db!$B$2:$B$6347=$E67),(LEN(db!$G$2:$G$6347)-LEN(SUBSTITUTE((UPPER(db!$G$2:$G$6347)),UPPER(L$10),"")))/LEN(L$10)))</f>
        <v>0</v>
      </c>
      <c r="M67" s="30">
        <f>IF(M$10="","",SUMPRODUCT(--(db!$B$2:$B$6347=$E67),(LEN(db!$G$2:$G$6347)-LEN(SUBSTITUTE((UPPER(db!$G$2:$G$6347)),UPPER(M$10),"")))/LEN(M$10)))</f>
        <v>0</v>
      </c>
      <c r="N67" s="30">
        <f>IF(N$10="","",SUMPRODUCT(--(db!$B$2:$B$6347=$E67),(LEN(db!$G$2:$G$6347)-LEN(SUBSTITUTE((UPPER(db!$G$2:$G$6347)),UPPER(N$10),"")))/LEN(N$10)))</f>
        <v>0</v>
      </c>
      <c r="O67" s="30">
        <f>IF(O$10="","",SUMPRODUCT(--(db!$B$2:$B$6347=$E67),(LEN(db!$G$2:$G$6347)-LEN(SUBSTITUTE((UPPER(db!$G$2:$G$6347)),UPPER(O$10),"")))/LEN(O$10)))</f>
        <v>0</v>
      </c>
      <c r="P67" s="30">
        <f>IF(P$10="","",SUMPRODUCT(--(db!$B$2:$B$6347=$E67),(LEN(db!$G$2:$G$6347)-LEN(SUBSTITUTE((UPPER(db!$G$2:$G$6347)),UPPER(P$10),"")))/LEN(P$10)))</f>
        <v>0</v>
      </c>
      <c r="Q67" s="30">
        <f>IF(Q$10="","",SUMPRODUCT(--(db!$B$2:$B$6347=$E67),(LEN(db!$G$2:$G$6347)-LEN(SUBSTITUTE((UPPER(db!$G$2:$G$6347)),UPPER(Q$10),"")))/LEN(Q$10)))</f>
        <v>0</v>
      </c>
      <c r="R67" s="30">
        <f>IF(R$10="","",SUMPRODUCT(--(db!$B$2:$B$6347=$E67),(LEN(db!$G$2:$G$6347)-LEN(SUBSTITUTE((UPPER(db!$G$2:$G$6347)),UPPER(R$10),"")))/LEN(R$10)))</f>
        <v>0</v>
      </c>
      <c r="S67" s="30">
        <f>IF(S$10="","",SUMPRODUCT(--(db!$B$2:$B$6347=$E67),(LEN(db!$G$2:$G$6347)-LEN(SUBSTITUTE((UPPER(db!$G$2:$G$6347)),UPPER(S$10),"")))/LEN(S$10)))</f>
        <v>0</v>
      </c>
      <c r="T67" s="30">
        <f>IF(T$10="","",SUMPRODUCT(--(db!$B$2:$B$6347=$E67),(LEN(db!$G$2:$G$6347)-LEN(SUBSTITUTE((UPPER(db!$G$2:$G$6347)),UPPER(T$10),"")))/LEN(T$10)))</f>
        <v>0</v>
      </c>
      <c r="U67" s="30">
        <f>IF(U$10="","",SUMPRODUCT(--(db!$B$2:$B$6347=$E67),(LEN(db!$G$2:$G$6347)-LEN(SUBSTITUTE((UPPER(db!$G$2:$G$6347)),UPPER(U$10),"")))/LEN(U$10)))</f>
        <v>0</v>
      </c>
      <c r="V67" s="30">
        <f>IF(V$10="","",SUMPRODUCT(--(db!$B$2:$B$6347=$E67),(LEN(db!$G$2:$G$6347)-LEN(SUBSTITUTE((UPPER(db!$G$2:$G$6347)),UPPER(V$10),"")))/LEN(V$10)))</f>
        <v>0</v>
      </c>
      <c r="W67" s="30">
        <f>IF(W$10="","",SUMPRODUCT(--(db!$B$2:$B$6347=$E67),(LEN(db!$G$2:$G$6347)-LEN(SUBSTITUTE((UPPER(db!$G$2:$G$6347)),UPPER(W$10),"")))/LEN(W$10)))</f>
        <v>0</v>
      </c>
      <c r="X67" s="30">
        <f>IF(X$10="","",SUMPRODUCT(--(db!$B$2:$B$6347=$E67),(LEN(db!$G$2:$G$6347)-LEN(SUBSTITUTE((UPPER(db!$G$2:$G$6347)),UPPER(X$10),"")))/LEN(X$10)))</f>
        <v>0</v>
      </c>
      <c r="Y67" s="30">
        <f>IF(Y$10="","",SUMPRODUCT(--(db!$B$2:$B$6347=$E67),(LEN(db!$G$2:$G$6347)-LEN(SUBSTITUTE((UPPER(db!$G$2:$G$6347)),UPPER(Y$10),"")))/LEN(Y$10)))</f>
        <v>0</v>
      </c>
      <c r="Z67" s="30">
        <f>IF(Z$10="","",SUMPRODUCT(--(db!$B$2:$B$6347=$E67),(LEN(db!$G$2:$G$6347)-LEN(SUBSTITUTE((UPPER(db!$G$2:$G$6347)),UPPER(Z$10),"")))/LEN(Z$10)))</f>
        <v>0</v>
      </c>
      <c r="AA67" s="30">
        <f>IF(AA$10="","",SUMPRODUCT(--(db!$B$2:$B$6347=$E67),(LEN(db!$G$2:$G$6347)-LEN(SUBSTITUTE((UPPER(db!$G$2:$G$6347)),UPPER(AA$10),"")))/LEN(AA$10)))</f>
        <v>0</v>
      </c>
      <c r="AB67" s="30">
        <f>IF(AB$10="","",SUMPRODUCT(--(db!$B$2:$B$6347=$E67),(LEN(db!$G$2:$G$6347)-LEN(SUBSTITUTE((UPPER(db!$G$2:$G$6347)),UPPER(AB$10),"")))/LEN(AB$10)))</f>
        <v>0</v>
      </c>
      <c r="AC67" s="30">
        <f>IF(AC$10="","",SUMPRODUCT(--(db!$B$2:$B$6347=$E67),(LEN(db!$G$2:$G$6347)-LEN(SUBSTITUTE((UPPER(db!$G$2:$G$6347)),UPPER(AC$10),"")))/LEN(AC$10)))</f>
        <v>0</v>
      </c>
      <c r="AD67" s="30">
        <f>IF(AD$10="","",SUMPRODUCT(--(db!$B$2:$B$6347=$E67),(LEN(db!$G$2:$G$6347)-LEN(SUBSTITUTE((UPPER(db!$G$2:$G$6347)),UPPER(AD$10),"")))/LEN(AD$10)))</f>
        <v>0</v>
      </c>
      <c r="AE67" s="30">
        <f>IF(AE$10="","",SUMPRODUCT(--(db!$B$2:$B$6347=$E67),(LEN(db!$G$2:$G$6347)-LEN(SUBSTITUTE((UPPER(db!$G$2:$G$6347)),UPPER(AE$10),"")))/LEN(AE$10)))</f>
        <v>0</v>
      </c>
      <c r="AF67" s="30">
        <f>IF(AF$10="","",SUMPRODUCT(--(db!$B$2:$B$6347=$E67),(LEN(db!$G$2:$G$6347)-LEN(SUBSTITUTE((UPPER(db!$G$2:$G$6347)),UPPER(AF$10),"")))/LEN(AF$10)))</f>
        <v>0</v>
      </c>
      <c r="AG67" s="30">
        <f>IF(AG$10="","",SUMPRODUCT(--(db!$B$2:$B$6347=$E67),(LEN(db!$G$2:$G$6347)-LEN(SUBSTITUTE((UPPER(db!$G$2:$G$6347)),UPPER(AG$10),"")))/LEN(AG$10)))</f>
        <v>0</v>
      </c>
      <c r="AH67" s="30">
        <f>IF(AH$10="","",SUMPRODUCT(--(db!$B$2:$B$6347=$E67),(LEN(db!$G$2:$G$6347)-LEN(SUBSTITUTE((UPPER(db!$G$2:$G$6347)),UPPER(AH$10),"")))/LEN(AH$10)))</f>
        <v>0</v>
      </c>
      <c r="AI67" s="30">
        <f>IF(AI$10="","",SUMPRODUCT(--(db!$B$2:$B$6347=$E67),(LEN(db!$G$2:$G$6347)-LEN(SUBSTITUTE((UPPER(db!$G$2:$G$6347)),UPPER(AI$10),"")))/LEN(AI$10)))</f>
        <v>0</v>
      </c>
      <c r="AJ67" s="30">
        <f>IF(AJ$10="","",SUMPRODUCT(--(db!$B$2:$B$6347=$E67),(LEN(db!$G$2:$G$6347)-LEN(SUBSTITUTE((UPPER(db!$G$2:$G$6347)),UPPER(AJ$10),"")))/LEN(AJ$10)))</f>
        <v>0</v>
      </c>
      <c r="AK67" s="30">
        <f>IF(AK$10="","",SUMPRODUCT(--(db!$B$2:$B$6347=$E67),(LEN(db!$G$2:$G$6347)-LEN(SUBSTITUTE((UPPER(db!$G$2:$G$6347)),UPPER(AK$10),"")))/LEN(AK$10)))</f>
        <v>0</v>
      </c>
      <c r="AL67" s="30">
        <f>IF(AL$10="","",SUMPRODUCT(--(db!$B$2:$B$6347=$E67),(LEN(db!$G$2:$G$6347)-LEN(SUBSTITUTE((UPPER(db!$G$2:$G$6347)),UPPER(AL$10),"")))/LEN(AL$10)))</f>
        <v>0</v>
      </c>
      <c r="AM67" s="30">
        <f>IF(AM$10="","",SUMPRODUCT(--(db!$B$2:$B$6347=$E67),(LEN(db!$G$2:$G$6347)-LEN(SUBSTITUTE((UPPER(db!$G$2:$G$6347)),UPPER(AM$10),"")))/LEN(AM$10)))</f>
        <v>0</v>
      </c>
      <c r="AN67" s="30">
        <f>IF(AN$10="","",SUMPRODUCT(--(db!$B$2:$B$6347=$E67),(LEN(db!$G$2:$G$6347)-LEN(SUBSTITUTE((UPPER(db!$G$2:$G$6347)),UPPER(AN$10),"")))/LEN(AN$10)))</f>
        <v>0</v>
      </c>
      <c r="AO67" s="30">
        <f>IF(AO$10="","",SUMPRODUCT(--(db!$B$2:$B$6347=$E67),(LEN(db!$G$2:$G$6347)-LEN(SUBSTITUTE((UPPER(db!$G$2:$G$6347)),UPPER(AO$10),"")))/LEN(AO$10)))</f>
        <v>0</v>
      </c>
      <c r="AP67" s="30">
        <f>IF(AP$10="","",SUMPRODUCT(--(db!$B$2:$B$6347=$E67),(LEN(db!$G$2:$G$6347)-LEN(SUBSTITUTE((UPPER(db!$G$2:$G$6347)),UPPER(AP$10),"")))/LEN(AP$10)))</f>
        <v>0</v>
      </c>
      <c r="AQ67" s="129">
        <f>IF(AQ$10="","",SUMPRODUCT(--(db!$B$2:$B$6347=$E67),(LEN(db!$G$2:$G$6347)-LEN(SUBSTITUTE((UPPER(db!$G$2:$G$6347)),UPPER(AQ$10),"")))/LEN(AQ$10)))</f>
        <v>0</v>
      </c>
      <c r="AR67" s="120">
        <v>57</v>
      </c>
      <c r="AS67" s="115"/>
      <c r="AT67" s="121"/>
      <c r="AU67" s="122">
        <f t="shared" si="1"/>
        <v>0</v>
      </c>
      <c r="AW67" s="333">
        <v>27</v>
      </c>
      <c r="AX67" s="334" t="s">
        <v>313</v>
      </c>
      <c r="AY67" s="266">
        <f>SUM($U$37,$AD$37)</f>
        <v>0</v>
      </c>
      <c r="AZ67" s="156">
        <f t="shared" si="16"/>
        <v>0</v>
      </c>
      <c r="BA67" s="335">
        <f>SUMPRODUCT(--($AR$11:$AR$124=AW67),$AU$11:$AU$124)</f>
        <v>0</v>
      </c>
      <c r="BB67" s="174"/>
      <c r="BD67" s="399"/>
      <c r="BE67" s="295"/>
      <c r="BF67" s="295"/>
      <c r="BG67" s="295"/>
      <c r="BH67" s="133" t="s">
        <v>314</v>
      </c>
      <c r="BI67" s="133" t="s">
        <v>315</v>
      </c>
      <c r="BJ67" s="381" t="s">
        <v>316</v>
      </c>
      <c r="BK67" s="61"/>
      <c r="BL67" s="61"/>
      <c r="BM67" s="424">
        <v>27</v>
      </c>
      <c r="BN67" s="425" t="s">
        <v>273</v>
      </c>
      <c r="BO67" s="423">
        <v>69</v>
      </c>
      <c r="BP67" s="175"/>
      <c r="BQ67" s="61"/>
      <c r="BR67" s="61"/>
      <c r="BS67" s="61"/>
    </row>
    <row r="68" spans="3:71" x14ac:dyDescent="0.25">
      <c r="C68" s="115"/>
      <c r="D68" s="115"/>
      <c r="E68" s="116">
        <v>58</v>
      </c>
      <c r="F68" s="128">
        <f>IF(F$10="","",SUMPRODUCT(--(db!$B$2:$B$6347=$E68),(LEN(db!$G$2:$G$6347)-LEN(SUBSTITUTE((UPPER(db!$G$2:$G$6347)),UPPER(F$10),"")))/LEN(F$10)))</f>
        <v>0</v>
      </c>
      <c r="G68" s="30">
        <f>IF(G$10="","",SUMPRODUCT(--(db!$B$2:$B$6347=$E68),(LEN(db!$G$2:$G$6347)-LEN(SUBSTITUTE((UPPER(db!$G$2:$G$6347)),UPPER(G$10),"")))/LEN(G$10)))</f>
        <v>0</v>
      </c>
      <c r="H68" s="30">
        <f>IF(H$10="","",SUMPRODUCT(--(db!$B$2:$B$6347=$E68),(LEN(db!$G$2:$G$6347)-LEN(SUBSTITUTE((UPPER(db!$G$2:$G$6347)),UPPER(H$10),"")))/LEN(H$10)))</f>
        <v>0</v>
      </c>
      <c r="I68" s="30">
        <f>IF(I$10="","",SUMPRODUCT(--(db!$B$2:$B$6347=$E68),(LEN(db!$G$2:$G$6347)-LEN(SUBSTITUTE((UPPER(db!$G$2:$G$6347)),UPPER(I$10),"")))/LEN(I$10)))</f>
        <v>0</v>
      </c>
      <c r="J68" s="30">
        <f>IF(J$10="","",SUMPRODUCT(--(db!$B$2:$B$6347=$E68),(LEN(db!$G$2:$G$6347)-LEN(SUBSTITUTE((UPPER(db!$G$2:$G$6347)),UPPER(J$10),"")))/LEN(J$10)))</f>
        <v>0</v>
      </c>
      <c r="K68" s="30">
        <f>IF(K$10="","",SUMPRODUCT(--(db!$B$2:$B$6347=$E68),(LEN(db!$G$2:$G$6347)-LEN(SUBSTITUTE((UPPER(db!$G$2:$G$6347)),UPPER(K$10),"")))/LEN(K$10)))</f>
        <v>0</v>
      </c>
      <c r="L68" s="30">
        <f>IF(L$10="","",SUMPRODUCT(--(db!$B$2:$B$6347=$E68),(LEN(db!$G$2:$G$6347)-LEN(SUBSTITUTE((UPPER(db!$G$2:$G$6347)),UPPER(L$10),"")))/LEN(L$10)))</f>
        <v>0</v>
      </c>
      <c r="M68" s="30">
        <f>IF(M$10="","",SUMPRODUCT(--(db!$B$2:$B$6347=$E68),(LEN(db!$G$2:$G$6347)-LEN(SUBSTITUTE((UPPER(db!$G$2:$G$6347)),UPPER(M$10),"")))/LEN(M$10)))</f>
        <v>0</v>
      </c>
      <c r="N68" s="30">
        <f>IF(N$10="","",SUMPRODUCT(--(db!$B$2:$B$6347=$E68),(LEN(db!$G$2:$G$6347)-LEN(SUBSTITUTE((UPPER(db!$G$2:$G$6347)),UPPER(N$10),"")))/LEN(N$10)))</f>
        <v>0</v>
      </c>
      <c r="O68" s="30">
        <f>IF(O$10="","",SUMPRODUCT(--(db!$B$2:$B$6347=$E68),(LEN(db!$G$2:$G$6347)-LEN(SUBSTITUTE((UPPER(db!$G$2:$G$6347)),UPPER(O$10),"")))/LEN(O$10)))</f>
        <v>0</v>
      </c>
      <c r="P68" s="30">
        <f>IF(P$10="","",SUMPRODUCT(--(db!$B$2:$B$6347=$E68),(LEN(db!$G$2:$G$6347)-LEN(SUBSTITUTE((UPPER(db!$G$2:$G$6347)),UPPER(P$10),"")))/LEN(P$10)))</f>
        <v>0</v>
      </c>
      <c r="Q68" s="30">
        <f>IF(Q$10="","",SUMPRODUCT(--(db!$B$2:$B$6347=$E68),(LEN(db!$G$2:$G$6347)-LEN(SUBSTITUTE((UPPER(db!$G$2:$G$6347)),UPPER(Q$10),"")))/LEN(Q$10)))</f>
        <v>0</v>
      </c>
      <c r="R68" s="30">
        <f>IF(R$10="","",SUMPRODUCT(--(db!$B$2:$B$6347=$E68),(LEN(db!$G$2:$G$6347)-LEN(SUBSTITUTE((UPPER(db!$G$2:$G$6347)),UPPER(R$10),"")))/LEN(R$10)))</f>
        <v>0</v>
      </c>
      <c r="S68" s="30">
        <f>IF(S$10="","",SUMPRODUCT(--(db!$B$2:$B$6347=$E68),(LEN(db!$G$2:$G$6347)-LEN(SUBSTITUTE((UPPER(db!$G$2:$G$6347)),UPPER(S$10),"")))/LEN(S$10)))</f>
        <v>0</v>
      </c>
      <c r="T68" s="30">
        <f>IF(T$10="","",SUMPRODUCT(--(db!$B$2:$B$6347=$E68),(LEN(db!$G$2:$G$6347)-LEN(SUBSTITUTE((UPPER(db!$G$2:$G$6347)),UPPER(T$10),"")))/LEN(T$10)))</f>
        <v>0</v>
      </c>
      <c r="U68" s="30">
        <f>IF(U$10="","",SUMPRODUCT(--(db!$B$2:$B$6347=$E68),(LEN(db!$G$2:$G$6347)-LEN(SUBSTITUTE((UPPER(db!$G$2:$G$6347)),UPPER(U$10),"")))/LEN(U$10)))</f>
        <v>0</v>
      </c>
      <c r="V68" s="30">
        <f>IF(V$10="","",SUMPRODUCT(--(db!$B$2:$B$6347=$E68),(LEN(db!$G$2:$G$6347)-LEN(SUBSTITUTE((UPPER(db!$G$2:$G$6347)),UPPER(V$10),"")))/LEN(V$10)))</f>
        <v>0</v>
      </c>
      <c r="W68" s="30">
        <f>IF(W$10="","",SUMPRODUCT(--(db!$B$2:$B$6347=$E68),(LEN(db!$G$2:$G$6347)-LEN(SUBSTITUTE((UPPER(db!$G$2:$G$6347)),UPPER(W$10),"")))/LEN(W$10)))</f>
        <v>0</v>
      </c>
      <c r="X68" s="30">
        <f>IF(X$10="","",SUMPRODUCT(--(db!$B$2:$B$6347=$E68),(LEN(db!$G$2:$G$6347)-LEN(SUBSTITUTE((UPPER(db!$G$2:$G$6347)),UPPER(X$10),"")))/LEN(X$10)))</f>
        <v>0</v>
      </c>
      <c r="Y68" s="30">
        <f>IF(Y$10="","",SUMPRODUCT(--(db!$B$2:$B$6347=$E68),(LEN(db!$G$2:$G$6347)-LEN(SUBSTITUTE((UPPER(db!$G$2:$G$6347)),UPPER(Y$10),"")))/LEN(Y$10)))</f>
        <v>0</v>
      </c>
      <c r="Z68" s="30">
        <f>IF(Z$10="","",SUMPRODUCT(--(db!$B$2:$B$6347=$E68),(LEN(db!$G$2:$G$6347)-LEN(SUBSTITUTE((UPPER(db!$G$2:$G$6347)),UPPER(Z$10),"")))/LEN(Z$10)))</f>
        <v>0</v>
      </c>
      <c r="AA68" s="30">
        <f>IF(AA$10="","",SUMPRODUCT(--(db!$B$2:$B$6347=$E68),(LEN(db!$G$2:$G$6347)-LEN(SUBSTITUTE((UPPER(db!$G$2:$G$6347)),UPPER(AA$10),"")))/LEN(AA$10)))</f>
        <v>0</v>
      </c>
      <c r="AB68" s="30">
        <f>IF(AB$10="","",SUMPRODUCT(--(db!$B$2:$B$6347=$E68),(LEN(db!$G$2:$G$6347)-LEN(SUBSTITUTE((UPPER(db!$G$2:$G$6347)),UPPER(AB$10),"")))/LEN(AB$10)))</f>
        <v>0</v>
      </c>
      <c r="AC68" s="30">
        <f>IF(AC$10="","",SUMPRODUCT(--(db!$B$2:$B$6347=$E68),(LEN(db!$G$2:$G$6347)-LEN(SUBSTITUTE((UPPER(db!$G$2:$G$6347)),UPPER(AC$10),"")))/LEN(AC$10)))</f>
        <v>0</v>
      </c>
      <c r="AD68" s="30">
        <f>IF(AD$10="","",SUMPRODUCT(--(db!$B$2:$B$6347=$E68),(LEN(db!$G$2:$G$6347)-LEN(SUBSTITUTE((UPPER(db!$G$2:$G$6347)),UPPER(AD$10),"")))/LEN(AD$10)))</f>
        <v>0</v>
      </c>
      <c r="AE68" s="30">
        <f>IF(AE$10="","",SUMPRODUCT(--(db!$B$2:$B$6347=$E68),(LEN(db!$G$2:$G$6347)-LEN(SUBSTITUTE((UPPER(db!$G$2:$G$6347)),UPPER(AE$10),"")))/LEN(AE$10)))</f>
        <v>0</v>
      </c>
      <c r="AF68" s="30">
        <f>IF(AF$10="","",SUMPRODUCT(--(db!$B$2:$B$6347=$E68),(LEN(db!$G$2:$G$6347)-LEN(SUBSTITUTE((UPPER(db!$G$2:$G$6347)),UPPER(AF$10),"")))/LEN(AF$10)))</f>
        <v>0</v>
      </c>
      <c r="AG68" s="30">
        <f>IF(AG$10="","",SUMPRODUCT(--(db!$B$2:$B$6347=$E68),(LEN(db!$G$2:$G$6347)-LEN(SUBSTITUTE((UPPER(db!$G$2:$G$6347)),UPPER(AG$10),"")))/LEN(AG$10)))</f>
        <v>0</v>
      </c>
      <c r="AH68" s="30">
        <f>IF(AH$10="","",SUMPRODUCT(--(db!$B$2:$B$6347=$E68),(LEN(db!$G$2:$G$6347)-LEN(SUBSTITUTE((UPPER(db!$G$2:$G$6347)),UPPER(AH$10),"")))/LEN(AH$10)))</f>
        <v>0</v>
      </c>
      <c r="AI68" s="30">
        <f>IF(AI$10="","",SUMPRODUCT(--(db!$B$2:$B$6347=$E68),(LEN(db!$G$2:$G$6347)-LEN(SUBSTITUTE((UPPER(db!$G$2:$G$6347)),UPPER(AI$10),"")))/LEN(AI$10)))</f>
        <v>0</v>
      </c>
      <c r="AJ68" s="30">
        <f>IF(AJ$10="","",SUMPRODUCT(--(db!$B$2:$B$6347=$E68),(LEN(db!$G$2:$G$6347)-LEN(SUBSTITUTE((UPPER(db!$G$2:$G$6347)),UPPER(AJ$10),"")))/LEN(AJ$10)))</f>
        <v>0</v>
      </c>
      <c r="AK68" s="30">
        <f>IF(AK$10="","",SUMPRODUCT(--(db!$B$2:$B$6347=$E68),(LEN(db!$G$2:$G$6347)-LEN(SUBSTITUTE((UPPER(db!$G$2:$G$6347)),UPPER(AK$10),"")))/LEN(AK$10)))</f>
        <v>0</v>
      </c>
      <c r="AL68" s="30">
        <f>IF(AL$10="","",SUMPRODUCT(--(db!$B$2:$B$6347=$E68),(LEN(db!$G$2:$G$6347)-LEN(SUBSTITUTE((UPPER(db!$G$2:$G$6347)),UPPER(AL$10),"")))/LEN(AL$10)))</f>
        <v>0</v>
      </c>
      <c r="AM68" s="30">
        <f>IF(AM$10="","",SUMPRODUCT(--(db!$B$2:$B$6347=$E68),(LEN(db!$G$2:$G$6347)-LEN(SUBSTITUTE((UPPER(db!$G$2:$G$6347)),UPPER(AM$10),"")))/LEN(AM$10)))</f>
        <v>0</v>
      </c>
      <c r="AN68" s="30">
        <f>IF(AN$10="","",SUMPRODUCT(--(db!$B$2:$B$6347=$E68),(LEN(db!$G$2:$G$6347)-LEN(SUBSTITUTE((UPPER(db!$G$2:$G$6347)),UPPER(AN$10),"")))/LEN(AN$10)))</f>
        <v>0</v>
      </c>
      <c r="AO68" s="30">
        <f>IF(AO$10="","",SUMPRODUCT(--(db!$B$2:$B$6347=$E68),(LEN(db!$G$2:$G$6347)-LEN(SUBSTITUTE((UPPER(db!$G$2:$G$6347)),UPPER(AO$10),"")))/LEN(AO$10)))</f>
        <v>0</v>
      </c>
      <c r="AP68" s="30">
        <f>IF(AP$10="","",SUMPRODUCT(--(db!$B$2:$B$6347=$E68),(LEN(db!$G$2:$G$6347)-LEN(SUBSTITUTE((UPPER(db!$G$2:$G$6347)),UPPER(AP$10),"")))/LEN(AP$10)))</f>
        <v>0</v>
      </c>
      <c r="AQ68" s="129">
        <f>IF(AQ$10="","",SUMPRODUCT(--(db!$B$2:$B$6347=$E68),(LEN(db!$G$2:$G$6347)-LEN(SUBSTITUTE((UPPER(db!$G$2:$G$6347)),UPPER(AQ$10),"")))/LEN(AQ$10)))</f>
        <v>0</v>
      </c>
      <c r="AR68" s="120">
        <v>58</v>
      </c>
      <c r="AS68" s="115"/>
      <c r="AT68" s="121"/>
      <c r="AU68" s="122">
        <f t="shared" si="1"/>
        <v>0</v>
      </c>
      <c r="AW68" s="347">
        <v>28</v>
      </c>
      <c r="AX68" s="334" t="s">
        <v>451</v>
      </c>
      <c r="AY68" s="266">
        <f>SUM($U$38,$AB$38,$AD$38)</f>
        <v>0</v>
      </c>
      <c r="AZ68" s="160">
        <f t="shared" si="16"/>
        <v>0</v>
      </c>
      <c r="BA68" s="335">
        <f>SUMPRODUCT(--($AR$11:$AR$124=AW68),$AU$11:$AU$124)</f>
        <v>0</v>
      </c>
      <c r="BD68" s="399"/>
      <c r="BE68" s="295"/>
      <c r="BF68" s="295"/>
      <c r="BG68" s="295"/>
      <c r="BH68" s="346">
        <f>MOD(BH65,19)</f>
        <v>0</v>
      </c>
      <c r="BI68" s="346">
        <f t="shared" ref="BI68:BJ68" si="17">MOD(BI65,19)</f>
        <v>13</v>
      </c>
      <c r="BJ68" s="416">
        <f t="shared" si="17"/>
        <v>13</v>
      </c>
      <c r="BK68" s="61" t="s">
        <v>206</v>
      </c>
      <c r="BL68" s="61"/>
      <c r="BM68" s="424">
        <v>28</v>
      </c>
      <c r="BN68" s="425" t="s">
        <v>271</v>
      </c>
      <c r="BO68" s="423">
        <v>109</v>
      </c>
      <c r="BP68" s="175"/>
      <c r="BQ68" s="61"/>
      <c r="BR68" s="61"/>
      <c r="BS68" s="61"/>
    </row>
    <row r="69" spans="3:71" x14ac:dyDescent="0.25">
      <c r="C69" s="115"/>
      <c r="D69" s="115"/>
      <c r="E69" s="116">
        <v>59</v>
      </c>
      <c r="F69" s="128">
        <f>IF(F$10="","",SUMPRODUCT(--(db!$B$2:$B$6347=$E69),(LEN(db!$G$2:$G$6347)-LEN(SUBSTITUTE((UPPER(db!$G$2:$G$6347)),UPPER(F$10),"")))/LEN(F$10)))</f>
        <v>0</v>
      </c>
      <c r="G69" s="30">
        <f>IF(G$10="","",SUMPRODUCT(--(db!$B$2:$B$6347=$E69),(LEN(db!$G$2:$G$6347)-LEN(SUBSTITUTE((UPPER(db!$G$2:$G$6347)),UPPER(G$10),"")))/LEN(G$10)))</f>
        <v>0</v>
      </c>
      <c r="H69" s="30">
        <f>IF(H$10="","",SUMPRODUCT(--(db!$B$2:$B$6347=$E69),(LEN(db!$G$2:$G$6347)-LEN(SUBSTITUTE((UPPER(db!$G$2:$G$6347)),UPPER(H$10),"")))/LEN(H$10)))</f>
        <v>0</v>
      </c>
      <c r="I69" s="30">
        <f>IF(I$10="","",SUMPRODUCT(--(db!$B$2:$B$6347=$E69),(LEN(db!$G$2:$G$6347)-LEN(SUBSTITUTE((UPPER(db!$G$2:$G$6347)),UPPER(I$10),"")))/LEN(I$10)))</f>
        <v>0</v>
      </c>
      <c r="J69" s="30">
        <f>IF(J$10="","",SUMPRODUCT(--(db!$B$2:$B$6347=$E69),(LEN(db!$G$2:$G$6347)-LEN(SUBSTITUTE((UPPER(db!$G$2:$G$6347)),UPPER(J$10),"")))/LEN(J$10)))</f>
        <v>0</v>
      </c>
      <c r="K69" s="30">
        <f>IF(K$10="","",SUMPRODUCT(--(db!$B$2:$B$6347=$E69),(LEN(db!$G$2:$G$6347)-LEN(SUBSTITUTE((UPPER(db!$G$2:$G$6347)),UPPER(K$10),"")))/LEN(K$10)))</f>
        <v>0</v>
      </c>
      <c r="L69" s="30">
        <f>IF(L$10="","",SUMPRODUCT(--(db!$B$2:$B$6347=$E69),(LEN(db!$G$2:$G$6347)-LEN(SUBSTITUTE((UPPER(db!$G$2:$G$6347)),UPPER(L$10),"")))/LEN(L$10)))</f>
        <v>0</v>
      </c>
      <c r="M69" s="30">
        <f>IF(M$10="","",SUMPRODUCT(--(db!$B$2:$B$6347=$E69),(LEN(db!$G$2:$G$6347)-LEN(SUBSTITUTE((UPPER(db!$G$2:$G$6347)),UPPER(M$10),"")))/LEN(M$10)))</f>
        <v>0</v>
      </c>
      <c r="N69" s="30">
        <f>IF(N$10="","",SUMPRODUCT(--(db!$B$2:$B$6347=$E69),(LEN(db!$G$2:$G$6347)-LEN(SUBSTITUTE((UPPER(db!$G$2:$G$6347)),UPPER(N$10),"")))/LEN(N$10)))</f>
        <v>0</v>
      </c>
      <c r="O69" s="30">
        <f>IF(O$10="","",SUMPRODUCT(--(db!$B$2:$B$6347=$E69),(LEN(db!$G$2:$G$6347)-LEN(SUBSTITUTE((UPPER(db!$G$2:$G$6347)),UPPER(O$10),"")))/LEN(O$10)))</f>
        <v>0</v>
      </c>
      <c r="P69" s="30">
        <f>IF(P$10="","",SUMPRODUCT(--(db!$B$2:$B$6347=$E69),(LEN(db!$G$2:$G$6347)-LEN(SUBSTITUTE((UPPER(db!$G$2:$G$6347)),UPPER(P$10),"")))/LEN(P$10)))</f>
        <v>0</v>
      </c>
      <c r="Q69" s="30">
        <f>IF(Q$10="","",SUMPRODUCT(--(db!$B$2:$B$6347=$E69),(LEN(db!$G$2:$G$6347)-LEN(SUBSTITUTE((UPPER(db!$G$2:$G$6347)),UPPER(Q$10),"")))/LEN(Q$10)))</f>
        <v>0</v>
      </c>
      <c r="R69" s="30">
        <f>IF(R$10="","",SUMPRODUCT(--(db!$B$2:$B$6347=$E69),(LEN(db!$G$2:$G$6347)-LEN(SUBSTITUTE((UPPER(db!$G$2:$G$6347)),UPPER(R$10),"")))/LEN(R$10)))</f>
        <v>0</v>
      </c>
      <c r="S69" s="30">
        <f>IF(S$10="","",SUMPRODUCT(--(db!$B$2:$B$6347=$E69),(LEN(db!$G$2:$G$6347)-LEN(SUBSTITUTE((UPPER(db!$G$2:$G$6347)),UPPER(S$10),"")))/LEN(S$10)))</f>
        <v>0</v>
      </c>
      <c r="T69" s="30">
        <f>IF(T$10="","",SUMPRODUCT(--(db!$B$2:$B$6347=$E69),(LEN(db!$G$2:$G$6347)-LEN(SUBSTITUTE((UPPER(db!$G$2:$G$6347)),UPPER(T$10),"")))/LEN(T$10)))</f>
        <v>0</v>
      </c>
      <c r="U69" s="30">
        <f>IF(U$10="","",SUMPRODUCT(--(db!$B$2:$B$6347=$E69),(LEN(db!$G$2:$G$6347)-LEN(SUBSTITUTE((UPPER(db!$G$2:$G$6347)),UPPER(U$10),"")))/LEN(U$10)))</f>
        <v>0</v>
      </c>
      <c r="V69" s="30">
        <f>IF(V$10="","",SUMPRODUCT(--(db!$B$2:$B$6347=$E69),(LEN(db!$G$2:$G$6347)-LEN(SUBSTITUTE((UPPER(db!$G$2:$G$6347)),UPPER(V$10),"")))/LEN(V$10)))</f>
        <v>0</v>
      </c>
      <c r="W69" s="30">
        <f>IF(W$10="","",SUMPRODUCT(--(db!$B$2:$B$6347=$E69),(LEN(db!$G$2:$G$6347)-LEN(SUBSTITUTE((UPPER(db!$G$2:$G$6347)),UPPER(W$10),"")))/LEN(W$10)))</f>
        <v>0</v>
      </c>
      <c r="X69" s="30">
        <f>IF(X$10="","",SUMPRODUCT(--(db!$B$2:$B$6347=$E69),(LEN(db!$G$2:$G$6347)-LEN(SUBSTITUTE((UPPER(db!$G$2:$G$6347)),UPPER(X$10),"")))/LEN(X$10)))</f>
        <v>0</v>
      </c>
      <c r="Y69" s="30">
        <f>IF(Y$10="","",SUMPRODUCT(--(db!$B$2:$B$6347=$E69),(LEN(db!$G$2:$G$6347)-LEN(SUBSTITUTE((UPPER(db!$G$2:$G$6347)),UPPER(Y$10),"")))/LEN(Y$10)))</f>
        <v>0</v>
      </c>
      <c r="Z69" s="30">
        <f>IF(Z$10="","",SUMPRODUCT(--(db!$B$2:$B$6347=$E69),(LEN(db!$G$2:$G$6347)-LEN(SUBSTITUTE((UPPER(db!$G$2:$G$6347)),UPPER(Z$10),"")))/LEN(Z$10)))</f>
        <v>0</v>
      </c>
      <c r="AA69" s="30">
        <f>IF(AA$10="","",SUMPRODUCT(--(db!$B$2:$B$6347=$E69),(LEN(db!$G$2:$G$6347)-LEN(SUBSTITUTE((UPPER(db!$G$2:$G$6347)),UPPER(AA$10),"")))/LEN(AA$10)))</f>
        <v>0</v>
      </c>
      <c r="AB69" s="30">
        <f>IF(AB$10="","",SUMPRODUCT(--(db!$B$2:$B$6347=$E69),(LEN(db!$G$2:$G$6347)-LEN(SUBSTITUTE((UPPER(db!$G$2:$G$6347)),UPPER(AB$10),"")))/LEN(AB$10)))</f>
        <v>0</v>
      </c>
      <c r="AC69" s="30">
        <f>IF(AC$10="","",SUMPRODUCT(--(db!$B$2:$B$6347=$E69),(LEN(db!$G$2:$G$6347)-LEN(SUBSTITUTE((UPPER(db!$G$2:$G$6347)),UPPER(AC$10),"")))/LEN(AC$10)))</f>
        <v>0</v>
      </c>
      <c r="AD69" s="30">
        <f>IF(AD$10="","",SUMPRODUCT(--(db!$B$2:$B$6347=$E69),(LEN(db!$G$2:$G$6347)-LEN(SUBSTITUTE((UPPER(db!$G$2:$G$6347)),UPPER(AD$10),"")))/LEN(AD$10)))</f>
        <v>0</v>
      </c>
      <c r="AE69" s="30">
        <f>IF(AE$10="","",SUMPRODUCT(--(db!$B$2:$B$6347=$E69),(LEN(db!$G$2:$G$6347)-LEN(SUBSTITUTE((UPPER(db!$G$2:$G$6347)),UPPER(AE$10),"")))/LEN(AE$10)))</f>
        <v>0</v>
      </c>
      <c r="AF69" s="30">
        <f>IF(AF$10="","",SUMPRODUCT(--(db!$B$2:$B$6347=$E69),(LEN(db!$G$2:$G$6347)-LEN(SUBSTITUTE((UPPER(db!$G$2:$G$6347)),UPPER(AF$10),"")))/LEN(AF$10)))</f>
        <v>0</v>
      </c>
      <c r="AG69" s="30">
        <f>IF(AG$10="","",SUMPRODUCT(--(db!$B$2:$B$6347=$E69),(LEN(db!$G$2:$G$6347)-LEN(SUBSTITUTE((UPPER(db!$G$2:$G$6347)),UPPER(AG$10),"")))/LEN(AG$10)))</f>
        <v>0</v>
      </c>
      <c r="AH69" s="30">
        <f>IF(AH$10="","",SUMPRODUCT(--(db!$B$2:$B$6347=$E69),(LEN(db!$G$2:$G$6347)-LEN(SUBSTITUTE((UPPER(db!$G$2:$G$6347)),UPPER(AH$10),"")))/LEN(AH$10)))</f>
        <v>0</v>
      </c>
      <c r="AI69" s="30">
        <f>IF(AI$10="","",SUMPRODUCT(--(db!$B$2:$B$6347=$E69),(LEN(db!$G$2:$G$6347)-LEN(SUBSTITUTE((UPPER(db!$G$2:$G$6347)),UPPER(AI$10),"")))/LEN(AI$10)))</f>
        <v>0</v>
      </c>
      <c r="AJ69" s="30">
        <f>IF(AJ$10="","",SUMPRODUCT(--(db!$B$2:$B$6347=$E69),(LEN(db!$G$2:$G$6347)-LEN(SUBSTITUTE((UPPER(db!$G$2:$G$6347)),UPPER(AJ$10),"")))/LEN(AJ$10)))</f>
        <v>0</v>
      </c>
      <c r="AK69" s="30">
        <f>IF(AK$10="","",SUMPRODUCT(--(db!$B$2:$B$6347=$E69),(LEN(db!$G$2:$G$6347)-LEN(SUBSTITUTE((UPPER(db!$G$2:$G$6347)),UPPER(AK$10),"")))/LEN(AK$10)))</f>
        <v>0</v>
      </c>
      <c r="AL69" s="30">
        <f>IF(AL$10="","",SUMPRODUCT(--(db!$B$2:$B$6347=$E69),(LEN(db!$G$2:$G$6347)-LEN(SUBSTITUTE((UPPER(db!$G$2:$G$6347)),UPPER(AL$10),"")))/LEN(AL$10)))</f>
        <v>0</v>
      </c>
      <c r="AM69" s="30">
        <f>IF(AM$10="","",SUMPRODUCT(--(db!$B$2:$B$6347=$E69),(LEN(db!$G$2:$G$6347)-LEN(SUBSTITUTE((UPPER(db!$G$2:$G$6347)),UPPER(AM$10),"")))/LEN(AM$10)))</f>
        <v>0</v>
      </c>
      <c r="AN69" s="30">
        <f>IF(AN$10="","",SUMPRODUCT(--(db!$B$2:$B$6347=$E69),(LEN(db!$G$2:$G$6347)-LEN(SUBSTITUTE((UPPER(db!$G$2:$G$6347)),UPPER(AN$10),"")))/LEN(AN$10)))</f>
        <v>0</v>
      </c>
      <c r="AO69" s="30">
        <f>IF(AO$10="","",SUMPRODUCT(--(db!$B$2:$B$6347=$E69),(LEN(db!$G$2:$G$6347)-LEN(SUBSTITUTE((UPPER(db!$G$2:$G$6347)),UPPER(AO$10),"")))/LEN(AO$10)))</f>
        <v>0</v>
      </c>
      <c r="AP69" s="30">
        <f>IF(AP$10="","",SUMPRODUCT(--(db!$B$2:$B$6347=$E69),(LEN(db!$G$2:$G$6347)-LEN(SUBSTITUTE((UPPER(db!$G$2:$G$6347)),UPPER(AP$10),"")))/LEN(AP$10)))</f>
        <v>0</v>
      </c>
      <c r="AQ69" s="129">
        <f>IF(AQ$10="","",SUMPRODUCT(--(db!$B$2:$B$6347=$E69),(LEN(db!$G$2:$G$6347)-LEN(SUBSTITUTE((UPPER(db!$G$2:$G$6347)),UPPER(AQ$10),"")))/LEN(AQ$10)))</f>
        <v>0</v>
      </c>
      <c r="AR69" s="120">
        <v>59</v>
      </c>
      <c r="AS69" s="115"/>
      <c r="AT69" s="121"/>
      <c r="AU69" s="122">
        <f t="shared" si="1"/>
        <v>0</v>
      </c>
      <c r="AW69" s="347">
        <v>29</v>
      </c>
      <c r="AX69" s="309" t="s">
        <v>437</v>
      </c>
      <c r="AY69" s="266">
        <f>SUM($AB$39)</f>
        <v>0</v>
      </c>
      <c r="AZ69" s="127">
        <f t="shared" si="16"/>
        <v>0</v>
      </c>
      <c r="BA69" s="133">
        <f>SUMPRODUCT(--($AR$11:$AR$124=AW69),$AU$11:$AU$124)</f>
        <v>0</v>
      </c>
      <c r="BD69" s="399"/>
      <c r="BE69" s="295"/>
      <c r="BF69" s="347"/>
      <c r="BG69" s="401" t="s">
        <v>317</v>
      </c>
      <c r="BH69" s="355">
        <f>SUM(BH15,BH31,BH43,BH53,BH65)</f>
        <v>0</v>
      </c>
      <c r="BI69" s="355">
        <f>SUM(BI15,BI31,BI43,BI53,BI65)</f>
        <v>1845</v>
      </c>
      <c r="BJ69" s="394">
        <f>SUM(BJ15,BJ31,BJ43,BJ53,BJ65)</f>
        <v>1845</v>
      </c>
      <c r="BK69" s="98"/>
      <c r="BL69" s="61"/>
      <c r="BM69" s="424">
        <v>29</v>
      </c>
      <c r="BN69" s="425" t="s">
        <v>226</v>
      </c>
      <c r="BO69" s="423">
        <v>71</v>
      </c>
      <c r="BP69" s="175"/>
      <c r="BQ69" s="61"/>
      <c r="BR69" s="61"/>
      <c r="BS69" s="61"/>
    </row>
    <row r="70" spans="3:71" x14ac:dyDescent="0.25">
      <c r="C70" s="115"/>
      <c r="D70" s="115"/>
      <c r="E70" s="116">
        <v>60</v>
      </c>
      <c r="F70" s="128">
        <f>IF(F$10="","",SUMPRODUCT(--(db!$B$2:$B$6347=$E70),(LEN(db!$G$2:$G$6347)-LEN(SUBSTITUTE((UPPER(db!$G$2:$G$6347)),UPPER(F$10),"")))/LEN(F$10)))</f>
        <v>0</v>
      </c>
      <c r="G70" s="30">
        <f>IF(G$10="","",SUMPRODUCT(--(db!$B$2:$B$6347=$E70),(LEN(db!$G$2:$G$6347)-LEN(SUBSTITUTE((UPPER(db!$G$2:$G$6347)),UPPER(G$10),"")))/LEN(G$10)))</f>
        <v>0</v>
      </c>
      <c r="H70" s="30">
        <f>IF(H$10="","",SUMPRODUCT(--(db!$B$2:$B$6347=$E70),(LEN(db!$G$2:$G$6347)-LEN(SUBSTITUTE((UPPER(db!$G$2:$G$6347)),UPPER(H$10),"")))/LEN(H$10)))</f>
        <v>0</v>
      </c>
      <c r="I70" s="30">
        <f>IF(I$10="","",SUMPRODUCT(--(db!$B$2:$B$6347=$E70),(LEN(db!$G$2:$G$6347)-LEN(SUBSTITUTE((UPPER(db!$G$2:$G$6347)),UPPER(I$10),"")))/LEN(I$10)))</f>
        <v>0</v>
      </c>
      <c r="J70" s="30">
        <f>IF(J$10="","",SUMPRODUCT(--(db!$B$2:$B$6347=$E70),(LEN(db!$G$2:$G$6347)-LEN(SUBSTITUTE((UPPER(db!$G$2:$G$6347)),UPPER(J$10),"")))/LEN(J$10)))</f>
        <v>0</v>
      </c>
      <c r="K70" s="30">
        <f>IF(K$10="","",SUMPRODUCT(--(db!$B$2:$B$6347=$E70),(LEN(db!$G$2:$G$6347)-LEN(SUBSTITUTE((UPPER(db!$G$2:$G$6347)),UPPER(K$10),"")))/LEN(K$10)))</f>
        <v>0</v>
      </c>
      <c r="L70" s="30">
        <f>IF(L$10="","",SUMPRODUCT(--(db!$B$2:$B$6347=$E70),(LEN(db!$G$2:$G$6347)-LEN(SUBSTITUTE((UPPER(db!$G$2:$G$6347)),UPPER(L$10),"")))/LEN(L$10)))</f>
        <v>0</v>
      </c>
      <c r="M70" s="30">
        <f>IF(M$10="","",SUMPRODUCT(--(db!$B$2:$B$6347=$E70),(LEN(db!$G$2:$G$6347)-LEN(SUBSTITUTE((UPPER(db!$G$2:$G$6347)),UPPER(M$10),"")))/LEN(M$10)))</f>
        <v>0</v>
      </c>
      <c r="N70" s="30">
        <f>IF(N$10="","",SUMPRODUCT(--(db!$B$2:$B$6347=$E70),(LEN(db!$G$2:$G$6347)-LEN(SUBSTITUTE((UPPER(db!$G$2:$G$6347)),UPPER(N$10),"")))/LEN(N$10)))</f>
        <v>0</v>
      </c>
      <c r="O70" s="30">
        <f>IF(O$10="","",SUMPRODUCT(--(db!$B$2:$B$6347=$E70),(LEN(db!$G$2:$G$6347)-LEN(SUBSTITUTE((UPPER(db!$G$2:$G$6347)),UPPER(O$10),"")))/LEN(O$10)))</f>
        <v>0</v>
      </c>
      <c r="P70" s="30">
        <f>IF(P$10="","",SUMPRODUCT(--(db!$B$2:$B$6347=$E70),(LEN(db!$G$2:$G$6347)-LEN(SUBSTITUTE((UPPER(db!$G$2:$G$6347)),UPPER(P$10),"")))/LEN(P$10)))</f>
        <v>0</v>
      </c>
      <c r="Q70" s="30">
        <f>IF(Q$10="","",SUMPRODUCT(--(db!$B$2:$B$6347=$E70),(LEN(db!$G$2:$G$6347)-LEN(SUBSTITUTE((UPPER(db!$G$2:$G$6347)),UPPER(Q$10),"")))/LEN(Q$10)))</f>
        <v>0</v>
      </c>
      <c r="R70" s="30">
        <f>IF(R$10="","",SUMPRODUCT(--(db!$B$2:$B$6347=$E70),(LEN(db!$G$2:$G$6347)-LEN(SUBSTITUTE((UPPER(db!$G$2:$G$6347)),UPPER(R$10),"")))/LEN(R$10)))</f>
        <v>0</v>
      </c>
      <c r="S70" s="30">
        <f>IF(S$10="","",SUMPRODUCT(--(db!$B$2:$B$6347=$E70),(LEN(db!$G$2:$G$6347)-LEN(SUBSTITUTE((UPPER(db!$G$2:$G$6347)),UPPER(S$10),"")))/LEN(S$10)))</f>
        <v>0</v>
      </c>
      <c r="T70" s="30">
        <f>IF(T$10="","",SUMPRODUCT(--(db!$B$2:$B$6347=$E70),(LEN(db!$G$2:$G$6347)-LEN(SUBSTITUTE((UPPER(db!$G$2:$G$6347)),UPPER(T$10),"")))/LEN(T$10)))</f>
        <v>0</v>
      </c>
      <c r="U70" s="30">
        <f>IF(U$10="","",SUMPRODUCT(--(db!$B$2:$B$6347=$E70),(LEN(db!$G$2:$G$6347)-LEN(SUBSTITUTE((UPPER(db!$G$2:$G$6347)),UPPER(U$10),"")))/LEN(U$10)))</f>
        <v>0</v>
      </c>
      <c r="V70" s="30">
        <f>IF(V$10="","",SUMPRODUCT(--(db!$B$2:$B$6347=$E70),(LEN(db!$G$2:$G$6347)-LEN(SUBSTITUTE((UPPER(db!$G$2:$G$6347)),UPPER(V$10),"")))/LEN(V$10)))</f>
        <v>0</v>
      </c>
      <c r="W70" s="30">
        <f>IF(W$10="","",SUMPRODUCT(--(db!$B$2:$B$6347=$E70),(LEN(db!$G$2:$G$6347)-LEN(SUBSTITUTE((UPPER(db!$G$2:$G$6347)),UPPER(W$10),"")))/LEN(W$10)))</f>
        <v>0</v>
      </c>
      <c r="X70" s="30">
        <f>IF(X$10="","",SUMPRODUCT(--(db!$B$2:$B$6347=$E70),(LEN(db!$G$2:$G$6347)-LEN(SUBSTITUTE((UPPER(db!$G$2:$G$6347)),UPPER(X$10),"")))/LEN(X$10)))</f>
        <v>0</v>
      </c>
      <c r="Y70" s="30">
        <f>IF(Y$10="","",SUMPRODUCT(--(db!$B$2:$B$6347=$E70),(LEN(db!$G$2:$G$6347)-LEN(SUBSTITUTE((UPPER(db!$G$2:$G$6347)),UPPER(Y$10),"")))/LEN(Y$10)))</f>
        <v>0</v>
      </c>
      <c r="Z70" s="30">
        <f>IF(Z$10="","",SUMPRODUCT(--(db!$B$2:$B$6347=$E70),(LEN(db!$G$2:$G$6347)-LEN(SUBSTITUTE((UPPER(db!$G$2:$G$6347)),UPPER(Z$10),"")))/LEN(Z$10)))</f>
        <v>0</v>
      </c>
      <c r="AA70" s="30">
        <f>IF(AA$10="","",SUMPRODUCT(--(db!$B$2:$B$6347=$E70),(LEN(db!$G$2:$G$6347)-LEN(SUBSTITUTE((UPPER(db!$G$2:$G$6347)),UPPER(AA$10),"")))/LEN(AA$10)))</f>
        <v>0</v>
      </c>
      <c r="AB70" s="30">
        <f>IF(AB$10="","",SUMPRODUCT(--(db!$B$2:$B$6347=$E70),(LEN(db!$G$2:$G$6347)-LEN(SUBSTITUTE((UPPER(db!$G$2:$G$6347)),UPPER(AB$10),"")))/LEN(AB$10)))</f>
        <v>0</v>
      </c>
      <c r="AC70" s="30">
        <f>IF(AC$10="","",SUMPRODUCT(--(db!$B$2:$B$6347=$E70),(LEN(db!$G$2:$G$6347)-LEN(SUBSTITUTE((UPPER(db!$G$2:$G$6347)),UPPER(AC$10),"")))/LEN(AC$10)))</f>
        <v>0</v>
      </c>
      <c r="AD70" s="30">
        <f>IF(AD$10="","",SUMPRODUCT(--(db!$B$2:$B$6347=$E70),(LEN(db!$G$2:$G$6347)-LEN(SUBSTITUTE((UPPER(db!$G$2:$G$6347)),UPPER(AD$10),"")))/LEN(AD$10)))</f>
        <v>0</v>
      </c>
      <c r="AE70" s="30">
        <f>IF(AE$10="","",SUMPRODUCT(--(db!$B$2:$B$6347=$E70),(LEN(db!$G$2:$G$6347)-LEN(SUBSTITUTE((UPPER(db!$G$2:$G$6347)),UPPER(AE$10),"")))/LEN(AE$10)))</f>
        <v>0</v>
      </c>
      <c r="AF70" s="30">
        <f>IF(AF$10="","",SUMPRODUCT(--(db!$B$2:$B$6347=$E70),(LEN(db!$G$2:$G$6347)-LEN(SUBSTITUTE((UPPER(db!$G$2:$G$6347)),UPPER(AF$10),"")))/LEN(AF$10)))</f>
        <v>0</v>
      </c>
      <c r="AG70" s="30">
        <f>IF(AG$10="","",SUMPRODUCT(--(db!$B$2:$B$6347=$E70),(LEN(db!$G$2:$G$6347)-LEN(SUBSTITUTE((UPPER(db!$G$2:$G$6347)),UPPER(AG$10),"")))/LEN(AG$10)))</f>
        <v>0</v>
      </c>
      <c r="AH70" s="30">
        <f>IF(AH$10="","",SUMPRODUCT(--(db!$B$2:$B$6347=$E70),(LEN(db!$G$2:$G$6347)-LEN(SUBSTITUTE((UPPER(db!$G$2:$G$6347)),UPPER(AH$10),"")))/LEN(AH$10)))</f>
        <v>0</v>
      </c>
      <c r="AI70" s="30">
        <f>IF(AI$10="","",SUMPRODUCT(--(db!$B$2:$B$6347=$E70),(LEN(db!$G$2:$G$6347)-LEN(SUBSTITUTE((UPPER(db!$G$2:$G$6347)),UPPER(AI$10),"")))/LEN(AI$10)))</f>
        <v>0</v>
      </c>
      <c r="AJ70" s="30">
        <f>IF(AJ$10="","",SUMPRODUCT(--(db!$B$2:$B$6347=$E70),(LEN(db!$G$2:$G$6347)-LEN(SUBSTITUTE((UPPER(db!$G$2:$G$6347)),UPPER(AJ$10),"")))/LEN(AJ$10)))</f>
        <v>0</v>
      </c>
      <c r="AK70" s="30">
        <f>IF(AK$10="","",SUMPRODUCT(--(db!$B$2:$B$6347=$E70),(LEN(db!$G$2:$G$6347)-LEN(SUBSTITUTE((UPPER(db!$G$2:$G$6347)),UPPER(AK$10),"")))/LEN(AK$10)))</f>
        <v>0</v>
      </c>
      <c r="AL70" s="30">
        <f>IF(AL$10="","",SUMPRODUCT(--(db!$B$2:$B$6347=$E70),(LEN(db!$G$2:$G$6347)-LEN(SUBSTITUTE((UPPER(db!$G$2:$G$6347)),UPPER(AL$10),"")))/LEN(AL$10)))</f>
        <v>0</v>
      </c>
      <c r="AM70" s="30">
        <f>IF(AM$10="","",SUMPRODUCT(--(db!$B$2:$B$6347=$E70),(LEN(db!$G$2:$G$6347)-LEN(SUBSTITUTE((UPPER(db!$G$2:$G$6347)),UPPER(AM$10),"")))/LEN(AM$10)))</f>
        <v>0</v>
      </c>
      <c r="AN70" s="30">
        <f>IF(AN$10="","",SUMPRODUCT(--(db!$B$2:$B$6347=$E70),(LEN(db!$G$2:$G$6347)-LEN(SUBSTITUTE((UPPER(db!$G$2:$G$6347)),UPPER(AN$10),"")))/LEN(AN$10)))</f>
        <v>0</v>
      </c>
      <c r="AO70" s="30">
        <f>IF(AO$10="","",SUMPRODUCT(--(db!$B$2:$B$6347=$E70),(LEN(db!$G$2:$G$6347)-LEN(SUBSTITUTE((UPPER(db!$G$2:$G$6347)),UPPER(AO$10),"")))/LEN(AO$10)))</f>
        <v>0</v>
      </c>
      <c r="AP70" s="30">
        <f>IF(AP$10="","",SUMPRODUCT(--(db!$B$2:$B$6347=$E70),(LEN(db!$G$2:$G$6347)-LEN(SUBSTITUTE((UPPER(db!$G$2:$G$6347)),UPPER(AP$10),"")))/LEN(AP$10)))</f>
        <v>0</v>
      </c>
      <c r="AQ70" s="129">
        <f>IF(AQ$10="","",SUMPRODUCT(--(db!$B$2:$B$6347=$E70),(LEN(db!$G$2:$G$6347)-LEN(SUBSTITUTE((UPPER(db!$G$2:$G$6347)),UPPER(AQ$10),"")))/LEN(AQ$10)))</f>
        <v>0</v>
      </c>
      <c r="AR70" s="120">
        <v>60</v>
      </c>
      <c r="AS70" s="115"/>
      <c r="AT70" s="121"/>
      <c r="AU70" s="122">
        <f t="shared" si="1"/>
        <v>0</v>
      </c>
      <c r="AW70" s="333">
        <v>30</v>
      </c>
      <c r="AX70" s="309" t="s">
        <v>438</v>
      </c>
      <c r="AY70" s="266">
        <f>SUM($AB$40)</f>
        <v>0</v>
      </c>
      <c r="AZ70" s="127">
        <f t="shared" si="16"/>
        <v>0</v>
      </c>
      <c r="BA70" s="133">
        <f t="shared" ref="BA70:BA72" si="18">SUMPRODUCT(--($AR$11:$AR$124=AW70),$AU$11:$AU$124)</f>
        <v>0</v>
      </c>
      <c r="BD70" s="294"/>
      <c r="BE70" s="295"/>
      <c r="BF70" s="295"/>
      <c r="BG70" s="295"/>
      <c r="BH70" s="130" t="str">
        <f>"= 19 x "&amp;SUM(BH69)/19</f>
        <v>= 19 x 0</v>
      </c>
      <c r="BI70" s="130" t="str">
        <f>"= 19 x "&amp;SUM(BI69)/19</f>
        <v>= 19 x 97,1052631578947</v>
      </c>
      <c r="BJ70" s="385" t="str">
        <f>"= 19 x "&amp;SUM(BJ69)/19</f>
        <v>= 19 x 97,1052631578947</v>
      </c>
      <c r="BK70" s="98"/>
      <c r="BL70" s="61"/>
      <c r="BM70" s="424">
        <v>30</v>
      </c>
      <c r="BN70" s="425" t="s">
        <v>226</v>
      </c>
      <c r="BO70" s="423">
        <v>71</v>
      </c>
      <c r="BP70" s="175"/>
      <c r="BQ70" s="61"/>
      <c r="BR70" s="61"/>
      <c r="BS70" s="61"/>
    </row>
    <row r="71" spans="3:71" x14ac:dyDescent="0.25">
      <c r="C71" s="115"/>
      <c r="D71" s="115"/>
      <c r="E71" s="116">
        <v>61</v>
      </c>
      <c r="F71" s="128">
        <f>IF(F$10="","",SUMPRODUCT(--(db!$B$2:$B$6347=$E71),(LEN(db!$G$2:$G$6347)-LEN(SUBSTITUTE((UPPER(db!$G$2:$G$6347)),UPPER(F$10),"")))/LEN(F$10)))</f>
        <v>0</v>
      </c>
      <c r="G71" s="30">
        <f>IF(G$10="","",SUMPRODUCT(--(db!$B$2:$B$6347=$E71),(LEN(db!$G$2:$G$6347)-LEN(SUBSTITUTE((UPPER(db!$G$2:$G$6347)),UPPER(G$10),"")))/LEN(G$10)))</f>
        <v>0</v>
      </c>
      <c r="H71" s="30">
        <f>IF(H$10="","",SUMPRODUCT(--(db!$B$2:$B$6347=$E71),(LEN(db!$G$2:$G$6347)-LEN(SUBSTITUTE((UPPER(db!$G$2:$G$6347)),UPPER(H$10),"")))/LEN(H$10)))</f>
        <v>0</v>
      </c>
      <c r="I71" s="30">
        <f>IF(I$10="","",SUMPRODUCT(--(db!$B$2:$B$6347=$E71),(LEN(db!$G$2:$G$6347)-LEN(SUBSTITUTE((UPPER(db!$G$2:$G$6347)),UPPER(I$10),"")))/LEN(I$10)))</f>
        <v>0</v>
      </c>
      <c r="J71" s="30">
        <f>IF(J$10="","",SUMPRODUCT(--(db!$B$2:$B$6347=$E71),(LEN(db!$G$2:$G$6347)-LEN(SUBSTITUTE((UPPER(db!$G$2:$G$6347)),UPPER(J$10),"")))/LEN(J$10)))</f>
        <v>0</v>
      </c>
      <c r="K71" s="30">
        <f>IF(K$10="","",SUMPRODUCT(--(db!$B$2:$B$6347=$E71),(LEN(db!$G$2:$G$6347)-LEN(SUBSTITUTE((UPPER(db!$G$2:$G$6347)),UPPER(K$10),"")))/LEN(K$10)))</f>
        <v>0</v>
      </c>
      <c r="L71" s="30">
        <f>IF(L$10="","",SUMPRODUCT(--(db!$B$2:$B$6347=$E71),(LEN(db!$G$2:$G$6347)-LEN(SUBSTITUTE((UPPER(db!$G$2:$G$6347)),UPPER(L$10),"")))/LEN(L$10)))</f>
        <v>0</v>
      </c>
      <c r="M71" s="30">
        <f>IF(M$10="","",SUMPRODUCT(--(db!$B$2:$B$6347=$E71),(LEN(db!$G$2:$G$6347)-LEN(SUBSTITUTE((UPPER(db!$G$2:$G$6347)),UPPER(M$10),"")))/LEN(M$10)))</f>
        <v>0</v>
      </c>
      <c r="N71" s="30">
        <f>IF(N$10="","",SUMPRODUCT(--(db!$B$2:$B$6347=$E71),(LEN(db!$G$2:$G$6347)-LEN(SUBSTITUTE((UPPER(db!$G$2:$G$6347)),UPPER(N$10),"")))/LEN(N$10)))</f>
        <v>0</v>
      </c>
      <c r="O71" s="30">
        <f>IF(O$10="","",SUMPRODUCT(--(db!$B$2:$B$6347=$E71),(LEN(db!$G$2:$G$6347)-LEN(SUBSTITUTE((UPPER(db!$G$2:$G$6347)),UPPER(O$10),"")))/LEN(O$10)))</f>
        <v>0</v>
      </c>
      <c r="P71" s="30">
        <f>IF(P$10="","",SUMPRODUCT(--(db!$B$2:$B$6347=$E71),(LEN(db!$G$2:$G$6347)-LEN(SUBSTITUTE((UPPER(db!$G$2:$G$6347)),UPPER(P$10),"")))/LEN(P$10)))</f>
        <v>0</v>
      </c>
      <c r="Q71" s="30">
        <f>IF(Q$10="","",SUMPRODUCT(--(db!$B$2:$B$6347=$E71),(LEN(db!$G$2:$G$6347)-LEN(SUBSTITUTE((UPPER(db!$G$2:$G$6347)),UPPER(Q$10),"")))/LEN(Q$10)))</f>
        <v>0</v>
      </c>
      <c r="R71" s="30">
        <f>IF(R$10="","",SUMPRODUCT(--(db!$B$2:$B$6347=$E71),(LEN(db!$G$2:$G$6347)-LEN(SUBSTITUTE((UPPER(db!$G$2:$G$6347)),UPPER(R$10),"")))/LEN(R$10)))</f>
        <v>0</v>
      </c>
      <c r="S71" s="30">
        <f>IF(S$10="","",SUMPRODUCT(--(db!$B$2:$B$6347=$E71),(LEN(db!$G$2:$G$6347)-LEN(SUBSTITUTE((UPPER(db!$G$2:$G$6347)),UPPER(S$10),"")))/LEN(S$10)))</f>
        <v>0</v>
      </c>
      <c r="T71" s="30">
        <f>IF(T$10="","",SUMPRODUCT(--(db!$B$2:$B$6347=$E71),(LEN(db!$G$2:$G$6347)-LEN(SUBSTITUTE((UPPER(db!$G$2:$G$6347)),UPPER(T$10),"")))/LEN(T$10)))</f>
        <v>0</v>
      </c>
      <c r="U71" s="30">
        <f>IF(U$10="","",SUMPRODUCT(--(db!$B$2:$B$6347=$E71),(LEN(db!$G$2:$G$6347)-LEN(SUBSTITUTE((UPPER(db!$G$2:$G$6347)),UPPER(U$10),"")))/LEN(U$10)))</f>
        <v>0</v>
      </c>
      <c r="V71" s="30">
        <f>IF(V$10="","",SUMPRODUCT(--(db!$B$2:$B$6347=$E71),(LEN(db!$G$2:$G$6347)-LEN(SUBSTITUTE((UPPER(db!$G$2:$G$6347)),UPPER(V$10),"")))/LEN(V$10)))</f>
        <v>0</v>
      </c>
      <c r="W71" s="30">
        <f>IF(W$10="","",SUMPRODUCT(--(db!$B$2:$B$6347=$E71),(LEN(db!$G$2:$G$6347)-LEN(SUBSTITUTE((UPPER(db!$G$2:$G$6347)),UPPER(W$10),"")))/LEN(W$10)))</f>
        <v>0</v>
      </c>
      <c r="X71" s="30">
        <f>IF(X$10="","",SUMPRODUCT(--(db!$B$2:$B$6347=$E71),(LEN(db!$G$2:$G$6347)-LEN(SUBSTITUTE((UPPER(db!$G$2:$G$6347)),UPPER(X$10),"")))/LEN(X$10)))</f>
        <v>0</v>
      </c>
      <c r="Y71" s="30">
        <f>IF(Y$10="","",SUMPRODUCT(--(db!$B$2:$B$6347=$E71),(LEN(db!$G$2:$G$6347)-LEN(SUBSTITUTE((UPPER(db!$G$2:$G$6347)),UPPER(Y$10),"")))/LEN(Y$10)))</f>
        <v>0</v>
      </c>
      <c r="Z71" s="30">
        <f>IF(Z$10="","",SUMPRODUCT(--(db!$B$2:$B$6347=$E71),(LEN(db!$G$2:$G$6347)-LEN(SUBSTITUTE((UPPER(db!$G$2:$G$6347)),UPPER(Z$10),"")))/LEN(Z$10)))</f>
        <v>0</v>
      </c>
      <c r="AA71" s="30">
        <f>IF(AA$10="","",SUMPRODUCT(--(db!$B$2:$B$6347=$E71),(LEN(db!$G$2:$G$6347)-LEN(SUBSTITUTE((UPPER(db!$G$2:$G$6347)),UPPER(AA$10),"")))/LEN(AA$10)))</f>
        <v>0</v>
      </c>
      <c r="AB71" s="30">
        <f>IF(AB$10="","",SUMPRODUCT(--(db!$B$2:$B$6347=$E71),(LEN(db!$G$2:$G$6347)-LEN(SUBSTITUTE((UPPER(db!$G$2:$G$6347)),UPPER(AB$10),"")))/LEN(AB$10)))</f>
        <v>0</v>
      </c>
      <c r="AC71" s="30">
        <f>IF(AC$10="","",SUMPRODUCT(--(db!$B$2:$B$6347=$E71),(LEN(db!$G$2:$G$6347)-LEN(SUBSTITUTE((UPPER(db!$G$2:$G$6347)),UPPER(AC$10),"")))/LEN(AC$10)))</f>
        <v>0</v>
      </c>
      <c r="AD71" s="30">
        <f>IF(AD$10="","",SUMPRODUCT(--(db!$B$2:$B$6347=$E71),(LEN(db!$G$2:$G$6347)-LEN(SUBSTITUTE((UPPER(db!$G$2:$G$6347)),UPPER(AD$10),"")))/LEN(AD$10)))</f>
        <v>0</v>
      </c>
      <c r="AE71" s="30">
        <f>IF(AE$10="","",SUMPRODUCT(--(db!$B$2:$B$6347=$E71),(LEN(db!$G$2:$G$6347)-LEN(SUBSTITUTE((UPPER(db!$G$2:$G$6347)),UPPER(AE$10),"")))/LEN(AE$10)))</f>
        <v>0</v>
      </c>
      <c r="AF71" s="30">
        <f>IF(AF$10="","",SUMPRODUCT(--(db!$B$2:$B$6347=$E71),(LEN(db!$G$2:$G$6347)-LEN(SUBSTITUTE((UPPER(db!$G$2:$G$6347)),UPPER(AF$10),"")))/LEN(AF$10)))</f>
        <v>0</v>
      </c>
      <c r="AG71" s="30">
        <f>IF(AG$10="","",SUMPRODUCT(--(db!$B$2:$B$6347=$E71),(LEN(db!$G$2:$G$6347)-LEN(SUBSTITUTE((UPPER(db!$G$2:$G$6347)),UPPER(AG$10),"")))/LEN(AG$10)))</f>
        <v>0</v>
      </c>
      <c r="AH71" s="30">
        <f>IF(AH$10="","",SUMPRODUCT(--(db!$B$2:$B$6347=$E71),(LEN(db!$G$2:$G$6347)-LEN(SUBSTITUTE((UPPER(db!$G$2:$G$6347)),UPPER(AH$10),"")))/LEN(AH$10)))</f>
        <v>0</v>
      </c>
      <c r="AI71" s="30">
        <f>IF(AI$10="","",SUMPRODUCT(--(db!$B$2:$B$6347=$E71),(LEN(db!$G$2:$G$6347)-LEN(SUBSTITUTE((UPPER(db!$G$2:$G$6347)),UPPER(AI$10),"")))/LEN(AI$10)))</f>
        <v>0</v>
      </c>
      <c r="AJ71" s="30">
        <f>IF(AJ$10="","",SUMPRODUCT(--(db!$B$2:$B$6347=$E71),(LEN(db!$G$2:$G$6347)-LEN(SUBSTITUTE((UPPER(db!$G$2:$G$6347)),UPPER(AJ$10),"")))/LEN(AJ$10)))</f>
        <v>0</v>
      </c>
      <c r="AK71" s="30">
        <f>IF(AK$10="","",SUMPRODUCT(--(db!$B$2:$B$6347=$E71),(LEN(db!$G$2:$G$6347)-LEN(SUBSTITUTE((UPPER(db!$G$2:$G$6347)),UPPER(AK$10),"")))/LEN(AK$10)))</f>
        <v>0</v>
      </c>
      <c r="AL71" s="30">
        <f>IF(AL$10="","",SUMPRODUCT(--(db!$B$2:$B$6347=$E71),(LEN(db!$G$2:$G$6347)-LEN(SUBSTITUTE((UPPER(db!$G$2:$G$6347)),UPPER(AL$10),"")))/LEN(AL$10)))</f>
        <v>0</v>
      </c>
      <c r="AM71" s="30">
        <f>IF(AM$10="","",SUMPRODUCT(--(db!$B$2:$B$6347=$E71),(LEN(db!$G$2:$G$6347)-LEN(SUBSTITUTE((UPPER(db!$G$2:$G$6347)),UPPER(AM$10),"")))/LEN(AM$10)))</f>
        <v>0</v>
      </c>
      <c r="AN71" s="30">
        <f>IF(AN$10="","",SUMPRODUCT(--(db!$B$2:$B$6347=$E71),(LEN(db!$G$2:$G$6347)-LEN(SUBSTITUTE((UPPER(db!$G$2:$G$6347)),UPPER(AN$10),"")))/LEN(AN$10)))</f>
        <v>0</v>
      </c>
      <c r="AO71" s="30">
        <f>IF(AO$10="","",SUMPRODUCT(--(db!$B$2:$B$6347=$E71),(LEN(db!$G$2:$G$6347)-LEN(SUBSTITUTE((UPPER(db!$G$2:$G$6347)),UPPER(AO$10),"")))/LEN(AO$10)))</f>
        <v>0</v>
      </c>
      <c r="AP71" s="30">
        <f>IF(AP$10="","",SUMPRODUCT(--(db!$B$2:$B$6347=$E71),(LEN(db!$G$2:$G$6347)-LEN(SUBSTITUTE((UPPER(db!$G$2:$G$6347)),UPPER(AP$10),"")))/LEN(AP$10)))</f>
        <v>0</v>
      </c>
      <c r="AQ71" s="129">
        <f>IF(AQ$10="","",SUMPRODUCT(--(db!$B$2:$B$6347=$E71),(LEN(db!$G$2:$G$6347)-LEN(SUBSTITUTE((UPPER(db!$G$2:$G$6347)),UPPER(AQ$10),"")))/LEN(AQ$10)))</f>
        <v>0</v>
      </c>
      <c r="AR71" s="120">
        <v>61</v>
      </c>
      <c r="AS71" s="115"/>
      <c r="AT71" s="121"/>
      <c r="AU71" s="122">
        <f t="shared" si="1"/>
        <v>0</v>
      </c>
      <c r="AW71" s="347">
        <v>31</v>
      </c>
      <c r="AX71" s="309" t="s">
        <v>439</v>
      </c>
      <c r="AY71" s="266">
        <f>SUM($AB$41)</f>
        <v>0</v>
      </c>
      <c r="AZ71" s="127">
        <f t="shared" si="16"/>
        <v>0</v>
      </c>
      <c r="BA71" s="133">
        <f t="shared" si="18"/>
        <v>0</v>
      </c>
      <c r="BD71" s="294"/>
      <c r="BE71" s="295"/>
      <c r="BF71" s="295"/>
      <c r="BG71" s="295"/>
      <c r="BH71" s="133" t="s">
        <v>318</v>
      </c>
      <c r="BI71" s="133" t="s">
        <v>319</v>
      </c>
      <c r="BJ71" s="381" t="s">
        <v>320</v>
      </c>
      <c r="BK71" s="98"/>
      <c r="BL71" s="61"/>
      <c r="BM71" s="424">
        <v>31</v>
      </c>
      <c r="BN71" s="425" t="s">
        <v>226</v>
      </c>
      <c r="BO71" s="423">
        <v>71</v>
      </c>
      <c r="BP71" s="175"/>
      <c r="BQ71" s="61"/>
      <c r="BR71" s="61"/>
      <c r="BS71" s="61"/>
    </row>
    <row r="72" spans="3:71" x14ac:dyDescent="0.25">
      <c r="C72" s="115"/>
      <c r="D72" s="115"/>
      <c r="E72" s="116">
        <v>62</v>
      </c>
      <c r="F72" s="128">
        <f>IF(F$10="","",SUMPRODUCT(--(db!$B$2:$B$6347=$E72),(LEN(db!$G$2:$G$6347)-LEN(SUBSTITUTE((UPPER(db!$G$2:$G$6347)),UPPER(F$10),"")))/LEN(F$10)))</f>
        <v>0</v>
      </c>
      <c r="G72" s="30">
        <f>IF(G$10="","",SUMPRODUCT(--(db!$B$2:$B$6347=$E72),(LEN(db!$G$2:$G$6347)-LEN(SUBSTITUTE((UPPER(db!$G$2:$G$6347)),UPPER(G$10),"")))/LEN(G$10)))</f>
        <v>0</v>
      </c>
      <c r="H72" s="30">
        <f>IF(H$10="","",SUMPRODUCT(--(db!$B$2:$B$6347=$E72),(LEN(db!$G$2:$G$6347)-LEN(SUBSTITUTE((UPPER(db!$G$2:$G$6347)),UPPER(H$10),"")))/LEN(H$10)))</f>
        <v>0</v>
      </c>
      <c r="I72" s="30">
        <f>IF(I$10="","",SUMPRODUCT(--(db!$B$2:$B$6347=$E72),(LEN(db!$G$2:$G$6347)-LEN(SUBSTITUTE((UPPER(db!$G$2:$G$6347)),UPPER(I$10),"")))/LEN(I$10)))</f>
        <v>0</v>
      </c>
      <c r="J72" s="30">
        <f>IF(J$10="","",SUMPRODUCT(--(db!$B$2:$B$6347=$E72),(LEN(db!$G$2:$G$6347)-LEN(SUBSTITUTE((UPPER(db!$G$2:$G$6347)),UPPER(J$10),"")))/LEN(J$10)))</f>
        <v>0</v>
      </c>
      <c r="K72" s="30">
        <f>IF(K$10="","",SUMPRODUCT(--(db!$B$2:$B$6347=$E72),(LEN(db!$G$2:$G$6347)-LEN(SUBSTITUTE((UPPER(db!$G$2:$G$6347)),UPPER(K$10),"")))/LEN(K$10)))</f>
        <v>0</v>
      </c>
      <c r="L72" s="30">
        <f>IF(L$10="","",SUMPRODUCT(--(db!$B$2:$B$6347=$E72),(LEN(db!$G$2:$G$6347)-LEN(SUBSTITUTE((UPPER(db!$G$2:$G$6347)),UPPER(L$10),"")))/LEN(L$10)))</f>
        <v>0</v>
      </c>
      <c r="M72" s="30">
        <f>IF(M$10="","",SUMPRODUCT(--(db!$B$2:$B$6347=$E72),(LEN(db!$G$2:$G$6347)-LEN(SUBSTITUTE((UPPER(db!$G$2:$G$6347)),UPPER(M$10),"")))/LEN(M$10)))</f>
        <v>0</v>
      </c>
      <c r="N72" s="30">
        <f>IF(N$10="","",SUMPRODUCT(--(db!$B$2:$B$6347=$E72),(LEN(db!$G$2:$G$6347)-LEN(SUBSTITUTE((UPPER(db!$G$2:$G$6347)),UPPER(N$10),"")))/LEN(N$10)))</f>
        <v>0</v>
      </c>
      <c r="O72" s="30">
        <f>IF(O$10="","",SUMPRODUCT(--(db!$B$2:$B$6347=$E72),(LEN(db!$G$2:$G$6347)-LEN(SUBSTITUTE((UPPER(db!$G$2:$G$6347)),UPPER(O$10),"")))/LEN(O$10)))</f>
        <v>0</v>
      </c>
      <c r="P72" s="30">
        <f>IF(P$10="","",SUMPRODUCT(--(db!$B$2:$B$6347=$E72),(LEN(db!$G$2:$G$6347)-LEN(SUBSTITUTE((UPPER(db!$G$2:$G$6347)),UPPER(P$10),"")))/LEN(P$10)))</f>
        <v>0</v>
      </c>
      <c r="Q72" s="30">
        <f>IF(Q$10="","",SUMPRODUCT(--(db!$B$2:$B$6347=$E72),(LEN(db!$G$2:$G$6347)-LEN(SUBSTITUTE((UPPER(db!$G$2:$G$6347)),UPPER(Q$10),"")))/LEN(Q$10)))</f>
        <v>0</v>
      </c>
      <c r="R72" s="30">
        <f>IF(R$10="","",SUMPRODUCT(--(db!$B$2:$B$6347=$E72),(LEN(db!$G$2:$G$6347)-LEN(SUBSTITUTE((UPPER(db!$G$2:$G$6347)),UPPER(R$10),"")))/LEN(R$10)))</f>
        <v>0</v>
      </c>
      <c r="S72" s="30">
        <f>IF(S$10="","",SUMPRODUCT(--(db!$B$2:$B$6347=$E72),(LEN(db!$G$2:$G$6347)-LEN(SUBSTITUTE((UPPER(db!$G$2:$G$6347)),UPPER(S$10),"")))/LEN(S$10)))</f>
        <v>0</v>
      </c>
      <c r="T72" s="30">
        <f>IF(T$10="","",SUMPRODUCT(--(db!$B$2:$B$6347=$E72),(LEN(db!$G$2:$G$6347)-LEN(SUBSTITUTE((UPPER(db!$G$2:$G$6347)),UPPER(T$10),"")))/LEN(T$10)))</f>
        <v>0</v>
      </c>
      <c r="U72" s="30">
        <f>IF(U$10="","",SUMPRODUCT(--(db!$B$2:$B$6347=$E72),(LEN(db!$G$2:$G$6347)-LEN(SUBSTITUTE((UPPER(db!$G$2:$G$6347)),UPPER(U$10),"")))/LEN(U$10)))</f>
        <v>0</v>
      </c>
      <c r="V72" s="30">
        <f>IF(V$10="","",SUMPRODUCT(--(db!$B$2:$B$6347=$E72),(LEN(db!$G$2:$G$6347)-LEN(SUBSTITUTE((UPPER(db!$G$2:$G$6347)),UPPER(V$10),"")))/LEN(V$10)))</f>
        <v>0</v>
      </c>
      <c r="W72" s="30">
        <f>IF(W$10="","",SUMPRODUCT(--(db!$B$2:$B$6347=$E72),(LEN(db!$G$2:$G$6347)-LEN(SUBSTITUTE((UPPER(db!$G$2:$G$6347)),UPPER(W$10),"")))/LEN(W$10)))</f>
        <v>0</v>
      </c>
      <c r="X72" s="30">
        <f>IF(X$10="","",SUMPRODUCT(--(db!$B$2:$B$6347=$E72),(LEN(db!$G$2:$G$6347)-LEN(SUBSTITUTE((UPPER(db!$G$2:$G$6347)),UPPER(X$10),"")))/LEN(X$10)))</f>
        <v>0</v>
      </c>
      <c r="Y72" s="30">
        <f>IF(Y$10="","",SUMPRODUCT(--(db!$B$2:$B$6347=$E72),(LEN(db!$G$2:$G$6347)-LEN(SUBSTITUTE((UPPER(db!$G$2:$G$6347)),UPPER(Y$10),"")))/LEN(Y$10)))</f>
        <v>0</v>
      </c>
      <c r="Z72" s="30">
        <f>IF(Z$10="","",SUMPRODUCT(--(db!$B$2:$B$6347=$E72),(LEN(db!$G$2:$G$6347)-LEN(SUBSTITUTE((UPPER(db!$G$2:$G$6347)),UPPER(Z$10),"")))/LEN(Z$10)))</f>
        <v>0</v>
      </c>
      <c r="AA72" s="30">
        <f>IF(AA$10="","",SUMPRODUCT(--(db!$B$2:$B$6347=$E72),(LEN(db!$G$2:$G$6347)-LEN(SUBSTITUTE((UPPER(db!$G$2:$G$6347)),UPPER(AA$10),"")))/LEN(AA$10)))</f>
        <v>0</v>
      </c>
      <c r="AB72" s="30">
        <f>IF(AB$10="","",SUMPRODUCT(--(db!$B$2:$B$6347=$E72),(LEN(db!$G$2:$G$6347)-LEN(SUBSTITUTE((UPPER(db!$G$2:$G$6347)),UPPER(AB$10),"")))/LEN(AB$10)))</f>
        <v>0</v>
      </c>
      <c r="AC72" s="30">
        <f>IF(AC$10="","",SUMPRODUCT(--(db!$B$2:$B$6347=$E72),(LEN(db!$G$2:$G$6347)-LEN(SUBSTITUTE((UPPER(db!$G$2:$G$6347)),UPPER(AC$10),"")))/LEN(AC$10)))</f>
        <v>0</v>
      </c>
      <c r="AD72" s="30">
        <f>IF(AD$10="","",SUMPRODUCT(--(db!$B$2:$B$6347=$E72),(LEN(db!$G$2:$G$6347)-LEN(SUBSTITUTE((UPPER(db!$G$2:$G$6347)),UPPER(AD$10),"")))/LEN(AD$10)))</f>
        <v>0</v>
      </c>
      <c r="AE72" s="30">
        <f>IF(AE$10="","",SUMPRODUCT(--(db!$B$2:$B$6347=$E72),(LEN(db!$G$2:$G$6347)-LEN(SUBSTITUTE((UPPER(db!$G$2:$G$6347)),UPPER(AE$10),"")))/LEN(AE$10)))</f>
        <v>0</v>
      </c>
      <c r="AF72" s="30">
        <f>IF(AF$10="","",SUMPRODUCT(--(db!$B$2:$B$6347=$E72),(LEN(db!$G$2:$G$6347)-LEN(SUBSTITUTE((UPPER(db!$G$2:$G$6347)),UPPER(AF$10),"")))/LEN(AF$10)))</f>
        <v>0</v>
      </c>
      <c r="AG72" s="30">
        <f>IF(AG$10="","",SUMPRODUCT(--(db!$B$2:$B$6347=$E72),(LEN(db!$G$2:$G$6347)-LEN(SUBSTITUTE((UPPER(db!$G$2:$G$6347)),UPPER(AG$10),"")))/LEN(AG$10)))</f>
        <v>0</v>
      </c>
      <c r="AH72" s="30">
        <f>IF(AH$10="","",SUMPRODUCT(--(db!$B$2:$B$6347=$E72),(LEN(db!$G$2:$G$6347)-LEN(SUBSTITUTE((UPPER(db!$G$2:$G$6347)),UPPER(AH$10),"")))/LEN(AH$10)))</f>
        <v>0</v>
      </c>
      <c r="AI72" s="30">
        <f>IF(AI$10="","",SUMPRODUCT(--(db!$B$2:$B$6347=$E72),(LEN(db!$G$2:$G$6347)-LEN(SUBSTITUTE((UPPER(db!$G$2:$G$6347)),UPPER(AI$10),"")))/LEN(AI$10)))</f>
        <v>0</v>
      </c>
      <c r="AJ72" s="30">
        <f>IF(AJ$10="","",SUMPRODUCT(--(db!$B$2:$B$6347=$E72),(LEN(db!$G$2:$G$6347)-LEN(SUBSTITUTE((UPPER(db!$G$2:$G$6347)),UPPER(AJ$10),"")))/LEN(AJ$10)))</f>
        <v>0</v>
      </c>
      <c r="AK72" s="30">
        <f>IF(AK$10="","",SUMPRODUCT(--(db!$B$2:$B$6347=$E72),(LEN(db!$G$2:$G$6347)-LEN(SUBSTITUTE((UPPER(db!$G$2:$G$6347)),UPPER(AK$10),"")))/LEN(AK$10)))</f>
        <v>0</v>
      </c>
      <c r="AL72" s="30">
        <f>IF(AL$10="","",SUMPRODUCT(--(db!$B$2:$B$6347=$E72),(LEN(db!$G$2:$G$6347)-LEN(SUBSTITUTE((UPPER(db!$G$2:$G$6347)),UPPER(AL$10),"")))/LEN(AL$10)))</f>
        <v>0</v>
      </c>
      <c r="AM72" s="30">
        <f>IF(AM$10="","",SUMPRODUCT(--(db!$B$2:$B$6347=$E72),(LEN(db!$G$2:$G$6347)-LEN(SUBSTITUTE((UPPER(db!$G$2:$G$6347)),UPPER(AM$10),"")))/LEN(AM$10)))</f>
        <v>0</v>
      </c>
      <c r="AN72" s="30">
        <f>IF(AN$10="","",SUMPRODUCT(--(db!$B$2:$B$6347=$E72),(LEN(db!$G$2:$G$6347)-LEN(SUBSTITUTE((UPPER(db!$G$2:$G$6347)),UPPER(AN$10),"")))/LEN(AN$10)))</f>
        <v>0</v>
      </c>
      <c r="AO72" s="30">
        <f>IF(AO$10="","",SUMPRODUCT(--(db!$B$2:$B$6347=$E72),(LEN(db!$G$2:$G$6347)-LEN(SUBSTITUTE((UPPER(db!$G$2:$G$6347)),UPPER(AO$10),"")))/LEN(AO$10)))</f>
        <v>0</v>
      </c>
      <c r="AP72" s="30">
        <f>IF(AP$10="","",SUMPRODUCT(--(db!$B$2:$B$6347=$E72),(LEN(db!$G$2:$G$6347)-LEN(SUBSTITUTE((UPPER(db!$G$2:$G$6347)),UPPER(AP$10),"")))/LEN(AP$10)))</f>
        <v>0</v>
      </c>
      <c r="AQ72" s="129">
        <f>IF(AQ$10="","",SUMPRODUCT(--(db!$B$2:$B$6347=$E72),(LEN(db!$G$2:$G$6347)-LEN(SUBSTITUTE((UPPER(db!$G$2:$G$6347)),UPPER(AQ$10),"")))/LEN(AQ$10)))</f>
        <v>0</v>
      </c>
      <c r="AR72" s="120">
        <v>62</v>
      </c>
      <c r="AS72" s="115"/>
      <c r="AT72" s="121"/>
      <c r="AU72" s="122">
        <f t="shared" si="1"/>
        <v>0</v>
      </c>
      <c r="AW72" s="337">
        <v>32</v>
      </c>
      <c r="AX72" s="331" t="s">
        <v>440</v>
      </c>
      <c r="AY72" s="265">
        <f>SUM($AB$42)</f>
        <v>0</v>
      </c>
      <c r="AZ72" s="134">
        <f t="shared" si="16"/>
        <v>0</v>
      </c>
      <c r="BA72" s="338">
        <f t="shared" si="18"/>
        <v>0</v>
      </c>
      <c r="BB72" s="61" t="s">
        <v>206</v>
      </c>
      <c r="BD72" s="294"/>
      <c r="BE72" s="295"/>
      <c r="BF72" s="295"/>
      <c r="BG72" s="295"/>
      <c r="BH72" s="346">
        <f>MOD(BH69,19)</f>
        <v>0</v>
      </c>
      <c r="BI72" s="346">
        <f t="shared" ref="BI72:BJ72" si="19">MOD(BI69,19)</f>
        <v>2</v>
      </c>
      <c r="BJ72" s="416">
        <f t="shared" si="19"/>
        <v>2</v>
      </c>
      <c r="BK72" s="98"/>
      <c r="BL72" s="61"/>
      <c r="BM72" s="424">
        <v>32</v>
      </c>
      <c r="BN72" s="425" t="s">
        <v>226</v>
      </c>
      <c r="BO72" s="423">
        <v>71</v>
      </c>
      <c r="BP72" s="175"/>
      <c r="BQ72" s="61"/>
      <c r="BR72" s="61"/>
      <c r="BS72" s="61"/>
    </row>
    <row r="73" spans="3:71" x14ac:dyDescent="0.25">
      <c r="C73" s="115"/>
      <c r="D73" s="115"/>
      <c r="E73" s="116">
        <v>63</v>
      </c>
      <c r="F73" s="128">
        <f>IF(F$10="","",SUMPRODUCT(--(db!$B$2:$B$6347=$E73),(LEN(db!$G$2:$G$6347)-LEN(SUBSTITUTE((UPPER(db!$G$2:$G$6347)),UPPER(F$10),"")))/LEN(F$10)))</f>
        <v>0</v>
      </c>
      <c r="G73" s="30">
        <f>IF(G$10="","",SUMPRODUCT(--(db!$B$2:$B$6347=$E73),(LEN(db!$G$2:$G$6347)-LEN(SUBSTITUTE((UPPER(db!$G$2:$G$6347)),UPPER(G$10),"")))/LEN(G$10)))</f>
        <v>0</v>
      </c>
      <c r="H73" s="30">
        <f>IF(H$10="","",SUMPRODUCT(--(db!$B$2:$B$6347=$E73),(LEN(db!$G$2:$G$6347)-LEN(SUBSTITUTE((UPPER(db!$G$2:$G$6347)),UPPER(H$10),"")))/LEN(H$10)))</f>
        <v>0</v>
      </c>
      <c r="I73" s="30">
        <f>IF(I$10="","",SUMPRODUCT(--(db!$B$2:$B$6347=$E73),(LEN(db!$G$2:$G$6347)-LEN(SUBSTITUTE((UPPER(db!$G$2:$G$6347)),UPPER(I$10),"")))/LEN(I$10)))</f>
        <v>0</v>
      </c>
      <c r="J73" s="30">
        <f>IF(J$10="","",SUMPRODUCT(--(db!$B$2:$B$6347=$E73),(LEN(db!$G$2:$G$6347)-LEN(SUBSTITUTE((UPPER(db!$G$2:$G$6347)),UPPER(J$10),"")))/LEN(J$10)))</f>
        <v>0</v>
      </c>
      <c r="K73" s="30">
        <f>IF(K$10="","",SUMPRODUCT(--(db!$B$2:$B$6347=$E73),(LEN(db!$G$2:$G$6347)-LEN(SUBSTITUTE((UPPER(db!$G$2:$G$6347)),UPPER(K$10),"")))/LEN(K$10)))</f>
        <v>0</v>
      </c>
      <c r="L73" s="30">
        <f>IF(L$10="","",SUMPRODUCT(--(db!$B$2:$B$6347=$E73),(LEN(db!$G$2:$G$6347)-LEN(SUBSTITUTE((UPPER(db!$G$2:$G$6347)),UPPER(L$10),"")))/LEN(L$10)))</f>
        <v>0</v>
      </c>
      <c r="M73" s="30">
        <f>IF(M$10="","",SUMPRODUCT(--(db!$B$2:$B$6347=$E73),(LEN(db!$G$2:$G$6347)-LEN(SUBSTITUTE((UPPER(db!$G$2:$G$6347)),UPPER(M$10),"")))/LEN(M$10)))</f>
        <v>0</v>
      </c>
      <c r="N73" s="30">
        <f>IF(N$10="","",SUMPRODUCT(--(db!$B$2:$B$6347=$E73),(LEN(db!$G$2:$G$6347)-LEN(SUBSTITUTE((UPPER(db!$G$2:$G$6347)),UPPER(N$10),"")))/LEN(N$10)))</f>
        <v>0</v>
      </c>
      <c r="O73" s="30">
        <f>IF(O$10="","",SUMPRODUCT(--(db!$B$2:$B$6347=$E73),(LEN(db!$G$2:$G$6347)-LEN(SUBSTITUTE((UPPER(db!$G$2:$G$6347)),UPPER(O$10),"")))/LEN(O$10)))</f>
        <v>0</v>
      </c>
      <c r="P73" s="30">
        <f>IF(P$10="","",SUMPRODUCT(--(db!$B$2:$B$6347=$E73),(LEN(db!$G$2:$G$6347)-LEN(SUBSTITUTE((UPPER(db!$G$2:$G$6347)),UPPER(P$10),"")))/LEN(P$10)))</f>
        <v>0</v>
      </c>
      <c r="Q73" s="30">
        <f>IF(Q$10="","",SUMPRODUCT(--(db!$B$2:$B$6347=$E73),(LEN(db!$G$2:$G$6347)-LEN(SUBSTITUTE((UPPER(db!$G$2:$G$6347)),UPPER(Q$10),"")))/LEN(Q$10)))</f>
        <v>0</v>
      </c>
      <c r="R73" s="30">
        <f>IF(R$10="","",SUMPRODUCT(--(db!$B$2:$B$6347=$E73),(LEN(db!$G$2:$G$6347)-LEN(SUBSTITUTE((UPPER(db!$G$2:$G$6347)),UPPER(R$10),"")))/LEN(R$10)))</f>
        <v>0</v>
      </c>
      <c r="S73" s="30">
        <f>IF(S$10="","",SUMPRODUCT(--(db!$B$2:$B$6347=$E73),(LEN(db!$G$2:$G$6347)-LEN(SUBSTITUTE((UPPER(db!$G$2:$G$6347)),UPPER(S$10),"")))/LEN(S$10)))</f>
        <v>0</v>
      </c>
      <c r="T73" s="30">
        <f>IF(T$10="","",SUMPRODUCT(--(db!$B$2:$B$6347=$E73),(LEN(db!$G$2:$G$6347)-LEN(SUBSTITUTE((UPPER(db!$G$2:$G$6347)),UPPER(T$10),"")))/LEN(T$10)))</f>
        <v>0</v>
      </c>
      <c r="U73" s="30">
        <f>IF(U$10="","",SUMPRODUCT(--(db!$B$2:$B$6347=$E73),(LEN(db!$G$2:$G$6347)-LEN(SUBSTITUTE((UPPER(db!$G$2:$G$6347)),UPPER(U$10),"")))/LEN(U$10)))</f>
        <v>0</v>
      </c>
      <c r="V73" s="30">
        <f>IF(V$10="","",SUMPRODUCT(--(db!$B$2:$B$6347=$E73),(LEN(db!$G$2:$G$6347)-LEN(SUBSTITUTE((UPPER(db!$G$2:$G$6347)),UPPER(V$10),"")))/LEN(V$10)))</f>
        <v>0</v>
      </c>
      <c r="W73" s="30">
        <f>IF(W$10="","",SUMPRODUCT(--(db!$B$2:$B$6347=$E73),(LEN(db!$G$2:$G$6347)-LEN(SUBSTITUTE((UPPER(db!$G$2:$G$6347)),UPPER(W$10),"")))/LEN(W$10)))</f>
        <v>0</v>
      </c>
      <c r="X73" s="30">
        <f>IF(X$10="","",SUMPRODUCT(--(db!$B$2:$B$6347=$E73),(LEN(db!$G$2:$G$6347)-LEN(SUBSTITUTE((UPPER(db!$G$2:$G$6347)),UPPER(X$10),"")))/LEN(X$10)))</f>
        <v>0</v>
      </c>
      <c r="Y73" s="30">
        <f>IF(Y$10="","",SUMPRODUCT(--(db!$B$2:$B$6347=$E73),(LEN(db!$G$2:$G$6347)-LEN(SUBSTITUTE((UPPER(db!$G$2:$G$6347)),UPPER(Y$10),"")))/LEN(Y$10)))</f>
        <v>0</v>
      </c>
      <c r="Z73" s="30">
        <f>IF(Z$10="","",SUMPRODUCT(--(db!$B$2:$B$6347=$E73),(LEN(db!$G$2:$G$6347)-LEN(SUBSTITUTE((UPPER(db!$G$2:$G$6347)),UPPER(Z$10),"")))/LEN(Z$10)))</f>
        <v>0</v>
      </c>
      <c r="AA73" s="30">
        <f>IF(AA$10="","",SUMPRODUCT(--(db!$B$2:$B$6347=$E73),(LEN(db!$G$2:$G$6347)-LEN(SUBSTITUTE((UPPER(db!$G$2:$G$6347)),UPPER(AA$10),"")))/LEN(AA$10)))</f>
        <v>0</v>
      </c>
      <c r="AB73" s="30">
        <f>IF(AB$10="","",SUMPRODUCT(--(db!$B$2:$B$6347=$E73),(LEN(db!$G$2:$G$6347)-LEN(SUBSTITUTE((UPPER(db!$G$2:$G$6347)),UPPER(AB$10),"")))/LEN(AB$10)))</f>
        <v>0</v>
      </c>
      <c r="AC73" s="30">
        <f>IF(AC$10="","",SUMPRODUCT(--(db!$B$2:$B$6347=$E73),(LEN(db!$G$2:$G$6347)-LEN(SUBSTITUTE((UPPER(db!$G$2:$G$6347)),UPPER(AC$10),"")))/LEN(AC$10)))</f>
        <v>0</v>
      </c>
      <c r="AD73" s="30">
        <f>IF(AD$10="","",SUMPRODUCT(--(db!$B$2:$B$6347=$E73),(LEN(db!$G$2:$G$6347)-LEN(SUBSTITUTE((UPPER(db!$G$2:$G$6347)),UPPER(AD$10),"")))/LEN(AD$10)))</f>
        <v>0</v>
      </c>
      <c r="AE73" s="30">
        <f>IF(AE$10="","",SUMPRODUCT(--(db!$B$2:$B$6347=$E73),(LEN(db!$G$2:$G$6347)-LEN(SUBSTITUTE((UPPER(db!$G$2:$G$6347)),UPPER(AE$10),"")))/LEN(AE$10)))</f>
        <v>0</v>
      </c>
      <c r="AF73" s="30">
        <f>IF(AF$10="","",SUMPRODUCT(--(db!$B$2:$B$6347=$E73),(LEN(db!$G$2:$G$6347)-LEN(SUBSTITUTE((UPPER(db!$G$2:$G$6347)),UPPER(AF$10),"")))/LEN(AF$10)))</f>
        <v>0</v>
      </c>
      <c r="AG73" s="30">
        <f>IF(AG$10="","",SUMPRODUCT(--(db!$B$2:$B$6347=$E73),(LEN(db!$G$2:$G$6347)-LEN(SUBSTITUTE((UPPER(db!$G$2:$G$6347)),UPPER(AG$10),"")))/LEN(AG$10)))</f>
        <v>0</v>
      </c>
      <c r="AH73" s="30">
        <f>IF(AH$10="","",SUMPRODUCT(--(db!$B$2:$B$6347=$E73),(LEN(db!$G$2:$G$6347)-LEN(SUBSTITUTE((UPPER(db!$G$2:$G$6347)),UPPER(AH$10),"")))/LEN(AH$10)))</f>
        <v>0</v>
      </c>
      <c r="AI73" s="30">
        <f>IF(AI$10="","",SUMPRODUCT(--(db!$B$2:$B$6347=$E73),(LEN(db!$G$2:$G$6347)-LEN(SUBSTITUTE((UPPER(db!$G$2:$G$6347)),UPPER(AI$10),"")))/LEN(AI$10)))</f>
        <v>0</v>
      </c>
      <c r="AJ73" s="30">
        <f>IF(AJ$10="","",SUMPRODUCT(--(db!$B$2:$B$6347=$E73),(LEN(db!$G$2:$G$6347)-LEN(SUBSTITUTE((UPPER(db!$G$2:$G$6347)),UPPER(AJ$10),"")))/LEN(AJ$10)))</f>
        <v>0</v>
      </c>
      <c r="AK73" s="30">
        <f>IF(AK$10="","",SUMPRODUCT(--(db!$B$2:$B$6347=$E73),(LEN(db!$G$2:$G$6347)-LEN(SUBSTITUTE((UPPER(db!$G$2:$G$6347)),UPPER(AK$10),"")))/LEN(AK$10)))</f>
        <v>0</v>
      </c>
      <c r="AL73" s="30">
        <f>IF(AL$10="","",SUMPRODUCT(--(db!$B$2:$B$6347=$E73),(LEN(db!$G$2:$G$6347)-LEN(SUBSTITUTE((UPPER(db!$G$2:$G$6347)),UPPER(AL$10),"")))/LEN(AL$10)))</f>
        <v>0</v>
      </c>
      <c r="AM73" s="30">
        <f>IF(AM$10="","",SUMPRODUCT(--(db!$B$2:$B$6347=$E73),(LEN(db!$G$2:$G$6347)-LEN(SUBSTITUTE((UPPER(db!$G$2:$G$6347)),UPPER(AM$10),"")))/LEN(AM$10)))</f>
        <v>0</v>
      </c>
      <c r="AN73" s="30">
        <f>IF(AN$10="","",SUMPRODUCT(--(db!$B$2:$B$6347=$E73),(LEN(db!$G$2:$G$6347)-LEN(SUBSTITUTE((UPPER(db!$G$2:$G$6347)),UPPER(AN$10),"")))/LEN(AN$10)))</f>
        <v>0</v>
      </c>
      <c r="AO73" s="30">
        <f>IF(AO$10="","",SUMPRODUCT(--(db!$B$2:$B$6347=$E73),(LEN(db!$G$2:$G$6347)-LEN(SUBSTITUTE((UPPER(db!$G$2:$G$6347)),UPPER(AO$10),"")))/LEN(AO$10)))</f>
        <v>0</v>
      </c>
      <c r="AP73" s="30">
        <f>IF(AP$10="","",SUMPRODUCT(--(db!$B$2:$B$6347=$E73),(LEN(db!$G$2:$G$6347)-LEN(SUBSTITUTE((UPPER(db!$G$2:$G$6347)),UPPER(AP$10),"")))/LEN(AP$10)))</f>
        <v>0</v>
      </c>
      <c r="AQ73" s="129">
        <f>IF(AQ$10="","",SUMPRODUCT(--(db!$B$2:$B$6347=$E73),(LEN(db!$G$2:$G$6347)-LEN(SUBSTITUTE((UPPER(db!$G$2:$G$6347)),UPPER(AQ$10),"")))/LEN(AQ$10)))</f>
        <v>0</v>
      </c>
      <c r="AR73" s="120">
        <v>63</v>
      </c>
      <c r="AS73" s="115"/>
      <c r="AT73" s="121"/>
      <c r="AU73" s="122">
        <f t="shared" si="1"/>
        <v>0</v>
      </c>
      <c r="AW73" s="333"/>
      <c r="AX73" s="340"/>
      <c r="AY73" s="348" t="str">
        <f>"= 19 x "&amp;SUM(AY65:AY72)/19</f>
        <v>= 19 x 0</v>
      </c>
      <c r="AZ73" s="354">
        <f>SUM(AZ65:AZ72)</f>
        <v>0</v>
      </c>
      <c r="BA73" s="354">
        <f>SUM(BA65:BA72)</f>
        <v>0</v>
      </c>
      <c r="BD73" s="294" t="s">
        <v>436</v>
      </c>
      <c r="BE73" s="295"/>
      <c r="BF73" s="295"/>
      <c r="BG73" s="295"/>
      <c r="BH73" s="295"/>
      <c r="BI73" s="295"/>
      <c r="BJ73" s="299"/>
      <c r="BK73" s="98"/>
      <c r="BL73" s="61"/>
      <c r="BM73" s="424">
        <v>36</v>
      </c>
      <c r="BN73" s="425" t="s">
        <v>288</v>
      </c>
      <c r="BO73" s="423">
        <v>70</v>
      </c>
      <c r="BP73" s="175"/>
      <c r="BQ73" s="61"/>
      <c r="BR73" s="61"/>
      <c r="BS73" s="61"/>
    </row>
    <row r="74" spans="3:71" x14ac:dyDescent="0.25">
      <c r="C74" s="115"/>
      <c r="D74" s="115"/>
      <c r="E74" s="116">
        <v>64</v>
      </c>
      <c r="F74" s="128">
        <f>IF(F$10="","",SUMPRODUCT(--(db!$B$2:$B$6347=$E74),(LEN(db!$G$2:$G$6347)-LEN(SUBSTITUTE((UPPER(db!$G$2:$G$6347)),UPPER(F$10),"")))/LEN(F$10)))</f>
        <v>0</v>
      </c>
      <c r="G74" s="30">
        <f>IF(G$10="","",SUMPRODUCT(--(db!$B$2:$B$6347=$E74),(LEN(db!$G$2:$G$6347)-LEN(SUBSTITUTE((UPPER(db!$G$2:$G$6347)),UPPER(G$10),"")))/LEN(G$10)))</f>
        <v>0</v>
      </c>
      <c r="H74" s="30">
        <f>IF(H$10="","",SUMPRODUCT(--(db!$B$2:$B$6347=$E74),(LEN(db!$G$2:$G$6347)-LEN(SUBSTITUTE((UPPER(db!$G$2:$G$6347)),UPPER(H$10),"")))/LEN(H$10)))</f>
        <v>0</v>
      </c>
      <c r="I74" s="30">
        <f>IF(I$10="","",SUMPRODUCT(--(db!$B$2:$B$6347=$E74),(LEN(db!$G$2:$G$6347)-LEN(SUBSTITUTE((UPPER(db!$G$2:$G$6347)),UPPER(I$10),"")))/LEN(I$10)))</f>
        <v>0</v>
      </c>
      <c r="J74" s="30">
        <f>IF(J$10="","",SUMPRODUCT(--(db!$B$2:$B$6347=$E74),(LEN(db!$G$2:$G$6347)-LEN(SUBSTITUTE((UPPER(db!$G$2:$G$6347)),UPPER(J$10),"")))/LEN(J$10)))</f>
        <v>0</v>
      </c>
      <c r="K74" s="30">
        <f>IF(K$10="","",SUMPRODUCT(--(db!$B$2:$B$6347=$E74),(LEN(db!$G$2:$G$6347)-LEN(SUBSTITUTE((UPPER(db!$G$2:$G$6347)),UPPER(K$10),"")))/LEN(K$10)))</f>
        <v>0</v>
      </c>
      <c r="L74" s="30">
        <f>IF(L$10="","",SUMPRODUCT(--(db!$B$2:$B$6347=$E74),(LEN(db!$G$2:$G$6347)-LEN(SUBSTITUTE((UPPER(db!$G$2:$G$6347)),UPPER(L$10),"")))/LEN(L$10)))</f>
        <v>0</v>
      </c>
      <c r="M74" s="30">
        <f>IF(M$10="","",SUMPRODUCT(--(db!$B$2:$B$6347=$E74),(LEN(db!$G$2:$G$6347)-LEN(SUBSTITUTE((UPPER(db!$G$2:$G$6347)),UPPER(M$10),"")))/LEN(M$10)))</f>
        <v>0</v>
      </c>
      <c r="N74" s="30">
        <f>IF(N$10="","",SUMPRODUCT(--(db!$B$2:$B$6347=$E74),(LEN(db!$G$2:$G$6347)-LEN(SUBSTITUTE((UPPER(db!$G$2:$G$6347)),UPPER(N$10),"")))/LEN(N$10)))</f>
        <v>0</v>
      </c>
      <c r="O74" s="30">
        <f>IF(O$10="","",SUMPRODUCT(--(db!$B$2:$B$6347=$E74),(LEN(db!$G$2:$G$6347)-LEN(SUBSTITUTE((UPPER(db!$G$2:$G$6347)),UPPER(O$10),"")))/LEN(O$10)))</f>
        <v>0</v>
      </c>
      <c r="P74" s="30">
        <f>IF(P$10="","",SUMPRODUCT(--(db!$B$2:$B$6347=$E74),(LEN(db!$G$2:$G$6347)-LEN(SUBSTITUTE((UPPER(db!$G$2:$G$6347)),UPPER(P$10),"")))/LEN(P$10)))</f>
        <v>0</v>
      </c>
      <c r="Q74" s="30">
        <f>IF(Q$10="","",SUMPRODUCT(--(db!$B$2:$B$6347=$E74),(LEN(db!$G$2:$G$6347)-LEN(SUBSTITUTE((UPPER(db!$G$2:$G$6347)),UPPER(Q$10),"")))/LEN(Q$10)))</f>
        <v>0</v>
      </c>
      <c r="R74" s="30">
        <f>IF(R$10="","",SUMPRODUCT(--(db!$B$2:$B$6347=$E74),(LEN(db!$G$2:$G$6347)-LEN(SUBSTITUTE((UPPER(db!$G$2:$G$6347)),UPPER(R$10),"")))/LEN(R$10)))</f>
        <v>0</v>
      </c>
      <c r="S74" s="30">
        <f>IF(S$10="","",SUMPRODUCT(--(db!$B$2:$B$6347=$E74),(LEN(db!$G$2:$G$6347)-LEN(SUBSTITUTE((UPPER(db!$G$2:$G$6347)),UPPER(S$10),"")))/LEN(S$10)))</f>
        <v>0</v>
      </c>
      <c r="T74" s="30">
        <f>IF(T$10="","",SUMPRODUCT(--(db!$B$2:$B$6347=$E74),(LEN(db!$G$2:$G$6347)-LEN(SUBSTITUTE((UPPER(db!$G$2:$G$6347)),UPPER(T$10),"")))/LEN(T$10)))</f>
        <v>0</v>
      </c>
      <c r="U74" s="30">
        <f>IF(U$10="","",SUMPRODUCT(--(db!$B$2:$B$6347=$E74),(LEN(db!$G$2:$G$6347)-LEN(SUBSTITUTE((UPPER(db!$G$2:$G$6347)),UPPER(U$10),"")))/LEN(U$10)))</f>
        <v>0</v>
      </c>
      <c r="V74" s="30">
        <f>IF(V$10="","",SUMPRODUCT(--(db!$B$2:$B$6347=$E74),(LEN(db!$G$2:$G$6347)-LEN(SUBSTITUTE((UPPER(db!$G$2:$G$6347)),UPPER(V$10),"")))/LEN(V$10)))</f>
        <v>0</v>
      </c>
      <c r="W74" s="30">
        <f>IF(W$10="","",SUMPRODUCT(--(db!$B$2:$B$6347=$E74),(LEN(db!$G$2:$G$6347)-LEN(SUBSTITUTE((UPPER(db!$G$2:$G$6347)),UPPER(W$10),"")))/LEN(W$10)))</f>
        <v>0</v>
      </c>
      <c r="X74" s="30">
        <f>IF(X$10="","",SUMPRODUCT(--(db!$B$2:$B$6347=$E74),(LEN(db!$G$2:$G$6347)-LEN(SUBSTITUTE((UPPER(db!$G$2:$G$6347)),UPPER(X$10),"")))/LEN(X$10)))</f>
        <v>0</v>
      </c>
      <c r="Y74" s="30">
        <f>IF(Y$10="","",SUMPRODUCT(--(db!$B$2:$B$6347=$E74),(LEN(db!$G$2:$G$6347)-LEN(SUBSTITUTE((UPPER(db!$G$2:$G$6347)),UPPER(Y$10),"")))/LEN(Y$10)))</f>
        <v>0</v>
      </c>
      <c r="Z74" s="30">
        <f>IF(Z$10="","",SUMPRODUCT(--(db!$B$2:$B$6347=$E74),(LEN(db!$G$2:$G$6347)-LEN(SUBSTITUTE((UPPER(db!$G$2:$G$6347)),UPPER(Z$10),"")))/LEN(Z$10)))</f>
        <v>0</v>
      </c>
      <c r="AA74" s="30">
        <f>IF(AA$10="","",SUMPRODUCT(--(db!$B$2:$B$6347=$E74),(LEN(db!$G$2:$G$6347)-LEN(SUBSTITUTE((UPPER(db!$G$2:$G$6347)),UPPER(AA$10),"")))/LEN(AA$10)))</f>
        <v>0</v>
      </c>
      <c r="AB74" s="30">
        <f>IF(AB$10="","",SUMPRODUCT(--(db!$B$2:$B$6347=$E74),(LEN(db!$G$2:$G$6347)-LEN(SUBSTITUTE((UPPER(db!$G$2:$G$6347)),UPPER(AB$10),"")))/LEN(AB$10)))</f>
        <v>0</v>
      </c>
      <c r="AC74" s="30">
        <f>IF(AC$10="","",SUMPRODUCT(--(db!$B$2:$B$6347=$E74),(LEN(db!$G$2:$G$6347)-LEN(SUBSTITUTE((UPPER(db!$G$2:$G$6347)),UPPER(AC$10),"")))/LEN(AC$10)))</f>
        <v>0</v>
      </c>
      <c r="AD74" s="30">
        <f>IF(AD$10="","",SUMPRODUCT(--(db!$B$2:$B$6347=$E74),(LEN(db!$G$2:$G$6347)-LEN(SUBSTITUTE((UPPER(db!$G$2:$G$6347)),UPPER(AD$10),"")))/LEN(AD$10)))</f>
        <v>0</v>
      </c>
      <c r="AE74" s="30">
        <f>IF(AE$10="","",SUMPRODUCT(--(db!$B$2:$B$6347=$E74),(LEN(db!$G$2:$G$6347)-LEN(SUBSTITUTE((UPPER(db!$G$2:$G$6347)),UPPER(AE$10),"")))/LEN(AE$10)))</f>
        <v>0</v>
      </c>
      <c r="AF74" s="30">
        <f>IF(AF$10="","",SUMPRODUCT(--(db!$B$2:$B$6347=$E74),(LEN(db!$G$2:$G$6347)-LEN(SUBSTITUTE((UPPER(db!$G$2:$G$6347)),UPPER(AF$10),"")))/LEN(AF$10)))</f>
        <v>0</v>
      </c>
      <c r="AG74" s="30">
        <f>IF(AG$10="","",SUMPRODUCT(--(db!$B$2:$B$6347=$E74),(LEN(db!$G$2:$G$6347)-LEN(SUBSTITUTE((UPPER(db!$G$2:$G$6347)),UPPER(AG$10),"")))/LEN(AG$10)))</f>
        <v>0</v>
      </c>
      <c r="AH74" s="30">
        <f>IF(AH$10="","",SUMPRODUCT(--(db!$B$2:$B$6347=$E74),(LEN(db!$G$2:$G$6347)-LEN(SUBSTITUTE((UPPER(db!$G$2:$G$6347)),UPPER(AH$10),"")))/LEN(AH$10)))</f>
        <v>0</v>
      </c>
      <c r="AI74" s="30">
        <f>IF(AI$10="","",SUMPRODUCT(--(db!$B$2:$B$6347=$E74),(LEN(db!$G$2:$G$6347)-LEN(SUBSTITUTE((UPPER(db!$G$2:$G$6347)),UPPER(AI$10),"")))/LEN(AI$10)))</f>
        <v>0</v>
      </c>
      <c r="AJ74" s="30">
        <f>IF(AJ$10="","",SUMPRODUCT(--(db!$B$2:$B$6347=$E74),(LEN(db!$G$2:$G$6347)-LEN(SUBSTITUTE((UPPER(db!$G$2:$G$6347)),UPPER(AJ$10),"")))/LEN(AJ$10)))</f>
        <v>0</v>
      </c>
      <c r="AK74" s="30">
        <f>IF(AK$10="","",SUMPRODUCT(--(db!$B$2:$B$6347=$E74),(LEN(db!$G$2:$G$6347)-LEN(SUBSTITUTE((UPPER(db!$G$2:$G$6347)),UPPER(AK$10),"")))/LEN(AK$10)))</f>
        <v>0</v>
      </c>
      <c r="AL74" s="30">
        <f>IF(AL$10="","",SUMPRODUCT(--(db!$B$2:$B$6347=$E74),(LEN(db!$G$2:$G$6347)-LEN(SUBSTITUTE((UPPER(db!$G$2:$G$6347)),UPPER(AL$10),"")))/LEN(AL$10)))</f>
        <v>0</v>
      </c>
      <c r="AM74" s="30">
        <f>IF(AM$10="","",SUMPRODUCT(--(db!$B$2:$B$6347=$E74),(LEN(db!$G$2:$G$6347)-LEN(SUBSTITUTE((UPPER(db!$G$2:$G$6347)),UPPER(AM$10),"")))/LEN(AM$10)))</f>
        <v>0</v>
      </c>
      <c r="AN74" s="30">
        <f>IF(AN$10="","",SUMPRODUCT(--(db!$B$2:$B$6347=$E74),(LEN(db!$G$2:$G$6347)-LEN(SUBSTITUTE((UPPER(db!$G$2:$G$6347)),UPPER(AN$10),"")))/LEN(AN$10)))</f>
        <v>0</v>
      </c>
      <c r="AO74" s="30">
        <f>IF(AO$10="","",SUMPRODUCT(--(db!$B$2:$B$6347=$E74),(LEN(db!$G$2:$G$6347)-LEN(SUBSTITUTE((UPPER(db!$G$2:$G$6347)),UPPER(AO$10),"")))/LEN(AO$10)))</f>
        <v>0</v>
      </c>
      <c r="AP74" s="30">
        <f>IF(AP$10="","",SUMPRODUCT(--(db!$B$2:$B$6347=$E74),(LEN(db!$G$2:$G$6347)-LEN(SUBSTITUTE((UPPER(db!$G$2:$G$6347)),UPPER(AP$10),"")))/LEN(AP$10)))</f>
        <v>0</v>
      </c>
      <c r="AQ74" s="129">
        <f>IF(AQ$10="","",SUMPRODUCT(--(db!$B$2:$B$6347=$E74),(LEN(db!$G$2:$G$6347)-LEN(SUBSTITUTE((UPPER(db!$G$2:$G$6347)),UPPER(AQ$10),"")))/LEN(AQ$10)))</f>
        <v>0</v>
      </c>
      <c r="AR74" s="120">
        <v>64</v>
      </c>
      <c r="AS74" s="115"/>
      <c r="AT74" s="121"/>
      <c r="AU74" s="122">
        <f t="shared" si="1"/>
        <v>0</v>
      </c>
      <c r="AW74" s="333"/>
      <c r="AX74" s="344"/>
      <c r="AY74" s="295" t="s">
        <v>321</v>
      </c>
      <c r="AZ74" s="350">
        <v>14</v>
      </c>
      <c r="BA74" s="350">
        <v>14</v>
      </c>
      <c r="BD74" s="402">
        <v>6</v>
      </c>
      <c r="BE74" s="332">
        <v>13</v>
      </c>
      <c r="BF74" s="332" t="s">
        <v>252</v>
      </c>
      <c r="BG74" s="403">
        <v>271</v>
      </c>
      <c r="BH74" s="353">
        <f>SUM($F$23:$K$23,$AA$23:$AB$23,$AI$23)</f>
        <v>0</v>
      </c>
      <c r="BI74" s="343">
        <v>2033</v>
      </c>
      <c r="BJ74" s="384">
        <f>SUMPRODUCT(--($AT$11:$AT$124=BF74),$AU$11:$AU$124)</f>
        <v>0</v>
      </c>
      <c r="BK74" s="98"/>
      <c r="BL74" s="61"/>
      <c r="BM74" s="424">
        <v>38</v>
      </c>
      <c r="BN74" s="425" t="s">
        <v>59</v>
      </c>
      <c r="BO74" s="423">
        <v>90</v>
      </c>
      <c r="BP74" s="175"/>
      <c r="BQ74" s="61"/>
      <c r="BR74" s="61"/>
      <c r="BS74" s="61"/>
    </row>
    <row r="75" spans="3:71" x14ac:dyDescent="0.25">
      <c r="C75" s="115"/>
      <c r="D75" s="115"/>
      <c r="E75" s="116">
        <v>65</v>
      </c>
      <c r="F75" s="128">
        <f>IF(F$10="","",SUMPRODUCT(--(db!$B$2:$B$6347=$E75),(LEN(db!$G$2:$G$6347)-LEN(SUBSTITUTE((UPPER(db!$G$2:$G$6347)),UPPER(F$10),"")))/LEN(F$10)))</f>
        <v>0</v>
      </c>
      <c r="G75" s="30">
        <f>IF(G$10="","",SUMPRODUCT(--(db!$B$2:$B$6347=$E75),(LEN(db!$G$2:$G$6347)-LEN(SUBSTITUTE((UPPER(db!$G$2:$G$6347)),UPPER(G$10),"")))/LEN(G$10)))</f>
        <v>0</v>
      </c>
      <c r="H75" s="30">
        <f>IF(H$10="","",SUMPRODUCT(--(db!$B$2:$B$6347=$E75),(LEN(db!$G$2:$G$6347)-LEN(SUBSTITUTE((UPPER(db!$G$2:$G$6347)),UPPER(H$10),"")))/LEN(H$10)))</f>
        <v>0</v>
      </c>
      <c r="I75" s="30">
        <f>IF(I$10="","",SUMPRODUCT(--(db!$B$2:$B$6347=$E75),(LEN(db!$G$2:$G$6347)-LEN(SUBSTITUTE((UPPER(db!$G$2:$G$6347)),UPPER(I$10),"")))/LEN(I$10)))</f>
        <v>0</v>
      </c>
      <c r="J75" s="30">
        <f>IF(J$10="","",SUMPRODUCT(--(db!$B$2:$B$6347=$E75),(LEN(db!$G$2:$G$6347)-LEN(SUBSTITUTE((UPPER(db!$G$2:$G$6347)),UPPER(J$10),"")))/LEN(J$10)))</f>
        <v>0</v>
      </c>
      <c r="K75" s="30">
        <f>IF(K$10="","",SUMPRODUCT(--(db!$B$2:$B$6347=$E75),(LEN(db!$G$2:$G$6347)-LEN(SUBSTITUTE((UPPER(db!$G$2:$G$6347)),UPPER(K$10),"")))/LEN(K$10)))</f>
        <v>0</v>
      </c>
      <c r="L75" s="30">
        <f>IF(L$10="","",SUMPRODUCT(--(db!$B$2:$B$6347=$E75),(LEN(db!$G$2:$G$6347)-LEN(SUBSTITUTE((UPPER(db!$G$2:$G$6347)),UPPER(L$10),"")))/LEN(L$10)))</f>
        <v>0</v>
      </c>
      <c r="M75" s="30">
        <f>IF(M$10="","",SUMPRODUCT(--(db!$B$2:$B$6347=$E75),(LEN(db!$G$2:$G$6347)-LEN(SUBSTITUTE((UPPER(db!$G$2:$G$6347)),UPPER(M$10),"")))/LEN(M$10)))</f>
        <v>0</v>
      </c>
      <c r="N75" s="30">
        <f>IF(N$10="","",SUMPRODUCT(--(db!$B$2:$B$6347=$E75),(LEN(db!$G$2:$G$6347)-LEN(SUBSTITUTE((UPPER(db!$G$2:$G$6347)),UPPER(N$10),"")))/LEN(N$10)))</f>
        <v>0</v>
      </c>
      <c r="O75" s="30">
        <f>IF(O$10="","",SUMPRODUCT(--(db!$B$2:$B$6347=$E75),(LEN(db!$G$2:$G$6347)-LEN(SUBSTITUTE((UPPER(db!$G$2:$G$6347)),UPPER(O$10),"")))/LEN(O$10)))</f>
        <v>0</v>
      </c>
      <c r="P75" s="30">
        <f>IF(P$10="","",SUMPRODUCT(--(db!$B$2:$B$6347=$E75),(LEN(db!$G$2:$G$6347)-LEN(SUBSTITUTE((UPPER(db!$G$2:$G$6347)),UPPER(P$10),"")))/LEN(P$10)))</f>
        <v>0</v>
      </c>
      <c r="Q75" s="30">
        <f>IF(Q$10="","",SUMPRODUCT(--(db!$B$2:$B$6347=$E75),(LEN(db!$G$2:$G$6347)-LEN(SUBSTITUTE((UPPER(db!$G$2:$G$6347)),UPPER(Q$10),"")))/LEN(Q$10)))</f>
        <v>0</v>
      </c>
      <c r="R75" s="30">
        <f>IF(R$10="","",SUMPRODUCT(--(db!$B$2:$B$6347=$E75),(LEN(db!$G$2:$G$6347)-LEN(SUBSTITUTE((UPPER(db!$G$2:$G$6347)),UPPER(R$10),"")))/LEN(R$10)))</f>
        <v>0</v>
      </c>
      <c r="S75" s="30">
        <f>IF(S$10="","",SUMPRODUCT(--(db!$B$2:$B$6347=$E75),(LEN(db!$G$2:$G$6347)-LEN(SUBSTITUTE((UPPER(db!$G$2:$G$6347)),UPPER(S$10),"")))/LEN(S$10)))</f>
        <v>0</v>
      </c>
      <c r="T75" s="30">
        <f>IF(T$10="","",SUMPRODUCT(--(db!$B$2:$B$6347=$E75),(LEN(db!$G$2:$G$6347)-LEN(SUBSTITUTE((UPPER(db!$G$2:$G$6347)),UPPER(T$10),"")))/LEN(T$10)))</f>
        <v>0</v>
      </c>
      <c r="U75" s="30">
        <f>IF(U$10="","",SUMPRODUCT(--(db!$B$2:$B$6347=$E75),(LEN(db!$G$2:$G$6347)-LEN(SUBSTITUTE((UPPER(db!$G$2:$G$6347)),UPPER(U$10),"")))/LEN(U$10)))</f>
        <v>0</v>
      </c>
      <c r="V75" s="30">
        <f>IF(V$10="","",SUMPRODUCT(--(db!$B$2:$B$6347=$E75),(LEN(db!$G$2:$G$6347)-LEN(SUBSTITUTE((UPPER(db!$G$2:$G$6347)),UPPER(V$10),"")))/LEN(V$10)))</f>
        <v>0</v>
      </c>
      <c r="W75" s="30">
        <f>IF(W$10="","",SUMPRODUCT(--(db!$B$2:$B$6347=$E75),(LEN(db!$G$2:$G$6347)-LEN(SUBSTITUTE((UPPER(db!$G$2:$G$6347)),UPPER(W$10),"")))/LEN(W$10)))</f>
        <v>0</v>
      </c>
      <c r="X75" s="30">
        <f>IF(X$10="","",SUMPRODUCT(--(db!$B$2:$B$6347=$E75),(LEN(db!$G$2:$G$6347)-LEN(SUBSTITUTE((UPPER(db!$G$2:$G$6347)),UPPER(X$10),"")))/LEN(X$10)))</f>
        <v>0</v>
      </c>
      <c r="Y75" s="30">
        <f>IF(Y$10="","",SUMPRODUCT(--(db!$B$2:$B$6347=$E75),(LEN(db!$G$2:$G$6347)-LEN(SUBSTITUTE((UPPER(db!$G$2:$G$6347)),UPPER(Y$10),"")))/LEN(Y$10)))</f>
        <v>0</v>
      </c>
      <c r="Z75" s="30">
        <f>IF(Z$10="","",SUMPRODUCT(--(db!$B$2:$B$6347=$E75),(LEN(db!$G$2:$G$6347)-LEN(SUBSTITUTE((UPPER(db!$G$2:$G$6347)),UPPER(Z$10),"")))/LEN(Z$10)))</f>
        <v>0</v>
      </c>
      <c r="AA75" s="30">
        <f>IF(AA$10="","",SUMPRODUCT(--(db!$B$2:$B$6347=$E75),(LEN(db!$G$2:$G$6347)-LEN(SUBSTITUTE((UPPER(db!$G$2:$G$6347)),UPPER(AA$10),"")))/LEN(AA$10)))</f>
        <v>0</v>
      </c>
      <c r="AB75" s="30">
        <f>IF(AB$10="","",SUMPRODUCT(--(db!$B$2:$B$6347=$E75),(LEN(db!$G$2:$G$6347)-LEN(SUBSTITUTE((UPPER(db!$G$2:$G$6347)),UPPER(AB$10),"")))/LEN(AB$10)))</f>
        <v>0</v>
      </c>
      <c r="AC75" s="30">
        <f>IF(AC$10="","",SUMPRODUCT(--(db!$B$2:$B$6347=$E75),(LEN(db!$G$2:$G$6347)-LEN(SUBSTITUTE((UPPER(db!$G$2:$G$6347)),UPPER(AC$10),"")))/LEN(AC$10)))</f>
        <v>0</v>
      </c>
      <c r="AD75" s="30">
        <f>IF(AD$10="","",SUMPRODUCT(--(db!$B$2:$B$6347=$E75),(LEN(db!$G$2:$G$6347)-LEN(SUBSTITUTE((UPPER(db!$G$2:$G$6347)),UPPER(AD$10),"")))/LEN(AD$10)))</f>
        <v>0</v>
      </c>
      <c r="AE75" s="30">
        <f>IF(AE$10="","",SUMPRODUCT(--(db!$B$2:$B$6347=$E75),(LEN(db!$G$2:$G$6347)-LEN(SUBSTITUTE((UPPER(db!$G$2:$G$6347)),UPPER(AE$10),"")))/LEN(AE$10)))</f>
        <v>0</v>
      </c>
      <c r="AF75" s="30">
        <f>IF(AF$10="","",SUMPRODUCT(--(db!$B$2:$B$6347=$E75),(LEN(db!$G$2:$G$6347)-LEN(SUBSTITUTE((UPPER(db!$G$2:$G$6347)),UPPER(AF$10),"")))/LEN(AF$10)))</f>
        <v>0</v>
      </c>
      <c r="AG75" s="30">
        <f>IF(AG$10="","",SUMPRODUCT(--(db!$B$2:$B$6347=$E75),(LEN(db!$G$2:$G$6347)-LEN(SUBSTITUTE((UPPER(db!$G$2:$G$6347)),UPPER(AG$10),"")))/LEN(AG$10)))</f>
        <v>0</v>
      </c>
      <c r="AH75" s="30">
        <f>IF(AH$10="","",SUMPRODUCT(--(db!$B$2:$B$6347=$E75),(LEN(db!$G$2:$G$6347)-LEN(SUBSTITUTE((UPPER(db!$G$2:$G$6347)),UPPER(AH$10),"")))/LEN(AH$10)))</f>
        <v>0</v>
      </c>
      <c r="AI75" s="30">
        <f>IF(AI$10="","",SUMPRODUCT(--(db!$B$2:$B$6347=$E75),(LEN(db!$G$2:$G$6347)-LEN(SUBSTITUTE((UPPER(db!$G$2:$G$6347)),UPPER(AI$10),"")))/LEN(AI$10)))</f>
        <v>0</v>
      </c>
      <c r="AJ75" s="30">
        <f>IF(AJ$10="","",SUMPRODUCT(--(db!$B$2:$B$6347=$E75),(LEN(db!$G$2:$G$6347)-LEN(SUBSTITUTE((UPPER(db!$G$2:$G$6347)),UPPER(AJ$10),"")))/LEN(AJ$10)))</f>
        <v>0</v>
      </c>
      <c r="AK75" s="30">
        <f>IF(AK$10="","",SUMPRODUCT(--(db!$B$2:$B$6347=$E75),(LEN(db!$G$2:$G$6347)-LEN(SUBSTITUTE((UPPER(db!$G$2:$G$6347)),UPPER(AK$10),"")))/LEN(AK$10)))</f>
        <v>0</v>
      </c>
      <c r="AL75" s="30">
        <f>IF(AL$10="","",SUMPRODUCT(--(db!$B$2:$B$6347=$E75),(LEN(db!$G$2:$G$6347)-LEN(SUBSTITUTE((UPPER(db!$G$2:$G$6347)),UPPER(AL$10),"")))/LEN(AL$10)))</f>
        <v>0</v>
      </c>
      <c r="AM75" s="30">
        <f>IF(AM$10="","",SUMPRODUCT(--(db!$B$2:$B$6347=$E75),(LEN(db!$G$2:$G$6347)-LEN(SUBSTITUTE((UPPER(db!$G$2:$G$6347)),UPPER(AM$10),"")))/LEN(AM$10)))</f>
        <v>0</v>
      </c>
      <c r="AN75" s="30">
        <f>IF(AN$10="","",SUMPRODUCT(--(db!$B$2:$B$6347=$E75),(LEN(db!$G$2:$G$6347)-LEN(SUBSTITUTE((UPPER(db!$G$2:$G$6347)),UPPER(AN$10),"")))/LEN(AN$10)))</f>
        <v>0</v>
      </c>
      <c r="AO75" s="30">
        <f>IF(AO$10="","",SUMPRODUCT(--(db!$B$2:$B$6347=$E75),(LEN(db!$G$2:$G$6347)-LEN(SUBSTITUTE((UPPER(db!$G$2:$G$6347)),UPPER(AO$10),"")))/LEN(AO$10)))</f>
        <v>0</v>
      </c>
      <c r="AP75" s="30">
        <f>IF(AP$10="","",SUMPRODUCT(--(db!$B$2:$B$6347=$E75),(LEN(db!$G$2:$G$6347)-LEN(SUBSTITUTE((UPPER(db!$G$2:$G$6347)),UPPER(AP$10),"")))/LEN(AP$10)))</f>
        <v>0</v>
      </c>
      <c r="AQ75" s="129">
        <f>IF(AQ$10="","",SUMPRODUCT(--(db!$B$2:$B$6347=$E75),(LEN(db!$G$2:$G$6347)-LEN(SUBSTITUTE((UPPER(db!$G$2:$G$6347)),UPPER(AQ$10),"")))/LEN(AQ$10)))</f>
        <v>0</v>
      </c>
      <c r="AR75" s="120">
        <v>65</v>
      </c>
      <c r="AS75" s="115"/>
      <c r="AT75" s="121"/>
      <c r="AU75" s="122">
        <f t="shared" ref="AU75:AU124" si="20">SUM(F75:AQ75)</f>
        <v>0</v>
      </c>
      <c r="AW75" s="333"/>
      <c r="AX75" s="344"/>
      <c r="AY75" s="344"/>
      <c r="AZ75" s="350">
        <v>109</v>
      </c>
      <c r="BA75" s="350">
        <v>109</v>
      </c>
      <c r="BD75" s="404"/>
      <c r="BE75" s="295"/>
      <c r="BF75" s="405"/>
      <c r="BG75" s="295"/>
      <c r="BH75" s="130" t="str">
        <f>"= 19 x "&amp;SUM(BH74)/19</f>
        <v>= 19 x 0</v>
      </c>
      <c r="BI75" s="130" t="str">
        <f>"= 19 x "&amp;SUM(BI74)/19</f>
        <v>= 19 x 107</v>
      </c>
      <c r="BJ75" s="385" t="str">
        <f>"= 19 x "&amp;SUM(BJ74)/19</f>
        <v>= 19 x 0</v>
      </c>
      <c r="BK75" s="98"/>
      <c r="BL75" s="61"/>
      <c r="BM75" s="424">
        <v>40</v>
      </c>
      <c r="BN75" s="425" t="s">
        <v>293</v>
      </c>
      <c r="BO75" s="423">
        <v>48</v>
      </c>
      <c r="BP75" s="175"/>
      <c r="BQ75" s="61"/>
      <c r="BR75" s="61"/>
      <c r="BS75" s="61"/>
    </row>
    <row r="76" spans="3:71" x14ac:dyDescent="0.25">
      <c r="C76" s="115"/>
      <c r="D76" s="115"/>
      <c r="E76" s="116">
        <v>66</v>
      </c>
      <c r="F76" s="128">
        <f>IF(F$10="","",SUMPRODUCT(--(db!$B$2:$B$6347=$E76),(LEN(db!$G$2:$G$6347)-LEN(SUBSTITUTE((UPPER(db!$G$2:$G$6347)),UPPER(F$10),"")))/LEN(F$10)))</f>
        <v>0</v>
      </c>
      <c r="G76" s="30">
        <f>IF(G$10="","",SUMPRODUCT(--(db!$B$2:$B$6347=$E76),(LEN(db!$G$2:$G$6347)-LEN(SUBSTITUTE((UPPER(db!$G$2:$G$6347)),UPPER(G$10),"")))/LEN(G$10)))</f>
        <v>0</v>
      </c>
      <c r="H76" s="30">
        <f>IF(H$10="","",SUMPRODUCT(--(db!$B$2:$B$6347=$E76),(LEN(db!$G$2:$G$6347)-LEN(SUBSTITUTE((UPPER(db!$G$2:$G$6347)),UPPER(H$10),"")))/LEN(H$10)))</f>
        <v>0</v>
      </c>
      <c r="I76" s="30">
        <f>IF(I$10="","",SUMPRODUCT(--(db!$B$2:$B$6347=$E76),(LEN(db!$G$2:$G$6347)-LEN(SUBSTITUTE((UPPER(db!$G$2:$G$6347)),UPPER(I$10),"")))/LEN(I$10)))</f>
        <v>0</v>
      </c>
      <c r="J76" s="30">
        <f>IF(J$10="","",SUMPRODUCT(--(db!$B$2:$B$6347=$E76),(LEN(db!$G$2:$G$6347)-LEN(SUBSTITUTE((UPPER(db!$G$2:$G$6347)),UPPER(J$10),"")))/LEN(J$10)))</f>
        <v>0</v>
      </c>
      <c r="K76" s="30">
        <f>IF(K$10="","",SUMPRODUCT(--(db!$B$2:$B$6347=$E76),(LEN(db!$G$2:$G$6347)-LEN(SUBSTITUTE((UPPER(db!$G$2:$G$6347)),UPPER(K$10),"")))/LEN(K$10)))</f>
        <v>0</v>
      </c>
      <c r="L76" s="30">
        <f>IF(L$10="","",SUMPRODUCT(--(db!$B$2:$B$6347=$E76),(LEN(db!$G$2:$G$6347)-LEN(SUBSTITUTE((UPPER(db!$G$2:$G$6347)),UPPER(L$10),"")))/LEN(L$10)))</f>
        <v>0</v>
      </c>
      <c r="M76" s="30">
        <f>IF(M$10="","",SUMPRODUCT(--(db!$B$2:$B$6347=$E76),(LEN(db!$G$2:$G$6347)-LEN(SUBSTITUTE((UPPER(db!$G$2:$G$6347)),UPPER(M$10),"")))/LEN(M$10)))</f>
        <v>0</v>
      </c>
      <c r="N76" s="30">
        <f>IF(N$10="","",SUMPRODUCT(--(db!$B$2:$B$6347=$E76),(LEN(db!$G$2:$G$6347)-LEN(SUBSTITUTE((UPPER(db!$G$2:$G$6347)),UPPER(N$10),"")))/LEN(N$10)))</f>
        <v>0</v>
      </c>
      <c r="O76" s="30">
        <f>IF(O$10="","",SUMPRODUCT(--(db!$B$2:$B$6347=$E76),(LEN(db!$G$2:$G$6347)-LEN(SUBSTITUTE((UPPER(db!$G$2:$G$6347)),UPPER(O$10),"")))/LEN(O$10)))</f>
        <v>0</v>
      </c>
      <c r="P76" s="30">
        <f>IF(P$10="","",SUMPRODUCT(--(db!$B$2:$B$6347=$E76),(LEN(db!$G$2:$G$6347)-LEN(SUBSTITUTE((UPPER(db!$G$2:$G$6347)),UPPER(P$10),"")))/LEN(P$10)))</f>
        <v>0</v>
      </c>
      <c r="Q76" s="30">
        <f>IF(Q$10="","",SUMPRODUCT(--(db!$B$2:$B$6347=$E76),(LEN(db!$G$2:$G$6347)-LEN(SUBSTITUTE((UPPER(db!$G$2:$G$6347)),UPPER(Q$10),"")))/LEN(Q$10)))</f>
        <v>0</v>
      </c>
      <c r="R76" s="30">
        <f>IF(R$10="","",SUMPRODUCT(--(db!$B$2:$B$6347=$E76),(LEN(db!$G$2:$G$6347)-LEN(SUBSTITUTE((UPPER(db!$G$2:$G$6347)),UPPER(R$10),"")))/LEN(R$10)))</f>
        <v>0</v>
      </c>
      <c r="S76" s="30">
        <f>IF(S$10="","",SUMPRODUCT(--(db!$B$2:$B$6347=$E76),(LEN(db!$G$2:$G$6347)-LEN(SUBSTITUTE((UPPER(db!$G$2:$G$6347)),UPPER(S$10),"")))/LEN(S$10)))</f>
        <v>0</v>
      </c>
      <c r="T76" s="30">
        <f>IF(T$10="","",SUMPRODUCT(--(db!$B$2:$B$6347=$E76),(LEN(db!$G$2:$G$6347)-LEN(SUBSTITUTE((UPPER(db!$G$2:$G$6347)),UPPER(T$10),"")))/LEN(T$10)))</f>
        <v>0</v>
      </c>
      <c r="U76" s="30">
        <f>IF(U$10="","",SUMPRODUCT(--(db!$B$2:$B$6347=$E76),(LEN(db!$G$2:$G$6347)-LEN(SUBSTITUTE((UPPER(db!$G$2:$G$6347)),UPPER(U$10),"")))/LEN(U$10)))</f>
        <v>0</v>
      </c>
      <c r="V76" s="30">
        <f>IF(V$10="","",SUMPRODUCT(--(db!$B$2:$B$6347=$E76),(LEN(db!$G$2:$G$6347)-LEN(SUBSTITUTE((UPPER(db!$G$2:$G$6347)),UPPER(V$10),"")))/LEN(V$10)))</f>
        <v>0</v>
      </c>
      <c r="W76" s="30">
        <f>IF(W$10="","",SUMPRODUCT(--(db!$B$2:$B$6347=$E76),(LEN(db!$G$2:$G$6347)-LEN(SUBSTITUTE((UPPER(db!$G$2:$G$6347)),UPPER(W$10),"")))/LEN(W$10)))</f>
        <v>0</v>
      </c>
      <c r="X76" s="30">
        <f>IF(X$10="","",SUMPRODUCT(--(db!$B$2:$B$6347=$E76),(LEN(db!$G$2:$G$6347)-LEN(SUBSTITUTE((UPPER(db!$G$2:$G$6347)),UPPER(X$10),"")))/LEN(X$10)))</f>
        <v>0</v>
      </c>
      <c r="Y76" s="30">
        <f>IF(Y$10="","",SUMPRODUCT(--(db!$B$2:$B$6347=$E76),(LEN(db!$G$2:$G$6347)-LEN(SUBSTITUTE((UPPER(db!$G$2:$G$6347)),UPPER(Y$10),"")))/LEN(Y$10)))</f>
        <v>0</v>
      </c>
      <c r="Z76" s="30">
        <f>IF(Z$10="","",SUMPRODUCT(--(db!$B$2:$B$6347=$E76),(LEN(db!$G$2:$G$6347)-LEN(SUBSTITUTE((UPPER(db!$G$2:$G$6347)),UPPER(Z$10),"")))/LEN(Z$10)))</f>
        <v>0</v>
      </c>
      <c r="AA76" s="30">
        <f>IF(AA$10="","",SUMPRODUCT(--(db!$B$2:$B$6347=$E76),(LEN(db!$G$2:$G$6347)-LEN(SUBSTITUTE((UPPER(db!$G$2:$G$6347)),UPPER(AA$10),"")))/LEN(AA$10)))</f>
        <v>0</v>
      </c>
      <c r="AB76" s="30">
        <f>IF(AB$10="","",SUMPRODUCT(--(db!$B$2:$B$6347=$E76),(LEN(db!$G$2:$G$6347)-LEN(SUBSTITUTE((UPPER(db!$G$2:$G$6347)),UPPER(AB$10),"")))/LEN(AB$10)))</f>
        <v>0</v>
      </c>
      <c r="AC76" s="30">
        <f>IF(AC$10="","",SUMPRODUCT(--(db!$B$2:$B$6347=$E76),(LEN(db!$G$2:$G$6347)-LEN(SUBSTITUTE((UPPER(db!$G$2:$G$6347)),UPPER(AC$10),"")))/LEN(AC$10)))</f>
        <v>0</v>
      </c>
      <c r="AD76" s="30">
        <f>IF(AD$10="","",SUMPRODUCT(--(db!$B$2:$B$6347=$E76),(LEN(db!$G$2:$G$6347)-LEN(SUBSTITUTE((UPPER(db!$G$2:$G$6347)),UPPER(AD$10),"")))/LEN(AD$10)))</f>
        <v>0</v>
      </c>
      <c r="AE76" s="30">
        <f>IF(AE$10="","",SUMPRODUCT(--(db!$B$2:$B$6347=$E76),(LEN(db!$G$2:$G$6347)-LEN(SUBSTITUTE((UPPER(db!$G$2:$G$6347)),UPPER(AE$10),"")))/LEN(AE$10)))</f>
        <v>0</v>
      </c>
      <c r="AF76" s="30">
        <f>IF(AF$10="","",SUMPRODUCT(--(db!$B$2:$B$6347=$E76),(LEN(db!$G$2:$G$6347)-LEN(SUBSTITUTE((UPPER(db!$G$2:$G$6347)),UPPER(AF$10),"")))/LEN(AF$10)))</f>
        <v>0</v>
      </c>
      <c r="AG76" s="30">
        <f>IF(AG$10="","",SUMPRODUCT(--(db!$B$2:$B$6347=$E76),(LEN(db!$G$2:$G$6347)-LEN(SUBSTITUTE((UPPER(db!$G$2:$G$6347)),UPPER(AG$10),"")))/LEN(AG$10)))</f>
        <v>0</v>
      </c>
      <c r="AH76" s="30">
        <f>IF(AH$10="","",SUMPRODUCT(--(db!$B$2:$B$6347=$E76),(LEN(db!$G$2:$G$6347)-LEN(SUBSTITUTE((UPPER(db!$G$2:$G$6347)),UPPER(AH$10),"")))/LEN(AH$10)))</f>
        <v>0</v>
      </c>
      <c r="AI76" s="30">
        <f>IF(AI$10="","",SUMPRODUCT(--(db!$B$2:$B$6347=$E76),(LEN(db!$G$2:$G$6347)-LEN(SUBSTITUTE((UPPER(db!$G$2:$G$6347)),UPPER(AI$10),"")))/LEN(AI$10)))</f>
        <v>0</v>
      </c>
      <c r="AJ76" s="30">
        <f>IF(AJ$10="","",SUMPRODUCT(--(db!$B$2:$B$6347=$E76),(LEN(db!$G$2:$G$6347)-LEN(SUBSTITUTE((UPPER(db!$G$2:$G$6347)),UPPER(AJ$10),"")))/LEN(AJ$10)))</f>
        <v>0</v>
      </c>
      <c r="AK76" s="30">
        <f>IF(AK$10="","",SUMPRODUCT(--(db!$B$2:$B$6347=$E76),(LEN(db!$G$2:$G$6347)-LEN(SUBSTITUTE((UPPER(db!$G$2:$G$6347)),UPPER(AK$10),"")))/LEN(AK$10)))</f>
        <v>0</v>
      </c>
      <c r="AL76" s="30">
        <f>IF(AL$10="","",SUMPRODUCT(--(db!$B$2:$B$6347=$E76),(LEN(db!$G$2:$G$6347)-LEN(SUBSTITUTE((UPPER(db!$G$2:$G$6347)),UPPER(AL$10),"")))/LEN(AL$10)))</f>
        <v>0</v>
      </c>
      <c r="AM76" s="30">
        <f>IF(AM$10="","",SUMPRODUCT(--(db!$B$2:$B$6347=$E76),(LEN(db!$G$2:$G$6347)-LEN(SUBSTITUTE((UPPER(db!$G$2:$G$6347)),UPPER(AM$10),"")))/LEN(AM$10)))</f>
        <v>0</v>
      </c>
      <c r="AN76" s="30">
        <f>IF(AN$10="","",SUMPRODUCT(--(db!$B$2:$B$6347=$E76),(LEN(db!$G$2:$G$6347)-LEN(SUBSTITUTE((UPPER(db!$G$2:$G$6347)),UPPER(AN$10),"")))/LEN(AN$10)))</f>
        <v>0</v>
      </c>
      <c r="AO76" s="30">
        <f>IF(AO$10="","",SUMPRODUCT(--(db!$B$2:$B$6347=$E76),(LEN(db!$G$2:$G$6347)-LEN(SUBSTITUTE((UPPER(db!$G$2:$G$6347)),UPPER(AO$10),"")))/LEN(AO$10)))</f>
        <v>0</v>
      </c>
      <c r="AP76" s="30">
        <f>IF(AP$10="","",SUMPRODUCT(--(db!$B$2:$B$6347=$E76),(LEN(db!$G$2:$G$6347)-LEN(SUBSTITUTE((UPPER(db!$G$2:$G$6347)),UPPER(AP$10),"")))/LEN(AP$10)))</f>
        <v>0</v>
      </c>
      <c r="AQ76" s="129">
        <f>IF(AQ$10="","",SUMPRODUCT(--(db!$B$2:$B$6347=$E76),(LEN(db!$G$2:$G$6347)-LEN(SUBSTITUTE((UPPER(db!$G$2:$G$6347)),UPPER(AQ$10),"")))/LEN(AQ$10)))</f>
        <v>0</v>
      </c>
      <c r="AR76" s="120">
        <v>66</v>
      </c>
      <c r="AS76" s="115"/>
      <c r="AT76" s="121"/>
      <c r="AU76" s="122">
        <f t="shared" si="20"/>
        <v>0</v>
      </c>
      <c r="AW76" s="333"/>
      <c r="AX76" s="344"/>
      <c r="AY76" s="344"/>
      <c r="AZ76" s="350">
        <v>69</v>
      </c>
      <c r="BA76" s="350">
        <v>69</v>
      </c>
      <c r="BD76" s="294"/>
      <c r="BE76" s="295"/>
      <c r="BF76" s="295"/>
      <c r="BG76" s="295"/>
      <c r="BH76" s="133" t="s">
        <v>322</v>
      </c>
      <c r="BI76" s="133" t="s">
        <v>323</v>
      </c>
      <c r="BJ76" s="381" t="s">
        <v>324</v>
      </c>
      <c r="BK76" s="98"/>
      <c r="BL76" s="61"/>
      <c r="BM76" s="424">
        <v>41</v>
      </c>
      <c r="BN76" s="425" t="s">
        <v>293</v>
      </c>
      <c r="BO76" s="423">
        <v>48</v>
      </c>
      <c r="BP76" s="175"/>
      <c r="BQ76" s="61"/>
      <c r="BR76" s="61"/>
      <c r="BS76" s="61"/>
    </row>
    <row r="77" spans="3:71" x14ac:dyDescent="0.25">
      <c r="C77" s="115"/>
      <c r="D77" s="115"/>
      <c r="E77" s="116">
        <v>67</v>
      </c>
      <c r="F77" s="128">
        <f>IF(F$10="","",SUMPRODUCT(--(db!$B$2:$B$6347=$E77),(LEN(db!$G$2:$G$6347)-LEN(SUBSTITUTE((UPPER(db!$G$2:$G$6347)),UPPER(F$10),"")))/LEN(F$10)))</f>
        <v>0</v>
      </c>
      <c r="G77" s="30">
        <f>IF(G$10="","",SUMPRODUCT(--(db!$B$2:$B$6347=$E77),(LEN(db!$G$2:$G$6347)-LEN(SUBSTITUTE((UPPER(db!$G$2:$G$6347)),UPPER(G$10),"")))/LEN(G$10)))</f>
        <v>0</v>
      </c>
      <c r="H77" s="30">
        <f>IF(H$10="","",SUMPRODUCT(--(db!$B$2:$B$6347=$E77),(LEN(db!$G$2:$G$6347)-LEN(SUBSTITUTE((UPPER(db!$G$2:$G$6347)),UPPER(H$10),"")))/LEN(H$10)))</f>
        <v>0</v>
      </c>
      <c r="I77" s="30">
        <f>IF(I$10="","",SUMPRODUCT(--(db!$B$2:$B$6347=$E77),(LEN(db!$G$2:$G$6347)-LEN(SUBSTITUTE((UPPER(db!$G$2:$G$6347)),UPPER(I$10),"")))/LEN(I$10)))</f>
        <v>0</v>
      </c>
      <c r="J77" s="30">
        <f>IF(J$10="","",SUMPRODUCT(--(db!$B$2:$B$6347=$E77),(LEN(db!$G$2:$G$6347)-LEN(SUBSTITUTE((UPPER(db!$G$2:$G$6347)),UPPER(J$10),"")))/LEN(J$10)))</f>
        <v>0</v>
      </c>
      <c r="K77" s="30">
        <f>IF(K$10="","",SUMPRODUCT(--(db!$B$2:$B$6347=$E77),(LEN(db!$G$2:$G$6347)-LEN(SUBSTITUTE((UPPER(db!$G$2:$G$6347)),UPPER(K$10),"")))/LEN(K$10)))</f>
        <v>0</v>
      </c>
      <c r="L77" s="30">
        <f>IF(L$10="","",SUMPRODUCT(--(db!$B$2:$B$6347=$E77),(LEN(db!$G$2:$G$6347)-LEN(SUBSTITUTE((UPPER(db!$G$2:$G$6347)),UPPER(L$10),"")))/LEN(L$10)))</f>
        <v>0</v>
      </c>
      <c r="M77" s="30">
        <f>IF(M$10="","",SUMPRODUCT(--(db!$B$2:$B$6347=$E77),(LEN(db!$G$2:$G$6347)-LEN(SUBSTITUTE((UPPER(db!$G$2:$G$6347)),UPPER(M$10),"")))/LEN(M$10)))</f>
        <v>0</v>
      </c>
      <c r="N77" s="30">
        <f>IF(N$10="","",SUMPRODUCT(--(db!$B$2:$B$6347=$E77),(LEN(db!$G$2:$G$6347)-LEN(SUBSTITUTE((UPPER(db!$G$2:$G$6347)),UPPER(N$10),"")))/LEN(N$10)))</f>
        <v>0</v>
      </c>
      <c r="O77" s="30">
        <f>IF(O$10="","",SUMPRODUCT(--(db!$B$2:$B$6347=$E77),(LEN(db!$G$2:$G$6347)-LEN(SUBSTITUTE((UPPER(db!$G$2:$G$6347)),UPPER(O$10),"")))/LEN(O$10)))</f>
        <v>0</v>
      </c>
      <c r="P77" s="30">
        <f>IF(P$10="","",SUMPRODUCT(--(db!$B$2:$B$6347=$E77),(LEN(db!$G$2:$G$6347)-LEN(SUBSTITUTE((UPPER(db!$G$2:$G$6347)),UPPER(P$10),"")))/LEN(P$10)))</f>
        <v>0</v>
      </c>
      <c r="Q77" s="30">
        <f>IF(Q$10="","",SUMPRODUCT(--(db!$B$2:$B$6347=$E77),(LEN(db!$G$2:$G$6347)-LEN(SUBSTITUTE((UPPER(db!$G$2:$G$6347)),UPPER(Q$10),"")))/LEN(Q$10)))</f>
        <v>0</v>
      </c>
      <c r="R77" s="30">
        <f>IF(R$10="","",SUMPRODUCT(--(db!$B$2:$B$6347=$E77),(LEN(db!$G$2:$G$6347)-LEN(SUBSTITUTE((UPPER(db!$G$2:$G$6347)),UPPER(R$10),"")))/LEN(R$10)))</f>
        <v>0</v>
      </c>
      <c r="S77" s="30">
        <f>IF(S$10="","",SUMPRODUCT(--(db!$B$2:$B$6347=$E77),(LEN(db!$G$2:$G$6347)-LEN(SUBSTITUTE((UPPER(db!$G$2:$G$6347)),UPPER(S$10),"")))/LEN(S$10)))</f>
        <v>0</v>
      </c>
      <c r="T77" s="30">
        <f>IF(T$10="","",SUMPRODUCT(--(db!$B$2:$B$6347=$E77),(LEN(db!$G$2:$G$6347)-LEN(SUBSTITUTE((UPPER(db!$G$2:$G$6347)),UPPER(T$10),"")))/LEN(T$10)))</f>
        <v>0</v>
      </c>
      <c r="U77" s="30">
        <f>IF(U$10="","",SUMPRODUCT(--(db!$B$2:$B$6347=$E77),(LEN(db!$G$2:$G$6347)-LEN(SUBSTITUTE((UPPER(db!$G$2:$G$6347)),UPPER(U$10),"")))/LEN(U$10)))</f>
        <v>0</v>
      </c>
      <c r="V77" s="30">
        <f>IF(V$10="","",SUMPRODUCT(--(db!$B$2:$B$6347=$E77),(LEN(db!$G$2:$G$6347)-LEN(SUBSTITUTE((UPPER(db!$G$2:$G$6347)),UPPER(V$10),"")))/LEN(V$10)))</f>
        <v>0</v>
      </c>
      <c r="W77" s="30">
        <f>IF(W$10="","",SUMPRODUCT(--(db!$B$2:$B$6347=$E77),(LEN(db!$G$2:$G$6347)-LEN(SUBSTITUTE((UPPER(db!$G$2:$G$6347)),UPPER(W$10),"")))/LEN(W$10)))</f>
        <v>0</v>
      </c>
      <c r="X77" s="30">
        <f>IF(X$10="","",SUMPRODUCT(--(db!$B$2:$B$6347=$E77),(LEN(db!$G$2:$G$6347)-LEN(SUBSTITUTE((UPPER(db!$G$2:$G$6347)),UPPER(X$10),"")))/LEN(X$10)))</f>
        <v>0</v>
      </c>
      <c r="Y77" s="30">
        <f>IF(Y$10="","",SUMPRODUCT(--(db!$B$2:$B$6347=$E77),(LEN(db!$G$2:$G$6347)-LEN(SUBSTITUTE((UPPER(db!$G$2:$G$6347)),UPPER(Y$10),"")))/LEN(Y$10)))</f>
        <v>0</v>
      </c>
      <c r="Z77" s="30">
        <f>IF(Z$10="","",SUMPRODUCT(--(db!$B$2:$B$6347=$E77),(LEN(db!$G$2:$G$6347)-LEN(SUBSTITUTE((UPPER(db!$G$2:$G$6347)),UPPER(Z$10),"")))/LEN(Z$10)))</f>
        <v>0</v>
      </c>
      <c r="AA77" s="30">
        <f>IF(AA$10="","",SUMPRODUCT(--(db!$B$2:$B$6347=$E77),(LEN(db!$G$2:$G$6347)-LEN(SUBSTITUTE((UPPER(db!$G$2:$G$6347)),UPPER(AA$10),"")))/LEN(AA$10)))</f>
        <v>0</v>
      </c>
      <c r="AB77" s="30">
        <f>IF(AB$10="","",SUMPRODUCT(--(db!$B$2:$B$6347=$E77),(LEN(db!$G$2:$G$6347)-LEN(SUBSTITUTE((UPPER(db!$G$2:$G$6347)),UPPER(AB$10),"")))/LEN(AB$10)))</f>
        <v>0</v>
      </c>
      <c r="AC77" s="30">
        <f>IF(AC$10="","",SUMPRODUCT(--(db!$B$2:$B$6347=$E77),(LEN(db!$G$2:$G$6347)-LEN(SUBSTITUTE((UPPER(db!$G$2:$G$6347)),UPPER(AC$10),"")))/LEN(AC$10)))</f>
        <v>0</v>
      </c>
      <c r="AD77" s="30">
        <f>IF(AD$10="","",SUMPRODUCT(--(db!$B$2:$B$6347=$E77),(LEN(db!$G$2:$G$6347)-LEN(SUBSTITUTE((UPPER(db!$G$2:$G$6347)),UPPER(AD$10),"")))/LEN(AD$10)))</f>
        <v>0</v>
      </c>
      <c r="AE77" s="30">
        <f>IF(AE$10="","",SUMPRODUCT(--(db!$B$2:$B$6347=$E77),(LEN(db!$G$2:$G$6347)-LEN(SUBSTITUTE((UPPER(db!$G$2:$G$6347)),UPPER(AE$10),"")))/LEN(AE$10)))</f>
        <v>0</v>
      </c>
      <c r="AF77" s="30">
        <f>IF(AF$10="","",SUMPRODUCT(--(db!$B$2:$B$6347=$E77),(LEN(db!$G$2:$G$6347)-LEN(SUBSTITUTE((UPPER(db!$G$2:$G$6347)),UPPER(AF$10),"")))/LEN(AF$10)))</f>
        <v>0</v>
      </c>
      <c r="AG77" s="30">
        <f>IF(AG$10="","",SUMPRODUCT(--(db!$B$2:$B$6347=$E77),(LEN(db!$G$2:$G$6347)-LEN(SUBSTITUTE((UPPER(db!$G$2:$G$6347)),UPPER(AG$10),"")))/LEN(AG$10)))</f>
        <v>0</v>
      </c>
      <c r="AH77" s="30">
        <f>IF(AH$10="","",SUMPRODUCT(--(db!$B$2:$B$6347=$E77),(LEN(db!$G$2:$G$6347)-LEN(SUBSTITUTE((UPPER(db!$G$2:$G$6347)),UPPER(AH$10),"")))/LEN(AH$10)))</f>
        <v>0</v>
      </c>
      <c r="AI77" s="30">
        <f>IF(AI$10="","",SUMPRODUCT(--(db!$B$2:$B$6347=$E77),(LEN(db!$G$2:$G$6347)-LEN(SUBSTITUTE((UPPER(db!$G$2:$G$6347)),UPPER(AI$10),"")))/LEN(AI$10)))</f>
        <v>0</v>
      </c>
      <c r="AJ77" s="30">
        <f>IF(AJ$10="","",SUMPRODUCT(--(db!$B$2:$B$6347=$E77),(LEN(db!$G$2:$G$6347)-LEN(SUBSTITUTE((UPPER(db!$G$2:$G$6347)),UPPER(AJ$10),"")))/LEN(AJ$10)))</f>
        <v>0</v>
      </c>
      <c r="AK77" s="30">
        <f>IF(AK$10="","",SUMPRODUCT(--(db!$B$2:$B$6347=$E77),(LEN(db!$G$2:$G$6347)-LEN(SUBSTITUTE((UPPER(db!$G$2:$G$6347)),UPPER(AK$10),"")))/LEN(AK$10)))</f>
        <v>0</v>
      </c>
      <c r="AL77" s="30">
        <f>IF(AL$10="","",SUMPRODUCT(--(db!$B$2:$B$6347=$E77),(LEN(db!$G$2:$G$6347)-LEN(SUBSTITUTE((UPPER(db!$G$2:$G$6347)),UPPER(AL$10),"")))/LEN(AL$10)))</f>
        <v>0</v>
      </c>
      <c r="AM77" s="30">
        <f>IF(AM$10="","",SUMPRODUCT(--(db!$B$2:$B$6347=$E77),(LEN(db!$G$2:$G$6347)-LEN(SUBSTITUTE((UPPER(db!$G$2:$G$6347)),UPPER(AM$10),"")))/LEN(AM$10)))</f>
        <v>0</v>
      </c>
      <c r="AN77" s="30">
        <f>IF(AN$10="","",SUMPRODUCT(--(db!$B$2:$B$6347=$E77),(LEN(db!$G$2:$G$6347)-LEN(SUBSTITUTE((UPPER(db!$G$2:$G$6347)),UPPER(AN$10),"")))/LEN(AN$10)))</f>
        <v>0</v>
      </c>
      <c r="AO77" s="30">
        <f>IF(AO$10="","",SUMPRODUCT(--(db!$B$2:$B$6347=$E77),(LEN(db!$G$2:$G$6347)-LEN(SUBSTITUTE((UPPER(db!$G$2:$G$6347)),UPPER(AO$10),"")))/LEN(AO$10)))</f>
        <v>0</v>
      </c>
      <c r="AP77" s="30">
        <f>IF(AP$10="","",SUMPRODUCT(--(db!$B$2:$B$6347=$E77),(LEN(db!$G$2:$G$6347)-LEN(SUBSTITUTE((UPPER(db!$G$2:$G$6347)),UPPER(AP$10),"")))/LEN(AP$10)))</f>
        <v>0</v>
      </c>
      <c r="AQ77" s="129">
        <f>IF(AQ$10="","",SUMPRODUCT(--(db!$B$2:$B$6347=$E77),(LEN(db!$G$2:$G$6347)-LEN(SUBSTITUTE((UPPER(db!$G$2:$G$6347)),UPPER(AQ$10),"")))/LEN(AQ$10)))</f>
        <v>0</v>
      </c>
      <c r="AR77" s="120">
        <v>67</v>
      </c>
      <c r="AS77" s="115"/>
      <c r="AT77" s="121"/>
      <c r="AU77" s="122">
        <f t="shared" si="20"/>
        <v>0</v>
      </c>
      <c r="AW77" s="333"/>
      <c r="AX77" s="344"/>
      <c r="AY77" s="312"/>
      <c r="AZ77" s="352">
        <v>40</v>
      </c>
      <c r="BA77" s="352">
        <v>40</v>
      </c>
      <c r="BB77" s="61" t="s">
        <v>206</v>
      </c>
      <c r="BD77" s="294"/>
      <c r="BE77" s="295"/>
      <c r="BF77" s="295"/>
      <c r="BG77" s="295"/>
      <c r="BH77" s="346">
        <f>MOD(BH74,19)</f>
        <v>0</v>
      </c>
      <c r="BI77" s="346">
        <f t="shared" ref="BI77:BJ77" si="21">MOD(BI74,19)</f>
        <v>0</v>
      </c>
      <c r="BJ77" s="416">
        <f t="shared" si="21"/>
        <v>0</v>
      </c>
      <c r="BK77" s="98"/>
      <c r="BL77" s="61"/>
      <c r="BM77" s="424">
        <v>42</v>
      </c>
      <c r="BN77" s="425" t="s">
        <v>325</v>
      </c>
      <c r="BO77" s="423">
        <v>278</v>
      </c>
      <c r="BP77" s="175"/>
      <c r="BQ77" s="61"/>
      <c r="BR77" s="61"/>
      <c r="BS77" s="61"/>
    </row>
    <row r="78" spans="3:71" x14ac:dyDescent="0.25">
      <c r="C78" s="115" t="s">
        <v>261</v>
      </c>
      <c r="D78" s="115">
        <v>50</v>
      </c>
      <c r="E78" s="116">
        <v>68</v>
      </c>
      <c r="F78" s="180">
        <f>IF(F$10="","",SUMPRODUCT(--(db!$B$2:$B$6347=$E78),(LEN(db!$G$2:$G$6347)-LEN(SUBSTITUTE((UPPER(db!$G$2:$G$6347)),UPPER(F$10),"")))/LEN(F$10)))</f>
        <v>0</v>
      </c>
      <c r="G78" s="181">
        <f>IF(G$10="","",SUMPRODUCT(--(db!$B$2:$B$6347=$E78),(LEN(db!$G$2:$G$6347)-LEN(SUBSTITUTE((UPPER(db!$G$2:$G$6347)),UPPER(G$10),"")))/LEN(G$10)))</f>
        <v>0</v>
      </c>
      <c r="H78" s="181">
        <f>IF(H$10="","",SUMPRODUCT(--(db!$B$2:$B$6347=$E78),(LEN(db!$G$2:$G$6347)-LEN(SUBSTITUTE((UPPER(db!$G$2:$G$6347)),UPPER(H$10),"")))/LEN(H$10)))</f>
        <v>0</v>
      </c>
      <c r="I78" s="181">
        <f>IF(I$10="","",SUMPRODUCT(--(db!$B$2:$B$6347=$E78),(LEN(db!$G$2:$G$6347)-LEN(SUBSTITUTE((UPPER(db!$G$2:$G$6347)),UPPER(I$10),"")))/LEN(I$10)))</f>
        <v>0</v>
      </c>
      <c r="J78" s="181">
        <f>IF(J$10="","",SUMPRODUCT(--(db!$B$2:$B$6347=$E78),(LEN(db!$G$2:$G$6347)-LEN(SUBSTITUTE((UPPER(db!$G$2:$G$6347)),UPPER(J$10),"")))/LEN(J$10)))</f>
        <v>0</v>
      </c>
      <c r="K78" s="181">
        <f>IF(K$10="","",SUMPRODUCT(--(db!$B$2:$B$6347=$E78),(LEN(db!$G$2:$G$6347)-LEN(SUBSTITUTE((UPPER(db!$G$2:$G$6347)),UPPER(K$10),"")))/LEN(K$10)))</f>
        <v>0</v>
      </c>
      <c r="L78" s="181">
        <f>IF(L$10="","",SUMPRODUCT(--(db!$B$2:$B$6347=$E78),(LEN(db!$G$2:$G$6347)-LEN(SUBSTITUTE((UPPER(db!$G$2:$G$6347)),UPPER(L$10),"")))/LEN(L$10)))</f>
        <v>0</v>
      </c>
      <c r="M78" s="181">
        <f>IF(M$10="","",SUMPRODUCT(--(db!$B$2:$B$6347=$E78),(LEN(db!$G$2:$G$6347)-LEN(SUBSTITUTE((UPPER(db!$G$2:$G$6347)),UPPER(M$10),"")))/LEN(M$10)))</f>
        <v>0</v>
      </c>
      <c r="N78" s="181">
        <f>IF(N$10="","",SUMPRODUCT(--(db!$B$2:$B$6347=$E78),(LEN(db!$G$2:$G$6347)-LEN(SUBSTITUTE((UPPER(db!$G$2:$G$6347)),UPPER(N$10),"")))/LEN(N$10)))</f>
        <v>0</v>
      </c>
      <c r="O78" s="181">
        <f>IF(O$10="","",SUMPRODUCT(--(db!$B$2:$B$6347=$E78),(LEN(db!$G$2:$G$6347)-LEN(SUBSTITUTE((UPPER(db!$G$2:$G$6347)),UPPER(O$10),"")))/LEN(O$10)))</f>
        <v>0</v>
      </c>
      <c r="P78" s="181">
        <f>IF(P$10="","",SUMPRODUCT(--(db!$B$2:$B$6347=$E78),(LEN(db!$G$2:$G$6347)-LEN(SUBSTITUTE((UPPER(db!$G$2:$G$6347)),UPPER(P$10),"")))/LEN(P$10)))</f>
        <v>0</v>
      </c>
      <c r="Q78" s="181">
        <f>IF(Q$10="","",SUMPRODUCT(--(db!$B$2:$B$6347=$E78),(LEN(db!$G$2:$G$6347)-LEN(SUBSTITUTE((UPPER(db!$G$2:$G$6347)),UPPER(Q$10),"")))/LEN(Q$10)))</f>
        <v>0</v>
      </c>
      <c r="R78" s="181">
        <f>IF(R$10="","",SUMPRODUCT(--(db!$B$2:$B$6347=$E78),(LEN(db!$G$2:$G$6347)-LEN(SUBSTITUTE((UPPER(db!$G$2:$G$6347)),UPPER(R$10),"")))/LEN(R$10)))</f>
        <v>0</v>
      </c>
      <c r="S78" s="181">
        <f>IF(S$10="","",SUMPRODUCT(--(db!$B$2:$B$6347=$E78),(LEN(db!$G$2:$G$6347)-LEN(SUBSTITUTE((UPPER(db!$G$2:$G$6347)),UPPER(S$10),"")))/LEN(S$10)))</f>
        <v>0</v>
      </c>
      <c r="T78" s="181">
        <f>IF(T$10="","",SUMPRODUCT(--(db!$B$2:$B$6347=$E78),(LEN(db!$G$2:$G$6347)-LEN(SUBSTITUTE((UPPER(db!$G$2:$G$6347)),UPPER(T$10),"")))/LEN(T$10)))</f>
        <v>0</v>
      </c>
      <c r="U78" s="181">
        <f>IF(U$10="","",SUMPRODUCT(--(db!$B$2:$B$6347=$E78),(LEN(db!$G$2:$G$6347)-LEN(SUBSTITUTE((UPPER(db!$G$2:$G$6347)),UPPER(U$10),"")))/LEN(U$10)))</f>
        <v>0</v>
      </c>
      <c r="V78" s="181">
        <f>IF(V$10="","",SUMPRODUCT(--(db!$B$2:$B$6347=$E78),(LEN(db!$G$2:$G$6347)-LEN(SUBSTITUTE((UPPER(db!$G$2:$G$6347)),UPPER(V$10),"")))/LEN(V$10)))</f>
        <v>0</v>
      </c>
      <c r="W78" s="181">
        <f>IF(W$10="","",SUMPRODUCT(--(db!$B$2:$B$6347=$E78),(LEN(db!$G$2:$G$6347)-LEN(SUBSTITUTE((UPPER(db!$G$2:$G$6347)),UPPER(W$10),"")))/LEN(W$10)))</f>
        <v>0</v>
      </c>
      <c r="X78" s="181">
        <f>IF(X$10="","",SUMPRODUCT(--(db!$B$2:$B$6347=$E78),(LEN(db!$G$2:$G$6347)-LEN(SUBSTITUTE((UPPER(db!$G$2:$G$6347)),UPPER(X$10),"")))/LEN(X$10)))</f>
        <v>0</v>
      </c>
      <c r="Y78" s="181">
        <f>IF(Y$10="","",SUMPRODUCT(--(db!$B$2:$B$6347=$E78),(LEN(db!$G$2:$G$6347)-LEN(SUBSTITUTE((UPPER(db!$G$2:$G$6347)),UPPER(Y$10),"")))/LEN(Y$10)))</f>
        <v>0</v>
      </c>
      <c r="Z78" s="181">
        <f>IF(Z$10="","",SUMPRODUCT(--(db!$B$2:$B$6347=$E78),(LEN(db!$G$2:$G$6347)-LEN(SUBSTITUTE((UPPER(db!$G$2:$G$6347)),UPPER(Z$10),"")))/LEN(Z$10)))</f>
        <v>0</v>
      </c>
      <c r="AA78" s="181">
        <f>IF(AA$10="","",SUMPRODUCT(--(db!$B$2:$B$6347=$E78),(LEN(db!$G$2:$G$6347)-LEN(SUBSTITUTE((UPPER(db!$G$2:$G$6347)),UPPER(AA$10),"")))/LEN(AA$10)))</f>
        <v>0</v>
      </c>
      <c r="AB78" s="181">
        <f>IF(AB$10="","",SUMPRODUCT(--(db!$B$2:$B$6347=$E78),(LEN(db!$G$2:$G$6347)-LEN(SUBSTITUTE((UPPER(db!$G$2:$G$6347)),UPPER(AB$10),"")))/LEN(AB$10)))</f>
        <v>0</v>
      </c>
      <c r="AC78" s="269">
        <f>IF(AC$10="","",SUMPRODUCT(--(db!$B$2:$B$6347=$E78),(LEN(db!$G$2:$G$6347)-LEN(SUBSTITUTE((UPPER(db!$G$2:$G$6347)),UPPER(AC$10),"")))/LEN(AC$10)))</f>
        <v>0</v>
      </c>
      <c r="AD78" s="181">
        <f>IF(AD$10="","",SUMPRODUCT(--(db!$B$2:$B$6347=$E78),(LEN(db!$G$2:$G$6347)-LEN(SUBSTITUTE((UPPER(db!$G$2:$G$6347)),UPPER(AD$10),"")))/LEN(AD$10)))</f>
        <v>0</v>
      </c>
      <c r="AE78" s="181">
        <f>IF(AE$10="","",SUMPRODUCT(--(db!$B$2:$B$6347=$E78),(LEN(db!$G$2:$G$6347)-LEN(SUBSTITUTE((UPPER(db!$G$2:$G$6347)),UPPER(AE$10),"")))/LEN(AE$10)))</f>
        <v>0</v>
      </c>
      <c r="AF78" s="181">
        <f>IF(AF$10="","",SUMPRODUCT(--(db!$B$2:$B$6347=$E78),(LEN(db!$G$2:$G$6347)-LEN(SUBSTITUTE((UPPER(db!$G$2:$G$6347)),UPPER(AF$10),"")))/LEN(AF$10)))</f>
        <v>0</v>
      </c>
      <c r="AG78" s="181">
        <f>IF(AG$10="","",SUMPRODUCT(--(db!$B$2:$B$6347=$E78),(LEN(db!$G$2:$G$6347)-LEN(SUBSTITUTE((UPPER(db!$G$2:$G$6347)),UPPER(AG$10),"")))/LEN(AG$10)))</f>
        <v>0</v>
      </c>
      <c r="AH78" s="181">
        <f>IF(AH$10="","",SUMPRODUCT(--(db!$B$2:$B$6347=$E78),(LEN(db!$G$2:$G$6347)-LEN(SUBSTITUTE((UPPER(db!$G$2:$G$6347)),UPPER(AH$10),"")))/LEN(AH$10)))</f>
        <v>0</v>
      </c>
      <c r="AI78" s="181">
        <f>IF(AI$10="","",SUMPRODUCT(--(db!$B$2:$B$6347=$E78),(LEN(db!$G$2:$G$6347)-LEN(SUBSTITUTE((UPPER(db!$G$2:$G$6347)),UPPER(AI$10),"")))/LEN(AI$10)))</f>
        <v>0</v>
      </c>
      <c r="AJ78" s="181">
        <f>IF(AJ$10="","",SUMPRODUCT(--(db!$B$2:$B$6347=$E78),(LEN(db!$G$2:$G$6347)-LEN(SUBSTITUTE((UPPER(db!$G$2:$G$6347)),UPPER(AJ$10),"")))/LEN(AJ$10)))</f>
        <v>0</v>
      </c>
      <c r="AK78" s="181">
        <f>IF(AK$10="","",SUMPRODUCT(--(db!$B$2:$B$6347=$E78),(LEN(db!$G$2:$G$6347)-LEN(SUBSTITUTE((UPPER(db!$G$2:$G$6347)),UPPER(AK$10),"")))/LEN(AK$10)))</f>
        <v>0</v>
      </c>
      <c r="AL78" s="181">
        <f>IF(AL$10="","",SUMPRODUCT(--(db!$B$2:$B$6347=$E78),(LEN(db!$G$2:$G$6347)-LEN(SUBSTITUTE((UPPER(db!$G$2:$G$6347)),UPPER(AL$10),"")))/LEN(AL$10)))</f>
        <v>0</v>
      </c>
      <c r="AM78" s="181">
        <f>IF(AM$10="","",SUMPRODUCT(--(db!$B$2:$B$6347=$E78),(LEN(db!$G$2:$G$6347)-LEN(SUBSTITUTE((UPPER(db!$G$2:$G$6347)),UPPER(AM$10),"")))/LEN(AM$10)))</f>
        <v>0</v>
      </c>
      <c r="AN78" s="181">
        <f>IF(AN$10="","",SUMPRODUCT(--(db!$B$2:$B$6347=$E78),(LEN(db!$G$2:$G$6347)-LEN(SUBSTITUTE((UPPER(db!$G$2:$G$6347)),UPPER(AN$10),"")))/LEN(AN$10)))</f>
        <v>0</v>
      </c>
      <c r="AO78" s="181">
        <f>IF(AO$10="","",SUMPRODUCT(--(db!$B$2:$B$6347=$E78),(LEN(db!$G$2:$G$6347)-LEN(SUBSTITUTE((UPPER(db!$G$2:$G$6347)),UPPER(AO$10),"")))/LEN(AO$10)))</f>
        <v>0</v>
      </c>
      <c r="AP78" s="181">
        <f>IF(AP$10="","",SUMPRODUCT(--(db!$B$2:$B$6347=$E78),(LEN(db!$G$2:$G$6347)-LEN(SUBSTITUTE((UPPER(db!$G$2:$G$6347)),UPPER(AP$10),"")))/LEN(AP$10)))</f>
        <v>0</v>
      </c>
      <c r="AQ78" s="182">
        <f>IF(AQ$10="","",SUMPRODUCT(--(db!$B$2:$B$6347=$E78),(LEN(db!$G$2:$G$6347)-LEN(SUBSTITUTE((UPPER(db!$G$2:$G$6347)),UPPER(AQ$10),"")))/LEN(AQ$10)))</f>
        <v>0</v>
      </c>
      <c r="AR78" s="120">
        <v>68</v>
      </c>
      <c r="AS78" s="115">
        <v>50</v>
      </c>
      <c r="AT78" s="121" t="s">
        <v>261</v>
      </c>
      <c r="AU78" s="122">
        <f t="shared" si="20"/>
        <v>0</v>
      </c>
      <c r="AW78" s="333"/>
      <c r="AX78" s="344"/>
      <c r="AY78" s="353">
        <f>SUM($AY$65:$AY$72)</f>
        <v>0</v>
      </c>
      <c r="AZ78" s="355">
        <f>SUM($AZ$73:$AZ$77)</f>
        <v>232</v>
      </c>
      <c r="BA78" s="355">
        <f>SUM($BA$73:$BA$77)</f>
        <v>232</v>
      </c>
      <c r="BD78" s="402">
        <v>7</v>
      </c>
      <c r="BE78" s="332" t="s">
        <v>404</v>
      </c>
      <c r="BF78" s="406" t="s">
        <v>258</v>
      </c>
      <c r="BG78" s="403">
        <v>100</v>
      </c>
      <c r="BH78" s="353">
        <f>SUM($AH$52,$AH$60)</f>
        <v>0</v>
      </c>
      <c r="BI78" s="343">
        <f>BJ78-BH78</f>
        <v>0</v>
      </c>
      <c r="BJ78" s="407">
        <f>SUM(AU60,AU52)</f>
        <v>0</v>
      </c>
      <c r="BK78" s="98"/>
      <c r="BL78" s="61"/>
      <c r="BM78" s="424">
        <v>43</v>
      </c>
      <c r="BN78" s="425" t="s">
        <v>293</v>
      </c>
      <c r="BO78" s="423">
        <v>48</v>
      </c>
      <c r="BP78" s="175"/>
      <c r="BQ78" s="61"/>
      <c r="BR78" s="61"/>
      <c r="BS78" s="61"/>
    </row>
    <row r="79" spans="3:71" x14ac:dyDescent="0.25">
      <c r="C79" s="115"/>
      <c r="D79" s="115"/>
      <c r="E79" s="116">
        <v>69</v>
      </c>
      <c r="F79" s="128">
        <f>IF(F$10="","",SUMPRODUCT(--(db!$B$2:$B$6347=$E79),(LEN(db!$G$2:$G$6347)-LEN(SUBSTITUTE((UPPER(db!$G$2:$G$6347)),UPPER(F$10),"")))/LEN(F$10)))</f>
        <v>0</v>
      </c>
      <c r="G79" s="30">
        <f>IF(G$10="","",SUMPRODUCT(--(db!$B$2:$B$6347=$E79),(LEN(db!$G$2:$G$6347)-LEN(SUBSTITUTE((UPPER(db!$G$2:$G$6347)),UPPER(G$10),"")))/LEN(G$10)))</f>
        <v>0</v>
      </c>
      <c r="H79" s="30">
        <f>IF(H$10="","",SUMPRODUCT(--(db!$B$2:$B$6347=$E79),(LEN(db!$G$2:$G$6347)-LEN(SUBSTITUTE((UPPER(db!$G$2:$G$6347)),UPPER(H$10),"")))/LEN(H$10)))</f>
        <v>0</v>
      </c>
      <c r="I79" s="30">
        <f>IF(I$10="","",SUMPRODUCT(--(db!$B$2:$B$6347=$E79),(LEN(db!$G$2:$G$6347)-LEN(SUBSTITUTE((UPPER(db!$G$2:$G$6347)),UPPER(I$10),"")))/LEN(I$10)))</f>
        <v>0</v>
      </c>
      <c r="J79" s="30">
        <f>IF(J$10="","",SUMPRODUCT(--(db!$B$2:$B$6347=$E79),(LEN(db!$G$2:$G$6347)-LEN(SUBSTITUTE((UPPER(db!$G$2:$G$6347)),UPPER(J$10),"")))/LEN(J$10)))</f>
        <v>0</v>
      </c>
      <c r="K79" s="30">
        <f>IF(K$10="","",SUMPRODUCT(--(db!$B$2:$B$6347=$E79),(LEN(db!$G$2:$G$6347)-LEN(SUBSTITUTE((UPPER(db!$G$2:$G$6347)),UPPER(K$10),"")))/LEN(K$10)))</f>
        <v>0</v>
      </c>
      <c r="L79" s="30">
        <f>IF(L$10="","",SUMPRODUCT(--(db!$B$2:$B$6347=$E79),(LEN(db!$G$2:$G$6347)-LEN(SUBSTITUTE((UPPER(db!$G$2:$G$6347)),UPPER(L$10),"")))/LEN(L$10)))</f>
        <v>0</v>
      </c>
      <c r="M79" s="30">
        <f>IF(M$10="","",SUMPRODUCT(--(db!$B$2:$B$6347=$E79),(LEN(db!$G$2:$G$6347)-LEN(SUBSTITUTE((UPPER(db!$G$2:$G$6347)),UPPER(M$10),"")))/LEN(M$10)))</f>
        <v>0</v>
      </c>
      <c r="N79" s="30">
        <f>IF(N$10="","",SUMPRODUCT(--(db!$B$2:$B$6347=$E79),(LEN(db!$G$2:$G$6347)-LEN(SUBSTITUTE((UPPER(db!$G$2:$G$6347)),UPPER(N$10),"")))/LEN(N$10)))</f>
        <v>0</v>
      </c>
      <c r="O79" s="30">
        <f>IF(O$10="","",SUMPRODUCT(--(db!$B$2:$B$6347=$E79),(LEN(db!$G$2:$G$6347)-LEN(SUBSTITUTE((UPPER(db!$G$2:$G$6347)),UPPER(O$10),"")))/LEN(O$10)))</f>
        <v>0</v>
      </c>
      <c r="P79" s="30">
        <f>IF(P$10="","",SUMPRODUCT(--(db!$B$2:$B$6347=$E79),(LEN(db!$G$2:$G$6347)-LEN(SUBSTITUTE((UPPER(db!$G$2:$G$6347)),UPPER(P$10),"")))/LEN(P$10)))</f>
        <v>0</v>
      </c>
      <c r="Q79" s="30">
        <f>IF(Q$10="","",SUMPRODUCT(--(db!$B$2:$B$6347=$E79),(LEN(db!$G$2:$G$6347)-LEN(SUBSTITUTE((UPPER(db!$G$2:$G$6347)),UPPER(Q$10),"")))/LEN(Q$10)))</f>
        <v>0</v>
      </c>
      <c r="R79" s="30">
        <f>IF(R$10="","",SUMPRODUCT(--(db!$B$2:$B$6347=$E79),(LEN(db!$G$2:$G$6347)-LEN(SUBSTITUTE((UPPER(db!$G$2:$G$6347)),UPPER(R$10),"")))/LEN(R$10)))</f>
        <v>0</v>
      </c>
      <c r="S79" s="30">
        <f>IF(S$10="","",SUMPRODUCT(--(db!$B$2:$B$6347=$E79),(LEN(db!$G$2:$G$6347)-LEN(SUBSTITUTE((UPPER(db!$G$2:$G$6347)),UPPER(S$10),"")))/LEN(S$10)))</f>
        <v>0</v>
      </c>
      <c r="T79" s="30">
        <f>IF(T$10="","",SUMPRODUCT(--(db!$B$2:$B$6347=$E79),(LEN(db!$G$2:$G$6347)-LEN(SUBSTITUTE((UPPER(db!$G$2:$G$6347)),UPPER(T$10),"")))/LEN(T$10)))</f>
        <v>0</v>
      </c>
      <c r="U79" s="30">
        <f>IF(U$10="","",SUMPRODUCT(--(db!$B$2:$B$6347=$E79),(LEN(db!$G$2:$G$6347)-LEN(SUBSTITUTE((UPPER(db!$G$2:$G$6347)),UPPER(U$10),"")))/LEN(U$10)))</f>
        <v>0</v>
      </c>
      <c r="V79" s="30">
        <f>IF(V$10="","",SUMPRODUCT(--(db!$B$2:$B$6347=$E79),(LEN(db!$G$2:$G$6347)-LEN(SUBSTITUTE((UPPER(db!$G$2:$G$6347)),UPPER(V$10),"")))/LEN(V$10)))</f>
        <v>0</v>
      </c>
      <c r="W79" s="30">
        <f>IF(W$10="","",SUMPRODUCT(--(db!$B$2:$B$6347=$E79),(LEN(db!$G$2:$G$6347)-LEN(SUBSTITUTE((UPPER(db!$G$2:$G$6347)),UPPER(W$10),"")))/LEN(W$10)))</f>
        <v>0</v>
      </c>
      <c r="X79" s="30">
        <f>IF(X$10="","",SUMPRODUCT(--(db!$B$2:$B$6347=$E79),(LEN(db!$G$2:$G$6347)-LEN(SUBSTITUTE((UPPER(db!$G$2:$G$6347)),UPPER(X$10),"")))/LEN(X$10)))</f>
        <v>0</v>
      </c>
      <c r="Y79" s="30">
        <f>IF(Y$10="","",SUMPRODUCT(--(db!$B$2:$B$6347=$E79),(LEN(db!$G$2:$G$6347)-LEN(SUBSTITUTE((UPPER(db!$G$2:$G$6347)),UPPER(Y$10),"")))/LEN(Y$10)))</f>
        <v>0</v>
      </c>
      <c r="Z79" s="30">
        <f>IF(Z$10="","",SUMPRODUCT(--(db!$B$2:$B$6347=$E79),(LEN(db!$G$2:$G$6347)-LEN(SUBSTITUTE((UPPER(db!$G$2:$G$6347)),UPPER(Z$10),"")))/LEN(Z$10)))</f>
        <v>0</v>
      </c>
      <c r="AA79" s="30">
        <f>IF(AA$10="","",SUMPRODUCT(--(db!$B$2:$B$6347=$E79),(LEN(db!$G$2:$G$6347)-LEN(SUBSTITUTE((UPPER(db!$G$2:$G$6347)),UPPER(AA$10),"")))/LEN(AA$10)))</f>
        <v>0</v>
      </c>
      <c r="AB79" s="30">
        <f>IF(AB$10="","",SUMPRODUCT(--(db!$B$2:$B$6347=$E79),(LEN(db!$G$2:$G$6347)-LEN(SUBSTITUTE((UPPER(db!$G$2:$G$6347)),UPPER(AB$10),"")))/LEN(AB$10)))</f>
        <v>0</v>
      </c>
      <c r="AC79" s="30">
        <f>IF(AC$10="","",SUMPRODUCT(--(db!$B$2:$B$6347=$E79),(LEN(db!$G$2:$G$6347)-LEN(SUBSTITUTE((UPPER(db!$G$2:$G$6347)),UPPER(AC$10),"")))/LEN(AC$10)))</f>
        <v>0</v>
      </c>
      <c r="AD79" s="30">
        <f>IF(AD$10="","",SUMPRODUCT(--(db!$B$2:$B$6347=$E79),(LEN(db!$G$2:$G$6347)-LEN(SUBSTITUTE((UPPER(db!$G$2:$G$6347)),UPPER(AD$10),"")))/LEN(AD$10)))</f>
        <v>0</v>
      </c>
      <c r="AE79" s="30">
        <f>IF(AE$10="","",SUMPRODUCT(--(db!$B$2:$B$6347=$E79),(LEN(db!$G$2:$G$6347)-LEN(SUBSTITUTE((UPPER(db!$G$2:$G$6347)),UPPER(AE$10),"")))/LEN(AE$10)))</f>
        <v>0</v>
      </c>
      <c r="AF79" s="30">
        <f>IF(AF$10="","",SUMPRODUCT(--(db!$B$2:$B$6347=$E79),(LEN(db!$G$2:$G$6347)-LEN(SUBSTITUTE((UPPER(db!$G$2:$G$6347)),UPPER(AF$10),"")))/LEN(AF$10)))</f>
        <v>0</v>
      </c>
      <c r="AG79" s="30">
        <f>IF(AG$10="","",SUMPRODUCT(--(db!$B$2:$B$6347=$E79),(LEN(db!$G$2:$G$6347)-LEN(SUBSTITUTE((UPPER(db!$G$2:$G$6347)),UPPER(AG$10),"")))/LEN(AG$10)))</f>
        <v>0</v>
      </c>
      <c r="AH79" s="30">
        <f>IF(AH$10="","",SUMPRODUCT(--(db!$B$2:$B$6347=$E79),(LEN(db!$G$2:$G$6347)-LEN(SUBSTITUTE((UPPER(db!$G$2:$G$6347)),UPPER(AH$10),"")))/LEN(AH$10)))</f>
        <v>0</v>
      </c>
      <c r="AI79" s="30">
        <f>IF(AI$10="","",SUMPRODUCT(--(db!$B$2:$B$6347=$E79),(LEN(db!$G$2:$G$6347)-LEN(SUBSTITUTE((UPPER(db!$G$2:$G$6347)),UPPER(AI$10),"")))/LEN(AI$10)))</f>
        <v>0</v>
      </c>
      <c r="AJ79" s="30">
        <f>IF(AJ$10="","",SUMPRODUCT(--(db!$B$2:$B$6347=$E79),(LEN(db!$G$2:$G$6347)-LEN(SUBSTITUTE((UPPER(db!$G$2:$G$6347)),UPPER(AJ$10),"")))/LEN(AJ$10)))</f>
        <v>0</v>
      </c>
      <c r="AK79" s="30">
        <f>IF(AK$10="","",SUMPRODUCT(--(db!$B$2:$B$6347=$E79),(LEN(db!$G$2:$G$6347)-LEN(SUBSTITUTE((UPPER(db!$G$2:$G$6347)),UPPER(AK$10),"")))/LEN(AK$10)))</f>
        <v>0</v>
      </c>
      <c r="AL79" s="30">
        <f>IF(AL$10="","",SUMPRODUCT(--(db!$B$2:$B$6347=$E79),(LEN(db!$G$2:$G$6347)-LEN(SUBSTITUTE((UPPER(db!$G$2:$G$6347)),UPPER(AL$10),"")))/LEN(AL$10)))</f>
        <v>0</v>
      </c>
      <c r="AM79" s="30">
        <f>IF(AM$10="","",SUMPRODUCT(--(db!$B$2:$B$6347=$E79),(LEN(db!$G$2:$G$6347)-LEN(SUBSTITUTE((UPPER(db!$G$2:$G$6347)),UPPER(AM$10),"")))/LEN(AM$10)))</f>
        <v>0</v>
      </c>
      <c r="AN79" s="30">
        <f>IF(AN$10="","",SUMPRODUCT(--(db!$B$2:$B$6347=$E79),(LEN(db!$G$2:$G$6347)-LEN(SUBSTITUTE((UPPER(db!$G$2:$G$6347)),UPPER(AN$10),"")))/LEN(AN$10)))</f>
        <v>0</v>
      </c>
      <c r="AO79" s="30">
        <f>IF(AO$10="","",SUMPRODUCT(--(db!$B$2:$B$6347=$E79),(LEN(db!$G$2:$G$6347)-LEN(SUBSTITUTE((UPPER(db!$G$2:$G$6347)),UPPER(AO$10),"")))/LEN(AO$10)))</f>
        <v>0</v>
      </c>
      <c r="AP79" s="30">
        <f>IF(AP$10="","",SUMPRODUCT(--(db!$B$2:$B$6347=$E79),(LEN(db!$G$2:$G$6347)-LEN(SUBSTITUTE((UPPER(db!$G$2:$G$6347)),UPPER(AP$10),"")))/LEN(AP$10)))</f>
        <v>0</v>
      </c>
      <c r="AQ79" s="129">
        <f>IF(AQ$10="","",SUMPRODUCT(--(db!$B$2:$B$6347=$E79),(LEN(db!$G$2:$G$6347)-LEN(SUBSTITUTE((UPPER(db!$G$2:$G$6347)),UPPER(AQ$10),"")))/LEN(AQ$10)))</f>
        <v>0</v>
      </c>
      <c r="AR79" s="120">
        <v>69</v>
      </c>
      <c r="AS79" s="115"/>
      <c r="AT79" s="121"/>
      <c r="AU79" s="122">
        <f t="shared" si="20"/>
        <v>0</v>
      </c>
      <c r="AW79" s="333"/>
      <c r="AX79" s="344"/>
      <c r="AY79" s="345" t="str">
        <f>"= 19 x "&amp;$AY$78/19</f>
        <v>= 19 x 0</v>
      </c>
      <c r="AZ79" s="345" t="str">
        <f>"= 19 x "&amp;AZ78/19</f>
        <v>= 19 x 12,2105263157895</v>
      </c>
      <c r="BA79" s="345" t="str">
        <f>"= 19 x "&amp;BA78/19</f>
        <v>= 19 x 12,2105263157895</v>
      </c>
      <c r="BD79" s="408"/>
      <c r="BE79" s="295"/>
      <c r="BF79" s="379"/>
      <c r="BG79" s="380"/>
      <c r="BH79" s="130" t="str">
        <f>"= 19 x "&amp;SUM(BH78)/19</f>
        <v>= 19 x 0</v>
      </c>
      <c r="BI79" s="130" t="str">
        <f>"= 19 x "&amp;SUM(BI78)/19</f>
        <v>= 19 x 0</v>
      </c>
      <c r="BJ79" s="385" t="str">
        <f>"= 19 x "&amp;SUM(BJ78)/19</f>
        <v>= 19 x 0</v>
      </c>
      <c r="BK79" s="98"/>
      <c r="BL79" s="61"/>
      <c r="BM79" s="424">
        <v>44</v>
      </c>
      <c r="BN79" s="425" t="s">
        <v>293</v>
      </c>
      <c r="BO79" s="423">
        <v>48</v>
      </c>
      <c r="BP79" s="175"/>
      <c r="BQ79" s="61"/>
      <c r="BR79" s="61"/>
      <c r="BS79" s="61"/>
    </row>
    <row r="80" spans="3:71" x14ac:dyDescent="0.25">
      <c r="C80" s="115"/>
      <c r="D80" s="115"/>
      <c r="E80" s="116">
        <v>70</v>
      </c>
      <c r="F80" s="128">
        <f>IF(F$10="","",SUMPRODUCT(--(db!$B$2:$B$6347=$E80),(LEN(db!$G$2:$G$6347)-LEN(SUBSTITUTE((UPPER(db!$G$2:$G$6347)),UPPER(F$10),"")))/LEN(F$10)))</f>
        <v>0</v>
      </c>
      <c r="G80" s="30">
        <f>IF(G$10="","",SUMPRODUCT(--(db!$B$2:$B$6347=$E80),(LEN(db!$G$2:$G$6347)-LEN(SUBSTITUTE((UPPER(db!$G$2:$G$6347)),UPPER(G$10),"")))/LEN(G$10)))</f>
        <v>0</v>
      </c>
      <c r="H80" s="30">
        <f>IF(H$10="","",SUMPRODUCT(--(db!$B$2:$B$6347=$E80),(LEN(db!$G$2:$G$6347)-LEN(SUBSTITUTE((UPPER(db!$G$2:$G$6347)),UPPER(H$10),"")))/LEN(H$10)))</f>
        <v>0</v>
      </c>
      <c r="I80" s="30">
        <f>IF(I$10="","",SUMPRODUCT(--(db!$B$2:$B$6347=$E80),(LEN(db!$G$2:$G$6347)-LEN(SUBSTITUTE((UPPER(db!$G$2:$G$6347)),UPPER(I$10),"")))/LEN(I$10)))</f>
        <v>0</v>
      </c>
      <c r="J80" s="30">
        <f>IF(J$10="","",SUMPRODUCT(--(db!$B$2:$B$6347=$E80),(LEN(db!$G$2:$G$6347)-LEN(SUBSTITUTE((UPPER(db!$G$2:$G$6347)),UPPER(J$10),"")))/LEN(J$10)))</f>
        <v>0</v>
      </c>
      <c r="K80" s="30">
        <f>IF(K$10="","",SUMPRODUCT(--(db!$B$2:$B$6347=$E80),(LEN(db!$G$2:$G$6347)-LEN(SUBSTITUTE((UPPER(db!$G$2:$G$6347)),UPPER(K$10),"")))/LEN(K$10)))</f>
        <v>0</v>
      </c>
      <c r="L80" s="30">
        <f>IF(L$10="","",SUMPRODUCT(--(db!$B$2:$B$6347=$E80),(LEN(db!$G$2:$G$6347)-LEN(SUBSTITUTE((UPPER(db!$G$2:$G$6347)),UPPER(L$10),"")))/LEN(L$10)))</f>
        <v>0</v>
      </c>
      <c r="M80" s="30">
        <f>IF(M$10="","",SUMPRODUCT(--(db!$B$2:$B$6347=$E80),(LEN(db!$G$2:$G$6347)-LEN(SUBSTITUTE((UPPER(db!$G$2:$G$6347)),UPPER(M$10),"")))/LEN(M$10)))</f>
        <v>0</v>
      </c>
      <c r="N80" s="30">
        <f>IF(N$10="","",SUMPRODUCT(--(db!$B$2:$B$6347=$E80),(LEN(db!$G$2:$G$6347)-LEN(SUBSTITUTE((UPPER(db!$G$2:$G$6347)),UPPER(N$10),"")))/LEN(N$10)))</f>
        <v>0</v>
      </c>
      <c r="O80" s="30">
        <f>IF(O$10="","",SUMPRODUCT(--(db!$B$2:$B$6347=$E80),(LEN(db!$G$2:$G$6347)-LEN(SUBSTITUTE((UPPER(db!$G$2:$G$6347)),UPPER(O$10),"")))/LEN(O$10)))</f>
        <v>0</v>
      </c>
      <c r="P80" s="30">
        <f>IF(P$10="","",SUMPRODUCT(--(db!$B$2:$B$6347=$E80),(LEN(db!$G$2:$G$6347)-LEN(SUBSTITUTE((UPPER(db!$G$2:$G$6347)),UPPER(P$10),"")))/LEN(P$10)))</f>
        <v>0</v>
      </c>
      <c r="Q80" s="30">
        <f>IF(Q$10="","",SUMPRODUCT(--(db!$B$2:$B$6347=$E80),(LEN(db!$G$2:$G$6347)-LEN(SUBSTITUTE((UPPER(db!$G$2:$G$6347)),UPPER(Q$10),"")))/LEN(Q$10)))</f>
        <v>0</v>
      </c>
      <c r="R80" s="30">
        <f>IF(R$10="","",SUMPRODUCT(--(db!$B$2:$B$6347=$E80),(LEN(db!$G$2:$G$6347)-LEN(SUBSTITUTE((UPPER(db!$G$2:$G$6347)),UPPER(R$10),"")))/LEN(R$10)))</f>
        <v>0</v>
      </c>
      <c r="S80" s="30">
        <f>IF(S$10="","",SUMPRODUCT(--(db!$B$2:$B$6347=$E80),(LEN(db!$G$2:$G$6347)-LEN(SUBSTITUTE((UPPER(db!$G$2:$G$6347)),UPPER(S$10),"")))/LEN(S$10)))</f>
        <v>0</v>
      </c>
      <c r="T80" s="30">
        <f>IF(T$10="","",SUMPRODUCT(--(db!$B$2:$B$6347=$E80),(LEN(db!$G$2:$G$6347)-LEN(SUBSTITUTE((UPPER(db!$G$2:$G$6347)),UPPER(T$10),"")))/LEN(T$10)))</f>
        <v>0</v>
      </c>
      <c r="U80" s="30">
        <f>IF(U$10="","",SUMPRODUCT(--(db!$B$2:$B$6347=$E80),(LEN(db!$G$2:$G$6347)-LEN(SUBSTITUTE((UPPER(db!$G$2:$G$6347)),UPPER(U$10),"")))/LEN(U$10)))</f>
        <v>0</v>
      </c>
      <c r="V80" s="30">
        <f>IF(V$10="","",SUMPRODUCT(--(db!$B$2:$B$6347=$E80),(LEN(db!$G$2:$G$6347)-LEN(SUBSTITUTE((UPPER(db!$G$2:$G$6347)),UPPER(V$10),"")))/LEN(V$10)))</f>
        <v>0</v>
      </c>
      <c r="W80" s="30">
        <f>IF(W$10="","",SUMPRODUCT(--(db!$B$2:$B$6347=$E80),(LEN(db!$G$2:$G$6347)-LEN(SUBSTITUTE((UPPER(db!$G$2:$G$6347)),UPPER(W$10),"")))/LEN(W$10)))</f>
        <v>0</v>
      </c>
      <c r="X80" s="30">
        <f>IF(X$10="","",SUMPRODUCT(--(db!$B$2:$B$6347=$E80),(LEN(db!$G$2:$G$6347)-LEN(SUBSTITUTE((UPPER(db!$G$2:$G$6347)),UPPER(X$10),"")))/LEN(X$10)))</f>
        <v>0</v>
      </c>
      <c r="Y80" s="30">
        <f>IF(Y$10="","",SUMPRODUCT(--(db!$B$2:$B$6347=$E80),(LEN(db!$G$2:$G$6347)-LEN(SUBSTITUTE((UPPER(db!$G$2:$G$6347)),UPPER(Y$10),"")))/LEN(Y$10)))</f>
        <v>0</v>
      </c>
      <c r="Z80" s="30">
        <f>IF(Z$10="","",SUMPRODUCT(--(db!$B$2:$B$6347=$E80),(LEN(db!$G$2:$G$6347)-LEN(SUBSTITUTE((UPPER(db!$G$2:$G$6347)),UPPER(Z$10),"")))/LEN(Z$10)))</f>
        <v>0</v>
      </c>
      <c r="AA80" s="30">
        <f>IF(AA$10="","",SUMPRODUCT(--(db!$B$2:$B$6347=$E80),(LEN(db!$G$2:$G$6347)-LEN(SUBSTITUTE((UPPER(db!$G$2:$G$6347)),UPPER(AA$10),"")))/LEN(AA$10)))</f>
        <v>0</v>
      </c>
      <c r="AB80" s="30">
        <f>IF(AB$10="","",SUMPRODUCT(--(db!$B$2:$B$6347=$E80),(LEN(db!$G$2:$G$6347)-LEN(SUBSTITUTE((UPPER(db!$G$2:$G$6347)),UPPER(AB$10),"")))/LEN(AB$10)))</f>
        <v>0</v>
      </c>
      <c r="AC80" s="30">
        <f>IF(AC$10="","",SUMPRODUCT(--(db!$B$2:$B$6347=$E80),(LEN(db!$G$2:$G$6347)-LEN(SUBSTITUTE((UPPER(db!$G$2:$G$6347)),UPPER(AC$10),"")))/LEN(AC$10)))</f>
        <v>0</v>
      </c>
      <c r="AD80" s="30">
        <f>IF(AD$10="","",SUMPRODUCT(--(db!$B$2:$B$6347=$E80),(LEN(db!$G$2:$G$6347)-LEN(SUBSTITUTE((UPPER(db!$G$2:$G$6347)),UPPER(AD$10),"")))/LEN(AD$10)))</f>
        <v>0</v>
      </c>
      <c r="AE80" s="30">
        <f>IF(AE$10="","",SUMPRODUCT(--(db!$B$2:$B$6347=$E80),(LEN(db!$G$2:$G$6347)-LEN(SUBSTITUTE((UPPER(db!$G$2:$G$6347)),UPPER(AE$10),"")))/LEN(AE$10)))</f>
        <v>0</v>
      </c>
      <c r="AF80" s="30">
        <f>IF(AF$10="","",SUMPRODUCT(--(db!$B$2:$B$6347=$E80),(LEN(db!$G$2:$G$6347)-LEN(SUBSTITUTE((UPPER(db!$G$2:$G$6347)),UPPER(AF$10),"")))/LEN(AF$10)))</f>
        <v>0</v>
      </c>
      <c r="AG80" s="30">
        <f>IF(AG$10="","",SUMPRODUCT(--(db!$B$2:$B$6347=$E80),(LEN(db!$G$2:$G$6347)-LEN(SUBSTITUTE((UPPER(db!$G$2:$G$6347)),UPPER(AG$10),"")))/LEN(AG$10)))</f>
        <v>0</v>
      </c>
      <c r="AH80" s="30">
        <f>IF(AH$10="","",SUMPRODUCT(--(db!$B$2:$B$6347=$E80),(LEN(db!$G$2:$G$6347)-LEN(SUBSTITUTE((UPPER(db!$G$2:$G$6347)),UPPER(AH$10),"")))/LEN(AH$10)))</f>
        <v>0</v>
      </c>
      <c r="AI80" s="30">
        <f>IF(AI$10="","",SUMPRODUCT(--(db!$B$2:$B$6347=$E80),(LEN(db!$G$2:$G$6347)-LEN(SUBSTITUTE((UPPER(db!$G$2:$G$6347)),UPPER(AI$10),"")))/LEN(AI$10)))</f>
        <v>0</v>
      </c>
      <c r="AJ80" s="30">
        <f>IF(AJ$10="","",SUMPRODUCT(--(db!$B$2:$B$6347=$E80),(LEN(db!$G$2:$G$6347)-LEN(SUBSTITUTE((UPPER(db!$G$2:$G$6347)),UPPER(AJ$10),"")))/LEN(AJ$10)))</f>
        <v>0</v>
      </c>
      <c r="AK80" s="30">
        <f>IF(AK$10="","",SUMPRODUCT(--(db!$B$2:$B$6347=$E80),(LEN(db!$G$2:$G$6347)-LEN(SUBSTITUTE((UPPER(db!$G$2:$G$6347)),UPPER(AK$10),"")))/LEN(AK$10)))</f>
        <v>0</v>
      </c>
      <c r="AL80" s="30">
        <f>IF(AL$10="","",SUMPRODUCT(--(db!$B$2:$B$6347=$E80),(LEN(db!$G$2:$G$6347)-LEN(SUBSTITUTE((UPPER(db!$G$2:$G$6347)),UPPER(AL$10),"")))/LEN(AL$10)))</f>
        <v>0</v>
      </c>
      <c r="AM80" s="30">
        <f>IF(AM$10="","",SUMPRODUCT(--(db!$B$2:$B$6347=$E80),(LEN(db!$G$2:$G$6347)-LEN(SUBSTITUTE((UPPER(db!$G$2:$G$6347)),UPPER(AM$10),"")))/LEN(AM$10)))</f>
        <v>0</v>
      </c>
      <c r="AN80" s="30">
        <f>IF(AN$10="","",SUMPRODUCT(--(db!$B$2:$B$6347=$E80),(LEN(db!$G$2:$G$6347)-LEN(SUBSTITUTE((UPPER(db!$G$2:$G$6347)),UPPER(AN$10),"")))/LEN(AN$10)))</f>
        <v>0</v>
      </c>
      <c r="AO80" s="30">
        <f>IF(AO$10="","",SUMPRODUCT(--(db!$B$2:$B$6347=$E80),(LEN(db!$G$2:$G$6347)-LEN(SUBSTITUTE((UPPER(db!$G$2:$G$6347)),UPPER(AO$10),"")))/LEN(AO$10)))</f>
        <v>0</v>
      </c>
      <c r="AP80" s="30">
        <f>IF(AP$10="","",SUMPRODUCT(--(db!$B$2:$B$6347=$E80),(LEN(db!$G$2:$G$6347)-LEN(SUBSTITUTE((UPPER(db!$G$2:$G$6347)),UPPER(AP$10),"")))/LEN(AP$10)))</f>
        <v>0</v>
      </c>
      <c r="AQ80" s="129">
        <f>IF(AQ$10="","",SUMPRODUCT(--(db!$B$2:$B$6347=$E80),(LEN(db!$G$2:$G$6347)-LEN(SUBSTITUTE((UPPER(db!$G$2:$G$6347)),UPPER(AQ$10),"")))/LEN(AQ$10)))</f>
        <v>0</v>
      </c>
      <c r="AR80" s="120">
        <v>70</v>
      </c>
      <c r="AS80" s="115"/>
      <c r="AT80" s="121"/>
      <c r="AU80" s="122">
        <f t="shared" si="20"/>
        <v>0</v>
      </c>
      <c r="AW80" s="344"/>
      <c r="AX80" s="344"/>
      <c r="AY80" s="335" t="s">
        <v>321</v>
      </c>
      <c r="AZ80" s="335" t="s">
        <v>326</v>
      </c>
      <c r="BA80" s="335" t="s">
        <v>327</v>
      </c>
      <c r="BD80" s="409"/>
      <c r="BE80" s="312"/>
      <c r="BF80" s="410"/>
      <c r="BG80" s="312"/>
      <c r="BH80" s="338" t="s">
        <v>328</v>
      </c>
      <c r="BI80" s="338" t="s">
        <v>329</v>
      </c>
      <c r="BJ80" s="411" t="s">
        <v>330</v>
      </c>
      <c r="BK80" s="98"/>
      <c r="BL80" s="61"/>
      <c r="BM80" s="424">
        <v>45</v>
      </c>
      <c r="BN80" s="425" t="s">
        <v>293</v>
      </c>
      <c r="BO80" s="423">
        <v>48</v>
      </c>
      <c r="BP80" s="175"/>
      <c r="BQ80" s="61"/>
      <c r="BR80" s="61"/>
      <c r="BS80" s="61"/>
    </row>
    <row r="81" spans="3:78" x14ac:dyDescent="0.25">
      <c r="C81" s="115"/>
      <c r="D81" s="115"/>
      <c r="E81" s="116">
        <v>71</v>
      </c>
      <c r="F81" s="128">
        <f>IF(F$10="","",SUMPRODUCT(--(db!$B$2:$B$6347=$E81),(LEN(db!$G$2:$G$6347)-LEN(SUBSTITUTE((UPPER(db!$G$2:$G$6347)),UPPER(F$10),"")))/LEN(F$10)))</f>
        <v>0</v>
      </c>
      <c r="G81" s="30">
        <f>IF(G$10="","",SUMPRODUCT(--(db!$B$2:$B$6347=$E81),(LEN(db!$G$2:$G$6347)-LEN(SUBSTITUTE((UPPER(db!$G$2:$G$6347)),UPPER(G$10),"")))/LEN(G$10)))</f>
        <v>0</v>
      </c>
      <c r="H81" s="30">
        <f>IF(H$10="","",SUMPRODUCT(--(db!$B$2:$B$6347=$E81),(LEN(db!$G$2:$G$6347)-LEN(SUBSTITUTE((UPPER(db!$G$2:$G$6347)),UPPER(H$10),"")))/LEN(H$10)))</f>
        <v>0</v>
      </c>
      <c r="I81" s="30">
        <f>IF(I$10="","",SUMPRODUCT(--(db!$B$2:$B$6347=$E81),(LEN(db!$G$2:$G$6347)-LEN(SUBSTITUTE((UPPER(db!$G$2:$G$6347)),UPPER(I$10),"")))/LEN(I$10)))</f>
        <v>0</v>
      </c>
      <c r="J81" s="30">
        <f>IF(J$10="","",SUMPRODUCT(--(db!$B$2:$B$6347=$E81),(LEN(db!$G$2:$G$6347)-LEN(SUBSTITUTE((UPPER(db!$G$2:$G$6347)),UPPER(J$10),"")))/LEN(J$10)))</f>
        <v>0</v>
      </c>
      <c r="K81" s="30">
        <f>IF(K$10="","",SUMPRODUCT(--(db!$B$2:$B$6347=$E81),(LEN(db!$G$2:$G$6347)-LEN(SUBSTITUTE((UPPER(db!$G$2:$G$6347)),UPPER(K$10),"")))/LEN(K$10)))</f>
        <v>0</v>
      </c>
      <c r="L81" s="30">
        <f>IF(L$10="","",SUMPRODUCT(--(db!$B$2:$B$6347=$E81),(LEN(db!$G$2:$G$6347)-LEN(SUBSTITUTE((UPPER(db!$G$2:$G$6347)),UPPER(L$10),"")))/LEN(L$10)))</f>
        <v>0</v>
      </c>
      <c r="M81" s="30">
        <f>IF(M$10="","",SUMPRODUCT(--(db!$B$2:$B$6347=$E81),(LEN(db!$G$2:$G$6347)-LEN(SUBSTITUTE((UPPER(db!$G$2:$G$6347)),UPPER(M$10),"")))/LEN(M$10)))</f>
        <v>0</v>
      </c>
      <c r="N81" s="30">
        <f>IF(N$10="","",SUMPRODUCT(--(db!$B$2:$B$6347=$E81),(LEN(db!$G$2:$G$6347)-LEN(SUBSTITUTE((UPPER(db!$G$2:$G$6347)),UPPER(N$10),"")))/LEN(N$10)))</f>
        <v>0</v>
      </c>
      <c r="O81" s="30">
        <f>IF(O$10="","",SUMPRODUCT(--(db!$B$2:$B$6347=$E81),(LEN(db!$G$2:$G$6347)-LEN(SUBSTITUTE((UPPER(db!$G$2:$G$6347)),UPPER(O$10),"")))/LEN(O$10)))</f>
        <v>0</v>
      </c>
      <c r="P81" s="30">
        <f>IF(P$10="","",SUMPRODUCT(--(db!$B$2:$B$6347=$E81),(LEN(db!$G$2:$G$6347)-LEN(SUBSTITUTE((UPPER(db!$G$2:$G$6347)),UPPER(P$10),"")))/LEN(P$10)))</f>
        <v>0</v>
      </c>
      <c r="Q81" s="30">
        <f>IF(Q$10="","",SUMPRODUCT(--(db!$B$2:$B$6347=$E81),(LEN(db!$G$2:$G$6347)-LEN(SUBSTITUTE((UPPER(db!$G$2:$G$6347)),UPPER(Q$10),"")))/LEN(Q$10)))</f>
        <v>0</v>
      </c>
      <c r="R81" s="30">
        <f>IF(R$10="","",SUMPRODUCT(--(db!$B$2:$B$6347=$E81),(LEN(db!$G$2:$G$6347)-LEN(SUBSTITUTE((UPPER(db!$G$2:$G$6347)),UPPER(R$10),"")))/LEN(R$10)))</f>
        <v>0</v>
      </c>
      <c r="S81" s="30">
        <f>IF(S$10="","",SUMPRODUCT(--(db!$B$2:$B$6347=$E81),(LEN(db!$G$2:$G$6347)-LEN(SUBSTITUTE((UPPER(db!$G$2:$G$6347)),UPPER(S$10),"")))/LEN(S$10)))</f>
        <v>0</v>
      </c>
      <c r="T81" s="30">
        <f>IF(T$10="","",SUMPRODUCT(--(db!$B$2:$B$6347=$E81),(LEN(db!$G$2:$G$6347)-LEN(SUBSTITUTE((UPPER(db!$G$2:$G$6347)),UPPER(T$10),"")))/LEN(T$10)))</f>
        <v>0</v>
      </c>
      <c r="U81" s="30">
        <f>IF(U$10="","",SUMPRODUCT(--(db!$B$2:$B$6347=$E81),(LEN(db!$G$2:$G$6347)-LEN(SUBSTITUTE((UPPER(db!$G$2:$G$6347)),UPPER(U$10),"")))/LEN(U$10)))</f>
        <v>0</v>
      </c>
      <c r="V81" s="30">
        <f>IF(V$10="","",SUMPRODUCT(--(db!$B$2:$B$6347=$E81),(LEN(db!$G$2:$G$6347)-LEN(SUBSTITUTE((UPPER(db!$G$2:$G$6347)),UPPER(V$10),"")))/LEN(V$10)))</f>
        <v>0</v>
      </c>
      <c r="W81" s="30">
        <f>IF(W$10="","",SUMPRODUCT(--(db!$B$2:$B$6347=$E81),(LEN(db!$G$2:$G$6347)-LEN(SUBSTITUTE((UPPER(db!$G$2:$G$6347)),UPPER(W$10),"")))/LEN(W$10)))</f>
        <v>0</v>
      </c>
      <c r="X81" s="30">
        <f>IF(X$10="","",SUMPRODUCT(--(db!$B$2:$B$6347=$E81),(LEN(db!$G$2:$G$6347)-LEN(SUBSTITUTE((UPPER(db!$G$2:$G$6347)),UPPER(X$10),"")))/LEN(X$10)))</f>
        <v>0</v>
      </c>
      <c r="Y81" s="30">
        <f>IF(Y$10="","",SUMPRODUCT(--(db!$B$2:$B$6347=$E81),(LEN(db!$G$2:$G$6347)-LEN(SUBSTITUTE((UPPER(db!$G$2:$G$6347)),UPPER(Y$10),"")))/LEN(Y$10)))</f>
        <v>0</v>
      </c>
      <c r="Z81" s="30">
        <f>IF(Z$10="","",SUMPRODUCT(--(db!$B$2:$B$6347=$E81),(LEN(db!$G$2:$G$6347)-LEN(SUBSTITUTE((UPPER(db!$G$2:$G$6347)),UPPER(Z$10),"")))/LEN(Z$10)))</f>
        <v>0</v>
      </c>
      <c r="AA81" s="30">
        <f>IF(AA$10="","",SUMPRODUCT(--(db!$B$2:$B$6347=$E81),(LEN(db!$G$2:$G$6347)-LEN(SUBSTITUTE((UPPER(db!$G$2:$G$6347)),UPPER(AA$10),"")))/LEN(AA$10)))</f>
        <v>0</v>
      </c>
      <c r="AB81" s="30">
        <f>IF(AB$10="","",SUMPRODUCT(--(db!$B$2:$B$6347=$E81),(LEN(db!$G$2:$G$6347)-LEN(SUBSTITUTE((UPPER(db!$G$2:$G$6347)),UPPER(AB$10),"")))/LEN(AB$10)))</f>
        <v>0</v>
      </c>
      <c r="AC81" s="30">
        <f>IF(AC$10="","",SUMPRODUCT(--(db!$B$2:$B$6347=$E81),(LEN(db!$G$2:$G$6347)-LEN(SUBSTITUTE((UPPER(db!$G$2:$G$6347)),UPPER(AC$10),"")))/LEN(AC$10)))</f>
        <v>0</v>
      </c>
      <c r="AD81" s="30">
        <f>IF(AD$10="","",SUMPRODUCT(--(db!$B$2:$B$6347=$E81),(LEN(db!$G$2:$G$6347)-LEN(SUBSTITUTE((UPPER(db!$G$2:$G$6347)),UPPER(AD$10),"")))/LEN(AD$10)))</f>
        <v>0</v>
      </c>
      <c r="AE81" s="30">
        <f>IF(AE$10="","",SUMPRODUCT(--(db!$B$2:$B$6347=$E81),(LEN(db!$G$2:$G$6347)-LEN(SUBSTITUTE((UPPER(db!$G$2:$G$6347)),UPPER(AE$10),"")))/LEN(AE$10)))</f>
        <v>0</v>
      </c>
      <c r="AF81" s="30">
        <f>IF(AF$10="","",SUMPRODUCT(--(db!$B$2:$B$6347=$E81),(LEN(db!$G$2:$G$6347)-LEN(SUBSTITUTE((UPPER(db!$G$2:$G$6347)),UPPER(AF$10),"")))/LEN(AF$10)))</f>
        <v>0</v>
      </c>
      <c r="AG81" s="30">
        <f>IF(AG$10="","",SUMPRODUCT(--(db!$B$2:$B$6347=$E81),(LEN(db!$G$2:$G$6347)-LEN(SUBSTITUTE((UPPER(db!$G$2:$G$6347)),UPPER(AG$10),"")))/LEN(AG$10)))</f>
        <v>0</v>
      </c>
      <c r="AH81" s="30">
        <f>IF(AH$10="","",SUMPRODUCT(--(db!$B$2:$B$6347=$E81),(LEN(db!$G$2:$G$6347)-LEN(SUBSTITUTE((UPPER(db!$G$2:$G$6347)),UPPER(AH$10),"")))/LEN(AH$10)))</f>
        <v>0</v>
      </c>
      <c r="AI81" s="30">
        <f>IF(AI$10="","",SUMPRODUCT(--(db!$B$2:$B$6347=$E81),(LEN(db!$G$2:$G$6347)-LEN(SUBSTITUTE((UPPER(db!$G$2:$G$6347)),UPPER(AI$10),"")))/LEN(AI$10)))</f>
        <v>0</v>
      </c>
      <c r="AJ81" s="30">
        <f>IF(AJ$10="","",SUMPRODUCT(--(db!$B$2:$B$6347=$E81),(LEN(db!$G$2:$G$6347)-LEN(SUBSTITUTE((UPPER(db!$G$2:$G$6347)),UPPER(AJ$10),"")))/LEN(AJ$10)))</f>
        <v>0</v>
      </c>
      <c r="AK81" s="30">
        <f>IF(AK$10="","",SUMPRODUCT(--(db!$B$2:$B$6347=$E81),(LEN(db!$G$2:$G$6347)-LEN(SUBSTITUTE((UPPER(db!$G$2:$G$6347)),UPPER(AK$10),"")))/LEN(AK$10)))</f>
        <v>0</v>
      </c>
      <c r="AL81" s="30">
        <f>IF(AL$10="","",SUMPRODUCT(--(db!$B$2:$B$6347=$E81),(LEN(db!$G$2:$G$6347)-LEN(SUBSTITUTE((UPPER(db!$G$2:$G$6347)),UPPER(AL$10),"")))/LEN(AL$10)))</f>
        <v>0</v>
      </c>
      <c r="AM81" s="30">
        <f>IF(AM$10="","",SUMPRODUCT(--(db!$B$2:$B$6347=$E81),(LEN(db!$G$2:$G$6347)-LEN(SUBSTITUTE((UPPER(db!$G$2:$G$6347)),UPPER(AM$10),"")))/LEN(AM$10)))</f>
        <v>0</v>
      </c>
      <c r="AN81" s="30">
        <f>IF(AN$10="","",SUMPRODUCT(--(db!$B$2:$B$6347=$E81),(LEN(db!$G$2:$G$6347)-LEN(SUBSTITUTE((UPPER(db!$G$2:$G$6347)),UPPER(AN$10),"")))/LEN(AN$10)))</f>
        <v>0</v>
      </c>
      <c r="AO81" s="30">
        <f>IF(AO$10="","",SUMPRODUCT(--(db!$B$2:$B$6347=$E81),(LEN(db!$G$2:$G$6347)-LEN(SUBSTITUTE((UPPER(db!$G$2:$G$6347)),UPPER(AO$10),"")))/LEN(AO$10)))</f>
        <v>0</v>
      </c>
      <c r="AP81" s="30">
        <f>IF(AP$10="","",SUMPRODUCT(--(db!$B$2:$B$6347=$E81),(LEN(db!$G$2:$G$6347)-LEN(SUBSTITUTE((UPPER(db!$G$2:$G$6347)),UPPER(AP$10),"")))/LEN(AP$10)))</f>
        <v>0</v>
      </c>
      <c r="AQ81" s="129">
        <f>IF(AQ$10="","",SUMPRODUCT(--(db!$B$2:$B$6347=$E81),(LEN(db!$G$2:$G$6347)-LEN(SUBSTITUTE((UPPER(db!$G$2:$G$6347)),UPPER(AQ$10),"")))/LEN(AQ$10)))</f>
        <v>0</v>
      </c>
      <c r="AR81" s="120">
        <v>71</v>
      </c>
      <c r="AS81" s="115"/>
      <c r="AT81" s="121"/>
      <c r="AU81" s="122">
        <f t="shared" si="20"/>
        <v>0</v>
      </c>
      <c r="AW81" s="333"/>
      <c r="AX81" s="344"/>
      <c r="AY81" s="346">
        <f>MOD(AY78,19)</f>
        <v>0</v>
      </c>
      <c r="AZ81" s="346">
        <f>MOD(AZ78,19)</f>
        <v>4</v>
      </c>
      <c r="BA81" s="346">
        <f>MOD(BA78,19)</f>
        <v>4</v>
      </c>
      <c r="BD81" s="295"/>
      <c r="BE81" s="344"/>
      <c r="BF81" s="295"/>
      <c r="BG81" s="295"/>
      <c r="BH81" s="346">
        <f>MOD(BH78,19)</f>
        <v>0</v>
      </c>
      <c r="BI81" s="346">
        <f t="shared" ref="BI81:BJ81" si="22">MOD(BI78,19)</f>
        <v>0</v>
      </c>
      <c r="BJ81" s="346">
        <f t="shared" si="22"/>
        <v>0</v>
      </c>
      <c r="BK81" s="98"/>
      <c r="BL81" s="61"/>
      <c r="BM81" s="424">
        <v>46</v>
      </c>
      <c r="BN81" s="425" t="s">
        <v>293</v>
      </c>
      <c r="BO81" s="423">
        <v>48</v>
      </c>
      <c r="BP81" s="175"/>
      <c r="BQ81" s="61"/>
      <c r="BR81" s="61"/>
      <c r="BS81" s="61"/>
    </row>
    <row r="82" spans="3:78" x14ac:dyDescent="0.25">
      <c r="C82" s="115"/>
      <c r="D82" s="115"/>
      <c r="E82" s="116">
        <v>72</v>
      </c>
      <c r="F82" s="128">
        <f>IF(F$10="","",SUMPRODUCT(--(db!$B$2:$B$6347=$E82),(LEN(db!$G$2:$G$6347)-LEN(SUBSTITUTE((UPPER(db!$G$2:$G$6347)),UPPER(F$10),"")))/LEN(F$10)))</f>
        <v>0</v>
      </c>
      <c r="G82" s="30">
        <f>IF(G$10="","",SUMPRODUCT(--(db!$B$2:$B$6347=$E82),(LEN(db!$G$2:$G$6347)-LEN(SUBSTITUTE((UPPER(db!$G$2:$G$6347)),UPPER(G$10),"")))/LEN(G$10)))</f>
        <v>0</v>
      </c>
      <c r="H82" s="30">
        <f>IF(H$10="","",SUMPRODUCT(--(db!$B$2:$B$6347=$E82),(LEN(db!$G$2:$G$6347)-LEN(SUBSTITUTE((UPPER(db!$G$2:$G$6347)),UPPER(H$10),"")))/LEN(H$10)))</f>
        <v>0</v>
      </c>
      <c r="I82" s="30">
        <f>IF(I$10="","",SUMPRODUCT(--(db!$B$2:$B$6347=$E82),(LEN(db!$G$2:$G$6347)-LEN(SUBSTITUTE((UPPER(db!$G$2:$G$6347)),UPPER(I$10),"")))/LEN(I$10)))</f>
        <v>0</v>
      </c>
      <c r="J82" s="30">
        <f>IF(J$10="","",SUMPRODUCT(--(db!$B$2:$B$6347=$E82),(LEN(db!$G$2:$G$6347)-LEN(SUBSTITUTE((UPPER(db!$G$2:$G$6347)),UPPER(J$10),"")))/LEN(J$10)))</f>
        <v>0</v>
      </c>
      <c r="K82" s="30">
        <f>IF(K$10="","",SUMPRODUCT(--(db!$B$2:$B$6347=$E82),(LEN(db!$G$2:$G$6347)-LEN(SUBSTITUTE((UPPER(db!$G$2:$G$6347)),UPPER(K$10),"")))/LEN(K$10)))</f>
        <v>0</v>
      </c>
      <c r="L82" s="30">
        <f>IF(L$10="","",SUMPRODUCT(--(db!$B$2:$B$6347=$E82),(LEN(db!$G$2:$G$6347)-LEN(SUBSTITUTE((UPPER(db!$G$2:$G$6347)),UPPER(L$10),"")))/LEN(L$10)))</f>
        <v>0</v>
      </c>
      <c r="M82" s="30">
        <f>IF(M$10="","",SUMPRODUCT(--(db!$B$2:$B$6347=$E82),(LEN(db!$G$2:$G$6347)-LEN(SUBSTITUTE((UPPER(db!$G$2:$G$6347)),UPPER(M$10),"")))/LEN(M$10)))</f>
        <v>0</v>
      </c>
      <c r="N82" s="30">
        <f>IF(N$10="","",SUMPRODUCT(--(db!$B$2:$B$6347=$E82),(LEN(db!$G$2:$G$6347)-LEN(SUBSTITUTE((UPPER(db!$G$2:$G$6347)),UPPER(N$10),"")))/LEN(N$10)))</f>
        <v>0</v>
      </c>
      <c r="O82" s="30">
        <f>IF(O$10="","",SUMPRODUCT(--(db!$B$2:$B$6347=$E82),(LEN(db!$G$2:$G$6347)-LEN(SUBSTITUTE((UPPER(db!$G$2:$G$6347)),UPPER(O$10),"")))/LEN(O$10)))</f>
        <v>0</v>
      </c>
      <c r="P82" s="30">
        <f>IF(P$10="","",SUMPRODUCT(--(db!$B$2:$B$6347=$E82),(LEN(db!$G$2:$G$6347)-LEN(SUBSTITUTE((UPPER(db!$G$2:$G$6347)),UPPER(P$10),"")))/LEN(P$10)))</f>
        <v>0</v>
      </c>
      <c r="Q82" s="30">
        <f>IF(Q$10="","",SUMPRODUCT(--(db!$B$2:$B$6347=$E82),(LEN(db!$G$2:$G$6347)-LEN(SUBSTITUTE((UPPER(db!$G$2:$G$6347)),UPPER(Q$10),"")))/LEN(Q$10)))</f>
        <v>0</v>
      </c>
      <c r="R82" s="30">
        <f>IF(R$10="","",SUMPRODUCT(--(db!$B$2:$B$6347=$E82),(LEN(db!$G$2:$G$6347)-LEN(SUBSTITUTE((UPPER(db!$G$2:$G$6347)),UPPER(R$10),"")))/LEN(R$10)))</f>
        <v>0</v>
      </c>
      <c r="S82" s="30">
        <f>IF(S$10="","",SUMPRODUCT(--(db!$B$2:$B$6347=$E82),(LEN(db!$G$2:$G$6347)-LEN(SUBSTITUTE((UPPER(db!$G$2:$G$6347)),UPPER(S$10),"")))/LEN(S$10)))</f>
        <v>0</v>
      </c>
      <c r="T82" s="30">
        <f>IF(T$10="","",SUMPRODUCT(--(db!$B$2:$B$6347=$E82),(LEN(db!$G$2:$G$6347)-LEN(SUBSTITUTE((UPPER(db!$G$2:$G$6347)),UPPER(T$10),"")))/LEN(T$10)))</f>
        <v>0</v>
      </c>
      <c r="U82" s="30">
        <f>IF(U$10="","",SUMPRODUCT(--(db!$B$2:$B$6347=$E82),(LEN(db!$G$2:$G$6347)-LEN(SUBSTITUTE((UPPER(db!$G$2:$G$6347)),UPPER(U$10),"")))/LEN(U$10)))</f>
        <v>0</v>
      </c>
      <c r="V82" s="30">
        <f>IF(V$10="","",SUMPRODUCT(--(db!$B$2:$B$6347=$E82),(LEN(db!$G$2:$G$6347)-LEN(SUBSTITUTE((UPPER(db!$G$2:$G$6347)),UPPER(V$10),"")))/LEN(V$10)))</f>
        <v>0</v>
      </c>
      <c r="W82" s="30">
        <f>IF(W$10="","",SUMPRODUCT(--(db!$B$2:$B$6347=$E82),(LEN(db!$G$2:$G$6347)-LEN(SUBSTITUTE((UPPER(db!$G$2:$G$6347)),UPPER(W$10),"")))/LEN(W$10)))</f>
        <v>0</v>
      </c>
      <c r="X82" s="30">
        <f>IF(X$10="","",SUMPRODUCT(--(db!$B$2:$B$6347=$E82),(LEN(db!$G$2:$G$6347)-LEN(SUBSTITUTE((UPPER(db!$G$2:$G$6347)),UPPER(X$10),"")))/LEN(X$10)))</f>
        <v>0</v>
      </c>
      <c r="Y82" s="30">
        <f>IF(Y$10="","",SUMPRODUCT(--(db!$B$2:$B$6347=$E82),(LEN(db!$G$2:$G$6347)-LEN(SUBSTITUTE((UPPER(db!$G$2:$G$6347)),UPPER(Y$10),"")))/LEN(Y$10)))</f>
        <v>0</v>
      </c>
      <c r="Z82" s="30">
        <f>IF(Z$10="","",SUMPRODUCT(--(db!$B$2:$B$6347=$E82),(LEN(db!$G$2:$G$6347)-LEN(SUBSTITUTE((UPPER(db!$G$2:$G$6347)),UPPER(Z$10),"")))/LEN(Z$10)))</f>
        <v>0</v>
      </c>
      <c r="AA82" s="30">
        <f>IF(AA$10="","",SUMPRODUCT(--(db!$B$2:$B$6347=$E82),(LEN(db!$G$2:$G$6347)-LEN(SUBSTITUTE((UPPER(db!$G$2:$G$6347)),UPPER(AA$10),"")))/LEN(AA$10)))</f>
        <v>0</v>
      </c>
      <c r="AB82" s="30">
        <f>IF(AB$10="","",SUMPRODUCT(--(db!$B$2:$B$6347=$E82),(LEN(db!$G$2:$G$6347)-LEN(SUBSTITUTE((UPPER(db!$G$2:$G$6347)),UPPER(AB$10),"")))/LEN(AB$10)))</f>
        <v>0</v>
      </c>
      <c r="AC82" s="30">
        <f>IF(AC$10="","",SUMPRODUCT(--(db!$B$2:$B$6347=$E82),(LEN(db!$G$2:$G$6347)-LEN(SUBSTITUTE((UPPER(db!$G$2:$G$6347)),UPPER(AC$10),"")))/LEN(AC$10)))</f>
        <v>0</v>
      </c>
      <c r="AD82" s="30">
        <f>IF(AD$10="","",SUMPRODUCT(--(db!$B$2:$B$6347=$E82),(LEN(db!$G$2:$G$6347)-LEN(SUBSTITUTE((UPPER(db!$G$2:$G$6347)),UPPER(AD$10),"")))/LEN(AD$10)))</f>
        <v>0</v>
      </c>
      <c r="AE82" s="30">
        <f>IF(AE$10="","",SUMPRODUCT(--(db!$B$2:$B$6347=$E82),(LEN(db!$G$2:$G$6347)-LEN(SUBSTITUTE((UPPER(db!$G$2:$G$6347)),UPPER(AE$10),"")))/LEN(AE$10)))</f>
        <v>0</v>
      </c>
      <c r="AF82" s="30">
        <f>IF(AF$10="","",SUMPRODUCT(--(db!$B$2:$B$6347=$E82),(LEN(db!$G$2:$G$6347)-LEN(SUBSTITUTE((UPPER(db!$G$2:$G$6347)),UPPER(AF$10),"")))/LEN(AF$10)))</f>
        <v>0</v>
      </c>
      <c r="AG82" s="30">
        <f>IF(AG$10="","",SUMPRODUCT(--(db!$B$2:$B$6347=$E82),(LEN(db!$G$2:$G$6347)-LEN(SUBSTITUTE((UPPER(db!$G$2:$G$6347)),UPPER(AG$10),"")))/LEN(AG$10)))</f>
        <v>0</v>
      </c>
      <c r="AH82" s="30">
        <f>IF(AH$10="","",SUMPRODUCT(--(db!$B$2:$B$6347=$E82),(LEN(db!$G$2:$G$6347)-LEN(SUBSTITUTE((UPPER(db!$G$2:$G$6347)),UPPER(AH$10),"")))/LEN(AH$10)))</f>
        <v>0</v>
      </c>
      <c r="AI82" s="30">
        <f>IF(AI$10="","",SUMPRODUCT(--(db!$B$2:$B$6347=$E82),(LEN(db!$G$2:$G$6347)-LEN(SUBSTITUTE((UPPER(db!$G$2:$G$6347)),UPPER(AI$10),"")))/LEN(AI$10)))</f>
        <v>0</v>
      </c>
      <c r="AJ82" s="30">
        <f>IF(AJ$10="","",SUMPRODUCT(--(db!$B$2:$B$6347=$E82),(LEN(db!$G$2:$G$6347)-LEN(SUBSTITUTE((UPPER(db!$G$2:$G$6347)),UPPER(AJ$10),"")))/LEN(AJ$10)))</f>
        <v>0</v>
      </c>
      <c r="AK82" s="30">
        <f>IF(AK$10="","",SUMPRODUCT(--(db!$B$2:$B$6347=$E82),(LEN(db!$G$2:$G$6347)-LEN(SUBSTITUTE((UPPER(db!$G$2:$G$6347)),UPPER(AK$10),"")))/LEN(AK$10)))</f>
        <v>0</v>
      </c>
      <c r="AL82" s="30">
        <f>IF(AL$10="","",SUMPRODUCT(--(db!$B$2:$B$6347=$E82),(LEN(db!$G$2:$G$6347)-LEN(SUBSTITUTE((UPPER(db!$G$2:$G$6347)),UPPER(AL$10),"")))/LEN(AL$10)))</f>
        <v>0</v>
      </c>
      <c r="AM82" s="30">
        <f>IF(AM$10="","",SUMPRODUCT(--(db!$B$2:$B$6347=$E82),(LEN(db!$G$2:$G$6347)-LEN(SUBSTITUTE((UPPER(db!$G$2:$G$6347)),UPPER(AM$10),"")))/LEN(AM$10)))</f>
        <v>0</v>
      </c>
      <c r="AN82" s="30">
        <f>IF(AN$10="","",SUMPRODUCT(--(db!$B$2:$B$6347=$E82),(LEN(db!$G$2:$G$6347)-LEN(SUBSTITUTE((UPPER(db!$G$2:$G$6347)),UPPER(AN$10),"")))/LEN(AN$10)))</f>
        <v>0</v>
      </c>
      <c r="AO82" s="30">
        <f>IF(AO$10="","",SUMPRODUCT(--(db!$B$2:$B$6347=$E82),(LEN(db!$G$2:$G$6347)-LEN(SUBSTITUTE((UPPER(db!$G$2:$G$6347)),UPPER(AO$10),"")))/LEN(AO$10)))</f>
        <v>0</v>
      </c>
      <c r="AP82" s="30">
        <f>IF(AP$10="","",SUMPRODUCT(--(db!$B$2:$B$6347=$E82),(LEN(db!$G$2:$G$6347)-LEN(SUBSTITUTE((UPPER(db!$G$2:$G$6347)),UPPER(AP$10),"")))/LEN(AP$10)))</f>
        <v>0</v>
      </c>
      <c r="AQ82" s="129">
        <f>IF(AQ$10="","",SUMPRODUCT(--(db!$B$2:$B$6347=$E82),(LEN(db!$G$2:$G$6347)-LEN(SUBSTITUTE((UPPER(db!$G$2:$G$6347)),UPPER(AQ$10),"")))/LEN(AQ$10)))</f>
        <v>0</v>
      </c>
      <c r="AR82" s="120">
        <v>72</v>
      </c>
      <c r="AS82" s="115"/>
      <c r="AT82" s="121"/>
      <c r="AU82" s="122">
        <f t="shared" si="20"/>
        <v>0</v>
      </c>
      <c r="AW82" s="333"/>
      <c r="AX82" s="344"/>
      <c r="AY82" s="344"/>
      <c r="AZ82" s="344"/>
      <c r="BA82" s="344"/>
      <c r="BF82" s="4"/>
      <c r="BG82" s="4"/>
      <c r="BH82" s="4"/>
      <c r="BK82" s="61"/>
      <c r="BL82" s="61"/>
      <c r="BM82" s="424">
        <v>50</v>
      </c>
      <c r="BN82" s="425" t="s">
        <v>258</v>
      </c>
      <c r="BO82" s="423">
        <v>100</v>
      </c>
      <c r="BP82" s="175"/>
      <c r="BQ82" s="61"/>
      <c r="BR82" s="61"/>
      <c r="BS82" s="61"/>
    </row>
    <row r="83" spans="3:78" x14ac:dyDescent="0.25">
      <c r="C83" s="115"/>
      <c r="D83" s="115"/>
      <c r="E83" s="116">
        <v>73</v>
      </c>
      <c r="F83" s="128">
        <f>IF(F$10="","",SUMPRODUCT(--(db!$B$2:$B$6347=$E83),(LEN(db!$G$2:$G$6347)-LEN(SUBSTITUTE((UPPER(db!$G$2:$G$6347)),UPPER(F$10),"")))/LEN(F$10)))</f>
        <v>0</v>
      </c>
      <c r="G83" s="30">
        <f>IF(G$10="","",SUMPRODUCT(--(db!$B$2:$B$6347=$E83),(LEN(db!$G$2:$G$6347)-LEN(SUBSTITUTE((UPPER(db!$G$2:$G$6347)),UPPER(G$10),"")))/LEN(G$10)))</f>
        <v>0</v>
      </c>
      <c r="H83" s="30">
        <f>IF(H$10="","",SUMPRODUCT(--(db!$B$2:$B$6347=$E83),(LEN(db!$G$2:$G$6347)-LEN(SUBSTITUTE((UPPER(db!$G$2:$G$6347)),UPPER(H$10),"")))/LEN(H$10)))</f>
        <v>0</v>
      </c>
      <c r="I83" s="30">
        <f>IF(I$10="","",SUMPRODUCT(--(db!$B$2:$B$6347=$E83),(LEN(db!$G$2:$G$6347)-LEN(SUBSTITUTE((UPPER(db!$G$2:$G$6347)),UPPER(I$10),"")))/LEN(I$10)))</f>
        <v>0</v>
      </c>
      <c r="J83" s="30">
        <f>IF(J$10="","",SUMPRODUCT(--(db!$B$2:$B$6347=$E83),(LEN(db!$G$2:$G$6347)-LEN(SUBSTITUTE((UPPER(db!$G$2:$G$6347)),UPPER(J$10),"")))/LEN(J$10)))</f>
        <v>0</v>
      </c>
      <c r="K83" s="30">
        <f>IF(K$10="","",SUMPRODUCT(--(db!$B$2:$B$6347=$E83),(LEN(db!$G$2:$G$6347)-LEN(SUBSTITUTE((UPPER(db!$G$2:$G$6347)),UPPER(K$10),"")))/LEN(K$10)))</f>
        <v>0</v>
      </c>
      <c r="L83" s="30">
        <f>IF(L$10="","",SUMPRODUCT(--(db!$B$2:$B$6347=$E83),(LEN(db!$G$2:$G$6347)-LEN(SUBSTITUTE((UPPER(db!$G$2:$G$6347)),UPPER(L$10),"")))/LEN(L$10)))</f>
        <v>0</v>
      </c>
      <c r="M83" s="30">
        <f>IF(M$10="","",SUMPRODUCT(--(db!$B$2:$B$6347=$E83),(LEN(db!$G$2:$G$6347)-LEN(SUBSTITUTE((UPPER(db!$G$2:$G$6347)),UPPER(M$10),"")))/LEN(M$10)))</f>
        <v>0</v>
      </c>
      <c r="N83" s="30">
        <f>IF(N$10="","",SUMPRODUCT(--(db!$B$2:$B$6347=$E83),(LEN(db!$G$2:$G$6347)-LEN(SUBSTITUTE((UPPER(db!$G$2:$G$6347)),UPPER(N$10),"")))/LEN(N$10)))</f>
        <v>0</v>
      </c>
      <c r="O83" s="30">
        <f>IF(O$10="","",SUMPRODUCT(--(db!$B$2:$B$6347=$E83),(LEN(db!$G$2:$G$6347)-LEN(SUBSTITUTE((UPPER(db!$G$2:$G$6347)),UPPER(O$10),"")))/LEN(O$10)))</f>
        <v>0</v>
      </c>
      <c r="P83" s="30">
        <f>IF(P$10="","",SUMPRODUCT(--(db!$B$2:$B$6347=$E83),(LEN(db!$G$2:$G$6347)-LEN(SUBSTITUTE((UPPER(db!$G$2:$G$6347)),UPPER(P$10),"")))/LEN(P$10)))</f>
        <v>0</v>
      </c>
      <c r="Q83" s="30">
        <f>IF(Q$10="","",SUMPRODUCT(--(db!$B$2:$B$6347=$E83),(LEN(db!$G$2:$G$6347)-LEN(SUBSTITUTE((UPPER(db!$G$2:$G$6347)),UPPER(Q$10),"")))/LEN(Q$10)))</f>
        <v>0</v>
      </c>
      <c r="R83" s="30">
        <f>IF(R$10="","",SUMPRODUCT(--(db!$B$2:$B$6347=$E83),(LEN(db!$G$2:$G$6347)-LEN(SUBSTITUTE((UPPER(db!$G$2:$G$6347)),UPPER(R$10),"")))/LEN(R$10)))</f>
        <v>0</v>
      </c>
      <c r="S83" s="30">
        <f>IF(S$10="","",SUMPRODUCT(--(db!$B$2:$B$6347=$E83),(LEN(db!$G$2:$G$6347)-LEN(SUBSTITUTE((UPPER(db!$G$2:$G$6347)),UPPER(S$10),"")))/LEN(S$10)))</f>
        <v>0</v>
      </c>
      <c r="T83" s="30">
        <f>IF(T$10="","",SUMPRODUCT(--(db!$B$2:$B$6347=$E83),(LEN(db!$G$2:$G$6347)-LEN(SUBSTITUTE((UPPER(db!$G$2:$G$6347)),UPPER(T$10),"")))/LEN(T$10)))</f>
        <v>0</v>
      </c>
      <c r="U83" s="30">
        <f>IF(U$10="","",SUMPRODUCT(--(db!$B$2:$B$6347=$E83),(LEN(db!$G$2:$G$6347)-LEN(SUBSTITUTE((UPPER(db!$G$2:$G$6347)),UPPER(U$10),"")))/LEN(U$10)))</f>
        <v>0</v>
      </c>
      <c r="V83" s="30">
        <f>IF(V$10="","",SUMPRODUCT(--(db!$B$2:$B$6347=$E83),(LEN(db!$G$2:$G$6347)-LEN(SUBSTITUTE((UPPER(db!$G$2:$G$6347)),UPPER(V$10),"")))/LEN(V$10)))</f>
        <v>0</v>
      </c>
      <c r="W83" s="30">
        <f>IF(W$10="","",SUMPRODUCT(--(db!$B$2:$B$6347=$E83),(LEN(db!$G$2:$G$6347)-LEN(SUBSTITUTE((UPPER(db!$G$2:$G$6347)),UPPER(W$10),"")))/LEN(W$10)))</f>
        <v>0</v>
      </c>
      <c r="X83" s="30">
        <f>IF(X$10="","",SUMPRODUCT(--(db!$B$2:$B$6347=$E83),(LEN(db!$G$2:$G$6347)-LEN(SUBSTITUTE((UPPER(db!$G$2:$G$6347)),UPPER(X$10),"")))/LEN(X$10)))</f>
        <v>0</v>
      </c>
      <c r="Y83" s="30">
        <f>IF(Y$10="","",SUMPRODUCT(--(db!$B$2:$B$6347=$E83),(LEN(db!$G$2:$G$6347)-LEN(SUBSTITUTE((UPPER(db!$G$2:$G$6347)),UPPER(Y$10),"")))/LEN(Y$10)))</f>
        <v>0</v>
      </c>
      <c r="Z83" s="30">
        <f>IF(Z$10="","",SUMPRODUCT(--(db!$B$2:$B$6347=$E83),(LEN(db!$G$2:$G$6347)-LEN(SUBSTITUTE((UPPER(db!$G$2:$G$6347)),UPPER(Z$10),"")))/LEN(Z$10)))</f>
        <v>0</v>
      </c>
      <c r="AA83" s="30">
        <f>IF(AA$10="","",SUMPRODUCT(--(db!$B$2:$B$6347=$E83),(LEN(db!$G$2:$G$6347)-LEN(SUBSTITUTE((UPPER(db!$G$2:$G$6347)),UPPER(AA$10),"")))/LEN(AA$10)))</f>
        <v>0</v>
      </c>
      <c r="AB83" s="30">
        <f>IF(AB$10="","",SUMPRODUCT(--(db!$B$2:$B$6347=$E83),(LEN(db!$G$2:$G$6347)-LEN(SUBSTITUTE((UPPER(db!$G$2:$G$6347)),UPPER(AB$10),"")))/LEN(AB$10)))</f>
        <v>0</v>
      </c>
      <c r="AC83" s="30">
        <f>IF(AC$10="","",SUMPRODUCT(--(db!$B$2:$B$6347=$E83),(LEN(db!$G$2:$G$6347)-LEN(SUBSTITUTE((UPPER(db!$G$2:$G$6347)),UPPER(AC$10),"")))/LEN(AC$10)))</f>
        <v>0</v>
      </c>
      <c r="AD83" s="30">
        <f>IF(AD$10="","",SUMPRODUCT(--(db!$B$2:$B$6347=$E83),(LEN(db!$G$2:$G$6347)-LEN(SUBSTITUTE((UPPER(db!$G$2:$G$6347)),UPPER(AD$10),"")))/LEN(AD$10)))</f>
        <v>0</v>
      </c>
      <c r="AE83" s="30">
        <f>IF(AE$10="","",SUMPRODUCT(--(db!$B$2:$B$6347=$E83),(LEN(db!$G$2:$G$6347)-LEN(SUBSTITUTE((UPPER(db!$G$2:$G$6347)),UPPER(AE$10),"")))/LEN(AE$10)))</f>
        <v>0</v>
      </c>
      <c r="AF83" s="30">
        <f>IF(AF$10="","",SUMPRODUCT(--(db!$B$2:$B$6347=$E83),(LEN(db!$G$2:$G$6347)-LEN(SUBSTITUTE((UPPER(db!$G$2:$G$6347)),UPPER(AF$10),"")))/LEN(AF$10)))</f>
        <v>0</v>
      </c>
      <c r="AG83" s="30">
        <f>IF(AG$10="","",SUMPRODUCT(--(db!$B$2:$B$6347=$E83),(LEN(db!$G$2:$G$6347)-LEN(SUBSTITUTE((UPPER(db!$G$2:$G$6347)),UPPER(AG$10),"")))/LEN(AG$10)))</f>
        <v>0</v>
      </c>
      <c r="AH83" s="30">
        <f>IF(AH$10="","",SUMPRODUCT(--(db!$B$2:$B$6347=$E83),(LEN(db!$G$2:$G$6347)-LEN(SUBSTITUTE((UPPER(db!$G$2:$G$6347)),UPPER(AH$10),"")))/LEN(AH$10)))</f>
        <v>0</v>
      </c>
      <c r="AI83" s="30">
        <f>IF(AI$10="","",SUMPRODUCT(--(db!$B$2:$B$6347=$E83),(LEN(db!$G$2:$G$6347)-LEN(SUBSTITUTE((UPPER(db!$G$2:$G$6347)),UPPER(AI$10),"")))/LEN(AI$10)))</f>
        <v>0</v>
      </c>
      <c r="AJ83" s="30">
        <f>IF(AJ$10="","",SUMPRODUCT(--(db!$B$2:$B$6347=$E83),(LEN(db!$G$2:$G$6347)-LEN(SUBSTITUTE((UPPER(db!$G$2:$G$6347)),UPPER(AJ$10),"")))/LEN(AJ$10)))</f>
        <v>0</v>
      </c>
      <c r="AK83" s="30">
        <f>IF(AK$10="","",SUMPRODUCT(--(db!$B$2:$B$6347=$E83),(LEN(db!$G$2:$G$6347)-LEN(SUBSTITUTE((UPPER(db!$G$2:$G$6347)),UPPER(AK$10),"")))/LEN(AK$10)))</f>
        <v>0</v>
      </c>
      <c r="AL83" s="30">
        <f>IF(AL$10="","",SUMPRODUCT(--(db!$B$2:$B$6347=$E83),(LEN(db!$G$2:$G$6347)-LEN(SUBSTITUTE((UPPER(db!$G$2:$G$6347)),UPPER(AL$10),"")))/LEN(AL$10)))</f>
        <v>0</v>
      </c>
      <c r="AM83" s="30">
        <f>IF(AM$10="","",SUMPRODUCT(--(db!$B$2:$B$6347=$E83),(LEN(db!$G$2:$G$6347)-LEN(SUBSTITUTE((UPPER(db!$G$2:$G$6347)),UPPER(AM$10),"")))/LEN(AM$10)))</f>
        <v>0</v>
      </c>
      <c r="AN83" s="30">
        <f>IF(AN$10="","",SUMPRODUCT(--(db!$B$2:$B$6347=$E83),(LEN(db!$G$2:$G$6347)-LEN(SUBSTITUTE((UPPER(db!$G$2:$G$6347)),UPPER(AN$10),"")))/LEN(AN$10)))</f>
        <v>0</v>
      </c>
      <c r="AO83" s="30">
        <f>IF(AO$10="","",SUMPRODUCT(--(db!$B$2:$B$6347=$E83),(LEN(db!$G$2:$G$6347)-LEN(SUBSTITUTE((UPPER(db!$G$2:$G$6347)),UPPER(AO$10),"")))/LEN(AO$10)))</f>
        <v>0</v>
      </c>
      <c r="AP83" s="30">
        <f>IF(AP$10="","",SUMPRODUCT(--(db!$B$2:$B$6347=$E83),(LEN(db!$G$2:$G$6347)-LEN(SUBSTITUTE((UPPER(db!$G$2:$G$6347)),UPPER(AP$10),"")))/LEN(AP$10)))</f>
        <v>0</v>
      </c>
      <c r="AQ83" s="129">
        <f>IF(AQ$10="","",SUMPRODUCT(--(db!$B$2:$B$6347=$E83),(LEN(db!$G$2:$G$6347)-LEN(SUBSTITUTE((UPPER(db!$G$2:$G$6347)),UPPER(AQ$10),"")))/LEN(AQ$10)))</f>
        <v>0</v>
      </c>
      <c r="AR83" s="120">
        <v>73</v>
      </c>
      <c r="AS83" s="115"/>
      <c r="AT83" s="121"/>
      <c r="AU83" s="122">
        <f t="shared" si="20"/>
        <v>0</v>
      </c>
      <c r="AW83" s="331" t="s">
        <v>331</v>
      </c>
      <c r="AX83" s="312"/>
      <c r="AY83" s="312"/>
      <c r="AZ83" s="312"/>
      <c r="BA83" s="312"/>
      <c r="BL83" s="61"/>
      <c r="BM83" s="363">
        <v>68</v>
      </c>
      <c r="BN83" s="426" t="s">
        <v>261</v>
      </c>
      <c r="BO83" s="183">
        <v>50</v>
      </c>
      <c r="BP83" s="175" t="s">
        <v>206</v>
      </c>
      <c r="BQ83" s="61"/>
      <c r="BR83" s="61"/>
      <c r="BS83" s="61"/>
    </row>
    <row r="84" spans="3:78" x14ac:dyDescent="0.25">
      <c r="C84" s="115"/>
      <c r="D84" s="115"/>
      <c r="E84" s="116">
        <v>74</v>
      </c>
      <c r="F84" s="128">
        <f>IF(F$10="","",SUMPRODUCT(--(db!$B$2:$B$6347=$E84),(LEN(db!$G$2:$G$6347)-LEN(SUBSTITUTE((UPPER(db!$G$2:$G$6347)),UPPER(F$10),"")))/LEN(F$10)))</f>
        <v>0</v>
      </c>
      <c r="G84" s="30">
        <f>IF(G$10="","",SUMPRODUCT(--(db!$B$2:$B$6347=$E84),(LEN(db!$G$2:$G$6347)-LEN(SUBSTITUTE((UPPER(db!$G$2:$G$6347)),UPPER(G$10),"")))/LEN(G$10)))</f>
        <v>0</v>
      </c>
      <c r="H84" s="30">
        <f>IF(H$10="","",SUMPRODUCT(--(db!$B$2:$B$6347=$E84),(LEN(db!$G$2:$G$6347)-LEN(SUBSTITUTE((UPPER(db!$G$2:$G$6347)),UPPER(H$10),"")))/LEN(H$10)))</f>
        <v>0</v>
      </c>
      <c r="I84" s="30">
        <f>IF(I$10="","",SUMPRODUCT(--(db!$B$2:$B$6347=$E84),(LEN(db!$G$2:$G$6347)-LEN(SUBSTITUTE((UPPER(db!$G$2:$G$6347)),UPPER(I$10),"")))/LEN(I$10)))</f>
        <v>0</v>
      </c>
      <c r="J84" s="30">
        <f>IF(J$10="","",SUMPRODUCT(--(db!$B$2:$B$6347=$E84),(LEN(db!$G$2:$G$6347)-LEN(SUBSTITUTE((UPPER(db!$G$2:$G$6347)),UPPER(J$10),"")))/LEN(J$10)))</f>
        <v>0</v>
      </c>
      <c r="K84" s="30">
        <f>IF(K$10="","",SUMPRODUCT(--(db!$B$2:$B$6347=$E84),(LEN(db!$G$2:$G$6347)-LEN(SUBSTITUTE((UPPER(db!$G$2:$G$6347)),UPPER(K$10),"")))/LEN(K$10)))</f>
        <v>0</v>
      </c>
      <c r="L84" s="30">
        <f>IF(L$10="","",SUMPRODUCT(--(db!$B$2:$B$6347=$E84),(LEN(db!$G$2:$G$6347)-LEN(SUBSTITUTE((UPPER(db!$G$2:$G$6347)),UPPER(L$10),"")))/LEN(L$10)))</f>
        <v>0</v>
      </c>
      <c r="M84" s="30">
        <f>IF(M$10="","",SUMPRODUCT(--(db!$B$2:$B$6347=$E84),(LEN(db!$G$2:$G$6347)-LEN(SUBSTITUTE((UPPER(db!$G$2:$G$6347)),UPPER(M$10),"")))/LEN(M$10)))</f>
        <v>0</v>
      </c>
      <c r="N84" s="30">
        <f>IF(N$10="","",SUMPRODUCT(--(db!$B$2:$B$6347=$E84),(LEN(db!$G$2:$G$6347)-LEN(SUBSTITUTE((UPPER(db!$G$2:$G$6347)),UPPER(N$10),"")))/LEN(N$10)))</f>
        <v>0</v>
      </c>
      <c r="O84" s="30">
        <f>IF(O$10="","",SUMPRODUCT(--(db!$B$2:$B$6347=$E84),(LEN(db!$G$2:$G$6347)-LEN(SUBSTITUTE((UPPER(db!$G$2:$G$6347)),UPPER(O$10),"")))/LEN(O$10)))</f>
        <v>0</v>
      </c>
      <c r="P84" s="30">
        <f>IF(P$10="","",SUMPRODUCT(--(db!$B$2:$B$6347=$E84),(LEN(db!$G$2:$G$6347)-LEN(SUBSTITUTE((UPPER(db!$G$2:$G$6347)),UPPER(P$10),"")))/LEN(P$10)))</f>
        <v>0</v>
      </c>
      <c r="Q84" s="30">
        <f>IF(Q$10="","",SUMPRODUCT(--(db!$B$2:$B$6347=$E84),(LEN(db!$G$2:$G$6347)-LEN(SUBSTITUTE((UPPER(db!$G$2:$G$6347)),UPPER(Q$10),"")))/LEN(Q$10)))</f>
        <v>0</v>
      </c>
      <c r="R84" s="30">
        <f>IF(R$10="","",SUMPRODUCT(--(db!$B$2:$B$6347=$E84),(LEN(db!$G$2:$G$6347)-LEN(SUBSTITUTE((UPPER(db!$G$2:$G$6347)),UPPER(R$10),"")))/LEN(R$10)))</f>
        <v>0</v>
      </c>
      <c r="S84" s="30">
        <f>IF(S$10="","",SUMPRODUCT(--(db!$B$2:$B$6347=$E84),(LEN(db!$G$2:$G$6347)-LEN(SUBSTITUTE((UPPER(db!$G$2:$G$6347)),UPPER(S$10),"")))/LEN(S$10)))</f>
        <v>0</v>
      </c>
      <c r="T84" s="30">
        <f>IF(T$10="","",SUMPRODUCT(--(db!$B$2:$B$6347=$E84),(LEN(db!$G$2:$G$6347)-LEN(SUBSTITUTE((UPPER(db!$G$2:$G$6347)),UPPER(T$10),"")))/LEN(T$10)))</f>
        <v>0</v>
      </c>
      <c r="U84" s="30">
        <f>IF(U$10="","",SUMPRODUCT(--(db!$B$2:$B$6347=$E84),(LEN(db!$G$2:$G$6347)-LEN(SUBSTITUTE((UPPER(db!$G$2:$G$6347)),UPPER(U$10),"")))/LEN(U$10)))</f>
        <v>0</v>
      </c>
      <c r="V84" s="30">
        <f>IF(V$10="","",SUMPRODUCT(--(db!$B$2:$B$6347=$E84),(LEN(db!$G$2:$G$6347)-LEN(SUBSTITUTE((UPPER(db!$G$2:$G$6347)),UPPER(V$10),"")))/LEN(V$10)))</f>
        <v>0</v>
      </c>
      <c r="W84" s="30">
        <f>IF(W$10="","",SUMPRODUCT(--(db!$B$2:$B$6347=$E84),(LEN(db!$G$2:$G$6347)-LEN(SUBSTITUTE((UPPER(db!$G$2:$G$6347)),UPPER(W$10),"")))/LEN(W$10)))</f>
        <v>0</v>
      </c>
      <c r="X84" s="30">
        <f>IF(X$10="","",SUMPRODUCT(--(db!$B$2:$B$6347=$E84),(LEN(db!$G$2:$G$6347)-LEN(SUBSTITUTE((UPPER(db!$G$2:$G$6347)),UPPER(X$10),"")))/LEN(X$10)))</f>
        <v>0</v>
      </c>
      <c r="Y84" s="30">
        <f>IF(Y$10="","",SUMPRODUCT(--(db!$B$2:$B$6347=$E84),(LEN(db!$G$2:$G$6347)-LEN(SUBSTITUTE((UPPER(db!$G$2:$G$6347)),UPPER(Y$10),"")))/LEN(Y$10)))</f>
        <v>0</v>
      </c>
      <c r="Z84" s="30">
        <f>IF(Z$10="","",SUMPRODUCT(--(db!$B$2:$B$6347=$E84),(LEN(db!$G$2:$G$6347)-LEN(SUBSTITUTE((UPPER(db!$G$2:$G$6347)),UPPER(Z$10),"")))/LEN(Z$10)))</f>
        <v>0</v>
      </c>
      <c r="AA84" s="30">
        <f>IF(AA$10="","",SUMPRODUCT(--(db!$B$2:$B$6347=$E84),(LEN(db!$G$2:$G$6347)-LEN(SUBSTITUTE((UPPER(db!$G$2:$G$6347)),UPPER(AA$10),"")))/LEN(AA$10)))</f>
        <v>0</v>
      </c>
      <c r="AB84" s="30">
        <f>IF(AB$10="","",SUMPRODUCT(--(db!$B$2:$B$6347=$E84),(LEN(db!$G$2:$G$6347)-LEN(SUBSTITUTE((UPPER(db!$G$2:$G$6347)),UPPER(AB$10),"")))/LEN(AB$10)))</f>
        <v>0</v>
      </c>
      <c r="AC84" s="30">
        <f>IF(AC$10="","",SUMPRODUCT(--(db!$B$2:$B$6347=$E84),(LEN(db!$G$2:$G$6347)-LEN(SUBSTITUTE((UPPER(db!$G$2:$G$6347)),UPPER(AC$10),"")))/LEN(AC$10)))</f>
        <v>0</v>
      </c>
      <c r="AD84" s="30">
        <f>IF(AD$10="","",SUMPRODUCT(--(db!$B$2:$B$6347=$E84),(LEN(db!$G$2:$G$6347)-LEN(SUBSTITUTE((UPPER(db!$G$2:$G$6347)),UPPER(AD$10),"")))/LEN(AD$10)))</f>
        <v>0</v>
      </c>
      <c r="AE84" s="30">
        <f>IF(AE$10="","",SUMPRODUCT(--(db!$B$2:$B$6347=$E84),(LEN(db!$G$2:$G$6347)-LEN(SUBSTITUTE((UPPER(db!$G$2:$G$6347)),UPPER(AE$10),"")))/LEN(AE$10)))</f>
        <v>0</v>
      </c>
      <c r="AF84" s="30">
        <f>IF(AF$10="","",SUMPRODUCT(--(db!$B$2:$B$6347=$E84),(LEN(db!$G$2:$G$6347)-LEN(SUBSTITUTE((UPPER(db!$G$2:$G$6347)),UPPER(AF$10),"")))/LEN(AF$10)))</f>
        <v>0</v>
      </c>
      <c r="AG84" s="30">
        <f>IF(AG$10="","",SUMPRODUCT(--(db!$B$2:$B$6347=$E84),(LEN(db!$G$2:$G$6347)-LEN(SUBSTITUTE((UPPER(db!$G$2:$G$6347)),UPPER(AG$10),"")))/LEN(AG$10)))</f>
        <v>0</v>
      </c>
      <c r="AH84" s="30">
        <f>IF(AH$10="","",SUMPRODUCT(--(db!$B$2:$B$6347=$E84),(LEN(db!$G$2:$G$6347)-LEN(SUBSTITUTE((UPPER(db!$G$2:$G$6347)),UPPER(AH$10),"")))/LEN(AH$10)))</f>
        <v>0</v>
      </c>
      <c r="AI84" s="30">
        <f>IF(AI$10="","",SUMPRODUCT(--(db!$B$2:$B$6347=$E84),(LEN(db!$G$2:$G$6347)-LEN(SUBSTITUTE((UPPER(db!$G$2:$G$6347)),UPPER(AI$10),"")))/LEN(AI$10)))</f>
        <v>0</v>
      </c>
      <c r="AJ84" s="30">
        <f>IF(AJ$10="","",SUMPRODUCT(--(db!$B$2:$B$6347=$E84),(LEN(db!$G$2:$G$6347)-LEN(SUBSTITUTE((UPPER(db!$G$2:$G$6347)),UPPER(AJ$10),"")))/LEN(AJ$10)))</f>
        <v>0</v>
      </c>
      <c r="AK84" s="30">
        <f>IF(AK$10="","",SUMPRODUCT(--(db!$B$2:$B$6347=$E84),(LEN(db!$G$2:$G$6347)-LEN(SUBSTITUTE((UPPER(db!$G$2:$G$6347)),UPPER(AK$10),"")))/LEN(AK$10)))</f>
        <v>0</v>
      </c>
      <c r="AL84" s="30">
        <f>IF(AL$10="","",SUMPRODUCT(--(db!$B$2:$B$6347=$E84),(LEN(db!$G$2:$G$6347)-LEN(SUBSTITUTE((UPPER(db!$G$2:$G$6347)),UPPER(AL$10),"")))/LEN(AL$10)))</f>
        <v>0</v>
      </c>
      <c r="AM84" s="30">
        <f>IF(AM$10="","",SUMPRODUCT(--(db!$B$2:$B$6347=$E84),(LEN(db!$G$2:$G$6347)-LEN(SUBSTITUTE((UPPER(db!$G$2:$G$6347)),UPPER(AM$10),"")))/LEN(AM$10)))</f>
        <v>0</v>
      </c>
      <c r="AN84" s="30">
        <f>IF(AN$10="","",SUMPRODUCT(--(db!$B$2:$B$6347=$E84),(LEN(db!$G$2:$G$6347)-LEN(SUBSTITUTE((UPPER(db!$G$2:$G$6347)),UPPER(AN$10),"")))/LEN(AN$10)))</f>
        <v>0</v>
      </c>
      <c r="AO84" s="30">
        <f>IF(AO$10="","",SUMPRODUCT(--(db!$B$2:$B$6347=$E84),(LEN(db!$G$2:$G$6347)-LEN(SUBSTITUTE((UPPER(db!$G$2:$G$6347)),UPPER(AO$10),"")))/LEN(AO$10)))</f>
        <v>0</v>
      </c>
      <c r="AP84" s="30">
        <f>IF(AP$10="","",SUMPRODUCT(--(db!$B$2:$B$6347=$E84),(LEN(db!$G$2:$G$6347)-LEN(SUBSTITUTE((UPPER(db!$G$2:$G$6347)),UPPER(AP$10),"")))/LEN(AP$10)))</f>
        <v>0</v>
      </c>
      <c r="AQ84" s="129">
        <f>IF(AQ$10="","",SUMPRODUCT(--(db!$B$2:$B$6347=$E84),(LEN(db!$G$2:$G$6347)-LEN(SUBSTITUTE((UPPER(db!$G$2:$G$6347)),UPPER(AQ$10),"")))/LEN(AQ$10)))</f>
        <v>0</v>
      </c>
      <c r="AR84" s="120">
        <v>74</v>
      </c>
      <c r="AS84" s="115"/>
      <c r="AT84" s="121"/>
      <c r="AU84" s="122">
        <f t="shared" si="20"/>
        <v>0</v>
      </c>
      <c r="AW84" s="332" t="s">
        <v>228</v>
      </c>
      <c r="AX84" s="332" t="s">
        <v>229</v>
      </c>
      <c r="AY84" s="126" t="s">
        <v>230</v>
      </c>
      <c r="AZ84" s="126" t="s">
        <v>231</v>
      </c>
      <c r="BA84" s="126" t="s">
        <v>232</v>
      </c>
      <c r="BL84" s="61"/>
      <c r="BM84" s="388">
        <f>COUNT(BM55:BM83)</f>
        <v>29</v>
      </c>
      <c r="BN84" s="427" t="s">
        <v>332</v>
      </c>
      <c r="BO84" s="423">
        <f>SUM(BO55:BO83)</f>
        <v>3385</v>
      </c>
      <c r="BP84" s="9"/>
      <c r="BQ84" s="174" t="s">
        <v>333</v>
      </c>
      <c r="BR84" s="61"/>
      <c r="BS84" s="61"/>
    </row>
    <row r="85" spans="3:78" x14ac:dyDescent="0.25">
      <c r="C85" s="115"/>
      <c r="D85" s="115"/>
      <c r="E85" s="116">
        <v>75</v>
      </c>
      <c r="F85" s="128">
        <f>IF(F$10="","",SUMPRODUCT(--(db!$B$2:$B$6347=$E85),(LEN(db!$G$2:$G$6347)-LEN(SUBSTITUTE((UPPER(db!$G$2:$G$6347)),UPPER(F$10),"")))/LEN(F$10)))</f>
        <v>0</v>
      </c>
      <c r="G85" s="30">
        <f>IF(G$10="","",SUMPRODUCT(--(db!$B$2:$B$6347=$E85),(LEN(db!$G$2:$G$6347)-LEN(SUBSTITUTE((UPPER(db!$G$2:$G$6347)),UPPER(G$10),"")))/LEN(G$10)))</f>
        <v>0</v>
      </c>
      <c r="H85" s="30">
        <f>IF(H$10="","",SUMPRODUCT(--(db!$B$2:$B$6347=$E85),(LEN(db!$G$2:$G$6347)-LEN(SUBSTITUTE((UPPER(db!$G$2:$G$6347)),UPPER(H$10),"")))/LEN(H$10)))</f>
        <v>0</v>
      </c>
      <c r="I85" s="30">
        <f>IF(I$10="","",SUMPRODUCT(--(db!$B$2:$B$6347=$E85),(LEN(db!$G$2:$G$6347)-LEN(SUBSTITUTE((UPPER(db!$G$2:$G$6347)),UPPER(I$10),"")))/LEN(I$10)))</f>
        <v>0</v>
      </c>
      <c r="J85" s="30">
        <f>IF(J$10="","",SUMPRODUCT(--(db!$B$2:$B$6347=$E85),(LEN(db!$G$2:$G$6347)-LEN(SUBSTITUTE((UPPER(db!$G$2:$G$6347)),UPPER(J$10),"")))/LEN(J$10)))</f>
        <v>0</v>
      </c>
      <c r="K85" s="30">
        <f>IF(K$10="","",SUMPRODUCT(--(db!$B$2:$B$6347=$E85),(LEN(db!$G$2:$G$6347)-LEN(SUBSTITUTE((UPPER(db!$G$2:$G$6347)),UPPER(K$10),"")))/LEN(K$10)))</f>
        <v>0</v>
      </c>
      <c r="L85" s="30">
        <f>IF(L$10="","",SUMPRODUCT(--(db!$B$2:$B$6347=$E85),(LEN(db!$G$2:$G$6347)-LEN(SUBSTITUTE((UPPER(db!$G$2:$G$6347)),UPPER(L$10),"")))/LEN(L$10)))</f>
        <v>0</v>
      </c>
      <c r="M85" s="30">
        <f>IF(M$10="","",SUMPRODUCT(--(db!$B$2:$B$6347=$E85),(LEN(db!$G$2:$G$6347)-LEN(SUBSTITUTE((UPPER(db!$G$2:$G$6347)),UPPER(M$10),"")))/LEN(M$10)))</f>
        <v>0</v>
      </c>
      <c r="N85" s="30">
        <f>IF(N$10="","",SUMPRODUCT(--(db!$B$2:$B$6347=$E85),(LEN(db!$G$2:$G$6347)-LEN(SUBSTITUTE((UPPER(db!$G$2:$G$6347)),UPPER(N$10),"")))/LEN(N$10)))</f>
        <v>0</v>
      </c>
      <c r="O85" s="30">
        <f>IF(O$10="","",SUMPRODUCT(--(db!$B$2:$B$6347=$E85),(LEN(db!$G$2:$G$6347)-LEN(SUBSTITUTE((UPPER(db!$G$2:$G$6347)),UPPER(O$10),"")))/LEN(O$10)))</f>
        <v>0</v>
      </c>
      <c r="P85" s="30">
        <f>IF(P$10="","",SUMPRODUCT(--(db!$B$2:$B$6347=$E85),(LEN(db!$G$2:$G$6347)-LEN(SUBSTITUTE((UPPER(db!$G$2:$G$6347)),UPPER(P$10),"")))/LEN(P$10)))</f>
        <v>0</v>
      </c>
      <c r="Q85" s="30">
        <f>IF(Q$10="","",SUMPRODUCT(--(db!$B$2:$B$6347=$E85),(LEN(db!$G$2:$G$6347)-LEN(SUBSTITUTE((UPPER(db!$G$2:$G$6347)),UPPER(Q$10),"")))/LEN(Q$10)))</f>
        <v>0</v>
      </c>
      <c r="R85" s="30">
        <f>IF(R$10="","",SUMPRODUCT(--(db!$B$2:$B$6347=$E85),(LEN(db!$G$2:$G$6347)-LEN(SUBSTITUTE((UPPER(db!$G$2:$G$6347)),UPPER(R$10),"")))/LEN(R$10)))</f>
        <v>0</v>
      </c>
      <c r="S85" s="30">
        <f>IF(S$10="","",SUMPRODUCT(--(db!$B$2:$B$6347=$E85),(LEN(db!$G$2:$G$6347)-LEN(SUBSTITUTE((UPPER(db!$G$2:$G$6347)),UPPER(S$10),"")))/LEN(S$10)))</f>
        <v>0</v>
      </c>
      <c r="T85" s="30">
        <f>IF(T$10="","",SUMPRODUCT(--(db!$B$2:$B$6347=$E85),(LEN(db!$G$2:$G$6347)-LEN(SUBSTITUTE((UPPER(db!$G$2:$G$6347)),UPPER(T$10),"")))/LEN(T$10)))</f>
        <v>0</v>
      </c>
      <c r="U85" s="30">
        <f>IF(U$10="","",SUMPRODUCT(--(db!$B$2:$B$6347=$E85),(LEN(db!$G$2:$G$6347)-LEN(SUBSTITUTE((UPPER(db!$G$2:$G$6347)),UPPER(U$10),"")))/LEN(U$10)))</f>
        <v>0</v>
      </c>
      <c r="V85" s="30">
        <f>IF(V$10="","",SUMPRODUCT(--(db!$B$2:$B$6347=$E85),(LEN(db!$G$2:$G$6347)-LEN(SUBSTITUTE((UPPER(db!$G$2:$G$6347)),UPPER(V$10),"")))/LEN(V$10)))</f>
        <v>0</v>
      </c>
      <c r="W85" s="30">
        <f>IF(W$10="","",SUMPRODUCT(--(db!$B$2:$B$6347=$E85),(LEN(db!$G$2:$G$6347)-LEN(SUBSTITUTE((UPPER(db!$G$2:$G$6347)),UPPER(W$10),"")))/LEN(W$10)))</f>
        <v>0</v>
      </c>
      <c r="X85" s="30">
        <f>IF(X$10="","",SUMPRODUCT(--(db!$B$2:$B$6347=$E85),(LEN(db!$G$2:$G$6347)-LEN(SUBSTITUTE((UPPER(db!$G$2:$G$6347)),UPPER(X$10),"")))/LEN(X$10)))</f>
        <v>0</v>
      </c>
      <c r="Y85" s="30">
        <f>IF(Y$10="","",SUMPRODUCT(--(db!$B$2:$B$6347=$E85),(LEN(db!$G$2:$G$6347)-LEN(SUBSTITUTE((UPPER(db!$G$2:$G$6347)),UPPER(Y$10),"")))/LEN(Y$10)))</f>
        <v>0</v>
      </c>
      <c r="Z85" s="30">
        <f>IF(Z$10="","",SUMPRODUCT(--(db!$B$2:$B$6347=$E85),(LEN(db!$G$2:$G$6347)-LEN(SUBSTITUTE((UPPER(db!$G$2:$G$6347)),UPPER(Z$10),"")))/LEN(Z$10)))</f>
        <v>0</v>
      </c>
      <c r="AA85" s="30">
        <f>IF(AA$10="","",SUMPRODUCT(--(db!$B$2:$B$6347=$E85),(LEN(db!$G$2:$G$6347)-LEN(SUBSTITUTE((UPPER(db!$G$2:$G$6347)),UPPER(AA$10),"")))/LEN(AA$10)))</f>
        <v>0</v>
      </c>
      <c r="AB85" s="30">
        <f>IF(AB$10="","",SUMPRODUCT(--(db!$B$2:$B$6347=$E85),(LEN(db!$G$2:$G$6347)-LEN(SUBSTITUTE((UPPER(db!$G$2:$G$6347)),UPPER(AB$10),"")))/LEN(AB$10)))</f>
        <v>0</v>
      </c>
      <c r="AC85" s="30">
        <f>IF(AC$10="","",SUMPRODUCT(--(db!$B$2:$B$6347=$E85),(LEN(db!$G$2:$G$6347)-LEN(SUBSTITUTE((UPPER(db!$G$2:$G$6347)),UPPER(AC$10),"")))/LEN(AC$10)))</f>
        <v>0</v>
      </c>
      <c r="AD85" s="30">
        <f>IF(AD$10="","",SUMPRODUCT(--(db!$B$2:$B$6347=$E85),(LEN(db!$G$2:$G$6347)-LEN(SUBSTITUTE((UPPER(db!$G$2:$G$6347)),UPPER(AD$10),"")))/LEN(AD$10)))</f>
        <v>0</v>
      </c>
      <c r="AE85" s="30">
        <f>IF(AE$10="","",SUMPRODUCT(--(db!$B$2:$B$6347=$E85),(LEN(db!$G$2:$G$6347)-LEN(SUBSTITUTE((UPPER(db!$G$2:$G$6347)),UPPER(AE$10),"")))/LEN(AE$10)))</f>
        <v>0</v>
      </c>
      <c r="AF85" s="30">
        <f>IF(AF$10="","",SUMPRODUCT(--(db!$B$2:$B$6347=$E85),(LEN(db!$G$2:$G$6347)-LEN(SUBSTITUTE((UPPER(db!$G$2:$G$6347)),UPPER(AF$10),"")))/LEN(AF$10)))</f>
        <v>0</v>
      </c>
      <c r="AG85" s="30">
        <f>IF(AG$10="","",SUMPRODUCT(--(db!$B$2:$B$6347=$E85),(LEN(db!$G$2:$G$6347)-LEN(SUBSTITUTE((UPPER(db!$G$2:$G$6347)),UPPER(AG$10),"")))/LEN(AG$10)))</f>
        <v>0</v>
      </c>
      <c r="AH85" s="30">
        <f>IF(AH$10="","",SUMPRODUCT(--(db!$B$2:$B$6347=$E85),(LEN(db!$G$2:$G$6347)-LEN(SUBSTITUTE((UPPER(db!$G$2:$G$6347)),UPPER(AH$10),"")))/LEN(AH$10)))</f>
        <v>0</v>
      </c>
      <c r="AI85" s="30">
        <f>IF(AI$10="","",SUMPRODUCT(--(db!$B$2:$B$6347=$E85),(LEN(db!$G$2:$G$6347)-LEN(SUBSTITUTE((UPPER(db!$G$2:$G$6347)),UPPER(AI$10),"")))/LEN(AI$10)))</f>
        <v>0</v>
      </c>
      <c r="AJ85" s="30">
        <f>IF(AJ$10="","",SUMPRODUCT(--(db!$B$2:$B$6347=$E85),(LEN(db!$G$2:$G$6347)-LEN(SUBSTITUTE((UPPER(db!$G$2:$G$6347)),UPPER(AJ$10),"")))/LEN(AJ$10)))</f>
        <v>0</v>
      </c>
      <c r="AK85" s="30">
        <f>IF(AK$10="","",SUMPRODUCT(--(db!$B$2:$B$6347=$E85),(LEN(db!$G$2:$G$6347)-LEN(SUBSTITUTE((UPPER(db!$G$2:$G$6347)),UPPER(AK$10),"")))/LEN(AK$10)))</f>
        <v>0</v>
      </c>
      <c r="AL85" s="30">
        <f>IF(AL$10="","",SUMPRODUCT(--(db!$B$2:$B$6347=$E85),(LEN(db!$G$2:$G$6347)-LEN(SUBSTITUTE((UPPER(db!$G$2:$G$6347)),UPPER(AL$10),"")))/LEN(AL$10)))</f>
        <v>0</v>
      </c>
      <c r="AM85" s="30">
        <f>IF(AM$10="","",SUMPRODUCT(--(db!$B$2:$B$6347=$E85),(LEN(db!$G$2:$G$6347)-LEN(SUBSTITUTE((UPPER(db!$G$2:$G$6347)),UPPER(AM$10),"")))/LEN(AM$10)))</f>
        <v>0</v>
      </c>
      <c r="AN85" s="30">
        <f>IF(AN$10="","",SUMPRODUCT(--(db!$B$2:$B$6347=$E85),(LEN(db!$G$2:$G$6347)-LEN(SUBSTITUTE((UPPER(db!$G$2:$G$6347)),UPPER(AN$10),"")))/LEN(AN$10)))</f>
        <v>0</v>
      </c>
      <c r="AO85" s="30">
        <f>IF(AO$10="","",SUMPRODUCT(--(db!$B$2:$B$6347=$E85),(LEN(db!$G$2:$G$6347)-LEN(SUBSTITUTE((UPPER(db!$G$2:$G$6347)),UPPER(AO$10),"")))/LEN(AO$10)))</f>
        <v>0</v>
      </c>
      <c r="AP85" s="30">
        <f>IF(AP$10="","",SUMPRODUCT(--(db!$B$2:$B$6347=$E85),(LEN(db!$G$2:$G$6347)-LEN(SUBSTITUTE((UPPER(db!$G$2:$G$6347)),UPPER(AP$10),"")))/LEN(AP$10)))</f>
        <v>0</v>
      </c>
      <c r="AQ85" s="129">
        <f>IF(AQ$10="","",SUMPRODUCT(--(db!$B$2:$B$6347=$E85),(LEN(db!$G$2:$G$6347)-LEN(SUBSTITUTE((UPPER(db!$G$2:$G$6347)),UPPER(AQ$10),"")))/LEN(AQ$10)))</f>
        <v>0</v>
      </c>
      <c r="AR85" s="120">
        <v>75</v>
      </c>
      <c r="AS85" s="115"/>
      <c r="AT85" s="121"/>
      <c r="AU85" s="122">
        <f t="shared" si="20"/>
        <v>0</v>
      </c>
      <c r="AW85" s="347">
        <v>36</v>
      </c>
      <c r="AX85" s="309" t="s">
        <v>334</v>
      </c>
      <c r="AY85" s="266">
        <f>SUM($V$46:$Y$46,AD46)</f>
        <v>0</v>
      </c>
      <c r="AZ85" s="164">
        <f>BA85-AY85</f>
        <v>0</v>
      </c>
      <c r="BA85" s="133">
        <f>SUMPRODUCT(--($AR$11:$AR$124=AW85),$AU$11:$AU$124)</f>
        <v>0</v>
      </c>
      <c r="BL85" s="61"/>
      <c r="BM85" s="379"/>
      <c r="BN85" s="427" t="s">
        <v>335</v>
      </c>
      <c r="BO85" s="428">
        <f>$AU$10</f>
        <v>0</v>
      </c>
      <c r="BQ85" s="174" t="s">
        <v>336</v>
      </c>
      <c r="BR85" s="61"/>
      <c r="BS85" s="61"/>
    </row>
    <row r="86" spans="3:78" x14ac:dyDescent="0.25">
      <c r="C86" s="115"/>
      <c r="D86" s="115"/>
      <c r="E86" s="116">
        <v>76</v>
      </c>
      <c r="F86" s="128">
        <f>IF(F$10="","",SUMPRODUCT(--(db!$B$2:$B$6347=$E86),(LEN(db!$G$2:$G$6347)-LEN(SUBSTITUTE((UPPER(db!$G$2:$G$6347)),UPPER(F$10),"")))/LEN(F$10)))</f>
        <v>0</v>
      </c>
      <c r="G86" s="30">
        <f>IF(G$10="","",SUMPRODUCT(--(db!$B$2:$B$6347=$E86),(LEN(db!$G$2:$G$6347)-LEN(SUBSTITUTE((UPPER(db!$G$2:$G$6347)),UPPER(G$10),"")))/LEN(G$10)))</f>
        <v>0</v>
      </c>
      <c r="H86" s="30">
        <f>IF(H$10="","",SUMPRODUCT(--(db!$B$2:$B$6347=$E86),(LEN(db!$G$2:$G$6347)-LEN(SUBSTITUTE((UPPER(db!$G$2:$G$6347)),UPPER(H$10),"")))/LEN(H$10)))</f>
        <v>0</v>
      </c>
      <c r="I86" s="30">
        <f>IF(I$10="","",SUMPRODUCT(--(db!$B$2:$B$6347=$E86),(LEN(db!$G$2:$G$6347)-LEN(SUBSTITUTE((UPPER(db!$G$2:$G$6347)),UPPER(I$10),"")))/LEN(I$10)))</f>
        <v>0</v>
      </c>
      <c r="J86" s="30">
        <f>IF(J$10="","",SUMPRODUCT(--(db!$B$2:$B$6347=$E86),(LEN(db!$G$2:$G$6347)-LEN(SUBSTITUTE((UPPER(db!$G$2:$G$6347)),UPPER(J$10),"")))/LEN(J$10)))</f>
        <v>0</v>
      </c>
      <c r="K86" s="30">
        <f>IF(K$10="","",SUMPRODUCT(--(db!$B$2:$B$6347=$E86),(LEN(db!$G$2:$G$6347)-LEN(SUBSTITUTE((UPPER(db!$G$2:$G$6347)),UPPER(K$10),"")))/LEN(K$10)))</f>
        <v>0</v>
      </c>
      <c r="L86" s="30">
        <f>IF(L$10="","",SUMPRODUCT(--(db!$B$2:$B$6347=$E86),(LEN(db!$G$2:$G$6347)-LEN(SUBSTITUTE((UPPER(db!$G$2:$G$6347)),UPPER(L$10),"")))/LEN(L$10)))</f>
        <v>0</v>
      </c>
      <c r="M86" s="30">
        <f>IF(M$10="","",SUMPRODUCT(--(db!$B$2:$B$6347=$E86),(LEN(db!$G$2:$G$6347)-LEN(SUBSTITUTE((UPPER(db!$G$2:$G$6347)),UPPER(M$10),"")))/LEN(M$10)))</f>
        <v>0</v>
      </c>
      <c r="N86" s="30">
        <f>IF(N$10="","",SUMPRODUCT(--(db!$B$2:$B$6347=$E86),(LEN(db!$G$2:$G$6347)-LEN(SUBSTITUTE((UPPER(db!$G$2:$G$6347)),UPPER(N$10),"")))/LEN(N$10)))</f>
        <v>0</v>
      </c>
      <c r="O86" s="30">
        <f>IF(O$10="","",SUMPRODUCT(--(db!$B$2:$B$6347=$E86),(LEN(db!$G$2:$G$6347)-LEN(SUBSTITUTE((UPPER(db!$G$2:$G$6347)),UPPER(O$10),"")))/LEN(O$10)))</f>
        <v>0</v>
      </c>
      <c r="P86" s="30">
        <f>IF(P$10="","",SUMPRODUCT(--(db!$B$2:$B$6347=$E86),(LEN(db!$G$2:$G$6347)-LEN(SUBSTITUTE((UPPER(db!$G$2:$G$6347)),UPPER(P$10),"")))/LEN(P$10)))</f>
        <v>0</v>
      </c>
      <c r="Q86" s="30">
        <f>IF(Q$10="","",SUMPRODUCT(--(db!$B$2:$B$6347=$E86),(LEN(db!$G$2:$G$6347)-LEN(SUBSTITUTE((UPPER(db!$G$2:$G$6347)),UPPER(Q$10),"")))/LEN(Q$10)))</f>
        <v>0</v>
      </c>
      <c r="R86" s="30">
        <f>IF(R$10="","",SUMPRODUCT(--(db!$B$2:$B$6347=$E86),(LEN(db!$G$2:$G$6347)-LEN(SUBSTITUTE((UPPER(db!$G$2:$G$6347)),UPPER(R$10),"")))/LEN(R$10)))</f>
        <v>0</v>
      </c>
      <c r="S86" s="30">
        <f>IF(S$10="","",SUMPRODUCT(--(db!$B$2:$B$6347=$E86),(LEN(db!$G$2:$G$6347)-LEN(SUBSTITUTE((UPPER(db!$G$2:$G$6347)),UPPER(S$10),"")))/LEN(S$10)))</f>
        <v>0</v>
      </c>
      <c r="T86" s="30">
        <f>IF(T$10="","",SUMPRODUCT(--(db!$B$2:$B$6347=$E86),(LEN(db!$G$2:$G$6347)-LEN(SUBSTITUTE((UPPER(db!$G$2:$G$6347)),UPPER(T$10),"")))/LEN(T$10)))</f>
        <v>0</v>
      </c>
      <c r="U86" s="30">
        <f>IF(U$10="","",SUMPRODUCT(--(db!$B$2:$B$6347=$E86),(LEN(db!$G$2:$G$6347)-LEN(SUBSTITUTE((UPPER(db!$G$2:$G$6347)),UPPER(U$10),"")))/LEN(U$10)))</f>
        <v>0</v>
      </c>
      <c r="V86" s="30">
        <f>IF(V$10="","",SUMPRODUCT(--(db!$B$2:$B$6347=$E86),(LEN(db!$G$2:$G$6347)-LEN(SUBSTITUTE((UPPER(db!$G$2:$G$6347)),UPPER(V$10),"")))/LEN(V$10)))</f>
        <v>0</v>
      </c>
      <c r="W86" s="30">
        <f>IF(W$10="","",SUMPRODUCT(--(db!$B$2:$B$6347=$E86),(LEN(db!$G$2:$G$6347)-LEN(SUBSTITUTE((UPPER(db!$G$2:$G$6347)),UPPER(W$10),"")))/LEN(W$10)))</f>
        <v>0</v>
      </c>
      <c r="X86" s="30">
        <f>IF(X$10="","",SUMPRODUCT(--(db!$B$2:$B$6347=$E86),(LEN(db!$G$2:$G$6347)-LEN(SUBSTITUTE((UPPER(db!$G$2:$G$6347)),UPPER(X$10),"")))/LEN(X$10)))</f>
        <v>0</v>
      </c>
      <c r="Y86" s="30">
        <f>IF(Y$10="","",SUMPRODUCT(--(db!$B$2:$B$6347=$E86),(LEN(db!$G$2:$G$6347)-LEN(SUBSTITUTE((UPPER(db!$G$2:$G$6347)),UPPER(Y$10),"")))/LEN(Y$10)))</f>
        <v>0</v>
      </c>
      <c r="Z86" s="30">
        <f>IF(Z$10="","",SUMPRODUCT(--(db!$B$2:$B$6347=$E86),(LEN(db!$G$2:$G$6347)-LEN(SUBSTITUTE((UPPER(db!$G$2:$G$6347)),UPPER(Z$10),"")))/LEN(Z$10)))</f>
        <v>0</v>
      </c>
      <c r="AA86" s="30">
        <f>IF(AA$10="","",SUMPRODUCT(--(db!$B$2:$B$6347=$E86),(LEN(db!$G$2:$G$6347)-LEN(SUBSTITUTE((UPPER(db!$G$2:$G$6347)),UPPER(AA$10),"")))/LEN(AA$10)))</f>
        <v>0</v>
      </c>
      <c r="AB86" s="30">
        <f>IF(AB$10="","",SUMPRODUCT(--(db!$B$2:$B$6347=$E86),(LEN(db!$G$2:$G$6347)-LEN(SUBSTITUTE((UPPER(db!$G$2:$G$6347)),UPPER(AB$10),"")))/LEN(AB$10)))</f>
        <v>0</v>
      </c>
      <c r="AC86" s="30">
        <f>IF(AC$10="","",SUMPRODUCT(--(db!$B$2:$B$6347=$E86),(LEN(db!$G$2:$G$6347)-LEN(SUBSTITUTE((UPPER(db!$G$2:$G$6347)),UPPER(AC$10),"")))/LEN(AC$10)))</f>
        <v>0</v>
      </c>
      <c r="AD86" s="30">
        <f>IF(AD$10="","",SUMPRODUCT(--(db!$B$2:$B$6347=$E86),(LEN(db!$G$2:$G$6347)-LEN(SUBSTITUTE((UPPER(db!$G$2:$G$6347)),UPPER(AD$10),"")))/LEN(AD$10)))</f>
        <v>0</v>
      </c>
      <c r="AE86" s="30">
        <f>IF(AE$10="","",SUMPRODUCT(--(db!$B$2:$B$6347=$E86),(LEN(db!$G$2:$G$6347)-LEN(SUBSTITUTE((UPPER(db!$G$2:$G$6347)),UPPER(AE$10),"")))/LEN(AE$10)))</f>
        <v>0</v>
      </c>
      <c r="AF86" s="30">
        <f>IF(AF$10="","",SUMPRODUCT(--(db!$B$2:$B$6347=$E86),(LEN(db!$G$2:$G$6347)-LEN(SUBSTITUTE((UPPER(db!$G$2:$G$6347)),UPPER(AF$10),"")))/LEN(AF$10)))</f>
        <v>0</v>
      </c>
      <c r="AG86" s="30">
        <f>IF(AG$10="","",SUMPRODUCT(--(db!$B$2:$B$6347=$E86),(LEN(db!$G$2:$G$6347)-LEN(SUBSTITUTE((UPPER(db!$G$2:$G$6347)),UPPER(AG$10),"")))/LEN(AG$10)))</f>
        <v>0</v>
      </c>
      <c r="AH86" s="30">
        <f>IF(AH$10="","",SUMPRODUCT(--(db!$B$2:$B$6347=$E86),(LEN(db!$G$2:$G$6347)-LEN(SUBSTITUTE((UPPER(db!$G$2:$G$6347)),UPPER(AH$10),"")))/LEN(AH$10)))</f>
        <v>0</v>
      </c>
      <c r="AI86" s="30">
        <f>IF(AI$10="","",SUMPRODUCT(--(db!$B$2:$B$6347=$E86),(LEN(db!$G$2:$G$6347)-LEN(SUBSTITUTE((UPPER(db!$G$2:$G$6347)),UPPER(AI$10),"")))/LEN(AI$10)))</f>
        <v>0</v>
      </c>
      <c r="AJ86" s="30">
        <f>IF(AJ$10="","",SUMPRODUCT(--(db!$B$2:$B$6347=$E86),(LEN(db!$G$2:$G$6347)-LEN(SUBSTITUTE((UPPER(db!$G$2:$G$6347)),UPPER(AJ$10),"")))/LEN(AJ$10)))</f>
        <v>0</v>
      </c>
      <c r="AK86" s="30">
        <f>IF(AK$10="","",SUMPRODUCT(--(db!$B$2:$B$6347=$E86),(LEN(db!$G$2:$G$6347)-LEN(SUBSTITUTE((UPPER(db!$G$2:$G$6347)),UPPER(AK$10),"")))/LEN(AK$10)))</f>
        <v>0</v>
      </c>
      <c r="AL86" s="30">
        <f>IF(AL$10="","",SUMPRODUCT(--(db!$B$2:$B$6347=$E86),(LEN(db!$G$2:$G$6347)-LEN(SUBSTITUTE((UPPER(db!$G$2:$G$6347)),UPPER(AL$10),"")))/LEN(AL$10)))</f>
        <v>0</v>
      </c>
      <c r="AM86" s="30">
        <f>IF(AM$10="","",SUMPRODUCT(--(db!$B$2:$B$6347=$E86),(LEN(db!$G$2:$G$6347)-LEN(SUBSTITUTE((UPPER(db!$G$2:$G$6347)),UPPER(AM$10),"")))/LEN(AM$10)))</f>
        <v>0</v>
      </c>
      <c r="AN86" s="30">
        <f>IF(AN$10="","",SUMPRODUCT(--(db!$B$2:$B$6347=$E86),(LEN(db!$G$2:$G$6347)-LEN(SUBSTITUTE((UPPER(db!$G$2:$G$6347)),UPPER(AN$10),"")))/LEN(AN$10)))</f>
        <v>0</v>
      </c>
      <c r="AO86" s="30">
        <f>IF(AO$10="","",SUMPRODUCT(--(db!$B$2:$B$6347=$E86),(LEN(db!$G$2:$G$6347)-LEN(SUBSTITUTE((UPPER(db!$G$2:$G$6347)),UPPER(AO$10),"")))/LEN(AO$10)))</f>
        <v>0</v>
      </c>
      <c r="AP86" s="30">
        <f>IF(AP$10="","",SUMPRODUCT(--(db!$B$2:$B$6347=$E86),(LEN(db!$G$2:$G$6347)-LEN(SUBSTITUTE((UPPER(db!$G$2:$G$6347)),UPPER(AP$10),"")))/LEN(AP$10)))</f>
        <v>0</v>
      </c>
      <c r="AQ86" s="129">
        <f>IF(AQ$10="","",SUMPRODUCT(--(db!$B$2:$B$6347=$E86),(LEN(db!$G$2:$G$6347)-LEN(SUBSTITUTE((UPPER(db!$G$2:$G$6347)),UPPER(AQ$10),"")))/LEN(AQ$10)))</f>
        <v>0</v>
      </c>
      <c r="AR86" s="120">
        <v>76</v>
      </c>
      <c r="AS86" s="115"/>
      <c r="AT86" s="121"/>
      <c r="AU86" s="122">
        <f t="shared" si="20"/>
        <v>0</v>
      </c>
      <c r="AW86" s="333"/>
      <c r="AX86" s="334"/>
      <c r="AY86" s="348" t="str">
        <f>"= 19 x "&amp;$AY$85/19</f>
        <v>= 19 x 0</v>
      </c>
      <c r="AZ86" s="336"/>
      <c r="BA86" s="335"/>
      <c r="BL86" s="61"/>
      <c r="BM86" s="347"/>
      <c r="BN86" s="331" t="s">
        <v>337</v>
      </c>
      <c r="BO86" s="429">
        <f ca="1">db!J6349</f>
        <v>0</v>
      </c>
      <c r="BP86" s="9" t="s">
        <v>206</v>
      </c>
      <c r="BQ86" s="174" t="s">
        <v>333</v>
      </c>
      <c r="BR86" s="61"/>
      <c r="BS86" s="30"/>
    </row>
    <row r="87" spans="3:78" x14ac:dyDescent="0.25">
      <c r="C87" s="115"/>
      <c r="D87" s="115"/>
      <c r="E87" s="116">
        <v>77</v>
      </c>
      <c r="F87" s="128">
        <f>IF(F$10="","",SUMPRODUCT(--(db!$B$2:$B$6347=$E87),(LEN(db!$G$2:$G$6347)-LEN(SUBSTITUTE((UPPER(db!$G$2:$G$6347)),UPPER(F$10),"")))/LEN(F$10)))</f>
        <v>0</v>
      </c>
      <c r="G87" s="30">
        <f>IF(G$10="","",SUMPRODUCT(--(db!$B$2:$B$6347=$E87),(LEN(db!$G$2:$G$6347)-LEN(SUBSTITUTE((UPPER(db!$G$2:$G$6347)),UPPER(G$10),"")))/LEN(G$10)))</f>
        <v>0</v>
      </c>
      <c r="H87" s="30">
        <f>IF(H$10="","",SUMPRODUCT(--(db!$B$2:$B$6347=$E87),(LEN(db!$G$2:$G$6347)-LEN(SUBSTITUTE((UPPER(db!$G$2:$G$6347)),UPPER(H$10),"")))/LEN(H$10)))</f>
        <v>0</v>
      </c>
      <c r="I87" s="30">
        <f>IF(I$10="","",SUMPRODUCT(--(db!$B$2:$B$6347=$E87),(LEN(db!$G$2:$G$6347)-LEN(SUBSTITUTE((UPPER(db!$G$2:$G$6347)),UPPER(I$10),"")))/LEN(I$10)))</f>
        <v>0</v>
      </c>
      <c r="J87" s="30">
        <f>IF(J$10="","",SUMPRODUCT(--(db!$B$2:$B$6347=$E87),(LEN(db!$G$2:$G$6347)-LEN(SUBSTITUTE((UPPER(db!$G$2:$G$6347)),UPPER(J$10),"")))/LEN(J$10)))</f>
        <v>0</v>
      </c>
      <c r="K87" s="30">
        <f>IF(K$10="","",SUMPRODUCT(--(db!$B$2:$B$6347=$E87),(LEN(db!$G$2:$G$6347)-LEN(SUBSTITUTE((UPPER(db!$G$2:$G$6347)),UPPER(K$10),"")))/LEN(K$10)))</f>
        <v>0</v>
      </c>
      <c r="L87" s="30">
        <f>IF(L$10="","",SUMPRODUCT(--(db!$B$2:$B$6347=$E87),(LEN(db!$G$2:$G$6347)-LEN(SUBSTITUTE((UPPER(db!$G$2:$G$6347)),UPPER(L$10),"")))/LEN(L$10)))</f>
        <v>0</v>
      </c>
      <c r="M87" s="30">
        <f>IF(M$10="","",SUMPRODUCT(--(db!$B$2:$B$6347=$E87),(LEN(db!$G$2:$G$6347)-LEN(SUBSTITUTE((UPPER(db!$G$2:$G$6347)),UPPER(M$10),"")))/LEN(M$10)))</f>
        <v>0</v>
      </c>
      <c r="N87" s="30">
        <f>IF(N$10="","",SUMPRODUCT(--(db!$B$2:$B$6347=$E87),(LEN(db!$G$2:$G$6347)-LEN(SUBSTITUTE((UPPER(db!$G$2:$G$6347)),UPPER(N$10),"")))/LEN(N$10)))</f>
        <v>0</v>
      </c>
      <c r="O87" s="30">
        <f>IF(O$10="","",SUMPRODUCT(--(db!$B$2:$B$6347=$E87),(LEN(db!$G$2:$G$6347)-LEN(SUBSTITUTE((UPPER(db!$G$2:$G$6347)),UPPER(O$10),"")))/LEN(O$10)))</f>
        <v>0</v>
      </c>
      <c r="P87" s="30">
        <f>IF(P$10="","",SUMPRODUCT(--(db!$B$2:$B$6347=$E87),(LEN(db!$G$2:$G$6347)-LEN(SUBSTITUTE((UPPER(db!$G$2:$G$6347)),UPPER(P$10),"")))/LEN(P$10)))</f>
        <v>0</v>
      </c>
      <c r="Q87" s="30">
        <f>IF(Q$10="","",SUMPRODUCT(--(db!$B$2:$B$6347=$E87),(LEN(db!$G$2:$G$6347)-LEN(SUBSTITUTE((UPPER(db!$G$2:$G$6347)),UPPER(Q$10),"")))/LEN(Q$10)))</f>
        <v>0</v>
      </c>
      <c r="R87" s="30">
        <f>IF(R$10="","",SUMPRODUCT(--(db!$B$2:$B$6347=$E87),(LEN(db!$G$2:$G$6347)-LEN(SUBSTITUTE((UPPER(db!$G$2:$G$6347)),UPPER(R$10),"")))/LEN(R$10)))</f>
        <v>0</v>
      </c>
      <c r="S87" s="30">
        <f>IF(S$10="","",SUMPRODUCT(--(db!$B$2:$B$6347=$E87),(LEN(db!$G$2:$G$6347)-LEN(SUBSTITUTE((UPPER(db!$G$2:$G$6347)),UPPER(S$10),"")))/LEN(S$10)))</f>
        <v>0</v>
      </c>
      <c r="T87" s="30">
        <f>IF(T$10="","",SUMPRODUCT(--(db!$B$2:$B$6347=$E87),(LEN(db!$G$2:$G$6347)-LEN(SUBSTITUTE((UPPER(db!$G$2:$G$6347)),UPPER(T$10),"")))/LEN(T$10)))</f>
        <v>0</v>
      </c>
      <c r="U87" s="30">
        <f>IF(U$10="","",SUMPRODUCT(--(db!$B$2:$B$6347=$E87),(LEN(db!$G$2:$G$6347)-LEN(SUBSTITUTE((UPPER(db!$G$2:$G$6347)),UPPER(U$10),"")))/LEN(U$10)))</f>
        <v>0</v>
      </c>
      <c r="V87" s="30">
        <f>IF(V$10="","",SUMPRODUCT(--(db!$B$2:$B$6347=$E87),(LEN(db!$G$2:$G$6347)-LEN(SUBSTITUTE((UPPER(db!$G$2:$G$6347)),UPPER(V$10),"")))/LEN(V$10)))</f>
        <v>0</v>
      </c>
      <c r="W87" s="30">
        <f>IF(W$10="","",SUMPRODUCT(--(db!$B$2:$B$6347=$E87),(LEN(db!$G$2:$G$6347)-LEN(SUBSTITUTE((UPPER(db!$G$2:$G$6347)),UPPER(W$10),"")))/LEN(W$10)))</f>
        <v>0</v>
      </c>
      <c r="X87" s="30">
        <f>IF(X$10="","",SUMPRODUCT(--(db!$B$2:$B$6347=$E87),(LEN(db!$G$2:$G$6347)-LEN(SUBSTITUTE((UPPER(db!$G$2:$G$6347)),UPPER(X$10),"")))/LEN(X$10)))</f>
        <v>0</v>
      </c>
      <c r="Y87" s="30">
        <f>IF(Y$10="","",SUMPRODUCT(--(db!$B$2:$B$6347=$E87),(LEN(db!$G$2:$G$6347)-LEN(SUBSTITUTE((UPPER(db!$G$2:$G$6347)),UPPER(Y$10),"")))/LEN(Y$10)))</f>
        <v>0</v>
      </c>
      <c r="Z87" s="30">
        <f>IF(Z$10="","",SUMPRODUCT(--(db!$B$2:$B$6347=$E87),(LEN(db!$G$2:$G$6347)-LEN(SUBSTITUTE((UPPER(db!$G$2:$G$6347)),UPPER(Z$10),"")))/LEN(Z$10)))</f>
        <v>0</v>
      </c>
      <c r="AA87" s="30">
        <f>IF(AA$10="","",SUMPRODUCT(--(db!$B$2:$B$6347=$E87),(LEN(db!$G$2:$G$6347)-LEN(SUBSTITUTE((UPPER(db!$G$2:$G$6347)),UPPER(AA$10),"")))/LEN(AA$10)))</f>
        <v>0</v>
      </c>
      <c r="AB87" s="30">
        <f>IF(AB$10="","",SUMPRODUCT(--(db!$B$2:$B$6347=$E87),(LEN(db!$G$2:$G$6347)-LEN(SUBSTITUTE((UPPER(db!$G$2:$G$6347)),UPPER(AB$10),"")))/LEN(AB$10)))</f>
        <v>0</v>
      </c>
      <c r="AC87" s="30">
        <f>IF(AC$10="","",SUMPRODUCT(--(db!$B$2:$B$6347=$E87),(LEN(db!$G$2:$G$6347)-LEN(SUBSTITUTE((UPPER(db!$G$2:$G$6347)),UPPER(AC$10),"")))/LEN(AC$10)))</f>
        <v>0</v>
      </c>
      <c r="AD87" s="30">
        <f>IF(AD$10="","",SUMPRODUCT(--(db!$B$2:$B$6347=$E87),(LEN(db!$G$2:$G$6347)-LEN(SUBSTITUTE((UPPER(db!$G$2:$G$6347)),UPPER(AD$10),"")))/LEN(AD$10)))</f>
        <v>0</v>
      </c>
      <c r="AE87" s="30">
        <f>IF(AE$10="","",SUMPRODUCT(--(db!$B$2:$B$6347=$E87),(LEN(db!$G$2:$G$6347)-LEN(SUBSTITUTE((UPPER(db!$G$2:$G$6347)),UPPER(AE$10),"")))/LEN(AE$10)))</f>
        <v>0</v>
      </c>
      <c r="AF87" s="30">
        <f>IF(AF$10="","",SUMPRODUCT(--(db!$B$2:$B$6347=$E87),(LEN(db!$G$2:$G$6347)-LEN(SUBSTITUTE((UPPER(db!$G$2:$G$6347)),UPPER(AF$10),"")))/LEN(AF$10)))</f>
        <v>0</v>
      </c>
      <c r="AG87" s="30">
        <f>IF(AG$10="","",SUMPRODUCT(--(db!$B$2:$B$6347=$E87),(LEN(db!$G$2:$G$6347)-LEN(SUBSTITUTE((UPPER(db!$G$2:$G$6347)),UPPER(AG$10),"")))/LEN(AG$10)))</f>
        <v>0</v>
      </c>
      <c r="AH87" s="30">
        <f>IF(AH$10="","",SUMPRODUCT(--(db!$B$2:$B$6347=$E87),(LEN(db!$G$2:$G$6347)-LEN(SUBSTITUTE((UPPER(db!$G$2:$G$6347)),UPPER(AH$10),"")))/LEN(AH$10)))</f>
        <v>0</v>
      </c>
      <c r="AI87" s="30">
        <f>IF(AI$10="","",SUMPRODUCT(--(db!$B$2:$B$6347=$E87),(LEN(db!$G$2:$G$6347)-LEN(SUBSTITUTE((UPPER(db!$G$2:$G$6347)),UPPER(AI$10),"")))/LEN(AI$10)))</f>
        <v>0</v>
      </c>
      <c r="AJ87" s="30">
        <f>IF(AJ$10="","",SUMPRODUCT(--(db!$B$2:$B$6347=$E87),(LEN(db!$G$2:$G$6347)-LEN(SUBSTITUTE((UPPER(db!$G$2:$G$6347)),UPPER(AJ$10),"")))/LEN(AJ$10)))</f>
        <v>0</v>
      </c>
      <c r="AK87" s="30">
        <f>IF(AK$10="","",SUMPRODUCT(--(db!$B$2:$B$6347=$E87),(LEN(db!$G$2:$G$6347)-LEN(SUBSTITUTE((UPPER(db!$G$2:$G$6347)),UPPER(AK$10),"")))/LEN(AK$10)))</f>
        <v>0</v>
      </c>
      <c r="AL87" s="30">
        <f>IF(AL$10="","",SUMPRODUCT(--(db!$B$2:$B$6347=$E87),(LEN(db!$G$2:$G$6347)-LEN(SUBSTITUTE((UPPER(db!$G$2:$G$6347)),UPPER(AL$10),"")))/LEN(AL$10)))</f>
        <v>0</v>
      </c>
      <c r="AM87" s="30">
        <f>IF(AM$10="","",SUMPRODUCT(--(db!$B$2:$B$6347=$E87),(LEN(db!$G$2:$G$6347)-LEN(SUBSTITUTE((UPPER(db!$G$2:$G$6347)),UPPER(AM$10),"")))/LEN(AM$10)))</f>
        <v>0</v>
      </c>
      <c r="AN87" s="30">
        <f>IF(AN$10="","",SUMPRODUCT(--(db!$B$2:$B$6347=$E87),(LEN(db!$G$2:$G$6347)-LEN(SUBSTITUTE((UPPER(db!$G$2:$G$6347)),UPPER(AN$10),"")))/LEN(AN$10)))</f>
        <v>0</v>
      </c>
      <c r="AO87" s="30">
        <f>IF(AO$10="","",SUMPRODUCT(--(db!$B$2:$B$6347=$E87),(LEN(db!$G$2:$G$6347)-LEN(SUBSTITUTE((UPPER(db!$G$2:$G$6347)),UPPER(AO$10),"")))/LEN(AO$10)))</f>
        <v>0</v>
      </c>
      <c r="AP87" s="30">
        <f>IF(AP$10="","",SUMPRODUCT(--(db!$B$2:$B$6347=$E87),(LEN(db!$G$2:$G$6347)-LEN(SUBSTITUTE((UPPER(db!$G$2:$G$6347)),UPPER(AP$10),"")))/LEN(AP$10)))</f>
        <v>0</v>
      </c>
      <c r="AQ87" s="129">
        <f>IF(AQ$10="","",SUMPRODUCT(--(db!$B$2:$B$6347=$E87),(LEN(db!$G$2:$G$6347)-LEN(SUBSTITUTE((UPPER(db!$G$2:$G$6347)),UPPER(AQ$10),"")))/LEN(AQ$10)))</f>
        <v>0</v>
      </c>
      <c r="AR87" s="120">
        <v>77</v>
      </c>
      <c r="AS87" s="115"/>
      <c r="AT87" s="121"/>
      <c r="AU87" s="122">
        <f t="shared" si="20"/>
        <v>0</v>
      </c>
      <c r="AW87" s="333">
        <v>38</v>
      </c>
      <c r="AX87" s="309" t="s">
        <v>441</v>
      </c>
      <c r="AY87" s="264">
        <f>SUM($AG$48)</f>
        <v>0</v>
      </c>
      <c r="AZ87" s="138">
        <f>BA87-AY87</f>
        <v>0</v>
      </c>
      <c r="BA87" s="335">
        <f>SUMPRODUCT(--($AR$11:$AR$124=AW87),$AU$11:$AU$124)</f>
        <v>0</v>
      </c>
      <c r="BL87" s="61"/>
      <c r="BM87" s="344"/>
      <c r="BN87" s="347"/>
      <c r="BO87" s="430">
        <f ca="1">SUM($BO$84:$BO$86)</f>
        <v>3385</v>
      </c>
      <c r="BP87" s="9"/>
      <c r="BQ87" s="61"/>
      <c r="BR87" s="61"/>
      <c r="BS87" s="30"/>
    </row>
    <row r="88" spans="3:78" x14ac:dyDescent="0.25">
      <c r="C88" s="115"/>
      <c r="D88" s="115"/>
      <c r="E88" s="116">
        <v>78</v>
      </c>
      <c r="F88" s="128">
        <f>IF(F$10="","",SUMPRODUCT(--(db!$B$2:$B$6347=$E88),(LEN(db!$G$2:$G$6347)-LEN(SUBSTITUTE((UPPER(db!$G$2:$G$6347)),UPPER(F$10),"")))/LEN(F$10)))</f>
        <v>0</v>
      </c>
      <c r="G88" s="30">
        <f>IF(G$10="","",SUMPRODUCT(--(db!$B$2:$B$6347=$E88),(LEN(db!$G$2:$G$6347)-LEN(SUBSTITUTE((UPPER(db!$G$2:$G$6347)),UPPER(G$10),"")))/LEN(G$10)))</f>
        <v>0</v>
      </c>
      <c r="H88" s="30">
        <f>IF(H$10="","",SUMPRODUCT(--(db!$B$2:$B$6347=$E88),(LEN(db!$G$2:$G$6347)-LEN(SUBSTITUTE((UPPER(db!$G$2:$G$6347)),UPPER(H$10),"")))/LEN(H$10)))</f>
        <v>0</v>
      </c>
      <c r="I88" s="30">
        <f>IF(I$10="","",SUMPRODUCT(--(db!$B$2:$B$6347=$E88),(LEN(db!$G$2:$G$6347)-LEN(SUBSTITUTE((UPPER(db!$G$2:$G$6347)),UPPER(I$10),"")))/LEN(I$10)))</f>
        <v>0</v>
      </c>
      <c r="J88" s="30">
        <f>IF(J$10="","",SUMPRODUCT(--(db!$B$2:$B$6347=$E88),(LEN(db!$G$2:$G$6347)-LEN(SUBSTITUTE((UPPER(db!$G$2:$G$6347)),UPPER(J$10),"")))/LEN(J$10)))</f>
        <v>0</v>
      </c>
      <c r="K88" s="30">
        <f>IF(K$10="","",SUMPRODUCT(--(db!$B$2:$B$6347=$E88),(LEN(db!$G$2:$G$6347)-LEN(SUBSTITUTE((UPPER(db!$G$2:$G$6347)),UPPER(K$10),"")))/LEN(K$10)))</f>
        <v>0</v>
      </c>
      <c r="L88" s="30">
        <f>IF(L$10="","",SUMPRODUCT(--(db!$B$2:$B$6347=$E88),(LEN(db!$G$2:$G$6347)-LEN(SUBSTITUTE((UPPER(db!$G$2:$G$6347)),UPPER(L$10),"")))/LEN(L$10)))</f>
        <v>0</v>
      </c>
      <c r="M88" s="30">
        <f>IF(M$10="","",SUMPRODUCT(--(db!$B$2:$B$6347=$E88),(LEN(db!$G$2:$G$6347)-LEN(SUBSTITUTE((UPPER(db!$G$2:$G$6347)),UPPER(M$10),"")))/LEN(M$10)))</f>
        <v>0</v>
      </c>
      <c r="N88" s="30">
        <f>IF(N$10="","",SUMPRODUCT(--(db!$B$2:$B$6347=$E88),(LEN(db!$G$2:$G$6347)-LEN(SUBSTITUTE((UPPER(db!$G$2:$G$6347)),UPPER(N$10),"")))/LEN(N$10)))</f>
        <v>0</v>
      </c>
      <c r="O88" s="30">
        <f>IF(O$10="","",SUMPRODUCT(--(db!$B$2:$B$6347=$E88),(LEN(db!$G$2:$G$6347)-LEN(SUBSTITUTE((UPPER(db!$G$2:$G$6347)),UPPER(O$10),"")))/LEN(O$10)))</f>
        <v>0</v>
      </c>
      <c r="P88" s="30">
        <f>IF(P$10="","",SUMPRODUCT(--(db!$B$2:$B$6347=$E88),(LEN(db!$G$2:$G$6347)-LEN(SUBSTITUTE((UPPER(db!$G$2:$G$6347)),UPPER(P$10),"")))/LEN(P$10)))</f>
        <v>0</v>
      </c>
      <c r="Q88" s="30">
        <f>IF(Q$10="","",SUMPRODUCT(--(db!$B$2:$B$6347=$E88),(LEN(db!$G$2:$G$6347)-LEN(SUBSTITUTE((UPPER(db!$G$2:$G$6347)),UPPER(Q$10),"")))/LEN(Q$10)))</f>
        <v>0</v>
      </c>
      <c r="R88" s="30">
        <f>IF(R$10="","",SUMPRODUCT(--(db!$B$2:$B$6347=$E88),(LEN(db!$G$2:$G$6347)-LEN(SUBSTITUTE((UPPER(db!$G$2:$G$6347)),UPPER(R$10),"")))/LEN(R$10)))</f>
        <v>0</v>
      </c>
      <c r="S88" s="30">
        <f>IF(S$10="","",SUMPRODUCT(--(db!$B$2:$B$6347=$E88),(LEN(db!$G$2:$G$6347)-LEN(SUBSTITUTE((UPPER(db!$G$2:$G$6347)),UPPER(S$10),"")))/LEN(S$10)))</f>
        <v>0</v>
      </c>
      <c r="T88" s="30">
        <f>IF(T$10="","",SUMPRODUCT(--(db!$B$2:$B$6347=$E88),(LEN(db!$G$2:$G$6347)-LEN(SUBSTITUTE((UPPER(db!$G$2:$G$6347)),UPPER(T$10),"")))/LEN(T$10)))</f>
        <v>0</v>
      </c>
      <c r="U88" s="30">
        <f>IF(U$10="","",SUMPRODUCT(--(db!$B$2:$B$6347=$E88),(LEN(db!$G$2:$G$6347)-LEN(SUBSTITUTE((UPPER(db!$G$2:$G$6347)),UPPER(U$10),"")))/LEN(U$10)))</f>
        <v>0</v>
      </c>
      <c r="V88" s="30">
        <f>IF(V$10="","",SUMPRODUCT(--(db!$B$2:$B$6347=$E88),(LEN(db!$G$2:$G$6347)-LEN(SUBSTITUTE((UPPER(db!$G$2:$G$6347)),UPPER(V$10),"")))/LEN(V$10)))</f>
        <v>0</v>
      </c>
      <c r="W88" s="30">
        <f>IF(W$10="","",SUMPRODUCT(--(db!$B$2:$B$6347=$E88),(LEN(db!$G$2:$G$6347)-LEN(SUBSTITUTE((UPPER(db!$G$2:$G$6347)),UPPER(W$10),"")))/LEN(W$10)))</f>
        <v>0</v>
      </c>
      <c r="X88" s="30">
        <f>IF(X$10="","",SUMPRODUCT(--(db!$B$2:$B$6347=$E88),(LEN(db!$G$2:$G$6347)-LEN(SUBSTITUTE((UPPER(db!$G$2:$G$6347)),UPPER(X$10),"")))/LEN(X$10)))</f>
        <v>0</v>
      </c>
      <c r="Y88" s="30">
        <f>IF(Y$10="","",SUMPRODUCT(--(db!$B$2:$B$6347=$E88),(LEN(db!$G$2:$G$6347)-LEN(SUBSTITUTE((UPPER(db!$G$2:$G$6347)),UPPER(Y$10),"")))/LEN(Y$10)))</f>
        <v>0</v>
      </c>
      <c r="Z88" s="30">
        <f>IF(Z$10="","",SUMPRODUCT(--(db!$B$2:$B$6347=$E88),(LEN(db!$G$2:$G$6347)-LEN(SUBSTITUTE((UPPER(db!$G$2:$G$6347)),UPPER(Z$10),"")))/LEN(Z$10)))</f>
        <v>0</v>
      </c>
      <c r="AA88" s="30">
        <f>IF(AA$10="","",SUMPRODUCT(--(db!$B$2:$B$6347=$E88),(LEN(db!$G$2:$G$6347)-LEN(SUBSTITUTE((UPPER(db!$G$2:$G$6347)),UPPER(AA$10),"")))/LEN(AA$10)))</f>
        <v>0</v>
      </c>
      <c r="AB88" s="30">
        <f>IF(AB$10="","",SUMPRODUCT(--(db!$B$2:$B$6347=$E88),(LEN(db!$G$2:$G$6347)-LEN(SUBSTITUTE((UPPER(db!$G$2:$G$6347)),UPPER(AB$10),"")))/LEN(AB$10)))</f>
        <v>0</v>
      </c>
      <c r="AC88" s="30">
        <f>IF(AC$10="","",SUMPRODUCT(--(db!$B$2:$B$6347=$E88),(LEN(db!$G$2:$G$6347)-LEN(SUBSTITUTE((UPPER(db!$G$2:$G$6347)),UPPER(AC$10),"")))/LEN(AC$10)))</f>
        <v>0</v>
      </c>
      <c r="AD88" s="30">
        <f>IF(AD$10="","",SUMPRODUCT(--(db!$B$2:$B$6347=$E88),(LEN(db!$G$2:$G$6347)-LEN(SUBSTITUTE((UPPER(db!$G$2:$G$6347)),UPPER(AD$10),"")))/LEN(AD$10)))</f>
        <v>0</v>
      </c>
      <c r="AE88" s="30">
        <f>IF(AE$10="","",SUMPRODUCT(--(db!$B$2:$B$6347=$E88),(LEN(db!$G$2:$G$6347)-LEN(SUBSTITUTE((UPPER(db!$G$2:$G$6347)),UPPER(AE$10),"")))/LEN(AE$10)))</f>
        <v>0</v>
      </c>
      <c r="AF88" s="30">
        <f>IF(AF$10="","",SUMPRODUCT(--(db!$B$2:$B$6347=$E88),(LEN(db!$G$2:$G$6347)-LEN(SUBSTITUTE((UPPER(db!$G$2:$G$6347)),UPPER(AF$10),"")))/LEN(AF$10)))</f>
        <v>0</v>
      </c>
      <c r="AG88" s="30">
        <f>IF(AG$10="","",SUMPRODUCT(--(db!$B$2:$B$6347=$E88),(LEN(db!$G$2:$G$6347)-LEN(SUBSTITUTE((UPPER(db!$G$2:$G$6347)),UPPER(AG$10),"")))/LEN(AG$10)))</f>
        <v>0</v>
      </c>
      <c r="AH88" s="30">
        <f>IF(AH$10="","",SUMPRODUCT(--(db!$B$2:$B$6347=$E88),(LEN(db!$G$2:$G$6347)-LEN(SUBSTITUTE((UPPER(db!$G$2:$G$6347)),UPPER(AH$10),"")))/LEN(AH$10)))</f>
        <v>0</v>
      </c>
      <c r="AI88" s="30">
        <f>IF(AI$10="","",SUMPRODUCT(--(db!$B$2:$B$6347=$E88),(LEN(db!$G$2:$G$6347)-LEN(SUBSTITUTE((UPPER(db!$G$2:$G$6347)),UPPER(AI$10),"")))/LEN(AI$10)))</f>
        <v>0</v>
      </c>
      <c r="AJ88" s="30">
        <f>IF(AJ$10="","",SUMPRODUCT(--(db!$B$2:$B$6347=$E88),(LEN(db!$G$2:$G$6347)-LEN(SUBSTITUTE((UPPER(db!$G$2:$G$6347)),UPPER(AJ$10),"")))/LEN(AJ$10)))</f>
        <v>0</v>
      </c>
      <c r="AK88" s="30">
        <f>IF(AK$10="","",SUMPRODUCT(--(db!$B$2:$B$6347=$E88),(LEN(db!$G$2:$G$6347)-LEN(SUBSTITUTE((UPPER(db!$G$2:$G$6347)),UPPER(AK$10),"")))/LEN(AK$10)))</f>
        <v>0</v>
      </c>
      <c r="AL88" s="30">
        <f>IF(AL$10="","",SUMPRODUCT(--(db!$B$2:$B$6347=$E88),(LEN(db!$G$2:$G$6347)-LEN(SUBSTITUTE((UPPER(db!$G$2:$G$6347)),UPPER(AL$10),"")))/LEN(AL$10)))</f>
        <v>0</v>
      </c>
      <c r="AM88" s="30">
        <f>IF(AM$10="","",SUMPRODUCT(--(db!$B$2:$B$6347=$E88),(LEN(db!$G$2:$G$6347)-LEN(SUBSTITUTE((UPPER(db!$G$2:$G$6347)),UPPER(AM$10),"")))/LEN(AM$10)))</f>
        <v>0</v>
      </c>
      <c r="AN88" s="30">
        <f>IF(AN$10="","",SUMPRODUCT(--(db!$B$2:$B$6347=$E88),(LEN(db!$G$2:$G$6347)-LEN(SUBSTITUTE((UPPER(db!$G$2:$G$6347)),UPPER(AN$10),"")))/LEN(AN$10)))</f>
        <v>0</v>
      </c>
      <c r="AO88" s="30">
        <f>IF(AO$10="","",SUMPRODUCT(--(db!$B$2:$B$6347=$E88),(LEN(db!$G$2:$G$6347)-LEN(SUBSTITUTE((UPPER(db!$G$2:$G$6347)),UPPER(AO$10),"")))/LEN(AO$10)))</f>
        <v>0</v>
      </c>
      <c r="AP88" s="30">
        <f>IF(AP$10="","",SUMPRODUCT(--(db!$B$2:$B$6347=$E88),(LEN(db!$G$2:$G$6347)-LEN(SUBSTITUTE((UPPER(db!$G$2:$G$6347)),UPPER(AP$10),"")))/LEN(AP$10)))</f>
        <v>0</v>
      </c>
      <c r="AQ88" s="129">
        <f>IF(AQ$10="","",SUMPRODUCT(--(db!$B$2:$B$6347=$E88),(LEN(db!$G$2:$G$6347)-LEN(SUBSTITUTE((UPPER(db!$G$2:$G$6347)),UPPER(AQ$10),"")))/LEN(AQ$10)))</f>
        <v>0</v>
      </c>
      <c r="AR88" s="120">
        <v>78</v>
      </c>
      <c r="AS88" s="115"/>
      <c r="AT88" s="121"/>
      <c r="AU88" s="122">
        <f t="shared" si="20"/>
        <v>0</v>
      </c>
      <c r="AW88" s="347">
        <v>19</v>
      </c>
      <c r="AX88" s="309" t="s">
        <v>442</v>
      </c>
      <c r="AY88" s="264">
        <f>SUM($AG$29)</f>
        <v>0</v>
      </c>
      <c r="AZ88" s="138">
        <f>BA88-AY88</f>
        <v>0</v>
      </c>
      <c r="BA88" s="335">
        <f>SUMPRODUCT(--($AR$11:$AR$124=AW88),$AU$11:$AU$124)</f>
        <v>0</v>
      </c>
      <c r="BL88" s="61"/>
      <c r="BM88" s="344"/>
      <c r="BN88" s="347"/>
      <c r="BO88" s="431" t="str">
        <f ca="1">"19 x "&amp;BO87/19</f>
        <v>19 x 178,157894736842</v>
      </c>
      <c r="BP88" s="9"/>
      <c r="BQ88" s="61"/>
      <c r="BR88" s="61"/>
      <c r="BS88" s="61"/>
    </row>
    <row r="89" spans="3:78" x14ac:dyDescent="0.25">
      <c r="C89" s="115"/>
      <c r="D89" s="115"/>
      <c r="E89" s="116">
        <v>79</v>
      </c>
      <c r="F89" s="128">
        <f>IF(F$10="","",SUMPRODUCT(--(db!$B$2:$B$6347=$E89),(LEN(db!$G$2:$G$6347)-LEN(SUBSTITUTE((UPPER(db!$G$2:$G$6347)),UPPER(F$10),"")))/LEN(F$10)))</f>
        <v>0</v>
      </c>
      <c r="G89" s="30">
        <f>IF(G$10="","",SUMPRODUCT(--(db!$B$2:$B$6347=$E89),(LEN(db!$G$2:$G$6347)-LEN(SUBSTITUTE((UPPER(db!$G$2:$G$6347)),UPPER(G$10),"")))/LEN(G$10)))</f>
        <v>0</v>
      </c>
      <c r="H89" s="30">
        <f>IF(H$10="","",SUMPRODUCT(--(db!$B$2:$B$6347=$E89),(LEN(db!$G$2:$G$6347)-LEN(SUBSTITUTE((UPPER(db!$G$2:$G$6347)),UPPER(H$10),"")))/LEN(H$10)))</f>
        <v>0</v>
      </c>
      <c r="I89" s="30">
        <f>IF(I$10="","",SUMPRODUCT(--(db!$B$2:$B$6347=$E89),(LEN(db!$G$2:$G$6347)-LEN(SUBSTITUTE((UPPER(db!$G$2:$G$6347)),UPPER(I$10),"")))/LEN(I$10)))</f>
        <v>0</v>
      </c>
      <c r="J89" s="30">
        <f>IF(J$10="","",SUMPRODUCT(--(db!$B$2:$B$6347=$E89),(LEN(db!$G$2:$G$6347)-LEN(SUBSTITUTE((UPPER(db!$G$2:$G$6347)),UPPER(J$10),"")))/LEN(J$10)))</f>
        <v>0</v>
      </c>
      <c r="K89" s="30">
        <f>IF(K$10="","",SUMPRODUCT(--(db!$B$2:$B$6347=$E89),(LEN(db!$G$2:$G$6347)-LEN(SUBSTITUTE((UPPER(db!$G$2:$G$6347)),UPPER(K$10),"")))/LEN(K$10)))</f>
        <v>0</v>
      </c>
      <c r="L89" s="30">
        <f>IF(L$10="","",SUMPRODUCT(--(db!$B$2:$B$6347=$E89),(LEN(db!$G$2:$G$6347)-LEN(SUBSTITUTE((UPPER(db!$G$2:$G$6347)),UPPER(L$10),"")))/LEN(L$10)))</f>
        <v>0</v>
      </c>
      <c r="M89" s="30">
        <f>IF(M$10="","",SUMPRODUCT(--(db!$B$2:$B$6347=$E89),(LEN(db!$G$2:$G$6347)-LEN(SUBSTITUTE((UPPER(db!$G$2:$G$6347)),UPPER(M$10),"")))/LEN(M$10)))</f>
        <v>0</v>
      </c>
      <c r="N89" s="30">
        <f>IF(N$10="","",SUMPRODUCT(--(db!$B$2:$B$6347=$E89),(LEN(db!$G$2:$G$6347)-LEN(SUBSTITUTE((UPPER(db!$G$2:$G$6347)),UPPER(N$10),"")))/LEN(N$10)))</f>
        <v>0</v>
      </c>
      <c r="O89" s="30">
        <f>IF(O$10="","",SUMPRODUCT(--(db!$B$2:$B$6347=$E89),(LEN(db!$G$2:$G$6347)-LEN(SUBSTITUTE((UPPER(db!$G$2:$G$6347)),UPPER(O$10),"")))/LEN(O$10)))</f>
        <v>0</v>
      </c>
      <c r="P89" s="30">
        <f>IF(P$10="","",SUMPRODUCT(--(db!$B$2:$B$6347=$E89),(LEN(db!$G$2:$G$6347)-LEN(SUBSTITUTE((UPPER(db!$G$2:$G$6347)),UPPER(P$10),"")))/LEN(P$10)))</f>
        <v>0</v>
      </c>
      <c r="Q89" s="30">
        <f>IF(Q$10="","",SUMPRODUCT(--(db!$B$2:$B$6347=$E89),(LEN(db!$G$2:$G$6347)-LEN(SUBSTITUTE((UPPER(db!$G$2:$G$6347)),UPPER(Q$10),"")))/LEN(Q$10)))</f>
        <v>0</v>
      </c>
      <c r="R89" s="30">
        <f>IF(R$10="","",SUMPRODUCT(--(db!$B$2:$B$6347=$E89),(LEN(db!$G$2:$G$6347)-LEN(SUBSTITUTE((UPPER(db!$G$2:$G$6347)),UPPER(R$10),"")))/LEN(R$10)))</f>
        <v>0</v>
      </c>
      <c r="S89" s="30">
        <f>IF(S$10="","",SUMPRODUCT(--(db!$B$2:$B$6347=$E89),(LEN(db!$G$2:$G$6347)-LEN(SUBSTITUTE((UPPER(db!$G$2:$G$6347)),UPPER(S$10),"")))/LEN(S$10)))</f>
        <v>0</v>
      </c>
      <c r="T89" s="30">
        <f>IF(T$10="","",SUMPRODUCT(--(db!$B$2:$B$6347=$E89),(LEN(db!$G$2:$G$6347)-LEN(SUBSTITUTE((UPPER(db!$G$2:$G$6347)),UPPER(T$10),"")))/LEN(T$10)))</f>
        <v>0</v>
      </c>
      <c r="U89" s="30">
        <f>IF(U$10="","",SUMPRODUCT(--(db!$B$2:$B$6347=$E89),(LEN(db!$G$2:$G$6347)-LEN(SUBSTITUTE((UPPER(db!$G$2:$G$6347)),UPPER(U$10),"")))/LEN(U$10)))</f>
        <v>0</v>
      </c>
      <c r="V89" s="30">
        <f>IF(V$10="","",SUMPRODUCT(--(db!$B$2:$B$6347=$E89),(LEN(db!$G$2:$G$6347)-LEN(SUBSTITUTE((UPPER(db!$G$2:$G$6347)),UPPER(V$10),"")))/LEN(V$10)))</f>
        <v>0</v>
      </c>
      <c r="W89" s="30">
        <f>IF(W$10="","",SUMPRODUCT(--(db!$B$2:$B$6347=$E89),(LEN(db!$G$2:$G$6347)-LEN(SUBSTITUTE((UPPER(db!$G$2:$G$6347)),UPPER(W$10),"")))/LEN(W$10)))</f>
        <v>0</v>
      </c>
      <c r="X89" s="30">
        <f>IF(X$10="","",SUMPRODUCT(--(db!$B$2:$B$6347=$E89),(LEN(db!$G$2:$G$6347)-LEN(SUBSTITUTE((UPPER(db!$G$2:$G$6347)),UPPER(X$10),"")))/LEN(X$10)))</f>
        <v>0</v>
      </c>
      <c r="Y89" s="30">
        <f>IF(Y$10="","",SUMPRODUCT(--(db!$B$2:$B$6347=$E89),(LEN(db!$G$2:$G$6347)-LEN(SUBSTITUTE((UPPER(db!$G$2:$G$6347)),UPPER(Y$10),"")))/LEN(Y$10)))</f>
        <v>0</v>
      </c>
      <c r="Z89" s="30">
        <f>IF(Z$10="","",SUMPRODUCT(--(db!$B$2:$B$6347=$E89),(LEN(db!$G$2:$G$6347)-LEN(SUBSTITUTE((UPPER(db!$G$2:$G$6347)),UPPER(Z$10),"")))/LEN(Z$10)))</f>
        <v>0</v>
      </c>
      <c r="AA89" s="30">
        <f>IF(AA$10="","",SUMPRODUCT(--(db!$B$2:$B$6347=$E89),(LEN(db!$G$2:$G$6347)-LEN(SUBSTITUTE((UPPER(db!$G$2:$G$6347)),UPPER(AA$10),"")))/LEN(AA$10)))</f>
        <v>0</v>
      </c>
      <c r="AB89" s="30">
        <f>IF(AB$10="","",SUMPRODUCT(--(db!$B$2:$B$6347=$E89),(LEN(db!$G$2:$G$6347)-LEN(SUBSTITUTE((UPPER(db!$G$2:$G$6347)),UPPER(AB$10),"")))/LEN(AB$10)))</f>
        <v>0</v>
      </c>
      <c r="AC89" s="30">
        <f>IF(AC$10="","",SUMPRODUCT(--(db!$B$2:$B$6347=$E89),(LEN(db!$G$2:$G$6347)-LEN(SUBSTITUTE((UPPER(db!$G$2:$G$6347)),UPPER(AC$10),"")))/LEN(AC$10)))</f>
        <v>0</v>
      </c>
      <c r="AD89" s="30">
        <f>IF(AD$10="","",SUMPRODUCT(--(db!$B$2:$B$6347=$E89),(LEN(db!$G$2:$G$6347)-LEN(SUBSTITUTE((UPPER(db!$G$2:$G$6347)),UPPER(AD$10),"")))/LEN(AD$10)))</f>
        <v>0</v>
      </c>
      <c r="AE89" s="30">
        <f>IF(AE$10="","",SUMPRODUCT(--(db!$B$2:$B$6347=$E89),(LEN(db!$G$2:$G$6347)-LEN(SUBSTITUTE((UPPER(db!$G$2:$G$6347)),UPPER(AE$10),"")))/LEN(AE$10)))</f>
        <v>0</v>
      </c>
      <c r="AF89" s="30">
        <f>IF(AF$10="","",SUMPRODUCT(--(db!$B$2:$B$6347=$E89),(LEN(db!$G$2:$G$6347)-LEN(SUBSTITUTE((UPPER(db!$G$2:$G$6347)),UPPER(AF$10),"")))/LEN(AF$10)))</f>
        <v>0</v>
      </c>
      <c r="AG89" s="30">
        <f>IF(AG$10="","",SUMPRODUCT(--(db!$B$2:$B$6347=$E89),(LEN(db!$G$2:$G$6347)-LEN(SUBSTITUTE((UPPER(db!$G$2:$G$6347)),UPPER(AG$10),"")))/LEN(AG$10)))</f>
        <v>0</v>
      </c>
      <c r="AH89" s="30">
        <f>IF(AH$10="","",SUMPRODUCT(--(db!$B$2:$B$6347=$E89),(LEN(db!$G$2:$G$6347)-LEN(SUBSTITUTE((UPPER(db!$G$2:$G$6347)),UPPER(AH$10),"")))/LEN(AH$10)))</f>
        <v>0</v>
      </c>
      <c r="AI89" s="30">
        <f>IF(AI$10="","",SUMPRODUCT(--(db!$B$2:$B$6347=$E89),(LEN(db!$G$2:$G$6347)-LEN(SUBSTITUTE((UPPER(db!$G$2:$G$6347)),UPPER(AI$10),"")))/LEN(AI$10)))</f>
        <v>0</v>
      </c>
      <c r="AJ89" s="30">
        <f>IF(AJ$10="","",SUMPRODUCT(--(db!$B$2:$B$6347=$E89),(LEN(db!$G$2:$G$6347)-LEN(SUBSTITUTE((UPPER(db!$G$2:$G$6347)),UPPER(AJ$10),"")))/LEN(AJ$10)))</f>
        <v>0</v>
      </c>
      <c r="AK89" s="30">
        <f>IF(AK$10="","",SUMPRODUCT(--(db!$B$2:$B$6347=$E89),(LEN(db!$G$2:$G$6347)-LEN(SUBSTITUTE((UPPER(db!$G$2:$G$6347)),UPPER(AK$10),"")))/LEN(AK$10)))</f>
        <v>0</v>
      </c>
      <c r="AL89" s="30">
        <f>IF(AL$10="","",SUMPRODUCT(--(db!$B$2:$B$6347=$E89),(LEN(db!$G$2:$G$6347)-LEN(SUBSTITUTE((UPPER(db!$G$2:$G$6347)),UPPER(AL$10),"")))/LEN(AL$10)))</f>
        <v>0</v>
      </c>
      <c r="AM89" s="30">
        <f>IF(AM$10="","",SUMPRODUCT(--(db!$B$2:$B$6347=$E89),(LEN(db!$G$2:$G$6347)-LEN(SUBSTITUTE((UPPER(db!$G$2:$G$6347)),UPPER(AM$10),"")))/LEN(AM$10)))</f>
        <v>0</v>
      </c>
      <c r="AN89" s="30">
        <f>IF(AN$10="","",SUMPRODUCT(--(db!$B$2:$B$6347=$E89),(LEN(db!$G$2:$G$6347)-LEN(SUBSTITUTE((UPPER(db!$G$2:$G$6347)),UPPER(AN$10),"")))/LEN(AN$10)))</f>
        <v>0</v>
      </c>
      <c r="AO89" s="30">
        <f>IF(AO$10="","",SUMPRODUCT(--(db!$B$2:$B$6347=$E89),(LEN(db!$G$2:$G$6347)-LEN(SUBSTITUTE((UPPER(db!$G$2:$G$6347)),UPPER(AO$10),"")))/LEN(AO$10)))</f>
        <v>0</v>
      </c>
      <c r="AP89" s="30">
        <f>IF(AP$10="","",SUMPRODUCT(--(db!$B$2:$B$6347=$E89),(LEN(db!$G$2:$G$6347)-LEN(SUBSTITUTE((UPPER(db!$G$2:$G$6347)),UPPER(AP$10),"")))/LEN(AP$10)))</f>
        <v>0</v>
      </c>
      <c r="AQ89" s="129">
        <f>IF(AQ$10="","",SUMPRODUCT(--(db!$B$2:$B$6347=$E89),(LEN(db!$G$2:$G$6347)-LEN(SUBSTITUTE((UPPER(db!$G$2:$G$6347)),UPPER(AQ$10),"")))/LEN(AQ$10)))</f>
        <v>0</v>
      </c>
      <c r="AR89" s="120">
        <v>79</v>
      </c>
      <c r="AS89" s="115"/>
      <c r="AT89" s="121"/>
      <c r="AU89" s="122">
        <f t="shared" si="20"/>
        <v>0</v>
      </c>
      <c r="AW89" s="337">
        <v>7</v>
      </c>
      <c r="AX89" s="331" t="s">
        <v>443</v>
      </c>
      <c r="AY89" s="265">
        <f>SUM($AG$17)</f>
        <v>0</v>
      </c>
      <c r="AZ89" s="184">
        <f>BA89-AY89</f>
        <v>0</v>
      </c>
      <c r="BA89" s="338">
        <f>SUMPRODUCT(--($AR$11:$AR$124=AW89),$AU$11:$AU$124)</f>
        <v>0</v>
      </c>
      <c r="BB89" s="61" t="s">
        <v>206</v>
      </c>
      <c r="BL89" s="61"/>
      <c r="BM89" s="344"/>
      <c r="BN89" s="344"/>
      <c r="BO89" s="432" t="s">
        <v>338</v>
      </c>
      <c r="BP89" s="9"/>
      <c r="BQ89" s="61"/>
      <c r="BR89" s="61"/>
      <c r="BS89" s="61"/>
    </row>
    <row r="90" spans="3:78" x14ac:dyDescent="0.25">
      <c r="C90" s="115"/>
      <c r="D90" s="115"/>
      <c r="E90" s="116">
        <v>80</v>
      </c>
      <c r="F90" s="128">
        <f>IF(F$10="","",SUMPRODUCT(--(db!$B$2:$B$6347=$E90),(LEN(db!$G$2:$G$6347)-LEN(SUBSTITUTE((UPPER(db!$G$2:$G$6347)),UPPER(F$10),"")))/LEN(F$10)))</f>
        <v>0</v>
      </c>
      <c r="G90" s="30">
        <f>IF(G$10="","",SUMPRODUCT(--(db!$B$2:$B$6347=$E90),(LEN(db!$G$2:$G$6347)-LEN(SUBSTITUTE((UPPER(db!$G$2:$G$6347)),UPPER(G$10),"")))/LEN(G$10)))</f>
        <v>0</v>
      </c>
      <c r="H90" s="30">
        <f>IF(H$10="","",SUMPRODUCT(--(db!$B$2:$B$6347=$E90),(LEN(db!$G$2:$G$6347)-LEN(SUBSTITUTE((UPPER(db!$G$2:$G$6347)),UPPER(H$10),"")))/LEN(H$10)))</f>
        <v>0</v>
      </c>
      <c r="I90" s="30">
        <f>IF(I$10="","",SUMPRODUCT(--(db!$B$2:$B$6347=$E90),(LEN(db!$G$2:$G$6347)-LEN(SUBSTITUTE((UPPER(db!$G$2:$G$6347)),UPPER(I$10),"")))/LEN(I$10)))</f>
        <v>0</v>
      </c>
      <c r="J90" s="30">
        <f>IF(J$10="","",SUMPRODUCT(--(db!$B$2:$B$6347=$E90),(LEN(db!$G$2:$G$6347)-LEN(SUBSTITUTE((UPPER(db!$G$2:$G$6347)),UPPER(J$10),"")))/LEN(J$10)))</f>
        <v>0</v>
      </c>
      <c r="K90" s="30">
        <f>IF(K$10="","",SUMPRODUCT(--(db!$B$2:$B$6347=$E90),(LEN(db!$G$2:$G$6347)-LEN(SUBSTITUTE((UPPER(db!$G$2:$G$6347)),UPPER(K$10),"")))/LEN(K$10)))</f>
        <v>0</v>
      </c>
      <c r="L90" s="30">
        <f>IF(L$10="","",SUMPRODUCT(--(db!$B$2:$B$6347=$E90),(LEN(db!$G$2:$G$6347)-LEN(SUBSTITUTE((UPPER(db!$G$2:$G$6347)),UPPER(L$10),"")))/LEN(L$10)))</f>
        <v>0</v>
      </c>
      <c r="M90" s="30">
        <f>IF(M$10="","",SUMPRODUCT(--(db!$B$2:$B$6347=$E90),(LEN(db!$G$2:$G$6347)-LEN(SUBSTITUTE((UPPER(db!$G$2:$G$6347)),UPPER(M$10),"")))/LEN(M$10)))</f>
        <v>0</v>
      </c>
      <c r="N90" s="30">
        <f>IF(N$10="","",SUMPRODUCT(--(db!$B$2:$B$6347=$E90),(LEN(db!$G$2:$G$6347)-LEN(SUBSTITUTE((UPPER(db!$G$2:$G$6347)),UPPER(N$10),"")))/LEN(N$10)))</f>
        <v>0</v>
      </c>
      <c r="O90" s="30">
        <f>IF(O$10="","",SUMPRODUCT(--(db!$B$2:$B$6347=$E90),(LEN(db!$G$2:$G$6347)-LEN(SUBSTITUTE((UPPER(db!$G$2:$G$6347)),UPPER(O$10),"")))/LEN(O$10)))</f>
        <v>0</v>
      </c>
      <c r="P90" s="30">
        <f>IF(P$10="","",SUMPRODUCT(--(db!$B$2:$B$6347=$E90),(LEN(db!$G$2:$G$6347)-LEN(SUBSTITUTE((UPPER(db!$G$2:$G$6347)),UPPER(P$10),"")))/LEN(P$10)))</f>
        <v>0</v>
      </c>
      <c r="Q90" s="30">
        <f>IF(Q$10="","",SUMPRODUCT(--(db!$B$2:$B$6347=$E90),(LEN(db!$G$2:$G$6347)-LEN(SUBSTITUTE((UPPER(db!$G$2:$G$6347)),UPPER(Q$10),"")))/LEN(Q$10)))</f>
        <v>0</v>
      </c>
      <c r="R90" s="30">
        <f>IF(R$10="","",SUMPRODUCT(--(db!$B$2:$B$6347=$E90),(LEN(db!$G$2:$G$6347)-LEN(SUBSTITUTE((UPPER(db!$G$2:$G$6347)),UPPER(R$10),"")))/LEN(R$10)))</f>
        <v>0</v>
      </c>
      <c r="S90" s="30">
        <f>IF(S$10="","",SUMPRODUCT(--(db!$B$2:$B$6347=$E90),(LEN(db!$G$2:$G$6347)-LEN(SUBSTITUTE((UPPER(db!$G$2:$G$6347)),UPPER(S$10),"")))/LEN(S$10)))</f>
        <v>0</v>
      </c>
      <c r="T90" s="30">
        <f>IF(T$10="","",SUMPRODUCT(--(db!$B$2:$B$6347=$E90),(LEN(db!$G$2:$G$6347)-LEN(SUBSTITUTE((UPPER(db!$G$2:$G$6347)),UPPER(T$10),"")))/LEN(T$10)))</f>
        <v>0</v>
      </c>
      <c r="U90" s="30">
        <f>IF(U$10="","",SUMPRODUCT(--(db!$B$2:$B$6347=$E90),(LEN(db!$G$2:$G$6347)-LEN(SUBSTITUTE((UPPER(db!$G$2:$G$6347)),UPPER(U$10),"")))/LEN(U$10)))</f>
        <v>0</v>
      </c>
      <c r="V90" s="30">
        <f>IF(V$10="","",SUMPRODUCT(--(db!$B$2:$B$6347=$E90),(LEN(db!$G$2:$G$6347)-LEN(SUBSTITUTE((UPPER(db!$G$2:$G$6347)),UPPER(V$10),"")))/LEN(V$10)))</f>
        <v>0</v>
      </c>
      <c r="W90" s="30">
        <f>IF(W$10="","",SUMPRODUCT(--(db!$B$2:$B$6347=$E90),(LEN(db!$G$2:$G$6347)-LEN(SUBSTITUTE((UPPER(db!$G$2:$G$6347)),UPPER(W$10),"")))/LEN(W$10)))</f>
        <v>0</v>
      </c>
      <c r="X90" s="30">
        <f>IF(X$10="","",SUMPRODUCT(--(db!$B$2:$B$6347=$E90),(LEN(db!$G$2:$G$6347)-LEN(SUBSTITUTE((UPPER(db!$G$2:$G$6347)),UPPER(X$10),"")))/LEN(X$10)))</f>
        <v>0</v>
      </c>
      <c r="Y90" s="30">
        <f>IF(Y$10="","",SUMPRODUCT(--(db!$B$2:$B$6347=$E90),(LEN(db!$G$2:$G$6347)-LEN(SUBSTITUTE((UPPER(db!$G$2:$G$6347)),UPPER(Y$10),"")))/LEN(Y$10)))</f>
        <v>0</v>
      </c>
      <c r="Z90" s="30">
        <f>IF(Z$10="","",SUMPRODUCT(--(db!$B$2:$B$6347=$E90),(LEN(db!$G$2:$G$6347)-LEN(SUBSTITUTE((UPPER(db!$G$2:$G$6347)),UPPER(Z$10),"")))/LEN(Z$10)))</f>
        <v>0</v>
      </c>
      <c r="AA90" s="30">
        <f>IF(AA$10="","",SUMPRODUCT(--(db!$B$2:$B$6347=$E90),(LEN(db!$G$2:$G$6347)-LEN(SUBSTITUTE((UPPER(db!$G$2:$G$6347)),UPPER(AA$10),"")))/LEN(AA$10)))</f>
        <v>0</v>
      </c>
      <c r="AB90" s="30">
        <f>IF(AB$10="","",SUMPRODUCT(--(db!$B$2:$B$6347=$E90),(LEN(db!$G$2:$G$6347)-LEN(SUBSTITUTE((UPPER(db!$G$2:$G$6347)),UPPER(AB$10),"")))/LEN(AB$10)))</f>
        <v>0</v>
      </c>
      <c r="AC90" s="30">
        <f>IF(AC$10="","",SUMPRODUCT(--(db!$B$2:$B$6347=$E90),(LEN(db!$G$2:$G$6347)-LEN(SUBSTITUTE((UPPER(db!$G$2:$G$6347)),UPPER(AC$10),"")))/LEN(AC$10)))</f>
        <v>0</v>
      </c>
      <c r="AD90" s="30">
        <f>IF(AD$10="","",SUMPRODUCT(--(db!$B$2:$B$6347=$E90),(LEN(db!$G$2:$G$6347)-LEN(SUBSTITUTE((UPPER(db!$G$2:$G$6347)),UPPER(AD$10),"")))/LEN(AD$10)))</f>
        <v>0</v>
      </c>
      <c r="AE90" s="30">
        <f>IF(AE$10="","",SUMPRODUCT(--(db!$B$2:$B$6347=$E90),(LEN(db!$G$2:$G$6347)-LEN(SUBSTITUTE((UPPER(db!$G$2:$G$6347)),UPPER(AE$10),"")))/LEN(AE$10)))</f>
        <v>0</v>
      </c>
      <c r="AF90" s="30">
        <f>IF(AF$10="","",SUMPRODUCT(--(db!$B$2:$B$6347=$E90),(LEN(db!$G$2:$G$6347)-LEN(SUBSTITUTE((UPPER(db!$G$2:$G$6347)),UPPER(AF$10),"")))/LEN(AF$10)))</f>
        <v>0</v>
      </c>
      <c r="AG90" s="30">
        <f>IF(AG$10="","",SUMPRODUCT(--(db!$B$2:$B$6347=$E90),(LEN(db!$G$2:$G$6347)-LEN(SUBSTITUTE((UPPER(db!$G$2:$G$6347)),UPPER(AG$10),"")))/LEN(AG$10)))</f>
        <v>0</v>
      </c>
      <c r="AH90" s="30">
        <f>IF(AH$10="","",SUMPRODUCT(--(db!$B$2:$B$6347=$E90),(LEN(db!$G$2:$G$6347)-LEN(SUBSTITUTE((UPPER(db!$G$2:$G$6347)),UPPER(AH$10),"")))/LEN(AH$10)))</f>
        <v>0</v>
      </c>
      <c r="AI90" s="30">
        <f>IF(AI$10="","",SUMPRODUCT(--(db!$B$2:$B$6347=$E90),(LEN(db!$G$2:$G$6347)-LEN(SUBSTITUTE((UPPER(db!$G$2:$G$6347)),UPPER(AI$10),"")))/LEN(AI$10)))</f>
        <v>0</v>
      </c>
      <c r="AJ90" s="30">
        <f>IF(AJ$10="","",SUMPRODUCT(--(db!$B$2:$B$6347=$E90),(LEN(db!$G$2:$G$6347)-LEN(SUBSTITUTE((UPPER(db!$G$2:$G$6347)),UPPER(AJ$10),"")))/LEN(AJ$10)))</f>
        <v>0</v>
      </c>
      <c r="AK90" s="30">
        <f>IF(AK$10="","",SUMPRODUCT(--(db!$B$2:$B$6347=$E90),(LEN(db!$G$2:$G$6347)-LEN(SUBSTITUTE((UPPER(db!$G$2:$G$6347)),UPPER(AK$10),"")))/LEN(AK$10)))</f>
        <v>0</v>
      </c>
      <c r="AL90" s="30">
        <f>IF(AL$10="","",SUMPRODUCT(--(db!$B$2:$B$6347=$E90),(LEN(db!$G$2:$G$6347)-LEN(SUBSTITUTE((UPPER(db!$G$2:$G$6347)),UPPER(AL$10),"")))/LEN(AL$10)))</f>
        <v>0</v>
      </c>
      <c r="AM90" s="30">
        <f>IF(AM$10="","",SUMPRODUCT(--(db!$B$2:$B$6347=$E90),(LEN(db!$G$2:$G$6347)-LEN(SUBSTITUTE((UPPER(db!$G$2:$G$6347)),UPPER(AM$10),"")))/LEN(AM$10)))</f>
        <v>0</v>
      </c>
      <c r="AN90" s="30">
        <f>IF(AN$10="","",SUMPRODUCT(--(db!$B$2:$B$6347=$E90),(LEN(db!$G$2:$G$6347)-LEN(SUBSTITUTE((UPPER(db!$G$2:$G$6347)),UPPER(AN$10),"")))/LEN(AN$10)))</f>
        <v>0</v>
      </c>
      <c r="AO90" s="30">
        <f>IF(AO$10="","",SUMPRODUCT(--(db!$B$2:$B$6347=$E90),(LEN(db!$G$2:$G$6347)-LEN(SUBSTITUTE((UPPER(db!$G$2:$G$6347)),UPPER(AO$10),"")))/LEN(AO$10)))</f>
        <v>0</v>
      </c>
      <c r="AP90" s="30">
        <f>IF(AP$10="","",SUMPRODUCT(--(db!$B$2:$B$6347=$E90),(LEN(db!$G$2:$G$6347)-LEN(SUBSTITUTE((UPPER(db!$G$2:$G$6347)),UPPER(AP$10),"")))/LEN(AP$10)))</f>
        <v>0</v>
      </c>
      <c r="AQ90" s="129">
        <f>IF(AQ$10="","",SUMPRODUCT(--(db!$B$2:$B$6347=$E90),(LEN(db!$G$2:$G$6347)-LEN(SUBSTITUTE((UPPER(db!$G$2:$G$6347)),UPPER(AQ$10),"")))/LEN(AQ$10)))</f>
        <v>0</v>
      </c>
      <c r="AR90" s="120">
        <v>80</v>
      </c>
      <c r="AS90" s="115"/>
      <c r="AT90" s="121"/>
      <c r="AU90" s="122">
        <f t="shared" si="20"/>
        <v>0</v>
      </c>
      <c r="AW90" s="333"/>
      <c r="AX90" s="333"/>
      <c r="AY90" s="348" t="str">
        <f>"= 19 x "&amp;SUM($AY$87:$AY$89)/19</f>
        <v>= 19 x 0</v>
      </c>
      <c r="AZ90" s="339">
        <f>SUM($AZ$85:$AZ$89)</f>
        <v>0</v>
      </c>
      <c r="BA90" s="339">
        <f>SUM($BA$85:$BA$89)</f>
        <v>0</v>
      </c>
      <c r="BK90" s="53"/>
      <c r="BL90" s="61"/>
      <c r="BM90" s="344"/>
      <c r="BN90" s="344"/>
      <c r="BO90" s="433">
        <f ca="1">MOD(BO87,19)</f>
        <v>3</v>
      </c>
      <c r="BP90" s="61"/>
      <c r="BQ90" s="9"/>
      <c r="BR90" s="61"/>
      <c r="BS90" s="61"/>
    </row>
    <row r="91" spans="3:78" x14ac:dyDescent="0.25">
      <c r="C91" s="115"/>
      <c r="D91" s="115"/>
      <c r="E91" s="116">
        <v>81</v>
      </c>
      <c r="F91" s="128">
        <f>IF(F$10="","",SUMPRODUCT(--(db!$B$2:$B$6347=$E91),(LEN(db!$G$2:$G$6347)-LEN(SUBSTITUTE((UPPER(db!$G$2:$G$6347)),UPPER(F$10),"")))/LEN(F$10)))</f>
        <v>0</v>
      </c>
      <c r="G91" s="30">
        <f>IF(G$10="","",SUMPRODUCT(--(db!$B$2:$B$6347=$E91),(LEN(db!$G$2:$G$6347)-LEN(SUBSTITUTE((UPPER(db!$G$2:$G$6347)),UPPER(G$10),"")))/LEN(G$10)))</f>
        <v>0</v>
      </c>
      <c r="H91" s="30">
        <f>IF(H$10="","",SUMPRODUCT(--(db!$B$2:$B$6347=$E91),(LEN(db!$G$2:$G$6347)-LEN(SUBSTITUTE((UPPER(db!$G$2:$G$6347)),UPPER(H$10),"")))/LEN(H$10)))</f>
        <v>0</v>
      </c>
      <c r="I91" s="30">
        <f>IF(I$10="","",SUMPRODUCT(--(db!$B$2:$B$6347=$E91),(LEN(db!$G$2:$G$6347)-LEN(SUBSTITUTE((UPPER(db!$G$2:$G$6347)),UPPER(I$10),"")))/LEN(I$10)))</f>
        <v>0</v>
      </c>
      <c r="J91" s="30">
        <f>IF(J$10="","",SUMPRODUCT(--(db!$B$2:$B$6347=$E91),(LEN(db!$G$2:$G$6347)-LEN(SUBSTITUTE((UPPER(db!$G$2:$G$6347)),UPPER(J$10),"")))/LEN(J$10)))</f>
        <v>0</v>
      </c>
      <c r="K91" s="30">
        <f>IF(K$10="","",SUMPRODUCT(--(db!$B$2:$B$6347=$E91),(LEN(db!$G$2:$G$6347)-LEN(SUBSTITUTE((UPPER(db!$G$2:$G$6347)),UPPER(K$10),"")))/LEN(K$10)))</f>
        <v>0</v>
      </c>
      <c r="L91" s="30">
        <f>IF(L$10="","",SUMPRODUCT(--(db!$B$2:$B$6347=$E91),(LEN(db!$G$2:$G$6347)-LEN(SUBSTITUTE((UPPER(db!$G$2:$G$6347)),UPPER(L$10),"")))/LEN(L$10)))</f>
        <v>0</v>
      </c>
      <c r="M91" s="30">
        <f>IF(M$10="","",SUMPRODUCT(--(db!$B$2:$B$6347=$E91),(LEN(db!$G$2:$G$6347)-LEN(SUBSTITUTE((UPPER(db!$G$2:$G$6347)),UPPER(M$10),"")))/LEN(M$10)))</f>
        <v>0</v>
      </c>
      <c r="N91" s="30">
        <f>IF(N$10="","",SUMPRODUCT(--(db!$B$2:$B$6347=$E91),(LEN(db!$G$2:$G$6347)-LEN(SUBSTITUTE((UPPER(db!$G$2:$G$6347)),UPPER(N$10),"")))/LEN(N$10)))</f>
        <v>0</v>
      </c>
      <c r="O91" s="30">
        <f>IF(O$10="","",SUMPRODUCT(--(db!$B$2:$B$6347=$E91),(LEN(db!$G$2:$G$6347)-LEN(SUBSTITUTE((UPPER(db!$G$2:$G$6347)),UPPER(O$10),"")))/LEN(O$10)))</f>
        <v>0</v>
      </c>
      <c r="P91" s="30">
        <f>IF(P$10="","",SUMPRODUCT(--(db!$B$2:$B$6347=$E91),(LEN(db!$G$2:$G$6347)-LEN(SUBSTITUTE((UPPER(db!$G$2:$G$6347)),UPPER(P$10),"")))/LEN(P$10)))</f>
        <v>0</v>
      </c>
      <c r="Q91" s="30">
        <f>IF(Q$10="","",SUMPRODUCT(--(db!$B$2:$B$6347=$E91),(LEN(db!$G$2:$G$6347)-LEN(SUBSTITUTE((UPPER(db!$G$2:$G$6347)),UPPER(Q$10),"")))/LEN(Q$10)))</f>
        <v>0</v>
      </c>
      <c r="R91" s="30">
        <f>IF(R$10="","",SUMPRODUCT(--(db!$B$2:$B$6347=$E91),(LEN(db!$G$2:$G$6347)-LEN(SUBSTITUTE((UPPER(db!$G$2:$G$6347)),UPPER(R$10),"")))/LEN(R$10)))</f>
        <v>0</v>
      </c>
      <c r="S91" s="30">
        <f>IF(S$10="","",SUMPRODUCT(--(db!$B$2:$B$6347=$E91),(LEN(db!$G$2:$G$6347)-LEN(SUBSTITUTE((UPPER(db!$G$2:$G$6347)),UPPER(S$10),"")))/LEN(S$10)))</f>
        <v>0</v>
      </c>
      <c r="T91" s="30">
        <f>IF(T$10="","",SUMPRODUCT(--(db!$B$2:$B$6347=$E91),(LEN(db!$G$2:$G$6347)-LEN(SUBSTITUTE((UPPER(db!$G$2:$G$6347)),UPPER(T$10),"")))/LEN(T$10)))</f>
        <v>0</v>
      </c>
      <c r="U91" s="30">
        <f>IF(U$10="","",SUMPRODUCT(--(db!$B$2:$B$6347=$E91),(LEN(db!$G$2:$G$6347)-LEN(SUBSTITUTE((UPPER(db!$G$2:$G$6347)),UPPER(U$10),"")))/LEN(U$10)))</f>
        <v>0</v>
      </c>
      <c r="V91" s="30">
        <f>IF(V$10="","",SUMPRODUCT(--(db!$B$2:$B$6347=$E91),(LEN(db!$G$2:$G$6347)-LEN(SUBSTITUTE((UPPER(db!$G$2:$G$6347)),UPPER(V$10),"")))/LEN(V$10)))</f>
        <v>0</v>
      </c>
      <c r="W91" s="30">
        <f>IF(W$10="","",SUMPRODUCT(--(db!$B$2:$B$6347=$E91),(LEN(db!$G$2:$G$6347)-LEN(SUBSTITUTE((UPPER(db!$G$2:$G$6347)),UPPER(W$10),"")))/LEN(W$10)))</f>
        <v>0</v>
      </c>
      <c r="X91" s="30">
        <f>IF(X$10="","",SUMPRODUCT(--(db!$B$2:$B$6347=$E91),(LEN(db!$G$2:$G$6347)-LEN(SUBSTITUTE((UPPER(db!$G$2:$G$6347)),UPPER(X$10),"")))/LEN(X$10)))</f>
        <v>0</v>
      </c>
      <c r="Y91" s="30">
        <f>IF(Y$10="","",SUMPRODUCT(--(db!$B$2:$B$6347=$E91),(LEN(db!$G$2:$G$6347)-LEN(SUBSTITUTE((UPPER(db!$G$2:$G$6347)),UPPER(Y$10),"")))/LEN(Y$10)))</f>
        <v>0</v>
      </c>
      <c r="Z91" s="30">
        <f>IF(Z$10="","",SUMPRODUCT(--(db!$B$2:$B$6347=$E91),(LEN(db!$G$2:$G$6347)-LEN(SUBSTITUTE((UPPER(db!$G$2:$G$6347)),UPPER(Z$10),"")))/LEN(Z$10)))</f>
        <v>0</v>
      </c>
      <c r="AA91" s="30">
        <f>IF(AA$10="","",SUMPRODUCT(--(db!$B$2:$B$6347=$E91),(LEN(db!$G$2:$G$6347)-LEN(SUBSTITUTE((UPPER(db!$G$2:$G$6347)),UPPER(AA$10),"")))/LEN(AA$10)))</f>
        <v>0</v>
      </c>
      <c r="AB91" s="30">
        <f>IF(AB$10="","",SUMPRODUCT(--(db!$B$2:$B$6347=$E91),(LEN(db!$G$2:$G$6347)-LEN(SUBSTITUTE((UPPER(db!$G$2:$G$6347)),UPPER(AB$10),"")))/LEN(AB$10)))</f>
        <v>0</v>
      </c>
      <c r="AC91" s="30">
        <f>IF(AC$10="","",SUMPRODUCT(--(db!$B$2:$B$6347=$E91),(LEN(db!$G$2:$G$6347)-LEN(SUBSTITUTE((UPPER(db!$G$2:$G$6347)),UPPER(AC$10),"")))/LEN(AC$10)))</f>
        <v>0</v>
      </c>
      <c r="AD91" s="30">
        <f>IF(AD$10="","",SUMPRODUCT(--(db!$B$2:$B$6347=$E91),(LEN(db!$G$2:$G$6347)-LEN(SUBSTITUTE((UPPER(db!$G$2:$G$6347)),UPPER(AD$10),"")))/LEN(AD$10)))</f>
        <v>0</v>
      </c>
      <c r="AE91" s="30">
        <f>IF(AE$10="","",SUMPRODUCT(--(db!$B$2:$B$6347=$E91),(LEN(db!$G$2:$G$6347)-LEN(SUBSTITUTE((UPPER(db!$G$2:$G$6347)),UPPER(AE$10),"")))/LEN(AE$10)))</f>
        <v>0</v>
      </c>
      <c r="AF91" s="30">
        <f>IF(AF$10="","",SUMPRODUCT(--(db!$B$2:$B$6347=$E91),(LEN(db!$G$2:$G$6347)-LEN(SUBSTITUTE((UPPER(db!$G$2:$G$6347)),UPPER(AF$10),"")))/LEN(AF$10)))</f>
        <v>0</v>
      </c>
      <c r="AG91" s="30">
        <f>IF(AG$10="","",SUMPRODUCT(--(db!$B$2:$B$6347=$E91),(LEN(db!$G$2:$G$6347)-LEN(SUBSTITUTE((UPPER(db!$G$2:$G$6347)),UPPER(AG$10),"")))/LEN(AG$10)))</f>
        <v>0</v>
      </c>
      <c r="AH91" s="30">
        <f>IF(AH$10="","",SUMPRODUCT(--(db!$B$2:$B$6347=$E91),(LEN(db!$G$2:$G$6347)-LEN(SUBSTITUTE((UPPER(db!$G$2:$G$6347)),UPPER(AH$10),"")))/LEN(AH$10)))</f>
        <v>0</v>
      </c>
      <c r="AI91" s="30">
        <f>IF(AI$10="","",SUMPRODUCT(--(db!$B$2:$B$6347=$E91),(LEN(db!$G$2:$G$6347)-LEN(SUBSTITUTE((UPPER(db!$G$2:$G$6347)),UPPER(AI$10),"")))/LEN(AI$10)))</f>
        <v>0</v>
      </c>
      <c r="AJ91" s="30">
        <f>IF(AJ$10="","",SUMPRODUCT(--(db!$B$2:$B$6347=$E91),(LEN(db!$G$2:$G$6347)-LEN(SUBSTITUTE((UPPER(db!$G$2:$G$6347)),UPPER(AJ$10),"")))/LEN(AJ$10)))</f>
        <v>0</v>
      </c>
      <c r="AK91" s="30">
        <f>IF(AK$10="","",SUMPRODUCT(--(db!$B$2:$B$6347=$E91),(LEN(db!$G$2:$G$6347)-LEN(SUBSTITUTE((UPPER(db!$G$2:$G$6347)),UPPER(AK$10),"")))/LEN(AK$10)))</f>
        <v>0</v>
      </c>
      <c r="AL91" s="30">
        <f>IF(AL$10="","",SUMPRODUCT(--(db!$B$2:$B$6347=$E91),(LEN(db!$G$2:$G$6347)-LEN(SUBSTITUTE((UPPER(db!$G$2:$G$6347)),UPPER(AL$10),"")))/LEN(AL$10)))</f>
        <v>0</v>
      </c>
      <c r="AM91" s="30">
        <f>IF(AM$10="","",SUMPRODUCT(--(db!$B$2:$B$6347=$E91),(LEN(db!$G$2:$G$6347)-LEN(SUBSTITUTE((UPPER(db!$G$2:$G$6347)),UPPER(AM$10),"")))/LEN(AM$10)))</f>
        <v>0</v>
      </c>
      <c r="AN91" s="30">
        <f>IF(AN$10="","",SUMPRODUCT(--(db!$B$2:$B$6347=$E91),(LEN(db!$G$2:$G$6347)-LEN(SUBSTITUTE((UPPER(db!$G$2:$G$6347)),UPPER(AN$10),"")))/LEN(AN$10)))</f>
        <v>0</v>
      </c>
      <c r="AO91" s="30">
        <f>IF(AO$10="","",SUMPRODUCT(--(db!$B$2:$B$6347=$E91),(LEN(db!$G$2:$G$6347)-LEN(SUBSTITUTE((UPPER(db!$G$2:$G$6347)),UPPER(AO$10),"")))/LEN(AO$10)))</f>
        <v>0</v>
      </c>
      <c r="AP91" s="30">
        <f>IF(AP$10="","",SUMPRODUCT(--(db!$B$2:$B$6347=$E91),(LEN(db!$G$2:$G$6347)-LEN(SUBSTITUTE((UPPER(db!$G$2:$G$6347)),UPPER(AP$10),"")))/LEN(AP$10)))</f>
        <v>0</v>
      </c>
      <c r="AQ91" s="129">
        <f>IF(AQ$10="","",SUMPRODUCT(--(db!$B$2:$B$6347=$E91),(LEN(db!$G$2:$G$6347)-LEN(SUBSTITUTE((UPPER(db!$G$2:$G$6347)),UPPER(AQ$10),"")))/LEN(AQ$10)))</f>
        <v>0</v>
      </c>
      <c r="AR91" s="120">
        <v>81</v>
      </c>
      <c r="AS91" s="115"/>
      <c r="AT91" s="121"/>
      <c r="AU91" s="122">
        <f t="shared" si="20"/>
        <v>0</v>
      </c>
      <c r="AW91" s="333"/>
      <c r="AX91" s="340"/>
      <c r="AY91" s="356" t="s">
        <v>339</v>
      </c>
      <c r="AZ91" s="357">
        <v>70</v>
      </c>
      <c r="BA91" s="357">
        <v>70</v>
      </c>
      <c r="BL91" s="61"/>
      <c r="BM91" s="61" t="s">
        <v>340</v>
      </c>
      <c r="BN91" s="61"/>
      <c r="BO91" s="61"/>
      <c r="BP91" s="61"/>
      <c r="BQ91" s="9"/>
      <c r="BR91" s="9"/>
      <c r="BS91" s="9"/>
    </row>
    <row r="92" spans="3:78" x14ac:dyDescent="0.25">
      <c r="C92" s="115"/>
      <c r="D92" s="115"/>
      <c r="E92" s="116">
        <v>82</v>
      </c>
      <c r="F92" s="128">
        <f>IF(F$10="","",SUMPRODUCT(--(db!$B$2:$B$6347=$E92),(LEN(db!$G$2:$G$6347)-LEN(SUBSTITUTE((UPPER(db!$G$2:$G$6347)),UPPER(F$10),"")))/LEN(F$10)))</f>
        <v>0</v>
      </c>
      <c r="G92" s="30">
        <f>IF(G$10="","",SUMPRODUCT(--(db!$B$2:$B$6347=$E92),(LEN(db!$G$2:$G$6347)-LEN(SUBSTITUTE((UPPER(db!$G$2:$G$6347)),UPPER(G$10),"")))/LEN(G$10)))</f>
        <v>0</v>
      </c>
      <c r="H92" s="30">
        <f>IF(H$10="","",SUMPRODUCT(--(db!$B$2:$B$6347=$E92),(LEN(db!$G$2:$G$6347)-LEN(SUBSTITUTE((UPPER(db!$G$2:$G$6347)),UPPER(H$10),"")))/LEN(H$10)))</f>
        <v>0</v>
      </c>
      <c r="I92" s="30">
        <f>IF(I$10="","",SUMPRODUCT(--(db!$B$2:$B$6347=$E92),(LEN(db!$G$2:$G$6347)-LEN(SUBSTITUTE((UPPER(db!$G$2:$G$6347)),UPPER(I$10),"")))/LEN(I$10)))</f>
        <v>0</v>
      </c>
      <c r="J92" s="30">
        <f>IF(J$10="","",SUMPRODUCT(--(db!$B$2:$B$6347=$E92),(LEN(db!$G$2:$G$6347)-LEN(SUBSTITUTE((UPPER(db!$G$2:$G$6347)),UPPER(J$10),"")))/LEN(J$10)))</f>
        <v>0</v>
      </c>
      <c r="K92" s="30">
        <f>IF(K$10="","",SUMPRODUCT(--(db!$B$2:$B$6347=$E92),(LEN(db!$G$2:$G$6347)-LEN(SUBSTITUTE((UPPER(db!$G$2:$G$6347)),UPPER(K$10),"")))/LEN(K$10)))</f>
        <v>0</v>
      </c>
      <c r="L92" s="30">
        <f>IF(L$10="","",SUMPRODUCT(--(db!$B$2:$B$6347=$E92),(LEN(db!$G$2:$G$6347)-LEN(SUBSTITUTE((UPPER(db!$G$2:$G$6347)),UPPER(L$10),"")))/LEN(L$10)))</f>
        <v>0</v>
      </c>
      <c r="M92" s="30">
        <f>IF(M$10="","",SUMPRODUCT(--(db!$B$2:$B$6347=$E92),(LEN(db!$G$2:$G$6347)-LEN(SUBSTITUTE((UPPER(db!$G$2:$G$6347)),UPPER(M$10),"")))/LEN(M$10)))</f>
        <v>0</v>
      </c>
      <c r="N92" s="30">
        <f>IF(N$10="","",SUMPRODUCT(--(db!$B$2:$B$6347=$E92),(LEN(db!$G$2:$G$6347)-LEN(SUBSTITUTE((UPPER(db!$G$2:$G$6347)),UPPER(N$10),"")))/LEN(N$10)))</f>
        <v>0</v>
      </c>
      <c r="O92" s="30">
        <f>IF(O$10="","",SUMPRODUCT(--(db!$B$2:$B$6347=$E92),(LEN(db!$G$2:$G$6347)-LEN(SUBSTITUTE((UPPER(db!$G$2:$G$6347)),UPPER(O$10),"")))/LEN(O$10)))</f>
        <v>0</v>
      </c>
      <c r="P92" s="30">
        <f>IF(P$10="","",SUMPRODUCT(--(db!$B$2:$B$6347=$E92),(LEN(db!$G$2:$G$6347)-LEN(SUBSTITUTE((UPPER(db!$G$2:$G$6347)),UPPER(P$10),"")))/LEN(P$10)))</f>
        <v>0</v>
      </c>
      <c r="Q92" s="30">
        <f>IF(Q$10="","",SUMPRODUCT(--(db!$B$2:$B$6347=$E92),(LEN(db!$G$2:$G$6347)-LEN(SUBSTITUTE((UPPER(db!$G$2:$G$6347)),UPPER(Q$10),"")))/LEN(Q$10)))</f>
        <v>0</v>
      </c>
      <c r="R92" s="30">
        <f>IF(R$10="","",SUMPRODUCT(--(db!$B$2:$B$6347=$E92),(LEN(db!$G$2:$G$6347)-LEN(SUBSTITUTE((UPPER(db!$G$2:$G$6347)),UPPER(R$10),"")))/LEN(R$10)))</f>
        <v>0</v>
      </c>
      <c r="S92" s="30">
        <f>IF(S$10="","",SUMPRODUCT(--(db!$B$2:$B$6347=$E92),(LEN(db!$G$2:$G$6347)-LEN(SUBSTITUTE((UPPER(db!$G$2:$G$6347)),UPPER(S$10),"")))/LEN(S$10)))</f>
        <v>0</v>
      </c>
      <c r="T92" s="30">
        <f>IF(T$10="","",SUMPRODUCT(--(db!$B$2:$B$6347=$E92),(LEN(db!$G$2:$G$6347)-LEN(SUBSTITUTE((UPPER(db!$G$2:$G$6347)),UPPER(T$10),"")))/LEN(T$10)))</f>
        <v>0</v>
      </c>
      <c r="U92" s="30">
        <f>IF(U$10="","",SUMPRODUCT(--(db!$B$2:$B$6347=$E92),(LEN(db!$G$2:$G$6347)-LEN(SUBSTITUTE((UPPER(db!$G$2:$G$6347)),UPPER(U$10),"")))/LEN(U$10)))</f>
        <v>0</v>
      </c>
      <c r="V92" s="30">
        <f>IF(V$10="","",SUMPRODUCT(--(db!$B$2:$B$6347=$E92),(LEN(db!$G$2:$G$6347)-LEN(SUBSTITUTE((UPPER(db!$G$2:$G$6347)),UPPER(V$10),"")))/LEN(V$10)))</f>
        <v>0</v>
      </c>
      <c r="W92" s="30">
        <f>IF(W$10="","",SUMPRODUCT(--(db!$B$2:$B$6347=$E92),(LEN(db!$G$2:$G$6347)-LEN(SUBSTITUTE((UPPER(db!$G$2:$G$6347)),UPPER(W$10),"")))/LEN(W$10)))</f>
        <v>0</v>
      </c>
      <c r="X92" s="30">
        <f>IF(X$10="","",SUMPRODUCT(--(db!$B$2:$B$6347=$E92),(LEN(db!$G$2:$G$6347)-LEN(SUBSTITUTE((UPPER(db!$G$2:$G$6347)),UPPER(X$10),"")))/LEN(X$10)))</f>
        <v>0</v>
      </c>
      <c r="Y92" s="30">
        <f>IF(Y$10="","",SUMPRODUCT(--(db!$B$2:$B$6347=$E92),(LEN(db!$G$2:$G$6347)-LEN(SUBSTITUTE((UPPER(db!$G$2:$G$6347)),UPPER(Y$10),"")))/LEN(Y$10)))</f>
        <v>0</v>
      </c>
      <c r="Z92" s="30">
        <f>IF(Z$10="","",SUMPRODUCT(--(db!$B$2:$B$6347=$E92),(LEN(db!$G$2:$G$6347)-LEN(SUBSTITUTE((UPPER(db!$G$2:$G$6347)),UPPER(Z$10),"")))/LEN(Z$10)))</f>
        <v>0</v>
      </c>
      <c r="AA92" s="30">
        <f>IF(AA$10="","",SUMPRODUCT(--(db!$B$2:$B$6347=$E92),(LEN(db!$G$2:$G$6347)-LEN(SUBSTITUTE((UPPER(db!$G$2:$G$6347)),UPPER(AA$10),"")))/LEN(AA$10)))</f>
        <v>0</v>
      </c>
      <c r="AB92" s="30">
        <f>IF(AB$10="","",SUMPRODUCT(--(db!$B$2:$B$6347=$E92),(LEN(db!$G$2:$G$6347)-LEN(SUBSTITUTE((UPPER(db!$G$2:$G$6347)),UPPER(AB$10),"")))/LEN(AB$10)))</f>
        <v>0</v>
      </c>
      <c r="AC92" s="30">
        <f>IF(AC$10="","",SUMPRODUCT(--(db!$B$2:$B$6347=$E92),(LEN(db!$G$2:$G$6347)-LEN(SUBSTITUTE((UPPER(db!$G$2:$G$6347)),UPPER(AC$10),"")))/LEN(AC$10)))</f>
        <v>0</v>
      </c>
      <c r="AD92" s="30">
        <f>IF(AD$10="","",SUMPRODUCT(--(db!$B$2:$B$6347=$E92),(LEN(db!$G$2:$G$6347)-LEN(SUBSTITUTE((UPPER(db!$G$2:$G$6347)),UPPER(AD$10),"")))/LEN(AD$10)))</f>
        <v>0</v>
      </c>
      <c r="AE92" s="30">
        <f>IF(AE$10="","",SUMPRODUCT(--(db!$B$2:$B$6347=$E92),(LEN(db!$G$2:$G$6347)-LEN(SUBSTITUTE((UPPER(db!$G$2:$G$6347)),UPPER(AE$10),"")))/LEN(AE$10)))</f>
        <v>0</v>
      </c>
      <c r="AF92" s="30">
        <f>IF(AF$10="","",SUMPRODUCT(--(db!$B$2:$B$6347=$E92),(LEN(db!$G$2:$G$6347)-LEN(SUBSTITUTE((UPPER(db!$G$2:$G$6347)),UPPER(AF$10),"")))/LEN(AF$10)))</f>
        <v>0</v>
      </c>
      <c r="AG92" s="30">
        <f>IF(AG$10="","",SUMPRODUCT(--(db!$B$2:$B$6347=$E92),(LEN(db!$G$2:$G$6347)-LEN(SUBSTITUTE((UPPER(db!$G$2:$G$6347)),UPPER(AG$10),"")))/LEN(AG$10)))</f>
        <v>0</v>
      </c>
      <c r="AH92" s="30">
        <f>IF(AH$10="","",SUMPRODUCT(--(db!$B$2:$B$6347=$E92),(LEN(db!$G$2:$G$6347)-LEN(SUBSTITUTE((UPPER(db!$G$2:$G$6347)),UPPER(AH$10),"")))/LEN(AH$10)))</f>
        <v>0</v>
      </c>
      <c r="AI92" s="30">
        <f>IF(AI$10="","",SUMPRODUCT(--(db!$B$2:$B$6347=$E92),(LEN(db!$G$2:$G$6347)-LEN(SUBSTITUTE((UPPER(db!$G$2:$G$6347)),UPPER(AI$10),"")))/LEN(AI$10)))</f>
        <v>0</v>
      </c>
      <c r="AJ92" s="30">
        <f>IF(AJ$10="","",SUMPRODUCT(--(db!$B$2:$B$6347=$E92),(LEN(db!$G$2:$G$6347)-LEN(SUBSTITUTE((UPPER(db!$G$2:$G$6347)),UPPER(AJ$10),"")))/LEN(AJ$10)))</f>
        <v>0</v>
      </c>
      <c r="AK92" s="30">
        <f>IF(AK$10="","",SUMPRODUCT(--(db!$B$2:$B$6347=$E92),(LEN(db!$G$2:$G$6347)-LEN(SUBSTITUTE((UPPER(db!$G$2:$G$6347)),UPPER(AK$10),"")))/LEN(AK$10)))</f>
        <v>0</v>
      </c>
      <c r="AL92" s="30">
        <f>IF(AL$10="","",SUMPRODUCT(--(db!$B$2:$B$6347=$E92),(LEN(db!$G$2:$G$6347)-LEN(SUBSTITUTE((UPPER(db!$G$2:$G$6347)),UPPER(AL$10),"")))/LEN(AL$10)))</f>
        <v>0</v>
      </c>
      <c r="AM92" s="30">
        <f>IF(AM$10="","",SUMPRODUCT(--(db!$B$2:$B$6347=$E92),(LEN(db!$G$2:$G$6347)-LEN(SUBSTITUTE((UPPER(db!$G$2:$G$6347)),UPPER(AM$10),"")))/LEN(AM$10)))</f>
        <v>0</v>
      </c>
      <c r="AN92" s="30">
        <f>IF(AN$10="","",SUMPRODUCT(--(db!$B$2:$B$6347=$E92),(LEN(db!$G$2:$G$6347)-LEN(SUBSTITUTE((UPPER(db!$G$2:$G$6347)),UPPER(AN$10),"")))/LEN(AN$10)))</f>
        <v>0</v>
      </c>
      <c r="AO92" s="30">
        <f>IF(AO$10="","",SUMPRODUCT(--(db!$B$2:$B$6347=$E92),(LEN(db!$G$2:$G$6347)-LEN(SUBSTITUTE((UPPER(db!$G$2:$G$6347)),UPPER(AO$10),"")))/LEN(AO$10)))</f>
        <v>0</v>
      </c>
      <c r="AP92" s="30">
        <f>IF(AP$10="","",SUMPRODUCT(--(db!$B$2:$B$6347=$E92),(LEN(db!$G$2:$G$6347)-LEN(SUBSTITUTE((UPPER(db!$G$2:$G$6347)),UPPER(AP$10),"")))/LEN(AP$10)))</f>
        <v>0</v>
      </c>
      <c r="AQ92" s="129">
        <f>IF(AQ$10="","",SUMPRODUCT(--(db!$B$2:$B$6347=$E92),(LEN(db!$G$2:$G$6347)-LEN(SUBSTITUTE((UPPER(db!$G$2:$G$6347)),UPPER(AQ$10),"")))/LEN(AQ$10)))</f>
        <v>0</v>
      </c>
      <c r="AR92" s="120">
        <v>82</v>
      </c>
      <c r="AS92" s="115"/>
      <c r="AT92" s="121"/>
      <c r="AU92" s="122">
        <f t="shared" si="20"/>
        <v>0</v>
      </c>
      <c r="AW92" s="333"/>
      <c r="AX92" s="340"/>
      <c r="AY92" s="338"/>
      <c r="AZ92" s="341">
        <v>90</v>
      </c>
      <c r="BA92" s="341">
        <v>90</v>
      </c>
      <c r="BB92" s="61" t="s">
        <v>206</v>
      </c>
      <c r="BL92" s="61"/>
      <c r="BM92" s="61" t="s">
        <v>419</v>
      </c>
      <c r="BN92" s="61"/>
      <c r="BO92" s="61"/>
      <c r="BP92" s="61"/>
      <c r="BQ92" s="61"/>
      <c r="BR92" s="61"/>
      <c r="BS92" s="61"/>
    </row>
    <row r="93" spans="3:78" x14ac:dyDescent="0.25">
      <c r="C93" s="115"/>
      <c r="D93" s="115"/>
      <c r="E93" s="116">
        <v>83</v>
      </c>
      <c r="F93" s="128">
        <f>IF(F$10="","",SUMPRODUCT(--(db!$B$2:$B$6347=$E93),(LEN(db!$G$2:$G$6347)-LEN(SUBSTITUTE((UPPER(db!$G$2:$G$6347)),UPPER(F$10),"")))/LEN(F$10)))</f>
        <v>0</v>
      </c>
      <c r="G93" s="30">
        <f>IF(G$10="","",SUMPRODUCT(--(db!$B$2:$B$6347=$E93),(LEN(db!$G$2:$G$6347)-LEN(SUBSTITUTE((UPPER(db!$G$2:$G$6347)),UPPER(G$10),"")))/LEN(G$10)))</f>
        <v>0</v>
      </c>
      <c r="H93" s="30">
        <f>IF(H$10="","",SUMPRODUCT(--(db!$B$2:$B$6347=$E93),(LEN(db!$G$2:$G$6347)-LEN(SUBSTITUTE((UPPER(db!$G$2:$G$6347)),UPPER(H$10),"")))/LEN(H$10)))</f>
        <v>0</v>
      </c>
      <c r="I93" s="30">
        <f>IF(I$10="","",SUMPRODUCT(--(db!$B$2:$B$6347=$E93),(LEN(db!$G$2:$G$6347)-LEN(SUBSTITUTE((UPPER(db!$G$2:$G$6347)),UPPER(I$10),"")))/LEN(I$10)))</f>
        <v>0</v>
      </c>
      <c r="J93" s="30">
        <f>IF(J$10="","",SUMPRODUCT(--(db!$B$2:$B$6347=$E93),(LEN(db!$G$2:$G$6347)-LEN(SUBSTITUTE((UPPER(db!$G$2:$G$6347)),UPPER(J$10),"")))/LEN(J$10)))</f>
        <v>0</v>
      </c>
      <c r="K93" s="30">
        <f>IF(K$10="","",SUMPRODUCT(--(db!$B$2:$B$6347=$E93),(LEN(db!$G$2:$G$6347)-LEN(SUBSTITUTE((UPPER(db!$G$2:$G$6347)),UPPER(K$10),"")))/LEN(K$10)))</f>
        <v>0</v>
      </c>
      <c r="L93" s="30">
        <f>IF(L$10="","",SUMPRODUCT(--(db!$B$2:$B$6347=$E93),(LEN(db!$G$2:$G$6347)-LEN(SUBSTITUTE((UPPER(db!$G$2:$G$6347)),UPPER(L$10),"")))/LEN(L$10)))</f>
        <v>0</v>
      </c>
      <c r="M93" s="30">
        <f>IF(M$10="","",SUMPRODUCT(--(db!$B$2:$B$6347=$E93),(LEN(db!$G$2:$G$6347)-LEN(SUBSTITUTE((UPPER(db!$G$2:$G$6347)),UPPER(M$10),"")))/LEN(M$10)))</f>
        <v>0</v>
      </c>
      <c r="N93" s="30">
        <f>IF(N$10="","",SUMPRODUCT(--(db!$B$2:$B$6347=$E93),(LEN(db!$G$2:$G$6347)-LEN(SUBSTITUTE((UPPER(db!$G$2:$G$6347)),UPPER(N$10),"")))/LEN(N$10)))</f>
        <v>0</v>
      </c>
      <c r="O93" s="30">
        <f>IF(O$10="","",SUMPRODUCT(--(db!$B$2:$B$6347=$E93),(LEN(db!$G$2:$G$6347)-LEN(SUBSTITUTE((UPPER(db!$G$2:$G$6347)),UPPER(O$10),"")))/LEN(O$10)))</f>
        <v>0</v>
      </c>
      <c r="P93" s="30">
        <f>IF(P$10="","",SUMPRODUCT(--(db!$B$2:$B$6347=$E93),(LEN(db!$G$2:$G$6347)-LEN(SUBSTITUTE((UPPER(db!$G$2:$G$6347)),UPPER(P$10),"")))/LEN(P$10)))</f>
        <v>0</v>
      </c>
      <c r="Q93" s="30">
        <f>IF(Q$10="","",SUMPRODUCT(--(db!$B$2:$B$6347=$E93),(LEN(db!$G$2:$G$6347)-LEN(SUBSTITUTE((UPPER(db!$G$2:$G$6347)),UPPER(Q$10),"")))/LEN(Q$10)))</f>
        <v>0</v>
      </c>
      <c r="R93" s="30">
        <f>IF(R$10="","",SUMPRODUCT(--(db!$B$2:$B$6347=$E93),(LEN(db!$G$2:$G$6347)-LEN(SUBSTITUTE((UPPER(db!$G$2:$G$6347)),UPPER(R$10),"")))/LEN(R$10)))</f>
        <v>0</v>
      </c>
      <c r="S93" s="30">
        <f>IF(S$10="","",SUMPRODUCT(--(db!$B$2:$B$6347=$E93),(LEN(db!$G$2:$G$6347)-LEN(SUBSTITUTE((UPPER(db!$G$2:$G$6347)),UPPER(S$10),"")))/LEN(S$10)))</f>
        <v>0</v>
      </c>
      <c r="T93" s="30">
        <f>IF(T$10="","",SUMPRODUCT(--(db!$B$2:$B$6347=$E93),(LEN(db!$G$2:$G$6347)-LEN(SUBSTITUTE((UPPER(db!$G$2:$G$6347)),UPPER(T$10),"")))/LEN(T$10)))</f>
        <v>0</v>
      </c>
      <c r="U93" s="30">
        <f>IF(U$10="","",SUMPRODUCT(--(db!$B$2:$B$6347=$E93),(LEN(db!$G$2:$G$6347)-LEN(SUBSTITUTE((UPPER(db!$G$2:$G$6347)),UPPER(U$10),"")))/LEN(U$10)))</f>
        <v>0</v>
      </c>
      <c r="V93" s="30">
        <f>IF(V$10="","",SUMPRODUCT(--(db!$B$2:$B$6347=$E93),(LEN(db!$G$2:$G$6347)-LEN(SUBSTITUTE((UPPER(db!$G$2:$G$6347)),UPPER(V$10),"")))/LEN(V$10)))</f>
        <v>0</v>
      </c>
      <c r="W93" s="30">
        <f>IF(W$10="","",SUMPRODUCT(--(db!$B$2:$B$6347=$E93),(LEN(db!$G$2:$G$6347)-LEN(SUBSTITUTE((UPPER(db!$G$2:$G$6347)),UPPER(W$10),"")))/LEN(W$10)))</f>
        <v>0</v>
      </c>
      <c r="X93" s="30">
        <f>IF(X$10="","",SUMPRODUCT(--(db!$B$2:$B$6347=$E93),(LEN(db!$G$2:$G$6347)-LEN(SUBSTITUTE((UPPER(db!$G$2:$G$6347)),UPPER(X$10),"")))/LEN(X$10)))</f>
        <v>0</v>
      </c>
      <c r="Y93" s="30">
        <f>IF(Y$10="","",SUMPRODUCT(--(db!$B$2:$B$6347=$E93),(LEN(db!$G$2:$G$6347)-LEN(SUBSTITUTE((UPPER(db!$G$2:$G$6347)),UPPER(Y$10),"")))/LEN(Y$10)))</f>
        <v>0</v>
      </c>
      <c r="Z93" s="30">
        <f>IF(Z$10="","",SUMPRODUCT(--(db!$B$2:$B$6347=$E93),(LEN(db!$G$2:$G$6347)-LEN(SUBSTITUTE((UPPER(db!$G$2:$G$6347)),UPPER(Z$10),"")))/LEN(Z$10)))</f>
        <v>0</v>
      </c>
      <c r="AA93" s="30">
        <f>IF(AA$10="","",SUMPRODUCT(--(db!$B$2:$B$6347=$E93),(LEN(db!$G$2:$G$6347)-LEN(SUBSTITUTE((UPPER(db!$G$2:$G$6347)),UPPER(AA$10),"")))/LEN(AA$10)))</f>
        <v>0</v>
      </c>
      <c r="AB93" s="30">
        <f>IF(AB$10="","",SUMPRODUCT(--(db!$B$2:$B$6347=$E93),(LEN(db!$G$2:$G$6347)-LEN(SUBSTITUTE((UPPER(db!$G$2:$G$6347)),UPPER(AB$10),"")))/LEN(AB$10)))</f>
        <v>0</v>
      </c>
      <c r="AC93" s="30">
        <f>IF(AC$10="","",SUMPRODUCT(--(db!$B$2:$B$6347=$E93),(LEN(db!$G$2:$G$6347)-LEN(SUBSTITUTE((UPPER(db!$G$2:$G$6347)),UPPER(AC$10),"")))/LEN(AC$10)))</f>
        <v>0</v>
      </c>
      <c r="AD93" s="30">
        <f>IF(AD$10="","",SUMPRODUCT(--(db!$B$2:$B$6347=$E93),(LEN(db!$G$2:$G$6347)-LEN(SUBSTITUTE((UPPER(db!$G$2:$G$6347)),UPPER(AD$10),"")))/LEN(AD$10)))</f>
        <v>0</v>
      </c>
      <c r="AE93" s="30">
        <f>IF(AE$10="","",SUMPRODUCT(--(db!$B$2:$B$6347=$E93),(LEN(db!$G$2:$G$6347)-LEN(SUBSTITUTE((UPPER(db!$G$2:$G$6347)),UPPER(AE$10),"")))/LEN(AE$10)))</f>
        <v>0</v>
      </c>
      <c r="AF93" s="30">
        <f>IF(AF$10="","",SUMPRODUCT(--(db!$B$2:$B$6347=$E93),(LEN(db!$G$2:$G$6347)-LEN(SUBSTITUTE((UPPER(db!$G$2:$G$6347)),UPPER(AF$10),"")))/LEN(AF$10)))</f>
        <v>0</v>
      </c>
      <c r="AG93" s="30">
        <f>IF(AG$10="","",SUMPRODUCT(--(db!$B$2:$B$6347=$E93),(LEN(db!$G$2:$G$6347)-LEN(SUBSTITUTE((UPPER(db!$G$2:$G$6347)),UPPER(AG$10),"")))/LEN(AG$10)))</f>
        <v>0</v>
      </c>
      <c r="AH93" s="30">
        <f>IF(AH$10="","",SUMPRODUCT(--(db!$B$2:$B$6347=$E93),(LEN(db!$G$2:$G$6347)-LEN(SUBSTITUTE((UPPER(db!$G$2:$G$6347)),UPPER(AH$10),"")))/LEN(AH$10)))</f>
        <v>0</v>
      </c>
      <c r="AI93" s="30">
        <f>IF(AI$10="","",SUMPRODUCT(--(db!$B$2:$B$6347=$E93),(LEN(db!$G$2:$G$6347)-LEN(SUBSTITUTE((UPPER(db!$G$2:$G$6347)),UPPER(AI$10),"")))/LEN(AI$10)))</f>
        <v>0</v>
      </c>
      <c r="AJ93" s="30">
        <f>IF(AJ$10="","",SUMPRODUCT(--(db!$B$2:$B$6347=$E93),(LEN(db!$G$2:$G$6347)-LEN(SUBSTITUTE((UPPER(db!$G$2:$G$6347)),UPPER(AJ$10),"")))/LEN(AJ$10)))</f>
        <v>0</v>
      </c>
      <c r="AK93" s="30">
        <f>IF(AK$10="","",SUMPRODUCT(--(db!$B$2:$B$6347=$E93),(LEN(db!$G$2:$G$6347)-LEN(SUBSTITUTE((UPPER(db!$G$2:$G$6347)),UPPER(AK$10),"")))/LEN(AK$10)))</f>
        <v>0</v>
      </c>
      <c r="AL93" s="30">
        <f>IF(AL$10="","",SUMPRODUCT(--(db!$B$2:$B$6347=$E93),(LEN(db!$G$2:$G$6347)-LEN(SUBSTITUTE((UPPER(db!$G$2:$G$6347)),UPPER(AL$10),"")))/LEN(AL$10)))</f>
        <v>0</v>
      </c>
      <c r="AM93" s="30">
        <f>IF(AM$10="","",SUMPRODUCT(--(db!$B$2:$B$6347=$E93),(LEN(db!$G$2:$G$6347)-LEN(SUBSTITUTE((UPPER(db!$G$2:$G$6347)),UPPER(AM$10),"")))/LEN(AM$10)))</f>
        <v>0</v>
      </c>
      <c r="AN93" s="30">
        <f>IF(AN$10="","",SUMPRODUCT(--(db!$B$2:$B$6347=$E93),(LEN(db!$G$2:$G$6347)-LEN(SUBSTITUTE((UPPER(db!$G$2:$G$6347)),UPPER(AN$10),"")))/LEN(AN$10)))</f>
        <v>0</v>
      </c>
      <c r="AO93" s="30">
        <f>IF(AO$10="","",SUMPRODUCT(--(db!$B$2:$B$6347=$E93),(LEN(db!$G$2:$G$6347)-LEN(SUBSTITUTE((UPPER(db!$G$2:$G$6347)),UPPER(AO$10),"")))/LEN(AO$10)))</f>
        <v>0</v>
      </c>
      <c r="AP93" s="30">
        <f>IF(AP$10="","",SUMPRODUCT(--(db!$B$2:$B$6347=$E93),(LEN(db!$G$2:$G$6347)-LEN(SUBSTITUTE((UPPER(db!$G$2:$G$6347)),UPPER(AP$10),"")))/LEN(AP$10)))</f>
        <v>0</v>
      </c>
      <c r="AQ93" s="129">
        <f>IF(AQ$10="","",SUMPRODUCT(--(db!$B$2:$B$6347=$E93),(LEN(db!$G$2:$G$6347)-LEN(SUBSTITUTE((UPPER(db!$G$2:$G$6347)),UPPER(AQ$10),"")))/LEN(AQ$10)))</f>
        <v>0</v>
      </c>
      <c r="AR93" s="120">
        <v>83</v>
      </c>
      <c r="AS93" s="115"/>
      <c r="AT93" s="121"/>
      <c r="AU93" s="122">
        <f t="shared" si="20"/>
        <v>0</v>
      </c>
      <c r="AW93" s="333"/>
      <c r="AX93" s="344"/>
      <c r="AY93" s="339">
        <f>SUM($AY$85:$AY$89)</f>
        <v>0</v>
      </c>
      <c r="AZ93" s="354">
        <f>SUM($AZ$90:$AZ$92)</f>
        <v>160</v>
      </c>
      <c r="BA93" s="354">
        <f>SUM($BA$90:$BA$92)</f>
        <v>160</v>
      </c>
      <c r="BL93" s="61"/>
      <c r="BM93" s="61" t="str">
        <f>"1252351; 1+2+5+2+3+5+1 ="&amp;1+2+5+2+3+5+1</f>
        <v>1252351; 1+2+5+2+3+5+1 =19</v>
      </c>
      <c r="BN93" s="61"/>
      <c r="BO93" s="61"/>
      <c r="BP93" s="61"/>
      <c r="BQ93" s="61"/>
      <c r="BR93" s="61"/>
      <c r="BS93" s="9"/>
      <c r="BT93" s="9"/>
      <c r="BU93" s="9"/>
      <c r="BV93" s="9"/>
      <c r="BW93" s="9"/>
      <c r="BX93" s="9"/>
      <c r="BY93" s="9"/>
      <c r="BZ93" s="9"/>
    </row>
    <row r="94" spans="3:78" x14ac:dyDescent="0.25">
      <c r="C94" s="115"/>
      <c r="D94" s="115"/>
      <c r="E94" s="116">
        <v>84</v>
      </c>
      <c r="F94" s="128">
        <f>IF(F$10="","",SUMPRODUCT(--(db!$B$2:$B$6347=$E94),(LEN(db!$G$2:$G$6347)-LEN(SUBSTITUTE((UPPER(db!$G$2:$G$6347)),UPPER(F$10),"")))/LEN(F$10)))</f>
        <v>0</v>
      </c>
      <c r="G94" s="30">
        <f>IF(G$10="","",SUMPRODUCT(--(db!$B$2:$B$6347=$E94),(LEN(db!$G$2:$G$6347)-LEN(SUBSTITUTE((UPPER(db!$G$2:$G$6347)),UPPER(G$10),"")))/LEN(G$10)))</f>
        <v>0</v>
      </c>
      <c r="H94" s="30">
        <f>IF(H$10="","",SUMPRODUCT(--(db!$B$2:$B$6347=$E94),(LEN(db!$G$2:$G$6347)-LEN(SUBSTITUTE((UPPER(db!$G$2:$G$6347)),UPPER(H$10),"")))/LEN(H$10)))</f>
        <v>0</v>
      </c>
      <c r="I94" s="30">
        <f>IF(I$10="","",SUMPRODUCT(--(db!$B$2:$B$6347=$E94),(LEN(db!$G$2:$G$6347)-LEN(SUBSTITUTE((UPPER(db!$G$2:$G$6347)),UPPER(I$10),"")))/LEN(I$10)))</f>
        <v>0</v>
      </c>
      <c r="J94" s="30">
        <f>IF(J$10="","",SUMPRODUCT(--(db!$B$2:$B$6347=$E94),(LEN(db!$G$2:$G$6347)-LEN(SUBSTITUTE((UPPER(db!$G$2:$G$6347)),UPPER(J$10),"")))/LEN(J$10)))</f>
        <v>0</v>
      </c>
      <c r="K94" s="30">
        <f>IF(K$10="","",SUMPRODUCT(--(db!$B$2:$B$6347=$E94),(LEN(db!$G$2:$G$6347)-LEN(SUBSTITUTE((UPPER(db!$G$2:$G$6347)),UPPER(K$10),"")))/LEN(K$10)))</f>
        <v>0</v>
      </c>
      <c r="L94" s="30">
        <f>IF(L$10="","",SUMPRODUCT(--(db!$B$2:$B$6347=$E94),(LEN(db!$G$2:$G$6347)-LEN(SUBSTITUTE((UPPER(db!$G$2:$G$6347)),UPPER(L$10),"")))/LEN(L$10)))</f>
        <v>0</v>
      </c>
      <c r="M94" s="30">
        <f>IF(M$10="","",SUMPRODUCT(--(db!$B$2:$B$6347=$E94),(LEN(db!$G$2:$G$6347)-LEN(SUBSTITUTE((UPPER(db!$G$2:$G$6347)),UPPER(M$10),"")))/LEN(M$10)))</f>
        <v>0</v>
      </c>
      <c r="N94" s="30">
        <f>IF(N$10="","",SUMPRODUCT(--(db!$B$2:$B$6347=$E94),(LEN(db!$G$2:$G$6347)-LEN(SUBSTITUTE((UPPER(db!$G$2:$G$6347)),UPPER(N$10),"")))/LEN(N$10)))</f>
        <v>0</v>
      </c>
      <c r="O94" s="30">
        <f>IF(O$10="","",SUMPRODUCT(--(db!$B$2:$B$6347=$E94),(LEN(db!$G$2:$G$6347)-LEN(SUBSTITUTE((UPPER(db!$G$2:$G$6347)),UPPER(O$10),"")))/LEN(O$10)))</f>
        <v>0</v>
      </c>
      <c r="P94" s="30">
        <f>IF(P$10="","",SUMPRODUCT(--(db!$B$2:$B$6347=$E94),(LEN(db!$G$2:$G$6347)-LEN(SUBSTITUTE((UPPER(db!$G$2:$G$6347)),UPPER(P$10),"")))/LEN(P$10)))</f>
        <v>0</v>
      </c>
      <c r="Q94" s="30">
        <f>IF(Q$10="","",SUMPRODUCT(--(db!$B$2:$B$6347=$E94),(LEN(db!$G$2:$G$6347)-LEN(SUBSTITUTE((UPPER(db!$G$2:$G$6347)),UPPER(Q$10),"")))/LEN(Q$10)))</f>
        <v>0</v>
      </c>
      <c r="R94" s="30">
        <f>IF(R$10="","",SUMPRODUCT(--(db!$B$2:$B$6347=$E94),(LEN(db!$G$2:$G$6347)-LEN(SUBSTITUTE((UPPER(db!$G$2:$G$6347)),UPPER(R$10),"")))/LEN(R$10)))</f>
        <v>0</v>
      </c>
      <c r="S94" s="30">
        <f>IF(S$10="","",SUMPRODUCT(--(db!$B$2:$B$6347=$E94),(LEN(db!$G$2:$G$6347)-LEN(SUBSTITUTE((UPPER(db!$G$2:$G$6347)),UPPER(S$10),"")))/LEN(S$10)))</f>
        <v>0</v>
      </c>
      <c r="T94" s="30">
        <f>IF(T$10="","",SUMPRODUCT(--(db!$B$2:$B$6347=$E94),(LEN(db!$G$2:$G$6347)-LEN(SUBSTITUTE((UPPER(db!$G$2:$G$6347)),UPPER(T$10),"")))/LEN(T$10)))</f>
        <v>0</v>
      </c>
      <c r="U94" s="30">
        <f>IF(U$10="","",SUMPRODUCT(--(db!$B$2:$B$6347=$E94),(LEN(db!$G$2:$G$6347)-LEN(SUBSTITUTE((UPPER(db!$G$2:$G$6347)),UPPER(U$10),"")))/LEN(U$10)))</f>
        <v>0</v>
      </c>
      <c r="V94" s="30">
        <f>IF(V$10="","",SUMPRODUCT(--(db!$B$2:$B$6347=$E94),(LEN(db!$G$2:$G$6347)-LEN(SUBSTITUTE((UPPER(db!$G$2:$G$6347)),UPPER(V$10),"")))/LEN(V$10)))</f>
        <v>0</v>
      </c>
      <c r="W94" s="30">
        <f>IF(W$10="","",SUMPRODUCT(--(db!$B$2:$B$6347=$E94),(LEN(db!$G$2:$G$6347)-LEN(SUBSTITUTE((UPPER(db!$G$2:$G$6347)),UPPER(W$10),"")))/LEN(W$10)))</f>
        <v>0</v>
      </c>
      <c r="X94" s="30">
        <f>IF(X$10="","",SUMPRODUCT(--(db!$B$2:$B$6347=$E94),(LEN(db!$G$2:$G$6347)-LEN(SUBSTITUTE((UPPER(db!$G$2:$G$6347)),UPPER(X$10),"")))/LEN(X$10)))</f>
        <v>0</v>
      </c>
      <c r="Y94" s="30">
        <f>IF(Y$10="","",SUMPRODUCT(--(db!$B$2:$B$6347=$E94),(LEN(db!$G$2:$G$6347)-LEN(SUBSTITUTE((UPPER(db!$G$2:$G$6347)),UPPER(Y$10),"")))/LEN(Y$10)))</f>
        <v>0</v>
      </c>
      <c r="Z94" s="30">
        <f>IF(Z$10="","",SUMPRODUCT(--(db!$B$2:$B$6347=$E94),(LEN(db!$G$2:$G$6347)-LEN(SUBSTITUTE((UPPER(db!$G$2:$G$6347)),UPPER(Z$10),"")))/LEN(Z$10)))</f>
        <v>0</v>
      </c>
      <c r="AA94" s="30">
        <f>IF(AA$10="","",SUMPRODUCT(--(db!$B$2:$B$6347=$E94),(LEN(db!$G$2:$G$6347)-LEN(SUBSTITUTE((UPPER(db!$G$2:$G$6347)),UPPER(AA$10),"")))/LEN(AA$10)))</f>
        <v>0</v>
      </c>
      <c r="AB94" s="30">
        <f>IF(AB$10="","",SUMPRODUCT(--(db!$B$2:$B$6347=$E94),(LEN(db!$G$2:$G$6347)-LEN(SUBSTITUTE((UPPER(db!$G$2:$G$6347)),UPPER(AB$10),"")))/LEN(AB$10)))</f>
        <v>0</v>
      </c>
      <c r="AC94" s="30">
        <f>IF(AC$10="","",SUMPRODUCT(--(db!$B$2:$B$6347=$E94),(LEN(db!$G$2:$G$6347)-LEN(SUBSTITUTE((UPPER(db!$G$2:$G$6347)),UPPER(AC$10),"")))/LEN(AC$10)))</f>
        <v>0</v>
      </c>
      <c r="AD94" s="30">
        <f>IF(AD$10="","",SUMPRODUCT(--(db!$B$2:$B$6347=$E94),(LEN(db!$G$2:$G$6347)-LEN(SUBSTITUTE((UPPER(db!$G$2:$G$6347)),UPPER(AD$10),"")))/LEN(AD$10)))</f>
        <v>0</v>
      </c>
      <c r="AE94" s="30">
        <f>IF(AE$10="","",SUMPRODUCT(--(db!$B$2:$B$6347=$E94),(LEN(db!$G$2:$G$6347)-LEN(SUBSTITUTE((UPPER(db!$G$2:$G$6347)),UPPER(AE$10),"")))/LEN(AE$10)))</f>
        <v>0</v>
      </c>
      <c r="AF94" s="30">
        <f>IF(AF$10="","",SUMPRODUCT(--(db!$B$2:$B$6347=$E94),(LEN(db!$G$2:$G$6347)-LEN(SUBSTITUTE((UPPER(db!$G$2:$G$6347)),UPPER(AF$10),"")))/LEN(AF$10)))</f>
        <v>0</v>
      </c>
      <c r="AG94" s="30">
        <f>IF(AG$10="","",SUMPRODUCT(--(db!$B$2:$B$6347=$E94),(LEN(db!$G$2:$G$6347)-LEN(SUBSTITUTE((UPPER(db!$G$2:$G$6347)),UPPER(AG$10),"")))/LEN(AG$10)))</f>
        <v>0</v>
      </c>
      <c r="AH94" s="30">
        <f>IF(AH$10="","",SUMPRODUCT(--(db!$B$2:$B$6347=$E94),(LEN(db!$G$2:$G$6347)-LEN(SUBSTITUTE((UPPER(db!$G$2:$G$6347)),UPPER(AH$10),"")))/LEN(AH$10)))</f>
        <v>0</v>
      </c>
      <c r="AI94" s="30">
        <f>IF(AI$10="","",SUMPRODUCT(--(db!$B$2:$B$6347=$E94),(LEN(db!$G$2:$G$6347)-LEN(SUBSTITUTE((UPPER(db!$G$2:$G$6347)),UPPER(AI$10),"")))/LEN(AI$10)))</f>
        <v>0</v>
      </c>
      <c r="AJ94" s="30">
        <f>IF(AJ$10="","",SUMPRODUCT(--(db!$B$2:$B$6347=$E94),(LEN(db!$G$2:$G$6347)-LEN(SUBSTITUTE((UPPER(db!$G$2:$G$6347)),UPPER(AJ$10),"")))/LEN(AJ$10)))</f>
        <v>0</v>
      </c>
      <c r="AK94" s="30">
        <f>IF(AK$10="","",SUMPRODUCT(--(db!$B$2:$B$6347=$E94),(LEN(db!$G$2:$G$6347)-LEN(SUBSTITUTE((UPPER(db!$G$2:$G$6347)),UPPER(AK$10),"")))/LEN(AK$10)))</f>
        <v>0</v>
      </c>
      <c r="AL94" s="30">
        <f>IF(AL$10="","",SUMPRODUCT(--(db!$B$2:$B$6347=$E94),(LEN(db!$G$2:$G$6347)-LEN(SUBSTITUTE((UPPER(db!$G$2:$G$6347)),UPPER(AL$10),"")))/LEN(AL$10)))</f>
        <v>0</v>
      </c>
      <c r="AM94" s="30">
        <f>IF(AM$10="","",SUMPRODUCT(--(db!$B$2:$B$6347=$E94),(LEN(db!$G$2:$G$6347)-LEN(SUBSTITUTE((UPPER(db!$G$2:$G$6347)),UPPER(AM$10),"")))/LEN(AM$10)))</f>
        <v>0</v>
      </c>
      <c r="AN94" s="30">
        <f>IF(AN$10="","",SUMPRODUCT(--(db!$B$2:$B$6347=$E94),(LEN(db!$G$2:$G$6347)-LEN(SUBSTITUTE((UPPER(db!$G$2:$G$6347)),UPPER(AN$10),"")))/LEN(AN$10)))</f>
        <v>0</v>
      </c>
      <c r="AO94" s="30">
        <f>IF(AO$10="","",SUMPRODUCT(--(db!$B$2:$B$6347=$E94),(LEN(db!$G$2:$G$6347)-LEN(SUBSTITUTE((UPPER(db!$G$2:$G$6347)),UPPER(AO$10),"")))/LEN(AO$10)))</f>
        <v>0</v>
      </c>
      <c r="AP94" s="30">
        <f>IF(AP$10="","",SUMPRODUCT(--(db!$B$2:$B$6347=$E94),(LEN(db!$G$2:$G$6347)-LEN(SUBSTITUTE((UPPER(db!$G$2:$G$6347)),UPPER(AP$10),"")))/LEN(AP$10)))</f>
        <v>0</v>
      </c>
      <c r="AQ94" s="129">
        <f>IF(AQ$10="","",SUMPRODUCT(--(db!$B$2:$B$6347=$E94),(LEN(db!$G$2:$G$6347)-LEN(SUBSTITUTE((UPPER(db!$G$2:$G$6347)),UPPER(AQ$10),"")))/LEN(AQ$10)))</f>
        <v>0</v>
      </c>
      <c r="AR94" s="120">
        <v>84</v>
      </c>
      <c r="AS94" s="115"/>
      <c r="AT94" s="121"/>
      <c r="AU94" s="122">
        <f t="shared" si="20"/>
        <v>0</v>
      </c>
      <c r="AW94" s="333"/>
      <c r="AX94" s="344"/>
      <c r="AY94" s="345" t="str">
        <f>"= 19 x "&amp;AY93/19</f>
        <v>= 19 x 0</v>
      </c>
      <c r="AZ94" s="345" t="str">
        <f>"= 19 x "&amp;$AZ$93/19</f>
        <v>= 19 x 8,42105263157895</v>
      </c>
      <c r="BA94" s="345" t="str">
        <f>"= 19 x "&amp;BA93/19</f>
        <v>= 19 x 8,42105263157895</v>
      </c>
      <c r="BD94" s="9"/>
      <c r="BE94" s="9"/>
      <c r="BF94" s="9"/>
      <c r="BG94" s="9"/>
      <c r="BH94" s="9"/>
      <c r="BI94" s="9"/>
      <c r="BJ94" s="9"/>
      <c r="BK94" s="9"/>
      <c r="BL94" s="61"/>
      <c r="BM94" s="61"/>
    </row>
    <row r="95" spans="3:78" x14ac:dyDescent="0.25">
      <c r="C95" s="115"/>
      <c r="D95" s="115"/>
      <c r="E95" s="116">
        <v>85</v>
      </c>
      <c r="F95" s="128">
        <f>IF(F$10="","",SUMPRODUCT(--(db!$B$2:$B$6347=$E95),(LEN(db!$G$2:$G$6347)-LEN(SUBSTITUTE((UPPER(db!$G$2:$G$6347)),UPPER(F$10),"")))/LEN(F$10)))</f>
        <v>0</v>
      </c>
      <c r="G95" s="30">
        <f>IF(G$10="","",SUMPRODUCT(--(db!$B$2:$B$6347=$E95),(LEN(db!$G$2:$G$6347)-LEN(SUBSTITUTE((UPPER(db!$G$2:$G$6347)),UPPER(G$10),"")))/LEN(G$10)))</f>
        <v>0</v>
      </c>
      <c r="H95" s="30">
        <f>IF(H$10="","",SUMPRODUCT(--(db!$B$2:$B$6347=$E95),(LEN(db!$G$2:$G$6347)-LEN(SUBSTITUTE((UPPER(db!$G$2:$G$6347)),UPPER(H$10),"")))/LEN(H$10)))</f>
        <v>0</v>
      </c>
      <c r="I95" s="30">
        <f>IF(I$10="","",SUMPRODUCT(--(db!$B$2:$B$6347=$E95),(LEN(db!$G$2:$G$6347)-LEN(SUBSTITUTE((UPPER(db!$G$2:$G$6347)),UPPER(I$10),"")))/LEN(I$10)))</f>
        <v>0</v>
      </c>
      <c r="J95" s="30">
        <f>IF(J$10="","",SUMPRODUCT(--(db!$B$2:$B$6347=$E95),(LEN(db!$G$2:$G$6347)-LEN(SUBSTITUTE((UPPER(db!$G$2:$G$6347)),UPPER(J$10),"")))/LEN(J$10)))</f>
        <v>0</v>
      </c>
      <c r="K95" s="30">
        <f>IF(K$10="","",SUMPRODUCT(--(db!$B$2:$B$6347=$E95),(LEN(db!$G$2:$G$6347)-LEN(SUBSTITUTE((UPPER(db!$G$2:$G$6347)),UPPER(K$10),"")))/LEN(K$10)))</f>
        <v>0</v>
      </c>
      <c r="L95" s="30">
        <f>IF(L$10="","",SUMPRODUCT(--(db!$B$2:$B$6347=$E95),(LEN(db!$G$2:$G$6347)-LEN(SUBSTITUTE((UPPER(db!$G$2:$G$6347)),UPPER(L$10),"")))/LEN(L$10)))</f>
        <v>0</v>
      </c>
      <c r="M95" s="30">
        <f>IF(M$10="","",SUMPRODUCT(--(db!$B$2:$B$6347=$E95),(LEN(db!$G$2:$G$6347)-LEN(SUBSTITUTE((UPPER(db!$G$2:$G$6347)),UPPER(M$10),"")))/LEN(M$10)))</f>
        <v>0</v>
      </c>
      <c r="N95" s="30">
        <f>IF(N$10="","",SUMPRODUCT(--(db!$B$2:$B$6347=$E95),(LEN(db!$G$2:$G$6347)-LEN(SUBSTITUTE((UPPER(db!$G$2:$G$6347)),UPPER(N$10),"")))/LEN(N$10)))</f>
        <v>0</v>
      </c>
      <c r="O95" s="30">
        <f>IF(O$10="","",SUMPRODUCT(--(db!$B$2:$B$6347=$E95),(LEN(db!$G$2:$G$6347)-LEN(SUBSTITUTE((UPPER(db!$G$2:$G$6347)),UPPER(O$10),"")))/LEN(O$10)))</f>
        <v>0</v>
      </c>
      <c r="P95" s="30">
        <f>IF(P$10="","",SUMPRODUCT(--(db!$B$2:$B$6347=$E95),(LEN(db!$G$2:$G$6347)-LEN(SUBSTITUTE((UPPER(db!$G$2:$G$6347)),UPPER(P$10),"")))/LEN(P$10)))</f>
        <v>0</v>
      </c>
      <c r="Q95" s="30">
        <f>IF(Q$10="","",SUMPRODUCT(--(db!$B$2:$B$6347=$E95),(LEN(db!$G$2:$G$6347)-LEN(SUBSTITUTE((UPPER(db!$G$2:$G$6347)),UPPER(Q$10),"")))/LEN(Q$10)))</f>
        <v>0</v>
      </c>
      <c r="R95" s="30">
        <f>IF(R$10="","",SUMPRODUCT(--(db!$B$2:$B$6347=$E95),(LEN(db!$G$2:$G$6347)-LEN(SUBSTITUTE((UPPER(db!$G$2:$G$6347)),UPPER(R$10),"")))/LEN(R$10)))</f>
        <v>0</v>
      </c>
      <c r="S95" s="30">
        <f>IF(S$10="","",SUMPRODUCT(--(db!$B$2:$B$6347=$E95),(LEN(db!$G$2:$G$6347)-LEN(SUBSTITUTE((UPPER(db!$G$2:$G$6347)),UPPER(S$10),"")))/LEN(S$10)))</f>
        <v>0</v>
      </c>
      <c r="T95" s="30">
        <f>IF(T$10="","",SUMPRODUCT(--(db!$B$2:$B$6347=$E95),(LEN(db!$G$2:$G$6347)-LEN(SUBSTITUTE((UPPER(db!$G$2:$G$6347)),UPPER(T$10),"")))/LEN(T$10)))</f>
        <v>0</v>
      </c>
      <c r="U95" s="30">
        <f>IF(U$10="","",SUMPRODUCT(--(db!$B$2:$B$6347=$E95),(LEN(db!$G$2:$G$6347)-LEN(SUBSTITUTE((UPPER(db!$G$2:$G$6347)),UPPER(U$10),"")))/LEN(U$10)))</f>
        <v>0</v>
      </c>
      <c r="V95" s="30">
        <f>IF(V$10="","",SUMPRODUCT(--(db!$B$2:$B$6347=$E95),(LEN(db!$G$2:$G$6347)-LEN(SUBSTITUTE((UPPER(db!$G$2:$G$6347)),UPPER(V$10),"")))/LEN(V$10)))</f>
        <v>0</v>
      </c>
      <c r="W95" s="30">
        <f>IF(W$10="","",SUMPRODUCT(--(db!$B$2:$B$6347=$E95),(LEN(db!$G$2:$G$6347)-LEN(SUBSTITUTE((UPPER(db!$G$2:$G$6347)),UPPER(W$10),"")))/LEN(W$10)))</f>
        <v>0</v>
      </c>
      <c r="X95" s="30">
        <f>IF(X$10="","",SUMPRODUCT(--(db!$B$2:$B$6347=$E95),(LEN(db!$G$2:$G$6347)-LEN(SUBSTITUTE((UPPER(db!$G$2:$G$6347)),UPPER(X$10),"")))/LEN(X$10)))</f>
        <v>0</v>
      </c>
      <c r="Y95" s="30">
        <f>IF(Y$10="","",SUMPRODUCT(--(db!$B$2:$B$6347=$E95),(LEN(db!$G$2:$G$6347)-LEN(SUBSTITUTE((UPPER(db!$G$2:$G$6347)),UPPER(Y$10),"")))/LEN(Y$10)))</f>
        <v>0</v>
      </c>
      <c r="Z95" s="30">
        <f>IF(Z$10="","",SUMPRODUCT(--(db!$B$2:$B$6347=$E95),(LEN(db!$G$2:$G$6347)-LEN(SUBSTITUTE((UPPER(db!$G$2:$G$6347)),UPPER(Z$10),"")))/LEN(Z$10)))</f>
        <v>0</v>
      </c>
      <c r="AA95" s="30">
        <f>IF(AA$10="","",SUMPRODUCT(--(db!$B$2:$B$6347=$E95),(LEN(db!$G$2:$G$6347)-LEN(SUBSTITUTE((UPPER(db!$G$2:$G$6347)),UPPER(AA$10),"")))/LEN(AA$10)))</f>
        <v>0</v>
      </c>
      <c r="AB95" s="30">
        <f>IF(AB$10="","",SUMPRODUCT(--(db!$B$2:$B$6347=$E95),(LEN(db!$G$2:$G$6347)-LEN(SUBSTITUTE((UPPER(db!$G$2:$G$6347)),UPPER(AB$10),"")))/LEN(AB$10)))</f>
        <v>0</v>
      </c>
      <c r="AC95" s="30">
        <f>IF(AC$10="","",SUMPRODUCT(--(db!$B$2:$B$6347=$E95),(LEN(db!$G$2:$G$6347)-LEN(SUBSTITUTE((UPPER(db!$G$2:$G$6347)),UPPER(AC$10),"")))/LEN(AC$10)))</f>
        <v>0</v>
      </c>
      <c r="AD95" s="30">
        <f>IF(AD$10="","",SUMPRODUCT(--(db!$B$2:$B$6347=$E95),(LEN(db!$G$2:$G$6347)-LEN(SUBSTITUTE((UPPER(db!$G$2:$G$6347)),UPPER(AD$10),"")))/LEN(AD$10)))</f>
        <v>0</v>
      </c>
      <c r="AE95" s="30">
        <f>IF(AE$10="","",SUMPRODUCT(--(db!$B$2:$B$6347=$E95),(LEN(db!$G$2:$G$6347)-LEN(SUBSTITUTE((UPPER(db!$G$2:$G$6347)),UPPER(AE$10),"")))/LEN(AE$10)))</f>
        <v>0</v>
      </c>
      <c r="AF95" s="30">
        <f>IF(AF$10="","",SUMPRODUCT(--(db!$B$2:$B$6347=$E95),(LEN(db!$G$2:$G$6347)-LEN(SUBSTITUTE((UPPER(db!$G$2:$G$6347)),UPPER(AF$10),"")))/LEN(AF$10)))</f>
        <v>0</v>
      </c>
      <c r="AG95" s="30">
        <f>IF(AG$10="","",SUMPRODUCT(--(db!$B$2:$B$6347=$E95),(LEN(db!$G$2:$G$6347)-LEN(SUBSTITUTE((UPPER(db!$G$2:$G$6347)),UPPER(AG$10),"")))/LEN(AG$10)))</f>
        <v>0</v>
      </c>
      <c r="AH95" s="30">
        <f>IF(AH$10="","",SUMPRODUCT(--(db!$B$2:$B$6347=$E95),(LEN(db!$G$2:$G$6347)-LEN(SUBSTITUTE((UPPER(db!$G$2:$G$6347)),UPPER(AH$10),"")))/LEN(AH$10)))</f>
        <v>0</v>
      </c>
      <c r="AI95" s="30">
        <f>IF(AI$10="","",SUMPRODUCT(--(db!$B$2:$B$6347=$E95),(LEN(db!$G$2:$G$6347)-LEN(SUBSTITUTE((UPPER(db!$G$2:$G$6347)),UPPER(AI$10),"")))/LEN(AI$10)))</f>
        <v>0</v>
      </c>
      <c r="AJ95" s="30">
        <f>IF(AJ$10="","",SUMPRODUCT(--(db!$B$2:$B$6347=$E95),(LEN(db!$G$2:$G$6347)-LEN(SUBSTITUTE((UPPER(db!$G$2:$G$6347)),UPPER(AJ$10),"")))/LEN(AJ$10)))</f>
        <v>0</v>
      </c>
      <c r="AK95" s="30">
        <f>IF(AK$10="","",SUMPRODUCT(--(db!$B$2:$B$6347=$E95),(LEN(db!$G$2:$G$6347)-LEN(SUBSTITUTE((UPPER(db!$G$2:$G$6347)),UPPER(AK$10),"")))/LEN(AK$10)))</f>
        <v>0</v>
      </c>
      <c r="AL95" s="30">
        <f>IF(AL$10="","",SUMPRODUCT(--(db!$B$2:$B$6347=$E95),(LEN(db!$G$2:$G$6347)-LEN(SUBSTITUTE((UPPER(db!$G$2:$G$6347)),UPPER(AL$10),"")))/LEN(AL$10)))</f>
        <v>0</v>
      </c>
      <c r="AM95" s="30">
        <f>IF(AM$10="","",SUMPRODUCT(--(db!$B$2:$B$6347=$E95),(LEN(db!$G$2:$G$6347)-LEN(SUBSTITUTE((UPPER(db!$G$2:$G$6347)),UPPER(AM$10),"")))/LEN(AM$10)))</f>
        <v>0</v>
      </c>
      <c r="AN95" s="30">
        <f>IF(AN$10="","",SUMPRODUCT(--(db!$B$2:$B$6347=$E95),(LEN(db!$G$2:$G$6347)-LEN(SUBSTITUTE((UPPER(db!$G$2:$G$6347)),UPPER(AN$10),"")))/LEN(AN$10)))</f>
        <v>0</v>
      </c>
      <c r="AO95" s="30">
        <f>IF(AO$10="","",SUMPRODUCT(--(db!$B$2:$B$6347=$E95),(LEN(db!$G$2:$G$6347)-LEN(SUBSTITUTE((UPPER(db!$G$2:$G$6347)),UPPER(AO$10),"")))/LEN(AO$10)))</f>
        <v>0</v>
      </c>
      <c r="AP95" s="30">
        <f>IF(AP$10="","",SUMPRODUCT(--(db!$B$2:$B$6347=$E95),(LEN(db!$G$2:$G$6347)-LEN(SUBSTITUTE((UPPER(db!$G$2:$G$6347)),UPPER(AP$10),"")))/LEN(AP$10)))</f>
        <v>0</v>
      </c>
      <c r="AQ95" s="129">
        <f>IF(AQ$10="","",SUMPRODUCT(--(db!$B$2:$B$6347=$E95),(LEN(db!$G$2:$G$6347)-LEN(SUBSTITUTE((UPPER(db!$G$2:$G$6347)),UPPER(AQ$10),"")))/LEN(AQ$10)))</f>
        <v>0</v>
      </c>
      <c r="AR95" s="120">
        <v>85</v>
      </c>
      <c r="AS95" s="115"/>
      <c r="AT95" s="121"/>
      <c r="AU95" s="122">
        <f t="shared" si="20"/>
        <v>0</v>
      </c>
      <c r="AV95" s="5"/>
      <c r="AW95" s="333"/>
      <c r="AX95" s="344"/>
      <c r="AY95" s="335" t="s">
        <v>341</v>
      </c>
      <c r="AZ95" s="335" t="s">
        <v>342</v>
      </c>
      <c r="BA95" s="335" t="s">
        <v>343</v>
      </c>
      <c r="BC95" s="9"/>
      <c r="BD95" s="9"/>
      <c r="BE95" s="98"/>
      <c r="BF95" s="9"/>
      <c r="BG95" s="9"/>
      <c r="BH95" s="185"/>
      <c r="BI95" s="185"/>
      <c r="BJ95" s="9"/>
      <c r="BK95" s="9"/>
      <c r="BL95" s="61"/>
      <c r="BM95" s="61"/>
      <c r="BN95" s="61"/>
      <c r="BO95" s="61"/>
      <c r="BP95" s="61"/>
    </row>
    <row r="96" spans="3:78" x14ac:dyDescent="0.25">
      <c r="C96" s="115"/>
      <c r="D96" s="115"/>
      <c r="E96" s="116">
        <v>86</v>
      </c>
      <c r="F96" s="128">
        <f>IF(F$10="","",SUMPRODUCT(--(db!$B$2:$B$6347=$E96),(LEN(db!$G$2:$G$6347)-LEN(SUBSTITUTE((UPPER(db!$G$2:$G$6347)),UPPER(F$10),"")))/LEN(F$10)))</f>
        <v>0</v>
      </c>
      <c r="G96" s="30">
        <f>IF(G$10="","",SUMPRODUCT(--(db!$B$2:$B$6347=$E96),(LEN(db!$G$2:$G$6347)-LEN(SUBSTITUTE((UPPER(db!$G$2:$G$6347)),UPPER(G$10),"")))/LEN(G$10)))</f>
        <v>0</v>
      </c>
      <c r="H96" s="30">
        <f>IF(H$10="","",SUMPRODUCT(--(db!$B$2:$B$6347=$E96),(LEN(db!$G$2:$G$6347)-LEN(SUBSTITUTE((UPPER(db!$G$2:$G$6347)),UPPER(H$10),"")))/LEN(H$10)))</f>
        <v>0</v>
      </c>
      <c r="I96" s="30">
        <f>IF(I$10="","",SUMPRODUCT(--(db!$B$2:$B$6347=$E96),(LEN(db!$G$2:$G$6347)-LEN(SUBSTITUTE((UPPER(db!$G$2:$G$6347)),UPPER(I$10),"")))/LEN(I$10)))</f>
        <v>0</v>
      </c>
      <c r="J96" s="30">
        <f>IF(J$10="","",SUMPRODUCT(--(db!$B$2:$B$6347=$E96),(LEN(db!$G$2:$G$6347)-LEN(SUBSTITUTE((UPPER(db!$G$2:$G$6347)),UPPER(J$10),"")))/LEN(J$10)))</f>
        <v>0</v>
      </c>
      <c r="K96" s="30">
        <f>IF(K$10="","",SUMPRODUCT(--(db!$B$2:$B$6347=$E96),(LEN(db!$G$2:$G$6347)-LEN(SUBSTITUTE((UPPER(db!$G$2:$G$6347)),UPPER(K$10),"")))/LEN(K$10)))</f>
        <v>0</v>
      </c>
      <c r="L96" s="30">
        <f>IF(L$10="","",SUMPRODUCT(--(db!$B$2:$B$6347=$E96),(LEN(db!$G$2:$G$6347)-LEN(SUBSTITUTE((UPPER(db!$G$2:$G$6347)),UPPER(L$10),"")))/LEN(L$10)))</f>
        <v>0</v>
      </c>
      <c r="M96" s="30">
        <f>IF(M$10="","",SUMPRODUCT(--(db!$B$2:$B$6347=$E96),(LEN(db!$G$2:$G$6347)-LEN(SUBSTITUTE((UPPER(db!$G$2:$G$6347)),UPPER(M$10),"")))/LEN(M$10)))</f>
        <v>0</v>
      </c>
      <c r="N96" s="30">
        <f>IF(N$10="","",SUMPRODUCT(--(db!$B$2:$B$6347=$E96),(LEN(db!$G$2:$G$6347)-LEN(SUBSTITUTE((UPPER(db!$G$2:$G$6347)),UPPER(N$10),"")))/LEN(N$10)))</f>
        <v>0</v>
      </c>
      <c r="O96" s="30">
        <f>IF(O$10="","",SUMPRODUCT(--(db!$B$2:$B$6347=$E96),(LEN(db!$G$2:$G$6347)-LEN(SUBSTITUTE((UPPER(db!$G$2:$G$6347)),UPPER(O$10),"")))/LEN(O$10)))</f>
        <v>0</v>
      </c>
      <c r="P96" s="30">
        <f>IF(P$10="","",SUMPRODUCT(--(db!$B$2:$B$6347=$E96),(LEN(db!$G$2:$G$6347)-LEN(SUBSTITUTE((UPPER(db!$G$2:$G$6347)),UPPER(P$10),"")))/LEN(P$10)))</f>
        <v>0</v>
      </c>
      <c r="Q96" s="30">
        <f>IF(Q$10="","",SUMPRODUCT(--(db!$B$2:$B$6347=$E96),(LEN(db!$G$2:$G$6347)-LEN(SUBSTITUTE((UPPER(db!$G$2:$G$6347)),UPPER(Q$10),"")))/LEN(Q$10)))</f>
        <v>0</v>
      </c>
      <c r="R96" s="30">
        <f>IF(R$10="","",SUMPRODUCT(--(db!$B$2:$B$6347=$E96),(LEN(db!$G$2:$G$6347)-LEN(SUBSTITUTE((UPPER(db!$G$2:$G$6347)),UPPER(R$10),"")))/LEN(R$10)))</f>
        <v>0</v>
      </c>
      <c r="S96" s="30">
        <f>IF(S$10="","",SUMPRODUCT(--(db!$B$2:$B$6347=$E96),(LEN(db!$G$2:$G$6347)-LEN(SUBSTITUTE((UPPER(db!$G$2:$G$6347)),UPPER(S$10),"")))/LEN(S$10)))</f>
        <v>0</v>
      </c>
      <c r="T96" s="30">
        <f>IF(T$10="","",SUMPRODUCT(--(db!$B$2:$B$6347=$E96),(LEN(db!$G$2:$G$6347)-LEN(SUBSTITUTE((UPPER(db!$G$2:$G$6347)),UPPER(T$10),"")))/LEN(T$10)))</f>
        <v>0</v>
      </c>
      <c r="U96" s="30">
        <f>IF(U$10="","",SUMPRODUCT(--(db!$B$2:$B$6347=$E96),(LEN(db!$G$2:$G$6347)-LEN(SUBSTITUTE((UPPER(db!$G$2:$G$6347)),UPPER(U$10),"")))/LEN(U$10)))</f>
        <v>0</v>
      </c>
      <c r="V96" s="30">
        <f>IF(V$10="","",SUMPRODUCT(--(db!$B$2:$B$6347=$E96),(LEN(db!$G$2:$G$6347)-LEN(SUBSTITUTE((UPPER(db!$G$2:$G$6347)),UPPER(V$10),"")))/LEN(V$10)))</f>
        <v>0</v>
      </c>
      <c r="W96" s="30">
        <f>IF(W$10="","",SUMPRODUCT(--(db!$B$2:$B$6347=$E96),(LEN(db!$G$2:$G$6347)-LEN(SUBSTITUTE((UPPER(db!$G$2:$G$6347)),UPPER(W$10),"")))/LEN(W$10)))</f>
        <v>0</v>
      </c>
      <c r="X96" s="30">
        <f>IF(X$10="","",SUMPRODUCT(--(db!$B$2:$B$6347=$E96),(LEN(db!$G$2:$G$6347)-LEN(SUBSTITUTE((UPPER(db!$G$2:$G$6347)),UPPER(X$10),"")))/LEN(X$10)))</f>
        <v>0</v>
      </c>
      <c r="Y96" s="30">
        <f>IF(Y$10="","",SUMPRODUCT(--(db!$B$2:$B$6347=$E96),(LEN(db!$G$2:$G$6347)-LEN(SUBSTITUTE((UPPER(db!$G$2:$G$6347)),UPPER(Y$10),"")))/LEN(Y$10)))</f>
        <v>0</v>
      </c>
      <c r="Z96" s="30">
        <f>IF(Z$10="","",SUMPRODUCT(--(db!$B$2:$B$6347=$E96),(LEN(db!$G$2:$G$6347)-LEN(SUBSTITUTE((UPPER(db!$G$2:$G$6347)),UPPER(Z$10),"")))/LEN(Z$10)))</f>
        <v>0</v>
      </c>
      <c r="AA96" s="30">
        <f>IF(AA$10="","",SUMPRODUCT(--(db!$B$2:$B$6347=$E96),(LEN(db!$G$2:$G$6347)-LEN(SUBSTITUTE((UPPER(db!$G$2:$G$6347)),UPPER(AA$10),"")))/LEN(AA$10)))</f>
        <v>0</v>
      </c>
      <c r="AB96" s="30">
        <f>IF(AB$10="","",SUMPRODUCT(--(db!$B$2:$B$6347=$E96),(LEN(db!$G$2:$G$6347)-LEN(SUBSTITUTE((UPPER(db!$G$2:$G$6347)),UPPER(AB$10),"")))/LEN(AB$10)))</f>
        <v>0</v>
      </c>
      <c r="AC96" s="30">
        <f>IF(AC$10="","",SUMPRODUCT(--(db!$B$2:$B$6347=$E96),(LEN(db!$G$2:$G$6347)-LEN(SUBSTITUTE((UPPER(db!$G$2:$G$6347)),UPPER(AC$10),"")))/LEN(AC$10)))</f>
        <v>0</v>
      </c>
      <c r="AD96" s="30">
        <f>IF(AD$10="","",SUMPRODUCT(--(db!$B$2:$B$6347=$E96),(LEN(db!$G$2:$G$6347)-LEN(SUBSTITUTE((UPPER(db!$G$2:$G$6347)),UPPER(AD$10),"")))/LEN(AD$10)))</f>
        <v>0</v>
      </c>
      <c r="AE96" s="30">
        <f>IF(AE$10="","",SUMPRODUCT(--(db!$B$2:$B$6347=$E96),(LEN(db!$G$2:$G$6347)-LEN(SUBSTITUTE((UPPER(db!$G$2:$G$6347)),UPPER(AE$10),"")))/LEN(AE$10)))</f>
        <v>0</v>
      </c>
      <c r="AF96" s="30">
        <f>IF(AF$10="","",SUMPRODUCT(--(db!$B$2:$B$6347=$E96),(LEN(db!$G$2:$G$6347)-LEN(SUBSTITUTE((UPPER(db!$G$2:$G$6347)),UPPER(AF$10),"")))/LEN(AF$10)))</f>
        <v>0</v>
      </c>
      <c r="AG96" s="30">
        <f>IF(AG$10="","",SUMPRODUCT(--(db!$B$2:$B$6347=$E96),(LEN(db!$G$2:$G$6347)-LEN(SUBSTITUTE((UPPER(db!$G$2:$G$6347)),UPPER(AG$10),"")))/LEN(AG$10)))</f>
        <v>0</v>
      </c>
      <c r="AH96" s="30">
        <f>IF(AH$10="","",SUMPRODUCT(--(db!$B$2:$B$6347=$E96),(LEN(db!$G$2:$G$6347)-LEN(SUBSTITUTE((UPPER(db!$G$2:$G$6347)),UPPER(AH$10),"")))/LEN(AH$10)))</f>
        <v>0</v>
      </c>
      <c r="AI96" s="30">
        <f>IF(AI$10="","",SUMPRODUCT(--(db!$B$2:$B$6347=$E96),(LEN(db!$G$2:$G$6347)-LEN(SUBSTITUTE((UPPER(db!$G$2:$G$6347)),UPPER(AI$10),"")))/LEN(AI$10)))</f>
        <v>0</v>
      </c>
      <c r="AJ96" s="30">
        <f>IF(AJ$10="","",SUMPRODUCT(--(db!$B$2:$B$6347=$E96),(LEN(db!$G$2:$G$6347)-LEN(SUBSTITUTE((UPPER(db!$G$2:$G$6347)),UPPER(AJ$10),"")))/LEN(AJ$10)))</f>
        <v>0</v>
      </c>
      <c r="AK96" s="30">
        <f>IF(AK$10="","",SUMPRODUCT(--(db!$B$2:$B$6347=$E96),(LEN(db!$G$2:$G$6347)-LEN(SUBSTITUTE((UPPER(db!$G$2:$G$6347)),UPPER(AK$10),"")))/LEN(AK$10)))</f>
        <v>0</v>
      </c>
      <c r="AL96" s="30">
        <f>IF(AL$10="","",SUMPRODUCT(--(db!$B$2:$B$6347=$E96),(LEN(db!$G$2:$G$6347)-LEN(SUBSTITUTE((UPPER(db!$G$2:$G$6347)),UPPER(AL$10),"")))/LEN(AL$10)))</f>
        <v>0</v>
      </c>
      <c r="AM96" s="30">
        <f>IF(AM$10="","",SUMPRODUCT(--(db!$B$2:$B$6347=$E96),(LEN(db!$G$2:$G$6347)-LEN(SUBSTITUTE((UPPER(db!$G$2:$G$6347)),UPPER(AM$10),"")))/LEN(AM$10)))</f>
        <v>0</v>
      </c>
      <c r="AN96" s="30">
        <f>IF(AN$10="","",SUMPRODUCT(--(db!$B$2:$B$6347=$E96),(LEN(db!$G$2:$G$6347)-LEN(SUBSTITUTE((UPPER(db!$G$2:$G$6347)),UPPER(AN$10),"")))/LEN(AN$10)))</f>
        <v>0</v>
      </c>
      <c r="AO96" s="30">
        <f>IF(AO$10="","",SUMPRODUCT(--(db!$B$2:$B$6347=$E96),(LEN(db!$G$2:$G$6347)-LEN(SUBSTITUTE((UPPER(db!$G$2:$G$6347)),UPPER(AO$10),"")))/LEN(AO$10)))</f>
        <v>0</v>
      </c>
      <c r="AP96" s="30">
        <f>IF(AP$10="","",SUMPRODUCT(--(db!$B$2:$B$6347=$E96),(LEN(db!$G$2:$G$6347)-LEN(SUBSTITUTE((UPPER(db!$G$2:$G$6347)),UPPER(AP$10),"")))/LEN(AP$10)))</f>
        <v>0</v>
      </c>
      <c r="AQ96" s="129">
        <f>IF(AQ$10="","",SUMPRODUCT(--(db!$B$2:$B$6347=$E96),(LEN(db!$G$2:$G$6347)-LEN(SUBSTITUTE((UPPER(db!$G$2:$G$6347)),UPPER(AQ$10),"")))/LEN(AQ$10)))</f>
        <v>0</v>
      </c>
      <c r="AR96" s="120">
        <v>86</v>
      </c>
      <c r="AS96" s="115"/>
      <c r="AT96" s="121"/>
      <c r="AU96" s="122">
        <f t="shared" si="20"/>
        <v>0</v>
      </c>
      <c r="AV96" s="5"/>
      <c r="AW96" s="333"/>
      <c r="AX96" s="344"/>
      <c r="AY96" s="346">
        <f>MOD(AY93,19)</f>
        <v>0</v>
      </c>
      <c r="AZ96" s="346">
        <f>MOD($AZ$93,19)</f>
        <v>8</v>
      </c>
      <c r="BA96" s="346">
        <f>MOD($BA$93,19)</f>
        <v>8</v>
      </c>
      <c r="BC96" s="9"/>
      <c r="BD96" s="290"/>
      <c r="BE96" s="291"/>
      <c r="BF96" s="292"/>
      <c r="BG96" s="292"/>
      <c r="BH96" s="292"/>
      <c r="BI96" s="292"/>
      <c r="BJ96" s="292"/>
      <c r="BK96" s="292"/>
      <c r="BL96" s="292"/>
      <c r="BM96" s="291"/>
      <c r="BN96" s="291"/>
      <c r="BO96" s="291"/>
      <c r="BP96" s="291"/>
      <c r="BQ96" s="293"/>
    </row>
    <row r="97" spans="3:69" x14ac:dyDescent="0.25">
      <c r="C97" s="115"/>
      <c r="D97" s="115"/>
      <c r="E97" s="116">
        <v>87</v>
      </c>
      <c r="F97" s="128">
        <f>IF(F$10="","",SUMPRODUCT(--(db!$B$2:$B$6347=$E97),(LEN(db!$G$2:$G$6347)-LEN(SUBSTITUTE((UPPER(db!$G$2:$G$6347)),UPPER(F$10),"")))/LEN(F$10)))</f>
        <v>0</v>
      </c>
      <c r="G97" s="30">
        <f>IF(G$10="","",SUMPRODUCT(--(db!$B$2:$B$6347=$E97),(LEN(db!$G$2:$G$6347)-LEN(SUBSTITUTE((UPPER(db!$G$2:$G$6347)),UPPER(G$10),"")))/LEN(G$10)))</f>
        <v>0</v>
      </c>
      <c r="H97" s="30">
        <f>IF(H$10="","",SUMPRODUCT(--(db!$B$2:$B$6347=$E97),(LEN(db!$G$2:$G$6347)-LEN(SUBSTITUTE((UPPER(db!$G$2:$G$6347)),UPPER(H$10),"")))/LEN(H$10)))</f>
        <v>0</v>
      </c>
      <c r="I97" s="30">
        <f>IF(I$10="","",SUMPRODUCT(--(db!$B$2:$B$6347=$E97),(LEN(db!$G$2:$G$6347)-LEN(SUBSTITUTE((UPPER(db!$G$2:$G$6347)),UPPER(I$10),"")))/LEN(I$10)))</f>
        <v>0</v>
      </c>
      <c r="J97" s="30">
        <f>IF(J$10="","",SUMPRODUCT(--(db!$B$2:$B$6347=$E97),(LEN(db!$G$2:$G$6347)-LEN(SUBSTITUTE((UPPER(db!$G$2:$G$6347)),UPPER(J$10),"")))/LEN(J$10)))</f>
        <v>0</v>
      </c>
      <c r="K97" s="30">
        <f>IF(K$10="","",SUMPRODUCT(--(db!$B$2:$B$6347=$E97),(LEN(db!$G$2:$G$6347)-LEN(SUBSTITUTE((UPPER(db!$G$2:$G$6347)),UPPER(K$10),"")))/LEN(K$10)))</f>
        <v>0</v>
      </c>
      <c r="L97" s="30">
        <f>IF(L$10="","",SUMPRODUCT(--(db!$B$2:$B$6347=$E97),(LEN(db!$G$2:$G$6347)-LEN(SUBSTITUTE((UPPER(db!$G$2:$G$6347)),UPPER(L$10),"")))/LEN(L$10)))</f>
        <v>0</v>
      </c>
      <c r="M97" s="30">
        <f>IF(M$10="","",SUMPRODUCT(--(db!$B$2:$B$6347=$E97),(LEN(db!$G$2:$G$6347)-LEN(SUBSTITUTE((UPPER(db!$G$2:$G$6347)),UPPER(M$10),"")))/LEN(M$10)))</f>
        <v>0</v>
      </c>
      <c r="N97" s="30">
        <f>IF(N$10="","",SUMPRODUCT(--(db!$B$2:$B$6347=$E97),(LEN(db!$G$2:$G$6347)-LEN(SUBSTITUTE((UPPER(db!$G$2:$G$6347)),UPPER(N$10),"")))/LEN(N$10)))</f>
        <v>0</v>
      </c>
      <c r="O97" s="30">
        <f>IF(O$10="","",SUMPRODUCT(--(db!$B$2:$B$6347=$E97),(LEN(db!$G$2:$G$6347)-LEN(SUBSTITUTE((UPPER(db!$G$2:$G$6347)),UPPER(O$10),"")))/LEN(O$10)))</f>
        <v>0</v>
      </c>
      <c r="P97" s="30">
        <f>IF(P$10="","",SUMPRODUCT(--(db!$B$2:$B$6347=$E97),(LEN(db!$G$2:$G$6347)-LEN(SUBSTITUTE((UPPER(db!$G$2:$G$6347)),UPPER(P$10),"")))/LEN(P$10)))</f>
        <v>0</v>
      </c>
      <c r="Q97" s="30">
        <f>IF(Q$10="","",SUMPRODUCT(--(db!$B$2:$B$6347=$E97),(LEN(db!$G$2:$G$6347)-LEN(SUBSTITUTE((UPPER(db!$G$2:$G$6347)),UPPER(Q$10),"")))/LEN(Q$10)))</f>
        <v>0</v>
      </c>
      <c r="R97" s="30">
        <f>IF(R$10="","",SUMPRODUCT(--(db!$B$2:$B$6347=$E97),(LEN(db!$G$2:$G$6347)-LEN(SUBSTITUTE((UPPER(db!$G$2:$G$6347)),UPPER(R$10),"")))/LEN(R$10)))</f>
        <v>0</v>
      </c>
      <c r="S97" s="30">
        <f>IF(S$10="","",SUMPRODUCT(--(db!$B$2:$B$6347=$E97),(LEN(db!$G$2:$G$6347)-LEN(SUBSTITUTE((UPPER(db!$G$2:$G$6347)),UPPER(S$10),"")))/LEN(S$10)))</f>
        <v>0</v>
      </c>
      <c r="T97" s="30">
        <f>IF(T$10="","",SUMPRODUCT(--(db!$B$2:$B$6347=$E97),(LEN(db!$G$2:$G$6347)-LEN(SUBSTITUTE((UPPER(db!$G$2:$G$6347)),UPPER(T$10),"")))/LEN(T$10)))</f>
        <v>0</v>
      </c>
      <c r="U97" s="30">
        <f>IF(U$10="","",SUMPRODUCT(--(db!$B$2:$B$6347=$E97),(LEN(db!$G$2:$G$6347)-LEN(SUBSTITUTE((UPPER(db!$G$2:$G$6347)),UPPER(U$10),"")))/LEN(U$10)))</f>
        <v>0</v>
      </c>
      <c r="V97" s="30">
        <f>IF(V$10="","",SUMPRODUCT(--(db!$B$2:$B$6347=$E97),(LEN(db!$G$2:$G$6347)-LEN(SUBSTITUTE((UPPER(db!$G$2:$G$6347)),UPPER(V$10),"")))/LEN(V$10)))</f>
        <v>0</v>
      </c>
      <c r="W97" s="30">
        <f>IF(W$10="","",SUMPRODUCT(--(db!$B$2:$B$6347=$E97),(LEN(db!$G$2:$G$6347)-LEN(SUBSTITUTE((UPPER(db!$G$2:$G$6347)),UPPER(W$10),"")))/LEN(W$10)))</f>
        <v>0</v>
      </c>
      <c r="X97" s="30">
        <f>IF(X$10="","",SUMPRODUCT(--(db!$B$2:$B$6347=$E97),(LEN(db!$G$2:$G$6347)-LEN(SUBSTITUTE((UPPER(db!$G$2:$G$6347)),UPPER(X$10),"")))/LEN(X$10)))</f>
        <v>0</v>
      </c>
      <c r="Y97" s="30">
        <f>IF(Y$10="","",SUMPRODUCT(--(db!$B$2:$B$6347=$E97),(LEN(db!$G$2:$G$6347)-LEN(SUBSTITUTE((UPPER(db!$G$2:$G$6347)),UPPER(Y$10),"")))/LEN(Y$10)))</f>
        <v>0</v>
      </c>
      <c r="Z97" s="30">
        <f>IF(Z$10="","",SUMPRODUCT(--(db!$B$2:$B$6347=$E97),(LEN(db!$G$2:$G$6347)-LEN(SUBSTITUTE((UPPER(db!$G$2:$G$6347)),UPPER(Z$10),"")))/LEN(Z$10)))</f>
        <v>0</v>
      </c>
      <c r="AA97" s="30">
        <f>IF(AA$10="","",SUMPRODUCT(--(db!$B$2:$B$6347=$E97),(LEN(db!$G$2:$G$6347)-LEN(SUBSTITUTE((UPPER(db!$G$2:$G$6347)),UPPER(AA$10),"")))/LEN(AA$10)))</f>
        <v>0</v>
      </c>
      <c r="AB97" s="30">
        <f>IF(AB$10="","",SUMPRODUCT(--(db!$B$2:$B$6347=$E97),(LEN(db!$G$2:$G$6347)-LEN(SUBSTITUTE((UPPER(db!$G$2:$G$6347)),UPPER(AB$10),"")))/LEN(AB$10)))</f>
        <v>0</v>
      </c>
      <c r="AC97" s="30">
        <f>IF(AC$10="","",SUMPRODUCT(--(db!$B$2:$B$6347=$E97),(LEN(db!$G$2:$G$6347)-LEN(SUBSTITUTE((UPPER(db!$G$2:$G$6347)),UPPER(AC$10),"")))/LEN(AC$10)))</f>
        <v>0</v>
      </c>
      <c r="AD97" s="30">
        <f>IF(AD$10="","",SUMPRODUCT(--(db!$B$2:$B$6347=$E97),(LEN(db!$G$2:$G$6347)-LEN(SUBSTITUTE((UPPER(db!$G$2:$G$6347)),UPPER(AD$10),"")))/LEN(AD$10)))</f>
        <v>0</v>
      </c>
      <c r="AE97" s="30">
        <f>IF(AE$10="","",SUMPRODUCT(--(db!$B$2:$B$6347=$E97),(LEN(db!$G$2:$G$6347)-LEN(SUBSTITUTE((UPPER(db!$G$2:$G$6347)),UPPER(AE$10),"")))/LEN(AE$10)))</f>
        <v>0</v>
      </c>
      <c r="AF97" s="30">
        <f>IF(AF$10="","",SUMPRODUCT(--(db!$B$2:$B$6347=$E97),(LEN(db!$G$2:$G$6347)-LEN(SUBSTITUTE((UPPER(db!$G$2:$G$6347)),UPPER(AF$10),"")))/LEN(AF$10)))</f>
        <v>0</v>
      </c>
      <c r="AG97" s="30">
        <f>IF(AG$10="","",SUMPRODUCT(--(db!$B$2:$B$6347=$E97),(LEN(db!$G$2:$G$6347)-LEN(SUBSTITUTE((UPPER(db!$G$2:$G$6347)),UPPER(AG$10),"")))/LEN(AG$10)))</f>
        <v>0</v>
      </c>
      <c r="AH97" s="30">
        <f>IF(AH$10="","",SUMPRODUCT(--(db!$B$2:$B$6347=$E97),(LEN(db!$G$2:$G$6347)-LEN(SUBSTITUTE((UPPER(db!$G$2:$G$6347)),UPPER(AH$10),"")))/LEN(AH$10)))</f>
        <v>0</v>
      </c>
      <c r="AI97" s="30">
        <f>IF(AI$10="","",SUMPRODUCT(--(db!$B$2:$B$6347=$E97),(LEN(db!$G$2:$G$6347)-LEN(SUBSTITUTE((UPPER(db!$G$2:$G$6347)),UPPER(AI$10),"")))/LEN(AI$10)))</f>
        <v>0</v>
      </c>
      <c r="AJ97" s="30">
        <f>IF(AJ$10="","",SUMPRODUCT(--(db!$B$2:$B$6347=$E97),(LEN(db!$G$2:$G$6347)-LEN(SUBSTITUTE((UPPER(db!$G$2:$G$6347)),UPPER(AJ$10),"")))/LEN(AJ$10)))</f>
        <v>0</v>
      </c>
      <c r="AK97" s="30">
        <f>IF(AK$10="","",SUMPRODUCT(--(db!$B$2:$B$6347=$E97),(LEN(db!$G$2:$G$6347)-LEN(SUBSTITUTE((UPPER(db!$G$2:$G$6347)),UPPER(AK$10),"")))/LEN(AK$10)))</f>
        <v>0</v>
      </c>
      <c r="AL97" s="30">
        <f>IF(AL$10="","",SUMPRODUCT(--(db!$B$2:$B$6347=$E97),(LEN(db!$G$2:$G$6347)-LEN(SUBSTITUTE((UPPER(db!$G$2:$G$6347)),UPPER(AL$10),"")))/LEN(AL$10)))</f>
        <v>0</v>
      </c>
      <c r="AM97" s="30">
        <f>IF(AM$10="","",SUMPRODUCT(--(db!$B$2:$B$6347=$E97),(LEN(db!$G$2:$G$6347)-LEN(SUBSTITUTE((UPPER(db!$G$2:$G$6347)),UPPER(AM$10),"")))/LEN(AM$10)))</f>
        <v>0</v>
      </c>
      <c r="AN97" s="30">
        <f>IF(AN$10="","",SUMPRODUCT(--(db!$B$2:$B$6347=$E97),(LEN(db!$G$2:$G$6347)-LEN(SUBSTITUTE((UPPER(db!$G$2:$G$6347)),UPPER(AN$10),"")))/LEN(AN$10)))</f>
        <v>0</v>
      </c>
      <c r="AO97" s="30">
        <f>IF(AO$10="","",SUMPRODUCT(--(db!$B$2:$B$6347=$E97),(LEN(db!$G$2:$G$6347)-LEN(SUBSTITUTE((UPPER(db!$G$2:$G$6347)),UPPER(AO$10),"")))/LEN(AO$10)))</f>
        <v>0</v>
      </c>
      <c r="AP97" s="30">
        <f>IF(AP$10="","",SUMPRODUCT(--(db!$B$2:$B$6347=$E97),(LEN(db!$G$2:$G$6347)-LEN(SUBSTITUTE((UPPER(db!$G$2:$G$6347)),UPPER(AP$10),"")))/LEN(AP$10)))</f>
        <v>0</v>
      </c>
      <c r="AQ97" s="129">
        <f>IF(AQ$10="","",SUMPRODUCT(--(db!$B$2:$B$6347=$E97),(LEN(db!$G$2:$G$6347)-LEN(SUBSTITUTE((UPPER(db!$G$2:$G$6347)),UPPER(AQ$10),"")))/LEN(AQ$10)))</f>
        <v>0</v>
      </c>
      <c r="AR97" s="120">
        <v>87</v>
      </c>
      <c r="AS97" s="115"/>
      <c r="AT97" s="121"/>
      <c r="AU97" s="122">
        <f t="shared" si="20"/>
        <v>0</v>
      </c>
      <c r="AV97" s="5"/>
      <c r="AW97" s="344"/>
      <c r="AX97" s="344"/>
      <c r="AY97" s="344"/>
      <c r="AZ97" s="344"/>
      <c r="BA97" s="344"/>
      <c r="BC97" s="9"/>
      <c r="BD97" s="294"/>
      <c r="BE97" s="295"/>
      <c r="BF97" s="296"/>
      <c r="BG97" s="296"/>
      <c r="BH97" s="296"/>
      <c r="BI97" s="296"/>
      <c r="BJ97" s="296"/>
      <c r="BK97" s="297" t="s">
        <v>382</v>
      </c>
      <c r="BL97" s="298">
        <f>SUM(AU11,AU14:AU16,AU18:AU19,AU26:AU28,AU31:AU35,AU43:AU45,AU47,AU49,AU57:AU59,AU61:AU77,AU79,AU80,AU82,AU81,AU83,AU84)</f>
        <v>0</v>
      </c>
      <c r="BM97" s="295"/>
      <c r="BN97" s="295"/>
      <c r="BO97" s="295"/>
      <c r="BP97" s="295"/>
      <c r="BQ97" s="299"/>
    </row>
    <row r="98" spans="3:69" x14ac:dyDescent="0.25">
      <c r="C98" s="115"/>
      <c r="D98" s="115"/>
      <c r="E98" s="116">
        <v>88</v>
      </c>
      <c r="F98" s="128">
        <f>IF(F$10="","",SUMPRODUCT(--(db!$B$2:$B$6347=$E98),(LEN(db!$G$2:$G$6347)-LEN(SUBSTITUTE((UPPER(db!$G$2:$G$6347)),UPPER(F$10),"")))/LEN(F$10)))</f>
        <v>0</v>
      </c>
      <c r="G98" s="30">
        <f>IF(G$10="","",SUMPRODUCT(--(db!$B$2:$B$6347=$E98),(LEN(db!$G$2:$G$6347)-LEN(SUBSTITUTE((UPPER(db!$G$2:$G$6347)),UPPER(G$10),"")))/LEN(G$10)))</f>
        <v>0</v>
      </c>
      <c r="H98" s="30">
        <f>IF(H$10="","",SUMPRODUCT(--(db!$B$2:$B$6347=$E98),(LEN(db!$G$2:$G$6347)-LEN(SUBSTITUTE((UPPER(db!$G$2:$G$6347)),UPPER(H$10),"")))/LEN(H$10)))</f>
        <v>0</v>
      </c>
      <c r="I98" s="30">
        <f>IF(I$10="","",SUMPRODUCT(--(db!$B$2:$B$6347=$E98),(LEN(db!$G$2:$G$6347)-LEN(SUBSTITUTE((UPPER(db!$G$2:$G$6347)),UPPER(I$10),"")))/LEN(I$10)))</f>
        <v>0</v>
      </c>
      <c r="J98" s="30">
        <f>IF(J$10="","",SUMPRODUCT(--(db!$B$2:$B$6347=$E98),(LEN(db!$G$2:$G$6347)-LEN(SUBSTITUTE((UPPER(db!$G$2:$G$6347)),UPPER(J$10),"")))/LEN(J$10)))</f>
        <v>0</v>
      </c>
      <c r="K98" s="30">
        <f>IF(K$10="","",SUMPRODUCT(--(db!$B$2:$B$6347=$E98),(LEN(db!$G$2:$G$6347)-LEN(SUBSTITUTE((UPPER(db!$G$2:$G$6347)),UPPER(K$10),"")))/LEN(K$10)))</f>
        <v>0</v>
      </c>
      <c r="L98" s="30">
        <f>IF(L$10="","",SUMPRODUCT(--(db!$B$2:$B$6347=$E98),(LEN(db!$G$2:$G$6347)-LEN(SUBSTITUTE((UPPER(db!$G$2:$G$6347)),UPPER(L$10),"")))/LEN(L$10)))</f>
        <v>0</v>
      </c>
      <c r="M98" s="30">
        <f>IF(M$10="","",SUMPRODUCT(--(db!$B$2:$B$6347=$E98),(LEN(db!$G$2:$G$6347)-LEN(SUBSTITUTE((UPPER(db!$G$2:$G$6347)),UPPER(M$10),"")))/LEN(M$10)))</f>
        <v>0</v>
      </c>
      <c r="N98" s="30">
        <f>IF(N$10="","",SUMPRODUCT(--(db!$B$2:$B$6347=$E98),(LEN(db!$G$2:$G$6347)-LEN(SUBSTITUTE((UPPER(db!$G$2:$G$6347)),UPPER(N$10),"")))/LEN(N$10)))</f>
        <v>0</v>
      </c>
      <c r="O98" s="30">
        <f>IF(O$10="","",SUMPRODUCT(--(db!$B$2:$B$6347=$E98),(LEN(db!$G$2:$G$6347)-LEN(SUBSTITUTE((UPPER(db!$G$2:$G$6347)),UPPER(O$10),"")))/LEN(O$10)))</f>
        <v>0</v>
      </c>
      <c r="P98" s="30">
        <f>IF(P$10="","",SUMPRODUCT(--(db!$B$2:$B$6347=$E98),(LEN(db!$G$2:$G$6347)-LEN(SUBSTITUTE((UPPER(db!$G$2:$G$6347)),UPPER(P$10),"")))/LEN(P$10)))</f>
        <v>0</v>
      </c>
      <c r="Q98" s="30">
        <f>IF(Q$10="","",SUMPRODUCT(--(db!$B$2:$B$6347=$E98),(LEN(db!$G$2:$G$6347)-LEN(SUBSTITUTE((UPPER(db!$G$2:$G$6347)),UPPER(Q$10),"")))/LEN(Q$10)))</f>
        <v>0</v>
      </c>
      <c r="R98" s="30">
        <f>IF(R$10="","",SUMPRODUCT(--(db!$B$2:$B$6347=$E98),(LEN(db!$G$2:$G$6347)-LEN(SUBSTITUTE((UPPER(db!$G$2:$G$6347)),UPPER(R$10),"")))/LEN(R$10)))</f>
        <v>0</v>
      </c>
      <c r="S98" s="30">
        <f>IF(S$10="","",SUMPRODUCT(--(db!$B$2:$B$6347=$E98),(LEN(db!$G$2:$G$6347)-LEN(SUBSTITUTE((UPPER(db!$G$2:$G$6347)),UPPER(S$10),"")))/LEN(S$10)))</f>
        <v>0</v>
      </c>
      <c r="T98" s="30">
        <f>IF(T$10="","",SUMPRODUCT(--(db!$B$2:$B$6347=$E98),(LEN(db!$G$2:$G$6347)-LEN(SUBSTITUTE((UPPER(db!$G$2:$G$6347)),UPPER(T$10),"")))/LEN(T$10)))</f>
        <v>0</v>
      </c>
      <c r="U98" s="30">
        <f>IF(U$10="","",SUMPRODUCT(--(db!$B$2:$B$6347=$E98),(LEN(db!$G$2:$G$6347)-LEN(SUBSTITUTE((UPPER(db!$G$2:$G$6347)),UPPER(U$10),"")))/LEN(U$10)))</f>
        <v>0</v>
      </c>
      <c r="V98" s="30">
        <f>IF(V$10="","",SUMPRODUCT(--(db!$B$2:$B$6347=$E98),(LEN(db!$G$2:$G$6347)-LEN(SUBSTITUTE((UPPER(db!$G$2:$G$6347)),UPPER(V$10),"")))/LEN(V$10)))</f>
        <v>0</v>
      </c>
      <c r="W98" s="30">
        <f>IF(W$10="","",SUMPRODUCT(--(db!$B$2:$B$6347=$E98),(LEN(db!$G$2:$G$6347)-LEN(SUBSTITUTE((UPPER(db!$G$2:$G$6347)),UPPER(W$10),"")))/LEN(W$10)))</f>
        <v>0</v>
      </c>
      <c r="X98" s="30">
        <f>IF(X$10="","",SUMPRODUCT(--(db!$B$2:$B$6347=$E98),(LEN(db!$G$2:$G$6347)-LEN(SUBSTITUTE((UPPER(db!$G$2:$G$6347)),UPPER(X$10),"")))/LEN(X$10)))</f>
        <v>0</v>
      </c>
      <c r="Y98" s="30">
        <f>IF(Y$10="","",SUMPRODUCT(--(db!$B$2:$B$6347=$E98),(LEN(db!$G$2:$G$6347)-LEN(SUBSTITUTE((UPPER(db!$G$2:$G$6347)),UPPER(Y$10),"")))/LEN(Y$10)))</f>
        <v>0</v>
      </c>
      <c r="Z98" s="30">
        <f>IF(Z$10="","",SUMPRODUCT(--(db!$B$2:$B$6347=$E98),(LEN(db!$G$2:$G$6347)-LEN(SUBSTITUTE((UPPER(db!$G$2:$G$6347)),UPPER(Z$10),"")))/LEN(Z$10)))</f>
        <v>0</v>
      </c>
      <c r="AA98" s="30">
        <f>IF(AA$10="","",SUMPRODUCT(--(db!$B$2:$B$6347=$E98),(LEN(db!$G$2:$G$6347)-LEN(SUBSTITUTE((UPPER(db!$G$2:$G$6347)),UPPER(AA$10),"")))/LEN(AA$10)))</f>
        <v>0</v>
      </c>
      <c r="AB98" s="30">
        <f>IF(AB$10="","",SUMPRODUCT(--(db!$B$2:$B$6347=$E98),(LEN(db!$G$2:$G$6347)-LEN(SUBSTITUTE((UPPER(db!$G$2:$G$6347)),UPPER(AB$10),"")))/LEN(AB$10)))</f>
        <v>0</v>
      </c>
      <c r="AC98" s="30">
        <f>IF(AC$10="","",SUMPRODUCT(--(db!$B$2:$B$6347=$E98),(LEN(db!$G$2:$G$6347)-LEN(SUBSTITUTE((UPPER(db!$G$2:$G$6347)),UPPER(AC$10),"")))/LEN(AC$10)))</f>
        <v>0</v>
      </c>
      <c r="AD98" s="30">
        <f>IF(AD$10="","",SUMPRODUCT(--(db!$B$2:$B$6347=$E98),(LEN(db!$G$2:$G$6347)-LEN(SUBSTITUTE((UPPER(db!$G$2:$G$6347)),UPPER(AD$10),"")))/LEN(AD$10)))</f>
        <v>0</v>
      </c>
      <c r="AE98" s="30">
        <f>IF(AE$10="","",SUMPRODUCT(--(db!$B$2:$B$6347=$E98),(LEN(db!$G$2:$G$6347)-LEN(SUBSTITUTE((UPPER(db!$G$2:$G$6347)),UPPER(AE$10),"")))/LEN(AE$10)))</f>
        <v>0</v>
      </c>
      <c r="AF98" s="30">
        <f>IF(AF$10="","",SUMPRODUCT(--(db!$B$2:$B$6347=$E98),(LEN(db!$G$2:$G$6347)-LEN(SUBSTITUTE((UPPER(db!$G$2:$G$6347)),UPPER(AF$10),"")))/LEN(AF$10)))</f>
        <v>0</v>
      </c>
      <c r="AG98" s="30">
        <f>IF(AG$10="","",SUMPRODUCT(--(db!$B$2:$B$6347=$E98),(LEN(db!$G$2:$G$6347)-LEN(SUBSTITUTE((UPPER(db!$G$2:$G$6347)),UPPER(AG$10),"")))/LEN(AG$10)))</f>
        <v>0</v>
      </c>
      <c r="AH98" s="30">
        <f>IF(AH$10="","",SUMPRODUCT(--(db!$B$2:$B$6347=$E98),(LEN(db!$G$2:$G$6347)-LEN(SUBSTITUTE((UPPER(db!$G$2:$G$6347)),UPPER(AH$10),"")))/LEN(AH$10)))</f>
        <v>0</v>
      </c>
      <c r="AI98" s="30">
        <f>IF(AI$10="","",SUMPRODUCT(--(db!$B$2:$B$6347=$E98),(LEN(db!$G$2:$G$6347)-LEN(SUBSTITUTE((UPPER(db!$G$2:$G$6347)),UPPER(AI$10),"")))/LEN(AI$10)))</f>
        <v>0</v>
      </c>
      <c r="AJ98" s="30">
        <f>IF(AJ$10="","",SUMPRODUCT(--(db!$B$2:$B$6347=$E98),(LEN(db!$G$2:$G$6347)-LEN(SUBSTITUTE((UPPER(db!$G$2:$G$6347)),UPPER(AJ$10),"")))/LEN(AJ$10)))</f>
        <v>0</v>
      </c>
      <c r="AK98" s="30">
        <f>IF(AK$10="","",SUMPRODUCT(--(db!$B$2:$B$6347=$E98),(LEN(db!$G$2:$G$6347)-LEN(SUBSTITUTE((UPPER(db!$G$2:$G$6347)),UPPER(AK$10),"")))/LEN(AK$10)))</f>
        <v>0</v>
      </c>
      <c r="AL98" s="30">
        <f>IF(AL$10="","",SUMPRODUCT(--(db!$B$2:$B$6347=$E98),(LEN(db!$G$2:$G$6347)-LEN(SUBSTITUTE((UPPER(db!$G$2:$G$6347)),UPPER(AL$10),"")))/LEN(AL$10)))</f>
        <v>0</v>
      </c>
      <c r="AM98" s="30">
        <f>IF(AM$10="","",SUMPRODUCT(--(db!$B$2:$B$6347=$E98),(LEN(db!$G$2:$G$6347)-LEN(SUBSTITUTE((UPPER(db!$G$2:$G$6347)),UPPER(AM$10),"")))/LEN(AM$10)))</f>
        <v>0</v>
      </c>
      <c r="AN98" s="30">
        <f>IF(AN$10="","",SUMPRODUCT(--(db!$B$2:$B$6347=$E98),(LEN(db!$G$2:$G$6347)-LEN(SUBSTITUTE((UPPER(db!$G$2:$G$6347)),UPPER(AN$10),"")))/LEN(AN$10)))</f>
        <v>0</v>
      </c>
      <c r="AO98" s="30">
        <f>IF(AO$10="","",SUMPRODUCT(--(db!$B$2:$B$6347=$E98),(LEN(db!$G$2:$G$6347)-LEN(SUBSTITUTE((UPPER(db!$G$2:$G$6347)),UPPER(AO$10),"")))/LEN(AO$10)))</f>
        <v>0</v>
      </c>
      <c r="AP98" s="30">
        <f>IF(AP$10="","",SUMPRODUCT(--(db!$B$2:$B$6347=$E98),(LEN(db!$G$2:$G$6347)-LEN(SUBSTITUTE((UPPER(db!$G$2:$G$6347)),UPPER(AP$10),"")))/LEN(AP$10)))</f>
        <v>0</v>
      </c>
      <c r="AQ98" s="129">
        <f>IF(AQ$10="","",SUMPRODUCT(--(db!$B$2:$B$6347=$E98),(LEN(db!$G$2:$G$6347)-LEN(SUBSTITUTE((UPPER(db!$G$2:$G$6347)),UPPER(AQ$10),"")))/LEN(AQ$10)))</f>
        <v>0</v>
      </c>
      <c r="AR98" s="120">
        <v>88</v>
      </c>
      <c r="AS98" s="115"/>
      <c r="AT98" s="121"/>
      <c r="AU98" s="122">
        <f t="shared" si="20"/>
        <v>0</v>
      </c>
      <c r="AV98" s="5"/>
      <c r="AW98" s="331" t="s">
        <v>344</v>
      </c>
      <c r="AX98" s="312"/>
      <c r="AY98" s="312"/>
      <c r="AZ98" s="312"/>
      <c r="BA98" s="312"/>
      <c r="BC98" s="9"/>
      <c r="BD98" s="294"/>
      <c r="BE98" s="295"/>
      <c r="BF98" s="296"/>
      <c r="BG98" s="296"/>
      <c r="BH98" s="296"/>
      <c r="BI98" s="296"/>
      <c r="BJ98" s="296"/>
      <c r="BK98" s="296"/>
      <c r="BL98" s="300" t="str">
        <f>"= 19 x "&amp;BL97/19</f>
        <v>= 19 x 0</v>
      </c>
      <c r="BM98" s="295"/>
      <c r="BN98" s="295"/>
      <c r="BO98" s="295"/>
      <c r="BP98" s="295"/>
      <c r="BQ98" s="299"/>
    </row>
    <row r="99" spans="3:69" x14ac:dyDescent="0.25">
      <c r="C99" s="115"/>
      <c r="D99" s="115"/>
      <c r="E99" s="116">
        <v>89</v>
      </c>
      <c r="F99" s="128">
        <f>IF(F$10="","",SUMPRODUCT(--(db!$B$2:$B$6347=$E99),(LEN(db!$G$2:$G$6347)-LEN(SUBSTITUTE((UPPER(db!$G$2:$G$6347)),UPPER(F$10),"")))/LEN(F$10)))</f>
        <v>0</v>
      </c>
      <c r="G99" s="30">
        <f>IF(G$10="","",SUMPRODUCT(--(db!$B$2:$B$6347=$E99),(LEN(db!$G$2:$G$6347)-LEN(SUBSTITUTE((UPPER(db!$G$2:$G$6347)),UPPER(G$10),"")))/LEN(G$10)))</f>
        <v>0</v>
      </c>
      <c r="H99" s="30">
        <f>IF(H$10="","",SUMPRODUCT(--(db!$B$2:$B$6347=$E99),(LEN(db!$G$2:$G$6347)-LEN(SUBSTITUTE((UPPER(db!$G$2:$G$6347)),UPPER(H$10),"")))/LEN(H$10)))</f>
        <v>0</v>
      </c>
      <c r="I99" s="30">
        <f>IF(I$10="","",SUMPRODUCT(--(db!$B$2:$B$6347=$E99),(LEN(db!$G$2:$G$6347)-LEN(SUBSTITUTE((UPPER(db!$G$2:$G$6347)),UPPER(I$10),"")))/LEN(I$10)))</f>
        <v>0</v>
      </c>
      <c r="J99" s="30">
        <f>IF(J$10="","",SUMPRODUCT(--(db!$B$2:$B$6347=$E99),(LEN(db!$G$2:$G$6347)-LEN(SUBSTITUTE((UPPER(db!$G$2:$G$6347)),UPPER(J$10),"")))/LEN(J$10)))</f>
        <v>0</v>
      </c>
      <c r="K99" s="30">
        <f>IF(K$10="","",SUMPRODUCT(--(db!$B$2:$B$6347=$E99),(LEN(db!$G$2:$G$6347)-LEN(SUBSTITUTE((UPPER(db!$G$2:$G$6347)),UPPER(K$10),"")))/LEN(K$10)))</f>
        <v>0</v>
      </c>
      <c r="L99" s="30">
        <f>IF(L$10="","",SUMPRODUCT(--(db!$B$2:$B$6347=$E99),(LEN(db!$G$2:$G$6347)-LEN(SUBSTITUTE((UPPER(db!$G$2:$G$6347)),UPPER(L$10),"")))/LEN(L$10)))</f>
        <v>0</v>
      </c>
      <c r="M99" s="30">
        <f>IF(M$10="","",SUMPRODUCT(--(db!$B$2:$B$6347=$E99),(LEN(db!$G$2:$G$6347)-LEN(SUBSTITUTE((UPPER(db!$G$2:$G$6347)),UPPER(M$10),"")))/LEN(M$10)))</f>
        <v>0</v>
      </c>
      <c r="N99" s="30">
        <f>IF(N$10="","",SUMPRODUCT(--(db!$B$2:$B$6347=$E99),(LEN(db!$G$2:$G$6347)-LEN(SUBSTITUTE((UPPER(db!$G$2:$G$6347)),UPPER(N$10),"")))/LEN(N$10)))</f>
        <v>0</v>
      </c>
      <c r="O99" s="30">
        <f>IF(O$10="","",SUMPRODUCT(--(db!$B$2:$B$6347=$E99),(LEN(db!$G$2:$G$6347)-LEN(SUBSTITUTE((UPPER(db!$G$2:$G$6347)),UPPER(O$10),"")))/LEN(O$10)))</f>
        <v>0</v>
      </c>
      <c r="P99" s="30">
        <f>IF(P$10="","",SUMPRODUCT(--(db!$B$2:$B$6347=$E99),(LEN(db!$G$2:$G$6347)-LEN(SUBSTITUTE((UPPER(db!$G$2:$G$6347)),UPPER(P$10),"")))/LEN(P$10)))</f>
        <v>0</v>
      </c>
      <c r="Q99" s="30">
        <f>IF(Q$10="","",SUMPRODUCT(--(db!$B$2:$B$6347=$E99),(LEN(db!$G$2:$G$6347)-LEN(SUBSTITUTE((UPPER(db!$G$2:$G$6347)),UPPER(Q$10),"")))/LEN(Q$10)))</f>
        <v>0</v>
      </c>
      <c r="R99" s="30">
        <f>IF(R$10="","",SUMPRODUCT(--(db!$B$2:$B$6347=$E99),(LEN(db!$G$2:$G$6347)-LEN(SUBSTITUTE((UPPER(db!$G$2:$G$6347)),UPPER(R$10),"")))/LEN(R$10)))</f>
        <v>0</v>
      </c>
      <c r="S99" s="30">
        <f>IF(S$10="","",SUMPRODUCT(--(db!$B$2:$B$6347=$E99),(LEN(db!$G$2:$G$6347)-LEN(SUBSTITUTE((UPPER(db!$G$2:$G$6347)),UPPER(S$10),"")))/LEN(S$10)))</f>
        <v>0</v>
      </c>
      <c r="T99" s="30">
        <f>IF(T$10="","",SUMPRODUCT(--(db!$B$2:$B$6347=$E99),(LEN(db!$G$2:$G$6347)-LEN(SUBSTITUTE((UPPER(db!$G$2:$G$6347)),UPPER(T$10),"")))/LEN(T$10)))</f>
        <v>0</v>
      </c>
      <c r="U99" s="30">
        <f>IF(U$10="","",SUMPRODUCT(--(db!$B$2:$B$6347=$E99),(LEN(db!$G$2:$G$6347)-LEN(SUBSTITUTE((UPPER(db!$G$2:$G$6347)),UPPER(U$10),"")))/LEN(U$10)))</f>
        <v>0</v>
      </c>
      <c r="V99" s="30">
        <f>IF(V$10="","",SUMPRODUCT(--(db!$B$2:$B$6347=$E99),(LEN(db!$G$2:$G$6347)-LEN(SUBSTITUTE((UPPER(db!$G$2:$G$6347)),UPPER(V$10),"")))/LEN(V$10)))</f>
        <v>0</v>
      </c>
      <c r="W99" s="30">
        <f>IF(W$10="","",SUMPRODUCT(--(db!$B$2:$B$6347=$E99),(LEN(db!$G$2:$G$6347)-LEN(SUBSTITUTE((UPPER(db!$G$2:$G$6347)),UPPER(W$10),"")))/LEN(W$10)))</f>
        <v>0</v>
      </c>
      <c r="X99" s="30">
        <f>IF(X$10="","",SUMPRODUCT(--(db!$B$2:$B$6347=$E99),(LEN(db!$G$2:$G$6347)-LEN(SUBSTITUTE((UPPER(db!$G$2:$G$6347)),UPPER(X$10),"")))/LEN(X$10)))</f>
        <v>0</v>
      </c>
      <c r="Y99" s="30">
        <f>IF(Y$10="","",SUMPRODUCT(--(db!$B$2:$B$6347=$E99),(LEN(db!$G$2:$G$6347)-LEN(SUBSTITUTE((UPPER(db!$G$2:$G$6347)),UPPER(Y$10),"")))/LEN(Y$10)))</f>
        <v>0</v>
      </c>
      <c r="Z99" s="30">
        <f>IF(Z$10="","",SUMPRODUCT(--(db!$B$2:$B$6347=$E99),(LEN(db!$G$2:$G$6347)-LEN(SUBSTITUTE((UPPER(db!$G$2:$G$6347)),UPPER(Z$10),"")))/LEN(Z$10)))</f>
        <v>0</v>
      </c>
      <c r="AA99" s="30">
        <f>IF(AA$10="","",SUMPRODUCT(--(db!$B$2:$B$6347=$E99),(LEN(db!$G$2:$G$6347)-LEN(SUBSTITUTE((UPPER(db!$G$2:$G$6347)),UPPER(AA$10),"")))/LEN(AA$10)))</f>
        <v>0</v>
      </c>
      <c r="AB99" s="30">
        <f>IF(AB$10="","",SUMPRODUCT(--(db!$B$2:$B$6347=$E99),(LEN(db!$G$2:$G$6347)-LEN(SUBSTITUTE((UPPER(db!$G$2:$G$6347)),UPPER(AB$10),"")))/LEN(AB$10)))</f>
        <v>0</v>
      </c>
      <c r="AC99" s="30">
        <f>IF(AC$10="","",SUMPRODUCT(--(db!$B$2:$B$6347=$E99),(LEN(db!$G$2:$G$6347)-LEN(SUBSTITUTE((UPPER(db!$G$2:$G$6347)),UPPER(AC$10),"")))/LEN(AC$10)))</f>
        <v>0</v>
      </c>
      <c r="AD99" s="30">
        <f>IF(AD$10="","",SUMPRODUCT(--(db!$B$2:$B$6347=$E99),(LEN(db!$G$2:$G$6347)-LEN(SUBSTITUTE((UPPER(db!$G$2:$G$6347)),UPPER(AD$10),"")))/LEN(AD$10)))</f>
        <v>0</v>
      </c>
      <c r="AE99" s="30">
        <f>IF(AE$10="","",SUMPRODUCT(--(db!$B$2:$B$6347=$E99),(LEN(db!$G$2:$G$6347)-LEN(SUBSTITUTE((UPPER(db!$G$2:$G$6347)),UPPER(AE$10),"")))/LEN(AE$10)))</f>
        <v>0</v>
      </c>
      <c r="AF99" s="30">
        <f>IF(AF$10="","",SUMPRODUCT(--(db!$B$2:$B$6347=$E99),(LEN(db!$G$2:$G$6347)-LEN(SUBSTITUTE((UPPER(db!$G$2:$G$6347)),UPPER(AF$10),"")))/LEN(AF$10)))</f>
        <v>0</v>
      </c>
      <c r="AG99" s="30">
        <f>IF(AG$10="","",SUMPRODUCT(--(db!$B$2:$B$6347=$E99),(LEN(db!$G$2:$G$6347)-LEN(SUBSTITUTE((UPPER(db!$G$2:$G$6347)),UPPER(AG$10),"")))/LEN(AG$10)))</f>
        <v>0</v>
      </c>
      <c r="AH99" s="30">
        <f>IF(AH$10="","",SUMPRODUCT(--(db!$B$2:$B$6347=$E99),(LEN(db!$G$2:$G$6347)-LEN(SUBSTITUTE((UPPER(db!$G$2:$G$6347)),UPPER(AH$10),"")))/LEN(AH$10)))</f>
        <v>0</v>
      </c>
      <c r="AI99" s="30">
        <f>IF(AI$10="","",SUMPRODUCT(--(db!$B$2:$B$6347=$E99),(LEN(db!$G$2:$G$6347)-LEN(SUBSTITUTE((UPPER(db!$G$2:$G$6347)),UPPER(AI$10),"")))/LEN(AI$10)))</f>
        <v>0</v>
      </c>
      <c r="AJ99" s="30">
        <f>IF(AJ$10="","",SUMPRODUCT(--(db!$B$2:$B$6347=$E99),(LEN(db!$G$2:$G$6347)-LEN(SUBSTITUTE((UPPER(db!$G$2:$G$6347)),UPPER(AJ$10),"")))/LEN(AJ$10)))</f>
        <v>0</v>
      </c>
      <c r="AK99" s="30">
        <f>IF(AK$10="","",SUMPRODUCT(--(db!$B$2:$B$6347=$E99),(LEN(db!$G$2:$G$6347)-LEN(SUBSTITUTE((UPPER(db!$G$2:$G$6347)),UPPER(AK$10),"")))/LEN(AK$10)))</f>
        <v>0</v>
      </c>
      <c r="AL99" s="30">
        <f>IF(AL$10="","",SUMPRODUCT(--(db!$B$2:$B$6347=$E99),(LEN(db!$G$2:$G$6347)-LEN(SUBSTITUTE((UPPER(db!$G$2:$G$6347)),UPPER(AL$10),"")))/LEN(AL$10)))</f>
        <v>0</v>
      </c>
      <c r="AM99" s="30">
        <f>IF(AM$10="","",SUMPRODUCT(--(db!$B$2:$B$6347=$E99),(LEN(db!$G$2:$G$6347)-LEN(SUBSTITUTE((UPPER(db!$G$2:$G$6347)),UPPER(AM$10),"")))/LEN(AM$10)))</f>
        <v>0</v>
      </c>
      <c r="AN99" s="30">
        <f>IF(AN$10="","",SUMPRODUCT(--(db!$B$2:$B$6347=$E99),(LEN(db!$G$2:$G$6347)-LEN(SUBSTITUTE((UPPER(db!$G$2:$G$6347)),UPPER(AN$10),"")))/LEN(AN$10)))</f>
        <v>0</v>
      </c>
      <c r="AO99" s="30">
        <f>IF(AO$10="","",SUMPRODUCT(--(db!$B$2:$B$6347=$E99),(LEN(db!$G$2:$G$6347)-LEN(SUBSTITUTE((UPPER(db!$G$2:$G$6347)),UPPER(AO$10),"")))/LEN(AO$10)))</f>
        <v>0</v>
      </c>
      <c r="AP99" s="30">
        <f>IF(AP$10="","",SUMPRODUCT(--(db!$B$2:$B$6347=$E99),(LEN(db!$G$2:$G$6347)-LEN(SUBSTITUTE((UPPER(db!$G$2:$G$6347)),UPPER(AP$10),"")))/LEN(AP$10)))</f>
        <v>0</v>
      </c>
      <c r="AQ99" s="129">
        <f>IF(AQ$10="","",SUMPRODUCT(--(db!$B$2:$B$6347=$E99),(LEN(db!$G$2:$G$6347)-LEN(SUBSTITUTE((UPPER(db!$G$2:$G$6347)),UPPER(AQ$10),"")))/LEN(AQ$10)))</f>
        <v>0</v>
      </c>
      <c r="AR99" s="120">
        <v>89</v>
      </c>
      <c r="AS99" s="115"/>
      <c r="AT99" s="121"/>
      <c r="AU99" s="122">
        <f t="shared" si="20"/>
        <v>0</v>
      </c>
      <c r="AV99" s="5"/>
      <c r="AW99" s="332" t="s">
        <v>228</v>
      </c>
      <c r="AX99" s="332" t="s">
        <v>229</v>
      </c>
      <c r="AY99" s="285" t="s">
        <v>230</v>
      </c>
      <c r="AZ99" s="285" t="s">
        <v>231</v>
      </c>
      <c r="BA99" s="126" t="s">
        <v>232</v>
      </c>
      <c r="BC99" s="9"/>
      <c r="BD99" s="294"/>
      <c r="BE99" s="295"/>
      <c r="BF99" s="296"/>
      <c r="BG99" s="296"/>
      <c r="BH99" s="296"/>
      <c r="BI99" s="296"/>
      <c r="BJ99" s="296"/>
      <c r="BK99" s="296"/>
      <c r="BL99" s="298" t="s">
        <v>345</v>
      </c>
      <c r="BM99" s="295"/>
      <c r="BN99" s="295"/>
      <c r="BO99" s="295"/>
      <c r="BP99" s="295"/>
      <c r="BQ99" s="299"/>
    </row>
    <row r="100" spans="3:69" x14ac:dyDescent="0.25">
      <c r="C100" s="115"/>
      <c r="D100" s="115"/>
      <c r="E100" s="116">
        <v>90</v>
      </c>
      <c r="F100" s="128">
        <f>IF(F$10="","",SUMPRODUCT(--(db!$B$2:$B$6347=$E100),(LEN(db!$G$2:$G$6347)-LEN(SUBSTITUTE((UPPER(db!$G$2:$G$6347)),UPPER(F$10),"")))/LEN(F$10)))</f>
        <v>0</v>
      </c>
      <c r="G100" s="30">
        <f>IF(G$10="","",SUMPRODUCT(--(db!$B$2:$B$6347=$E100),(LEN(db!$G$2:$G$6347)-LEN(SUBSTITUTE((UPPER(db!$G$2:$G$6347)),UPPER(G$10),"")))/LEN(G$10)))</f>
        <v>0</v>
      </c>
      <c r="H100" s="30">
        <f>IF(H$10="","",SUMPRODUCT(--(db!$B$2:$B$6347=$E100),(LEN(db!$G$2:$G$6347)-LEN(SUBSTITUTE((UPPER(db!$G$2:$G$6347)),UPPER(H$10),"")))/LEN(H$10)))</f>
        <v>0</v>
      </c>
      <c r="I100" s="30">
        <f>IF(I$10="","",SUMPRODUCT(--(db!$B$2:$B$6347=$E100),(LEN(db!$G$2:$G$6347)-LEN(SUBSTITUTE((UPPER(db!$G$2:$G$6347)),UPPER(I$10),"")))/LEN(I$10)))</f>
        <v>0</v>
      </c>
      <c r="J100" s="30">
        <f>IF(J$10="","",SUMPRODUCT(--(db!$B$2:$B$6347=$E100),(LEN(db!$G$2:$G$6347)-LEN(SUBSTITUTE((UPPER(db!$G$2:$G$6347)),UPPER(J$10),"")))/LEN(J$10)))</f>
        <v>0</v>
      </c>
      <c r="K100" s="30">
        <f>IF(K$10="","",SUMPRODUCT(--(db!$B$2:$B$6347=$E100),(LEN(db!$G$2:$G$6347)-LEN(SUBSTITUTE((UPPER(db!$G$2:$G$6347)),UPPER(K$10),"")))/LEN(K$10)))</f>
        <v>0</v>
      </c>
      <c r="L100" s="30">
        <f>IF(L$10="","",SUMPRODUCT(--(db!$B$2:$B$6347=$E100),(LEN(db!$G$2:$G$6347)-LEN(SUBSTITUTE((UPPER(db!$G$2:$G$6347)),UPPER(L$10),"")))/LEN(L$10)))</f>
        <v>0</v>
      </c>
      <c r="M100" s="30">
        <f>IF(M$10="","",SUMPRODUCT(--(db!$B$2:$B$6347=$E100),(LEN(db!$G$2:$G$6347)-LEN(SUBSTITUTE((UPPER(db!$G$2:$G$6347)),UPPER(M$10),"")))/LEN(M$10)))</f>
        <v>0</v>
      </c>
      <c r="N100" s="30">
        <f>IF(N$10="","",SUMPRODUCT(--(db!$B$2:$B$6347=$E100),(LEN(db!$G$2:$G$6347)-LEN(SUBSTITUTE((UPPER(db!$G$2:$G$6347)),UPPER(N$10),"")))/LEN(N$10)))</f>
        <v>0</v>
      </c>
      <c r="O100" s="30">
        <f>IF(O$10="","",SUMPRODUCT(--(db!$B$2:$B$6347=$E100),(LEN(db!$G$2:$G$6347)-LEN(SUBSTITUTE((UPPER(db!$G$2:$G$6347)),UPPER(O$10),"")))/LEN(O$10)))</f>
        <v>0</v>
      </c>
      <c r="P100" s="30">
        <f>IF(P$10="","",SUMPRODUCT(--(db!$B$2:$B$6347=$E100),(LEN(db!$G$2:$G$6347)-LEN(SUBSTITUTE((UPPER(db!$G$2:$G$6347)),UPPER(P$10),"")))/LEN(P$10)))</f>
        <v>0</v>
      </c>
      <c r="Q100" s="30">
        <f>IF(Q$10="","",SUMPRODUCT(--(db!$B$2:$B$6347=$E100),(LEN(db!$G$2:$G$6347)-LEN(SUBSTITUTE((UPPER(db!$G$2:$G$6347)),UPPER(Q$10),"")))/LEN(Q$10)))</f>
        <v>0</v>
      </c>
      <c r="R100" s="30">
        <f>IF(R$10="","",SUMPRODUCT(--(db!$B$2:$B$6347=$E100),(LEN(db!$G$2:$G$6347)-LEN(SUBSTITUTE((UPPER(db!$G$2:$G$6347)),UPPER(R$10),"")))/LEN(R$10)))</f>
        <v>0</v>
      </c>
      <c r="S100" s="30">
        <f>IF(S$10="","",SUMPRODUCT(--(db!$B$2:$B$6347=$E100),(LEN(db!$G$2:$G$6347)-LEN(SUBSTITUTE((UPPER(db!$G$2:$G$6347)),UPPER(S$10),"")))/LEN(S$10)))</f>
        <v>0</v>
      </c>
      <c r="T100" s="30">
        <f>IF(T$10="","",SUMPRODUCT(--(db!$B$2:$B$6347=$E100),(LEN(db!$G$2:$G$6347)-LEN(SUBSTITUTE((UPPER(db!$G$2:$G$6347)),UPPER(T$10),"")))/LEN(T$10)))</f>
        <v>0</v>
      </c>
      <c r="U100" s="30">
        <f>IF(U$10="","",SUMPRODUCT(--(db!$B$2:$B$6347=$E100),(LEN(db!$G$2:$G$6347)-LEN(SUBSTITUTE((UPPER(db!$G$2:$G$6347)),UPPER(U$10),"")))/LEN(U$10)))</f>
        <v>0</v>
      </c>
      <c r="V100" s="30">
        <f>IF(V$10="","",SUMPRODUCT(--(db!$B$2:$B$6347=$E100),(LEN(db!$G$2:$G$6347)-LEN(SUBSTITUTE((UPPER(db!$G$2:$G$6347)),UPPER(V$10),"")))/LEN(V$10)))</f>
        <v>0</v>
      </c>
      <c r="W100" s="30">
        <f>IF(W$10="","",SUMPRODUCT(--(db!$B$2:$B$6347=$E100),(LEN(db!$G$2:$G$6347)-LEN(SUBSTITUTE((UPPER(db!$G$2:$G$6347)),UPPER(W$10),"")))/LEN(W$10)))</f>
        <v>0</v>
      </c>
      <c r="X100" s="30">
        <f>IF(X$10="","",SUMPRODUCT(--(db!$B$2:$B$6347=$E100),(LEN(db!$G$2:$G$6347)-LEN(SUBSTITUTE((UPPER(db!$G$2:$G$6347)),UPPER(X$10),"")))/LEN(X$10)))</f>
        <v>0</v>
      </c>
      <c r="Y100" s="30">
        <f>IF(Y$10="","",SUMPRODUCT(--(db!$B$2:$B$6347=$E100),(LEN(db!$G$2:$G$6347)-LEN(SUBSTITUTE((UPPER(db!$G$2:$G$6347)),UPPER(Y$10),"")))/LEN(Y$10)))</f>
        <v>0</v>
      </c>
      <c r="Z100" s="30">
        <f>IF(Z$10="","",SUMPRODUCT(--(db!$B$2:$B$6347=$E100),(LEN(db!$G$2:$G$6347)-LEN(SUBSTITUTE((UPPER(db!$G$2:$G$6347)),UPPER(Z$10),"")))/LEN(Z$10)))</f>
        <v>0</v>
      </c>
      <c r="AA100" s="30">
        <f>IF(AA$10="","",SUMPRODUCT(--(db!$B$2:$B$6347=$E100),(LEN(db!$G$2:$G$6347)-LEN(SUBSTITUTE((UPPER(db!$G$2:$G$6347)),UPPER(AA$10),"")))/LEN(AA$10)))</f>
        <v>0</v>
      </c>
      <c r="AB100" s="30">
        <f>IF(AB$10="","",SUMPRODUCT(--(db!$B$2:$B$6347=$E100),(LEN(db!$G$2:$G$6347)-LEN(SUBSTITUTE((UPPER(db!$G$2:$G$6347)),UPPER(AB$10),"")))/LEN(AB$10)))</f>
        <v>0</v>
      </c>
      <c r="AC100" s="30">
        <f>IF(AC$10="","",SUMPRODUCT(--(db!$B$2:$B$6347=$E100),(LEN(db!$G$2:$G$6347)-LEN(SUBSTITUTE((UPPER(db!$G$2:$G$6347)),UPPER(AC$10),"")))/LEN(AC$10)))</f>
        <v>0</v>
      </c>
      <c r="AD100" s="30">
        <f>IF(AD$10="","",SUMPRODUCT(--(db!$B$2:$B$6347=$E100),(LEN(db!$G$2:$G$6347)-LEN(SUBSTITUTE((UPPER(db!$G$2:$G$6347)),UPPER(AD$10),"")))/LEN(AD$10)))</f>
        <v>0</v>
      </c>
      <c r="AE100" s="30">
        <f>IF(AE$10="","",SUMPRODUCT(--(db!$B$2:$B$6347=$E100),(LEN(db!$G$2:$G$6347)-LEN(SUBSTITUTE((UPPER(db!$G$2:$G$6347)),UPPER(AE$10),"")))/LEN(AE$10)))</f>
        <v>0</v>
      </c>
      <c r="AF100" s="30">
        <f>IF(AF$10="","",SUMPRODUCT(--(db!$B$2:$B$6347=$E100),(LEN(db!$G$2:$G$6347)-LEN(SUBSTITUTE((UPPER(db!$G$2:$G$6347)),UPPER(AF$10),"")))/LEN(AF$10)))</f>
        <v>0</v>
      </c>
      <c r="AG100" s="30">
        <f>IF(AG$10="","",SUMPRODUCT(--(db!$B$2:$B$6347=$E100),(LEN(db!$G$2:$G$6347)-LEN(SUBSTITUTE((UPPER(db!$G$2:$G$6347)),UPPER(AG$10),"")))/LEN(AG$10)))</f>
        <v>0</v>
      </c>
      <c r="AH100" s="30">
        <f>IF(AH$10="","",SUMPRODUCT(--(db!$B$2:$B$6347=$E100),(LEN(db!$G$2:$G$6347)-LEN(SUBSTITUTE((UPPER(db!$G$2:$G$6347)),UPPER(AH$10),"")))/LEN(AH$10)))</f>
        <v>0</v>
      </c>
      <c r="AI100" s="30">
        <f>IF(AI$10="","",SUMPRODUCT(--(db!$B$2:$B$6347=$E100),(LEN(db!$G$2:$G$6347)-LEN(SUBSTITUTE((UPPER(db!$G$2:$G$6347)),UPPER(AI$10),"")))/LEN(AI$10)))</f>
        <v>0</v>
      </c>
      <c r="AJ100" s="30">
        <f>IF(AJ$10="","",SUMPRODUCT(--(db!$B$2:$B$6347=$E100),(LEN(db!$G$2:$G$6347)-LEN(SUBSTITUTE((UPPER(db!$G$2:$G$6347)),UPPER(AJ$10),"")))/LEN(AJ$10)))</f>
        <v>0</v>
      </c>
      <c r="AK100" s="30">
        <f>IF(AK$10="","",SUMPRODUCT(--(db!$B$2:$B$6347=$E100),(LEN(db!$G$2:$G$6347)-LEN(SUBSTITUTE((UPPER(db!$G$2:$G$6347)),UPPER(AK$10),"")))/LEN(AK$10)))</f>
        <v>0</v>
      </c>
      <c r="AL100" s="30">
        <f>IF(AL$10="","",SUMPRODUCT(--(db!$B$2:$B$6347=$E100),(LEN(db!$G$2:$G$6347)-LEN(SUBSTITUTE((UPPER(db!$G$2:$G$6347)),UPPER(AL$10),"")))/LEN(AL$10)))</f>
        <v>0</v>
      </c>
      <c r="AM100" s="30">
        <f>IF(AM$10="","",SUMPRODUCT(--(db!$B$2:$B$6347=$E100),(LEN(db!$G$2:$G$6347)-LEN(SUBSTITUTE((UPPER(db!$G$2:$G$6347)),UPPER(AM$10),"")))/LEN(AM$10)))</f>
        <v>0</v>
      </c>
      <c r="AN100" s="30">
        <f>IF(AN$10="","",SUMPRODUCT(--(db!$B$2:$B$6347=$E100),(LEN(db!$G$2:$G$6347)-LEN(SUBSTITUTE((UPPER(db!$G$2:$G$6347)),UPPER(AN$10),"")))/LEN(AN$10)))</f>
        <v>0</v>
      </c>
      <c r="AO100" s="30">
        <f>IF(AO$10="","",SUMPRODUCT(--(db!$B$2:$B$6347=$E100),(LEN(db!$G$2:$G$6347)-LEN(SUBSTITUTE((UPPER(db!$G$2:$G$6347)),UPPER(AO$10),"")))/LEN(AO$10)))</f>
        <v>0</v>
      </c>
      <c r="AP100" s="30">
        <f>IF(AP$10="","",SUMPRODUCT(--(db!$B$2:$B$6347=$E100),(LEN(db!$G$2:$G$6347)-LEN(SUBSTITUTE((UPPER(db!$G$2:$G$6347)),UPPER(AP$10),"")))/LEN(AP$10)))</f>
        <v>0</v>
      </c>
      <c r="AQ100" s="129">
        <f>IF(AQ$10="","",SUMPRODUCT(--(db!$B$2:$B$6347=$E100),(LEN(db!$G$2:$G$6347)-LEN(SUBSTITUTE((UPPER(db!$G$2:$G$6347)),UPPER(AQ$10),"")))/LEN(AQ$10)))</f>
        <v>0</v>
      </c>
      <c r="AR100" s="120">
        <v>90</v>
      </c>
      <c r="AS100" s="115"/>
      <c r="AT100" s="121"/>
      <c r="AU100" s="122">
        <f t="shared" si="20"/>
        <v>0</v>
      </c>
      <c r="AV100" s="5"/>
      <c r="AW100" s="347">
        <v>40</v>
      </c>
      <c r="AX100" s="295" t="s">
        <v>346</v>
      </c>
      <c r="AY100" s="264">
        <f>SUM($T$50,$AB$50)</f>
        <v>0</v>
      </c>
      <c r="AZ100" s="176">
        <f t="shared" ref="AZ100:AZ106" si="23">BA100-AY100</f>
        <v>0</v>
      </c>
      <c r="BA100" s="133">
        <f t="shared" ref="BA100:BA106" si="24">SUMPRODUCT(--($AR$11:$AR$124=AW100),$AU$11:$AU$124)</f>
        <v>0</v>
      </c>
      <c r="BB100" s="550" t="s">
        <v>444</v>
      </c>
      <c r="BC100" s="9"/>
      <c r="BD100" s="294"/>
      <c r="BE100" s="295"/>
      <c r="BF100" s="296"/>
      <c r="BG100" s="296"/>
      <c r="BH100" s="296"/>
      <c r="BI100" s="296"/>
      <c r="BJ100" s="296"/>
      <c r="BK100" s="296"/>
      <c r="BL100" s="301">
        <f>MOD(BL97,19)</f>
        <v>0</v>
      </c>
      <c r="BM100" s="295"/>
      <c r="BN100" s="295"/>
      <c r="BO100" s="295"/>
      <c r="BP100" s="295"/>
      <c r="BQ100" s="299"/>
    </row>
    <row r="101" spans="3:69" x14ac:dyDescent="0.25">
      <c r="C101" s="115"/>
      <c r="D101" s="115"/>
      <c r="E101" s="116">
        <v>91</v>
      </c>
      <c r="F101" s="128">
        <f>IF(F$10="","",SUMPRODUCT(--(db!$B$2:$B$6347=$E101),(LEN(db!$G$2:$G$6347)-LEN(SUBSTITUTE((UPPER(db!$G$2:$G$6347)),UPPER(F$10),"")))/LEN(F$10)))</f>
        <v>0</v>
      </c>
      <c r="G101" s="30">
        <f>IF(G$10="","",SUMPRODUCT(--(db!$B$2:$B$6347=$E101),(LEN(db!$G$2:$G$6347)-LEN(SUBSTITUTE((UPPER(db!$G$2:$G$6347)),UPPER(G$10),"")))/LEN(G$10)))</f>
        <v>0</v>
      </c>
      <c r="H101" s="30">
        <f>IF(H$10="","",SUMPRODUCT(--(db!$B$2:$B$6347=$E101),(LEN(db!$G$2:$G$6347)-LEN(SUBSTITUTE((UPPER(db!$G$2:$G$6347)),UPPER(H$10),"")))/LEN(H$10)))</f>
        <v>0</v>
      </c>
      <c r="I101" s="30">
        <f>IF(I$10="","",SUMPRODUCT(--(db!$B$2:$B$6347=$E101),(LEN(db!$G$2:$G$6347)-LEN(SUBSTITUTE((UPPER(db!$G$2:$G$6347)),UPPER(I$10),"")))/LEN(I$10)))</f>
        <v>0</v>
      </c>
      <c r="J101" s="30">
        <f>IF(J$10="","",SUMPRODUCT(--(db!$B$2:$B$6347=$E101),(LEN(db!$G$2:$G$6347)-LEN(SUBSTITUTE((UPPER(db!$G$2:$G$6347)),UPPER(J$10),"")))/LEN(J$10)))</f>
        <v>0</v>
      </c>
      <c r="K101" s="30">
        <f>IF(K$10="","",SUMPRODUCT(--(db!$B$2:$B$6347=$E101),(LEN(db!$G$2:$G$6347)-LEN(SUBSTITUTE((UPPER(db!$G$2:$G$6347)),UPPER(K$10),"")))/LEN(K$10)))</f>
        <v>0</v>
      </c>
      <c r="L101" s="30">
        <f>IF(L$10="","",SUMPRODUCT(--(db!$B$2:$B$6347=$E101),(LEN(db!$G$2:$G$6347)-LEN(SUBSTITUTE((UPPER(db!$G$2:$G$6347)),UPPER(L$10),"")))/LEN(L$10)))</f>
        <v>0</v>
      </c>
      <c r="M101" s="30">
        <f>IF(M$10="","",SUMPRODUCT(--(db!$B$2:$B$6347=$E101),(LEN(db!$G$2:$G$6347)-LEN(SUBSTITUTE((UPPER(db!$G$2:$G$6347)),UPPER(M$10),"")))/LEN(M$10)))</f>
        <v>0</v>
      </c>
      <c r="N101" s="30">
        <f>IF(N$10="","",SUMPRODUCT(--(db!$B$2:$B$6347=$E101),(LEN(db!$G$2:$G$6347)-LEN(SUBSTITUTE((UPPER(db!$G$2:$G$6347)),UPPER(N$10),"")))/LEN(N$10)))</f>
        <v>0</v>
      </c>
      <c r="O101" s="30">
        <f>IF(O$10="","",SUMPRODUCT(--(db!$B$2:$B$6347=$E101),(LEN(db!$G$2:$G$6347)-LEN(SUBSTITUTE((UPPER(db!$G$2:$G$6347)),UPPER(O$10),"")))/LEN(O$10)))</f>
        <v>0</v>
      </c>
      <c r="P101" s="30">
        <f>IF(P$10="","",SUMPRODUCT(--(db!$B$2:$B$6347=$E101),(LEN(db!$G$2:$G$6347)-LEN(SUBSTITUTE((UPPER(db!$G$2:$G$6347)),UPPER(P$10),"")))/LEN(P$10)))</f>
        <v>0</v>
      </c>
      <c r="Q101" s="30">
        <f>IF(Q$10="","",SUMPRODUCT(--(db!$B$2:$B$6347=$E101),(LEN(db!$G$2:$G$6347)-LEN(SUBSTITUTE((UPPER(db!$G$2:$G$6347)),UPPER(Q$10),"")))/LEN(Q$10)))</f>
        <v>0</v>
      </c>
      <c r="R101" s="30">
        <f>IF(R$10="","",SUMPRODUCT(--(db!$B$2:$B$6347=$E101),(LEN(db!$G$2:$G$6347)-LEN(SUBSTITUTE((UPPER(db!$G$2:$G$6347)),UPPER(R$10),"")))/LEN(R$10)))</f>
        <v>0</v>
      </c>
      <c r="S101" s="30">
        <f>IF(S$10="","",SUMPRODUCT(--(db!$B$2:$B$6347=$E101),(LEN(db!$G$2:$G$6347)-LEN(SUBSTITUTE((UPPER(db!$G$2:$G$6347)),UPPER(S$10),"")))/LEN(S$10)))</f>
        <v>0</v>
      </c>
      <c r="T101" s="30">
        <f>IF(T$10="","",SUMPRODUCT(--(db!$B$2:$B$6347=$E101),(LEN(db!$G$2:$G$6347)-LEN(SUBSTITUTE((UPPER(db!$G$2:$G$6347)),UPPER(T$10),"")))/LEN(T$10)))</f>
        <v>0</v>
      </c>
      <c r="U101" s="30">
        <f>IF(U$10="","",SUMPRODUCT(--(db!$B$2:$B$6347=$E101),(LEN(db!$G$2:$G$6347)-LEN(SUBSTITUTE((UPPER(db!$G$2:$G$6347)),UPPER(U$10),"")))/LEN(U$10)))</f>
        <v>0</v>
      </c>
      <c r="V101" s="30">
        <f>IF(V$10="","",SUMPRODUCT(--(db!$B$2:$B$6347=$E101),(LEN(db!$G$2:$G$6347)-LEN(SUBSTITUTE((UPPER(db!$G$2:$G$6347)),UPPER(V$10),"")))/LEN(V$10)))</f>
        <v>0</v>
      </c>
      <c r="W101" s="30">
        <f>IF(W$10="","",SUMPRODUCT(--(db!$B$2:$B$6347=$E101),(LEN(db!$G$2:$G$6347)-LEN(SUBSTITUTE((UPPER(db!$G$2:$G$6347)),UPPER(W$10),"")))/LEN(W$10)))</f>
        <v>0</v>
      </c>
      <c r="X101" s="30">
        <f>IF(X$10="","",SUMPRODUCT(--(db!$B$2:$B$6347=$E101),(LEN(db!$G$2:$G$6347)-LEN(SUBSTITUTE((UPPER(db!$G$2:$G$6347)),UPPER(X$10),"")))/LEN(X$10)))</f>
        <v>0</v>
      </c>
      <c r="Y101" s="30">
        <f>IF(Y$10="","",SUMPRODUCT(--(db!$B$2:$B$6347=$E101),(LEN(db!$G$2:$G$6347)-LEN(SUBSTITUTE((UPPER(db!$G$2:$G$6347)),UPPER(Y$10),"")))/LEN(Y$10)))</f>
        <v>0</v>
      </c>
      <c r="Z101" s="30">
        <f>IF(Z$10="","",SUMPRODUCT(--(db!$B$2:$B$6347=$E101),(LEN(db!$G$2:$G$6347)-LEN(SUBSTITUTE((UPPER(db!$G$2:$G$6347)),UPPER(Z$10),"")))/LEN(Z$10)))</f>
        <v>0</v>
      </c>
      <c r="AA101" s="30">
        <f>IF(AA$10="","",SUMPRODUCT(--(db!$B$2:$B$6347=$E101),(LEN(db!$G$2:$G$6347)-LEN(SUBSTITUTE((UPPER(db!$G$2:$G$6347)),UPPER(AA$10),"")))/LEN(AA$10)))</f>
        <v>0</v>
      </c>
      <c r="AB101" s="30">
        <f>IF(AB$10="","",SUMPRODUCT(--(db!$B$2:$B$6347=$E101),(LEN(db!$G$2:$G$6347)-LEN(SUBSTITUTE((UPPER(db!$G$2:$G$6347)),UPPER(AB$10),"")))/LEN(AB$10)))</f>
        <v>0</v>
      </c>
      <c r="AC101" s="30">
        <f>IF(AC$10="","",SUMPRODUCT(--(db!$B$2:$B$6347=$E101),(LEN(db!$G$2:$G$6347)-LEN(SUBSTITUTE((UPPER(db!$G$2:$G$6347)),UPPER(AC$10),"")))/LEN(AC$10)))</f>
        <v>0</v>
      </c>
      <c r="AD101" s="30">
        <f>IF(AD$10="","",SUMPRODUCT(--(db!$B$2:$B$6347=$E101),(LEN(db!$G$2:$G$6347)-LEN(SUBSTITUTE((UPPER(db!$G$2:$G$6347)),UPPER(AD$10),"")))/LEN(AD$10)))</f>
        <v>0</v>
      </c>
      <c r="AE101" s="30">
        <f>IF(AE$10="","",SUMPRODUCT(--(db!$B$2:$B$6347=$E101),(LEN(db!$G$2:$G$6347)-LEN(SUBSTITUTE((UPPER(db!$G$2:$G$6347)),UPPER(AE$10),"")))/LEN(AE$10)))</f>
        <v>0</v>
      </c>
      <c r="AF101" s="30">
        <f>IF(AF$10="","",SUMPRODUCT(--(db!$B$2:$B$6347=$E101),(LEN(db!$G$2:$G$6347)-LEN(SUBSTITUTE((UPPER(db!$G$2:$G$6347)),UPPER(AF$10),"")))/LEN(AF$10)))</f>
        <v>0</v>
      </c>
      <c r="AG101" s="30">
        <f>IF(AG$10="","",SUMPRODUCT(--(db!$B$2:$B$6347=$E101),(LEN(db!$G$2:$G$6347)-LEN(SUBSTITUTE((UPPER(db!$G$2:$G$6347)),UPPER(AG$10),"")))/LEN(AG$10)))</f>
        <v>0</v>
      </c>
      <c r="AH101" s="30">
        <f>IF(AH$10="","",SUMPRODUCT(--(db!$B$2:$B$6347=$E101),(LEN(db!$G$2:$G$6347)-LEN(SUBSTITUTE((UPPER(db!$G$2:$G$6347)),UPPER(AH$10),"")))/LEN(AH$10)))</f>
        <v>0</v>
      </c>
      <c r="AI101" s="30">
        <f>IF(AI$10="","",SUMPRODUCT(--(db!$B$2:$B$6347=$E101),(LEN(db!$G$2:$G$6347)-LEN(SUBSTITUTE((UPPER(db!$G$2:$G$6347)),UPPER(AI$10),"")))/LEN(AI$10)))</f>
        <v>0</v>
      </c>
      <c r="AJ101" s="30">
        <f>IF(AJ$10="","",SUMPRODUCT(--(db!$B$2:$B$6347=$E101),(LEN(db!$G$2:$G$6347)-LEN(SUBSTITUTE((UPPER(db!$G$2:$G$6347)),UPPER(AJ$10),"")))/LEN(AJ$10)))</f>
        <v>0</v>
      </c>
      <c r="AK101" s="30">
        <f>IF(AK$10="","",SUMPRODUCT(--(db!$B$2:$B$6347=$E101),(LEN(db!$G$2:$G$6347)-LEN(SUBSTITUTE((UPPER(db!$G$2:$G$6347)),UPPER(AK$10),"")))/LEN(AK$10)))</f>
        <v>0</v>
      </c>
      <c r="AL101" s="30">
        <f>IF(AL$10="","",SUMPRODUCT(--(db!$B$2:$B$6347=$E101),(LEN(db!$G$2:$G$6347)-LEN(SUBSTITUTE((UPPER(db!$G$2:$G$6347)),UPPER(AL$10),"")))/LEN(AL$10)))</f>
        <v>0</v>
      </c>
      <c r="AM101" s="30">
        <f>IF(AM$10="","",SUMPRODUCT(--(db!$B$2:$B$6347=$E101),(LEN(db!$G$2:$G$6347)-LEN(SUBSTITUTE((UPPER(db!$G$2:$G$6347)),UPPER(AM$10),"")))/LEN(AM$10)))</f>
        <v>0</v>
      </c>
      <c r="AN101" s="30">
        <f>IF(AN$10="","",SUMPRODUCT(--(db!$B$2:$B$6347=$E101),(LEN(db!$G$2:$G$6347)-LEN(SUBSTITUTE((UPPER(db!$G$2:$G$6347)),UPPER(AN$10),"")))/LEN(AN$10)))</f>
        <v>0</v>
      </c>
      <c r="AO101" s="30">
        <f>IF(AO$10="","",SUMPRODUCT(--(db!$B$2:$B$6347=$E101),(LEN(db!$G$2:$G$6347)-LEN(SUBSTITUTE((UPPER(db!$G$2:$G$6347)),UPPER(AO$10),"")))/LEN(AO$10)))</f>
        <v>0</v>
      </c>
      <c r="AP101" s="30">
        <f>IF(AP$10="","",SUMPRODUCT(--(db!$B$2:$B$6347=$E101),(LEN(db!$G$2:$G$6347)-LEN(SUBSTITUTE((UPPER(db!$G$2:$G$6347)),UPPER(AP$10),"")))/LEN(AP$10)))</f>
        <v>0</v>
      </c>
      <c r="AQ101" s="129">
        <f>IF(AQ$10="","",SUMPRODUCT(--(db!$B$2:$B$6347=$E101),(LEN(db!$G$2:$G$6347)-LEN(SUBSTITUTE((UPPER(db!$G$2:$G$6347)),UPPER(AQ$10),"")))/LEN(AQ$10)))</f>
        <v>0</v>
      </c>
      <c r="AR101" s="120">
        <v>91</v>
      </c>
      <c r="AS101" s="115"/>
      <c r="AT101" s="121"/>
      <c r="AU101" s="122">
        <f t="shared" si="20"/>
        <v>0</v>
      </c>
      <c r="AV101" s="5"/>
      <c r="AW101" s="347">
        <v>41</v>
      </c>
      <c r="AX101" s="295" t="s">
        <v>346</v>
      </c>
      <c r="AY101" s="264">
        <f>SUM($T$51,$AB$51)</f>
        <v>0</v>
      </c>
      <c r="AZ101" s="176">
        <f t="shared" si="23"/>
        <v>0</v>
      </c>
      <c r="BA101" s="133">
        <f t="shared" si="24"/>
        <v>0</v>
      </c>
      <c r="BB101" s="550"/>
      <c r="BC101" s="9"/>
      <c r="BD101" s="294"/>
      <c r="BE101" s="295"/>
      <c r="BF101" s="296"/>
      <c r="BG101" s="296"/>
      <c r="BH101" s="296"/>
      <c r="BI101" s="296"/>
      <c r="BJ101" s="296"/>
      <c r="BK101" s="296"/>
      <c r="BL101" s="298"/>
      <c r="BM101" s="295"/>
      <c r="BN101" s="295"/>
      <c r="BO101" s="302"/>
      <c r="BP101" s="295"/>
      <c r="BQ101" s="299"/>
    </row>
    <row r="102" spans="3:69" x14ac:dyDescent="0.25">
      <c r="C102" s="115"/>
      <c r="D102" s="115"/>
      <c r="E102" s="116">
        <v>92</v>
      </c>
      <c r="F102" s="128">
        <f>IF(F$10="","",SUMPRODUCT(--(db!$B$2:$B$6347=$E102),(LEN(db!$G$2:$G$6347)-LEN(SUBSTITUTE((UPPER(db!$G$2:$G$6347)),UPPER(F$10),"")))/LEN(F$10)))</f>
        <v>0</v>
      </c>
      <c r="G102" s="30">
        <f>IF(G$10="","",SUMPRODUCT(--(db!$B$2:$B$6347=$E102),(LEN(db!$G$2:$G$6347)-LEN(SUBSTITUTE((UPPER(db!$G$2:$G$6347)),UPPER(G$10),"")))/LEN(G$10)))</f>
        <v>0</v>
      </c>
      <c r="H102" s="30">
        <f>IF(H$10="","",SUMPRODUCT(--(db!$B$2:$B$6347=$E102),(LEN(db!$G$2:$G$6347)-LEN(SUBSTITUTE((UPPER(db!$G$2:$G$6347)),UPPER(H$10),"")))/LEN(H$10)))</f>
        <v>0</v>
      </c>
      <c r="I102" s="30">
        <f>IF(I$10="","",SUMPRODUCT(--(db!$B$2:$B$6347=$E102),(LEN(db!$G$2:$G$6347)-LEN(SUBSTITUTE((UPPER(db!$G$2:$G$6347)),UPPER(I$10),"")))/LEN(I$10)))</f>
        <v>0</v>
      </c>
      <c r="J102" s="30">
        <f>IF(J$10="","",SUMPRODUCT(--(db!$B$2:$B$6347=$E102),(LEN(db!$G$2:$G$6347)-LEN(SUBSTITUTE((UPPER(db!$G$2:$G$6347)),UPPER(J$10),"")))/LEN(J$10)))</f>
        <v>0</v>
      </c>
      <c r="K102" s="30">
        <f>IF(K$10="","",SUMPRODUCT(--(db!$B$2:$B$6347=$E102),(LEN(db!$G$2:$G$6347)-LEN(SUBSTITUTE((UPPER(db!$G$2:$G$6347)),UPPER(K$10),"")))/LEN(K$10)))</f>
        <v>0</v>
      </c>
      <c r="L102" s="30">
        <f>IF(L$10="","",SUMPRODUCT(--(db!$B$2:$B$6347=$E102),(LEN(db!$G$2:$G$6347)-LEN(SUBSTITUTE((UPPER(db!$G$2:$G$6347)),UPPER(L$10),"")))/LEN(L$10)))</f>
        <v>0</v>
      </c>
      <c r="M102" s="30">
        <f>IF(M$10="","",SUMPRODUCT(--(db!$B$2:$B$6347=$E102),(LEN(db!$G$2:$G$6347)-LEN(SUBSTITUTE((UPPER(db!$G$2:$G$6347)),UPPER(M$10),"")))/LEN(M$10)))</f>
        <v>0</v>
      </c>
      <c r="N102" s="30">
        <f>IF(N$10="","",SUMPRODUCT(--(db!$B$2:$B$6347=$E102),(LEN(db!$G$2:$G$6347)-LEN(SUBSTITUTE((UPPER(db!$G$2:$G$6347)),UPPER(N$10),"")))/LEN(N$10)))</f>
        <v>0</v>
      </c>
      <c r="O102" s="30">
        <f>IF(O$10="","",SUMPRODUCT(--(db!$B$2:$B$6347=$E102),(LEN(db!$G$2:$G$6347)-LEN(SUBSTITUTE((UPPER(db!$G$2:$G$6347)),UPPER(O$10),"")))/LEN(O$10)))</f>
        <v>0</v>
      </c>
      <c r="P102" s="30">
        <f>IF(P$10="","",SUMPRODUCT(--(db!$B$2:$B$6347=$E102),(LEN(db!$G$2:$G$6347)-LEN(SUBSTITUTE((UPPER(db!$G$2:$G$6347)),UPPER(P$10),"")))/LEN(P$10)))</f>
        <v>0</v>
      </c>
      <c r="Q102" s="30">
        <f>IF(Q$10="","",SUMPRODUCT(--(db!$B$2:$B$6347=$E102),(LEN(db!$G$2:$G$6347)-LEN(SUBSTITUTE((UPPER(db!$G$2:$G$6347)),UPPER(Q$10),"")))/LEN(Q$10)))</f>
        <v>0</v>
      </c>
      <c r="R102" s="30">
        <f>IF(R$10="","",SUMPRODUCT(--(db!$B$2:$B$6347=$E102),(LEN(db!$G$2:$G$6347)-LEN(SUBSTITUTE((UPPER(db!$G$2:$G$6347)),UPPER(R$10),"")))/LEN(R$10)))</f>
        <v>0</v>
      </c>
      <c r="S102" s="30">
        <f>IF(S$10="","",SUMPRODUCT(--(db!$B$2:$B$6347=$E102),(LEN(db!$G$2:$G$6347)-LEN(SUBSTITUTE((UPPER(db!$G$2:$G$6347)),UPPER(S$10),"")))/LEN(S$10)))</f>
        <v>0</v>
      </c>
      <c r="T102" s="30">
        <f>IF(T$10="","",SUMPRODUCT(--(db!$B$2:$B$6347=$E102),(LEN(db!$G$2:$G$6347)-LEN(SUBSTITUTE((UPPER(db!$G$2:$G$6347)),UPPER(T$10),"")))/LEN(T$10)))</f>
        <v>0</v>
      </c>
      <c r="U102" s="30">
        <f>IF(U$10="","",SUMPRODUCT(--(db!$B$2:$B$6347=$E102),(LEN(db!$G$2:$G$6347)-LEN(SUBSTITUTE((UPPER(db!$G$2:$G$6347)),UPPER(U$10),"")))/LEN(U$10)))</f>
        <v>0</v>
      </c>
      <c r="V102" s="30">
        <f>IF(V$10="","",SUMPRODUCT(--(db!$B$2:$B$6347=$E102),(LEN(db!$G$2:$G$6347)-LEN(SUBSTITUTE((UPPER(db!$G$2:$G$6347)),UPPER(V$10),"")))/LEN(V$10)))</f>
        <v>0</v>
      </c>
      <c r="W102" s="30">
        <f>IF(W$10="","",SUMPRODUCT(--(db!$B$2:$B$6347=$E102),(LEN(db!$G$2:$G$6347)-LEN(SUBSTITUTE((UPPER(db!$G$2:$G$6347)),UPPER(W$10),"")))/LEN(W$10)))</f>
        <v>0</v>
      </c>
      <c r="X102" s="30">
        <f>IF(X$10="","",SUMPRODUCT(--(db!$B$2:$B$6347=$E102),(LEN(db!$G$2:$G$6347)-LEN(SUBSTITUTE((UPPER(db!$G$2:$G$6347)),UPPER(X$10),"")))/LEN(X$10)))</f>
        <v>0</v>
      </c>
      <c r="Y102" s="30">
        <f>IF(Y$10="","",SUMPRODUCT(--(db!$B$2:$B$6347=$E102),(LEN(db!$G$2:$G$6347)-LEN(SUBSTITUTE((UPPER(db!$G$2:$G$6347)),UPPER(Y$10),"")))/LEN(Y$10)))</f>
        <v>0</v>
      </c>
      <c r="Z102" s="30">
        <f>IF(Z$10="","",SUMPRODUCT(--(db!$B$2:$B$6347=$E102),(LEN(db!$G$2:$G$6347)-LEN(SUBSTITUTE((UPPER(db!$G$2:$G$6347)),UPPER(Z$10),"")))/LEN(Z$10)))</f>
        <v>0</v>
      </c>
      <c r="AA102" s="30">
        <f>IF(AA$10="","",SUMPRODUCT(--(db!$B$2:$B$6347=$E102),(LEN(db!$G$2:$G$6347)-LEN(SUBSTITUTE((UPPER(db!$G$2:$G$6347)),UPPER(AA$10),"")))/LEN(AA$10)))</f>
        <v>0</v>
      </c>
      <c r="AB102" s="30">
        <f>IF(AB$10="","",SUMPRODUCT(--(db!$B$2:$B$6347=$E102),(LEN(db!$G$2:$G$6347)-LEN(SUBSTITUTE((UPPER(db!$G$2:$G$6347)),UPPER(AB$10),"")))/LEN(AB$10)))</f>
        <v>0</v>
      </c>
      <c r="AC102" s="30">
        <f>IF(AC$10="","",SUMPRODUCT(--(db!$B$2:$B$6347=$E102),(LEN(db!$G$2:$G$6347)-LEN(SUBSTITUTE((UPPER(db!$G$2:$G$6347)),UPPER(AC$10),"")))/LEN(AC$10)))</f>
        <v>0</v>
      </c>
      <c r="AD102" s="30">
        <f>IF(AD$10="","",SUMPRODUCT(--(db!$B$2:$B$6347=$E102),(LEN(db!$G$2:$G$6347)-LEN(SUBSTITUTE((UPPER(db!$G$2:$G$6347)),UPPER(AD$10),"")))/LEN(AD$10)))</f>
        <v>0</v>
      </c>
      <c r="AE102" s="30">
        <f>IF(AE$10="","",SUMPRODUCT(--(db!$B$2:$B$6347=$E102),(LEN(db!$G$2:$G$6347)-LEN(SUBSTITUTE((UPPER(db!$G$2:$G$6347)),UPPER(AE$10),"")))/LEN(AE$10)))</f>
        <v>0</v>
      </c>
      <c r="AF102" s="30">
        <f>IF(AF$10="","",SUMPRODUCT(--(db!$B$2:$B$6347=$E102),(LEN(db!$G$2:$G$6347)-LEN(SUBSTITUTE((UPPER(db!$G$2:$G$6347)),UPPER(AF$10),"")))/LEN(AF$10)))</f>
        <v>0</v>
      </c>
      <c r="AG102" s="30">
        <f>IF(AG$10="","",SUMPRODUCT(--(db!$B$2:$B$6347=$E102),(LEN(db!$G$2:$G$6347)-LEN(SUBSTITUTE((UPPER(db!$G$2:$G$6347)),UPPER(AG$10),"")))/LEN(AG$10)))</f>
        <v>0</v>
      </c>
      <c r="AH102" s="30">
        <f>IF(AH$10="","",SUMPRODUCT(--(db!$B$2:$B$6347=$E102),(LEN(db!$G$2:$G$6347)-LEN(SUBSTITUTE((UPPER(db!$G$2:$G$6347)),UPPER(AH$10),"")))/LEN(AH$10)))</f>
        <v>0</v>
      </c>
      <c r="AI102" s="30">
        <f>IF(AI$10="","",SUMPRODUCT(--(db!$B$2:$B$6347=$E102),(LEN(db!$G$2:$G$6347)-LEN(SUBSTITUTE((UPPER(db!$G$2:$G$6347)),UPPER(AI$10),"")))/LEN(AI$10)))</f>
        <v>0</v>
      </c>
      <c r="AJ102" s="30">
        <f>IF(AJ$10="","",SUMPRODUCT(--(db!$B$2:$B$6347=$E102),(LEN(db!$G$2:$G$6347)-LEN(SUBSTITUTE((UPPER(db!$G$2:$G$6347)),UPPER(AJ$10),"")))/LEN(AJ$10)))</f>
        <v>0</v>
      </c>
      <c r="AK102" s="30">
        <f>IF(AK$10="","",SUMPRODUCT(--(db!$B$2:$B$6347=$E102),(LEN(db!$G$2:$G$6347)-LEN(SUBSTITUTE((UPPER(db!$G$2:$G$6347)),UPPER(AK$10),"")))/LEN(AK$10)))</f>
        <v>0</v>
      </c>
      <c r="AL102" s="30">
        <f>IF(AL$10="","",SUMPRODUCT(--(db!$B$2:$B$6347=$E102),(LEN(db!$G$2:$G$6347)-LEN(SUBSTITUTE((UPPER(db!$G$2:$G$6347)),UPPER(AL$10),"")))/LEN(AL$10)))</f>
        <v>0</v>
      </c>
      <c r="AM102" s="30">
        <f>IF(AM$10="","",SUMPRODUCT(--(db!$B$2:$B$6347=$E102),(LEN(db!$G$2:$G$6347)-LEN(SUBSTITUTE((UPPER(db!$G$2:$G$6347)),UPPER(AM$10),"")))/LEN(AM$10)))</f>
        <v>0</v>
      </c>
      <c r="AN102" s="30">
        <f>IF(AN$10="","",SUMPRODUCT(--(db!$B$2:$B$6347=$E102),(LEN(db!$G$2:$G$6347)-LEN(SUBSTITUTE((UPPER(db!$G$2:$G$6347)),UPPER(AN$10),"")))/LEN(AN$10)))</f>
        <v>0</v>
      </c>
      <c r="AO102" s="30">
        <f>IF(AO$10="","",SUMPRODUCT(--(db!$B$2:$B$6347=$E102),(LEN(db!$G$2:$G$6347)-LEN(SUBSTITUTE((UPPER(db!$G$2:$G$6347)),UPPER(AO$10),"")))/LEN(AO$10)))</f>
        <v>0</v>
      </c>
      <c r="AP102" s="30">
        <f>IF(AP$10="","",SUMPRODUCT(--(db!$B$2:$B$6347=$E102),(LEN(db!$G$2:$G$6347)-LEN(SUBSTITUTE((UPPER(db!$G$2:$G$6347)),UPPER(AP$10),"")))/LEN(AP$10)))</f>
        <v>0</v>
      </c>
      <c r="AQ102" s="129">
        <f>IF(AQ$10="","",SUMPRODUCT(--(db!$B$2:$B$6347=$E102),(LEN(db!$G$2:$G$6347)-LEN(SUBSTITUTE((UPPER(db!$G$2:$G$6347)),UPPER(AQ$10),"")))/LEN(AQ$10)))</f>
        <v>0</v>
      </c>
      <c r="AR102" s="120">
        <v>92</v>
      </c>
      <c r="AS102" s="115"/>
      <c r="AT102" s="121"/>
      <c r="AU102" s="122">
        <f t="shared" si="20"/>
        <v>0</v>
      </c>
      <c r="AV102" s="5"/>
      <c r="AW102" s="347">
        <v>42</v>
      </c>
      <c r="AX102" s="295" t="s">
        <v>346</v>
      </c>
      <c r="AY102" s="266">
        <f>SUM($T$52,$AB$52)</f>
        <v>0</v>
      </c>
      <c r="AZ102" s="176">
        <f t="shared" si="23"/>
        <v>0</v>
      </c>
      <c r="BA102" s="133">
        <f t="shared" si="24"/>
        <v>0</v>
      </c>
      <c r="BB102" s="550"/>
      <c r="BC102" s="9"/>
      <c r="BD102" s="294"/>
      <c r="BE102" s="295"/>
      <c r="BF102" s="296"/>
      <c r="BG102" s="296"/>
      <c r="BH102" s="296"/>
      <c r="BI102" s="296"/>
      <c r="BJ102" s="296"/>
      <c r="BK102" s="297" t="s">
        <v>383</v>
      </c>
      <c r="BL102" s="298">
        <f>SUM(AU85:AU100)</f>
        <v>0</v>
      </c>
      <c r="BM102" s="295"/>
      <c r="BN102" s="295"/>
      <c r="BO102" s="295"/>
      <c r="BP102" s="295"/>
      <c r="BQ102" s="299"/>
    </row>
    <row r="103" spans="3:69" x14ac:dyDescent="0.25">
      <c r="C103" s="115"/>
      <c r="D103" s="115"/>
      <c r="E103" s="116">
        <v>93</v>
      </c>
      <c r="F103" s="128">
        <f>IF(F$10="","",SUMPRODUCT(--(db!$B$2:$B$6347=$E103),(LEN(db!$G$2:$G$6347)-LEN(SUBSTITUTE((UPPER(db!$G$2:$G$6347)),UPPER(F$10),"")))/LEN(F$10)))</f>
        <v>0</v>
      </c>
      <c r="G103" s="30">
        <f>IF(G$10="","",SUMPRODUCT(--(db!$B$2:$B$6347=$E103),(LEN(db!$G$2:$G$6347)-LEN(SUBSTITUTE((UPPER(db!$G$2:$G$6347)),UPPER(G$10),"")))/LEN(G$10)))</f>
        <v>0</v>
      </c>
      <c r="H103" s="30">
        <f>IF(H$10="","",SUMPRODUCT(--(db!$B$2:$B$6347=$E103),(LEN(db!$G$2:$G$6347)-LEN(SUBSTITUTE((UPPER(db!$G$2:$G$6347)),UPPER(H$10),"")))/LEN(H$10)))</f>
        <v>0</v>
      </c>
      <c r="I103" s="30">
        <f>IF(I$10="","",SUMPRODUCT(--(db!$B$2:$B$6347=$E103),(LEN(db!$G$2:$G$6347)-LEN(SUBSTITUTE((UPPER(db!$G$2:$G$6347)),UPPER(I$10),"")))/LEN(I$10)))</f>
        <v>0</v>
      </c>
      <c r="J103" s="30">
        <f>IF(J$10="","",SUMPRODUCT(--(db!$B$2:$B$6347=$E103),(LEN(db!$G$2:$G$6347)-LEN(SUBSTITUTE((UPPER(db!$G$2:$G$6347)),UPPER(J$10),"")))/LEN(J$10)))</f>
        <v>0</v>
      </c>
      <c r="K103" s="30">
        <f>IF(K$10="","",SUMPRODUCT(--(db!$B$2:$B$6347=$E103),(LEN(db!$G$2:$G$6347)-LEN(SUBSTITUTE((UPPER(db!$G$2:$G$6347)),UPPER(K$10),"")))/LEN(K$10)))</f>
        <v>0</v>
      </c>
      <c r="L103" s="30">
        <f>IF(L$10="","",SUMPRODUCT(--(db!$B$2:$B$6347=$E103),(LEN(db!$G$2:$G$6347)-LEN(SUBSTITUTE((UPPER(db!$G$2:$G$6347)),UPPER(L$10),"")))/LEN(L$10)))</f>
        <v>0</v>
      </c>
      <c r="M103" s="30">
        <f>IF(M$10="","",SUMPRODUCT(--(db!$B$2:$B$6347=$E103),(LEN(db!$G$2:$G$6347)-LEN(SUBSTITUTE((UPPER(db!$G$2:$G$6347)),UPPER(M$10),"")))/LEN(M$10)))</f>
        <v>0</v>
      </c>
      <c r="N103" s="30">
        <f>IF(N$10="","",SUMPRODUCT(--(db!$B$2:$B$6347=$E103),(LEN(db!$G$2:$G$6347)-LEN(SUBSTITUTE((UPPER(db!$G$2:$G$6347)),UPPER(N$10),"")))/LEN(N$10)))</f>
        <v>0</v>
      </c>
      <c r="O103" s="30">
        <f>IF(O$10="","",SUMPRODUCT(--(db!$B$2:$B$6347=$E103),(LEN(db!$G$2:$G$6347)-LEN(SUBSTITUTE((UPPER(db!$G$2:$G$6347)),UPPER(O$10),"")))/LEN(O$10)))</f>
        <v>0</v>
      </c>
      <c r="P103" s="30">
        <f>IF(P$10="","",SUMPRODUCT(--(db!$B$2:$B$6347=$E103),(LEN(db!$G$2:$G$6347)-LEN(SUBSTITUTE((UPPER(db!$G$2:$G$6347)),UPPER(P$10),"")))/LEN(P$10)))</f>
        <v>0</v>
      </c>
      <c r="Q103" s="30">
        <f>IF(Q$10="","",SUMPRODUCT(--(db!$B$2:$B$6347=$E103),(LEN(db!$G$2:$G$6347)-LEN(SUBSTITUTE((UPPER(db!$G$2:$G$6347)),UPPER(Q$10),"")))/LEN(Q$10)))</f>
        <v>0</v>
      </c>
      <c r="R103" s="30">
        <f>IF(R$10="","",SUMPRODUCT(--(db!$B$2:$B$6347=$E103),(LEN(db!$G$2:$G$6347)-LEN(SUBSTITUTE((UPPER(db!$G$2:$G$6347)),UPPER(R$10),"")))/LEN(R$10)))</f>
        <v>0</v>
      </c>
      <c r="S103" s="30">
        <f>IF(S$10="","",SUMPRODUCT(--(db!$B$2:$B$6347=$E103),(LEN(db!$G$2:$G$6347)-LEN(SUBSTITUTE((UPPER(db!$G$2:$G$6347)),UPPER(S$10),"")))/LEN(S$10)))</f>
        <v>0</v>
      </c>
      <c r="T103" s="30">
        <f>IF(T$10="","",SUMPRODUCT(--(db!$B$2:$B$6347=$E103),(LEN(db!$G$2:$G$6347)-LEN(SUBSTITUTE((UPPER(db!$G$2:$G$6347)),UPPER(T$10),"")))/LEN(T$10)))</f>
        <v>0</v>
      </c>
      <c r="U103" s="30">
        <f>IF(U$10="","",SUMPRODUCT(--(db!$B$2:$B$6347=$E103),(LEN(db!$G$2:$G$6347)-LEN(SUBSTITUTE((UPPER(db!$G$2:$G$6347)),UPPER(U$10),"")))/LEN(U$10)))</f>
        <v>0</v>
      </c>
      <c r="V103" s="30">
        <f>IF(V$10="","",SUMPRODUCT(--(db!$B$2:$B$6347=$E103),(LEN(db!$G$2:$G$6347)-LEN(SUBSTITUTE((UPPER(db!$G$2:$G$6347)),UPPER(V$10),"")))/LEN(V$10)))</f>
        <v>0</v>
      </c>
      <c r="W103" s="30">
        <f>IF(W$10="","",SUMPRODUCT(--(db!$B$2:$B$6347=$E103),(LEN(db!$G$2:$G$6347)-LEN(SUBSTITUTE((UPPER(db!$G$2:$G$6347)),UPPER(W$10),"")))/LEN(W$10)))</f>
        <v>0</v>
      </c>
      <c r="X103" s="30">
        <f>IF(X$10="","",SUMPRODUCT(--(db!$B$2:$B$6347=$E103),(LEN(db!$G$2:$G$6347)-LEN(SUBSTITUTE((UPPER(db!$G$2:$G$6347)),UPPER(X$10),"")))/LEN(X$10)))</f>
        <v>0</v>
      </c>
      <c r="Y103" s="30">
        <f>IF(Y$10="","",SUMPRODUCT(--(db!$B$2:$B$6347=$E103),(LEN(db!$G$2:$G$6347)-LEN(SUBSTITUTE((UPPER(db!$G$2:$G$6347)),UPPER(Y$10),"")))/LEN(Y$10)))</f>
        <v>0</v>
      </c>
      <c r="Z103" s="30">
        <f>IF(Z$10="","",SUMPRODUCT(--(db!$B$2:$B$6347=$E103),(LEN(db!$G$2:$G$6347)-LEN(SUBSTITUTE((UPPER(db!$G$2:$G$6347)),UPPER(Z$10),"")))/LEN(Z$10)))</f>
        <v>0</v>
      </c>
      <c r="AA103" s="30">
        <f>IF(AA$10="","",SUMPRODUCT(--(db!$B$2:$B$6347=$E103),(LEN(db!$G$2:$G$6347)-LEN(SUBSTITUTE((UPPER(db!$G$2:$G$6347)),UPPER(AA$10),"")))/LEN(AA$10)))</f>
        <v>0</v>
      </c>
      <c r="AB103" s="30">
        <f>IF(AB$10="","",SUMPRODUCT(--(db!$B$2:$B$6347=$E103),(LEN(db!$G$2:$G$6347)-LEN(SUBSTITUTE((UPPER(db!$G$2:$G$6347)),UPPER(AB$10),"")))/LEN(AB$10)))</f>
        <v>0</v>
      </c>
      <c r="AC103" s="30">
        <f>IF(AC$10="","",SUMPRODUCT(--(db!$B$2:$B$6347=$E103),(LEN(db!$G$2:$G$6347)-LEN(SUBSTITUTE((UPPER(db!$G$2:$G$6347)),UPPER(AC$10),"")))/LEN(AC$10)))</f>
        <v>0</v>
      </c>
      <c r="AD103" s="30">
        <f>IF(AD$10="","",SUMPRODUCT(--(db!$B$2:$B$6347=$E103),(LEN(db!$G$2:$G$6347)-LEN(SUBSTITUTE((UPPER(db!$G$2:$G$6347)),UPPER(AD$10),"")))/LEN(AD$10)))</f>
        <v>0</v>
      </c>
      <c r="AE103" s="30">
        <f>IF(AE$10="","",SUMPRODUCT(--(db!$B$2:$B$6347=$E103),(LEN(db!$G$2:$G$6347)-LEN(SUBSTITUTE((UPPER(db!$G$2:$G$6347)),UPPER(AE$10),"")))/LEN(AE$10)))</f>
        <v>0</v>
      </c>
      <c r="AF103" s="30">
        <f>IF(AF$10="","",SUMPRODUCT(--(db!$B$2:$B$6347=$E103),(LEN(db!$G$2:$G$6347)-LEN(SUBSTITUTE((UPPER(db!$G$2:$G$6347)),UPPER(AF$10),"")))/LEN(AF$10)))</f>
        <v>0</v>
      </c>
      <c r="AG103" s="30">
        <f>IF(AG$10="","",SUMPRODUCT(--(db!$B$2:$B$6347=$E103),(LEN(db!$G$2:$G$6347)-LEN(SUBSTITUTE((UPPER(db!$G$2:$G$6347)),UPPER(AG$10),"")))/LEN(AG$10)))</f>
        <v>0</v>
      </c>
      <c r="AH103" s="30">
        <f>IF(AH$10="","",SUMPRODUCT(--(db!$B$2:$B$6347=$E103),(LEN(db!$G$2:$G$6347)-LEN(SUBSTITUTE((UPPER(db!$G$2:$G$6347)),UPPER(AH$10),"")))/LEN(AH$10)))</f>
        <v>0</v>
      </c>
      <c r="AI103" s="30">
        <f>IF(AI$10="","",SUMPRODUCT(--(db!$B$2:$B$6347=$E103),(LEN(db!$G$2:$G$6347)-LEN(SUBSTITUTE((UPPER(db!$G$2:$G$6347)),UPPER(AI$10),"")))/LEN(AI$10)))</f>
        <v>0</v>
      </c>
      <c r="AJ103" s="30">
        <f>IF(AJ$10="","",SUMPRODUCT(--(db!$B$2:$B$6347=$E103),(LEN(db!$G$2:$G$6347)-LEN(SUBSTITUTE((UPPER(db!$G$2:$G$6347)),UPPER(AJ$10),"")))/LEN(AJ$10)))</f>
        <v>0</v>
      </c>
      <c r="AK103" s="30">
        <f>IF(AK$10="","",SUMPRODUCT(--(db!$B$2:$B$6347=$E103),(LEN(db!$G$2:$G$6347)-LEN(SUBSTITUTE((UPPER(db!$G$2:$G$6347)),UPPER(AK$10),"")))/LEN(AK$10)))</f>
        <v>0</v>
      </c>
      <c r="AL103" s="30">
        <f>IF(AL$10="","",SUMPRODUCT(--(db!$B$2:$B$6347=$E103),(LEN(db!$G$2:$G$6347)-LEN(SUBSTITUTE((UPPER(db!$G$2:$G$6347)),UPPER(AL$10),"")))/LEN(AL$10)))</f>
        <v>0</v>
      </c>
      <c r="AM103" s="30">
        <f>IF(AM$10="","",SUMPRODUCT(--(db!$B$2:$B$6347=$E103),(LEN(db!$G$2:$G$6347)-LEN(SUBSTITUTE((UPPER(db!$G$2:$G$6347)),UPPER(AM$10),"")))/LEN(AM$10)))</f>
        <v>0</v>
      </c>
      <c r="AN103" s="30">
        <f>IF(AN$10="","",SUMPRODUCT(--(db!$B$2:$B$6347=$E103),(LEN(db!$G$2:$G$6347)-LEN(SUBSTITUTE((UPPER(db!$G$2:$G$6347)),UPPER(AN$10),"")))/LEN(AN$10)))</f>
        <v>0</v>
      </c>
      <c r="AO103" s="30">
        <f>IF(AO$10="","",SUMPRODUCT(--(db!$B$2:$B$6347=$E103),(LEN(db!$G$2:$G$6347)-LEN(SUBSTITUTE((UPPER(db!$G$2:$G$6347)),UPPER(AO$10),"")))/LEN(AO$10)))</f>
        <v>0</v>
      </c>
      <c r="AP103" s="30">
        <f>IF(AP$10="","",SUMPRODUCT(--(db!$B$2:$B$6347=$E103),(LEN(db!$G$2:$G$6347)-LEN(SUBSTITUTE((UPPER(db!$G$2:$G$6347)),UPPER(AP$10),"")))/LEN(AP$10)))</f>
        <v>0</v>
      </c>
      <c r="AQ103" s="129">
        <f>IF(AQ$10="","",SUMPRODUCT(--(db!$B$2:$B$6347=$E103),(LEN(db!$G$2:$G$6347)-LEN(SUBSTITUTE((UPPER(db!$G$2:$G$6347)),UPPER(AQ$10),"")))/LEN(AQ$10)))</f>
        <v>0</v>
      </c>
      <c r="AR103" s="120">
        <v>93</v>
      </c>
      <c r="AS103" s="115"/>
      <c r="AT103" s="121"/>
      <c r="AU103" s="122">
        <f t="shared" si="20"/>
        <v>0</v>
      </c>
      <c r="AV103" s="5"/>
      <c r="AW103" s="347">
        <v>43</v>
      </c>
      <c r="AX103" s="295" t="s">
        <v>346</v>
      </c>
      <c r="AY103" s="266">
        <f>SUM($T$53,$AB$53)</f>
        <v>0</v>
      </c>
      <c r="AZ103" s="176">
        <f t="shared" si="23"/>
        <v>0</v>
      </c>
      <c r="BA103" s="133">
        <f t="shared" si="24"/>
        <v>0</v>
      </c>
      <c r="BB103" s="550"/>
      <c r="BC103" s="9"/>
      <c r="BD103" s="294"/>
      <c r="BE103" s="295"/>
      <c r="BF103" s="296"/>
      <c r="BG103" s="296"/>
      <c r="BH103" s="296"/>
      <c r="BI103" s="296"/>
      <c r="BJ103" s="296"/>
      <c r="BK103" s="297" t="s">
        <v>384</v>
      </c>
      <c r="BL103" s="300" t="str">
        <f>"19 x "&amp;BL102/19</f>
        <v>19 x 0</v>
      </c>
      <c r="BM103" s="295"/>
      <c r="BN103" s="295"/>
      <c r="BO103" s="295"/>
      <c r="BP103" s="295"/>
      <c r="BQ103" s="299"/>
    </row>
    <row r="104" spans="3:69" x14ac:dyDescent="0.25">
      <c r="C104" s="115"/>
      <c r="D104" s="115"/>
      <c r="E104" s="116">
        <v>94</v>
      </c>
      <c r="F104" s="128">
        <f>IF(F$10="","",SUMPRODUCT(--(db!$B$2:$B$6347=$E104),(LEN(db!$G$2:$G$6347)-LEN(SUBSTITUTE((UPPER(db!$G$2:$G$6347)),UPPER(F$10),"")))/LEN(F$10)))</f>
        <v>0</v>
      </c>
      <c r="G104" s="30">
        <f>IF(G$10="","",SUMPRODUCT(--(db!$B$2:$B$6347=$E104),(LEN(db!$G$2:$G$6347)-LEN(SUBSTITUTE((UPPER(db!$G$2:$G$6347)),UPPER(G$10),"")))/LEN(G$10)))</f>
        <v>0</v>
      </c>
      <c r="H104" s="30">
        <f>IF(H$10="","",SUMPRODUCT(--(db!$B$2:$B$6347=$E104),(LEN(db!$G$2:$G$6347)-LEN(SUBSTITUTE((UPPER(db!$G$2:$G$6347)),UPPER(H$10),"")))/LEN(H$10)))</f>
        <v>0</v>
      </c>
      <c r="I104" s="30">
        <f>IF(I$10="","",SUMPRODUCT(--(db!$B$2:$B$6347=$E104),(LEN(db!$G$2:$G$6347)-LEN(SUBSTITUTE((UPPER(db!$G$2:$G$6347)),UPPER(I$10),"")))/LEN(I$10)))</f>
        <v>0</v>
      </c>
      <c r="J104" s="30">
        <f>IF(J$10="","",SUMPRODUCT(--(db!$B$2:$B$6347=$E104),(LEN(db!$G$2:$G$6347)-LEN(SUBSTITUTE((UPPER(db!$G$2:$G$6347)),UPPER(J$10),"")))/LEN(J$10)))</f>
        <v>0</v>
      </c>
      <c r="K104" s="30">
        <f>IF(K$10="","",SUMPRODUCT(--(db!$B$2:$B$6347=$E104),(LEN(db!$G$2:$G$6347)-LEN(SUBSTITUTE((UPPER(db!$G$2:$G$6347)),UPPER(K$10),"")))/LEN(K$10)))</f>
        <v>0</v>
      </c>
      <c r="L104" s="30">
        <f>IF(L$10="","",SUMPRODUCT(--(db!$B$2:$B$6347=$E104),(LEN(db!$G$2:$G$6347)-LEN(SUBSTITUTE((UPPER(db!$G$2:$G$6347)),UPPER(L$10),"")))/LEN(L$10)))</f>
        <v>0</v>
      </c>
      <c r="M104" s="30">
        <f>IF(M$10="","",SUMPRODUCT(--(db!$B$2:$B$6347=$E104),(LEN(db!$G$2:$G$6347)-LEN(SUBSTITUTE((UPPER(db!$G$2:$G$6347)),UPPER(M$10),"")))/LEN(M$10)))</f>
        <v>0</v>
      </c>
      <c r="N104" s="30">
        <f>IF(N$10="","",SUMPRODUCT(--(db!$B$2:$B$6347=$E104),(LEN(db!$G$2:$G$6347)-LEN(SUBSTITUTE((UPPER(db!$G$2:$G$6347)),UPPER(N$10),"")))/LEN(N$10)))</f>
        <v>0</v>
      </c>
      <c r="O104" s="30">
        <f>IF(O$10="","",SUMPRODUCT(--(db!$B$2:$B$6347=$E104),(LEN(db!$G$2:$G$6347)-LEN(SUBSTITUTE((UPPER(db!$G$2:$G$6347)),UPPER(O$10),"")))/LEN(O$10)))</f>
        <v>0</v>
      </c>
      <c r="P104" s="30">
        <f>IF(P$10="","",SUMPRODUCT(--(db!$B$2:$B$6347=$E104),(LEN(db!$G$2:$G$6347)-LEN(SUBSTITUTE((UPPER(db!$G$2:$G$6347)),UPPER(P$10),"")))/LEN(P$10)))</f>
        <v>0</v>
      </c>
      <c r="Q104" s="30">
        <f>IF(Q$10="","",SUMPRODUCT(--(db!$B$2:$B$6347=$E104),(LEN(db!$G$2:$G$6347)-LEN(SUBSTITUTE((UPPER(db!$G$2:$G$6347)),UPPER(Q$10),"")))/LEN(Q$10)))</f>
        <v>0</v>
      </c>
      <c r="R104" s="30">
        <f>IF(R$10="","",SUMPRODUCT(--(db!$B$2:$B$6347=$E104),(LEN(db!$G$2:$G$6347)-LEN(SUBSTITUTE((UPPER(db!$G$2:$G$6347)),UPPER(R$10),"")))/LEN(R$10)))</f>
        <v>0</v>
      </c>
      <c r="S104" s="30">
        <f>IF(S$10="","",SUMPRODUCT(--(db!$B$2:$B$6347=$E104),(LEN(db!$G$2:$G$6347)-LEN(SUBSTITUTE((UPPER(db!$G$2:$G$6347)),UPPER(S$10),"")))/LEN(S$10)))</f>
        <v>0</v>
      </c>
      <c r="T104" s="30">
        <f>IF(T$10="","",SUMPRODUCT(--(db!$B$2:$B$6347=$E104),(LEN(db!$G$2:$G$6347)-LEN(SUBSTITUTE((UPPER(db!$G$2:$G$6347)),UPPER(T$10),"")))/LEN(T$10)))</f>
        <v>0</v>
      </c>
      <c r="U104" s="30">
        <f>IF(U$10="","",SUMPRODUCT(--(db!$B$2:$B$6347=$E104),(LEN(db!$G$2:$G$6347)-LEN(SUBSTITUTE((UPPER(db!$G$2:$G$6347)),UPPER(U$10),"")))/LEN(U$10)))</f>
        <v>0</v>
      </c>
      <c r="V104" s="30">
        <f>IF(V$10="","",SUMPRODUCT(--(db!$B$2:$B$6347=$E104),(LEN(db!$G$2:$G$6347)-LEN(SUBSTITUTE((UPPER(db!$G$2:$G$6347)),UPPER(V$10),"")))/LEN(V$10)))</f>
        <v>0</v>
      </c>
      <c r="W104" s="30">
        <f>IF(W$10="","",SUMPRODUCT(--(db!$B$2:$B$6347=$E104),(LEN(db!$G$2:$G$6347)-LEN(SUBSTITUTE((UPPER(db!$G$2:$G$6347)),UPPER(W$10),"")))/LEN(W$10)))</f>
        <v>0</v>
      </c>
      <c r="X104" s="30">
        <f>IF(X$10="","",SUMPRODUCT(--(db!$B$2:$B$6347=$E104),(LEN(db!$G$2:$G$6347)-LEN(SUBSTITUTE((UPPER(db!$G$2:$G$6347)),UPPER(X$10),"")))/LEN(X$10)))</f>
        <v>0</v>
      </c>
      <c r="Y104" s="30">
        <f>IF(Y$10="","",SUMPRODUCT(--(db!$B$2:$B$6347=$E104),(LEN(db!$G$2:$G$6347)-LEN(SUBSTITUTE((UPPER(db!$G$2:$G$6347)),UPPER(Y$10),"")))/LEN(Y$10)))</f>
        <v>0</v>
      </c>
      <c r="Z104" s="30">
        <f>IF(Z$10="","",SUMPRODUCT(--(db!$B$2:$B$6347=$E104),(LEN(db!$G$2:$G$6347)-LEN(SUBSTITUTE((UPPER(db!$G$2:$G$6347)),UPPER(Z$10),"")))/LEN(Z$10)))</f>
        <v>0</v>
      </c>
      <c r="AA104" s="30">
        <f>IF(AA$10="","",SUMPRODUCT(--(db!$B$2:$B$6347=$E104),(LEN(db!$G$2:$G$6347)-LEN(SUBSTITUTE((UPPER(db!$G$2:$G$6347)),UPPER(AA$10),"")))/LEN(AA$10)))</f>
        <v>0</v>
      </c>
      <c r="AB104" s="30">
        <f>IF(AB$10="","",SUMPRODUCT(--(db!$B$2:$B$6347=$E104),(LEN(db!$G$2:$G$6347)-LEN(SUBSTITUTE((UPPER(db!$G$2:$G$6347)),UPPER(AB$10),"")))/LEN(AB$10)))</f>
        <v>0</v>
      </c>
      <c r="AC104" s="30">
        <f>IF(AC$10="","",SUMPRODUCT(--(db!$B$2:$B$6347=$E104),(LEN(db!$G$2:$G$6347)-LEN(SUBSTITUTE((UPPER(db!$G$2:$G$6347)),UPPER(AC$10),"")))/LEN(AC$10)))</f>
        <v>0</v>
      </c>
      <c r="AD104" s="30">
        <f>IF(AD$10="","",SUMPRODUCT(--(db!$B$2:$B$6347=$E104),(LEN(db!$G$2:$G$6347)-LEN(SUBSTITUTE((UPPER(db!$G$2:$G$6347)),UPPER(AD$10),"")))/LEN(AD$10)))</f>
        <v>0</v>
      </c>
      <c r="AE104" s="30">
        <f>IF(AE$10="","",SUMPRODUCT(--(db!$B$2:$B$6347=$E104),(LEN(db!$G$2:$G$6347)-LEN(SUBSTITUTE((UPPER(db!$G$2:$G$6347)),UPPER(AE$10),"")))/LEN(AE$10)))</f>
        <v>0</v>
      </c>
      <c r="AF104" s="30">
        <f>IF(AF$10="","",SUMPRODUCT(--(db!$B$2:$B$6347=$E104),(LEN(db!$G$2:$G$6347)-LEN(SUBSTITUTE((UPPER(db!$G$2:$G$6347)),UPPER(AF$10),"")))/LEN(AF$10)))</f>
        <v>0</v>
      </c>
      <c r="AG104" s="30">
        <f>IF(AG$10="","",SUMPRODUCT(--(db!$B$2:$B$6347=$E104),(LEN(db!$G$2:$G$6347)-LEN(SUBSTITUTE((UPPER(db!$G$2:$G$6347)),UPPER(AG$10),"")))/LEN(AG$10)))</f>
        <v>0</v>
      </c>
      <c r="AH104" s="30">
        <f>IF(AH$10="","",SUMPRODUCT(--(db!$B$2:$B$6347=$E104),(LEN(db!$G$2:$G$6347)-LEN(SUBSTITUTE((UPPER(db!$G$2:$G$6347)),UPPER(AH$10),"")))/LEN(AH$10)))</f>
        <v>0</v>
      </c>
      <c r="AI104" s="30">
        <f>IF(AI$10="","",SUMPRODUCT(--(db!$B$2:$B$6347=$E104),(LEN(db!$G$2:$G$6347)-LEN(SUBSTITUTE((UPPER(db!$G$2:$G$6347)),UPPER(AI$10),"")))/LEN(AI$10)))</f>
        <v>0</v>
      </c>
      <c r="AJ104" s="30">
        <f>IF(AJ$10="","",SUMPRODUCT(--(db!$B$2:$B$6347=$E104),(LEN(db!$G$2:$G$6347)-LEN(SUBSTITUTE((UPPER(db!$G$2:$G$6347)),UPPER(AJ$10),"")))/LEN(AJ$10)))</f>
        <v>0</v>
      </c>
      <c r="AK104" s="30">
        <f>IF(AK$10="","",SUMPRODUCT(--(db!$B$2:$B$6347=$E104),(LEN(db!$G$2:$G$6347)-LEN(SUBSTITUTE((UPPER(db!$G$2:$G$6347)),UPPER(AK$10),"")))/LEN(AK$10)))</f>
        <v>0</v>
      </c>
      <c r="AL104" s="30">
        <f>IF(AL$10="","",SUMPRODUCT(--(db!$B$2:$B$6347=$E104),(LEN(db!$G$2:$G$6347)-LEN(SUBSTITUTE((UPPER(db!$G$2:$G$6347)),UPPER(AL$10),"")))/LEN(AL$10)))</f>
        <v>0</v>
      </c>
      <c r="AM104" s="30">
        <f>IF(AM$10="","",SUMPRODUCT(--(db!$B$2:$B$6347=$E104),(LEN(db!$G$2:$G$6347)-LEN(SUBSTITUTE((UPPER(db!$G$2:$G$6347)),UPPER(AM$10),"")))/LEN(AM$10)))</f>
        <v>0</v>
      </c>
      <c r="AN104" s="30">
        <f>IF(AN$10="","",SUMPRODUCT(--(db!$B$2:$B$6347=$E104),(LEN(db!$G$2:$G$6347)-LEN(SUBSTITUTE((UPPER(db!$G$2:$G$6347)),UPPER(AN$10),"")))/LEN(AN$10)))</f>
        <v>0</v>
      </c>
      <c r="AO104" s="30">
        <f>IF(AO$10="","",SUMPRODUCT(--(db!$B$2:$B$6347=$E104),(LEN(db!$G$2:$G$6347)-LEN(SUBSTITUTE((UPPER(db!$G$2:$G$6347)),UPPER(AO$10),"")))/LEN(AO$10)))</f>
        <v>0</v>
      </c>
      <c r="AP104" s="30">
        <f>IF(AP$10="","",SUMPRODUCT(--(db!$B$2:$B$6347=$E104),(LEN(db!$G$2:$G$6347)-LEN(SUBSTITUTE((UPPER(db!$G$2:$G$6347)),UPPER(AP$10),"")))/LEN(AP$10)))</f>
        <v>0</v>
      </c>
      <c r="AQ104" s="129">
        <f>IF(AQ$10="","",SUMPRODUCT(--(db!$B$2:$B$6347=$E104),(LEN(db!$G$2:$G$6347)-LEN(SUBSTITUTE((UPPER(db!$G$2:$G$6347)),UPPER(AQ$10),"")))/LEN(AQ$10)))</f>
        <v>0</v>
      </c>
      <c r="AR104" s="120">
        <v>94</v>
      </c>
      <c r="AS104" s="115"/>
      <c r="AT104" s="121"/>
      <c r="AU104" s="122">
        <f t="shared" si="20"/>
        <v>0</v>
      </c>
      <c r="AV104" s="5"/>
      <c r="AW104" s="347">
        <v>44</v>
      </c>
      <c r="AX104" s="295" t="s">
        <v>346</v>
      </c>
      <c r="AY104" s="266">
        <f>SUM($T$54,$AB$54)</f>
        <v>0</v>
      </c>
      <c r="AZ104" s="176">
        <f t="shared" si="23"/>
        <v>0</v>
      </c>
      <c r="BA104" s="133">
        <f t="shared" si="24"/>
        <v>0</v>
      </c>
      <c r="BB104" s="550"/>
      <c r="BC104" s="9"/>
      <c r="BD104" s="294"/>
      <c r="BE104" s="295"/>
      <c r="BF104" s="296"/>
      <c r="BG104" s="296"/>
      <c r="BH104" s="296"/>
      <c r="BI104" s="296"/>
      <c r="BJ104" s="296"/>
      <c r="BK104" s="296"/>
      <c r="BL104" s="298" t="s">
        <v>347</v>
      </c>
      <c r="BM104" s="295"/>
      <c r="BN104" s="295"/>
      <c r="BO104" s="295"/>
      <c r="BP104" s="295"/>
      <c r="BQ104" s="299"/>
    </row>
    <row r="105" spans="3:69" x14ac:dyDescent="0.25">
      <c r="C105" s="115"/>
      <c r="D105" s="115"/>
      <c r="E105" s="116">
        <v>95</v>
      </c>
      <c r="F105" s="128">
        <f>IF(F$10="","",SUMPRODUCT(--(db!$B$2:$B$6347=$E105),(LEN(db!$G$2:$G$6347)-LEN(SUBSTITUTE((UPPER(db!$G$2:$G$6347)),UPPER(F$10),"")))/LEN(F$10)))</f>
        <v>0</v>
      </c>
      <c r="G105" s="30">
        <f>IF(G$10="","",SUMPRODUCT(--(db!$B$2:$B$6347=$E105),(LEN(db!$G$2:$G$6347)-LEN(SUBSTITUTE((UPPER(db!$G$2:$G$6347)),UPPER(G$10),"")))/LEN(G$10)))</f>
        <v>0</v>
      </c>
      <c r="H105" s="30">
        <f>IF(H$10="","",SUMPRODUCT(--(db!$B$2:$B$6347=$E105),(LEN(db!$G$2:$G$6347)-LEN(SUBSTITUTE((UPPER(db!$G$2:$G$6347)),UPPER(H$10),"")))/LEN(H$10)))</f>
        <v>0</v>
      </c>
      <c r="I105" s="30">
        <f>IF(I$10="","",SUMPRODUCT(--(db!$B$2:$B$6347=$E105),(LEN(db!$G$2:$G$6347)-LEN(SUBSTITUTE((UPPER(db!$G$2:$G$6347)),UPPER(I$10),"")))/LEN(I$10)))</f>
        <v>0</v>
      </c>
      <c r="J105" s="30">
        <f>IF(J$10="","",SUMPRODUCT(--(db!$B$2:$B$6347=$E105),(LEN(db!$G$2:$G$6347)-LEN(SUBSTITUTE((UPPER(db!$G$2:$G$6347)),UPPER(J$10),"")))/LEN(J$10)))</f>
        <v>0</v>
      </c>
      <c r="K105" s="30">
        <f>IF(K$10="","",SUMPRODUCT(--(db!$B$2:$B$6347=$E105),(LEN(db!$G$2:$G$6347)-LEN(SUBSTITUTE((UPPER(db!$G$2:$G$6347)),UPPER(K$10),"")))/LEN(K$10)))</f>
        <v>0</v>
      </c>
      <c r="L105" s="30">
        <f>IF(L$10="","",SUMPRODUCT(--(db!$B$2:$B$6347=$E105),(LEN(db!$G$2:$G$6347)-LEN(SUBSTITUTE((UPPER(db!$G$2:$G$6347)),UPPER(L$10),"")))/LEN(L$10)))</f>
        <v>0</v>
      </c>
      <c r="M105" s="30">
        <f>IF(M$10="","",SUMPRODUCT(--(db!$B$2:$B$6347=$E105),(LEN(db!$G$2:$G$6347)-LEN(SUBSTITUTE((UPPER(db!$G$2:$G$6347)),UPPER(M$10),"")))/LEN(M$10)))</f>
        <v>0</v>
      </c>
      <c r="N105" s="30">
        <f>IF(N$10="","",SUMPRODUCT(--(db!$B$2:$B$6347=$E105),(LEN(db!$G$2:$G$6347)-LEN(SUBSTITUTE((UPPER(db!$G$2:$G$6347)),UPPER(N$10),"")))/LEN(N$10)))</f>
        <v>0</v>
      </c>
      <c r="O105" s="30">
        <f>IF(O$10="","",SUMPRODUCT(--(db!$B$2:$B$6347=$E105),(LEN(db!$G$2:$G$6347)-LEN(SUBSTITUTE((UPPER(db!$G$2:$G$6347)),UPPER(O$10),"")))/LEN(O$10)))</f>
        <v>0</v>
      </c>
      <c r="P105" s="30">
        <f>IF(P$10="","",SUMPRODUCT(--(db!$B$2:$B$6347=$E105),(LEN(db!$G$2:$G$6347)-LEN(SUBSTITUTE((UPPER(db!$G$2:$G$6347)),UPPER(P$10),"")))/LEN(P$10)))</f>
        <v>0</v>
      </c>
      <c r="Q105" s="30">
        <f>IF(Q$10="","",SUMPRODUCT(--(db!$B$2:$B$6347=$E105),(LEN(db!$G$2:$G$6347)-LEN(SUBSTITUTE((UPPER(db!$G$2:$G$6347)),UPPER(Q$10),"")))/LEN(Q$10)))</f>
        <v>0</v>
      </c>
      <c r="R105" s="30">
        <f>IF(R$10="","",SUMPRODUCT(--(db!$B$2:$B$6347=$E105),(LEN(db!$G$2:$G$6347)-LEN(SUBSTITUTE((UPPER(db!$G$2:$G$6347)),UPPER(R$10),"")))/LEN(R$10)))</f>
        <v>0</v>
      </c>
      <c r="S105" s="30">
        <f>IF(S$10="","",SUMPRODUCT(--(db!$B$2:$B$6347=$E105),(LEN(db!$G$2:$G$6347)-LEN(SUBSTITUTE((UPPER(db!$G$2:$G$6347)),UPPER(S$10),"")))/LEN(S$10)))</f>
        <v>0</v>
      </c>
      <c r="T105" s="30">
        <f>IF(T$10="","",SUMPRODUCT(--(db!$B$2:$B$6347=$E105),(LEN(db!$G$2:$G$6347)-LEN(SUBSTITUTE((UPPER(db!$G$2:$G$6347)),UPPER(T$10),"")))/LEN(T$10)))</f>
        <v>0</v>
      </c>
      <c r="U105" s="30">
        <f>IF(U$10="","",SUMPRODUCT(--(db!$B$2:$B$6347=$E105),(LEN(db!$G$2:$G$6347)-LEN(SUBSTITUTE((UPPER(db!$G$2:$G$6347)),UPPER(U$10),"")))/LEN(U$10)))</f>
        <v>0</v>
      </c>
      <c r="V105" s="30">
        <f>IF(V$10="","",SUMPRODUCT(--(db!$B$2:$B$6347=$E105),(LEN(db!$G$2:$G$6347)-LEN(SUBSTITUTE((UPPER(db!$G$2:$G$6347)),UPPER(V$10),"")))/LEN(V$10)))</f>
        <v>0</v>
      </c>
      <c r="W105" s="30">
        <f>IF(W$10="","",SUMPRODUCT(--(db!$B$2:$B$6347=$E105),(LEN(db!$G$2:$G$6347)-LEN(SUBSTITUTE((UPPER(db!$G$2:$G$6347)),UPPER(W$10),"")))/LEN(W$10)))</f>
        <v>0</v>
      </c>
      <c r="X105" s="30">
        <f>IF(X$10="","",SUMPRODUCT(--(db!$B$2:$B$6347=$E105),(LEN(db!$G$2:$G$6347)-LEN(SUBSTITUTE((UPPER(db!$G$2:$G$6347)),UPPER(X$10),"")))/LEN(X$10)))</f>
        <v>0</v>
      </c>
      <c r="Y105" s="30">
        <f>IF(Y$10="","",SUMPRODUCT(--(db!$B$2:$B$6347=$E105),(LEN(db!$G$2:$G$6347)-LEN(SUBSTITUTE((UPPER(db!$G$2:$G$6347)),UPPER(Y$10),"")))/LEN(Y$10)))</f>
        <v>0</v>
      </c>
      <c r="Z105" s="30">
        <f>IF(Z$10="","",SUMPRODUCT(--(db!$B$2:$B$6347=$E105),(LEN(db!$G$2:$G$6347)-LEN(SUBSTITUTE((UPPER(db!$G$2:$G$6347)),UPPER(Z$10),"")))/LEN(Z$10)))</f>
        <v>0</v>
      </c>
      <c r="AA105" s="30">
        <f>IF(AA$10="","",SUMPRODUCT(--(db!$B$2:$B$6347=$E105),(LEN(db!$G$2:$G$6347)-LEN(SUBSTITUTE((UPPER(db!$G$2:$G$6347)),UPPER(AA$10),"")))/LEN(AA$10)))</f>
        <v>0</v>
      </c>
      <c r="AB105" s="30">
        <f>IF(AB$10="","",SUMPRODUCT(--(db!$B$2:$B$6347=$E105),(LEN(db!$G$2:$G$6347)-LEN(SUBSTITUTE((UPPER(db!$G$2:$G$6347)),UPPER(AB$10),"")))/LEN(AB$10)))</f>
        <v>0</v>
      </c>
      <c r="AC105" s="30">
        <f>IF(AC$10="","",SUMPRODUCT(--(db!$B$2:$B$6347=$E105),(LEN(db!$G$2:$G$6347)-LEN(SUBSTITUTE((UPPER(db!$G$2:$G$6347)),UPPER(AC$10),"")))/LEN(AC$10)))</f>
        <v>0</v>
      </c>
      <c r="AD105" s="30">
        <f>IF(AD$10="","",SUMPRODUCT(--(db!$B$2:$B$6347=$E105),(LEN(db!$G$2:$G$6347)-LEN(SUBSTITUTE((UPPER(db!$G$2:$G$6347)),UPPER(AD$10),"")))/LEN(AD$10)))</f>
        <v>0</v>
      </c>
      <c r="AE105" s="30">
        <f>IF(AE$10="","",SUMPRODUCT(--(db!$B$2:$B$6347=$E105),(LEN(db!$G$2:$G$6347)-LEN(SUBSTITUTE((UPPER(db!$G$2:$G$6347)),UPPER(AE$10),"")))/LEN(AE$10)))</f>
        <v>0</v>
      </c>
      <c r="AF105" s="30">
        <f>IF(AF$10="","",SUMPRODUCT(--(db!$B$2:$B$6347=$E105),(LEN(db!$G$2:$G$6347)-LEN(SUBSTITUTE((UPPER(db!$G$2:$G$6347)),UPPER(AF$10),"")))/LEN(AF$10)))</f>
        <v>0</v>
      </c>
      <c r="AG105" s="30">
        <f>IF(AG$10="","",SUMPRODUCT(--(db!$B$2:$B$6347=$E105),(LEN(db!$G$2:$G$6347)-LEN(SUBSTITUTE((UPPER(db!$G$2:$G$6347)),UPPER(AG$10),"")))/LEN(AG$10)))</f>
        <v>0</v>
      </c>
      <c r="AH105" s="30">
        <f>IF(AH$10="","",SUMPRODUCT(--(db!$B$2:$B$6347=$E105),(LEN(db!$G$2:$G$6347)-LEN(SUBSTITUTE((UPPER(db!$G$2:$G$6347)),UPPER(AH$10),"")))/LEN(AH$10)))</f>
        <v>0</v>
      </c>
      <c r="AI105" s="30">
        <f>IF(AI$10="","",SUMPRODUCT(--(db!$B$2:$B$6347=$E105),(LEN(db!$G$2:$G$6347)-LEN(SUBSTITUTE((UPPER(db!$G$2:$G$6347)),UPPER(AI$10),"")))/LEN(AI$10)))</f>
        <v>0</v>
      </c>
      <c r="AJ105" s="30">
        <f>IF(AJ$10="","",SUMPRODUCT(--(db!$B$2:$B$6347=$E105),(LEN(db!$G$2:$G$6347)-LEN(SUBSTITUTE((UPPER(db!$G$2:$G$6347)),UPPER(AJ$10),"")))/LEN(AJ$10)))</f>
        <v>0</v>
      </c>
      <c r="AK105" s="30">
        <f>IF(AK$10="","",SUMPRODUCT(--(db!$B$2:$B$6347=$E105),(LEN(db!$G$2:$G$6347)-LEN(SUBSTITUTE((UPPER(db!$G$2:$G$6347)),UPPER(AK$10),"")))/LEN(AK$10)))</f>
        <v>0</v>
      </c>
      <c r="AL105" s="30">
        <f>IF(AL$10="","",SUMPRODUCT(--(db!$B$2:$B$6347=$E105),(LEN(db!$G$2:$G$6347)-LEN(SUBSTITUTE((UPPER(db!$G$2:$G$6347)),UPPER(AL$10),"")))/LEN(AL$10)))</f>
        <v>0</v>
      </c>
      <c r="AM105" s="30">
        <f>IF(AM$10="","",SUMPRODUCT(--(db!$B$2:$B$6347=$E105),(LEN(db!$G$2:$G$6347)-LEN(SUBSTITUTE((UPPER(db!$G$2:$G$6347)),UPPER(AM$10),"")))/LEN(AM$10)))</f>
        <v>0</v>
      </c>
      <c r="AN105" s="30">
        <f>IF(AN$10="","",SUMPRODUCT(--(db!$B$2:$B$6347=$E105),(LEN(db!$G$2:$G$6347)-LEN(SUBSTITUTE((UPPER(db!$G$2:$G$6347)),UPPER(AN$10),"")))/LEN(AN$10)))</f>
        <v>0</v>
      </c>
      <c r="AO105" s="30">
        <f>IF(AO$10="","",SUMPRODUCT(--(db!$B$2:$B$6347=$E105),(LEN(db!$G$2:$G$6347)-LEN(SUBSTITUTE((UPPER(db!$G$2:$G$6347)),UPPER(AO$10),"")))/LEN(AO$10)))</f>
        <v>0</v>
      </c>
      <c r="AP105" s="30">
        <f>IF(AP$10="","",SUMPRODUCT(--(db!$B$2:$B$6347=$E105),(LEN(db!$G$2:$G$6347)-LEN(SUBSTITUTE((UPPER(db!$G$2:$G$6347)),UPPER(AP$10),"")))/LEN(AP$10)))</f>
        <v>0</v>
      </c>
      <c r="AQ105" s="143">
        <f>IF(AQ$10="","",SUMPRODUCT(--(db!$B$2:$B$6347=$E105),(LEN(db!$G$2:$G$6347)-LEN(SUBSTITUTE((UPPER(db!$G$2:$G$6347)),UPPER(AQ$10),"")))/LEN(AQ$10)))</f>
        <v>0</v>
      </c>
      <c r="AR105" s="120">
        <v>95</v>
      </c>
      <c r="AS105" s="115"/>
      <c r="AT105" s="121"/>
      <c r="AU105" s="122">
        <f t="shared" si="20"/>
        <v>0</v>
      </c>
      <c r="AV105" s="5"/>
      <c r="AW105" s="347">
        <v>45</v>
      </c>
      <c r="AX105" s="295" t="s">
        <v>346</v>
      </c>
      <c r="AY105" s="266">
        <f>SUM($T$55,$AB$55)</f>
        <v>0</v>
      </c>
      <c r="AZ105" s="176">
        <f t="shared" si="23"/>
        <v>0</v>
      </c>
      <c r="BA105" s="133">
        <f t="shared" si="24"/>
        <v>0</v>
      </c>
      <c r="BB105" s="550"/>
      <c r="BC105" s="9"/>
      <c r="BD105" s="294"/>
      <c r="BE105" s="295"/>
      <c r="BF105" s="296"/>
      <c r="BG105" s="296"/>
      <c r="BH105" s="296"/>
      <c r="BI105" s="296"/>
      <c r="BJ105" s="296"/>
      <c r="BK105" s="296"/>
      <c r="BL105" s="301">
        <f>MOD(BL102,19)</f>
        <v>0</v>
      </c>
      <c r="BM105" s="295"/>
      <c r="BN105" s="295"/>
      <c r="BO105" s="295"/>
      <c r="BP105" s="295"/>
      <c r="BQ105" s="299"/>
    </row>
    <row r="106" spans="3:69" x14ac:dyDescent="0.25">
      <c r="C106" s="115"/>
      <c r="D106" s="115"/>
      <c r="E106" s="116">
        <v>96</v>
      </c>
      <c r="F106" s="128">
        <f>IF(F$10="","",SUMPRODUCT(--(db!$B$2:$B$6347=$E106),(LEN(db!$G$2:$G$6347)-LEN(SUBSTITUTE((UPPER(db!$G$2:$G$6347)),UPPER(F$10),"")))/LEN(F$10)))</f>
        <v>0</v>
      </c>
      <c r="G106" s="30">
        <f>IF(G$10="","",SUMPRODUCT(--(db!$B$2:$B$6347=$E106),(LEN(db!$G$2:$G$6347)-LEN(SUBSTITUTE((UPPER(db!$G$2:$G$6347)),UPPER(G$10),"")))/LEN(G$10)))</f>
        <v>0</v>
      </c>
      <c r="H106" s="30">
        <f>IF(H$10="","",SUMPRODUCT(--(db!$B$2:$B$6347=$E106),(LEN(db!$G$2:$G$6347)-LEN(SUBSTITUTE((UPPER(db!$G$2:$G$6347)),UPPER(H$10),"")))/LEN(H$10)))</f>
        <v>0</v>
      </c>
      <c r="I106" s="30">
        <f>IF(I$10="","",SUMPRODUCT(--(db!$B$2:$B$6347=$E106),(LEN(db!$G$2:$G$6347)-LEN(SUBSTITUTE((UPPER(db!$G$2:$G$6347)),UPPER(I$10),"")))/LEN(I$10)))</f>
        <v>0</v>
      </c>
      <c r="J106" s="30">
        <f>IF(J$10="","",SUMPRODUCT(--(db!$B$2:$B$6347=$E106),(LEN(db!$G$2:$G$6347)-LEN(SUBSTITUTE((UPPER(db!$G$2:$G$6347)),UPPER(J$10),"")))/LEN(J$10)))</f>
        <v>0</v>
      </c>
      <c r="K106" s="30">
        <f>IF(K$10="","",SUMPRODUCT(--(db!$B$2:$B$6347=$E106),(LEN(db!$G$2:$G$6347)-LEN(SUBSTITUTE((UPPER(db!$G$2:$G$6347)),UPPER(K$10),"")))/LEN(K$10)))</f>
        <v>0</v>
      </c>
      <c r="L106" s="30">
        <f>IF(L$10="","",SUMPRODUCT(--(db!$B$2:$B$6347=$E106),(LEN(db!$G$2:$G$6347)-LEN(SUBSTITUTE((UPPER(db!$G$2:$G$6347)),UPPER(L$10),"")))/LEN(L$10)))</f>
        <v>0</v>
      </c>
      <c r="M106" s="30">
        <f>IF(M$10="","",SUMPRODUCT(--(db!$B$2:$B$6347=$E106),(LEN(db!$G$2:$G$6347)-LEN(SUBSTITUTE((UPPER(db!$G$2:$G$6347)),UPPER(M$10),"")))/LEN(M$10)))</f>
        <v>0</v>
      </c>
      <c r="N106" s="30">
        <f>IF(N$10="","",SUMPRODUCT(--(db!$B$2:$B$6347=$E106),(LEN(db!$G$2:$G$6347)-LEN(SUBSTITUTE((UPPER(db!$G$2:$G$6347)),UPPER(N$10),"")))/LEN(N$10)))</f>
        <v>0</v>
      </c>
      <c r="O106" s="30">
        <f>IF(O$10="","",SUMPRODUCT(--(db!$B$2:$B$6347=$E106),(LEN(db!$G$2:$G$6347)-LEN(SUBSTITUTE((UPPER(db!$G$2:$G$6347)),UPPER(O$10),"")))/LEN(O$10)))</f>
        <v>0</v>
      </c>
      <c r="P106" s="30">
        <f>IF(P$10="","",SUMPRODUCT(--(db!$B$2:$B$6347=$E106),(LEN(db!$G$2:$G$6347)-LEN(SUBSTITUTE((UPPER(db!$G$2:$G$6347)),UPPER(P$10),"")))/LEN(P$10)))</f>
        <v>0</v>
      </c>
      <c r="Q106" s="30">
        <f>IF(Q$10="","",SUMPRODUCT(--(db!$B$2:$B$6347=$E106),(LEN(db!$G$2:$G$6347)-LEN(SUBSTITUTE((UPPER(db!$G$2:$G$6347)),UPPER(Q$10),"")))/LEN(Q$10)))</f>
        <v>0</v>
      </c>
      <c r="R106" s="30">
        <f>IF(R$10="","",SUMPRODUCT(--(db!$B$2:$B$6347=$E106),(LEN(db!$G$2:$G$6347)-LEN(SUBSTITUTE((UPPER(db!$G$2:$G$6347)),UPPER(R$10),"")))/LEN(R$10)))</f>
        <v>0</v>
      </c>
      <c r="S106" s="30">
        <f>IF(S$10="","",SUMPRODUCT(--(db!$B$2:$B$6347=$E106),(LEN(db!$G$2:$G$6347)-LEN(SUBSTITUTE((UPPER(db!$G$2:$G$6347)),UPPER(S$10),"")))/LEN(S$10)))</f>
        <v>0</v>
      </c>
      <c r="T106" s="30">
        <f>IF(T$10="","",SUMPRODUCT(--(db!$B$2:$B$6347=$E106),(LEN(db!$G$2:$G$6347)-LEN(SUBSTITUTE((UPPER(db!$G$2:$G$6347)),UPPER(T$10),"")))/LEN(T$10)))</f>
        <v>0</v>
      </c>
      <c r="U106" s="30">
        <f>IF(U$10="","",SUMPRODUCT(--(db!$B$2:$B$6347=$E106),(LEN(db!$G$2:$G$6347)-LEN(SUBSTITUTE((UPPER(db!$G$2:$G$6347)),UPPER(U$10),"")))/LEN(U$10)))</f>
        <v>0</v>
      </c>
      <c r="V106" s="30">
        <f>IF(V$10="","",SUMPRODUCT(--(db!$B$2:$B$6347=$E106),(LEN(db!$G$2:$G$6347)-LEN(SUBSTITUTE((UPPER(db!$G$2:$G$6347)),UPPER(V$10),"")))/LEN(V$10)))</f>
        <v>0</v>
      </c>
      <c r="W106" s="30">
        <f>IF(W$10="","",SUMPRODUCT(--(db!$B$2:$B$6347=$E106),(LEN(db!$G$2:$G$6347)-LEN(SUBSTITUTE((UPPER(db!$G$2:$G$6347)),UPPER(W$10),"")))/LEN(W$10)))</f>
        <v>0</v>
      </c>
      <c r="X106" s="30">
        <f>IF(X$10="","",SUMPRODUCT(--(db!$B$2:$B$6347=$E106),(LEN(db!$G$2:$G$6347)-LEN(SUBSTITUTE((UPPER(db!$G$2:$G$6347)),UPPER(X$10),"")))/LEN(X$10)))</f>
        <v>0</v>
      </c>
      <c r="Y106" s="30">
        <f>IF(Y$10="","",SUMPRODUCT(--(db!$B$2:$B$6347=$E106),(LEN(db!$G$2:$G$6347)-LEN(SUBSTITUTE((UPPER(db!$G$2:$G$6347)),UPPER(Y$10),"")))/LEN(Y$10)))</f>
        <v>0</v>
      </c>
      <c r="Z106" s="30">
        <f>IF(Z$10="","",SUMPRODUCT(--(db!$B$2:$B$6347=$E106),(LEN(db!$G$2:$G$6347)-LEN(SUBSTITUTE((UPPER(db!$G$2:$G$6347)),UPPER(Z$10),"")))/LEN(Z$10)))</f>
        <v>0</v>
      </c>
      <c r="AA106" s="30">
        <f>IF(AA$10="","",SUMPRODUCT(--(db!$B$2:$B$6347=$E106),(LEN(db!$G$2:$G$6347)-LEN(SUBSTITUTE((UPPER(db!$G$2:$G$6347)),UPPER(AA$10),"")))/LEN(AA$10)))</f>
        <v>0</v>
      </c>
      <c r="AB106" s="30">
        <f>IF(AB$10="","",SUMPRODUCT(--(db!$B$2:$B$6347=$E106),(LEN(db!$G$2:$G$6347)-LEN(SUBSTITUTE((UPPER(db!$G$2:$G$6347)),UPPER(AB$10),"")))/LEN(AB$10)))</f>
        <v>0</v>
      </c>
      <c r="AC106" s="30">
        <f>IF(AC$10="","",SUMPRODUCT(--(db!$B$2:$B$6347=$E106),(LEN(db!$G$2:$G$6347)-LEN(SUBSTITUTE((UPPER(db!$G$2:$G$6347)),UPPER(AC$10),"")))/LEN(AC$10)))</f>
        <v>0</v>
      </c>
      <c r="AD106" s="30">
        <f>IF(AD$10="","",SUMPRODUCT(--(db!$B$2:$B$6347=$E106),(LEN(db!$G$2:$G$6347)-LEN(SUBSTITUTE((UPPER(db!$G$2:$G$6347)),UPPER(AD$10),"")))/LEN(AD$10)))</f>
        <v>0</v>
      </c>
      <c r="AE106" s="30">
        <f>IF(AE$10="","",SUMPRODUCT(--(db!$B$2:$B$6347=$E106),(LEN(db!$G$2:$G$6347)-LEN(SUBSTITUTE((UPPER(db!$G$2:$G$6347)),UPPER(AE$10),"")))/LEN(AE$10)))</f>
        <v>0</v>
      </c>
      <c r="AF106" s="30">
        <f>IF(AF$10="","",SUMPRODUCT(--(db!$B$2:$B$6347=$E106),(LEN(db!$G$2:$G$6347)-LEN(SUBSTITUTE((UPPER(db!$G$2:$G$6347)),UPPER(AF$10),"")))/LEN(AF$10)))</f>
        <v>0</v>
      </c>
      <c r="AG106" s="30">
        <f>IF(AG$10="","",SUMPRODUCT(--(db!$B$2:$B$6347=$E106),(LEN(db!$G$2:$G$6347)-LEN(SUBSTITUTE((UPPER(db!$G$2:$G$6347)),UPPER(AG$10),"")))/LEN(AG$10)))</f>
        <v>0</v>
      </c>
      <c r="AH106" s="30">
        <f>IF(AH$10="","",SUMPRODUCT(--(db!$B$2:$B$6347=$E106),(LEN(db!$G$2:$G$6347)-LEN(SUBSTITUTE((UPPER(db!$G$2:$G$6347)),UPPER(AH$10),"")))/LEN(AH$10)))</f>
        <v>0</v>
      </c>
      <c r="AI106" s="30">
        <f>IF(AI$10="","",SUMPRODUCT(--(db!$B$2:$B$6347=$E106),(LEN(db!$G$2:$G$6347)-LEN(SUBSTITUTE((UPPER(db!$G$2:$G$6347)),UPPER(AI$10),"")))/LEN(AI$10)))</f>
        <v>0</v>
      </c>
      <c r="AJ106" s="30">
        <f>IF(AJ$10="","",SUMPRODUCT(--(db!$B$2:$B$6347=$E106),(LEN(db!$G$2:$G$6347)-LEN(SUBSTITUTE((UPPER(db!$G$2:$G$6347)),UPPER(AJ$10),"")))/LEN(AJ$10)))</f>
        <v>0</v>
      </c>
      <c r="AK106" s="30">
        <f>IF(AK$10="","",SUMPRODUCT(--(db!$B$2:$B$6347=$E106),(LEN(db!$G$2:$G$6347)-LEN(SUBSTITUTE((UPPER(db!$G$2:$G$6347)),UPPER(AK$10),"")))/LEN(AK$10)))</f>
        <v>0</v>
      </c>
      <c r="AL106" s="30">
        <f>IF(AL$10="","",SUMPRODUCT(--(db!$B$2:$B$6347=$E106),(LEN(db!$G$2:$G$6347)-LEN(SUBSTITUTE((UPPER(db!$G$2:$G$6347)),UPPER(AL$10),"")))/LEN(AL$10)))</f>
        <v>0</v>
      </c>
      <c r="AM106" s="30">
        <f>IF(AM$10="","",SUMPRODUCT(--(db!$B$2:$B$6347=$E106),(LEN(db!$G$2:$G$6347)-LEN(SUBSTITUTE((UPPER(db!$G$2:$G$6347)),UPPER(AM$10),"")))/LEN(AM$10)))</f>
        <v>0</v>
      </c>
      <c r="AN106" s="30">
        <f>IF(AN$10="","",SUMPRODUCT(--(db!$B$2:$B$6347=$E106),(LEN(db!$G$2:$G$6347)-LEN(SUBSTITUTE((UPPER(db!$G$2:$G$6347)),UPPER(AN$10),"")))/LEN(AN$10)))</f>
        <v>0</v>
      </c>
      <c r="AO106" s="30">
        <f>IF(AO$10="","",SUMPRODUCT(--(db!$B$2:$B$6347=$E106),(LEN(db!$G$2:$G$6347)-LEN(SUBSTITUTE((UPPER(db!$G$2:$G$6347)),UPPER(AO$10),"")))/LEN(AO$10)))</f>
        <v>0</v>
      </c>
      <c r="AP106" s="30">
        <f>IF(AP$10="","",SUMPRODUCT(--(db!$B$2:$B$6347=$E106),(LEN(db!$G$2:$G$6347)-LEN(SUBSTITUTE((UPPER(db!$G$2:$G$6347)),UPPER(AP$10),"")))/LEN(AP$10)))</f>
        <v>0</v>
      </c>
      <c r="AQ106" s="129">
        <f>IF(AQ$10="","",SUMPRODUCT(--(db!$B$2:$B$6347=$E106),(LEN(db!$G$2:$G$6347)-LEN(SUBSTITUTE((UPPER(db!$G$2:$G$6347)),UPPER(AQ$10),"")))/LEN(AQ$10)))</f>
        <v>0</v>
      </c>
      <c r="AR106" s="120">
        <v>96</v>
      </c>
      <c r="AS106" s="115"/>
      <c r="AT106" s="121"/>
      <c r="AU106" s="122">
        <f t="shared" si="20"/>
        <v>0</v>
      </c>
      <c r="AV106" s="5"/>
      <c r="AW106" s="347">
        <v>46</v>
      </c>
      <c r="AX106" s="295" t="s">
        <v>346</v>
      </c>
      <c r="AY106" s="266">
        <f>SUM($T$56,$AB$56)</f>
        <v>0</v>
      </c>
      <c r="AZ106" s="176">
        <f t="shared" si="23"/>
        <v>0</v>
      </c>
      <c r="BA106" s="133">
        <f t="shared" si="24"/>
        <v>0</v>
      </c>
      <c r="BB106" s="550"/>
      <c r="BC106" s="9"/>
      <c r="BD106" s="294"/>
      <c r="BE106" s="295"/>
      <c r="BF106" s="296"/>
      <c r="BG106" s="296"/>
      <c r="BH106" s="296"/>
      <c r="BI106" s="296"/>
      <c r="BJ106" s="296"/>
      <c r="BK106" s="296"/>
      <c r="BL106" s="298"/>
      <c r="BM106" s="295"/>
      <c r="BN106" s="295"/>
      <c r="BO106" s="295"/>
      <c r="BP106" s="295"/>
      <c r="BQ106" s="299"/>
    </row>
    <row r="107" spans="3:69" x14ac:dyDescent="0.25">
      <c r="C107" s="115"/>
      <c r="D107" s="115"/>
      <c r="E107" s="116">
        <v>97</v>
      </c>
      <c r="F107" s="128">
        <f>IF(F$10="","",SUMPRODUCT(--(db!$B$2:$B$6347=$E107),(LEN(db!$G$2:$G$6347)-LEN(SUBSTITUTE((UPPER(db!$G$2:$G$6347)),UPPER(F$10),"")))/LEN(F$10)))</f>
        <v>0</v>
      </c>
      <c r="G107" s="30">
        <f>IF(G$10="","",SUMPRODUCT(--(db!$B$2:$B$6347=$E107),(LEN(db!$G$2:$G$6347)-LEN(SUBSTITUTE((UPPER(db!$G$2:$G$6347)),UPPER(G$10),"")))/LEN(G$10)))</f>
        <v>0</v>
      </c>
      <c r="H107" s="30">
        <f>IF(H$10="","",SUMPRODUCT(--(db!$B$2:$B$6347=$E107),(LEN(db!$G$2:$G$6347)-LEN(SUBSTITUTE((UPPER(db!$G$2:$G$6347)),UPPER(H$10),"")))/LEN(H$10)))</f>
        <v>0</v>
      </c>
      <c r="I107" s="30">
        <f>IF(I$10="","",SUMPRODUCT(--(db!$B$2:$B$6347=$E107),(LEN(db!$G$2:$G$6347)-LEN(SUBSTITUTE((UPPER(db!$G$2:$G$6347)),UPPER(I$10),"")))/LEN(I$10)))</f>
        <v>0</v>
      </c>
      <c r="J107" s="30">
        <f>IF(J$10="","",SUMPRODUCT(--(db!$B$2:$B$6347=$E107),(LEN(db!$G$2:$G$6347)-LEN(SUBSTITUTE((UPPER(db!$G$2:$G$6347)),UPPER(J$10),"")))/LEN(J$10)))</f>
        <v>0</v>
      </c>
      <c r="K107" s="30">
        <f>IF(K$10="","",SUMPRODUCT(--(db!$B$2:$B$6347=$E107),(LEN(db!$G$2:$G$6347)-LEN(SUBSTITUTE((UPPER(db!$G$2:$G$6347)),UPPER(K$10),"")))/LEN(K$10)))</f>
        <v>0</v>
      </c>
      <c r="L107" s="30">
        <f>IF(L$10="","",SUMPRODUCT(--(db!$B$2:$B$6347=$E107),(LEN(db!$G$2:$G$6347)-LEN(SUBSTITUTE((UPPER(db!$G$2:$G$6347)),UPPER(L$10),"")))/LEN(L$10)))</f>
        <v>0</v>
      </c>
      <c r="M107" s="30">
        <f>IF(M$10="","",SUMPRODUCT(--(db!$B$2:$B$6347=$E107),(LEN(db!$G$2:$G$6347)-LEN(SUBSTITUTE((UPPER(db!$G$2:$G$6347)),UPPER(M$10),"")))/LEN(M$10)))</f>
        <v>0</v>
      </c>
      <c r="N107" s="30">
        <f>IF(N$10="","",SUMPRODUCT(--(db!$B$2:$B$6347=$E107),(LEN(db!$G$2:$G$6347)-LEN(SUBSTITUTE((UPPER(db!$G$2:$G$6347)),UPPER(N$10),"")))/LEN(N$10)))</f>
        <v>0</v>
      </c>
      <c r="O107" s="30">
        <f>IF(O$10="","",SUMPRODUCT(--(db!$B$2:$B$6347=$E107),(LEN(db!$G$2:$G$6347)-LEN(SUBSTITUTE((UPPER(db!$G$2:$G$6347)),UPPER(O$10),"")))/LEN(O$10)))</f>
        <v>0</v>
      </c>
      <c r="P107" s="30">
        <f>IF(P$10="","",SUMPRODUCT(--(db!$B$2:$B$6347=$E107),(LEN(db!$G$2:$G$6347)-LEN(SUBSTITUTE((UPPER(db!$G$2:$G$6347)),UPPER(P$10),"")))/LEN(P$10)))</f>
        <v>0</v>
      </c>
      <c r="Q107" s="30">
        <f>IF(Q$10="","",SUMPRODUCT(--(db!$B$2:$B$6347=$E107),(LEN(db!$G$2:$G$6347)-LEN(SUBSTITUTE((UPPER(db!$G$2:$G$6347)),UPPER(Q$10),"")))/LEN(Q$10)))</f>
        <v>0</v>
      </c>
      <c r="R107" s="30">
        <f>IF(R$10="","",SUMPRODUCT(--(db!$B$2:$B$6347=$E107),(LEN(db!$G$2:$G$6347)-LEN(SUBSTITUTE((UPPER(db!$G$2:$G$6347)),UPPER(R$10),"")))/LEN(R$10)))</f>
        <v>0</v>
      </c>
      <c r="S107" s="30">
        <f>IF(S$10="","",SUMPRODUCT(--(db!$B$2:$B$6347=$E107),(LEN(db!$G$2:$G$6347)-LEN(SUBSTITUTE((UPPER(db!$G$2:$G$6347)),UPPER(S$10),"")))/LEN(S$10)))</f>
        <v>0</v>
      </c>
      <c r="T107" s="30">
        <f>IF(T$10="","",SUMPRODUCT(--(db!$B$2:$B$6347=$E107),(LEN(db!$G$2:$G$6347)-LEN(SUBSTITUTE((UPPER(db!$G$2:$G$6347)),UPPER(T$10),"")))/LEN(T$10)))</f>
        <v>0</v>
      </c>
      <c r="U107" s="30">
        <f>IF(U$10="","",SUMPRODUCT(--(db!$B$2:$B$6347=$E107),(LEN(db!$G$2:$G$6347)-LEN(SUBSTITUTE((UPPER(db!$G$2:$G$6347)),UPPER(U$10),"")))/LEN(U$10)))</f>
        <v>0</v>
      </c>
      <c r="V107" s="30">
        <f>IF(V$10="","",SUMPRODUCT(--(db!$B$2:$B$6347=$E107),(LEN(db!$G$2:$G$6347)-LEN(SUBSTITUTE((UPPER(db!$G$2:$G$6347)),UPPER(V$10),"")))/LEN(V$10)))</f>
        <v>0</v>
      </c>
      <c r="W107" s="30">
        <f>IF(W$10="","",SUMPRODUCT(--(db!$B$2:$B$6347=$E107),(LEN(db!$G$2:$G$6347)-LEN(SUBSTITUTE((UPPER(db!$G$2:$G$6347)),UPPER(W$10),"")))/LEN(W$10)))</f>
        <v>0</v>
      </c>
      <c r="X107" s="30">
        <f>IF(X$10="","",SUMPRODUCT(--(db!$B$2:$B$6347=$E107),(LEN(db!$G$2:$G$6347)-LEN(SUBSTITUTE((UPPER(db!$G$2:$G$6347)),UPPER(X$10),"")))/LEN(X$10)))</f>
        <v>0</v>
      </c>
      <c r="Y107" s="30">
        <f>IF(Y$10="","",SUMPRODUCT(--(db!$B$2:$B$6347=$E107),(LEN(db!$G$2:$G$6347)-LEN(SUBSTITUTE((UPPER(db!$G$2:$G$6347)),UPPER(Y$10),"")))/LEN(Y$10)))</f>
        <v>0</v>
      </c>
      <c r="Z107" s="30">
        <f>IF(Z$10="","",SUMPRODUCT(--(db!$B$2:$B$6347=$E107),(LEN(db!$G$2:$G$6347)-LEN(SUBSTITUTE((UPPER(db!$G$2:$G$6347)),UPPER(Z$10),"")))/LEN(Z$10)))</f>
        <v>0</v>
      </c>
      <c r="AA107" s="30">
        <f>IF(AA$10="","",SUMPRODUCT(--(db!$B$2:$B$6347=$E107),(LEN(db!$G$2:$G$6347)-LEN(SUBSTITUTE((UPPER(db!$G$2:$G$6347)),UPPER(AA$10),"")))/LEN(AA$10)))</f>
        <v>0</v>
      </c>
      <c r="AB107" s="30">
        <f>IF(AB$10="","",SUMPRODUCT(--(db!$B$2:$B$6347=$E107),(LEN(db!$G$2:$G$6347)-LEN(SUBSTITUTE((UPPER(db!$G$2:$G$6347)),UPPER(AB$10),"")))/LEN(AB$10)))</f>
        <v>0</v>
      </c>
      <c r="AC107" s="30">
        <f>IF(AC$10="","",SUMPRODUCT(--(db!$B$2:$B$6347=$E107),(LEN(db!$G$2:$G$6347)-LEN(SUBSTITUTE((UPPER(db!$G$2:$G$6347)),UPPER(AC$10),"")))/LEN(AC$10)))</f>
        <v>0</v>
      </c>
      <c r="AD107" s="30">
        <f>IF(AD$10="","",SUMPRODUCT(--(db!$B$2:$B$6347=$E107),(LEN(db!$G$2:$G$6347)-LEN(SUBSTITUTE((UPPER(db!$G$2:$G$6347)),UPPER(AD$10),"")))/LEN(AD$10)))</f>
        <v>0</v>
      </c>
      <c r="AE107" s="30">
        <f>IF(AE$10="","",SUMPRODUCT(--(db!$B$2:$B$6347=$E107),(LEN(db!$G$2:$G$6347)-LEN(SUBSTITUTE((UPPER(db!$G$2:$G$6347)),UPPER(AE$10),"")))/LEN(AE$10)))</f>
        <v>0</v>
      </c>
      <c r="AF107" s="30">
        <f>IF(AF$10="","",SUMPRODUCT(--(db!$B$2:$B$6347=$E107),(LEN(db!$G$2:$G$6347)-LEN(SUBSTITUTE((UPPER(db!$G$2:$G$6347)),UPPER(AF$10),"")))/LEN(AF$10)))</f>
        <v>0</v>
      </c>
      <c r="AG107" s="30">
        <f>IF(AG$10="","",SUMPRODUCT(--(db!$B$2:$B$6347=$E107),(LEN(db!$G$2:$G$6347)-LEN(SUBSTITUTE((UPPER(db!$G$2:$G$6347)),UPPER(AG$10),"")))/LEN(AG$10)))</f>
        <v>0</v>
      </c>
      <c r="AH107" s="30">
        <f>IF(AH$10="","",SUMPRODUCT(--(db!$B$2:$B$6347=$E107),(LEN(db!$G$2:$G$6347)-LEN(SUBSTITUTE((UPPER(db!$G$2:$G$6347)),UPPER(AH$10),"")))/LEN(AH$10)))</f>
        <v>0</v>
      </c>
      <c r="AI107" s="30">
        <f>IF(AI$10="","",SUMPRODUCT(--(db!$B$2:$B$6347=$E107),(LEN(db!$G$2:$G$6347)-LEN(SUBSTITUTE((UPPER(db!$G$2:$G$6347)),UPPER(AI$10),"")))/LEN(AI$10)))</f>
        <v>0</v>
      </c>
      <c r="AJ107" s="30">
        <f>IF(AJ$10="","",SUMPRODUCT(--(db!$B$2:$B$6347=$E107),(LEN(db!$G$2:$G$6347)-LEN(SUBSTITUTE((UPPER(db!$G$2:$G$6347)),UPPER(AJ$10),"")))/LEN(AJ$10)))</f>
        <v>0</v>
      </c>
      <c r="AK107" s="30">
        <f>IF(AK$10="","",SUMPRODUCT(--(db!$B$2:$B$6347=$E107),(LEN(db!$G$2:$G$6347)-LEN(SUBSTITUTE((UPPER(db!$G$2:$G$6347)),UPPER(AK$10),"")))/LEN(AK$10)))</f>
        <v>0</v>
      </c>
      <c r="AL107" s="30">
        <f>IF(AL$10="","",SUMPRODUCT(--(db!$B$2:$B$6347=$E107),(LEN(db!$G$2:$G$6347)-LEN(SUBSTITUTE((UPPER(db!$G$2:$G$6347)),UPPER(AL$10),"")))/LEN(AL$10)))</f>
        <v>0</v>
      </c>
      <c r="AM107" s="30">
        <f>IF(AM$10="","",SUMPRODUCT(--(db!$B$2:$B$6347=$E107),(LEN(db!$G$2:$G$6347)-LEN(SUBSTITUTE((UPPER(db!$G$2:$G$6347)),UPPER(AM$10),"")))/LEN(AM$10)))</f>
        <v>0</v>
      </c>
      <c r="AN107" s="30">
        <f>IF(AN$10="","",SUMPRODUCT(--(db!$B$2:$B$6347=$E107),(LEN(db!$G$2:$G$6347)-LEN(SUBSTITUTE((UPPER(db!$G$2:$G$6347)),UPPER(AN$10),"")))/LEN(AN$10)))</f>
        <v>0</v>
      </c>
      <c r="AO107" s="30">
        <f>IF(AO$10="","",SUMPRODUCT(--(db!$B$2:$B$6347=$E107),(LEN(db!$G$2:$G$6347)-LEN(SUBSTITUTE((UPPER(db!$G$2:$G$6347)),UPPER(AO$10),"")))/LEN(AO$10)))</f>
        <v>0</v>
      </c>
      <c r="AP107" s="30">
        <f>IF(AP$10="","",SUMPRODUCT(--(db!$B$2:$B$6347=$E107),(LEN(db!$G$2:$G$6347)-LEN(SUBSTITUTE((UPPER(db!$G$2:$G$6347)),UPPER(AP$10),"")))/LEN(AP$10)))</f>
        <v>0</v>
      </c>
      <c r="AQ107" s="143">
        <f>IF(AQ$10="","",SUMPRODUCT(--(db!$B$2:$B$6347=$E107),(LEN(db!$G$2:$G$6347)-LEN(SUBSTITUTE((UPPER(db!$G$2:$G$6347)),UPPER(AQ$10),"")))/LEN(AQ$10)))</f>
        <v>0</v>
      </c>
      <c r="AR107" s="120">
        <v>97</v>
      </c>
      <c r="AS107" s="115"/>
      <c r="AT107" s="121"/>
      <c r="AU107" s="122">
        <f t="shared" si="20"/>
        <v>0</v>
      </c>
      <c r="AV107" s="5"/>
      <c r="AW107" s="347"/>
      <c r="AX107" s="295"/>
      <c r="AY107" s="358" t="str">
        <f>"= 19 x "&amp;SUM($AY$100:$AY$106)/19</f>
        <v>= 19 x 0</v>
      </c>
      <c r="AZ107" s="336"/>
      <c r="BA107" s="133"/>
      <c r="BB107" s="9"/>
      <c r="BC107" s="9"/>
      <c r="BD107" s="294"/>
      <c r="BE107" s="295"/>
      <c r="BF107" s="296"/>
      <c r="BG107" s="296"/>
      <c r="BH107" s="296"/>
      <c r="BI107" s="296"/>
      <c r="BJ107" s="296"/>
      <c r="BK107" s="297" t="s">
        <v>385</v>
      </c>
      <c r="BL107" s="298">
        <f>SUM(AU102:AU123)</f>
        <v>0</v>
      </c>
      <c r="BM107" s="295"/>
      <c r="BN107" s="295"/>
      <c r="BO107" s="295"/>
      <c r="BP107" s="295"/>
      <c r="BQ107" s="299"/>
    </row>
    <row r="108" spans="3:69" x14ac:dyDescent="0.25">
      <c r="C108" s="115"/>
      <c r="D108" s="115"/>
      <c r="E108" s="116">
        <v>98</v>
      </c>
      <c r="F108" s="128">
        <f>IF(F$10="","",SUMPRODUCT(--(db!$B$2:$B$6347=$E108),(LEN(db!$G$2:$G$6347)-LEN(SUBSTITUTE((UPPER(db!$G$2:$G$6347)),UPPER(F$10),"")))/LEN(F$10)))</f>
        <v>0</v>
      </c>
      <c r="G108" s="30">
        <f>IF(G$10="","",SUMPRODUCT(--(db!$B$2:$B$6347=$E108),(LEN(db!$G$2:$G$6347)-LEN(SUBSTITUTE((UPPER(db!$G$2:$G$6347)),UPPER(G$10),"")))/LEN(G$10)))</f>
        <v>0</v>
      </c>
      <c r="H108" s="30">
        <f>IF(H$10="","",SUMPRODUCT(--(db!$B$2:$B$6347=$E108),(LEN(db!$G$2:$G$6347)-LEN(SUBSTITUTE((UPPER(db!$G$2:$G$6347)),UPPER(H$10),"")))/LEN(H$10)))</f>
        <v>0</v>
      </c>
      <c r="I108" s="30">
        <f>IF(I$10="","",SUMPRODUCT(--(db!$B$2:$B$6347=$E108),(LEN(db!$G$2:$G$6347)-LEN(SUBSTITUTE((UPPER(db!$G$2:$G$6347)),UPPER(I$10),"")))/LEN(I$10)))</f>
        <v>0</v>
      </c>
      <c r="J108" s="30">
        <f>IF(J$10="","",SUMPRODUCT(--(db!$B$2:$B$6347=$E108),(LEN(db!$G$2:$G$6347)-LEN(SUBSTITUTE((UPPER(db!$G$2:$G$6347)),UPPER(J$10),"")))/LEN(J$10)))</f>
        <v>0</v>
      </c>
      <c r="K108" s="30">
        <f>IF(K$10="","",SUMPRODUCT(--(db!$B$2:$B$6347=$E108),(LEN(db!$G$2:$G$6347)-LEN(SUBSTITUTE((UPPER(db!$G$2:$G$6347)),UPPER(K$10),"")))/LEN(K$10)))</f>
        <v>0</v>
      </c>
      <c r="L108" s="30">
        <f>IF(L$10="","",SUMPRODUCT(--(db!$B$2:$B$6347=$E108),(LEN(db!$G$2:$G$6347)-LEN(SUBSTITUTE((UPPER(db!$G$2:$G$6347)),UPPER(L$10),"")))/LEN(L$10)))</f>
        <v>0</v>
      </c>
      <c r="M108" s="30">
        <f>IF(M$10="","",SUMPRODUCT(--(db!$B$2:$B$6347=$E108),(LEN(db!$G$2:$G$6347)-LEN(SUBSTITUTE((UPPER(db!$G$2:$G$6347)),UPPER(M$10),"")))/LEN(M$10)))</f>
        <v>0</v>
      </c>
      <c r="N108" s="30">
        <f>IF(N$10="","",SUMPRODUCT(--(db!$B$2:$B$6347=$E108),(LEN(db!$G$2:$G$6347)-LEN(SUBSTITUTE((UPPER(db!$G$2:$G$6347)),UPPER(N$10),"")))/LEN(N$10)))</f>
        <v>0</v>
      </c>
      <c r="O108" s="30">
        <f>IF(O$10="","",SUMPRODUCT(--(db!$B$2:$B$6347=$E108),(LEN(db!$G$2:$G$6347)-LEN(SUBSTITUTE((UPPER(db!$G$2:$G$6347)),UPPER(O$10),"")))/LEN(O$10)))</f>
        <v>0</v>
      </c>
      <c r="P108" s="30">
        <f>IF(P$10="","",SUMPRODUCT(--(db!$B$2:$B$6347=$E108),(LEN(db!$G$2:$G$6347)-LEN(SUBSTITUTE((UPPER(db!$G$2:$G$6347)),UPPER(P$10),"")))/LEN(P$10)))</f>
        <v>0</v>
      </c>
      <c r="Q108" s="30">
        <f>IF(Q$10="","",SUMPRODUCT(--(db!$B$2:$B$6347=$E108),(LEN(db!$G$2:$G$6347)-LEN(SUBSTITUTE((UPPER(db!$G$2:$G$6347)),UPPER(Q$10),"")))/LEN(Q$10)))</f>
        <v>0</v>
      </c>
      <c r="R108" s="30">
        <f>IF(R$10="","",SUMPRODUCT(--(db!$B$2:$B$6347=$E108),(LEN(db!$G$2:$G$6347)-LEN(SUBSTITUTE((UPPER(db!$G$2:$G$6347)),UPPER(R$10),"")))/LEN(R$10)))</f>
        <v>0</v>
      </c>
      <c r="S108" s="30">
        <f>IF(S$10="","",SUMPRODUCT(--(db!$B$2:$B$6347=$E108),(LEN(db!$G$2:$G$6347)-LEN(SUBSTITUTE((UPPER(db!$G$2:$G$6347)),UPPER(S$10),"")))/LEN(S$10)))</f>
        <v>0</v>
      </c>
      <c r="T108" s="30">
        <f>IF(T$10="","",SUMPRODUCT(--(db!$B$2:$B$6347=$E108),(LEN(db!$G$2:$G$6347)-LEN(SUBSTITUTE((UPPER(db!$G$2:$G$6347)),UPPER(T$10),"")))/LEN(T$10)))</f>
        <v>0</v>
      </c>
      <c r="U108" s="30">
        <f>IF(U$10="","",SUMPRODUCT(--(db!$B$2:$B$6347=$E108),(LEN(db!$G$2:$G$6347)-LEN(SUBSTITUTE((UPPER(db!$G$2:$G$6347)),UPPER(U$10),"")))/LEN(U$10)))</f>
        <v>0</v>
      </c>
      <c r="V108" s="30">
        <f>IF(V$10="","",SUMPRODUCT(--(db!$B$2:$B$6347=$E108),(LEN(db!$G$2:$G$6347)-LEN(SUBSTITUTE((UPPER(db!$G$2:$G$6347)),UPPER(V$10),"")))/LEN(V$10)))</f>
        <v>0</v>
      </c>
      <c r="W108" s="30">
        <f>IF(W$10="","",SUMPRODUCT(--(db!$B$2:$B$6347=$E108),(LEN(db!$G$2:$G$6347)-LEN(SUBSTITUTE((UPPER(db!$G$2:$G$6347)),UPPER(W$10),"")))/LEN(W$10)))</f>
        <v>0</v>
      </c>
      <c r="X108" s="30">
        <f>IF(X$10="","",SUMPRODUCT(--(db!$B$2:$B$6347=$E108),(LEN(db!$G$2:$G$6347)-LEN(SUBSTITUTE((UPPER(db!$G$2:$G$6347)),UPPER(X$10),"")))/LEN(X$10)))</f>
        <v>0</v>
      </c>
      <c r="Y108" s="30">
        <f>IF(Y$10="","",SUMPRODUCT(--(db!$B$2:$B$6347=$E108),(LEN(db!$G$2:$G$6347)-LEN(SUBSTITUTE((UPPER(db!$G$2:$G$6347)),UPPER(Y$10),"")))/LEN(Y$10)))</f>
        <v>0</v>
      </c>
      <c r="Z108" s="30">
        <f>IF(Z$10="","",SUMPRODUCT(--(db!$B$2:$B$6347=$E108),(LEN(db!$G$2:$G$6347)-LEN(SUBSTITUTE((UPPER(db!$G$2:$G$6347)),UPPER(Z$10),"")))/LEN(Z$10)))</f>
        <v>0</v>
      </c>
      <c r="AA108" s="30">
        <f>IF(AA$10="","",SUMPRODUCT(--(db!$B$2:$B$6347=$E108),(LEN(db!$G$2:$G$6347)-LEN(SUBSTITUTE((UPPER(db!$G$2:$G$6347)),UPPER(AA$10),"")))/LEN(AA$10)))</f>
        <v>0</v>
      </c>
      <c r="AB108" s="30">
        <f>IF(AB$10="","",SUMPRODUCT(--(db!$B$2:$B$6347=$E108),(LEN(db!$G$2:$G$6347)-LEN(SUBSTITUTE((UPPER(db!$G$2:$G$6347)),UPPER(AB$10),"")))/LEN(AB$10)))</f>
        <v>0</v>
      </c>
      <c r="AC108" s="30">
        <f>IF(AC$10="","",SUMPRODUCT(--(db!$B$2:$B$6347=$E108),(LEN(db!$G$2:$G$6347)-LEN(SUBSTITUTE((UPPER(db!$G$2:$G$6347)),UPPER(AC$10),"")))/LEN(AC$10)))</f>
        <v>0</v>
      </c>
      <c r="AD108" s="30">
        <f>IF(AD$10="","",SUMPRODUCT(--(db!$B$2:$B$6347=$E108),(LEN(db!$G$2:$G$6347)-LEN(SUBSTITUTE((UPPER(db!$G$2:$G$6347)),UPPER(AD$10),"")))/LEN(AD$10)))</f>
        <v>0</v>
      </c>
      <c r="AE108" s="30">
        <f>IF(AE$10="","",SUMPRODUCT(--(db!$B$2:$B$6347=$E108),(LEN(db!$G$2:$G$6347)-LEN(SUBSTITUTE((UPPER(db!$G$2:$G$6347)),UPPER(AE$10),"")))/LEN(AE$10)))</f>
        <v>0</v>
      </c>
      <c r="AF108" s="30">
        <f>IF(AF$10="","",SUMPRODUCT(--(db!$B$2:$B$6347=$E108),(LEN(db!$G$2:$G$6347)-LEN(SUBSTITUTE((UPPER(db!$G$2:$G$6347)),UPPER(AF$10),"")))/LEN(AF$10)))</f>
        <v>0</v>
      </c>
      <c r="AG108" s="30">
        <f>IF(AG$10="","",SUMPRODUCT(--(db!$B$2:$B$6347=$E108),(LEN(db!$G$2:$G$6347)-LEN(SUBSTITUTE((UPPER(db!$G$2:$G$6347)),UPPER(AG$10),"")))/LEN(AG$10)))</f>
        <v>0</v>
      </c>
      <c r="AH108" s="30">
        <f>IF(AH$10="","",SUMPRODUCT(--(db!$B$2:$B$6347=$E108),(LEN(db!$G$2:$G$6347)-LEN(SUBSTITUTE((UPPER(db!$G$2:$G$6347)),UPPER(AH$10),"")))/LEN(AH$10)))</f>
        <v>0</v>
      </c>
      <c r="AI108" s="30">
        <f>IF(AI$10="","",SUMPRODUCT(--(db!$B$2:$B$6347=$E108),(LEN(db!$G$2:$G$6347)-LEN(SUBSTITUTE((UPPER(db!$G$2:$G$6347)),UPPER(AI$10),"")))/LEN(AI$10)))</f>
        <v>0</v>
      </c>
      <c r="AJ108" s="30">
        <f>IF(AJ$10="","",SUMPRODUCT(--(db!$B$2:$B$6347=$E108),(LEN(db!$G$2:$G$6347)-LEN(SUBSTITUTE((UPPER(db!$G$2:$G$6347)),UPPER(AJ$10),"")))/LEN(AJ$10)))</f>
        <v>0</v>
      </c>
      <c r="AK108" s="30">
        <f>IF(AK$10="","",SUMPRODUCT(--(db!$B$2:$B$6347=$E108),(LEN(db!$G$2:$G$6347)-LEN(SUBSTITUTE((UPPER(db!$G$2:$G$6347)),UPPER(AK$10),"")))/LEN(AK$10)))</f>
        <v>0</v>
      </c>
      <c r="AL108" s="30">
        <f>IF(AL$10="","",SUMPRODUCT(--(db!$B$2:$B$6347=$E108),(LEN(db!$G$2:$G$6347)-LEN(SUBSTITUTE((UPPER(db!$G$2:$G$6347)),UPPER(AL$10),"")))/LEN(AL$10)))</f>
        <v>0</v>
      </c>
      <c r="AM108" s="30">
        <f>IF(AM$10="","",SUMPRODUCT(--(db!$B$2:$B$6347=$E108),(LEN(db!$G$2:$G$6347)-LEN(SUBSTITUTE((UPPER(db!$G$2:$G$6347)),UPPER(AM$10),"")))/LEN(AM$10)))</f>
        <v>0</v>
      </c>
      <c r="AN108" s="30">
        <f>IF(AN$10="","",SUMPRODUCT(--(db!$B$2:$B$6347=$E108),(LEN(db!$G$2:$G$6347)-LEN(SUBSTITUTE((UPPER(db!$G$2:$G$6347)),UPPER(AN$10),"")))/LEN(AN$10)))</f>
        <v>0</v>
      </c>
      <c r="AO108" s="30">
        <f>IF(AO$10="","",SUMPRODUCT(--(db!$B$2:$B$6347=$E108),(LEN(db!$G$2:$G$6347)-LEN(SUBSTITUTE((UPPER(db!$G$2:$G$6347)),UPPER(AO$10),"")))/LEN(AO$10)))</f>
        <v>0</v>
      </c>
      <c r="AP108" s="30">
        <f>IF(AP$10="","",SUMPRODUCT(--(db!$B$2:$B$6347=$E108),(LEN(db!$G$2:$G$6347)-LEN(SUBSTITUTE((UPPER(db!$G$2:$G$6347)),UPPER(AP$10),"")))/LEN(AP$10)))</f>
        <v>0</v>
      </c>
      <c r="AQ108" s="129">
        <f>IF(AQ$10="","",SUMPRODUCT(--(db!$B$2:$B$6347=$E108),(LEN(db!$G$2:$G$6347)-LEN(SUBSTITUTE((UPPER(db!$G$2:$G$6347)),UPPER(AQ$10),"")))/LEN(AQ$10)))</f>
        <v>0</v>
      </c>
      <c r="AR108" s="120">
        <v>98</v>
      </c>
      <c r="AS108" s="115"/>
      <c r="AT108" s="121"/>
      <c r="AU108" s="122">
        <f t="shared" si="20"/>
        <v>0</v>
      </c>
      <c r="AV108" s="5"/>
      <c r="AW108" s="344"/>
      <c r="AX108" s="344"/>
      <c r="AY108" s="334" t="s">
        <v>348</v>
      </c>
      <c r="AZ108" s="344"/>
      <c r="BA108" s="344"/>
      <c r="BB108" s="186"/>
      <c r="BC108" s="9"/>
      <c r="BD108" s="294"/>
      <c r="BE108" s="295"/>
      <c r="BF108" s="296"/>
      <c r="BG108" s="296"/>
      <c r="BH108" s="296"/>
      <c r="BI108" s="296"/>
      <c r="BJ108" s="296"/>
      <c r="BK108" s="296"/>
      <c r="BL108" s="300" t="str">
        <f>"= 19 x "&amp;BL107/19</f>
        <v>= 19 x 0</v>
      </c>
      <c r="BM108" s="295"/>
      <c r="BN108" s="295"/>
      <c r="BO108" s="295"/>
      <c r="BP108" s="295"/>
      <c r="BQ108" s="299"/>
    </row>
    <row r="109" spans="3:69" x14ac:dyDescent="0.25">
      <c r="C109" s="115"/>
      <c r="D109" s="115"/>
      <c r="E109" s="116">
        <v>99</v>
      </c>
      <c r="F109" s="128">
        <f>IF(F$10="","",SUMPRODUCT(--(db!$B$2:$B$6347=$E109),(LEN(db!$G$2:$G$6347)-LEN(SUBSTITUTE((UPPER(db!$G$2:$G$6347)),UPPER(F$10),"")))/LEN(F$10)))</f>
        <v>0</v>
      </c>
      <c r="G109" s="30">
        <f>IF(G$10="","",SUMPRODUCT(--(db!$B$2:$B$6347=$E109),(LEN(db!$G$2:$G$6347)-LEN(SUBSTITUTE((UPPER(db!$G$2:$G$6347)),UPPER(G$10),"")))/LEN(G$10)))</f>
        <v>0</v>
      </c>
      <c r="H109" s="30">
        <f>IF(H$10="","",SUMPRODUCT(--(db!$B$2:$B$6347=$E109),(LEN(db!$G$2:$G$6347)-LEN(SUBSTITUTE((UPPER(db!$G$2:$G$6347)),UPPER(H$10),"")))/LEN(H$10)))</f>
        <v>0</v>
      </c>
      <c r="I109" s="30">
        <f>IF(I$10="","",SUMPRODUCT(--(db!$B$2:$B$6347=$E109),(LEN(db!$G$2:$G$6347)-LEN(SUBSTITUTE((UPPER(db!$G$2:$G$6347)),UPPER(I$10),"")))/LEN(I$10)))</f>
        <v>0</v>
      </c>
      <c r="J109" s="30">
        <f>IF(J$10="","",SUMPRODUCT(--(db!$B$2:$B$6347=$E109),(LEN(db!$G$2:$G$6347)-LEN(SUBSTITUTE((UPPER(db!$G$2:$G$6347)),UPPER(J$10),"")))/LEN(J$10)))</f>
        <v>0</v>
      </c>
      <c r="K109" s="30">
        <f>IF(K$10="","",SUMPRODUCT(--(db!$B$2:$B$6347=$E109),(LEN(db!$G$2:$G$6347)-LEN(SUBSTITUTE((UPPER(db!$G$2:$G$6347)),UPPER(K$10),"")))/LEN(K$10)))</f>
        <v>0</v>
      </c>
      <c r="L109" s="30">
        <f>IF(L$10="","",SUMPRODUCT(--(db!$B$2:$B$6347=$E109),(LEN(db!$G$2:$G$6347)-LEN(SUBSTITUTE((UPPER(db!$G$2:$G$6347)),UPPER(L$10),"")))/LEN(L$10)))</f>
        <v>0</v>
      </c>
      <c r="M109" s="30">
        <f>IF(M$10="","",SUMPRODUCT(--(db!$B$2:$B$6347=$E109),(LEN(db!$G$2:$G$6347)-LEN(SUBSTITUTE((UPPER(db!$G$2:$G$6347)),UPPER(M$10),"")))/LEN(M$10)))</f>
        <v>0</v>
      </c>
      <c r="N109" s="30">
        <f>IF(N$10="","",SUMPRODUCT(--(db!$B$2:$B$6347=$E109),(LEN(db!$G$2:$G$6347)-LEN(SUBSTITUTE((UPPER(db!$G$2:$G$6347)),UPPER(N$10),"")))/LEN(N$10)))</f>
        <v>0</v>
      </c>
      <c r="O109" s="30">
        <f>IF(O$10="","",SUMPRODUCT(--(db!$B$2:$B$6347=$E109),(LEN(db!$G$2:$G$6347)-LEN(SUBSTITUTE((UPPER(db!$G$2:$G$6347)),UPPER(O$10),"")))/LEN(O$10)))</f>
        <v>0</v>
      </c>
      <c r="P109" s="30">
        <f>IF(P$10="","",SUMPRODUCT(--(db!$B$2:$B$6347=$E109),(LEN(db!$G$2:$G$6347)-LEN(SUBSTITUTE((UPPER(db!$G$2:$G$6347)),UPPER(P$10),"")))/LEN(P$10)))</f>
        <v>0</v>
      </c>
      <c r="Q109" s="30">
        <f>IF(Q$10="","",SUMPRODUCT(--(db!$B$2:$B$6347=$E109),(LEN(db!$G$2:$G$6347)-LEN(SUBSTITUTE((UPPER(db!$G$2:$G$6347)),UPPER(Q$10),"")))/LEN(Q$10)))</f>
        <v>0</v>
      </c>
      <c r="R109" s="30">
        <f>IF(R$10="","",SUMPRODUCT(--(db!$B$2:$B$6347=$E109),(LEN(db!$G$2:$G$6347)-LEN(SUBSTITUTE((UPPER(db!$G$2:$G$6347)),UPPER(R$10),"")))/LEN(R$10)))</f>
        <v>0</v>
      </c>
      <c r="S109" s="30">
        <f>IF(S$10="","",SUMPRODUCT(--(db!$B$2:$B$6347=$E109),(LEN(db!$G$2:$G$6347)-LEN(SUBSTITUTE((UPPER(db!$G$2:$G$6347)),UPPER(S$10),"")))/LEN(S$10)))</f>
        <v>0</v>
      </c>
      <c r="T109" s="30">
        <f>IF(T$10="","",SUMPRODUCT(--(db!$B$2:$B$6347=$E109),(LEN(db!$G$2:$G$6347)-LEN(SUBSTITUTE((UPPER(db!$G$2:$G$6347)),UPPER(T$10),"")))/LEN(T$10)))</f>
        <v>0</v>
      </c>
      <c r="U109" s="30">
        <f>IF(U$10="","",SUMPRODUCT(--(db!$B$2:$B$6347=$E109),(LEN(db!$G$2:$G$6347)-LEN(SUBSTITUTE((UPPER(db!$G$2:$G$6347)),UPPER(U$10),"")))/LEN(U$10)))</f>
        <v>0</v>
      </c>
      <c r="V109" s="30">
        <f>IF(V$10="","",SUMPRODUCT(--(db!$B$2:$B$6347=$E109),(LEN(db!$G$2:$G$6347)-LEN(SUBSTITUTE((UPPER(db!$G$2:$G$6347)),UPPER(V$10),"")))/LEN(V$10)))</f>
        <v>0</v>
      </c>
      <c r="W109" s="30">
        <f>IF(W$10="","",SUMPRODUCT(--(db!$B$2:$B$6347=$E109),(LEN(db!$G$2:$G$6347)-LEN(SUBSTITUTE((UPPER(db!$G$2:$G$6347)),UPPER(W$10),"")))/LEN(W$10)))</f>
        <v>0</v>
      </c>
      <c r="X109" s="30">
        <f>IF(X$10="","",SUMPRODUCT(--(db!$B$2:$B$6347=$E109),(LEN(db!$G$2:$G$6347)-LEN(SUBSTITUTE((UPPER(db!$G$2:$G$6347)),UPPER(X$10),"")))/LEN(X$10)))</f>
        <v>0</v>
      </c>
      <c r="Y109" s="30">
        <f>IF(Y$10="","",SUMPRODUCT(--(db!$B$2:$B$6347=$E109),(LEN(db!$G$2:$G$6347)-LEN(SUBSTITUTE((UPPER(db!$G$2:$G$6347)),UPPER(Y$10),"")))/LEN(Y$10)))</f>
        <v>0</v>
      </c>
      <c r="Z109" s="30">
        <f>IF(Z$10="","",SUMPRODUCT(--(db!$B$2:$B$6347=$E109),(LEN(db!$G$2:$G$6347)-LEN(SUBSTITUTE((UPPER(db!$G$2:$G$6347)),UPPER(Z$10),"")))/LEN(Z$10)))</f>
        <v>0</v>
      </c>
      <c r="AA109" s="30">
        <f>IF(AA$10="","",SUMPRODUCT(--(db!$B$2:$B$6347=$E109),(LEN(db!$G$2:$G$6347)-LEN(SUBSTITUTE((UPPER(db!$G$2:$G$6347)),UPPER(AA$10),"")))/LEN(AA$10)))</f>
        <v>0</v>
      </c>
      <c r="AB109" s="30">
        <f>IF(AB$10="","",SUMPRODUCT(--(db!$B$2:$B$6347=$E109),(LEN(db!$G$2:$G$6347)-LEN(SUBSTITUTE((UPPER(db!$G$2:$G$6347)),UPPER(AB$10),"")))/LEN(AB$10)))</f>
        <v>0</v>
      </c>
      <c r="AC109" s="30">
        <f>IF(AC$10="","",SUMPRODUCT(--(db!$B$2:$B$6347=$E109),(LEN(db!$G$2:$G$6347)-LEN(SUBSTITUTE((UPPER(db!$G$2:$G$6347)),UPPER(AC$10),"")))/LEN(AC$10)))</f>
        <v>0</v>
      </c>
      <c r="AD109" s="30">
        <f>IF(AD$10="","",SUMPRODUCT(--(db!$B$2:$B$6347=$E109),(LEN(db!$G$2:$G$6347)-LEN(SUBSTITUTE((UPPER(db!$G$2:$G$6347)),UPPER(AD$10),"")))/LEN(AD$10)))</f>
        <v>0</v>
      </c>
      <c r="AE109" s="30">
        <f>IF(AE$10="","",SUMPRODUCT(--(db!$B$2:$B$6347=$E109),(LEN(db!$G$2:$G$6347)-LEN(SUBSTITUTE((UPPER(db!$G$2:$G$6347)),UPPER(AE$10),"")))/LEN(AE$10)))</f>
        <v>0</v>
      </c>
      <c r="AF109" s="30">
        <f>IF(AF$10="","",SUMPRODUCT(--(db!$B$2:$B$6347=$E109),(LEN(db!$G$2:$G$6347)-LEN(SUBSTITUTE((UPPER(db!$G$2:$G$6347)),UPPER(AF$10),"")))/LEN(AF$10)))</f>
        <v>0</v>
      </c>
      <c r="AG109" s="30">
        <f>IF(AG$10="","",SUMPRODUCT(--(db!$B$2:$B$6347=$E109),(LEN(db!$G$2:$G$6347)-LEN(SUBSTITUTE((UPPER(db!$G$2:$G$6347)),UPPER(AG$10),"")))/LEN(AG$10)))</f>
        <v>0</v>
      </c>
      <c r="AH109" s="30">
        <f>IF(AH$10="","",SUMPRODUCT(--(db!$B$2:$B$6347=$E109),(LEN(db!$G$2:$G$6347)-LEN(SUBSTITUTE((UPPER(db!$G$2:$G$6347)),UPPER(AH$10),"")))/LEN(AH$10)))</f>
        <v>0</v>
      </c>
      <c r="AI109" s="30">
        <f>IF(AI$10="","",SUMPRODUCT(--(db!$B$2:$B$6347=$E109),(LEN(db!$G$2:$G$6347)-LEN(SUBSTITUTE((UPPER(db!$G$2:$G$6347)),UPPER(AI$10),"")))/LEN(AI$10)))</f>
        <v>0</v>
      </c>
      <c r="AJ109" s="30">
        <f>IF(AJ$10="","",SUMPRODUCT(--(db!$B$2:$B$6347=$E109),(LEN(db!$G$2:$G$6347)-LEN(SUBSTITUTE((UPPER(db!$G$2:$G$6347)),UPPER(AJ$10),"")))/LEN(AJ$10)))</f>
        <v>0</v>
      </c>
      <c r="AK109" s="30">
        <f>IF(AK$10="","",SUMPRODUCT(--(db!$B$2:$B$6347=$E109),(LEN(db!$G$2:$G$6347)-LEN(SUBSTITUTE((UPPER(db!$G$2:$G$6347)),UPPER(AK$10),"")))/LEN(AK$10)))</f>
        <v>0</v>
      </c>
      <c r="AL109" s="30">
        <f>IF(AL$10="","",SUMPRODUCT(--(db!$B$2:$B$6347=$E109),(LEN(db!$G$2:$G$6347)-LEN(SUBSTITUTE((UPPER(db!$G$2:$G$6347)),UPPER(AL$10),"")))/LEN(AL$10)))</f>
        <v>0</v>
      </c>
      <c r="AM109" s="30">
        <f>IF(AM$10="","",SUMPRODUCT(--(db!$B$2:$B$6347=$E109),(LEN(db!$G$2:$G$6347)-LEN(SUBSTITUTE((UPPER(db!$G$2:$G$6347)),UPPER(AM$10),"")))/LEN(AM$10)))</f>
        <v>0</v>
      </c>
      <c r="AN109" s="30">
        <f>IF(AN$10="","",SUMPRODUCT(--(db!$B$2:$B$6347=$E109),(LEN(db!$G$2:$G$6347)-LEN(SUBSTITUTE((UPPER(db!$G$2:$G$6347)),UPPER(AN$10),"")))/LEN(AN$10)))</f>
        <v>0</v>
      </c>
      <c r="AO109" s="30">
        <f>IF(AO$10="","",SUMPRODUCT(--(db!$B$2:$B$6347=$E109),(LEN(db!$G$2:$G$6347)-LEN(SUBSTITUTE((UPPER(db!$G$2:$G$6347)),UPPER(AO$10),"")))/LEN(AO$10)))</f>
        <v>0</v>
      </c>
      <c r="AP109" s="30">
        <f>IF(AP$10="","",SUMPRODUCT(--(db!$B$2:$B$6347=$E109),(LEN(db!$G$2:$G$6347)-LEN(SUBSTITUTE((UPPER(db!$G$2:$G$6347)),UPPER(AP$10),"")))/LEN(AP$10)))</f>
        <v>0</v>
      </c>
      <c r="AQ109" s="129">
        <f>IF(AQ$10="","",SUMPRODUCT(--(db!$B$2:$B$6347=$E109),(LEN(db!$G$2:$G$6347)-LEN(SUBSTITUTE((UPPER(db!$G$2:$G$6347)),UPPER(AQ$10),"")))/LEN(AQ$10)))</f>
        <v>0</v>
      </c>
      <c r="AR109" s="120">
        <v>99</v>
      </c>
      <c r="AS109" s="115"/>
      <c r="AT109" s="121"/>
      <c r="AU109" s="122">
        <f t="shared" si="20"/>
        <v>0</v>
      </c>
      <c r="AV109" s="5"/>
      <c r="AW109" s="347">
        <v>40</v>
      </c>
      <c r="AX109" s="295" t="s">
        <v>346</v>
      </c>
      <c r="AY109" s="266">
        <f>SUM($T$50,$AB$50)</f>
        <v>0</v>
      </c>
      <c r="AZ109" s="176">
        <f>BA109-AY109</f>
        <v>0</v>
      </c>
      <c r="BA109" s="133">
        <f>SUMPRODUCT(--($AR$11:$AR$124=AW109),$AU$11:$AU$124)</f>
        <v>0</v>
      </c>
      <c r="BB109" s="551" t="s">
        <v>445</v>
      </c>
      <c r="BC109" s="9"/>
      <c r="BD109" s="294"/>
      <c r="BE109" s="295"/>
      <c r="BF109" s="296"/>
      <c r="BG109" s="296"/>
      <c r="BH109" s="296"/>
      <c r="BI109" s="296"/>
      <c r="BJ109" s="296"/>
      <c r="BK109" s="296"/>
      <c r="BL109" s="298" t="s">
        <v>349</v>
      </c>
      <c r="BM109" s="295"/>
      <c r="BN109" s="295"/>
      <c r="BO109" s="295"/>
      <c r="BP109" s="295"/>
      <c r="BQ109" s="299"/>
    </row>
    <row r="110" spans="3:69" x14ac:dyDescent="0.25">
      <c r="C110" s="115"/>
      <c r="D110" s="115"/>
      <c r="E110" s="116">
        <v>100</v>
      </c>
      <c r="F110" s="128">
        <f>IF(F$10="","",SUMPRODUCT(--(db!$B$2:$B$6347=$E110),(LEN(db!$G$2:$G$6347)-LEN(SUBSTITUTE((UPPER(db!$G$2:$G$6347)),UPPER(F$10),"")))/LEN(F$10)))</f>
        <v>0</v>
      </c>
      <c r="G110" s="30">
        <f>IF(G$10="","",SUMPRODUCT(--(db!$B$2:$B$6347=$E110),(LEN(db!$G$2:$G$6347)-LEN(SUBSTITUTE((UPPER(db!$G$2:$G$6347)),UPPER(G$10),"")))/LEN(G$10)))</f>
        <v>0</v>
      </c>
      <c r="H110" s="30">
        <f>IF(H$10="","",SUMPRODUCT(--(db!$B$2:$B$6347=$E110),(LEN(db!$G$2:$G$6347)-LEN(SUBSTITUTE((UPPER(db!$G$2:$G$6347)),UPPER(H$10),"")))/LEN(H$10)))</f>
        <v>0</v>
      </c>
      <c r="I110" s="30">
        <f>IF(I$10="","",SUMPRODUCT(--(db!$B$2:$B$6347=$E110),(LEN(db!$G$2:$G$6347)-LEN(SUBSTITUTE((UPPER(db!$G$2:$G$6347)),UPPER(I$10),"")))/LEN(I$10)))</f>
        <v>0</v>
      </c>
      <c r="J110" s="30">
        <f>IF(J$10="","",SUMPRODUCT(--(db!$B$2:$B$6347=$E110),(LEN(db!$G$2:$G$6347)-LEN(SUBSTITUTE((UPPER(db!$G$2:$G$6347)),UPPER(J$10),"")))/LEN(J$10)))</f>
        <v>0</v>
      </c>
      <c r="K110" s="30">
        <f>IF(K$10="","",SUMPRODUCT(--(db!$B$2:$B$6347=$E110),(LEN(db!$G$2:$G$6347)-LEN(SUBSTITUTE((UPPER(db!$G$2:$G$6347)),UPPER(K$10),"")))/LEN(K$10)))</f>
        <v>0</v>
      </c>
      <c r="L110" s="30">
        <f>IF(L$10="","",SUMPRODUCT(--(db!$B$2:$B$6347=$E110),(LEN(db!$G$2:$G$6347)-LEN(SUBSTITUTE((UPPER(db!$G$2:$G$6347)),UPPER(L$10),"")))/LEN(L$10)))</f>
        <v>0</v>
      </c>
      <c r="M110" s="30">
        <f>IF(M$10="","",SUMPRODUCT(--(db!$B$2:$B$6347=$E110),(LEN(db!$G$2:$G$6347)-LEN(SUBSTITUTE((UPPER(db!$G$2:$G$6347)),UPPER(M$10),"")))/LEN(M$10)))</f>
        <v>0</v>
      </c>
      <c r="N110" s="30">
        <f>IF(N$10="","",SUMPRODUCT(--(db!$B$2:$B$6347=$E110),(LEN(db!$G$2:$G$6347)-LEN(SUBSTITUTE((UPPER(db!$G$2:$G$6347)),UPPER(N$10),"")))/LEN(N$10)))</f>
        <v>0</v>
      </c>
      <c r="O110" s="30">
        <f>IF(O$10="","",SUMPRODUCT(--(db!$B$2:$B$6347=$E110),(LEN(db!$G$2:$G$6347)-LEN(SUBSTITUTE((UPPER(db!$G$2:$G$6347)),UPPER(O$10),"")))/LEN(O$10)))</f>
        <v>0</v>
      </c>
      <c r="P110" s="30">
        <f>IF(P$10="","",SUMPRODUCT(--(db!$B$2:$B$6347=$E110),(LEN(db!$G$2:$G$6347)-LEN(SUBSTITUTE((UPPER(db!$G$2:$G$6347)),UPPER(P$10),"")))/LEN(P$10)))</f>
        <v>0</v>
      </c>
      <c r="Q110" s="30">
        <f>IF(Q$10="","",SUMPRODUCT(--(db!$B$2:$B$6347=$E110),(LEN(db!$G$2:$G$6347)-LEN(SUBSTITUTE((UPPER(db!$G$2:$G$6347)),UPPER(Q$10),"")))/LEN(Q$10)))</f>
        <v>0</v>
      </c>
      <c r="R110" s="30">
        <f>IF(R$10="","",SUMPRODUCT(--(db!$B$2:$B$6347=$E110),(LEN(db!$G$2:$G$6347)-LEN(SUBSTITUTE((UPPER(db!$G$2:$G$6347)),UPPER(R$10),"")))/LEN(R$10)))</f>
        <v>0</v>
      </c>
      <c r="S110" s="30">
        <f>IF(S$10="","",SUMPRODUCT(--(db!$B$2:$B$6347=$E110),(LEN(db!$G$2:$G$6347)-LEN(SUBSTITUTE((UPPER(db!$G$2:$G$6347)),UPPER(S$10),"")))/LEN(S$10)))</f>
        <v>0</v>
      </c>
      <c r="T110" s="30">
        <f>IF(T$10="","",SUMPRODUCT(--(db!$B$2:$B$6347=$E110),(LEN(db!$G$2:$G$6347)-LEN(SUBSTITUTE((UPPER(db!$G$2:$G$6347)),UPPER(T$10),"")))/LEN(T$10)))</f>
        <v>0</v>
      </c>
      <c r="U110" s="30">
        <f>IF(U$10="","",SUMPRODUCT(--(db!$B$2:$B$6347=$E110),(LEN(db!$G$2:$G$6347)-LEN(SUBSTITUTE((UPPER(db!$G$2:$G$6347)),UPPER(U$10),"")))/LEN(U$10)))</f>
        <v>0</v>
      </c>
      <c r="V110" s="30">
        <f>IF(V$10="","",SUMPRODUCT(--(db!$B$2:$B$6347=$E110),(LEN(db!$G$2:$G$6347)-LEN(SUBSTITUTE((UPPER(db!$G$2:$G$6347)),UPPER(V$10),"")))/LEN(V$10)))</f>
        <v>0</v>
      </c>
      <c r="W110" s="30">
        <f>IF(W$10="","",SUMPRODUCT(--(db!$B$2:$B$6347=$E110),(LEN(db!$G$2:$G$6347)-LEN(SUBSTITUTE((UPPER(db!$G$2:$G$6347)),UPPER(W$10),"")))/LEN(W$10)))</f>
        <v>0</v>
      </c>
      <c r="X110" s="30">
        <f>IF(X$10="","",SUMPRODUCT(--(db!$B$2:$B$6347=$E110),(LEN(db!$G$2:$G$6347)-LEN(SUBSTITUTE((UPPER(db!$G$2:$G$6347)),UPPER(X$10),"")))/LEN(X$10)))</f>
        <v>0</v>
      </c>
      <c r="Y110" s="30">
        <f>IF(Y$10="","",SUMPRODUCT(--(db!$B$2:$B$6347=$E110),(LEN(db!$G$2:$G$6347)-LEN(SUBSTITUTE((UPPER(db!$G$2:$G$6347)),UPPER(Y$10),"")))/LEN(Y$10)))</f>
        <v>0</v>
      </c>
      <c r="Z110" s="30">
        <f>IF(Z$10="","",SUMPRODUCT(--(db!$B$2:$B$6347=$E110),(LEN(db!$G$2:$G$6347)-LEN(SUBSTITUTE((UPPER(db!$G$2:$G$6347)),UPPER(Z$10),"")))/LEN(Z$10)))</f>
        <v>0</v>
      </c>
      <c r="AA110" s="30">
        <f>IF(AA$10="","",SUMPRODUCT(--(db!$B$2:$B$6347=$E110),(LEN(db!$G$2:$G$6347)-LEN(SUBSTITUTE((UPPER(db!$G$2:$G$6347)),UPPER(AA$10),"")))/LEN(AA$10)))</f>
        <v>0</v>
      </c>
      <c r="AB110" s="30">
        <f>IF(AB$10="","",SUMPRODUCT(--(db!$B$2:$B$6347=$E110),(LEN(db!$G$2:$G$6347)-LEN(SUBSTITUTE((UPPER(db!$G$2:$G$6347)),UPPER(AB$10),"")))/LEN(AB$10)))</f>
        <v>0</v>
      </c>
      <c r="AC110" s="30">
        <f>IF(AC$10="","",SUMPRODUCT(--(db!$B$2:$B$6347=$E110),(LEN(db!$G$2:$G$6347)-LEN(SUBSTITUTE((UPPER(db!$G$2:$G$6347)),UPPER(AC$10),"")))/LEN(AC$10)))</f>
        <v>0</v>
      </c>
      <c r="AD110" s="30">
        <f>IF(AD$10="","",SUMPRODUCT(--(db!$B$2:$B$6347=$E110),(LEN(db!$G$2:$G$6347)-LEN(SUBSTITUTE((UPPER(db!$G$2:$G$6347)),UPPER(AD$10),"")))/LEN(AD$10)))</f>
        <v>0</v>
      </c>
      <c r="AE110" s="30">
        <f>IF(AE$10="","",SUMPRODUCT(--(db!$B$2:$B$6347=$E110),(LEN(db!$G$2:$G$6347)-LEN(SUBSTITUTE((UPPER(db!$G$2:$G$6347)),UPPER(AE$10),"")))/LEN(AE$10)))</f>
        <v>0</v>
      </c>
      <c r="AF110" s="30">
        <f>IF(AF$10="","",SUMPRODUCT(--(db!$B$2:$B$6347=$E110),(LEN(db!$G$2:$G$6347)-LEN(SUBSTITUTE((UPPER(db!$G$2:$G$6347)),UPPER(AF$10),"")))/LEN(AF$10)))</f>
        <v>0</v>
      </c>
      <c r="AG110" s="30">
        <f>IF(AG$10="","",SUMPRODUCT(--(db!$B$2:$B$6347=$E110),(LEN(db!$G$2:$G$6347)-LEN(SUBSTITUTE((UPPER(db!$G$2:$G$6347)),UPPER(AG$10),"")))/LEN(AG$10)))</f>
        <v>0</v>
      </c>
      <c r="AH110" s="30">
        <f>IF(AH$10="","",SUMPRODUCT(--(db!$B$2:$B$6347=$E110),(LEN(db!$G$2:$G$6347)-LEN(SUBSTITUTE((UPPER(db!$G$2:$G$6347)),UPPER(AH$10),"")))/LEN(AH$10)))</f>
        <v>0</v>
      </c>
      <c r="AI110" s="30">
        <f>IF(AI$10="","",SUMPRODUCT(--(db!$B$2:$B$6347=$E110),(LEN(db!$G$2:$G$6347)-LEN(SUBSTITUTE((UPPER(db!$G$2:$G$6347)),UPPER(AI$10),"")))/LEN(AI$10)))</f>
        <v>0</v>
      </c>
      <c r="AJ110" s="30">
        <f>IF(AJ$10="","",SUMPRODUCT(--(db!$B$2:$B$6347=$E110),(LEN(db!$G$2:$G$6347)-LEN(SUBSTITUTE((UPPER(db!$G$2:$G$6347)),UPPER(AJ$10),"")))/LEN(AJ$10)))</f>
        <v>0</v>
      </c>
      <c r="AK110" s="30">
        <f>IF(AK$10="","",SUMPRODUCT(--(db!$B$2:$B$6347=$E110),(LEN(db!$G$2:$G$6347)-LEN(SUBSTITUTE((UPPER(db!$G$2:$G$6347)),UPPER(AK$10),"")))/LEN(AK$10)))</f>
        <v>0</v>
      </c>
      <c r="AL110" s="30">
        <f>IF(AL$10="","",SUMPRODUCT(--(db!$B$2:$B$6347=$E110),(LEN(db!$G$2:$G$6347)-LEN(SUBSTITUTE((UPPER(db!$G$2:$G$6347)),UPPER(AL$10),"")))/LEN(AL$10)))</f>
        <v>0</v>
      </c>
      <c r="AM110" s="30">
        <f>IF(AM$10="","",SUMPRODUCT(--(db!$B$2:$B$6347=$E110),(LEN(db!$G$2:$G$6347)-LEN(SUBSTITUTE((UPPER(db!$G$2:$G$6347)),UPPER(AM$10),"")))/LEN(AM$10)))</f>
        <v>0</v>
      </c>
      <c r="AN110" s="30">
        <f>IF(AN$10="","",SUMPRODUCT(--(db!$B$2:$B$6347=$E110),(LEN(db!$G$2:$G$6347)-LEN(SUBSTITUTE((UPPER(db!$G$2:$G$6347)),UPPER(AN$10),"")))/LEN(AN$10)))</f>
        <v>0</v>
      </c>
      <c r="AO110" s="30">
        <f>IF(AO$10="","",SUMPRODUCT(--(db!$B$2:$B$6347=$E110),(LEN(db!$G$2:$G$6347)-LEN(SUBSTITUTE((UPPER(db!$G$2:$G$6347)),UPPER(AO$10),"")))/LEN(AO$10)))</f>
        <v>0</v>
      </c>
      <c r="AP110" s="30">
        <f>IF(AP$10="","",SUMPRODUCT(--(db!$B$2:$B$6347=$E110),(LEN(db!$G$2:$G$6347)-LEN(SUBSTITUTE((UPPER(db!$G$2:$G$6347)),UPPER(AP$10),"")))/LEN(AP$10)))</f>
        <v>0</v>
      </c>
      <c r="AQ110" s="129">
        <f>IF(AQ$10="","",SUMPRODUCT(--(db!$B$2:$B$6347=$E110),(LEN(db!$G$2:$G$6347)-LEN(SUBSTITUTE((UPPER(db!$G$2:$G$6347)),UPPER(AQ$10),"")))/LEN(AQ$10)))</f>
        <v>0</v>
      </c>
      <c r="AR110" s="120">
        <v>100</v>
      </c>
      <c r="AS110" s="115"/>
      <c r="AT110" s="121"/>
      <c r="AU110" s="122">
        <f t="shared" si="20"/>
        <v>0</v>
      </c>
      <c r="AW110" s="347">
        <v>41</v>
      </c>
      <c r="AX110" s="295" t="s">
        <v>346</v>
      </c>
      <c r="AY110" s="266">
        <f>SUM($T$51,$AB$51)</f>
        <v>0</v>
      </c>
      <c r="AZ110" s="176">
        <f>BA110-AY110</f>
        <v>0</v>
      </c>
      <c r="BA110" s="133">
        <f>SUMPRODUCT(--($AR$11:$AR$124=AW110),$AU$11:$AU$124)</f>
        <v>0</v>
      </c>
      <c r="BB110" s="551"/>
      <c r="BC110" s="9"/>
      <c r="BD110" s="294"/>
      <c r="BE110" s="295"/>
      <c r="BF110" s="296"/>
      <c r="BG110" s="296"/>
      <c r="BH110" s="296"/>
      <c r="BI110" s="296"/>
      <c r="BJ110" s="296"/>
      <c r="BK110" s="296"/>
      <c r="BL110" s="301">
        <f>MOD(BL107,19)</f>
        <v>0</v>
      </c>
      <c r="BM110" s="295"/>
      <c r="BN110" s="295"/>
      <c r="BO110" s="295"/>
      <c r="BP110" s="295"/>
      <c r="BQ110" s="299"/>
    </row>
    <row r="111" spans="3:69" x14ac:dyDescent="0.25">
      <c r="C111" s="115"/>
      <c r="D111" s="115"/>
      <c r="E111" s="116">
        <v>101</v>
      </c>
      <c r="F111" s="128">
        <f>IF(F$10="","",SUMPRODUCT(--(db!$B$2:$B$6347=$E111),(LEN(db!$G$2:$G$6347)-LEN(SUBSTITUTE((UPPER(db!$G$2:$G$6347)),UPPER(F$10),"")))/LEN(F$10)))</f>
        <v>0</v>
      </c>
      <c r="G111" s="30">
        <f>IF(G$10="","",SUMPRODUCT(--(db!$B$2:$B$6347=$E111),(LEN(db!$G$2:$G$6347)-LEN(SUBSTITUTE((UPPER(db!$G$2:$G$6347)),UPPER(G$10),"")))/LEN(G$10)))</f>
        <v>0</v>
      </c>
      <c r="H111" s="30">
        <f>IF(H$10="","",SUMPRODUCT(--(db!$B$2:$B$6347=$E111),(LEN(db!$G$2:$G$6347)-LEN(SUBSTITUTE((UPPER(db!$G$2:$G$6347)),UPPER(H$10),"")))/LEN(H$10)))</f>
        <v>0</v>
      </c>
      <c r="I111" s="30">
        <f>IF(I$10="","",SUMPRODUCT(--(db!$B$2:$B$6347=$E111),(LEN(db!$G$2:$G$6347)-LEN(SUBSTITUTE((UPPER(db!$G$2:$G$6347)),UPPER(I$10),"")))/LEN(I$10)))</f>
        <v>0</v>
      </c>
      <c r="J111" s="30">
        <f>IF(J$10="","",SUMPRODUCT(--(db!$B$2:$B$6347=$E111),(LEN(db!$G$2:$G$6347)-LEN(SUBSTITUTE((UPPER(db!$G$2:$G$6347)),UPPER(J$10),"")))/LEN(J$10)))</f>
        <v>0</v>
      </c>
      <c r="K111" s="30">
        <f>IF(K$10="","",SUMPRODUCT(--(db!$B$2:$B$6347=$E111),(LEN(db!$G$2:$G$6347)-LEN(SUBSTITUTE((UPPER(db!$G$2:$G$6347)),UPPER(K$10),"")))/LEN(K$10)))</f>
        <v>0</v>
      </c>
      <c r="L111" s="30">
        <f>IF(L$10="","",SUMPRODUCT(--(db!$B$2:$B$6347=$E111),(LEN(db!$G$2:$G$6347)-LEN(SUBSTITUTE((UPPER(db!$G$2:$G$6347)),UPPER(L$10),"")))/LEN(L$10)))</f>
        <v>0</v>
      </c>
      <c r="M111" s="30">
        <f>IF(M$10="","",SUMPRODUCT(--(db!$B$2:$B$6347=$E111),(LEN(db!$G$2:$G$6347)-LEN(SUBSTITUTE((UPPER(db!$G$2:$G$6347)),UPPER(M$10),"")))/LEN(M$10)))</f>
        <v>0</v>
      </c>
      <c r="N111" s="30">
        <f>IF(N$10="","",SUMPRODUCT(--(db!$B$2:$B$6347=$E111),(LEN(db!$G$2:$G$6347)-LEN(SUBSTITUTE((UPPER(db!$G$2:$G$6347)),UPPER(N$10),"")))/LEN(N$10)))</f>
        <v>0</v>
      </c>
      <c r="O111" s="30">
        <f>IF(O$10="","",SUMPRODUCT(--(db!$B$2:$B$6347=$E111),(LEN(db!$G$2:$G$6347)-LEN(SUBSTITUTE((UPPER(db!$G$2:$G$6347)),UPPER(O$10),"")))/LEN(O$10)))</f>
        <v>0</v>
      </c>
      <c r="P111" s="30">
        <f>IF(P$10="","",SUMPRODUCT(--(db!$B$2:$B$6347=$E111),(LEN(db!$G$2:$G$6347)-LEN(SUBSTITUTE((UPPER(db!$G$2:$G$6347)),UPPER(P$10),"")))/LEN(P$10)))</f>
        <v>0</v>
      </c>
      <c r="Q111" s="30">
        <f>IF(Q$10="","",SUMPRODUCT(--(db!$B$2:$B$6347=$E111),(LEN(db!$G$2:$G$6347)-LEN(SUBSTITUTE((UPPER(db!$G$2:$G$6347)),UPPER(Q$10),"")))/LEN(Q$10)))</f>
        <v>0</v>
      </c>
      <c r="R111" s="30">
        <f>IF(R$10="","",SUMPRODUCT(--(db!$B$2:$B$6347=$E111),(LEN(db!$G$2:$G$6347)-LEN(SUBSTITUTE((UPPER(db!$G$2:$G$6347)),UPPER(R$10),"")))/LEN(R$10)))</f>
        <v>0</v>
      </c>
      <c r="S111" s="30">
        <f>IF(S$10="","",SUMPRODUCT(--(db!$B$2:$B$6347=$E111),(LEN(db!$G$2:$G$6347)-LEN(SUBSTITUTE((UPPER(db!$G$2:$G$6347)),UPPER(S$10),"")))/LEN(S$10)))</f>
        <v>0</v>
      </c>
      <c r="T111" s="30">
        <f>IF(T$10="","",SUMPRODUCT(--(db!$B$2:$B$6347=$E111),(LEN(db!$G$2:$G$6347)-LEN(SUBSTITUTE((UPPER(db!$G$2:$G$6347)),UPPER(T$10),"")))/LEN(T$10)))</f>
        <v>0</v>
      </c>
      <c r="U111" s="30">
        <f>IF(U$10="","",SUMPRODUCT(--(db!$B$2:$B$6347=$E111),(LEN(db!$G$2:$G$6347)-LEN(SUBSTITUTE((UPPER(db!$G$2:$G$6347)),UPPER(U$10),"")))/LEN(U$10)))</f>
        <v>0</v>
      </c>
      <c r="V111" s="30">
        <f>IF(V$10="","",SUMPRODUCT(--(db!$B$2:$B$6347=$E111),(LEN(db!$G$2:$G$6347)-LEN(SUBSTITUTE((UPPER(db!$G$2:$G$6347)),UPPER(V$10),"")))/LEN(V$10)))</f>
        <v>0</v>
      </c>
      <c r="W111" s="30">
        <f>IF(W$10="","",SUMPRODUCT(--(db!$B$2:$B$6347=$E111),(LEN(db!$G$2:$G$6347)-LEN(SUBSTITUTE((UPPER(db!$G$2:$G$6347)),UPPER(W$10),"")))/LEN(W$10)))</f>
        <v>0</v>
      </c>
      <c r="X111" s="30">
        <f>IF(X$10="","",SUMPRODUCT(--(db!$B$2:$B$6347=$E111),(LEN(db!$G$2:$G$6347)-LEN(SUBSTITUTE((UPPER(db!$G$2:$G$6347)),UPPER(X$10),"")))/LEN(X$10)))</f>
        <v>0</v>
      </c>
      <c r="Y111" s="30">
        <f>IF(Y$10="","",SUMPRODUCT(--(db!$B$2:$B$6347=$E111),(LEN(db!$G$2:$G$6347)-LEN(SUBSTITUTE((UPPER(db!$G$2:$G$6347)),UPPER(Y$10),"")))/LEN(Y$10)))</f>
        <v>0</v>
      </c>
      <c r="Z111" s="30">
        <f>IF(Z$10="","",SUMPRODUCT(--(db!$B$2:$B$6347=$E111),(LEN(db!$G$2:$G$6347)-LEN(SUBSTITUTE((UPPER(db!$G$2:$G$6347)),UPPER(Z$10),"")))/LEN(Z$10)))</f>
        <v>0</v>
      </c>
      <c r="AA111" s="30">
        <f>IF(AA$10="","",SUMPRODUCT(--(db!$B$2:$B$6347=$E111),(LEN(db!$G$2:$G$6347)-LEN(SUBSTITUTE((UPPER(db!$G$2:$G$6347)),UPPER(AA$10),"")))/LEN(AA$10)))</f>
        <v>0</v>
      </c>
      <c r="AB111" s="30">
        <f>IF(AB$10="","",SUMPRODUCT(--(db!$B$2:$B$6347=$E111),(LEN(db!$G$2:$G$6347)-LEN(SUBSTITUTE((UPPER(db!$G$2:$G$6347)),UPPER(AB$10),"")))/LEN(AB$10)))</f>
        <v>0</v>
      </c>
      <c r="AC111" s="30">
        <f>IF(AC$10="","",SUMPRODUCT(--(db!$B$2:$B$6347=$E111),(LEN(db!$G$2:$G$6347)-LEN(SUBSTITUTE((UPPER(db!$G$2:$G$6347)),UPPER(AC$10),"")))/LEN(AC$10)))</f>
        <v>0</v>
      </c>
      <c r="AD111" s="30">
        <f>IF(AD$10="","",SUMPRODUCT(--(db!$B$2:$B$6347=$E111),(LEN(db!$G$2:$G$6347)-LEN(SUBSTITUTE((UPPER(db!$G$2:$G$6347)),UPPER(AD$10),"")))/LEN(AD$10)))</f>
        <v>0</v>
      </c>
      <c r="AE111" s="30">
        <f>IF(AE$10="","",SUMPRODUCT(--(db!$B$2:$B$6347=$E111),(LEN(db!$G$2:$G$6347)-LEN(SUBSTITUTE((UPPER(db!$G$2:$G$6347)),UPPER(AE$10),"")))/LEN(AE$10)))</f>
        <v>0</v>
      </c>
      <c r="AF111" s="30">
        <f>IF(AF$10="","",SUMPRODUCT(--(db!$B$2:$B$6347=$E111),(LEN(db!$G$2:$G$6347)-LEN(SUBSTITUTE((UPPER(db!$G$2:$G$6347)),UPPER(AF$10),"")))/LEN(AF$10)))</f>
        <v>0</v>
      </c>
      <c r="AG111" s="30">
        <f>IF(AG$10="","",SUMPRODUCT(--(db!$B$2:$B$6347=$E111),(LEN(db!$G$2:$G$6347)-LEN(SUBSTITUTE((UPPER(db!$G$2:$G$6347)),UPPER(AG$10),"")))/LEN(AG$10)))</f>
        <v>0</v>
      </c>
      <c r="AH111" s="30">
        <f>IF(AH$10="","",SUMPRODUCT(--(db!$B$2:$B$6347=$E111),(LEN(db!$G$2:$G$6347)-LEN(SUBSTITUTE((UPPER(db!$G$2:$G$6347)),UPPER(AH$10),"")))/LEN(AH$10)))</f>
        <v>0</v>
      </c>
      <c r="AI111" s="30">
        <f>IF(AI$10="","",SUMPRODUCT(--(db!$B$2:$B$6347=$E111),(LEN(db!$G$2:$G$6347)-LEN(SUBSTITUTE((UPPER(db!$G$2:$G$6347)),UPPER(AI$10),"")))/LEN(AI$10)))</f>
        <v>0</v>
      </c>
      <c r="AJ111" s="30">
        <f>IF(AJ$10="","",SUMPRODUCT(--(db!$B$2:$B$6347=$E111),(LEN(db!$G$2:$G$6347)-LEN(SUBSTITUTE((UPPER(db!$G$2:$G$6347)),UPPER(AJ$10),"")))/LEN(AJ$10)))</f>
        <v>0</v>
      </c>
      <c r="AK111" s="30">
        <f>IF(AK$10="","",SUMPRODUCT(--(db!$B$2:$B$6347=$E111),(LEN(db!$G$2:$G$6347)-LEN(SUBSTITUTE((UPPER(db!$G$2:$G$6347)),UPPER(AK$10),"")))/LEN(AK$10)))</f>
        <v>0</v>
      </c>
      <c r="AL111" s="30">
        <f>IF(AL$10="","",SUMPRODUCT(--(db!$B$2:$B$6347=$E111),(LEN(db!$G$2:$G$6347)-LEN(SUBSTITUTE((UPPER(db!$G$2:$G$6347)),UPPER(AL$10),"")))/LEN(AL$10)))</f>
        <v>0</v>
      </c>
      <c r="AM111" s="30">
        <f>IF(AM$10="","",SUMPRODUCT(--(db!$B$2:$B$6347=$E111),(LEN(db!$G$2:$G$6347)-LEN(SUBSTITUTE((UPPER(db!$G$2:$G$6347)),UPPER(AM$10),"")))/LEN(AM$10)))</f>
        <v>0</v>
      </c>
      <c r="AN111" s="30">
        <f>IF(AN$10="","",SUMPRODUCT(--(db!$B$2:$B$6347=$E111),(LEN(db!$G$2:$G$6347)-LEN(SUBSTITUTE((UPPER(db!$G$2:$G$6347)),UPPER(AN$10),"")))/LEN(AN$10)))</f>
        <v>0</v>
      </c>
      <c r="AO111" s="30">
        <f>IF(AO$10="","",SUMPRODUCT(--(db!$B$2:$B$6347=$E111),(LEN(db!$G$2:$G$6347)-LEN(SUBSTITUTE((UPPER(db!$G$2:$G$6347)),UPPER(AO$10),"")))/LEN(AO$10)))</f>
        <v>0</v>
      </c>
      <c r="AP111" s="30">
        <f>IF(AP$10="","",SUMPRODUCT(--(db!$B$2:$B$6347=$E111),(LEN(db!$G$2:$G$6347)-LEN(SUBSTITUTE((UPPER(db!$G$2:$G$6347)),UPPER(AP$10),"")))/LEN(AP$10)))</f>
        <v>0</v>
      </c>
      <c r="AQ111" s="129">
        <f>IF(AQ$10="","",SUMPRODUCT(--(db!$B$2:$B$6347=$E111),(LEN(db!$G$2:$G$6347)-LEN(SUBSTITUTE((UPPER(db!$G$2:$G$6347)),UPPER(AQ$10),"")))/LEN(AQ$10)))</f>
        <v>0</v>
      </c>
      <c r="AR111" s="120">
        <v>101</v>
      </c>
      <c r="AS111" s="115"/>
      <c r="AT111" s="121"/>
      <c r="AU111" s="122">
        <f t="shared" si="20"/>
        <v>0</v>
      </c>
      <c r="AW111" s="347">
        <v>42</v>
      </c>
      <c r="AX111" s="295" t="s">
        <v>346</v>
      </c>
      <c r="AY111" s="266">
        <f>SUM($T$52,$AB$52)</f>
        <v>0</v>
      </c>
      <c r="AZ111" s="176">
        <f>BA111-AY111</f>
        <v>0</v>
      </c>
      <c r="BA111" s="133">
        <f>SUMPRODUCT(--($AR$11:$AR$124=AW111),$AU$11:$AU$124)</f>
        <v>0</v>
      </c>
      <c r="BB111" s="551"/>
      <c r="BC111" s="9"/>
      <c r="BD111" s="294"/>
      <c r="BE111" s="296"/>
      <c r="BF111" s="296"/>
      <c r="BG111" s="296"/>
      <c r="BH111" s="296"/>
      <c r="BI111" s="296"/>
      <c r="BJ111" s="296"/>
      <c r="BK111" s="296"/>
      <c r="BL111" s="296"/>
      <c r="BM111" s="296"/>
      <c r="BN111" s="296"/>
      <c r="BO111" s="296"/>
      <c r="BP111" s="296"/>
      <c r="BQ111" s="299"/>
    </row>
    <row r="112" spans="3:69" x14ac:dyDescent="0.25">
      <c r="C112" s="115"/>
      <c r="D112" s="115"/>
      <c r="E112" s="116">
        <v>102</v>
      </c>
      <c r="F112" s="128">
        <f>IF(F$10="","",SUMPRODUCT(--(db!$B$2:$B$6347=$E112),(LEN(db!$G$2:$G$6347)-LEN(SUBSTITUTE((UPPER(db!$G$2:$G$6347)),UPPER(F$10),"")))/LEN(F$10)))</f>
        <v>0</v>
      </c>
      <c r="G112" s="30">
        <f>IF(G$10="","",SUMPRODUCT(--(db!$B$2:$B$6347=$E112),(LEN(db!$G$2:$G$6347)-LEN(SUBSTITUTE((UPPER(db!$G$2:$G$6347)),UPPER(G$10),"")))/LEN(G$10)))</f>
        <v>0</v>
      </c>
      <c r="H112" s="30">
        <f>IF(H$10="","",SUMPRODUCT(--(db!$B$2:$B$6347=$E112),(LEN(db!$G$2:$G$6347)-LEN(SUBSTITUTE((UPPER(db!$G$2:$G$6347)),UPPER(H$10),"")))/LEN(H$10)))</f>
        <v>0</v>
      </c>
      <c r="I112" s="30">
        <f>IF(I$10="","",SUMPRODUCT(--(db!$B$2:$B$6347=$E112),(LEN(db!$G$2:$G$6347)-LEN(SUBSTITUTE((UPPER(db!$G$2:$G$6347)),UPPER(I$10),"")))/LEN(I$10)))</f>
        <v>0</v>
      </c>
      <c r="J112" s="30">
        <f>IF(J$10="","",SUMPRODUCT(--(db!$B$2:$B$6347=$E112),(LEN(db!$G$2:$G$6347)-LEN(SUBSTITUTE((UPPER(db!$G$2:$G$6347)),UPPER(J$10),"")))/LEN(J$10)))</f>
        <v>0</v>
      </c>
      <c r="K112" s="30">
        <f>IF(K$10="","",SUMPRODUCT(--(db!$B$2:$B$6347=$E112),(LEN(db!$G$2:$G$6347)-LEN(SUBSTITUTE((UPPER(db!$G$2:$G$6347)),UPPER(K$10),"")))/LEN(K$10)))</f>
        <v>0</v>
      </c>
      <c r="L112" s="30">
        <f>IF(L$10="","",SUMPRODUCT(--(db!$B$2:$B$6347=$E112),(LEN(db!$G$2:$G$6347)-LEN(SUBSTITUTE((UPPER(db!$G$2:$G$6347)),UPPER(L$10),"")))/LEN(L$10)))</f>
        <v>0</v>
      </c>
      <c r="M112" s="30">
        <f>IF(M$10="","",SUMPRODUCT(--(db!$B$2:$B$6347=$E112),(LEN(db!$G$2:$G$6347)-LEN(SUBSTITUTE((UPPER(db!$G$2:$G$6347)),UPPER(M$10),"")))/LEN(M$10)))</f>
        <v>0</v>
      </c>
      <c r="N112" s="30">
        <f>IF(N$10="","",SUMPRODUCT(--(db!$B$2:$B$6347=$E112),(LEN(db!$G$2:$G$6347)-LEN(SUBSTITUTE((UPPER(db!$G$2:$G$6347)),UPPER(N$10),"")))/LEN(N$10)))</f>
        <v>0</v>
      </c>
      <c r="O112" s="30">
        <f>IF(O$10="","",SUMPRODUCT(--(db!$B$2:$B$6347=$E112),(LEN(db!$G$2:$G$6347)-LEN(SUBSTITUTE((UPPER(db!$G$2:$G$6347)),UPPER(O$10),"")))/LEN(O$10)))</f>
        <v>0</v>
      </c>
      <c r="P112" s="30">
        <f>IF(P$10="","",SUMPRODUCT(--(db!$B$2:$B$6347=$E112),(LEN(db!$G$2:$G$6347)-LEN(SUBSTITUTE((UPPER(db!$G$2:$G$6347)),UPPER(P$10),"")))/LEN(P$10)))</f>
        <v>0</v>
      </c>
      <c r="Q112" s="30">
        <f>IF(Q$10="","",SUMPRODUCT(--(db!$B$2:$B$6347=$E112),(LEN(db!$G$2:$G$6347)-LEN(SUBSTITUTE((UPPER(db!$G$2:$G$6347)),UPPER(Q$10),"")))/LEN(Q$10)))</f>
        <v>0</v>
      </c>
      <c r="R112" s="30">
        <f>IF(R$10="","",SUMPRODUCT(--(db!$B$2:$B$6347=$E112),(LEN(db!$G$2:$G$6347)-LEN(SUBSTITUTE((UPPER(db!$G$2:$G$6347)),UPPER(R$10),"")))/LEN(R$10)))</f>
        <v>0</v>
      </c>
      <c r="S112" s="30">
        <f>IF(S$10="","",SUMPRODUCT(--(db!$B$2:$B$6347=$E112),(LEN(db!$G$2:$G$6347)-LEN(SUBSTITUTE((UPPER(db!$G$2:$G$6347)),UPPER(S$10),"")))/LEN(S$10)))</f>
        <v>0</v>
      </c>
      <c r="T112" s="30">
        <f>IF(T$10="","",SUMPRODUCT(--(db!$B$2:$B$6347=$E112),(LEN(db!$G$2:$G$6347)-LEN(SUBSTITUTE((UPPER(db!$G$2:$G$6347)),UPPER(T$10),"")))/LEN(T$10)))</f>
        <v>0</v>
      </c>
      <c r="U112" s="30">
        <f>IF(U$10="","",SUMPRODUCT(--(db!$B$2:$B$6347=$E112),(LEN(db!$G$2:$G$6347)-LEN(SUBSTITUTE((UPPER(db!$G$2:$G$6347)),UPPER(U$10),"")))/LEN(U$10)))</f>
        <v>0</v>
      </c>
      <c r="V112" s="30">
        <f>IF(V$10="","",SUMPRODUCT(--(db!$B$2:$B$6347=$E112),(LEN(db!$G$2:$G$6347)-LEN(SUBSTITUTE((UPPER(db!$G$2:$G$6347)),UPPER(V$10),"")))/LEN(V$10)))</f>
        <v>0</v>
      </c>
      <c r="W112" s="30">
        <f>IF(W$10="","",SUMPRODUCT(--(db!$B$2:$B$6347=$E112),(LEN(db!$G$2:$G$6347)-LEN(SUBSTITUTE((UPPER(db!$G$2:$G$6347)),UPPER(W$10),"")))/LEN(W$10)))</f>
        <v>0</v>
      </c>
      <c r="X112" s="30">
        <f>IF(X$10="","",SUMPRODUCT(--(db!$B$2:$B$6347=$E112),(LEN(db!$G$2:$G$6347)-LEN(SUBSTITUTE((UPPER(db!$G$2:$G$6347)),UPPER(X$10),"")))/LEN(X$10)))</f>
        <v>0</v>
      </c>
      <c r="Y112" s="30">
        <f>IF(Y$10="","",SUMPRODUCT(--(db!$B$2:$B$6347=$E112),(LEN(db!$G$2:$G$6347)-LEN(SUBSTITUTE((UPPER(db!$G$2:$G$6347)),UPPER(Y$10),"")))/LEN(Y$10)))</f>
        <v>0</v>
      </c>
      <c r="Z112" s="30">
        <f>IF(Z$10="","",SUMPRODUCT(--(db!$B$2:$B$6347=$E112),(LEN(db!$G$2:$G$6347)-LEN(SUBSTITUTE((UPPER(db!$G$2:$G$6347)),UPPER(Z$10),"")))/LEN(Z$10)))</f>
        <v>0</v>
      </c>
      <c r="AA112" s="30">
        <f>IF(AA$10="","",SUMPRODUCT(--(db!$B$2:$B$6347=$E112),(LEN(db!$G$2:$G$6347)-LEN(SUBSTITUTE((UPPER(db!$G$2:$G$6347)),UPPER(AA$10),"")))/LEN(AA$10)))</f>
        <v>0</v>
      </c>
      <c r="AB112" s="30">
        <f>IF(AB$10="","",SUMPRODUCT(--(db!$B$2:$B$6347=$E112),(LEN(db!$G$2:$G$6347)-LEN(SUBSTITUTE((UPPER(db!$G$2:$G$6347)),UPPER(AB$10),"")))/LEN(AB$10)))</f>
        <v>0</v>
      </c>
      <c r="AC112" s="30">
        <f>IF(AC$10="","",SUMPRODUCT(--(db!$B$2:$B$6347=$E112),(LEN(db!$G$2:$G$6347)-LEN(SUBSTITUTE((UPPER(db!$G$2:$G$6347)),UPPER(AC$10),"")))/LEN(AC$10)))</f>
        <v>0</v>
      </c>
      <c r="AD112" s="30">
        <f>IF(AD$10="","",SUMPRODUCT(--(db!$B$2:$B$6347=$E112),(LEN(db!$G$2:$G$6347)-LEN(SUBSTITUTE((UPPER(db!$G$2:$G$6347)),UPPER(AD$10),"")))/LEN(AD$10)))</f>
        <v>0</v>
      </c>
      <c r="AE112" s="30">
        <f>IF(AE$10="","",SUMPRODUCT(--(db!$B$2:$B$6347=$E112),(LEN(db!$G$2:$G$6347)-LEN(SUBSTITUTE((UPPER(db!$G$2:$G$6347)),UPPER(AE$10),"")))/LEN(AE$10)))</f>
        <v>0</v>
      </c>
      <c r="AF112" s="30">
        <f>IF(AF$10="","",SUMPRODUCT(--(db!$B$2:$B$6347=$E112),(LEN(db!$G$2:$G$6347)-LEN(SUBSTITUTE((UPPER(db!$G$2:$G$6347)),UPPER(AF$10),"")))/LEN(AF$10)))</f>
        <v>0</v>
      </c>
      <c r="AG112" s="30">
        <f>IF(AG$10="","",SUMPRODUCT(--(db!$B$2:$B$6347=$E112),(LEN(db!$G$2:$G$6347)-LEN(SUBSTITUTE((UPPER(db!$G$2:$G$6347)),UPPER(AG$10),"")))/LEN(AG$10)))</f>
        <v>0</v>
      </c>
      <c r="AH112" s="30">
        <f>IF(AH$10="","",SUMPRODUCT(--(db!$B$2:$B$6347=$E112),(LEN(db!$G$2:$G$6347)-LEN(SUBSTITUTE((UPPER(db!$G$2:$G$6347)),UPPER(AH$10),"")))/LEN(AH$10)))</f>
        <v>0</v>
      </c>
      <c r="AI112" s="30">
        <f>IF(AI$10="","",SUMPRODUCT(--(db!$B$2:$B$6347=$E112),(LEN(db!$G$2:$G$6347)-LEN(SUBSTITUTE((UPPER(db!$G$2:$G$6347)),UPPER(AI$10),"")))/LEN(AI$10)))</f>
        <v>0</v>
      </c>
      <c r="AJ112" s="30">
        <f>IF(AJ$10="","",SUMPRODUCT(--(db!$B$2:$B$6347=$E112),(LEN(db!$G$2:$G$6347)-LEN(SUBSTITUTE((UPPER(db!$G$2:$G$6347)),UPPER(AJ$10),"")))/LEN(AJ$10)))</f>
        <v>0</v>
      </c>
      <c r="AK112" s="30">
        <f>IF(AK$10="","",SUMPRODUCT(--(db!$B$2:$B$6347=$E112),(LEN(db!$G$2:$G$6347)-LEN(SUBSTITUTE((UPPER(db!$G$2:$G$6347)),UPPER(AK$10),"")))/LEN(AK$10)))</f>
        <v>0</v>
      </c>
      <c r="AL112" s="30">
        <f>IF(AL$10="","",SUMPRODUCT(--(db!$B$2:$B$6347=$E112),(LEN(db!$G$2:$G$6347)-LEN(SUBSTITUTE((UPPER(db!$G$2:$G$6347)),UPPER(AL$10),"")))/LEN(AL$10)))</f>
        <v>0</v>
      </c>
      <c r="AM112" s="30">
        <f>IF(AM$10="","",SUMPRODUCT(--(db!$B$2:$B$6347=$E112),(LEN(db!$G$2:$G$6347)-LEN(SUBSTITUTE((UPPER(db!$G$2:$G$6347)),UPPER(AM$10),"")))/LEN(AM$10)))</f>
        <v>0</v>
      </c>
      <c r="AN112" s="30">
        <f>IF(AN$10="","",SUMPRODUCT(--(db!$B$2:$B$6347=$E112),(LEN(db!$G$2:$G$6347)-LEN(SUBSTITUTE((UPPER(db!$G$2:$G$6347)),UPPER(AN$10),"")))/LEN(AN$10)))</f>
        <v>0</v>
      </c>
      <c r="AO112" s="30">
        <f>IF(AO$10="","",SUMPRODUCT(--(db!$B$2:$B$6347=$E112),(LEN(db!$G$2:$G$6347)-LEN(SUBSTITUTE((UPPER(db!$G$2:$G$6347)),UPPER(AO$10),"")))/LEN(AO$10)))</f>
        <v>0</v>
      </c>
      <c r="AP112" s="30">
        <f>IF(AP$10="","",SUMPRODUCT(--(db!$B$2:$B$6347=$E112),(LEN(db!$G$2:$G$6347)-LEN(SUBSTITUTE((UPPER(db!$G$2:$G$6347)),UPPER(AP$10),"")))/LEN(AP$10)))</f>
        <v>0</v>
      </c>
      <c r="AQ112" s="129">
        <f>IF(AQ$10="","",SUMPRODUCT(--(db!$B$2:$B$6347=$E112),(LEN(db!$G$2:$G$6347)-LEN(SUBSTITUTE((UPPER(db!$G$2:$G$6347)),UPPER(AQ$10),"")))/LEN(AQ$10)))</f>
        <v>0</v>
      </c>
      <c r="AR112" s="120">
        <v>102</v>
      </c>
      <c r="AS112" s="115"/>
      <c r="AT112" s="121"/>
      <c r="AU112" s="122">
        <f t="shared" si="20"/>
        <v>0</v>
      </c>
      <c r="AW112" s="347"/>
      <c r="AX112" s="295"/>
      <c r="AY112" s="358" t="str">
        <f>"= 19 x "&amp;SUM($AY$109:$AY$111)/19</f>
        <v>= 19 x 0</v>
      </c>
      <c r="AZ112" s="336"/>
      <c r="BA112" s="133"/>
      <c r="BB112" s="186"/>
      <c r="BC112" s="9"/>
      <c r="BD112" s="294"/>
      <c r="BE112" s="303" t="s">
        <v>386</v>
      </c>
      <c r="BF112" s="296"/>
      <c r="BG112" s="296"/>
      <c r="BH112" s="296"/>
      <c r="BI112" s="296"/>
      <c r="BJ112" s="296"/>
      <c r="BK112" s="304" t="s">
        <v>350</v>
      </c>
      <c r="BL112" s="548" t="s">
        <v>351</v>
      </c>
      <c r="BM112" s="548"/>
      <c r="BN112" s="548"/>
      <c r="BO112" s="548"/>
      <c r="BP112" s="304" t="s">
        <v>350</v>
      </c>
      <c r="BQ112" s="299"/>
    </row>
    <row r="113" spans="3:70" x14ac:dyDescent="0.25">
      <c r="C113" s="115"/>
      <c r="D113" s="115"/>
      <c r="E113" s="116">
        <v>103</v>
      </c>
      <c r="F113" s="128">
        <f>IF(F$10="","",SUMPRODUCT(--(db!$B$2:$B$6347=$E113),(LEN(db!$G$2:$G$6347)-LEN(SUBSTITUTE((UPPER(db!$G$2:$G$6347)),UPPER(F$10),"")))/LEN(F$10)))</f>
        <v>0</v>
      </c>
      <c r="G113" s="30">
        <f>IF(G$10="","",SUMPRODUCT(--(db!$B$2:$B$6347=$E113),(LEN(db!$G$2:$G$6347)-LEN(SUBSTITUTE((UPPER(db!$G$2:$G$6347)),UPPER(G$10),"")))/LEN(G$10)))</f>
        <v>0</v>
      </c>
      <c r="H113" s="30">
        <f>IF(H$10="","",SUMPRODUCT(--(db!$B$2:$B$6347=$E113),(LEN(db!$G$2:$G$6347)-LEN(SUBSTITUTE((UPPER(db!$G$2:$G$6347)),UPPER(H$10),"")))/LEN(H$10)))</f>
        <v>0</v>
      </c>
      <c r="I113" s="30">
        <f>IF(I$10="","",SUMPRODUCT(--(db!$B$2:$B$6347=$E113),(LEN(db!$G$2:$G$6347)-LEN(SUBSTITUTE((UPPER(db!$G$2:$G$6347)),UPPER(I$10),"")))/LEN(I$10)))</f>
        <v>0</v>
      </c>
      <c r="J113" s="30">
        <f>IF(J$10="","",SUMPRODUCT(--(db!$B$2:$B$6347=$E113),(LEN(db!$G$2:$G$6347)-LEN(SUBSTITUTE((UPPER(db!$G$2:$G$6347)),UPPER(J$10),"")))/LEN(J$10)))</f>
        <v>0</v>
      </c>
      <c r="K113" s="30">
        <f>IF(K$10="","",SUMPRODUCT(--(db!$B$2:$B$6347=$E113),(LEN(db!$G$2:$G$6347)-LEN(SUBSTITUTE((UPPER(db!$G$2:$G$6347)),UPPER(K$10),"")))/LEN(K$10)))</f>
        <v>0</v>
      </c>
      <c r="L113" s="30">
        <f>IF(L$10="","",SUMPRODUCT(--(db!$B$2:$B$6347=$E113),(LEN(db!$G$2:$G$6347)-LEN(SUBSTITUTE((UPPER(db!$G$2:$G$6347)),UPPER(L$10),"")))/LEN(L$10)))</f>
        <v>0</v>
      </c>
      <c r="M113" s="30">
        <f>IF(M$10="","",SUMPRODUCT(--(db!$B$2:$B$6347=$E113),(LEN(db!$G$2:$G$6347)-LEN(SUBSTITUTE((UPPER(db!$G$2:$G$6347)),UPPER(M$10),"")))/LEN(M$10)))</f>
        <v>0</v>
      </c>
      <c r="N113" s="30">
        <f>IF(N$10="","",SUMPRODUCT(--(db!$B$2:$B$6347=$E113),(LEN(db!$G$2:$G$6347)-LEN(SUBSTITUTE((UPPER(db!$G$2:$G$6347)),UPPER(N$10),"")))/LEN(N$10)))</f>
        <v>0</v>
      </c>
      <c r="O113" s="30">
        <f>IF(O$10="","",SUMPRODUCT(--(db!$B$2:$B$6347=$E113),(LEN(db!$G$2:$G$6347)-LEN(SUBSTITUTE((UPPER(db!$G$2:$G$6347)),UPPER(O$10),"")))/LEN(O$10)))</f>
        <v>0</v>
      </c>
      <c r="P113" s="30">
        <f>IF(P$10="","",SUMPRODUCT(--(db!$B$2:$B$6347=$E113),(LEN(db!$G$2:$G$6347)-LEN(SUBSTITUTE((UPPER(db!$G$2:$G$6347)),UPPER(P$10),"")))/LEN(P$10)))</f>
        <v>0</v>
      </c>
      <c r="Q113" s="30">
        <f>IF(Q$10="","",SUMPRODUCT(--(db!$B$2:$B$6347=$E113),(LEN(db!$G$2:$G$6347)-LEN(SUBSTITUTE((UPPER(db!$G$2:$G$6347)),UPPER(Q$10),"")))/LEN(Q$10)))</f>
        <v>0</v>
      </c>
      <c r="R113" s="30">
        <f>IF(R$10="","",SUMPRODUCT(--(db!$B$2:$B$6347=$E113),(LEN(db!$G$2:$G$6347)-LEN(SUBSTITUTE((UPPER(db!$G$2:$G$6347)),UPPER(R$10),"")))/LEN(R$10)))</f>
        <v>0</v>
      </c>
      <c r="S113" s="30">
        <f>IF(S$10="","",SUMPRODUCT(--(db!$B$2:$B$6347=$E113),(LEN(db!$G$2:$G$6347)-LEN(SUBSTITUTE((UPPER(db!$G$2:$G$6347)),UPPER(S$10),"")))/LEN(S$10)))</f>
        <v>0</v>
      </c>
      <c r="T113" s="30">
        <f>IF(T$10="","",SUMPRODUCT(--(db!$B$2:$B$6347=$E113),(LEN(db!$G$2:$G$6347)-LEN(SUBSTITUTE((UPPER(db!$G$2:$G$6347)),UPPER(T$10),"")))/LEN(T$10)))</f>
        <v>0</v>
      </c>
      <c r="U113" s="30">
        <f>IF(U$10="","",SUMPRODUCT(--(db!$B$2:$B$6347=$E113),(LEN(db!$G$2:$G$6347)-LEN(SUBSTITUTE((UPPER(db!$G$2:$G$6347)),UPPER(U$10),"")))/LEN(U$10)))</f>
        <v>0</v>
      </c>
      <c r="V113" s="30">
        <f>IF(V$10="","",SUMPRODUCT(--(db!$B$2:$B$6347=$E113),(LEN(db!$G$2:$G$6347)-LEN(SUBSTITUTE((UPPER(db!$G$2:$G$6347)),UPPER(V$10),"")))/LEN(V$10)))</f>
        <v>0</v>
      </c>
      <c r="W113" s="30">
        <f>IF(W$10="","",SUMPRODUCT(--(db!$B$2:$B$6347=$E113),(LEN(db!$G$2:$G$6347)-LEN(SUBSTITUTE((UPPER(db!$G$2:$G$6347)),UPPER(W$10),"")))/LEN(W$10)))</f>
        <v>0</v>
      </c>
      <c r="X113" s="30">
        <f>IF(X$10="","",SUMPRODUCT(--(db!$B$2:$B$6347=$E113),(LEN(db!$G$2:$G$6347)-LEN(SUBSTITUTE((UPPER(db!$G$2:$G$6347)),UPPER(X$10),"")))/LEN(X$10)))</f>
        <v>0</v>
      </c>
      <c r="Y113" s="30">
        <f>IF(Y$10="","",SUMPRODUCT(--(db!$B$2:$B$6347=$E113),(LEN(db!$G$2:$G$6347)-LEN(SUBSTITUTE((UPPER(db!$G$2:$G$6347)),UPPER(Y$10),"")))/LEN(Y$10)))</f>
        <v>0</v>
      </c>
      <c r="Z113" s="30">
        <f>IF(Z$10="","",SUMPRODUCT(--(db!$B$2:$B$6347=$E113),(LEN(db!$G$2:$G$6347)-LEN(SUBSTITUTE((UPPER(db!$G$2:$G$6347)),UPPER(Z$10),"")))/LEN(Z$10)))</f>
        <v>0</v>
      </c>
      <c r="AA113" s="30">
        <f>IF(AA$10="","",SUMPRODUCT(--(db!$B$2:$B$6347=$E113),(LEN(db!$G$2:$G$6347)-LEN(SUBSTITUTE((UPPER(db!$G$2:$G$6347)),UPPER(AA$10),"")))/LEN(AA$10)))</f>
        <v>0</v>
      </c>
      <c r="AB113" s="30">
        <f>IF(AB$10="","",SUMPRODUCT(--(db!$B$2:$B$6347=$E113),(LEN(db!$G$2:$G$6347)-LEN(SUBSTITUTE((UPPER(db!$G$2:$G$6347)),UPPER(AB$10),"")))/LEN(AB$10)))</f>
        <v>0</v>
      </c>
      <c r="AC113" s="30">
        <f>IF(AC$10="","",SUMPRODUCT(--(db!$B$2:$B$6347=$E113),(LEN(db!$G$2:$G$6347)-LEN(SUBSTITUTE((UPPER(db!$G$2:$G$6347)),UPPER(AC$10),"")))/LEN(AC$10)))</f>
        <v>0</v>
      </c>
      <c r="AD113" s="30">
        <f>IF(AD$10="","",SUMPRODUCT(--(db!$B$2:$B$6347=$E113),(LEN(db!$G$2:$G$6347)-LEN(SUBSTITUTE((UPPER(db!$G$2:$G$6347)),UPPER(AD$10),"")))/LEN(AD$10)))</f>
        <v>0</v>
      </c>
      <c r="AE113" s="30">
        <f>IF(AE$10="","",SUMPRODUCT(--(db!$B$2:$B$6347=$E113),(LEN(db!$G$2:$G$6347)-LEN(SUBSTITUTE((UPPER(db!$G$2:$G$6347)),UPPER(AE$10),"")))/LEN(AE$10)))</f>
        <v>0</v>
      </c>
      <c r="AF113" s="30">
        <f>IF(AF$10="","",SUMPRODUCT(--(db!$B$2:$B$6347=$E113),(LEN(db!$G$2:$G$6347)-LEN(SUBSTITUTE((UPPER(db!$G$2:$G$6347)),UPPER(AF$10),"")))/LEN(AF$10)))</f>
        <v>0</v>
      </c>
      <c r="AG113" s="30">
        <f>IF(AG$10="","",SUMPRODUCT(--(db!$B$2:$B$6347=$E113),(LEN(db!$G$2:$G$6347)-LEN(SUBSTITUTE((UPPER(db!$G$2:$G$6347)),UPPER(AG$10),"")))/LEN(AG$10)))</f>
        <v>0</v>
      </c>
      <c r="AH113" s="30">
        <f>IF(AH$10="","",SUMPRODUCT(--(db!$B$2:$B$6347=$E113),(LEN(db!$G$2:$G$6347)-LEN(SUBSTITUTE((UPPER(db!$G$2:$G$6347)),UPPER(AH$10),"")))/LEN(AH$10)))</f>
        <v>0</v>
      </c>
      <c r="AI113" s="30">
        <f>IF(AI$10="","",SUMPRODUCT(--(db!$B$2:$B$6347=$E113),(LEN(db!$G$2:$G$6347)-LEN(SUBSTITUTE((UPPER(db!$G$2:$G$6347)),UPPER(AI$10),"")))/LEN(AI$10)))</f>
        <v>0</v>
      </c>
      <c r="AJ113" s="30">
        <f>IF(AJ$10="","",SUMPRODUCT(--(db!$B$2:$B$6347=$E113),(LEN(db!$G$2:$G$6347)-LEN(SUBSTITUTE((UPPER(db!$G$2:$G$6347)),UPPER(AJ$10),"")))/LEN(AJ$10)))</f>
        <v>0</v>
      </c>
      <c r="AK113" s="30">
        <f>IF(AK$10="","",SUMPRODUCT(--(db!$B$2:$B$6347=$E113),(LEN(db!$G$2:$G$6347)-LEN(SUBSTITUTE((UPPER(db!$G$2:$G$6347)),UPPER(AK$10),"")))/LEN(AK$10)))</f>
        <v>0</v>
      </c>
      <c r="AL113" s="30">
        <f>IF(AL$10="","",SUMPRODUCT(--(db!$B$2:$B$6347=$E113),(LEN(db!$G$2:$G$6347)-LEN(SUBSTITUTE((UPPER(db!$G$2:$G$6347)),UPPER(AL$10),"")))/LEN(AL$10)))</f>
        <v>0</v>
      </c>
      <c r="AM113" s="30">
        <f>IF(AM$10="","",SUMPRODUCT(--(db!$B$2:$B$6347=$E113),(LEN(db!$G$2:$G$6347)-LEN(SUBSTITUTE((UPPER(db!$G$2:$G$6347)),UPPER(AM$10),"")))/LEN(AM$10)))</f>
        <v>0</v>
      </c>
      <c r="AN113" s="30">
        <f>IF(AN$10="","",SUMPRODUCT(--(db!$B$2:$B$6347=$E113),(LEN(db!$G$2:$G$6347)-LEN(SUBSTITUTE((UPPER(db!$G$2:$G$6347)),UPPER(AN$10),"")))/LEN(AN$10)))</f>
        <v>0</v>
      </c>
      <c r="AO113" s="30">
        <f>IF(AO$10="","",SUMPRODUCT(--(db!$B$2:$B$6347=$E113),(LEN(db!$G$2:$G$6347)-LEN(SUBSTITUTE((UPPER(db!$G$2:$G$6347)),UPPER(AO$10),"")))/LEN(AO$10)))</f>
        <v>0</v>
      </c>
      <c r="AP113" s="30">
        <f>IF(AP$10="","",SUMPRODUCT(--(db!$B$2:$B$6347=$E113),(LEN(db!$G$2:$G$6347)-LEN(SUBSTITUTE((UPPER(db!$G$2:$G$6347)),UPPER(AP$10),"")))/LEN(AP$10)))</f>
        <v>0</v>
      </c>
      <c r="AQ113" s="129">
        <f>IF(AQ$10="","",SUMPRODUCT(--(db!$B$2:$B$6347=$E113),(LEN(db!$G$2:$G$6347)-LEN(SUBSTITUTE((UPPER(db!$G$2:$G$6347)),UPPER(AQ$10),"")))/LEN(AQ$10)))</f>
        <v>0</v>
      </c>
      <c r="AR113" s="120">
        <v>103</v>
      </c>
      <c r="AS113" s="115"/>
      <c r="AT113" s="121"/>
      <c r="AU113" s="122">
        <f t="shared" si="20"/>
        <v>0</v>
      </c>
      <c r="AW113" s="344"/>
      <c r="AX113" s="344"/>
      <c r="AY113" s="334" t="s">
        <v>352</v>
      </c>
      <c r="AZ113" s="344"/>
      <c r="BA113" s="344"/>
      <c r="BB113" s="9"/>
      <c r="BC113" s="9"/>
      <c r="BD113" s="294"/>
      <c r="BE113" s="549" t="s">
        <v>387</v>
      </c>
      <c r="BF113" s="549"/>
      <c r="BG113" s="549"/>
      <c r="BH113" s="549"/>
      <c r="BI113" s="549" t="s">
        <v>388</v>
      </c>
      <c r="BJ113" s="549"/>
      <c r="BK113" s="1" t="s">
        <v>353</v>
      </c>
      <c r="BL113" s="549" t="s">
        <v>389</v>
      </c>
      <c r="BM113" s="549"/>
      <c r="BN113" s="549"/>
      <c r="BO113" s="549"/>
      <c r="BP113" s="1" t="s">
        <v>381</v>
      </c>
      <c r="BQ113" s="299"/>
    </row>
    <row r="114" spans="3:70" x14ac:dyDescent="0.25">
      <c r="C114" s="115"/>
      <c r="D114" s="115"/>
      <c r="E114" s="116">
        <v>104</v>
      </c>
      <c r="F114" s="128">
        <f>IF(F$10="","",SUMPRODUCT(--(db!$B$2:$B$6347=$E114),(LEN(db!$G$2:$G$6347)-LEN(SUBSTITUTE((UPPER(db!$G$2:$G$6347)),UPPER(F$10),"")))/LEN(F$10)))</f>
        <v>0</v>
      </c>
      <c r="G114" s="30">
        <f>IF(G$10="","",SUMPRODUCT(--(db!$B$2:$B$6347=$E114),(LEN(db!$G$2:$G$6347)-LEN(SUBSTITUTE((UPPER(db!$G$2:$G$6347)),UPPER(G$10),"")))/LEN(G$10)))</f>
        <v>0</v>
      </c>
      <c r="H114" s="30">
        <f>IF(H$10="","",SUMPRODUCT(--(db!$B$2:$B$6347=$E114),(LEN(db!$G$2:$G$6347)-LEN(SUBSTITUTE((UPPER(db!$G$2:$G$6347)),UPPER(H$10),"")))/LEN(H$10)))</f>
        <v>0</v>
      </c>
      <c r="I114" s="30">
        <f>IF(I$10="","",SUMPRODUCT(--(db!$B$2:$B$6347=$E114),(LEN(db!$G$2:$G$6347)-LEN(SUBSTITUTE((UPPER(db!$G$2:$G$6347)),UPPER(I$10),"")))/LEN(I$10)))</f>
        <v>0</v>
      </c>
      <c r="J114" s="30">
        <f>IF(J$10="","",SUMPRODUCT(--(db!$B$2:$B$6347=$E114),(LEN(db!$G$2:$G$6347)-LEN(SUBSTITUTE((UPPER(db!$G$2:$G$6347)),UPPER(J$10),"")))/LEN(J$10)))</f>
        <v>0</v>
      </c>
      <c r="K114" s="30">
        <f>IF(K$10="","",SUMPRODUCT(--(db!$B$2:$B$6347=$E114),(LEN(db!$G$2:$G$6347)-LEN(SUBSTITUTE((UPPER(db!$G$2:$G$6347)),UPPER(K$10),"")))/LEN(K$10)))</f>
        <v>0</v>
      </c>
      <c r="L114" s="30">
        <f>IF(L$10="","",SUMPRODUCT(--(db!$B$2:$B$6347=$E114),(LEN(db!$G$2:$G$6347)-LEN(SUBSTITUTE((UPPER(db!$G$2:$G$6347)),UPPER(L$10),"")))/LEN(L$10)))</f>
        <v>0</v>
      </c>
      <c r="M114" s="30">
        <f>IF(M$10="","",SUMPRODUCT(--(db!$B$2:$B$6347=$E114),(LEN(db!$G$2:$G$6347)-LEN(SUBSTITUTE((UPPER(db!$G$2:$G$6347)),UPPER(M$10),"")))/LEN(M$10)))</f>
        <v>0</v>
      </c>
      <c r="N114" s="30">
        <f>IF(N$10="","",SUMPRODUCT(--(db!$B$2:$B$6347=$E114),(LEN(db!$G$2:$G$6347)-LEN(SUBSTITUTE((UPPER(db!$G$2:$G$6347)),UPPER(N$10),"")))/LEN(N$10)))</f>
        <v>0</v>
      </c>
      <c r="O114" s="30">
        <f>IF(O$10="","",SUMPRODUCT(--(db!$B$2:$B$6347=$E114),(LEN(db!$G$2:$G$6347)-LEN(SUBSTITUTE((UPPER(db!$G$2:$G$6347)),UPPER(O$10),"")))/LEN(O$10)))</f>
        <v>0</v>
      </c>
      <c r="P114" s="30">
        <f>IF(P$10="","",SUMPRODUCT(--(db!$B$2:$B$6347=$E114),(LEN(db!$G$2:$G$6347)-LEN(SUBSTITUTE((UPPER(db!$G$2:$G$6347)),UPPER(P$10),"")))/LEN(P$10)))</f>
        <v>0</v>
      </c>
      <c r="Q114" s="30">
        <f>IF(Q$10="","",SUMPRODUCT(--(db!$B$2:$B$6347=$E114),(LEN(db!$G$2:$G$6347)-LEN(SUBSTITUTE((UPPER(db!$G$2:$G$6347)),UPPER(Q$10),"")))/LEN(Q$10)))</f>
        <v>0</v>
      </c>
      <c r="R114" s="30">
        <f>IF(R$10="","",SUMPRODUCT(--(db!$B$2:$B$6347=$E114),(LEN(db!$G$2:$G$6347)-LEN(SUBSTITUTE((UPPER(db!$G$2:$G$6347)),UPPER(R$10),"")))/LEN(R$10)))</f>
        <v>0</v>
      </c>
      <c r="S114" s="30">
        <f>IF(S$10="","",SUMPRODUCT(--(db!$B$2:$B$6347=$E114),(LEN(db!$G$2:$G$6347)-LEN(SUBSTITUTE((UPPER(db!$G$2:$G$6347)),UPPER(S$10),"")))/LEN(S$10)))</f>
        <v>0</v>
      </c>
      <c r="T114" s="30">
        <f>IF(T$10="","",SUMPRODUCT(--(db!$B$2:$B$6347=$E114),(LEN(db!$G$2:$G$6347)-LEN(SUBSTITUTE((UPPER(db!$G$2:$G$6347)),UPPER(T$10),"")))/LEN(T$10)))</f>
        <v>0</v>
      </c>
      <c r="U114" s="30">
        <f>IF(U$10="","",SUMPRODUCT(--(db!$B$2:$B$6347=$E114),(LEN(db!$G$2:$G$6347)-LEN(SUBSTITUTE((UPPER(db!$G$2:$G$6347)),UPPER(U$10),"")))/LEN(U$10)))</f>
        <v>0</v>
      </c>
      <c r="V114" s="30">
        <f>IF(V$10="","",SUMPRODUCT(--(db!$B$2:$B$6347=$E114),(LEN(db!$G$2:$G$6347)-LEN(SUBSTITUTE((UPPER(db!$G$2:$G$6347)),UPPER(V$10),"")))/LEN(V$10)))</f>
        <v>0</v>
      </c>
      <c r="W114" s="30">
        <f>IF(W$10="","",SUMPRODUCT(--(db!$B$2:$B$6347=$E114),(LEN(db!$G$2:$G$6347)-LEN(SUBSTITUTE((UPPER(db!$G$2:$G$6347)),UPPER(W$10),"")))/LEN(W$10)))</f>
        <v>0</v>
      </c>
      <c r="X114" s="30">
        <f>IF(X$10="","",SUMPRODUCT(--(db!$B$2:$B$6347=$E114),(LEN(db!$G$2:$G$6347)-LEN(SUBSTITUTE((UPPER(db!$G$2:$G$6347)),UPPER(X$10),"")))/LEN(X$10)))</f>
        <v>0</v>
      </c>
      <c r="Y114" s="30">
        <f>IF(Y$10="","",SUMPRODUCT(--(db!$B$2:$B$6347=$E114),(LEN(db!$G$2:$G$6347)-LEN(SUBSTITUTE((UPPER(db!$G$2:$G$6347)),UPPER(Y$10),"")))/LEN(Y$10)))</f>
        <v>0</v>
      </c>
      <c r="Z114" s="30">
        <f>IF(Z$10="","",SUMPRODUCT(--(db!$B$2:$B$6347=$E114),(LEN(db!$G$2:$G$6347)-LEN(SUBSTITUTE((UPPER(db!$G$2:$G$6347)),UPPER(Z$10),"")))/LEN(Z$10)))</f>
        <v>0</v>
      </c>
      <c r="AA114" s="30">
        <f>IF(AA$10="","",SUMPRODUCT(--(db!$B$2:$B$6347=$E114),(LEN(db!$G$2:$G$6347)-LEN(SUBSTITUTE((UPPER(db!$G$2:$G$6347)),UPPER(AA$10),"")))/LEN(AA$10)))</f>
        <v>0</v>
      </c>
      <c r="AB114" s="30">
        <f>IF(AB$10="","",SUMPRODUCT(--(db!$B$2:$B$6347=$E114),(LEN(db!$G$2:$G$6347)-LEN(SUBSTITUTE((UPPER(db!$G$2:$G$6347)),UPPER(AB$10),"")))/LEN(AB$10)))</f>
        <v>0</v>
      </c>
      <c r="AC114" s="30">
        <f>IF(AC$10="","",SUMPRODUCT(--(db!$B$2:$B$6347=$E114),(LEN(db!$G$2:$G$6347)-LEN(SUBSTITUTE((UPPER(db!$G$2:$G$6347)),UPPER(AC$10),"")))/LEN(AC$10)))</f>
        <v>0</v>
      </c>
      <c r="AD114" s="30">
        <f>IF(AD$10="","",SUMPRODUCT(--(db!$B$2:$B$6347=$E114),(LEN(db!$G$2:$G$6347)-LEN(SUBSTITUTE((UPPER(db!$G$2:$G$6347)),UPPER(AD$10),"")))/LEN(AD$10)))</f>
        <v>0</v>
      </c>
      <c r="AE114" s="30">
        <f>IF(AE$10="","",SUMPRODUCT(--(db!$B$2:$B$6347=$E114),(LEN(db!$G$2:$G$6347)-LEN(SUBSTITUTE((UPPER(db!$G$2:$G$6347)),UPPER(AE$10),"")))/LEN(AE$10)))</f>
        <v>0</v>
      </c>
      <c r="AF114" s="30">
        <f>IF(AF$10="","",SUMPRODUCT(--(db!$B$2:$B$6347=$E114),(LEN(db!$G$2:$G$6347)-LEN(SUBSTITUTE((UPPER(db!$G$2:$G$6347)),UPPER(AF$10),"")))/LEN(AF$10)))</f>
        <v>0</v>
      </c>
      <c r="AG114" s="30">
        <f>IF(AG$10="","",SUMPRODUCT(--(db!$B$2:$B$6347=$E114),(LEN(db!$G$2:$G$6347)-LEN(SUBSTITUTE((UPPER(db!$G$2:$G$6347)),UPPER(AG$10),"")))/LEN(AG$10)))</f>
        <v>0</v>
      </c>
      <c r="AH114" s="30">
        <f>IF(AH$10="","",SUMPRODUCT(--(db!$B$2:$B$6347=$E114),(LEN(db!$G$2:$G$6347)-LEN(SUBSTITUTE((UPPER(db!$G$2:$G$6347)),UPPER(AH$10),"")))/LEN(AH$10)))</f>
        <v>0</v>
      </c>
      <c r="AI114" s="30">
        <f>IF(AI$10="","",SUMPRODUCT(--(db!$B$2:$B$6347=$E114),(LEN(db!$G$2:$G$6347)-LEN(SUBSTITUTE((UPPER(db!$G$2:$G$6347)),UPPER(AI$10),"")))/LEN(AI$10)))</f>
        <v>0</v>
      </c>
      <c r="AJ114" s="30">
        <f>IF(AJ$10="","",SUMPRODUCT(--(db!$B$2:$B$6347=$E114),(LEN(db!$G$2:$G$6347)-LEN(SUBSTITUTE((UPPER(db!$G$2:$G$6347)),UPPER(AJ$10),"")))/LEN(AJ$10)))</f>
        <v>0</v>
      </c>
      <c r="AK114" s="30">
        <f>IF(AK$10="","",SUMPRODUCT(--(db!$B$2:$B$6347=$E114),(LEN(db!$G$2:$G$6347)-LEN(SUBSTITUTE((UPPER(db!$G$2:$G$6347)),UPPER(AK$10),"")))/LEN(AK$10)))</f>
        <v>0</v>
      </c>
      <c r="AL114" s="30">
        <f>IF(AL$10="","",SUMPRODUCT(--(db!$B$2:$B$6347=$E114),(LEN(db!$G$2:$G$6347)-LEN(SUBSTITUTE((UPPER(db!$G$2:$G$6347)),UPPER(AL$10),"")))/LEN(AL$10)))</f>
        <v>0</v>
      </c>
      <c r="AM114" s="30">
        <f>IF(AM$10="","",SUMPRODUCT(--(db!$B$2:$B$6347=$E114),(LEN(db!$G$2:$G$6347)-LEN(SUBSTITUTE((UPPER(db!$G$2:$G$6347)),UPPER(AM$10),"")))/LEN(AM$10)))</f>
        <v>0</v>
      </c>
      <c r="AN114" s="30">
        <f>IF(AN$10="","",SUMPRODUCT(--(db!$B$2:$B$6347=$E114),(LEN(db!$G$2:$G$6347)-LEN(SUBSTITUTE((UPPER(db!$G$2:$G$6347)),UPPER(AN$10),"")))/LEN(AN$10)))</f>
        <v>0</v>
      </c>
      <c r="AO114" s="30">
        <f>IF(AO$10="","",SUMPRODUCT(--(db!$B$2:$B$6347=$E114),(LEN(db!$G$2:$G$6347)-LEN(SUBSTITUTE((UPPER(db!$G$2:$G$6347)),UPPER(AO$10),"")))/LEN(AO$10)))</f>
        <v>0</v>
      </c>
      <c r="AP114" s="30">
        <f>IF(AP$10="","",SUMPRODUCT(--(db!$B$2:$B$6347=$E114),(LEN(db!$G$2:$G$6347)-LEN(SUBSTITUTE((UPPER(db!$G$2:$G$6347)),UPPER(AP$10),"")))/LEN(AP$10)))</f>
        <v>0</v>
      </c>
      <c r="AQ114" s="129">
        <f>IF(AQ$10="","",SUMPRODUCT(--(db!$B$2:$B$6347=$E114),(LEN(db!$G$2:$G$6347)-LEN(SUBSTITUTE((UPPER(db!$G$2:$G$6347)),UPPER(AQ$10),"")))/LEN(AQ$10)))</f>
        <v>0</v>
      </c>
      <c r="AR114" s="120">
        <v>104</v>
      </c>
      <c r="AS114" s="115"/>
      <c r="AT114" s="121"/>
      <c r="AU114" s="122">
        <f t="shared" si="20"/>
        <v>0</v>
      </c>
      <c r="AW114" s="347">
        <v>43</v>
      </c>
      <c r="AX114" s="295" t="s">
        <v>346</v>
      </c>
      <c r="AY114" s="266">
        <f>SUM($T$53,$AB$53)</f>
        <v>0</v>
      </c>
      <c r="AZ114" s="176">
        <f>BA114-AY114</f>
        <v>0</v>
      </c>
      <c r="BA114" s="133">
        <f>SUMPRODUCT(--($AR$11:$AR$124=AW114),$AU$11:$AU$124)</f>
        <v>0</v>
      </c>
      <c r="BB114" s="550" t="s">
        <v>446</v>
      </c>
      <c r="BC114" s="9"/>
      <c r="BD114" s="294"/>
      <c r="BE114" s="295"/>
      <c r="BF114" s="295"/>
      <c r="BG114" s="295"/>
      <c r="BH114" s="295"/>
      <c r="BI114" s="295"/>
      <c r="BJ114" s="296"/>
      <c r="BK114" s="305" t="s">
        <v>354</v>
      </c>
      <c r="BL114" s="306"/>
      <c r="BM114" s="306"/>
      <c r="BN114" s="306"/>
      <c r="BO114" s="306"/>
      <c r="BP114" s="305" t="s">
        <v>355</v>
      </c>
      <c r="BQ114" s="299"/>
    </row>
    <row r="115" spans="3:70" x14ac:dyDescent="0.25">
      <c r="C115" s="115"/>
      <c r="D115" s="115"/>
      <c r="E115" s="116">
        <v>105</v>
      </c>
      <c r="F115" s="128">
        <f>IF(F$10="","",SUMPRODUCT(--(db!$B$2:$B$6347=$E115),(LEN(db!$G$2:$G$6347)-LEN(SUBSTITUTE((UPPER(db!$G$2:$G$6347)),UPPER(F$10),"")))/LEN(F$10)))</f>
        <v>0</v>
      </c>
      <c r="G115" s="30">
        <f>IF(G$10="","",SUMPRODUCT(--(db!$B$2:$B$6347=$E115),(LEN(db!$G$2:$G$6347)-LEN(SUBSTITUTE((UPPER(db!$G$2:$G$6347)),UPPER(G$10),"")))/LEN(G$10)))</f>
        <v>0</v>
      </c>
      <c r="H115" s="30">
        <f>IF(H$10="","",SUMPRODUCT(--(db!$B$2:$B$6347=$E115),(LEN(db!$G$2:$G$6347)-LEN(SUBSTITUTE((UPPER(db!$G$2:$G$6347)),UPPER(H$10),"")))/LEN(H$10)))</f>
        <v>0</v>
      </c>
      <c r="I115" s="30">
        <f>IF(I$10="","",SUMPRODUCT(--(db!$B$2:$B$6347=$E115),(LEN(db!$G$2:$G$6347)-LEN(SUBSTITUTE((UPPER(db!$G$2:$G$6347)),UPPER(I$10),"")))/LEN(I$10)))</f>
        <v>0</v>
      </c>
      <c r="J115" s="30">
        <f>IF(J$10="","",SUMPRODUCT(--(db!$B$2:$B$6347=$E115),(LEN(db!$G$2:$G$6347)-LEN(SUBSTITUTE((UPPER(db!$G$2:$G$6347)),UPPER(J$10),"")))/LEN(J$10)))</f>
        <v>0</v>
      </c>
      <c r="K115" s="30">
        <f>IF(K$10="","",SUMPRODUCT(--(db!$B$2:$B$6347=$E115),(LEN(db!$G$2:$G$6347)-LEN(SUBSTITUTE((UPPER(db!$G$2:$G$6347)),UPPER(K$10),"")))/LEN(K$10)))</f>
        <v>0</v>
      </c>
      <c r="L115" s="30">
        <f>IF(L$10="","",SUMPRODUCT(--(db!$B$2:$B$6347=$E115),(LEN(db!$G$2:$G$6347)-LEN(SUBSTITUTE((UPPER(db!$G$2:$G$6347)),UPPER(L$10),"")))/LEN(L$10)))</f>
        <v>0</v>
      </c>
      <c r="M115" s="30">
        <f>IF(M$10="","",SUMPRODUCT(--(db!$B$2:$B$6347=$E115),(LEN(db!$G$2:$G$6347)-LEN(SUBSTITUTE((UPPER(db!$G$2:$G$6347)),UPPER(M$10),"")))/LEN(M$10)))</f>
        <v>0</v>
      </c>
      <c r="N115" s="30">
        <f>IF(N$10="","",SUMPRODUCT(--(db!$B$2:$B$6347=$E115),(LEN(db!$G$2:$G$6347)-LEN(SUBSTITUTE((UPPER(db!$G$2:$G$6347)),UPPER(N$10),"")))/LEN(N$10)))</f>
        <v>0</v>
      </c>
      <c r="O115" s="30">
        <f>IF(O$10="","",SUMPRODUCT(--(db!$B$2:$B$6347=$E115),(LEN(db!$G$2:$G$6347)-LEN(SUBSTITUTE((UPPER(db!$G$2:$G$6347)),UPPER(O$10),"")))/LEN(O$10)))</f>
        <v>0</v>
      </c>
      <c r="P115" s="30">
        <f>IF(P$10="","",SUMPRODUCT(--(db!$B$2:$B$6347=$E115),(LEN(db!$G$2:$G$6347)-LEN(SUBSTITUTE((UPPER(db!$G$2:$G$6347)),UPPER(P$10),"")))/LEN(P$10)))</f>
        <v>0</v>
      </c>
      <c r="Q115" s="30">
        <f>IF(Q$10="","",SUMPRODUCT(--(db!$B$2:$B$6347=$E115),(LEN(db!$G$2:$G$6347)-LEN(SUBSTITUTE((UPPER(db!$G$2:$G$6347)),UPPER(Q$10),"")))/LEN(Q$10)))</f>
        <v>0</v>
      </c>
      <c r="R115" s="30">
        <f>IF(R$10="","",SUMPRODUCT(--(db!$B$2:$B$6347=$E115),(LEN(db!$G$2:$G$6347)-LEN(SUBSTITUTE((UPPER(db!$G$2:$G$6347)),UPPER(R$10),"")))/LEN(R$10)))</f>
        <v>0</v>
      </c>
      <c r="S115" s="30">
        <f>IF(S$10="","",SUMPRODUCT(--(db!$B$2:$B$6347=$E115),(LEN(db!$G$2:$G$6347)-LEN(SUBSTITUTE((UPPER(db!$G$2:$G$6347)),UPPER(S$10),"")))/LEN(S$10)))</f>
        <v>0</v>
      </c>
      <c r="T115" s="30">
        <f>IF(T$10="","",SUMPRODUCT(--(db!$B$2:$B$6347=$E115),(LEN(db!$G$2:$G$6347)-LEN(SUBSTITUTE((UPPER(db!$G$2:$G$6347)),UPPER(T$10),"")))/LEN(T$10)))</f>
        <v>0</v>
      </c>
      <c r="U115" s="30">
        <f>IF(U$10="","",SUMPRODUCT(--(db!$B$2:$B$6347=$E115),(LEN(db!$G$2:$G$6347)-LEN(SUBSTITUTE((UPPER(db!$G$2:$G$6347)),UPPER(U$10),"")))/LEN(U$10)))</f>
        <v>0</v>
      </c>
      <c r="V115" s="30">
        <f>IF(V$10="","",SUMPRODUCT(--(db!$B$2:$B$6347=$E115),(LEN(db!$G$2:$G$6347)-LEN(SUBSTITUTE((UPPER(db!$G$2:$G$6347)),UPPER(V$10),"")))/LEN(V$10)))</f>
        <v>0</v>
      </c>
      <c r="W115" s="30">
        <f>IF(W$10="","",SUMPRODUCT(--(db!$B$2:$B$6347=$E115),(LEN(db!$G$2:$G$6347)-LEN(SUBSTITUTE((UPPER(db!$G$2:$G$6347)),UPPER(W$10),"")))/LEN(W$10)))</f>
        <v>0</v>
      </c>
      <c r="X115" s="30">
        <f>IF(X$10="","",SUMPRODUCT(--(db!$B$2:$B$6347=$E115),(LEN(db!$G$2:$G$6347)-LEN(SUBSTITUTE((UPPER(db!$G$2:$G$6347)),UPPER(X$10),"")))/LEN(X$10)))</f>
        <v>0</v>
      </c>
      <c r="Y115" s="30">
        <f>IF(Y$10="","",SUMPRODUCT(--(db!$B$2:$B$6347=$E115),(LEN(db!$G$2:$G$6347)-LEN(SUBSTITUTE((UPPER(db!$G$2:$G$6347)),UPPER(Y$10),"")))/LEN(Y$10)))</f>
        <v>0</v>
      </c>
      <c r="Z115" s="30">
        <f>IF(Z$10="","",SUMPRODUCT(--(db!$B$2:$B$6347=$E115),(LEN(db!$G$2:$G$6347)-LEN(SUBSTITUTE((UPPER(db!$G$2:$G$6347)),UPPER(Z$10),"")))/LEN(Z$10)))</f>
        <v>0</v>
      </c>
      <c r="AA115" s="30">
        <f>IF(AA$10="","",SUMPRODUCT(--(db!$B$2:$B$6347=$E115),(LEN(db!$G$2:$G$6347)-LEN(SUBSTITUTE((UPPER(db!$G$2:$G$6347)),UPPER(AA$10),"")))/LEN(AA$10)))</f>
        <v>0</v>
      </c>
      <c r="AB115" s="30">
        <f>IF(AB$10="","",SUMPRODUCT(--(db!$B$2:$B$6347=$E115),(LEN(db!$G$2:$G$6347)-LEN(SUBSTITUTE((UPPER(db!$G$2:$G$6347)),UPPER(AB$10),"")))/LEN(AB$10)))</f>
        <v>0</v>
      </c>
      <c r="AC115" s="30">
        <f>IF(AC$10="","",SUMPRODUCT(--(db!$B$2:$B$6347=$E115),(LEN(db!$G$2:$G$6347)-LEN(SUBSTITUTE((UPPER(db!$G$2:$G$6347)),UPPER(AC$10),"")))/LEN(AC$10)))</f>
        <v>0</v>
      </c>
      <c r="AD115" s="30">
        <f>IF(AD$10="","",SUMPRODUCT(--(db!$B$2:$B$6347=$E115),(LEN(db!$G$2:$G$6347)-LEN(SUBSTITUTE((UPPER(db!$G$2:$G$6347)),UPPER(AD$10),"")))/LEN(AD$10)))</f>
        <v>0</v>
      </c>
      <c r="AE115" s="30">
        <f>IF(AE$10="","",SUMPRODUCT(--(db!$B$2:$B$6347=$E115),(LEN(db!$G$2:$G$6347)-LEN(SUBSTITUTE((UPPER(db!$G$2:$G$6347)),UPPER(AE$10),"")))/LEN(AE$10)))</f>
        <v>0</v>
      </c>
      <c r="AF115" s="30">
        <f>IF(AF$10="","",SUMPRODUCT(--(db!$B$2:$B$6347=$E115),(LEN(db!$G$2:$G$6347)-LEN(SUBSTITUTE((UPPER(db!$G$2:$G$6347)),UPPER(AF$10),"")))/LEN(AF$10)))</f>
        <v>0</v>
      </c>
      <c r="AG115" s="30">
        <f>IF(AG$10="","",SUMPRODUCT(--(db!$B$2:$B$6347=$E115),(LEN(db!$G$2:$G$6347)-LEN(SUBSTITUTE((UPPER(db!$G$2:$G$6347)),UPPER(AG$10),"")))/LEN(AG$10)))</f>
        <v>0</v>
      </c>
      <c r="AH115" s="30">
        <f>IF(AH$10="","",SUMPRODUCT(--(db!$B$2:$B$6347=$E115),(LEN(db!$G$2:$G$6347)-LEN(SUBSTITUTE((UPPER(db!$G$2:$G$6347)),UPPER(AH$10),"")))/LEN(AH$10)))</f>
        <v>0</v>
      </c>
      <c r="AI115" s="30">
        <f>IF(AI$10="","",SUMPRODUCT(--(db!$B$2:$B$6347=$E115),(LEN(db!$G$2:$G$6347)-LEN(SUBSTITUTE((UPPER(db!$G$2:$G$6347)),UPPER(AI$10),"")))/LEN(AI$10)))</f>
        <v>0</v>
      </c>
      <c r="AJ115" s="30">
        <f>IF(AJ$10="","",SUMPRODUCT(--(db!$B$2:$B$6347=$E115),(LEN(db!$G$2:$G$6347)-LEN(SUBSTITUTE((UPPER(db!$G$2:$G$6347)),UPPER(AJ$10),"")))/LEN(AJ$10)))</f>
        <v>0</v>
      </c>
      <c r="AK115" s="30">
        <f>IF(AK$10="","",SUMPRODUCT(--(db!$B$2:$B$6347=$E115),(LEN(db!$G$2:$G$6347)-LEN(SUBSTITUTE((UPPER(db!$G$2:$G$6347)),UPPER(AK$10),"")))/LEN(AK$10)))</f>
        <v>0</v>
      </c>
      <c r="AL115" s="30">
        <f>IF(AL$10="","",SUMPRODUCT(--(db!$B$2:$B$6347=$E115),(LEN(db!$G$2:$G$6347)-LEN(SUBSTITUTE((UPPER(db!$G$2:$G$6347)),UPPER(AL$10),"")))/LEN(AL$10)))</f>
        <v>0</v>
      </c>
      <c r="AM115" s="30">
        <f>IF(AM$10="","",SUMPRODUCT(--(db!$B$2:$B$6347=$E115),(LEN(db!$G$2:$G$6347)-LEN(SUBSTITUTE((UPPER(db!$G$2:$G$6347)),UPPER(AM$10),"")))/LEN(AM$10)))</f>
        <v>0</v>
      </c>
      <c r="AN115" s="30">
        <f>IF(AN$10="","",SUMPRODUCT(--(db!$B$2:$B$6347=$E115),(LEN(db!$G$2:$G$6347)-LEN(SUBSTITUTE((UPPER(db!$G$2:$G$6347)),UPPER(AN$10),"")))/LEN(AN$10)))</f>
        <v>0</v>
      </c>
      <c r="AO115" s="30">
        <f>IF(AO$10="","",SUMPRODUCT(--(db!$B$2:$B$6347=$E115),(LEN(db!$G$2:$G$6347)-LEN(SUBSTITUTE((UPPER(db!$G$2:$G$6347)),UPPER(AO$10),"")))/LEN(AO$10)))</f>
        <v>0</v>
      </c>
      <c r="AP115" s="30">
        <f>IF(AP$10="","",SUMPRODUCT(--(db!$B$2:$B$6347=$E115),(LEN(db!$G$2:$G$6347)-LEN(SUBSTITUTE((UPPER(db!$G$2:$G$6347)),UPPER(AP$10),"")))/LEN(AP$10)))</f>
        <v>0</v>
      </c>
      <c r="AQ115" s="129">
        <f>IF(AQ$10="","",SUMPRODUCT(--(db!$B$2:$B$6347=$E115),(LEN(db!$G$2:$G$6347)-LEN(SUBSTITUTE((UPPER(db!$G$2:$G$6347)),UPPER(AQ$10),"")))/LEN(AQ$10)))</f>
        <v>0</v>
      </c>
      <c r="AR115" s="120">
        <v>105</v>
      </c>
      <c r="AS115" s="115"/>
      <c r="AT115" s="121"/>
      <c r="AU115" s="122">
        <f t="shared" si="20"/>
        <v>0</v>
      </c>
      <c r="AW115" s="347">
        <v>44</v>
      </c>
      <c r="AX115" s="295" t="s">
        <v>346</v>
      </c>
      <c r="AY115" s="266">
        <f>SUM($T$54,$AB$54)</f>
        <v>0</v>
      </c>
      <c r="AZ115" s="176">
        <f>BA115-AY115</f>
        <v>0</v>
      </c>
      <c r="BA115" s="133">
        <f>SUMPRODUCT(--($AR$11:$AR$124=AW115),$AU$11:$AU$124)</f>
        <v>0</v>
      </c>
      <c r="BB115" s="550"/>
      <c r="BC115" s="9"/>
      <c r="BD115" s="294"/>
      <c r="BE115" s="295"/>
      <c r="BF115" s="295"/>
      <c r="BG115" s="295"/>
      <c r="BH115" s="295"/>
      <c r="BI115" s="295"/>
      <c r="BJ115" s="296"/>
      <c r="BK115" s="307" t="s">
        <v>390</v>
      </c>
      <c r="BL115" s="308"/>
      <c r="BM115" s="308"/>
      <c r="BN115" s="308"/>
      <c r="BO115" s="308"/>
      <c r="BP115" s="307" t="s">
        <v>391</v>
      </c>
      <c r="BQ115" s="299"/>
    </row>
    <row r="116" spans="3:70" x14ac:dyDescent="0.25">
      <c r="C116" s="115"/>
      <c r="D116" s="115"/>
      <c r="E116" s="116">
        <v>106</v>
      </c>
      <c r="F116" s="128">
        <f>IF(F$10="","",SUMPRODUCT(--(db!$B$2:$B$6347=$E116),(LEN(db!$G$2:$G$6347)-LEN(SUBSTITUTE((UPPER(db!$G$2:$G$6347)),UPPER(F$10),"")))/LEN(F$10)))</f>
        <v>0</v>
      </c>
      <c r="G116" s="30">
        <f>IF(G$10="","",SUMPRODUCT(--(db!$B$2:$B$6347=$E116),(LEN(db!$G$2:$G$6347)-LEN(SUBSTITUTE((UPPER(db!$G$2:$G$6347)),UPPER(G$10),"")))/LEN(G$10)))</f>
        <v>0</v>
      </c>
      <c r="H116" s="30">
        <f>IF(H$10="","",SUMPRODUCT(--(db!$B$2:$B$6347=$E116),(LEN(db!$G$2:$G$6347)-LEN(SUBSTITUTE((UPPER(db!$G$2:$G$6347)),UPPER(H$10),"")))/LEN(H$10)))</f>
        <v>0</v>
      </c>
      <c r="I116" s="30">
        <f>IF(I$10="","",SUMPRODUCT(--(db!$B$2:$B$6347=$E116),(LEN(db!$G$2:$G$6347)-LEN(SUBSTITUTE((UPPER(db!$G$2:$G$6347)),UPPER(I$10),"")))/LEN(I$10)))</f>
        <v>0</v>
      </c>
      <c r="J116" s="30">
        <f>IF(J$10="","",SUMPRODUCT(--(db!$B$2:$B$6347=$E116),(LEN(db!$G$2:$G$6347)-LEN(SUBSTITUTE((UPPER(db!$G$2:$G$6347)),UPPER(J$10),"")))/LEN(J$10)))</f>
        <v>0</v>
      </c>
      <c r="K116" s="30">
        <f>IF(K$10="","",SUMPRODUCT(--(db!$B$2:$B$6347=$E116),(LEN(db!$G$2:$G$6347)-LEN(SUBSTITUTE((UPPER(db!$G$2:$G$6347)),UPPER(K$10),"")))/LEN(K$10)))</f>
        <v>0</v>
      </c>
      <c r="L116" s="30">
        <f>IF(L$10="","",SUMPRODUCT(--(db!$B$2:$B$6347=$E116),(LEN(db!$G$2:$G$6347)-LEN(SUBSTITUTE((UPPER(db!$G$2:$G$6347)),UPPER(L$10),"")))/LEN(L$10)))</f>
        <v>0</v>
      </c>
      <c r="M116" s="30">
        <f>IF(M$10="","",SUMPRODUCT(--(db!$B$2:$B$6347=$E116),(LEN(db!$G$2:$G$6347)-LEN(SUBSTITUTE((UPPER(db!$G$2:$G$6347)),UPPER(M$10),"")))/LEN(M$10)))</f>
        <v>0</v>
      </c>
      <c r="N116" s="30">
        <f>IF(N$10="","",SUMPRODUCT(--(db!$B$2:$B$6347=$E116),(LEN(db!$G$2:$G$6347)-LEN(SUBSTITUTE((UPPER(db!$G$2:$G$6347)),UPPER(N$10),"")))/LEN(N$10)))</f>
        <v>0</v>
      </c>
      <c r="O116" s="30">
        <f>IF(O$10="","",SUMPRODUCT(--(db!$B$2:$B$6347=$E116),(LEN(db!$G$2:$G$6347)-LEN(SUBSTITUTE((UPPER(db!$G$2:$G$6347)),UPPER(O$10),"")))/LEN(O$10)))</f>
        <v>0</v>
      </c>
      <c r="P116" s="30">
        <f>IF(P$10="","",SUMPRODUCT(--(db!$B$2:$B$6347=$E116),(LEN(db!$G$2:$G$6347)-LEN(SUBSTITUTE((UPPER(db!$G$2:$G$6347)),UPPER(P$10),"")))/LEN(P$10)))</f>
        <v>0</v>
      </c>
      <c r="Q116" s="30">
        <f>IF(Q$10="","",SUMPRODUCT(--(db!$B$2:$B$6347=$E116),(LEN(db!$G$2:$G$6347)-LEN(SUBSTITUTE((UPPER(db!$G$2:$G$6347)),UPPER(Q$10),"")))/LEN(Q$10)))</f>
        <v>0</v>
      </c>
      <c r="R116" s="30">
        <f>IF(R$10="","",SUMPRODUCT(--(db!$B$2:$B$6347=$E116),(LEN(db!$G$2:$G$6347)-LEN(SUBSTITUTE((UPPER(db!$G$2:$G$6347)),UPPER(R$10),"")))/LEN(R$10)))</f>
        <v>0</v>
      </c>
      <c r="S116" s="30">
        <f>IF(S$10="","",SUMPRODUCT(--(db!$B$2:$B$6347=$E116),(LEN(db!$G$2:$G$6347)-LEN(SUBSTITUTE((UPPER(db!$G$2:$G$6347)),UPPER(S$10),"")))/LEN(S$10)))</f>
        <v>0</v>
      </c>
      <c r="T116" s="30">
        <f>IF(T$10="","",SUMPRODUCT(--(db!$B$2:$B$6347=$E116),(LEN(db!$G$2:$G$6347)-LEN(SUBSTITUTE((UPPER(db!$G$2:$G$6347)),UPPER(T$10),"")))/LEN(T$10)))</f>
        <v>0</v>
      </c>
      <c r="U116" s="30">
        <f>IF(U$10="","",SUMPRODUCT(--(db!$B$2:$B$6347=$E116),(LEN(db!$G$2:$G$6347)-LEN(SUBSTITUTE((UPPER(db!$G$2:$G$6347)),UPPER(U$10),"")))/LEN(U$10)))</f>
        <v>0</v>
      </c>
      <c r="V116" s="30">
        <f>IF(V$10="","",SUMPRODUCT(--(db!$B$2:$B$6347=$E116),(LEN(db!$G$2:$G$6347)-LEN(SUBSTITUTE((UPPER(db!$G$2:$G$6347)),UPPER(V$10),"")))/LEN(V$10)))</f>
        <v>0</v>
      </c>
      <c r="W116" s="30">
        <f>IF(W$10="","",SUMPRODUCT(--(db!$B$2:$B$6347=$E116),(LEN(db!$G$2:$G$6347)-LEN(SUBSTITUTE((UPPER(db!$G$2:$G$6347)),UPPER(W$10),"")))/LEN(W$10)))</f>
        <v>0</v>
      </c>
      <c r="X116" s="30">
        <f>IF(X$10="","",SUMPRODUCT(--(db!$B$2:$B$6347=$E116),(LEN(db!$G$2:$G$6347)-LEN(SUBSTITUTE((UPPER(db!$G$2:$G$6347)),UPPER(X$10),"")))/LEN(X$10)))</f>
        <v>0</v>
      </c>
      <c r="Y116" s="30">
        <f>IF(Y$10="","",SUMPRODUCT(--(db!$B$2:$B$6347=$E116),(LEN(db!$G$2:$G$6347)-LEN(SUBSTITUTE((UPPER(db!$G$2:$G$6347)),UPPER(Y$10),"")))/LEN(Y$10)))</f>
        <v>0</v>
      </c>
      <c r="Z116" s="30">
        <f>IF(Z$10="","",SUMPRODUCT(--(db!$B$2:$B$6347=$E116),(LEN(db!$G$2:$G$6347)-LEN(SUBSTITUTE((UPPER(db!$G$2:$G$6347)),UPPER(Z$10),"")))/LEN(Z$10)))</f>
        <v>0</v>
      </c>
      <c r="AA116" s="30">
        <f>IF(AA$10="","",SUMPRODUCT(--(db!$B$2:$B$6347=$E116),(LEN(db!$G$2:$G$6347)-LEN(SUBSTITUTE((UPPER(db!$G$2:$G$6347)),UPPER(AA$10),"")))/LEN(AA$10)))</f>
        <v>0</v>
      </c>
      <c r="AB116" s="30">
        <f>IF(AB$10="","",SUMPRODUCT(--(db!$B$2:$B$6347=$E116),(LEN(db!$G$2:$G$6347)-LEN(SUBSTITUTE((UPPER(db!$G$2:$G$6347)),UPPER(AB$10),"")))/LEN(AB$10)))</f>
        <v>0</v>
      </c>
      <c r="AC116" s="30">
        <f>IF(AC$10="","",SUMPRODUCT(--(db!$B$2:$B$6347=$E116),(LEN(db!$G$2:$G$6347)-LEN(SUBSTITUTE((UPPER(db!$G$2:$G$6347)),UPPER(AC$10),"")))/LEN(AC$10)))</f>
        <v>0</v>
      </c>
      <c r="AD116" s="30">
        <f>IF(AD$10="","",SUMPRODUCT(--(db!$B$2:$B$6347=$E116),(LEN(db!$G$2:$G$6347)-LEN(SUBSTITUTE((UPPER(db!$G$2:$G$6347)),UPPER(AD$10),"")))/LEN(AD$10)))</f>
        <v>0</v>
      </c>
      <c r="AE116" s="30">
        <f>IF(AE$10="","",SUMPRODUCT(--(db!$B$2:$B$6347=$E116),(LEN(db!$G$2:$G$6347)-LEN(SUBSTITUTE((UPPER(db!$G$2:$G$6347)),UPPER(AE$10),"")))/LEN(AE$10)))</f>
        <v>0</v>
      </c>
      <c r="AF116" s="30">
        <f>IF(AF$10="","",SUMPRODUCT(--(db!$B$2:$B$6347=$E116),(LEN(db!$G$2:$G$6347)-LEN(SUBSTITUTE((UPPER(db!$G$2:$G$6347)),UPPER(AF$10),"")))/LEN(AF$10)))</f>
        <v>0</v>
      </c>
      <c r="AG116" s="30">
        <f>IF(AG$10="","",SUMPRODUCT(--(db!$B$2:$B$6347=$E116),(LEN(db!$G$2:$G$6347)-LEN(SUBSTITUTE((UPPER(db!$G$2:$G$6347)),UPPER(AG$10),"")))/LEN(AG$10)))</f>
        <v>0</v>
      </c>
      <c r="AH116" s="30">
        <f>IF(AH$10="","",SUMPRODUCT(--(db!$B$2:$B$6347=$E116),(LEN(db!$G$2:$G$6347)-LEN(SUBSTITUTE((UPPER(db!$G$2:$G$6347)),UPPER(AH$10),"")))/LEN(AH$10)))</f>
        <v>0</v>
      </c>
      <c r="AI116" s="30">
        <f>IF(AI$10="","",SUMPRODUCT(--(db!$B$2:$B$6347=$E116),(LEN(db!$G$2:$G$6347)-LEN(SUBSTITUTE((UPPER(db!$G$2:$G$6347)),UPPER(AI$10),"")))/LEN(AI$10)))</f>
        <v>0</v>
      </c>
      <c r="AJ116" s="30">
        <f>IF(AJ$10="","",SUMPRODUCT(--(db!$B$2:$B$6347=$E116),(LEN(db!$G$2:$G$6347)-LEN(SUBSTITUTE((UPPER(db!$G$2:$G$6347)),UPPER(AJ$10),"")))/LEN(AJ$10)))</f>
        <v>0</v>
      </c>
      <c r="AK116" s="30">
        <f>IF(AK$10="","",SUMPRODUCT(--(db!$B$2:$B$6347=$E116),(LEN(db!$G$2:$G$6347)-LEN(SUBSTITUTE((UPPER(db!$G$2:$G$6347)),UPPER(AK$10),"")))/LEN(AK$10)))</f>
        <v>0</v>
      </c>
      <c r="AL116" s="30">
        <f>IF(AL$10="","",SUMPRODUCT(--(db!$B$2:$B$6347=$E116),(LEN(db!$G$2:$G$6347)-LEN(SUBSTITUTE((UPPER(db!$G$2:$G$6347)),UPPER(AL$10),"")))/LEN(AL$10)))</f>
        <v>0</v>
      </c>
      <c r="AM116" s="30">
        <f>IF(AM$10="","",SUMPRODUCT(--(db!$B$2:$B$6347=$E116),(LEN(db!$G$2:$G$6347)-LEN(SUBSTITUTE((UPPER(db!$G$2:$G$6347)),UPPER(AM$10),"")))/LEN(AM$10)))</f>
        <v>0</v>
      </c>
      <c r="AN116" s="30">
        <f>IF(AN$10="","",SUMPRODUCT(--(db!$B$2:$B$6347=$E116),(LEN(db!$G$2:$G$6347)-LEN(SUBSTITUTE((UPPER(db!$G$2:$G$6347)),UPPER(AN$10),"")))/LEN(AN$10)))</f>
        <v>0</v>
      </c>
      <c r="AO116" s="30">
        <f>IF(AO$10="","",SUMPRODUCT(--(db!$B$2:$B$6347=$E116),(LEN(db!$G$2:$G$6347)-LEN(SUBSTITUTE((UPPER(db!$G$2:$G$6347)),UPPER(AO$10),"")))/LEN(AO$10)))</f>
        <v>0</v>
      </c>
      <c r="AP116" s="30">
        <f>IF(AP$10="","",SUMPRODUCT(--(db!$B$2:$B$6347=$E116),(LEN(db!$G$2:$G$6347)-LEN(SUBSTITUTE((UPPER(db!$G$2:$G$6347)),UPPER(AP$10),"")))/LEN(AP$10)))</f>
        <v>0</v>
      </c>
      <c r="AQ116" s="129">
        <f>IF(AQ$10="","",SUMPRODUCT(--(db!$B$2:$B$6347=$E116),(LEN(db!$G$2:$G$6347)-LEN(SUBSTITUTE((UPPER(db!$G$2:$G$6347)),UPPER(AQ$10),"")))/LEN(AQ$10)))</f>
        <v>0</v>
      </c>
      <c r="AR116" s="120">
        <v>106</v>
      </c>
      <c r="AS116" s="115"/>
      <c r="AT116" s="121"/>
      <c r="AU116" s="122">
        <f t="shared" si="20"/>
        <v>0</v>
      </c>
      <c r="AW116" s="347">
        <v>45</v>
      </c>
      <c r="AX116" s="295" t="s">
        <v>346</v>
      </c>
      <c r="AY116" s="266">
        <f>SUM($T$55,$AB$55)</f>
        <v>0</v>
      </c>
      <c r="AZ116" s="176">
        <f>BA116-AY116</f>
        <v>0</v>
      </c>
      <c r="BA116" s="133">
        <f>SUMPRODUCT(--($AR$11:$AR$124=AW116),$AU$11:$AU$124)</f>
        <v>0</v>
      </c>
      <c r="BB116" s="550"/>
      <c r="BC116" s="9"/>
      <c r="BD116" s="294"/>
      <c r="BE116" s="295"/>
      <c r="BF116" s="295"/>
      <c r="BG116" s="295"/>
      <c r="BH116" s="295"/>
      <c r="BI116" s="295"/>
      <c r="BJ116" s="296"/>
      <c r="BK116" s="558" t="s">
        <v>392</v>
      </c>
      <c r="BL116" s="559"/>
      <c r="BM116" s="559"/>
      <c r="BN116" s="559"/>
      <c r="BO116" s="559"/>
      <c r="BP116" s="560"/>
      <c r="BQ116" s="299"/>
    </row>
    <row r="117" spans="3:70" x14ac:dyDescent="0.25">
      <c r="C117" s="115"/>
      <c r="D117" s="115"/>
      <c r="E117" s="116">
        <v>107</v>
      </c>
      <c r="F117" s="128">
        <f>IF(F$10="","",SUMPRODUCT(--(db!$B$2:$B$6347=$E117),(LEN(db!$G$2:$G$6347)-LEN(SUBSTITUTE((UPPER(db!$G$2:$G$6347)),UPPER(F$10),"")))/LEN(F$10)))</f>
        <v>0</v>
      </c>
      <c r="G117" s="30">
        <f>IF(G$10="","",SUMPRODUCT(--(db!$B$2:$B$6347=$E117),(LEN(db!$G$2:$G$6347)-LEN(SUBSTITUTE((UPPER(db!$G$2:$G$6347)),UPPER(G$10),"")))/LEN(G$10)))</f>
        <v>0</v>
      </c>
      <c r="H117" s="30">
        <f>IF(H$10="","",SUMPRODUCT(--(db!$B$2:$B$6347=$E117),(LEN(db!$G$2:$G$6347)-LEN(SUBSTITUTE((UPPER(db!$G$2:$G$6347)),UPPER(H$10),"")))/LEN(H$10)))</f>
        <v>0</v>
      </c>
      <c r="I117" s="30">
        <f>IF(I$10="","",SUMPRODUCT(--(db!$B$2:$B$6347=$E117),(LEN(db!$G$2:$G$6347)-LEN(SUBSTITUTE((UPPER(db!$G$2:$G$6347)),UPPER(I$10),"")))/LEN(I$10)))</f>
        <v>0</v>
      </c>
      <c r="J117" s="30">
        <f>IF(J$10="","",SUMPRODUCT(--(db!$B$2:$B$6347=$E117),(LEN(db!$G$2:$G$6347)-LEN(SUBSTITUTE((UPPER(db!$G$2:$G$6347)),UPPER(J$10),"")))/LEN(J$10)))</f>
        <v>0</v>
      </c>
      <c r="K117" s="30">
        <f>IF(K$10="","",SUMPRODUCT(--(db!$B$2:$B$6347=$E117),(LEN(db!$G$2:$G$6347)-LEN(SUBSTITUTE((UPPER(db!$G$2:$G$6347)),UPPER(K$10),"")))/LEN(K$10)))</f>
        <v>0</v>
      </c>
      <c r="L117" s="30">
        <f>IF(L$10="","",SUMPRODUCT(--(db!$B$2:$B$6347=$E117),(LEN(db!$G$2:$G$6347)-LEN(SUBSTITUTE((UPPER(db!$G$2:$G$6347)),UPPER(L$10),"")))/LEN(L$10)))</f>
        <v>0</v>
      </c>
      <c r="M117" s="30">
        <f>IF(M$10="","",SUMPRODUCT(--(db!$B$2:$B$6347=$E117),(LEN(db!$G$2:$G$6347)-LEN(SUBSTITUTE((UPPER(db!$G$2:$G$6347)),UPPER(M$10),"")))/LEN(M$10)))</f>
        <v>0</v>
      </c>
      <c r="N117" s="30">
        <f>IF(N$10="","",SUMPRODUCT(--(db!$B$2:$B$6347=$E117),(LEN(db!$G$2:$G$6347)-LEN(SUBSTITUTE((UPPER(db!$G$2:$G$6347)),UPPER(N$10),"")))/LEN(N$10)))</f>
        <v>0</v>
      </c>
      <c r="O117" s="30">
        <f>IF(O$10="","",SUMPRODUCT(--(db!$B$2:$B$6347=$E117),(LEN(db!$G$2:$G$6347)-LEN(SUBSTITUTE((UPPER(db!$G$2:$G$6347)),UPPER(O$10),"")))/LEN(O$10)))</f>
        <v>0</v>
      </c>
      <c r="P117" s="30">
        <f>IF(P$10="","",SUMPRODUCT(--(db!$B$2:$B$6347=$E117),(LEN(db!$G$2:$G$6347)-LEN(SUBSTITUTE((UPPER(db!$G$2:$G$6347)),UPPER(P$10),"")))/LEN(P$10)))</f>
        <v>0</v>
      </c>
      <c r="Q117" s="30">
        <f>IF(Q$10="","",SUMPRODUCT(--(db!$B$2:$B$6347=$E117),(LEN(db!$G$2:$G$6347)-LEN(SUBSTITUTE((UPPER(db!$G$2:$G$6347)),UPPER(Q$10),"")))/LEN(Q$10)))</f>
        <v>0</v>
      </c>
      <c r="R117" s="30">
        <f>IF(R$10="","",SUMPRODUCT(--(db!$B$2:$B$6347=$E117),(LEN(db!$G$2:$G$6347)-LEN(SUBSTITUTE((UPPER(db!$G$2:$G$6347)),UPPER(R$10),"")))/LEN(R$10)))</f>
        <v>0</v>
      </c>
      <c r="S117" s="30">
        <f>IF(S$10="","",SUMPRODUCT(--(db!$B$2:$B$6347=$E117),(LEN(db!$G$2:$G$6347)-LEN(SUBSTITUTE((UPPER(db!$G$2:$G$6347)),UPPER(S$10),"")))/LEN(S$10)))</f>
        <v>0</v>
      </c>
      <c r="T117" s="30">
        <f>IF(T$10="","",SUMPRODUCT(--(db!$B$2:$B$6347=$E117),(LEN(db!$G$2:$G$6347)-LEN(SUBSTITUTE((UPPER(db!$G$2:$G$6347)),UPPER(T$10),"")))/LEN(T$10)))</f>
        <v>0</v>
      </c>
      <c r="U117" s="30">
        <f>IF(U$10="","",SUMPRODUCT(--(db!$B$2:$B$6347=$E117),(LEN(db!$G$2:$G$6347)-LEN(SUBSTITUTE((UPPER(db!$G$2:$G$6347)),UPPER(U$10),"")))/LEN(U$10)))</f>
        <v>0</v>
      </c>
      <c r="V117" s="30">
        <f>IF(V$10="","",SUMPRODUCT(--(db!$B$2:$B$6347=$E117),(LEN(db!$G$2:$G$6347)-LEN(SUBSTITUTE((UPPER(db!$G$2:$G$6347)),UPPER(V$10),"")))/LEN(V$10)))</f>
        <v>0</v>
      </c>
      <c r="W117" s="30">
        <f>IF(W$10="","",SUMPRODUCT(--(db!$B$2:$B$6347=$E117),(LEN(db!$G$2:$G$6347)-LEN(SUBSTITUTE((UPPER(db!$G$2:$G$6347)),UPPER(W$10),"")))/LEN(W$10)))</f>
        <v>0</v>
      </c>
      <c r="X117" s="30">
        <f>IF(X$10="","",SUMPRODUCT(--(db!$B$2:$B$6347=$E117),(LEN(db!$G$2:$G$6347)-LEN(SUBSTITUTE((UPPER(db!$G$2:$G$6347)),UPPER(X$10),"")))/LEN(X$10)))</f>
        <v>0</v>
      </c>
      <c r="Y117" s="30">
        <f>IF(Y$10="","",SUMPRODUCT(--(db!$B$2:$B$6347=$E117),(LEN(db!$G$2:$G$6347)-LEN(SUBSTITUTE((UPPER(db!$G$2:$G$6347)),UPPER(Y$10),"")))/LEN(Y$10)))</f>
        <v>0</v>
      </c>
      <c r="Z117" s="30">
        <f>IF(Z$10="","",SUMPRODUCT(--(db!$B$2:$B$6347=$E117),(LEN(db!$G$2:$G$6347)-LEN(SUBSTITUTE((UPPER(db!$G$2:$G$6347)),UPPER(Z$10),"")))/LEN(Z$10)))</f>
        <v>0</v>
      </c>
      <c r="AA117" s="30">
        <f>IF(AA$10="","",SUMPRODUCT(--(db!$B$2:$B$6347=$E117),(LEN(db!$G$2:$G$6347)-LEN(SUBSTITUTE((UPPER(db!$G$2:$G$6347)),UPPER(AA$10),"")))/LEN(AA$10)))</f>
        <v>0</v>
      </c>
      <c r="AB117" s="30">
        <f>IF(AB$10="","",SUMPRODUCT(--(db!$B$2:$B$6347=$E117),(LEN(db!$G$2:$G$6347)-LEN(SUBSTITUTE((UPPER(db!$G$2:$G$6347)),UPPER(AB$10),"")))/LEN(AB$10)))</f>
        <v>0</v>
      </c>
      <c r="AC117" s="30">
        <f>IF(AC$10="","",SUMPRODUCT(--(db!$B$2:$B$6347=$E117),(LEN(db!$G$2:$G$6347)-LEN(SUBSTITUTE((UPPER(db!$G$2:$G$6347)),UPPER(AC$10),"")))/LEN(AC$10)))</f>
        <v>0</v>
      </c>
      <c r="AD117" s="30">
        <f>IF(AD$10="","",SUMPRODUCT(--(db!$B$2:$B$6347=$E117),(LEN(db!$G$2:$G$6347)-LEN(SUBSTITUTE((UPPER(db!$G$2:$G$6347)),UPPER(AD$10),"")))/LEN(AD$10)))</f>
        <v>0</v>
      </c>
      <c r="AE117" s="30">
        <f>IF(AE$10="","",SUMPRODUCT(--(db!$B$2:$B$6347=$E117),(LEN(db!$G$2:$G$6347)-LEN(SUBSTITUTE((UPPER(db!$G$2:$G$6347)),UPPER(AE$10),"")))/LEN(AE$10)))</f>
        <v>0</v>
      </c>
      <c r="AF117" s="30">
        <f>IF(AF$10="","",SUMPRODUCT(--(db!$B$2:$B$6347=$E117),(LEN(db!$G$2:$G$6347)-LEN(SUBSTITUTE((UPPER(db!$G$2:$G$6347)),UPPER(AF$10),"")))/LEN(AF$10)))</f>
        <v>0</v>
      </c>
      <c r="AG117" s="30">
        <f>IF(AG$10="","",SUMPRODUCT(--(db!$B$2:$B$6347=$E117),(LEN(db!$G$2:$G$6347)-LEN(SUBSTITUTE((UPPER(db!$G$2:$G$6347)),UPPER(AG$10),"")))/LEN(AG$10)))</f>
        <v>0</v>
      </c>
      <c r="AH117" s="30">
        <f>IF(AH$10="","",SUMPRODUCT(--(db!$B$2:$B$6347=$E117),(LEN(db!$G$2:$G$6347)-LEN(SUBSTITUTE((UPPER(db!$G$2:$G$6347)),UPPER(AH$10),"")))/LEN(AH$10)))</f>
        <v>0</v>
      </c>
      <c r="AI117" s="30">
        <f>IF(AI$10="","",SUMPRODUCT(--(db!$B$2:$B$6347=$E117),(LEN(db!$G$2:$G$6347)-LEN(SUBSTITUTE((UPPER(db!$G$2:$G$6347)),UPPER(AI$10),"")))/LEN(AI$10)))</f>
        <v>0</v>
      </c>
      <c r="AJ117" s="30">
        <f>IF(AJ$10="","",SUMPRODUCT(--(db!$B$2:$B$6347=$E117),(LEN(db!$G$2:$G$6347)-LEN(SUBSTITUTE((UPPER(db!$G$2:$G$6347)),UPPER(AJ$10),"")))/LEN(AJ$10)))</f>
        <v>0</v>
      </c>
      <c r="AK117" s="30">
        <f>IF(AK$10="","",SUMPRODUCT(--(db!$B$2:$B$6347=$E117),(LEN(db!$G$2:$G$6347)-LEN(SUBSTITUTE((UPPER(db!$G$2:$G$6347)),UPPER(AK$10),"")))/LEN(AK$10)))</f>
        <v>0</v>
      </c>
      <c r="AL117" s="30">
        <f>IF(AL$10="","",SUMPRODUCT(--(db!$B$2:$B$6347=$E117),(LEN(db!$G$2:$G$6347)-LEN(SUBSTITUTE((UPPER(db!$G$2:$G$6347)),UPPER(AL$10),"")))/LEN(AL$10)))</f>
        <v>0</v>
      </c>
      <c r="AM117" s="30">
        <f>IF(AM$10="","",SUMPRODUCT(--(db!$B$2:$B$6347=$E117),(LEN(db!$G$2:$G$6347)-LEN(SUBSTITUTE((UPPER(db!$G$2:$G$6347)),UPPER(AM$10),"")))/LEN(AM$10)))</f>
        <v>0</v>
      </c>
      <c r="AN117" s="30">
        <f>IF(AN$10="","",SUMPRODUCT(--(db!$B$2:$B$6347=$E117),(LEN(db!$G$2:$G$6347)-LEN(SUBSTITUTE((UPPER(db!$G$2:$G$6347)),UPPER(AN$10),"")))/LEN(AN$10)))</f>
        <v>0</v>
      </c>
      <c r="AO117" s="30">
        <f>IF(AO$10="","",SUMPRODUCT(--(db!$B$2:$B$6347=$E117),(LEN(db!$G$2:$G$6347)-LEN(SUBSTITUTE((UPPER(db!$G$2:$G$6347)),UPPER(AO$10),"")))/LEN(AO$10)))</f>
        <v>0</v>
      </c>
      <c r="AP117" s="30">
        <f>IF(AP$10="","",SUMPRODUCT(--(db!$B$2:$B$6347=$E117),(LEN(db!$G$2:$G$6347)-LEN(SUBSTITUTE((UPPER(db!$G$2:$G$6347)),UPPER(AP$10),"")))/LEN(AP$10)))</f>
        <v>0</v>
      </c>
      <c r="AQ117" s="129">
        <f>IF(AQ$10="","",SUMPRODUCT(--(db!$B$2:$B$6347=$E117),(LEN(db!$G$2:$G$6347)-LEN(SUBSTITUTE((UPPER(db!$G$2:$G$6347)),UPPER(AQ$10),"")))/LEN(AQ$10)))</f>
        <v>0</v>
      </c>
      <c r="AR117" s="120">
        <v>107</v>
      </c>
      <c r="AS117" s="115"/>
      <c r="AT117" s="121"/>
      <c r="AU117" s="122">
        <f t="shared" si="20"/>
        <v>0</v>
      </c>
      <c r="AW117" s="347">
        <v>46</v>
      </c>
      <c r="AX117" s="295" t="s">
        <v>346</v>
      </c>
      <c r="AY117" s="266">
        <f>SUM($T$56,$AB$56)</f>
        <v>0</v>
      </c>
      <c r="AZ117" s="176">
        <f>BA117-AY117</f>
        <v>0</v>
      </c>
      <c r="BA117" s="133">
        <f>SUMPRODUCT(--($AR$11:$AR$124=AW117),$AU$11:$AU$124)</f>
        <v>0</v>
      </c>
      <c r="BB117" s="550"/>
      <c r="BC117" s="9"/>
      <c r="BD117" s="294"/>
      <c r="BE117" s="295"/>
      <c r="BF117" s="295"/>
      <c r="BG117" s="295"/>
      <c r="BH117" s="295"/>
      <c r="BI117" s="295"/>
      <c r="BJ117" s="296"/>
      <c r="BK117" s="306"/>
      <c r="BL117" s="306"/>
      <c r="BM117" s="306"/>
      <c r="BN117" s="306"/>
      <c r="BO117" s="306"/>
      <c r="BP117" s="306"/>
      <c r="BQ117" s="299"/>
    </row>
    <row r="118" spans="3:70" x14ac:dyDescent="0.25">
      <c r="C118" s="115"/>
      <c r="D118" s="115"/>
      <c r="E118" s="116">
        <v>108</v>
      </c>
      <c r="F118" s="128">
        <f>IF(F$10="","",SUMPRODUCT(--(db!$B$2:$B$6347=$E118),(LEN(db!$G$2:$G$6347)-LEN(SUBSTITUTE((UPPER(db!$G$2:$G$6347)),UPPER(F$10),"")))/LEN(F$10)))</f>
        <v>0</v>
      </c>
      <c r="G118" s="30">
        <f>IF(G$10="","",SUMPRODUCT(--(db!$B$2:$B$6347=$E118),(LEN(db!$G$2:$G$6347)-LEN(SUBSTITUTE((UPPER(db!$G$2:$G$6347)),UPPER(G$10),"")))/LEN(G$10)))</f>
        <v>0</v>
      </c>
      <c r="H118" s="30">
        <f>IF(H$10="","",SUMPRODUCT(--(db!$B$2:$B$6347=$E118),(LEN(db!$G$2:$G$6347)-LEN(SUBSTITUTE((UPPER(db!$G$2:$G$6347)),UPPER(H$10),"")))/LEN(H$10)))</f>
        <v>0</v>
      </c>
      <c r="I118" s="30">
        <f>IF(I$10="","",SUMPRODUCT(--(db!$B$2:$B$6347=$E118),(LEN(db!$G$2:$G$6347)-LEN(SUBSTITUTE((UPPER(db!$G$2:$G$6347)),UPPER(I$10),"")))/LEN(I$10)))</f>
        <v>0</v>
      </c>
      <c r="J118" s="30">
        <f>IF(J$10="","",SUMPRODUCT(--(db!$B$2:$B$6347=$E118),(LEN(db!$G$2:$G$6347)-LEN(SUBSTITUTE((UPPER(db!$G$2:$G$6347)),UPPER(J$10),"")))/LEN(J$10)))</f>
        <v>0</v>
      </c>
      <c r="K118" s="30">
        <f>IF(K$10="","",SUMPRODUCT(--(db!$B$2:$B$6347=$E118),(LEN(db!$G$2:$G$6347)-LEN(SUBSTITUTE((UPPER(db!$G$2:$G$6347)),UPPER(K$10),"")))/LEN(K$10)))</f>
        <v>0</v>
      </c>
      <c r="L118" s="30">
        <f>IF(L$10="","",SUMPRODUCT(--(db!$B$2:$B$6347=$E118),(LEN(db!$G$2:$G$6347)-LEN(SUBSTITUTE((UPPER(db!$G$2:$G$6347)),UPPER(L$10),"")))/LEN(L$10)))</f>
        <v>0</v>
      </c>
      <c r="M118" s="30">
        <f>IF(M$10="","",SUMPRODUCT(--(db!$B$2:$B$6347=$E118),(LEN(db!$G$2:$G$6347)-LEN(SUBSTITUTE((UPPER(db!$G$2:$G$6347)),UPPER(M$10),"")))/LEN(M$10)))</f>
        <v>0</v>
      </c>
      <c r="N118" s="30">
        <f>IF(N$10="","",SUMPRODUCT(--(db!$B$2:$B$6347=$E118),(LEN(db!$G$2:$G$6347)-LEN(SUBSTITUTE((UPPER(db!$G$2:$G$6347)),UPPER(N$10),"")))/LEN(N$10)))</f>
        <v>0</v>
      </c>
      <c r="O118" s="30">
        <f>IF(O$10="","",SUMPRODUCT(--(db!$B$2:$B$6347=$E118),(LEN(db!$G$2:$G$6347)-LEN(SUBSTITUTE((UPPER(db!$G$2:$G$6347)),UPPER(O$10),"")))/LEN(O$10)))</f>
        <v>0</v>
      </c>
      <c r="P118" s="30">
        <f>IF(P$10="","",SUMPRODUCT(--(db!$B$2:$B$6347=$E118),(LEN(db!$G$2:$G$6347)-LEN(SUBSTITUTE((UPPER(db!$G$2:$G$6347)),UPPER(P$10),"")))/LEN(P$10)))</f>
        <v>0</v>
      </c>
      <c r="Q118" s="30">
        <f>IF(Q$10="","",SUMPRODUCT(--(db!$B$2:$B$6347=$E118),(LEN(db!$G$2:$G$6347)-LEN(SUBSTITUTE((UPPER(db!$G$2:$G$6347)),UPPER(Q$10),"")))/LEN(Q$10)))</f>
        <v>0</v>
      </c>
      <c r="R118" s="30">
        <f>IF(R$10="","",SUMPRODUCT(--(db!$B$2:$B$6347=$E118),(LEN(db!$G$2:$G$6347)-LEN(SUBSTITUTE((UPPER(db!$G$2:$G$6347)),UPPER(R$10),"")))/LEN(R$10)))</f>
        <v>0</v>
      </c>
      <c r="S118" s="30">
        <f>IF(S$10="","",SUMPRODUCT(--(db!$B$2:$B$6347=$E118),(LEN(db!$G$2:$G$6347)-LEN(SUBSTITUTE((UPPER(db!$G$2:$G$6347)),UPPER(S$10),"")))/LEN(S$10)))</f>
        <v>0</v>
      </c>
      <c r="T118" s="30">
        <f>IF(T$10="","",SUMPRODUCT(--(db!$B$2:$B$6347=$E118),(LEN(db!$G$2:$G$6347)-LEN(SUBSTITUTE((UPPER(db!$G$2:$G$6347)),UPPER(T$10),"")))/LEN(T$10)))</f>
        <v>0</v>
      </c>
      <c r="U118" s="30">
        <f>IF(U$10="","",SUMPRODUCT(--(db!$B$2:$B$6347=$E118),(LEN(db!$G$2:$G$6347)-LEN(SUBSTITUTE((UPPER(db!$G$2:$G$6347)),UPPER(U$10),"")))/LEN(U$10)))</f>
        <v>0</v>
      </c>
      <c r="V118" s="30">
        <f>IF(V$10="","",SUMPRODUCT(--(db!$B$2:$B$6347=$E118),(LEN(db!$G$2:$G$6347)-LEN(SUBSTITUTE((UPPER(db!$G$2:$G$6347)),UPPER(V$10),"")))/LEN(V$10)))</f>
        <v>0</v>
      </c>
      <c r="W118" s="30">
        <f>IF(W$10="","",SUMPRODUCT(--(db!$B$2:$B$6347=$E118),(LEN(db!$G$2:$G$6347)-LEN(SUBSTITUTE((UPPER(db!$G$2:$G$6347)),UPPER(W$10),"")))/LEN(W$10)))</f>
        <v>0</v>
      </c>
      <c r="X118" s="30">
        <f>IF(X$10="","",SUMPRODUCT(--(db!$B$2:$B$6347=$E118),(LEN(db!$G$2:$G$6347)-LEN(SUBSTITUTE((UPPER(db!$G$2:$G$6347)),UPPER(X$10),"")))/LEN(X$10)))</f>
        <v>0</v>
      </c>
      <c r="Y118" s="30">
        <f>IF(Y$10="","",SUMPRODUCT(--(db!$B$2:$B$6347=$E118),(LEN(db!$G$2:$G$6347)-LEN(SUBSTITUTE((UPPER(db!$G$2:$G$6347)),UPPER(Y$10),"")))/LEN(Y$10)))</f>
        <v>0</v>
      </c>
      <c r="Z118" s="30">
        <f>IF(Z$10="","",SUMPRODUCT(--(db!$B$2:$B$6347=$E118),(LEN(db!$G$2:$G$6347)-LEN(SUBSTITUTE((UPPER(db!$G$2:$G$6347)),UPPER(Z$10),"")))/LEN(Z$10)))</f>
        <v>0</v>
      </c>
      <c r="AA118" s="30">
        <f>IF(AA$10="","",SUMPRODUCT(--(db!$B$2:$B$6347=$E118),(LEN(db!$G$2:$G$6347)-LEN(SUBSTITUTE((UPPER(db!$G$2:$G$6347)),UPPER(AA$10),"")))/LEN(AA$10)))</f>
        <v>0</v>
      </c>
      <c r="AB118" s="30">
        <f>IF(AB$10="","",SUMPRODUCT(--(db!$B$2:$B$6347=$E118),(LEN(db!$G$2:$G$6347)-LEN(SUBSTITUTE((UPPER(db!$G$2:$G$6347)),UPPER(AB$10),"")))/LEN(AB$10)))</f>
        <v>0</v>
      </c>
      <c r="AC118" s="30">
        <f>IF(AC$10="","",SUMPRODUCT(--(db!$B$2:$B$6347=$E118),(LEN(db!$G$2:$G$6347)-LEN(SUBSTITUTE((UPPER(db!$G$2:$G$6347)),UPPER(AC$10),"")))/LEN(AC$10)))</f>
        <v>0</v>
      </c>
      <c r="AD118" s="30">
        <f>IF(AD$10="","",SUMPRODUCT(--(db!$B$2:$B$6347=$E118),(LEN(db!$G$2:$G$6347)-LEN(SUBSTITUTE((UPPER(db!$G$2:$G$6347)),UPPER(AD$10),"")))/LEN(AD$10)))</f>
        <v>0</v>
      </c>
      <c r="AE118" s="30">
        <f>IF(AE$10="","",SUMPRODUCT(--(db!$B$2:$B$6347=$E118),(LEN(db!$G$2:$G$6347)-LEN(SUBSTITUTE((UPPER(db!$G$2:$G$6347)),UPPER(AE$10),"")))/LEN(AE$10)))</f>
        <v>0</v>
      </c>
      <c r="AF118" s="30">
        <f>IF(AF$10="","",SUMPRODUCT(--(db!$B$2:$B$6347=$E118),(LEN(db!$G$2:$G$6347)-LEN(SUBSTITUTE((UPPER(db!$G$2:$G$6347)),UPPER(AF$10),"")))/LEN(AF$10)))</f>
        <v>0</v>
      </c>
      <c r="AG118" s="30">
        <f>IF(AG$10="","",SUMPRODUCT(--(db!$B$2:$B$6347=$E118),(LEN(db!$G$2:$G$6347)-LEN(SUBSTITUTE((UPPER(db!$G$2:$G$6347)),UPPER(AG$10),"")))/LEN(AG$10)))</f>
        <v>0</v>
      </c>
      <c r="AH118" s="30">
        <f>IF(AH$10="","",SUMPRODUCT(--(db!$B$2:$B$6347=$E118),(LEN(db!$G$2:$G$6347)-LEN(SUBSTITUTE((UPPER(db!$G$2:$G$6347)),UPPER(AH$10),"")))/LEN(AH$10)))</f>
        <v>0</v>
      </c>
      <c r="AI118" s="30">
        <f>IF(AI$10="","",SUMPRODUCT(--(db!$B$2:$B$6347=$E118),(LEN(db!$G$2:$G$6347)-LEN(SUBSTITUTE((UPPER(db!$G$2:$G$6347)),UPPER(AI$10),"")))/LEN(AI$10)))</f>
        <v>0</v>
      </c>
      <c r="AJ118" s="30">
        <f>IF(AJ$10="","",SUMPRODUCT(--(db!$B$2:$B$6347=$E118),(LEN(db!$G$2:$G$6347)-LEN(SUBSTITUTE((UPPER(db!$G$2:$G$6347)),UPPER(AJ$10),"")))/LEN(AJ$10)))</f>
        <v>0</v>
      </c>
      <c r="AK118" s="30">
        <f>IF(AK$10="","",SUMPRODUCT(--(db!$B$2:$B$6347=$E118),(LEN(db!$G$2:$G$6347)-LEN(SUBSTITUTE((UPPER(db!$G$2:$G$6347)),UPPER(AK$10),"")))/LEN(AK$10)))</f>
        <v>0</v>
      </c>
      <c r="AL118" s="30">
        <f>IF(AL$10="","",SUMPRODUCT(--(db!$B$2:$B$6347=$E118),(LEN(db!$G$2:$G$6347)-LEN(SUBSTITUTE((UPPER(db!$G$2:$G$6347)),UPPER(AL$10),"")))/LEN(AL$10)))</f>
        <v>0</v>
      </c>
      <c r="AM118" s="30">
        <f>IF(AM$10="","",SUMPRODUCT(--(db!$B$2:$B$6347=$E118),(LEN(db!$G$2:$G$6347)-LEN(SUBSTITUTE((UPPER(db!$G$2:$G$6347)),UPPER(AM$10),"")))/LEN(AM$10)))</f>
        <v>0</v>
      </c>
      <c r="AN118" s="30">
        <f>IF(AN$10="","",SUMPRODUCT(--(db!$B$2:$B$6347=$E118),(LEN(db!$G$2:$G$6347)-LEN(SUBSTITUTE((UPPER(db!$G$2:$G$6347)),UPPER(AN$10),"")))/LEN(AN$10)))</f>
        <v>0</v>
      </c>
      <c r="AO118" s="30">
        <f>IF(AO$10="","",SUMPRODUCT(--(db!$B$2:$B$6347=$E118),(LEN(db!$G$2:$G$6347)-LEN(SUBSTITUTE((UPPER(db!$G$2:$G$6347)),UPPER(AO$10),"")))/LEN(AO$10)))</f>
        <v>0</v>
      </c>
      <c r="AP118" s="30">
        <f>IF(AP$10="","",SUMPRODUCT(--(db!$B$2:$B$6347=$E118),(LEN(db!$G$2:$G$6347)-LEN(SUBSTITUTE((UPPER(db!$G$2:$G$6347)),UPPER(AP$10),"")))/LEN(AP$10)))</f>
        <v>0</v>
      </c>
      <c r="AQ118" s="129">
        <f>IF(AQ$10="","",SUMPRODUCT(--(db!$B$2:$B$6347=$E118),(LEN(db!$G$2:$G$6347)-LEN(SUBSTITUTE((UPPER(db!$G$2:$G$6347)),UPPER(AQ$10),"")))/LEN(AQ$10)))</f>
        <v>0</v>
      </c>
      <c r="AR118" s="120">
        <v>108</v>
      </c>
      <c r="AS118" s="115"/>
      <c r="AT118" s="121"/>
      <c r="AU118" s="122">
        <f t="shared" si="20"/>
        <v>0</v>
      </c>
      <c r="AW118" s="347"/>
      <c r="AX118" s="295"/>
      <c r="AY118" s="358" t="str">
        <f>"= 19 x "&amp;SUM($AY$114:$AY$117)/19</f>
        <v>= 19 x 0</v>
      </c>
      <c r="AZ118" s="336"/>
      <c r="BA118" s="133"/>
      <c r="BC118" s="9"/>
      <c r="BD118" s="294"/>
      <c r="BE118" s="295"/>
      <c r="BF118" s="295"/>
      <c r="BG118" s="295"/>
      <c r="BH118" s="295"/>
      <c r="BI118" s="295"/>
      <c r="BJ118" s="295"/>
      <c r="BK118" s="295"/>
      <c r="BL118" s="295"/>
      <c r="BM118" s="133" t="s">
        <v>393</v>
      </c>
      <c r="BN118" s="309" t="str">
        <f>CONCATENATE(AU101,AU124)</f>
        <v>00</v>
      </c>
      <c r="BO118" s="295"/>
      <c r="BP118" s="295"/>
      <c r="BQ118" s="299"/>
      <c r="BR118" s="61"/>
    </row>
    <row r="119" spans="3:70" x14ac:dyDescent="0.25">
      <c r="C119" s="115"/>
      <c r="D119" s="115"/>
      <c r="E119" s="116">
        <v>109</v>
      </c>
      <c r="F119" s="128">
        <f>IF(F$10="","",SUMPRODUCT(--(db!$B$2:$B$6347=$E119),(LEN(db!$G$2:$G$6347)-LEN(SUBSTITUTE((UPPER(db!$G$2:$G$6347)),UPPER(F$10),"")))/LEN(F$10)))</f>
        <v>0</v>
      </c>
      <c r="G119" s="30">
        <f>IF(G$10="","",SUMPRODUCT(--(db!$B$2:$B$6347=$E119),(LEN(db!$G$2:$G$6347)-LEN(SUBSTITUTE((UPPER(db!$G$2:$G$6347)),UPPER(G$10),"")))/LEN(G$10)))</f>
        <v>0</v>
      </c>
      <c r="H119" s="30">
        <f>IF(H$10="","",SUMPRODUCT(--(db!$B$2:$B$6347=$E119),(LEN(db!$G$2:$G$6347)-LEN(SUBSTITUTE((UPPER(db!$G$2:$G$6347)),UPPER(H$10),"")))/LEN(H$10)))</f>
        <v>0</v>
      </c>
      <c r="I119" s="30">
        <f>IF(I$10="","",SUMPRODUCT(--(db!$B$2:$B$6347=$E119),(LEN(db!$G$2:$G$6347)-LEN(SUBSTITUTE((UPPER(db!$G$2:$G$6347)),UPPER(I$10),"")))/LEN(I$10)))</f>
        <v>0</v>
      </c>
      <c r="J119" s="30">
        <f>IF(J$10="","",SUMPRODUCT(--(db!$B$2:$B$6347=$E119),(LEN(db!$G$2:$G$6347)-LEN(SUBSTITUTE((UPPER(db!$G$2:$G$6347)),UPPER(J$10),"")))/LEN(J$10)))</f>
        <v>0</v>
      </c>
      <c r="K119" s="30">
        <f>IF(K$10="","",SUMPRODUCT(--(db!$B$2:$B$6347=$E119),(LEN(db!$G$2:$G$6347)-LEN(SUBSTITUTE((UPPER(db!$G$2:$G$6347)),UPPER(K$10),"")))/LEN(K$10)))</f>
        <v>0</v>
      </c>
      <c r="L119" s="30">
        <f>IF(L$10="","",SUMPRODUCT(--(db!$B$2:$B$6347=$E119),(LEN(db!$G$2:$G$6347)-LEN(SUBSTITUTE((UPPER(db!$G$2:$G$6347)),UPPER(L$10),"")))/LEN(L$10)))</f>
        <v>0</v>
      </c>
      <c r="M119" s="30">
        <f>IF(M$10="","",SUMPRODUCT(--(db!$B$2:$B$6347=$E119),(LEN(db!$G$2:$G$6347)-LEN(SUBSTITUTE((UPPER(db!$G$2:$G$6347)),UPPER(M$10),"")))/LEN(M$10)))</f>
        <v>0</v>
      </c>
      <c r="N119" s="30">
        <f>IF(N$10="","",SUMPRODUCT(--(db!$B$2:$B$6347=$E119),(LEN(db!$G$2:$G$6347)-LEN(SUBSTITUTE((UPPER(db!$G$2:$G$6347)),UPPER(N$10),"")))/LEN(N$10)))</f>
        <v>0</v>
      </c>
      <c r="O119" s="30">
        <f>IF(O$10="","",SUMPRODUCT(--(db!$B$2:$B$6347=$E119),(LEN(db!$G$2:$G$6347)-LEN(SUBSTITUTE((UPPER(db!$G$2:$G$6347)),UPPER(O$10),"")))/LEN(O$10)))</f>
        <v>0</v>
      </c>
      <c r="P119" s="30">
        <f>IF(P$10="","",SUMPRODUCT(--(db!$B$2:$B$6347=$E119),(LEN(db!$G$2:$G$6347)-LEN(SUBSTITUTE((UPPER(db!$G$2:$G$6347)),UPPER(P$10),"")))/LEN(P$10)))</f>
        <v>0</v>
      </c>
      <c r="Q119" s="30">
        <f>IF(Q$10="","",SUMPRODUCT(--(db!$B$2:$B$6347=$E119),(LEN(db!$G$2:$G$6347)-LEN(SUBSTITUTE((UPPER(db!$G$2:$G$6347)),UPPER(Q$10),"")))/LEN(Q$10)))</f>
        <v>0</v>
      </c>
      <c r="R119" s="30">
        <f>IF(R$10="","",SUMPRODUCT(--(db!$B$2:$B$6347=$E119),(LEN(db!$G$2:$G$6347)-LEN(SUBSTITUTE((UPPER(db!$G$2:$G$6347)),UPPER(R$10),"")))/LEN(R$10)))</f>
        <v>0</v>
      </c>
      <c r="S119" s="30">
        <f>IF(S$10="","",SUMPRODUCT(--(db!$B$2:$B$6347=$E119),(LEN(db!$G$2:$G$6347)-LEN(SUBSTITUTE((UPPER(db!$G$2:$G$6347)),UPPER(S$10),"")))/LEN(S$10)))</f>
        <v>0</v>
      </c>
      <c r="T119" s="30">
        <f>IF(T$10="","",SUMPRODUCT(--(db!$B$2:$B$6347=$E119),(LEN(db!$G$2:$G$6347)-LEN(SUBSTITUTE((UPPER(db!$G$2:$G$6347)),UPPER(T$10),"")))/LEN(T$10)))</f>
        <v>0</v>
      </c>
      <c r="U119" s="30">
        <f>IF(U$10="","",SUMPRODUCT(--(db!$B$2:$B$6347=$E119),(LEN(db!$G$2:$G$6347)-LEN(SUBSTITUTE((UPPER(db!$G$2:$G$6347)),UPPER(U$10),"")))/LEN(U$10)))</f>
        <v>0</v>
      </c>
      <c r="V119" s="30">
        <f>IF(V$10="","",SUMPRODUCT(--(db!$B$2:$B$6347=$E119),(LEN(db!$G$2:$G$6347)-LEN(SUBSTITUTE((UPPER(db!$G$2:$G$6347)),UPPER(V$10),"")))/LEN(V$10)))</f>
        <v>0</v>
      </c>
      <c r="W119" s="30">
        <f>IF(W$10="","",SUMPRODUCT(--(db!$B$2:$B$6347=$E119),(LEN(db!$G$2:$G$6347)-LEN(SUBSTITUTE((UPPER(db!$G$2:$G$6347)),UPPER(W$10),"")))/LEN(W$10)))</f>
        <v>0</v>
      </c>
      <c r="X119" s="30">
        <f>IF(X$10="","",SUMPRODUCT(--(db!$B$2:$B$6347=$E119),(LEN(db!$G$2:$G$6347)-LEN(SUBSTITUTE((UPPER(db!$G$2:$G$6347)),UPPER(X$10),"")))/LEN(X$10)))</f>
        <v>0</v>
      </c>
      <c r="Y119" s="30">
        <f>IF(Y$10="","",SUMPRODUCT(--(db!$B$2:$B$6347=$E119),(LEN(db!$G$2:$G$6347)-LEN(SUBSTITUTE((UPPER(db!$G$2:$G$6347)),UPPER(Y$10),"")))/LEN(Y$10)))</f>
        <v>0</v>
      </c>
      <c r="Z119" s="30">
        <f>IF(Z$10="","",SUMPRODUCT(--(db!$B$2:$B$6347=$E119),(LEN(db!$G$2:$G$6347)-LEN(SUBSTITUTE((UPPER(db!$G$2:$G$6347)),UPPER(Z$10),"")))/LEN(Z$10)))</f>
        <v>0</v>
      </c>
      <c r="AA119" s="30">
        <f>IF(AA$10="","",SUMPRODUCT(--(db!$B$2:$B$6347=$E119),(LEN(db!$G$2:$G$6347)-LEN(SUBSTITUTE((UPPER(db!$G$2:$G$6347)),UPPER(AA$10),"")))/LEN(AA$10)))</f>
        <v>0</v>
      </c>
      <c r="AB119" s="30">
        <f>IF(AB$10="","",SUMPRODUCT(--(db!$B$2:$B$6347=$E119),(LEN(db!$G$2:$G$6347)-LEN(SUBSTITUTE((UPPER(db!$G$2:$G$6347)),UPPER(AB$10),"")))/LEN(AB$10)))</f>
        <v>0</v>
      </c>
      <c r="AC119" s="30">
        <f>IF(AC$10="","",SUMPRODUCT(--(db!$B$2:$B$6347=$E119),(LEN(db!$G$2:$G$6347)-LEN(SUBSTITUTE((UPPER(db!$G$2:$G$6347)),UPPER(AC$10),"")))/LEN(AC$10)))</f>
        <v>0</v>
      </c>
      <c r="AD119" s="30">
        <f>IF(AD$10="","",SUMPRODUCT(--(db!$B$2:$B$6347=$E119),(LEN(db!$G$2:$G$6347)-LEN(SUBSTITUTE((UPPER(db!$G$2:$G$6347)),UPPER(AD$10),"")))/LEN(AD$10)))</f>
        <v>0</v>
      </c>
      <c r="AE119" s="30">
        <f>IF(AE$10="","",SUMPRODUCT(--(db!$B$2:$B$6347=$E119),(LEN(db!$G$2:$G$6347)-LEN(SUBSTITUTE((UPPER(db!$G$2:$G$6347)),UPPER(AE$10),"")))/LEN(AE$10)))</f>
        <v>0</v>
      </c>
      <c r="AF119" s="30">
        <f>IF(AF$10="","",SUMPRODUCT(--(db!$B$2:$B$6347=$E119),(LEN(db!$G$2:$G$6347)-LEN(SUBSTITUTE((UPPER(db!$G$2:$G$6347)),UPPER(AF$10),"")))/LEN(AF$10)))</f>
        <v>0</v>
      </c>
      <c r="AG119" s="30">
        <f>IF(AG$10="","",SUMPRODUCT(--(db!$B$2:$B$6347=$E119),(LEN(db!$G$2:$G$6347)-LEN(SUBSTITUTE((UPPER(db!$G$2:$G$6347)),UPPER(AG$10),"")))/LEN(AG$10)))</f>
        <v>0</v>
      </c>
      <c r="AH119" s="30">
        <f>IF(AH$10="","",SUMPRODUCT(--(db!$B$2:$B$6347=$E119),(LEN(db!$G$2:$G$6347)-LEN(SUBSTITUTE((UPPER(db!$G$2:$G$6347)),UPPER(AH$10),"")))/LEN(AH$10)))</f>
        <v>0</v>
      </c>
      <c r="AI119" s="30">
        <f>IF(AI$10="","",SUMPRODUCT(--(db!$B$2:$B$6347=$E119),(LEN(db!$G$2:$G$6347)-LEN(SUBSTITUTE((UPPER(db!$G$2:$G$6347)),UPPER(AI$10),"")))/LEN(AI$10)))</f>
        <v>0</v>
      </c>
      <c r="AJ119" s="30">
        <f>IF(AJ$10="","",SUMPRODUCT(--(db!$B$2:$B$6347=$E119),(LEN(db!$G$2:$G$6347)-LEN(SUBSTITUTE((UPPER(db!$G$2:$G$6347)),UPPER(AJ$10),"")))/LEN(AJ$10)))</f>
        <v>0</v>
      </c>
      <c r="AK119" s="30">
        <f>IF(AK$10="","",SUMPRODUCT(--(db!$B$2:$B$6347=$E119),(LEN(db!$G$2:$G$6347)-LEN(SUBSTITUTE((UPPER(db!$G$2:$G$6347)),UPPER(AK$10),"")))/LEN(AK$10)))</f>
        <v>0</v>
      </c>
      <c r="AL119" s="30">
        <f>IF(AL$10="","",SUMPRODUCT(--(db!$B$2:$B$6347=$E119),(LEN(db!$G$2:$G$6347)-LEN(SUBSTITUTE((UPPER(db!$G$2:$G$6347)),UPPER(AL$10),"")))/LEN(AL$10)))</f>
        <v>0</v>
      </c>
      <c r="AM119" s="30">
        <f>IF(AM$10="","",SUMPRODUCT(--(db!$B$2:$B$6347=$E119),(LEN(db!$G$2:$G$6347)-LEN(SUBSTITUTE((UPPER(db!$G$2:$G$6347)),UPPER(AM$10),"")))/LEN(AM$10)))</f>
        <v>0</v>
      </c>
      <c r="AN119" s="30">
        <f>IF(AN$10="","",SUMPRODUCT(--(db!$B$2:$B$6347=$E119),(LEN(db!$G$2:$G$6347)-LEN(SUBSTITUTE((UPPER(db!$G$2:$G$6347)),UPPER(AN$10),"")))/LEN(AN$10)))</f>
        <v>0</v>
      </c>
      <c r="AO119" s="30">
        <f>IF(AO$10="","",SUMPRODUCT(--(db!$B$2:$B$6347=$E119),(LEN(db!$G$2:$G$6347)-LEN(SUBSTITUTE((UPPER(db!$G$2:$G$6347)),UPPER(AO$10),"")))/LEN(AO$10)))</f>
        <v>0</v>
      </c>
      <c r="AP119" s="30">
        <f>IF(AP$10="","",SUMPRODUCT(--(db!$B$2:$B$6347=$E119),(LEN(db!$G$2:$G$6347)-LEN(SUBSTITUTE((UPPER(db!$G$2:$G$6347)),UPPER(AP$10),"")))/LEN(AP$10)))</f>
        <v>0</v>
      </c>
      <c r="AQ119" s="129">
        <f>IF(AQ$10="","",SUMPRODUCT(--(db!$B$2:$B$6347=$E119),(LEN(db!$G$2:$G$6347)-LEN(SUBSTITUTE((UPPER(db!$G$2:$G$6347)),UPPER(AQ$10),"")))/LEN(AQ$10)))</f>
        <v>0</v>
      </c>
      <c r="AR119" s="120">
        <v>109</v>
      </c>
      <c r="AS119" s="115"/>
      <c r="AT119" s="121"/>
      <c r="AU119" s="122">
        <f t="shared" si="20"/>
        <v>0</v>
      </c>
      <c r="AW119" s="344"/>
      <c r="AX119" s="344"/>
      <c r="AY119" s="334" t="s">
        <v>356</v>
      </c>
      <c r="AZ119" s="344"/>
      <c r="BA119" s="344"/>
      <c r="BC119" s="9"/>
      <c r="BD119" s="294"/>
      <c r="BE119" s="295"/>
      <c r="BF119" s="295"/>
      <c r="BG119" s="295"/>
      <c r="BH119" s="295"/>
      <c r="BI119" s="295"/>
      <c r="BJ119" s="295"/>
      <c r="BK119" s="295"/>
      <c r="BL119" s="295"/>
      <c r="BM119" s="295"/>
      <c r="BN119" s="310" t="str">
        <f>"= 19 x "&amp;BN118/19</f>
        <v>= 19 x 0</v>
      </c>
      <c r="BO119" s="295"/>
      <c r="BP119" s="295"/>
      <c r="BQ119" s="299"/>
      <c r="BR119" s="61"/>
    </row>
    <row r="120" spans="3:70" x14ac:dyDescent="0.25">
      <c r="C120" s="115"/>
      <c r="D120" s="115"/>
      <c r="E120" s="116">
        <v>110</v>
      </c>
      <c r="F120" s="128">
        <f>IF(F$10="","",SUMPRODUCT(--(db!$B$2:$B$6347=$E120),(LEN(db!$G$2:$G$6347)-LEN(SUBSTITUTE((UPPER(db!$G$2:$G$6347)),UPPER(F$10),"")))/LEN(F$10)))</f>
        <v>0</v>
      </c>
      <c r="G120" s="30">
        <f>IF(G$10="","",SUMPRODUCT(--(db!$B$2:$B$6347=$E120),(LEN(db!$G$2:$G$6347)-LEN(SUBSTITUTE((UPPER(db!$G$2:$G$6347)),UPPER(G$10),"")))/LEN(G$10)))</f>
        <v>0</v>
      </c>
      <c r="H120" s="30">
        <f>IF(H$10="","",SUMPRODUCT(--(db!$B$2:$B$6347=$E120),(LEN(db!$G$2:$G$6347)-LEN(SUBSTITUTE((UPPER(db!$G$2:$G$6347)),UPPER(H$10),"")))/LEN(H$10)))</f>
        <v>0</v>
      </c>
      <c r="I120" s="30">
        <f>IF(I$10="","",SUMPRODUCT(--(db!$B$2:$B$6347=$E120),(LEN(db!$G$2:$G$6347)-LEN(SUBSTITUTE((UPPER(db!$G$2:$G$6347)),UPPER(I$10),"")))/LEN(I$10)))</f>
        <v>0</v>
      </c>
      <c r="J120" s="30">
        <f>IF(J$10="","",SUMPRODUCT(--(db!$B$2:$B$6347=$E120),(LEN(db!$G$2:$G$6347)-LEN(SUBSTITUTE((UPPER(db!$G$2:$G$6347)),UPPER(J$10),"")))/LEN(J$10)))</f>
        <v>0</v>
      </c>
      <c r="K120" s="30">
        <f>IF(K$10="","",SUMPRODUCT(--(db!$B$2:$B$6347=$E120),(LEN(db!$G$2:$G$6347)-LEN(SUBSTITUTE((UPPER(db!$G$2:$G$6347)),UPPER(K$10),"")))/LEN(K$10)))</f>
        <v>0</v>
      </c>
      <c r="L120" s="30">
        <f>IF(L$10="","",SUMPRODUCT(--(db!$B$2:$B$6347=$E120),(LEN(db!$G$2:$G$6347)-LEN(SUBSTITUTE((UPPER(db!$G$2:$G$6347)),UPPER(L$10),"")))/LEN(L$10)))</f>
        <v>0</v>
      </c>
      <c r="M120" s="30">
        <f>IF(M$10="","",SUMPRODUCT(--(db!$B$2:$B$6347=$E120),(LEN(db!$G$2:$G$6347)-LEN(SUBSTITUTE((UPPER(db!$G$2:$G$6347)),UPPER(M$10),"")))/LEN(M$10)))</f>
        <v>0</v>
      </c>
      <c r="N120" s="30">
        <f>IF(N$10="","",SUMPRODUCT(--(db!$B$2:$B$6347=$E120),(LEN(db!$G$2:$G$6347)-LEN(SUBSTITUTE((UPPER(db!$G$2:$G$6347)),UPPER(N$10),"")))/LEN(N$10)))</f>
        <v>0</v>
      </c>
      <c r="O120" s="30">
        <f>IF(O$10="","",SUMPRODUCT(--(db!$B$2:$B$6347=$E120),(LEN(db!$G$2:$G$6347)-LEN(SUBSTITUTE((UPPER(db!$G$2:$G$6347)),UPPER(O$10),"")))/LEN(O$10)))</f>
        <v>0</v>
      </c>
      <c r="P120" s="30">
        <f>IF(P$10="","",SUMPRODUCT(--(db!$B$2:$B$6347=$E120),(LEN(db!$G$2:$G$6347)-LEN(SUBSTITUTE((UPPER(db!$G$2:$G$6347)),UPPER(P$10),"")))/LEN(P$10)))</f>
        <v>0</v>
      </c>
      <c r="Q120" s="30">
        <f>IF(Q$10="","",SUMPRODUCT(--(db!$B$2:$B$6347=$E120),(LEN(db!$G$2:$G$6347)-LEN(SUBSTITUTE((UPPER(db!$G$2:$G$6347)),UPPER(Q$10),"")))/LEN(Q$10)))</f>
        <v>0</v>
      </c>
      <c r="R120" s="30">
        <f>IF(R$10="","",SUMPRODUCT(--(db!$B$2:$B$6347=$E120),(LEN(db!$G$2:$G$6347)-LEN(SUBSTITUTE((UPPER(db!$G$2:$G$6347)),UPPER(R$10),"")))/LEN(R$10)))</f>
        <v>0</v>
      </c>
      <c r="S120" s="30">
        <f>IF(S$10="","",SUMPRODUCT(--(db!$B$2:$B$6347=$E120),(LEN(db!$G$2:$G$6347)-LEN(SUBSTITUTE((UPPER(db!$G$2:$G$6347)),UPPER(S$10),"")))/LEN(S$10)))</f>
        <v>0</v>
      </c>
      <c r="T120" s="30">
        <f>IF(T$10="","",SUMPRODUCT(--(db!$B$2:$B$6347=$E120),(LEN(db!$G$2:$G$6347)-LEN(SUBSTITUTE((UPPER(db!$G$2:$G$6347)),UPPER(T$10),"")))/LEN(T$10)))</f>
        <v>0</v>
      </c>
      <c r="U120" s="30">
        <f>IF(U$10="","",SUMPRODUCT(--(db!$B$2:$B$6347=$E120),(LEN(db!$G$2:$G$6347)-LEN(SUBSTITUTE((UPPER(db!$G$2:$G$6347)),UPPER(U$10),"")))/LEN(U$10)))</f>
        <v>0</v>
      </c>
      <c r="V120" s="30">
        <f>IF(V$10="","",SUMPRODUCT(--(db!$B$2:$B$6347=$E120),(LEN(db!$G$2:$G$6347)-LEN(SUBSTITUTE((UPPER(db!$G$2:$G$6347)),UPPER(V$10),"")))/LEN(V$10)))</f>
        <v>0</v>
      </c>
      <c r="W120" s="30">
        <f>IF(W$10="","",SUMPRODUCT(--(db!$B$2:$B$6347=$E120),(LEN(db!$G$2:$G$6347)-LEN(SUBSTITUTE((UPPER(db!$G$2:$G$6347)),UPPER(W$10),"")))/LEN(W$10)))</f>
        <v>0</v>
      </c>
      <c r="X120" s="30">
        <f>IF(X$10="","",SUMPRODUCT(--(db!$B$2:$B$6347=$E120),(LEN(db!$G$2:$G$6347)-LEN(SUBSTITUTE((UPPER(db!$G$2:$G$6347)),UPPER(X$10),"")))/LEN(X$10)))</f>
        <v>0</v>
      </c>
      <c r="Y120" s="30">
        <f>IF(Y$10="","",SUMPRODUCT(--(db!$B$2:$B$6347=$E120),(LEN(db!$G$2:$G$6347)-LEN(SUBSTITUTE((UPPER(db!$G$2:$G$6347)),UPPER(Y$10),"")))/LEN(Y$10)))</f>
        <v>0</v>
      </c>
      <c r="Z120" s="30">
        <f>IF(Z$10="","",SUMPRODUCT(--(db!$B$2:$B$6347=$E120),(LEN(db!$G$2:$G$6347)-LEN(SUBSTITUTE((UPPER(db!$G$2:$G$6347)),UPPER(Z$10),"")))/LEN(Z$10)))</f>
        <v>0</v>
      </c>
      <c r="AA120" s="30">
        <f>IF(AA$10="","",SUMPRODUCT(--(db!$B$2:$B$6347=$E120),(LEN(db!$G$2:$G$6347)-LEN(SUBSTITUTE((UPPER(db!$G$2:$G$6347)),UPPER(AA$10),"")))/LEN(AA$10)))</f>
        <v>0</v>
      </c>
      <c r="AB120" s="30">
        <f>IF(AB$10="","",SUMPRODUCT(--(db!$B$2:$B$6347=$E120),(LEN(db!$G$2:$G$6347)-LEN(SUBSTITUTE((UPPER(db!$G$2:$G$6347)),UPPER(AB$10),"")))/LEN(AB$10)))</f>
        <v>0</v>
      </c>
      <c r="AC120" s="30">
        <f>IF(AC$10="","",SUMPRODUCT(--(db!$B$2:$B$6347=$E120),(LEN(db!$G$2:$G$6347)-LEN(SUBSTITUTE((UPPER(db!$G$2:$G$6347)),UPPER(AC$10),"")))/LEN(AC$10)))</f>
        <v>0</v>
      </c>
      <c r="AD120" s="30">
        <f>IF(AD$10="","",SUMPRODUCT(--(db!$B$2:$B$6347=$E120),(LEN(db!$G$2:$G$6347)-LEN(SUBSTITUTE((UPPER(db!$G$2:$G$6347)),UPPER(AD$10),"")))/LEN(AD$10)))</f>
        <v>0</v>
      </c>
      <c r="AE120" s="30">
        <f>IF(AE$10="","",SUMPRODUCT(--(db!$B$2:$B$6347=$E120),(LEN(db!$G$2:$G$6347)-LEN(SUBSTITUTE((UPPER(db!$G$2:$G$6347)),UPPER(AE$10),"")))/LEN(AE$10)))</f>
        <v>0</v>
      </c>
      <c r="AF120" s="30">
        <f>IF(AF$10="","",SUMPRODUCT(--(db!$B$2:$B$6347=$E120),(LEN(db!$G$2:$G$6347)-LEN(SUBSTITUTE((UPPER(db!$G$2:$G$6347)),UPPER(AF$10),"")))/LEN(AF$10)))</f>
        <v>0</v>
      </c>
      <c r="AG120" s="30">
        <f>IF(AG$10="","",SUMPRODUCT(--(db!$B$2:$B$6347=$E120),(LEN(db!$G$2:$G$6347)-LEN(SUBSTITUTE((UPPER(db!$G$2:$G$6347)),UPPER(AG$10),"")))/LEN(AG$10)))</f>
        <v>0</v>
      </c>
      <c r="AH120" s="30">
        <f>IF(AH$10="","",SUMPRODUCT(--(db!$B$2:$B$6347=$E120),(LEN(db!$G$2:$G$6347)-LEN(SUBSTITUTE((UPPER(db!$G$2:$G$6347)),UPPER(AH$10),"")))/LEN(AH$10)))</f>
        <v>0</v>
      </c>
      <c r="AI120" s="30">
        <f>IF(AI$10="","",SUMPRODUCT(--(db!$B$2:$B$6347=$E120),(LEN(db!$G$2:$G$6347)-LEN(SUBSTITUTE((UPPER(db!$G$2:$G$6347)),UPPER(AI$10),"")))/LEN(AI$10)))</f>
        <v>0</v>
      </c>
      <c r="AJ120" s="30">
        <f>IF(AJ$10="","",SUMPRODUCT(--(db!$B$2:$B$6347=$E120),(LEN(db!$G$2:$G$6347)-LEN(SUBSTITUTE((UPPER(db!$G$2:$G$6347)),UPPER(AJ$10),"")))/LEN(AJ$10)))</f>
        <v>0</v>
      </c>
      <c r="AK120" s="30">
        <f>IF(AK$10="","",SUMPRODUCT(--(db!$B$2:$B$6347=$E120),(LEN(db!$G$2:$G$6347)-LEN(SUBSTITUTE((UPPER(db!$G$2:$G$6347)),UPPER(AK$10),"")))/LEN(AK$10)))</f>
        <v>0</v>
      </c>
      <c r="AL120" s="30">
        <f>IF(AL$10="","",SUMPRODUCT(--(db!$B$2:$B$6347=$E120),(LEN(db!$G$2:$G$6347)-LEN(SUBSTITUTE((UPPER(db!$G$2:$G$6347)),UPPER(AL$10),"")))/LEN(AL$10)))</f>
        <v>0</v>
      </c>
      <c r="AM120" s="30">
        <f>IF(AM$10="","",SUMPRODUCT(--(db!$B$2:$B$6347=$E120),(LEN(db!$G$2:$G$6347)-LEN(SUBSTITUTE((UPPER(db!$G$2:$G$6347)),UPPER(AM$10),"")))/LEN(AM$10)))</f>
        <v>0</v>
      </c>
      <c r="AN120" s="30">
        <f>IF(AN$10="","",SUMPRODUCT(--(db!$B$2:$B$6347=$E120),(LEN(db!$G$2:$G$6347)-LEN(SUBSTITUTE((UPPER(db!$G$2:$G$6347)),UPPER(AN$10),"")))/LEN(AN$10)))</f>
        <v>0</v>
      </c>
      <c r="AO120" s="30">
        <f>IF(AO$10="","",SUMPRODUCT(--(db!$B$2:$B$6347=$E120),(LEN(db!$G$2:$G$6347)-LEN(SUBSTITUTE((UPPER(db!$G$2:$G$6347)),UPPER(AO$10),"")))/LEN(AO$10)))</f>
        <v>0</v>
      </c>
      <c r="AP120" s="30">
        <f>IF(AP$10="","",SUMPRODUCT(--(db!$B$2:$B$6347=$E120),(LEN(db!$G$2:$G$6347)-LEN(SUBSTITUTE((UPPER(db!$G$2:$G$6347)),UPPER(AP$10),"")))/LEN(AP$10)))</f>
        <v>0</v>
      </c>
      <c r="AQ120" s="129">
        <f>IF(AQ$10="","",SUMPRODUCT(--(db!$B$2:$B$6347=$E120),(LEN(db!$G$2:$G$6347)-LEN(SUBSTITUTE((UPPER(db!$G$2:$G$6347)),UPPER(AQ$10),"")))/LEN(AQ$10)))</f>
        <v>0</v>
      </c>
      <c r="AR120" s="120">
        <v>110</v>
      </c>
      <c r="AS120" s="115"/>
      <c r="AT120" s="121"/>
      <c r="AU120" s="122">
        <f>SUM(F120:AQ120)</f>
        <v>0</v>
      </c>
      <c r="AW120" s="337">
        <v>42</v>
      </c>
      <c r="AX120" s="359" t="s">
        <v>357</v>
      </c>
      <c r="AY120" s="265">
        <f>SUM($AD$52:$AE$52,$AH$52)</f>
        <v>0</v>
      </c>
      <c r="AZ120" s="187">
        <f>BA120-AY120</f>
        <v>0</v>
      </c>
      <c r="BA120" s="338">
        <f>SUMPRODUCT(--($AR$11:$AR$124=AW120),$AU$11:$AU$124)</f>
        <v>0</v>
      </c>
      <c r="BB120" s="9" t="s">
        <v>206</v>
      </c>
      <c r="BC120" s="9"/>
      <c r="BD120" s="294"/>
      <c r="BE120" s="295"/>
      <c r="BF120" s="295"/>
      <c r="BG120" s="295"/>
      <c r="BH120" s="295"/>
      <c r="BI120" s="295"/>
      <c r="BJ120" s="295"/>
      <c r="BK120" s="295"/>
      <c r="BL120" s="295"/>
      <c r="BM120" s="295"/>
      <c r="BN120" s="309" t="s">
        <v>394</v>
      </c>
      <c r="BO120" s="295"/>
      <c r="BP120" s="295"/>
      <c r="BQ120" s="299"/>
      <c r="BR120" s="61"/>
    </row>
    <row r="121" spans="3:70" x14ac:dyDescent="0.25">
      <c r="C121" s="115"/>
      <c r="D121" s="115"/>
      <c r="E121" s="116">
        <v>111</v>
      </c>
      <c r="F121" s="128">
        <f>IF(F$10="","",SUMPRODUCT(--(db!$B$2:$B$6347=$E121),(LEN(db!$G$2:$G$6347)-LEN(SUBSTITUTE((UPPER(db!$G$2:$G$6347)),UPPER(F$10),"")))/LEN(F$10)))</f>
        <v>0</v>
      </c>
      <c r="G121" s="30">
        <f>IF(G$10="","",SUMPRODUCT(--(db!$B$2:$B$6347=$E121),(LEN(db!$G$2:$G$6347)-LEN(SUBSTITUTE((UPPER(db!$G$2:$G$6347)),UPPER(G$10),"")))/LEN(G$10)))</f>
        <v>0</v>
      </c>
      <c r="H121" s="30">
        <f>IF(H$10="","",SUMPRODUCT(--(db!$B$2:$B$6347=$E121),(LEN(db!$G$2:$G$6347)-LEN(SUBSTITUTE((UPPER(db!$G$2:$G$6347)),UPPER(H$10),"")))/LEN(H$10)))</f>
        <v>0</v>
      </c>
      <c r="I121" s="30">
        <f>IF(I$10="","",SUMPRODUCT(--(db!$B$2:$B$6347=$E121),(LEN(db!$G$2:$G$6347)-LEN(SUBSTITUTE((UPPER(db!$G$2:$G$6347)),UPPER(I$10),"")))/LEN(I$10)))</f>
        <v>0</v>
      </c>
      <c r="J121" s="30">
        <f>IF(J$10="","",SUMPRODUCT(--(db!$B$2:$B$6347=$E121),(LEN(db!$G$2:$G$6347)-LEN(SUBSTITUTE((UPPER(db!$G$2:$G$6347)),UPPER(J$10),"")))/LEN(J$10)))</f>
        <v>0</v>
      </c>
      <c r="K121" s="30">
        <f>IF(K$10="","",SUMPRODUCT(--(db!$B$2:$B$6347=$E121),(LEN(db!$G$2:$G$6347)-LEN(SUBSTITUTE((UPPER(db!$G$2:$G$6347)),UPPER(K$10),"")))/LEN(K$10)))</f>
        <v>0</v>
      </c>
      <c r="L121" s="30">
        <f>IF(L$10="","",SUMPRODUCT(--(db!$B$2:$B$6347=$E121),(LEN(db!$G$2:$G$6347)-LEN(SUBSTITUTE((UPPER(db!$G$2:$G$6347)),UPPER(L$10),"")))/LEN(L$10)))</f>
        <v>0</v>
      </c>
      <c r="M121" s="30">
        <f>IF(M$10="","",SUMPRODUCT(--(db!$B$2:$B$6347=$E121),(LEN(db!$G$2:$G$6347)-LEN(SUBSTITUTE((UPPER(db!$G$2:$G$6347)),UPPER(M$10),"")))/LEN(M$10)))</f>
        <v>0</v>
      </c>
      <c r="N121" s="30">
        <f>IF(N$10="","",SUMPRODUCT(--(db!$B$2:$B$6347=$E121),(LEN(db!$G$2:$G$6347)-LEN(SUBSTITUTE((UPPER(db!$G$2:$G$6347)),UPPER(N$10),"")))/LEN(N$10)))</f>
        <v>0</v>
      </c>
      <c r="O121" s="30">
        <f>IF(O$10="","",SUMPRODUCT(--(db!$B$2:$B$6347=$E121),(LEN(db!$G$2:$G$6347)-LEN(SUBSTITUTE((UPPER(db!$G$2:$G$6347)),UPPER(O$10),"")))/LEN(O$10)))</f>
        <v>0</v>
      </c>
      <c r="P121" s="30">
        <f>IF(P$10="","",SUMPRODUCT(--(db!$B$2:$B$6347=$E121),(LEN(db!$G$2:$G$6347)-LEN(SUBSTITUTE((UPPER(db!$G$2:$G$6347)),UPPER(P$10),"")))/LEN(P$10)))</f>
        <v>0</v>
      </c>
      <c r="Q121" s="30">
        <f>IF(Q$10="","",SUMPRODUCT(--(db!$B$2:$B$6347=$E121),(LEN(db!$G$2:$G$6347)-LEN(SUBSTITUTE((UPPER(db!$G$2:$G$6347)),UPPER(Q$10),"")))/LEN(Q$10)))</f>
        <v>0</v>
      </c>
      <c r="R121" s="30">
        <f>IF(R$10="","",SUMPRODUCT(--(db!$B$2:$B$6347=$E121),(LEN(db!$G$2:$G$6347)-LEN(SUBSTITUTE((UPPER(db!$G$2:$G$6347)),UPPER(R$10),"")))/LEN(R$10)))</f>
        <v>0</v>
      </c>
      <c r="S121" s="30">
        <f>IF(S$10="","",SUMPRODUCT(--(db!$B$2:$B$6347=$E121),(LEN(db!$G$2:$G$6347)-LEN(SUBSTITUTE((UPPER(db!$G$2:$G$6347)),UPPER(S$10),"")))/LEN(S$10)))</f>
        <v>0</v>
      </c>
      <c r="T121" s="30">
        <f>IF(T$10="","",SUMPRODUCT(--(db!$B$2:$B$6347=$E121),(LEN(db!$G$2:$G$6347)-LEN(SUBSTITUTE((UPPER(db!$G$2:$G$6347)),UPPER(T$10),"")))/LEN(T$10)))</f>
        <v>0</v>
      </c>
      <c r="U121" s="30">
        <f>IF(U$10="","",SUMPRODUCT(--(db!$B$2:$B$6347=$E121),(LEN(db!$G$2:$G$6347)-LEN(SUBSTITUTE((UPPER(db!$G$2:$G$6347)),UPPER(U$10),"")))/LEN(U$10)))</f>
        <v>0</v>
      </c>
      <c r="V121" s="30">
        <f>IF(V$10="","",SUMPRODUCT(--(db!$B$2:$B$6347=$E121),(LEN(db!$G$2:$G$6347)-LEN(SUBSTITUTE((UPPER(db!$G$2:$G$6347)),UPPER(V$10),"")))/LEN(V$10)))</f>
        <v>0</v>
      </c>
      <c r="W121" s="30">
        <f>IF(W$10="","",SUMPRODUCT(--(db!$B$2:$B$6347=$E121),(LEN(db!$G$2:$G$6347)-LEN(SUBSTITUTE((UPPER(db!$G$2:$G$6347)),UPPER(W$10),"")))/LEN(W$10)))</f>
        <v>0</v>
      </c>
      <c r="X121" s="30">
        <f>IF(X$10="","",SUMPRODUCT(--(db!$B$2:$B$6347=$E121),(LEN(db!$G$2:$G$6347)-LEN(SUBSTITUTE((UPPER(db!$G$2:$G$6347)),UPPER(X$10),"")))/LEN(X$10)))</f>
        <v>0</v>
      </c>
      <c r="Y121" s="30">
        <f>IF(Y$10="","",SUMPRODUCT(--(db!$B$2:$B$6347=$E121),(LEN(db!$G$2:$G$6347)-LEN(SUBSTITUTE((UPPER(db!$G$2:$G$6347)),UPPER(Y$10),"")))/LEN(Y$10)))</f>
        <v>0</v>
      </c>
      <c r="Z121" s="30">
        <f>IF(Z$10="","",SUMPRODUCT(--(db!$B$2:$B$6347=$E121),(LEN(db!$G$2:$G$6347)-LEN(SUBSTITUTE((UPPER(db!$G$2:$G$6347)),UPPER(Z$10),"")))/LEN(Z$10)))</f>
        <v>0</v>
      </c>
      <c r="AA121" s="30">
        <f>IF(AA$10="","",SUMPRODUCT(--(db!$B$2:$B$6347=$E121),(LEN(db!$G$2:$G$6347)-LEN(SUBSTITUTE((UPPER(db!$G$2:$G$6347)),UPPER(AA$10),"")))/LEN(AA$10)))</f>
        <v>0</v>
      </c>
      <c r="AB121" s="30">
        <f>IF(AB$10="","",SUMPRODUCT(--(db!$B$2:$B$6347=$E121),(LEN(db!$G$2:$G$6347)-LEN(SUBSTITUTE((UPPER(db!$G$2:$G$6347)),UPPER(AB$10),"")))/LEN(AB$10)))</f>
        <v>0</v>
      </c>
      <c r="AC121" s="30">
        <f>IF(AC$10="","",SUMPRODUCT(--(db!$B$2:$B$6347=$E121),(LEN(db!$G$2:$G$6347)-LEN(SUBSTITUTE((UPPER(db!$G$2:$G$6347)),UPPER(AC$10),"")))/LEN(AC$10)))</f>
        <v>0</v>
      </c>
      <c r="AD121" s="30">
        <f>IF(AD$10="","",SUMPRODUCT(--(db!$B$2:$B$6347=$E121),(LEN(db!$G$2:$G$6347)-LEN(SUBSTITUTE((UPPER(db!$G$2:$G$6347)),UPPER(AD$10),"")))/LEN(AD$10)))</f>
        <v>0</v>
      </c>
      <c r="AE121" s="30">
        <f>IF(AE$10="","",SUMPRODUCT(--(db!$B$2:$B$6347=$E121),(LEN(db!$G$2:$G$6347)-LEN(SUBSTITUTE((UPPER(db!$G$2:$G$6347)),UPPER(AE$10),"")))/LEN(AE$10)))</f>
        <v>0</v>
      </c>
      <c r="AF121" s="30">
        <f>IF(AF$10="","",SUMPRODUCT(--(db!$B$2:$B$6347=$E121),(LEN(db!$G$2:$G$6347)-LEN(SUBSTITUTE((UPPER(db!$G$2:$G$6347)),UPPER(AF$10),"")))/LEN(AF$10)))</f>
        <v>0</v>
      </c>
      <c r="AG121" s="30">
        <f>IF(AG$10="","",SUMPRODUCT(--(db!$B$2:$B$6347=$E121),(LEN(db!$G$2:$G$6347)-LEN(SUBSTITUTE((UPPER(db!$G$2:$G$6347)),UPPER(AG$10),"")))/LEN(AG$10)))</f>
        <v>0</v>
      </c>
      <c r="AH121" s="30">
        <f>IF(AH$10="","",SUMPRODUCT(--(db!$B$2:$B$6347=$E121),(LEN(db!$G$2:$G$6347)-LEN(SUBSTITUTE((UPPER(db!$G$2:$G$6347)),UPPER(AH$10),"")))/LEN(AH$10)))</f>
        <v>0</v>
      </c>
      <c r="AI121" s="30">
        <f>IF(AI$10="","",SUMPRODUCT(--(db!$B$2:$B$6347=$E121),(LEN(db!$G$2:$G$6347)-LEN(SUBSTITUTE((UPPER(db!$G$2:$G$6347)),UPPER(AI$10),"")))/LEN(AI$10)))</f>
        <v>0</v>
      </c>
      <c r="AJ121" s="30">
        <f>IF(AJ$10="","",SUMPRODUCT(--(db!$B$2:$B$6347=$E121),(LEN(db!$G$2:$G$6347)-LEN(SUBSTITUTE((UPPER(db!$G$2:$G$6347)),UPPER(AJ$10),"")))/LEN(AJ$10)))</f>
        <v>0</v>
      </c>
      <c r="AK121" s="30">
        <f>IF(AK$10="","",SUMPRODUCT(--(db!$B$2:$B$6347=$E121),(LEN(db!$G$2:$G$6347)-LEN(SUBSTITUTE((UPPER(db!$G$2:$G$6347)),UPPER(AK$10),"")))/LEN(AK$10)))</f>
        <v>0</v>
      </c>
      <c r="AL121" s="30">
        <f>IF(AL$10="","",SUMPRODUCT(--(db!$B$2:$B$6347=$E121),(LEN(db!$G$2:$G$6347)-LEN(SUBSTITUTE((UPPER(db!$G$2:$G$6347)),UPPER(AL$10),"")))/LEN(AL$10)))</f>
        <v>0</v>
      </c>
      <c r="AM121" s="30">
        <f>IF(AM$10="","",SUMPRODUCT(--(db!$B$2:$B$6347=$E121),(LEN(db!$G$2:$G$6347)-LEN(SUBSTITUTE((UPPER(db!$G$2:$G$6347)),UPPER(AM$10),"")))/LEN(AM$10)))</f>
        <v>0</v>
      </c>
      <c r="AN121" s="30">
        <f>IF(AN$10="","",SUMPRODUCT(--(db!$B$2:$B$6347=$E121),(LEN(db!$G$2:$G$6347)-LEN(SUBSTITUTE((UPPER(db!$G$2:$G$6347)),UPPER(AN$10),"")))/LEN(AN$10)))</f>
        <v>0</v>
      </c>
      <c r="AO121" s="30">
        <f>IF(AO$10="","",SUMPRODUCT(--(db!$B$2:$B$6347=$E121),(LEN(db!$G$2:$G$6347)-LEN(SUBSTITUTE((UPPER(db!$G$2:$G$6347)),UPPER(AO$10),"")))/LEN(AO$10)))</f>
        <v>0</v>
      </c>
      <c r="AP121" s="30">
        <f>IF(AP$10="","",SUMPRODUCT(--(db!$B$2:$B$6347=$E121),(LEN(db!$G$2:$G$6347)-LEN(SUBSTITUTE((UPPER(db!$G$2:$G$6347)),UPPER(AP$10),"")))/LEN(AP$10)))</f>
        <v>0</v>
      </c>
      <c r="AQ121" s="129">
        <f>IF(AQ$10="","",SUMPRODUCT(--(db!$B$2:$B$6347=$E121),(LEN(db!$G$2:$G$6347)-LEN(SUBSTITUTE((UPPER(db!$G$2:$G$6347)),UPPER(AQ$10),"")))/LEN(AQ$10)))</f>
        <v>0</v>
      </c>
      <c r="AR121" s="120">
        <v>111</v>
      </c>
      <c r="AS121" s="115"/>
      <c r="AT121" s="121"/>
      <c r="AU121" s="122">
        <f t="shared" si="20"/>
        <v>0</v>
      </c>
      <c r="AW121" s="347"/>
      <c r="AX121" s="360"/>
      <c r="AY121" s="348" t="str">
        <f>"= 19 x "&amp;SUM($AY$120)/19</f>
        <v>= 19 x 0</v>
      </c>
      <c r="AZ121" s="344">
        <f>SUM($AZ$100:$AZ$120)</f>
        <v>0</v>
      </c>
      <c r="BA121" s="344">
        <f>SUM($BA$100:$BA$120)</f>
        <v>0</v>
      </c>
      <c r="BC121" s="9"/>
      <c r="BD121" s="311"/>
      <c r="BE121" s="312"/>
      <c r="BF121" s="312"/>
      <c r="BG121" s="312"/>
      <c r="BH121" s="312"/>
      <c r="BI121" s="312"/>
      <c r="BJ121" s="312"/>
      <c r="BK121" s="312"/>
      <c r="BL121" s="312"/>
      <c r="BM121" s="312"/>
      <c r="BN121" s="313">
        <f>MOD(BN118,19)</f>
        <v>0</v>
      </c>
      <c r="BO121" s="312"/>
      <c r="BP121" s="312"/>
      <c r="BQ121" s="314"/>
      <c r="BR121" s="61"/>
    </row>
    <row r="122" spans="3:70" x14ac:dyDescent="0.25">
      <c r="C122" s="115"/>
      <c r="D122" s="115"/>
      <c r="E122" s="116">
        <v>112</v>
      </c>
      <c r="F122" s="128">
        <f>IF(F$10="","",SUMPRODUCT(--(db!$B$2:$B$6347=$E122),(LEN(db!$G$2:$G$6347)-LEN(SUBSTITUTE((UPPER(db!$G$2:$G$6347)),UPPER(F$10),"")))/LEN(F$10)))</f>
        <v>0</v>
      </c>
      <c r="G122" s="30">
        <f>IF(G$10="","",SUMPRODUCT(--(db!$B$2:$B$6347=$E122),(LEN(db!$G$2:$G$6347)-LEN(SUBSTITUTE((UPPER(db!$G$2:$G$6347)),UPPER(G$10),"")))/LEN(G$10)))</f>
        <v>0</v>
      </c>
      <c r="H122" s="30">
        <f>IF(H$10="","",SUMPRODUCT(--(db!$B$2:$B$6347=$E122),(LEN(db!$G$2:$G$6347)-LEN(SUBSTITUTE((UPPER(db!$G$2:$G$6347)),UPPER(H$10),"")))/LEN(H$10)))</f>
        <v>0</v>
      </c>
      <c r="I122" s="30">
        <f>IF(I$10="","",SUMPRODUCT(--(db!$B$2:$B$6347=$E122),(LEN(db!$G$2:$G$6347)-LEN(SUBSTITUTE((UPPER(db!$G$2:$G$6347)),UPPER(I$10),"")))/LEN(I$10)))</f>
        <v>0</v>
      </c>
      <c r="J122" s="30">
        <f>IF(J$10="","",SUMPRODUCT(--(db!$B$2:$B$6347=$E122),(LEN(db!$G$2:$G$6347)-LEN(SUBSTITUTE((UPPER(db!$G$2:$G$6347)),UPPER(J$10),"")))/LEN(J$10)))</f>
        <v>0</v>
      </c>
      <c r="K122" s="30">
        <f>IF(K$10="","",SUMPRODUCT(--(db!$B$2:$B$6347=$E122),(LEN(db!$G$2:$G$6347)-LEN(SUBSTITUTE((UPPER(db!$G$2:$G$6347)),UPPER(K$10),"")))/LEN(K$10)))</f>
        <v>0</v>
      </c>
      <c r="L122" s="30">
        <f>IF(L$10="","",SUMPRODUCT(--(db!$B$2:$B$6347=$E122),(LEN(db!$G$2:$G$6347)-LEN(SUBSTITUTE((UPPER(db!$G$2:$G$6347)),UPPER(L$10),"")))/LEN(L$10)))</f>
        <v>0</v>
      </c>
      <c r="M122" s="30">
        <f>IF(M$10="","",SUMPRODUCT(--(db!$B$2:$B$6347=$E122),(LEN(db!$G$2:$G$6347)-LEN(SUBSTITUTE((UPPER(db!$G$2:$G$6347)),UPPER(M$10),"")))/LEN(M$10)))</f>
        <v>0</v>
      </c>
      <c r="N122" s="30">
        <f>IF(N$10="","",SUMPRODUCT(--(db!$B$2:$B$6347=$E122),(LEN(db!$G$2:$G$6347)-LEN(SUBSTITUTE((UPPER(db!$G$2:$G$6347)),UPPER(N$10),"")))/LEN(N$10)))</f>
        <v>0</v>
      </c>
      <c r="O122" s="30">
        <f>IF(O$10="","",SUMPRODUCT(--(db!$B$2:$B$6347=$E122),(LEN(db!$G$2:$G$6347)-LEN(SUBSTITUTE((UPPER(db!$G$2:$G$6347)),UPPER(O$10),"")))/LEN(O$10)))</f>
        <v>0</v>
      </c>
      <c r="P122" s="30">
        <f>IF(P$10="","",SUMPRODUCT(--(db!$B$2:$B$6347=$E122),(LEN(db!$G$2:$G$6347)-LEN(SUBSTITUTE((UPPER(db!$G$2:$G$6347)),UPPER(P$10),"")))/LEN(P$10)))</f>
        <v>0</v>
      </c>
      <c r="Q122" s="30">
        <f>IF(Q$10="","",SUMPRODUCT(--(db!$B$2:$B$6347=$E122),(LEN(db!$G$2:$G$6347)-LEN(SUBSTITUTE((UPPER(db!$G$2:$G$6347)),UPPER(Q$10),"")))/LEN(Q$10)))</f>
        <v>0</v>
      </c>
      <c r="R122" s="30">
        <f>IF(R$10="","",SUMPRODUCT(--(db!$B$2:$B$6347=$E122),(LEN(db!$G$2:$G$6347)-LEN(SUBSTITUTE((UPPER(db!$G$2:$G$6347)),UPPER(R$10),"")))/LEN(R$10)))</f>
        <v>0</v>
      </c>
      <c r="S122" s="30">
        <f>IF(S$10="","",SUMPRODUCT(--(db!$B$2:$B$6347=$E122),(LEN(db!$G$2:$G$6347)-LEN(SUBSTITUTE((UPPER(db!$G$2:$G$6347)),UPPER(S$10),"")))/LEN(S$10)))</f>
        <v>0</v>
      </c>
      <c r="T122" s="30">
        <f>IF(T$10="","",SUMPRODUCT(--(db!$B$2:$B$6347=$E122),(LEN(db!$G$2:$G$6347)-LEN(SUBSTITUTE((UPPER(db!$G$2:$G$6347)),UPPER(T$10),"")))/LEN(T$10)))</f>
        <v>0</v>
      </c>
      <c r="U122" s="30">
        <f>IF(U$10="","",SUMPRODUCT(--(db!$B$2:$B$6347=$E122),(LEN(db!$G$2:$G$6347)-LEN(SUBSTITUTE((UPPER(db!$G$2:$G$6347)),UPPER(U$10),"")))/LEN(U$10)))</f>
        <v>0</v>
      </c>
      <c r="V122" s="30">
        <f>IF(V$10="","",SUMPRODUCT(--(db!$B$2:$B$6347=$E122),(LEN(db!$G$2:$G$6347)-LEN(SUBSTITUTE((UPPER(db!$G$2:$G$6347)),UPPER(V$10),"")))/LEN(V$10)))</f>
        <v>0</v>
      </c>
      <c r="W122" s="30">
        <f>IF(W$10="","",SUMPRODUCT(--(db!$B$2:$B$6347=$E122),(LEN(db!$G$2:$G$6347)-LEN(SUBSTITUTE((UPPER(db!$G$2:$G$6347)),UPPER(W$10),"")))/LEN(W$10)))</f>
        <v>0</v>
      </c>
      <c r="X122" s="30">
        <f>IF(X$10="","",SUMPRODUCT(--(db!$B$2:$B$6347=$E122),(LEN(db!$G$2:$G$6347)-LEN(SUBSTITUTE((UPPER(db!$G$2:$G$6347)),UPPER(X$10),"")))/LEN(X$10)))</f>
        <v>0</v>
      </c>
      <c r="Y122" s="30">
        <f>IF(Y$10="","",SUMPRODUCT(--(db!$B$2:$B$6347=$E122),(LEN(db!$G$2:$G$6347)-LEN(SUBSTITUTE((UPPER(db!$G$2:$G$6347)),UPPER(Y$10),"")))/LEN(Y$10)))</f>
        <v>0</v>
      </c>
      <c r="Z122" s="30">
        <f>IF(Z$10="","",SUMPRODUCT(--(db!$B$2:$B$6347=$E122),(LEN(db!$G$2:$G$6347)-LEN(SUBSTITUTE((UPPER(db!$G$2:$G$6347)),UPPER(Z$10),"")))/LEN(Z$10)))</f>
        <v>0</v>
      </c>
      <c r="AA122" s="30">
        <f>IF(AA$10="","",SUMPRODUCT(--(db!$B$2:$B$6347=$E122),(LEN(db!$G$2:$G$6347)-LEN(SUBSTITUTE((UPPER(db!$G$2:$G$6347)),UPPER(AA$10),"")))/LEN(AA$10)))</f>
        <v>0</v>
      </c>
      <c r="AB122" s="30">
        <f>IF(AB$10="","",SUMPRODUCT(--(db!$B$2:$B$6347=$E122),(LEN(db!$G$2:$G$6347)-LEN(SUBSTITUTE((UPPER(db!$G$2:$G$6347)),UPPER(AB$10),"")))/LEN(AB$10)))</f>
        <v>0</v>
      </c>
      <c r="AC122" s="30">
        <f>IF(AC$10="","",SUMPRODUCT(--(db!$B$2:$B$6347=$E122),(LEN(db!$G$2:$G$6347)-LEN(SUBSTITUTE((UPPER(db!$G$2:$G$6347)),UPPER(AC$10),"")))/LEN(AC$10)))</f>
        <v>0</v>
      </c>
      <c r="AD122" s="30">
        <f>IF(AD$10="","",SUMPRODUCT(--(db!$B$2:$B$6347=$E122),(LEN(db!$G$2:$G$6347)-LEN(SUBSTITUTE((UPPER(db!$G$2:$G$6347)),UPPER(AD$10),"")))/LEN(AD$10)))</f>
        <v>0</v>
      </c>
      <c r="AE122" s="30">
        <f>IF(AE$10="","",SUMPRODUCT(--(db!$B$2:$B$6347=$E122),(LEN(db!$G$2:$G$6347)-LEN(SUBSTITUTE((UPPER(db!$G$2:$G$6347)),UPPER(AE$10),"")))/LEN(AE$10)))</f>
        <v>0</v>
      </c>
      <c r="AF122" s="30">
        <f>IF(AF$10="","",SUMPRODUCT(--(db!$B$2:$B$6347=$E122),(LEN(db!$G$2:$G$6347)-LEN(SUBSTITUTE((UPPER(db!$G$2:$G$6347)),UPPER(AF$10),"")))/LEN(AF$10)))</f>
        <v>0</v>
      </c>
      <c r="AG122" s="30">
        <f>IF(AG$10="","",SUMPRODUCT(--(db!$B$2:$B$6347=$E122),(LEN(db!$G$2:$G$6347)-LEN(SUBSTITUTE((UPPER(db!$G$2:$G$6347)),UPPER(AG$10),"")))/LEN(AG$10)))</f>
        <v>0</v>
      </c>
      <c r="AH122" s="30">
        <f>IF(AH$10="","",SUMPRODUCT(--(db!$B$2:$B$6347=$E122),(LEN(db!$G$2:$G$6347)-LEN(SUBSTITUTE((UPPER(db!$G$2:$G$6347)),UPPER(AH$10),"")))/LEN(AH$10)))</f>
        <v>0</v>
      </c>
      <c r="AI122" s="30">
        <f>IF(AI$10="","",SUMPRODUCT(--(db!$B$2:$B$6347=$E122),(LEN(db!$G$2:$G$6347)-LEN(SUBSTITUTE((UPPER(db!$G$2:$G$6347)),UPPER(AI$10),"")))/LEN(AI$10)))</f>
        <v>0</v>
      </c>
      <c r="AJ122" s="30">
        <f>IF(AJ$10="","",SUMPRODUCT(--(db!$B$2:$B$6347=$E122),(LEN(db!$G$2:$G$6347)-LEN(SUBSTITUTE((UPPER(db!$G$2:$G$6347)),UPPER(AJ$10),"")))/LEN(AJ$10)))</f>
        <v>0</v>
      </c>
      <c r="AK122" s="30">
        <f>IF(AK$10="","",SUMPRODUCT(--(db!$B$2:$B$6347=$E122),(LEN(db!$G$2:$G$6347)-LEN(SUBSTITUTE((UPPER(db!$G$2:$G$6347)),UPPER(AK$10),"")))/LEN(AK$10)))</f>
        <v>0</v>
      </c>
      <c r="AL122" s="30">
        <f>IF(AL$10="","",SUMPRODUCT(--(db!$B$2:$B$6347=$E122),(LEN(db!$G$2:$G$6347)-LEN(SUBSTITUTE((UPPER(db!$G$2:$G$6347)),UPPER(AL$10),"")))/LEN(AL$10)))</f>
        <v>0</v>
      </c>
      <c r="AM122" s="30">
        <f>IF(AM$10="","",SUMPRODUCT(--(db!$B$2:$B$6347=$E122),(LEN(db!$G$2:$G$6347)-LEN(SUBSTITUTE((UPPER(db!$G$2:$G$6347)),UPPER(AM$10),"")))/LEN(AM$10)))</f>
        <v>0</v>
      </c>
      <c r="AN122" s="30">
        <f>IF(AN$10="","",SUMPRODUCT(--(db!$B$2:$B$6347=$E122),(LEN(db!$G$2:$G$6347)-LEN(SUBSTITUTE((UPPER(db!$G$2:$G$6347)),UPPER(AN$10),"")))/LEN(AN$10)))</f>
        <v>0</v>
      </c>
      <c r="AO122" s="30">
        <f>IF(AO$10="","",SUMPRODUCT(--(db!$B$2:$B$6347=$E122),(LEN(db!$G$2:$G$6347)-LEN(SUBSTITUTE((UPPER(db!$G$2:$G$6347)),UPPER(AO$10),"")))/LEN(AO$10)))</f>
        <v>0</v>
      </c>
      <c r="AP122" s="30">
        <f>IF(AP$10="","",SUMPRODUCT(--(db!$B$2:$B$6347=$E122),(LEN(db!$G$2:$G$6347)-LEN(SUBSTITUTE((UPPER(db!$G$2:$G$6347)),UPPER(AP$10),"")))/LEN(AP$10)))</f>
        <v>0</v>
      </c>
      <c r="AQ122" s="129">
        <f>IF(AQ$10="","",SUMPRODUCT(--(db!$B$2:$B$6347=$E122),(LEN(db!$G$2:$G$6347)-LEN(SUBSTITUTE((UPPER(db!$G$2:$G$6347)),UPPER(AQ$10),"")))/LEN(AQ$10)))</f>
        <v>0</v>
      </c>
      <c r="AR122" s="120">
        <v>112</v>
      </c>
      <c r="AS122" s="115"/>
      <c r="AT122" s="121"/>
      <c r="AU122" s="122">
        <f t="shared" si="20"/>
        <v>0</v>
      </c>
      <c r="AW122" s="333"/>
      <c r="AX122" s="344"/>
      <c r="AY122" s="361" t="s">
        <v>358</v>
      </c>
      <c r="AZ122" s="350">
        <v>48</v>
      </c>
      <c r="BA122" s="350">
        <v>48</v>
      </c>
      <c r="BC122" s="9"/>
      <c r="BD122" s="4"/>
      <c r="BE122" s="5"/>
      <c r="BF122" s="5"/>
      <c r="BG122" s="5"/>
      <c r="BH122" s="5"/>
      <c r="BI122" s="5"/>
      <c r="BJ122" s="5"/>
      <c r="BK122" s="71"/>
      <c r="BL122" s="71"/>
      <c r="BQ122" s="5"/>
      <c r="BR122" s="61"/>
    </row>
    <row r="123" spans="3:70" x14ac:dyDescent="0.25">
      <c r="C123" s="115"/>
      <c r="D123" s="115"/>
      <c r="E123" s="116">
        <v>113</v>
      </c>
      <c r="F123" s="128">
        <f>IF(F$10="","",SUMPRODUCT(--(db!$B$2:$B$6347=$E123),(LEN(db!$G$2:$G$6347)-LEN(SUBSTITUTE((UPPER(db!$G$2:$G$6347)),UPPER(F$10),"")))/LEN(F$10)))</f>
        <v>0</v>
      </c>
      <c r="G123" s="30">
        <f>IF(G$10="","",SUMPRODUCT(--(db!$B$2:$B$6347=$E123),(LEN(db!$G$2:$G$6347)-LEN(SUBSTITUTE((UPPER(db!$G$2:$G$6347)),UPPER(G$10),"")))/LEN(G$10)))</f>
        <v>0</v>
      </c>
      <c r="H123" s="30">
        <f>IF(H$10="","",SUMPRODUCT(--(db!$B$2:$B$6347=$E123),(LEN(db!$G$2:$G$6347)-LEN(SUBSTITUTE((UPPER(db!$G$2:$G$6347)),UPPER(H$10),"")))/LEN(H$10)))</f>
        <v>0</v>
      </c>
      <c r="I123" s="30">
        <f>IF(I$10="","",SUMPRODUCT(--(db!$B$2:$B$6347=$E123),(LEN(db!$G$2:$G$6347)-LEN(SUBSTITUTE((UPPER(db!$G$2:$G$6347)),UPPER(I$10),"")))/LEN(I$10)))</f>
        <v>0</v>
      </c>
      <c r="J123" s="30">
        <f>IF(J$10="","",SUMPRODUCT(--(db!$B$2:$B$6347=$E123),(LEN(db!$G$2:$G$6347)-LEN(SUBSTITUTE((UPPER(db!$G$2:$G$6347)),UPPER(J$10),"")))/LEN(J$10)))</f>
        <v>0</v>
      </c>
      <c r="K123" s="30">
        <f>IF(K$10="","",SUMPRODUCT(--(db!$B$2:$B$6347=$E123),(LEN(db!$G$2:$G$6347)-LEN(SUBSTITUTE((UPPER(db!$G$2:$G$6347)),UPPER(K$10),"")))/LEN(K$10)))</f>
        <v>0</v>
      </c>
      <c r="L123" s="30">
        <f>IF(L$10="","",SUMPRODUCT(--(db!$B$2:$B$6347=$E123),(LEN(db!$G$2:$G$6347)-LEN(SUBSTITUTE((UPPER(db!$G$2:$G$6347)),UPPER(L$10),"")))/LEN(L$10)))</f>
        <v>0</v>
      </c>
      <c r="M123" s="30">
        <f>IF(M$10="","",SUMPRODUCT(--(db!$B$2:$B$6347=$E123),(LEN(db!$G$2:$G$6347)-LEN(SUBSTITUTE((UPPER(db!$G$2:$G$6347)),UPPER(M$10),"")))/LEN(M$10)))</f>
        <v>0</v>
      </c>
      <c r="N123" s="30">
        <f>IF(N$10="","",SUMPRODUCT(--(db!$B$2:$B$6347=$E123),(LEN(db!$G$2:$G$6347)-LEN(SUBSTITUTE((UPPER(db!$G$2:$G$6347)),UPPER(N$10),"")))/LEN(N$10)))</f>
        <v>0</v>
      </c>
      <c r="O123" s="30">
        <f>IF(O$10="","",SUMPRODUCT(--(db!$B$2:$B$6347=$E123),(LEN(db!$G$2:$G$6347)-LEN(SUBSTITUTE((UPPER(db!$G$2:$G$6347)),UPPER(O$10),"")))/LEN(O$10)))</f>
        <v>0</v>
      </c>
      <c r="P123" s="30">
        <f>IF(P$10="","",SUMPRODUCT(--(db!$B$2:$B$6347=$E123),(LEN(db!$G$2:$G$6347)-LEN(SUBSTITUTE((UPPER(db!$G$2:$G$6347)),UPPER(P$10),"")))/LEN(P$10)))</f>
        <v>0</v>
      </c>
      <c r="Q123" s="30">
        <f>IF(Q$10="","",SUMPRODUCT(--(db!$B$2:$B$6347=$E123),(LEN(db!$G$2:$G$6347)-LEN(SUBSTITUTE((UPPER(db!$G$2:$G$6347)),UPPER(Q$10),"")))/LEN(Q$10)))</f>
        <v>0</v>
      </c>
      <c r="R123" s="30">
        <f>IF(R$10="","",SUMPRODUCT(--(db!$B$2:$B$6347=$E123),(LEN(db!$G$2:$G$6347)-LEN(SUBSTITUTE((UPPER(db!$G$2:$G$6347)),UPPER(R$10),"")))/LEN(R$10)))</f>
        <v>0</v>
      </c>
      <c r="S123" s="30">
        <f>IF(S$10="","",SUMPRODUCT(--(db!$B$2:$B$6347=$E123),(LEN(db!$G$2:$G$6347)-LEN(SUBSTITUTE((UPPER(db!$G$2:$G$6347)),UPPER(S$10),"")))/LEN(S$10)))</f>
        <v>0</v>
      </c>
      <c r="T123" s="30">
        <f>IF(T$10="","",SUMPRODUCT(--(db!$B$2:$B$6347=$E123),(LEN(db!$G$2:$G$6347)-LEN(SUBSTITUTE((UPPER(db!$G$2:$G$6347)),UPPER(T$10),"")))/LEN(T$10)))</f>
        <v>0</v>
      </c>
      <c r="U123" s="30">
        <f>IF(U$10="","",SUMPRODUCT(--(db!$B$2:$B$6347=$E123),(LEN(db!$G$2:$G$6347)-LEN(SUBSTITUTE((UPPER(db!$G$2:$G$6347)),UPPER(U$10),"")))/LEN(U$10)))</f>
        <v>0</v>
      </c>
      <c r="V123" s="30">
        <f>IF(V$10="","",SUMPRODUCT(--(db!$B$2:$B$6347=$E123),(LEN(db!$G$2:$G$6347)-LEN(SUBSTITUTE((UPPER(db!$G$2:$G$6347)),UPPER(V$10),"")))/LEN(V$10)))</f>
        <v>0</v>
      </c>
      <c r="W123" s="30">
        <f>IF(W$10="","",SUMPRODUCT(--(db!$B$2:$B$6347=$E123),(LEN(db!$G$2:$G$6347)-LEN(SUBSTITUTE((UPPER(db!$G$2:$G$6347)),UPPER(W$10),"")))/LEN(W$10)))</f>
        <v>0</v>
      </c>
      <c r="X123" s="30">
        <f>IF(X$10="","",SUMPRODUCT(--(db!$B$2:$B$6347=$E123),(LEN(db!$G$2:$G$6347)-LEN(SUBSTITUTE((UPPER(db!$G$2:$G$6347)),UPPER(X$10),"")))/LEN(X$10)))</f>
        <v>0</v>
      </c>
      <c r="Y123" s="30">
        <f>IF(Y$10="","",SUMPRODUCT(--(db!$B$2:$B$6347=$E123),(LEN(db!$G$2:$G$6347)-LEN(SUBSTITUTE((UPPER(db!$G$2:$G$6347)),UPPER(Y$10),"")))/LEN(Y$10)))</f>
        <v>0</v>
      </c>
      <c r="Z123" s="30">
        <f>IF(Z$10="","",SUMPRODUCT(--(db!$B$2:$B$6347=$E123),(LEN(db!$G$2:$G$6347)-LEN(SUBSTITUTE((UPPER(db!$G$2:$G$6347)),UPPER(Z$10),"")))/LEN(Z$10)))</f>
        <v>0</v>
      </c>
      <c r="AA123" s="30">
        <f>IF(AA$10="","",SUMPRODUCT(--(db!$B$2:$B$6347=$E123),(LEN(db!$G$2:$G$6347)-LEN(SUBSTITUTE((UPPER(db!$G$2:$G$6347)),UPPER(AA$10),"")))/LEN(AA$10)))</f>
        <v>0</v>
      </c>
      <c r="AB123" s="30">
        <f>IF(AB$10="","",SUMPRODUCT(--(db!$B$2:$B$6347=$E123),(LEN(db!$G$2:$G$6347)-LEN(SUBSTITUTE((UPPER(db!$G$2:$G$6347)),UPPER(AB$10),"")))/LEN(AB$10)))</f>
        <v>0</v>
      </c>
      <c r="AC123" s="30">
        <f>IF(AC$10="","",SUMPRODUCT(--(db!$B$2:$B$6347=$E123),(LEN(db!$G$2:$G$6347)-LEN(SUBSTITUTE((UPPER(db!$G$2:$G$6347)),UPPER(AC$10),"")))/LEN(AC$10)))</f>
        <v>0</v>
      </c>
      <c r="AD123" s="30">
        <f>IF(AD$10="","",SUMPRODUCT(--(db!$B$2:$B$6347=$E123),(LEN(db!$G$2:$G$6347)-LEN(SUBSTITUTE((UPPER(db!$G$2:$G$6347)),UPPER(AD$10),"")))/LEN(AD$10)))</f>
        <v>0</v>
      </c>
      <c r="AE123" s="30">
        <f>IF(AE$10="","",SUMPRODUCT(--(db!$B$2:$B$6347=$E123),(LEN(db!$G$2:$G$6347)-LEN(SUBSTITUTE((UPPER(db!$G$2:$G$6347)),UPPER(AE$10),"")))/LEN(AE$10)))</f>
        <v>0</v>
      </c>
      <c r="AF123" s="30">
        <f>IF(AF$10="","",SUMPRODUCT(--(db!$B$2:$B$6347=$E123),(LEN(db!$G$2:$G$6347)-LEN(SUBSTITUTE((UPPER(db!$G$2:$G$6347)),UPPER(AF$10),"")))/LEN(AF$10)))</f>
        <v>0</v>
      </c>
      <c r="AG123" s="30">
        <f>IF(AG$10="","",SUMPRODUCT(--(db!$B$2:$B$6347=$E123),(LEN(db!$G$2:$G$6347)-LEN(SUBSTITUTE((UPPER(db!$G$2:$G$6347)),UPPER(AG$10),"")))/LEN(AG$10)))</f>
        <v>0</v>
      </c>
      <c r="AH123" s="30">
        <f>IF(AH$10="","",SUMPRODUCT(--(db!$B$2:$B$6347=$E123),(LEN(db!$G$2:$G$6347)-LEN(SUBSTITUTE((UPPER(db!$G$2:$G$6347)),UPPER(AH$10),"")))/LEN(AH$10)))</f>
        <v>0</v>
      </c>
      <c r="AI123" s="30">
        <f>IF(AI$10="","",SUMPRODUCT(--(db!$B$2:$B$6347=$E123),(LEN(db!$G$2:$G$6347)-LEN(SUBSTITUTE((UPPER(db!$G$2:$G$6347)),UPPER(AI$10),"")))/LEN(AI$10)))</f>
        <v>0</v>
      </c>
      <c r="AJ123" s="30">
        <f>IF(AJ$10="","",SUMPRODUCT(--(db!$B$2:$B$6347=$E123),(LEN(db!$G$2:$G$6347)-LEN(SUBSTITUTE((UPPER(db!$G$2:$G$6347)),UPPER(AJ$10),"")))/LEN(AJ$10)))</f>
        <v>0</v>
      </c>
      <c r="AK123" s="30">
        <f>IF(AK$10="","",SUMPRODUCT(--(db!$B$2:$B$6347=$E123),(LEN(db!$G$2:$G$6347)-LEN(SUBSTITUTE((UPPER(db!$G$2:$G$6347)),UPPER(AK$10),"")))/LEN(AK$10)))</f>
        <v>0</v>
      </c>
      <c r="AL123" s="30">
        <f>IF(AL$10="","",SUMPRODUCT(--(db!$B$2:$B$6347=$E123),(LEN(db!$G$2:$G$6347)-LEN(SUBSTITUTE((UPPER(db!$G$2:$G$6347)),UPPER(AL$10),"")))/LEN(AL$10)))</f>
        <v>0</v>
      </c>
      <c r="AM123" s="30">
        <f>IF(AM$10="","",SUMPRODUCT(--(db!$B$2:$B$6347=$E123),(LEN(db!$G$2:$G$6347)-LEN(SUBSTITUTE((UPPER(db!$G$2:$G$6347)),UPPER(AM$10),"")))/LEN(AM$10)))</f>
        <v>0</v>
      </c>
      <c r="AN123" s="30">
        <f>IF(AN$10="","",SUMPRODUCT(--(db!$B$2:$B$6347=$E123),(LEN(db!$G$2:$G$6347)-LEN(SUBSTITUTE((UPPER(db!$G$2:$G$6347)),UPPER(AN$10),"")))/LEN(AN$10)))</f>
        <v>0</v>
      </c>
      <c r="AO123" s="30">
        <f>IF(AO$10="","",SUMPRODUCT(--(db!$B$2:$B$6347=$E123),(LEN(db!$G$2:$G$6347)-LEN(SUBSTITUTE((UPPER(db!$G$2:$G$6347)),UPPER(AO$10),"")))/LEN(AO$10)))</f>
        <v>0</v>
      </c>
      <c r="AP123" s="30">
        <f>IF(AP$10="","",SUMPRODUCT(--(db!$B$2:$B$6347=$E123),(LEN(db!$G$2:$G$6347)-LEN(SUBSTITUTE((UPPER(db!$G$2:$G$6347)),UPPER(AP$10),"")))/LEN(AP$10)))</f>
        <v>0</v>
      </c>
      <c r="AQ123" s="129">
        <f>IF(AQ$10="","",SUMPRODUCT(--(db!$B$2:$B$6347=$E123),(LEN(db!$G$2:$G$6347)-LEN(SUBSTITUTE((UPPER(db!$G$2:$G$6347)),UPPER(AQ$10),"")))/LEN(AQ$10)))</f>
        <v>0</v>
      </c>
      <c r="AR123" s="120">
        <v>113</v>
      </c>
      <c r="AS123" s="115"/>
      <c r="AT123" s="121"/>
      <c r="AU123" s="122">
        <f t="shared" si="20"/>
        <v>0</v>
      </c>
      <c r="AW123" s="333"/>
      <c r="AX123" s="344"/>
      <c r="AY123" s="335"/>
      <c r="AZ123" s="350">
        <v>48</v>
      </c>
      <c r="BA123" s="350">
        <v>48</v>
      </c>
      <c r="BD123" s="290"/>
      <c r="BE123" s="291"/>
      <c r="BF123" s="291"/>
      <c r="BG123" s="291"/>
      <c r="BH123" s="291"/>
      <c r="BI123" s="291"/>
      <c r="BJ123" s="291"/>
      <c r="BK123" s="291"/>
      <c r="BL123" s="315"/>
      <c r="BM123" s="291"/>
      <c r="BN123" s="291"/>
      <c r="BO123" s="291"/>
      <c r="BP123" s="293"/>
    </row>
    <row r="124" spans="3:70" ht="15.75" thickBot="1" x14ac:dyDescent="0.3">
      <c r="C124" s="188"/>
      <c r="D124" s="115"/>
      <c r="E124" s="116">
        <v>114</v>
      </c>
      <c r="F124" s="189">
        <f>IF(F$10="","",SUMPRODUCT(--(db!$B$2:$B$6347=$E124),(LEN(db!$G$2:$G$6347)-LEN(SUBSTITUTE((UPPER(db!$G$2:$G$6347)),UPPER(F$10),"")))/LEN(F$10)))</f>
        <v>0</v>
      </c>
      <c r="G124" s="190">
        <f>IF(G$10="","",SUMPRODUCT(--(db!$B$2:$B$6347=$E124),(LEN(db!$G$2:$G$6347)-LEN(SUBSTITUTE((UPPER(db!$G$2:$G$6347)),UPPER(G$10),"")))/LEN(G$10)))</f>
        <v>0</v>
      </c>
      <c r="H124" s="190">
        <f>IF(H$10="","",SUMPRODUCT(--(db!$B$2:$B$6347=$E124),(LEN(db!$G$2:$G$6347)-LEN(SUBSTITUTE((UPPER(db!$G$2:$G$6347)),UPPER(H$10),"")))/LEN(H$10)))</f>
        <v>0</v>
      </c>
      <c r="I124" s="190">
        <f>IF(I$10="","",SUMPRODUCT(--(db!$B$2:$B$6347=$E124),(LEN(db!$G$2:$G$6347)-LEN(SUBSTITUTE((UPPER(db!$G$2:$G$6347)),UPPER(I$10),"")))/LEN(I$10)))</f>
        <v>0</v>
      </c>
      <c r="J124" s="190">
        <f>IF(J$10="","",SUMPRODUCT(--(db!$B$2:$B$6347=$E124),(LEN(db!$G$2:$G$6347)-LEN(SUBSTITUTE((UPPER(db!$G$2:$G$6347)),UPPER(J$10),"")))/LEN(J$10)))</f>
        <v>0</v>
      </c>
      <c r="K124" s="190">
        <f>IF(K$10="","",SUMPRODUCT(--(db!$B$2:$B$6347=$E124),(LEN(db!$G$2:$G$6347)-LEN(SUBSTITUTE((UPPER(db!$G$2:$G$6347)),UPPER(K$10),"")))/LEN(K$10)))</f>
        <v>0</v>
      </c>
      <c r="L124" s="190">
        <f>IF(L$10="","",SUMPRODUCT(--(db!$B$2:$B$6347=$E124),(LEN(db!$G$2:$G$6347)-LEN(SUBSTITUTE((UPPER(db!$G$2:$G$6347)),UPPER(L$10),"")))/LEN(L$10)))</f>
        <v>0</v>
      </c>
      <c r="M124" s="190">
        <f>IF(M$10="","",SUMPRODUCT(--(db!$B$2:$B$6347=$E124),(LEN(db!$G$2:$G$6347)-LEN(SUBSTITUTE((UPPER(db!$G$2:$G$6347)),UPPER(M$10),"")))/LEN(M$10)))</f>
        <v>0</v>
      </c>
      <c r="N124" s="190">
        <f>IF(N$10="","",SUMPRODUCT(--(db!$B$2:$B$6347=$E124),(LEN(db!$G$2:$G$6347)-LEN(SUBSTITUTE((UPPER(db!$G$2:$G$6347)),UPPER(N$10),"")))/LEN(N$10)))</f>
        <v>0</v>
      </c>
      <c r="O124" s="190">
        <f>IF(O$10="","",SUMPRODUCT(--(db!$B$2:$B$6347=$E124),(LEN(db!$G$2:$G$6347)-LEN(SUBSTITUTE((UPPER(db!$G$2:$G$6347)),UPPER(O$10),"")))/LEN(O$10)))</f>
        <v>0</v>
      </c>
      <c r="P124" s="190">
        <f>IF(P$10="","",SUMPRODUCT(--(db!$B$2:$B$6347=$E124),(LEN(db!$G$2:$G$6347)-LEN(SUBSTITUTE((UPPER(db!$G$2:$G$6347)),UPPER(P$10),"")))/LEN(P$10)))</f>
        <v>0</v>
      </c>
      <c r="Q124" s="190">
        <f>IF(Q$10="","",SUMPRODUCT(--(db!$B$2:$B$6347=$E124),(LEN(db!$G$2:$G$6347)-LEN(SUBSTITUTE((UPPER(db!$G$2:$G$6347)),UPPER(Q$10),"")))/LEN(Q$10)))</f>
        <v>0</v>
      </c>
      <c r="R124" s="190">
        <f>IF(R$10="","",SUMPRODUCT(--(db!$B$2:$B$6347=$E124),(LEN(db!$G$2:$G$6347)-LEN(SUBSTITUTE((UPPER(db!$G$2:$G$6347)),UPPER(R$10),"")))/LEN(R$10)))</f>
        <v>0</v>
      </c>
      <c r="S124" s="190">
        <f>IF(S$10="","",SUMPRODUCT(--(db!$B$2:$B$6347=$E124),(LEN(db!$G$2:$G$6347)-LEN(SUBSTITUTE((UPPER(db!$G$2:$G$6347)),UPPER(S$10),"")))/LEN(S$10)))</f>
        <v>0</v>
      </c>
      <c r="T124" s="190">
        <f>IF(T$10="","",SUMPRODUCT(--(db!$B$2:$B$6347=$E124),(LEN(db!$G$2:$G$6347)-LEN(SUBSTITUTE((UPPER(db!$G$2:$G$6347)),UPPER(T$10),"")))/LEN(T$10)))</f>
        <v>0</v>
      </c>
      <c r="U124" s="190">
        <f>IF(U$10="","",SUMPRODUCT(--(db!$B$2:$B$6347=$E124),(LEN(db!$G$2:$G$6347)-LEN(SUBSTITUTE((UPPER(db!$G$2:$G$6347)),UPPER(U$10),"")))/LEN(U$10)))</f>
        <v>0</v>
      </c>
      <c r="V124" s="190">
        <f>IF(V$10="","",SUMPRODUCT(--(db!$B$2:$B$6347=$E124),(LEN(db!$G$2:$G$6347)-LEN(SUBSTITUTE((UPPER(db!$G$2:$G$6347)),UPPER(V$10),"")))/LEN(V$10)))</f>
        <v>0</v>
      </c>
      <c r="W124" s="190">
        <f>IF(W$10="","",SUMPRODUCT(--(db!$B$2:$B$6347=$E124),(LEN(db!$G$2:$G$6347)-LEN(SUBSTITUTE((UPPER(db!$G$2:$G$6347)),UPPER(W$10),"")))/LEN(W$10)))</f>
        <v>0</v>
      </c>
      <c r="X124" s="190">
        <f>IF(X$10="","",SUMPRODUCT(--(db!$B$2:$B$6347=$E124),(LEN(db!$G$2:$G$6347)-LEN(SUBSTITUTE((UPPER(db!$G$2:$G$6347)),UPPER(X$10),"")))/LEN(X$10)))</f>
        <v>0</v>
      </c>
      <c r="Y124" s="190">
        <f>IF(Y$10="","",SUMPRODUCT(--(db!$B$2:$B$6347=$E124),(LEN(db!$G$2:$G$6347)-LEN(SUBSTITUTE((UPPER(db!$G$2:$G$6347)),UPPER(Y$10),"")))/LEN(Y$10)))</f>
        <v>0</v>
      </c>
      <c r="Z124" s="190">
        <f>IF(Z$10="","",SUMPRODUCT(--(db!$B$2:$B$6347=$E124),(LEN(db!$G$2:$G$6347)-LEN(SUBSTITUTE((UPPER(db!$G$2:$G$6347)),UPPER(Z$10),"")))/LEN(Z$10)))</f>
        <v>0</v>
      </c>
      <c r="AA124" s="190">
        <f>IF(AA$10="","",SUMPRODUCT(--(db!$B$2:$B$6347=$E124),(LEN(db!$G$2:$G$6347)-LEN(SUBSTITUTE((UPPER(db!$G$2:$G$6347)),UPPER(AA$10),"")))/LEN(AA$10)))</f>
        <v>0</v>
      </c>
      <c r="AB124" s="190">
        <f>IF(AB$10="","",SUMPRODUCT(--(db!$B$2:$B$6347=$E124),(LEN(db!$G$2:$G$6347)-LEN(SUBSTITUTE((UPPER(db!$G$2:$G$6347)),UPPER(AB$10),"")))/LEN(AB$10)))</f>
        <v>0</v>
      </c>
      <c r="AC124" s="190">
        <f>IF(AC$10="","",SUMPRODUCT(--(db!$B$2:$B$6347=$E124),(LEN(db!$G$2:$G$6347)-LEN(SUBSTITUTE((UPPER(db!$G$2:$G$6347)),UPPER(AC$10),"")))/LEN(AC$10)))</f>
        <v>0</v>
      </c>
      <c r="AD124" s="190">
        <f>IF(AD$10="","",SUMPRODUCT(--(db!$B$2:$B$6347=$E124),(LEN(db!$G$2:$G$6347)-LEN(SUBSTITUTE((UPPER(db!$G$2:$G$6347)),UPPER(AD$10),"")))/LEN(AD$10)))</f>
        <v>0</v>
      </c>
      <c r="AE124" s="190">
        <f>IF(AE$10="","",SUMPRODUCT(--(db!$B$2:$B$6347=$E124),(LEN(db!$G$2:$G$6347)-LEN(SUBSTITUTE((UPPER(db!$G$2:$G$6347)),UPPER(AE$10),"")))/LEN(AE$10)))</f>
        <v>0</v>
      </c>
      <c r="AF124" s="190">
        <f>IF(AF$10="","",SUMPRODUCT(--(db!$B$2:$B$6347=$E124),(LEN(db!$G$2:$G$6347)-LEN(SUBSTITUTE((UPPER(db!$G$2:$G$6347)),UPPER(AF$10),"")))/LEN(AF$10)))</f>
        <v>0</v>
      </c>
      <c r="AG124" s="190">
        <f>IF(AG$10="","",SUMPRODUCT(--(db!$B$2:$B$6347=$E124),(LEN(db!$G$2:$G$6347)-LEN(SUBSTITUTE((UPPER(db!$G$2:$G$6347)),UPPER(AG$10),"")))/LEN(AG$10)))</f>
        <v>0</v>
      </c>
      <c r="AH124" s="190">
        <f>IF(AH$10="","",SUMPRODUCT(--(db!$B$2:$B$6347=$E124),(LEN(db!$G$2:$G$6347)-LEN(SUBSTITUTE((UPPER(db!$G$2:$G$6347)),UPPER(AH$10),"")))/LEN(AH$10)))</f>
        <v>0</v>
      </c>
      <c r="AI124" s="190">
        <f>IF(AI$10="","",SUMPRODUCT(--(db!$B$2:$B$6347=$E124),(LEN(db!$G$2:$G$6347)-LEN(SUBSTITUTE((UPPER(db!$G$2:$G$6347)),UPPER(AI$10),"")))/LEN(AI$10)))</f>
        <v>0</v>
      </c>
      <c r="AJ124" s="190">
        <f>IF(AJ$10="","",SUMPRODUCT(--(db!$B$2:$B$6347=$E124),(LEN(db!$G$2:$G$6347)-LEN(SUBSTITUTE((UPPER(db!$G$2:$G$6347)),UPPER(AJ$10),"")))/LEN(AJ$10)))</f>
        <v>0</v>
      </c>
      <c r="AK124" s="190">
        <f>IF(AK$10="","",SUMPRODUCT(--(db!$B$2:$B$6347=$E124),(LEN(db!$G$2:$G$6347)-LEN(SUBSTITUTE((UPPER(db!$G$2:$G$6347)),UPPER(AK$10),"")))/LEN(AK$10)))</f>
        <v>0</v>
      </c>
      <c r="AL124" s="190">
        <f>IF(AL$10="","",SUMPRODUCT(--(db!$B$2:$B$6347=$E124),(LEN(db!$G$2:$G$6347)-LEN(SUBSTITUTE((UPPER(db!$G$2:$G$6347)),UPPER(AL$10),"")))/LEN(AL$10)))</f>
        <v>0</v>
      </c>
      <c r="AM124" s="190">
        <f>IF(AM$10="","",SUMPRODUCT(--(db!$B$2:$B$6347=$E124),(LEN(db!$G$2:$G$6347)-LEN(SUBSTITUTE((UPPER(db!$G$2:$G$6347)),UPPER(AM$10),"")))/LEN(AM$10)))</f>
        <v>0</v>
      </c>
      <c r="AN124" s="190">
        <f>IF(AN$10="","",SUMPRODUCT(--(db!$B$2:$B$6347=$E124),(LEN(db!$G$2:$G$6347)-LEN(SUBSTITUTE((UPPER(db!$G$2:$G$6347)),UPPER(AN$10),"")))/LEN(AN$10)))</f>
        <v>0</v>
      </c>
      <c r="AO124" s="190">
        <f>IF(AO$10="","",SUMPRODUCT(--(db!$B$2:$B$6347=$E124),(LEN(db!$G$2:$G$6347)-LEN(SUBSTITUTE((UPPER(db!$G$2:$G$6347)),UPPER(AO$10),"")))/LEN(AO$10)))</f>
        <v>0</v>
      </c>
      <c r="AP124" s="190">
        <f>IF(AP$10="","",SUMPRODUCT(--(db!$B$2:$B$6347=$E124),(LEN(db!$G$2:$G$6347)-LEN(SUBSTITUTE((UPPER(db!$G$2:$G$6347)),UPPER(AP$10),"")))/LEN(AP$10)))</f>
        <v>0</v>
      </c>
      <c r="AQ124" s="191">
        <f>IF(AQ$10="","",SUMPRODUCT(--(db!$B$2:$B$6347=$E124),(LEN(db!$G$2:$G$6347)-LEN(SUBSTITUTE((UPPER(db!$G$2:$G$6347)),UPPER(AQ$10),"")))/LEN(AQ$10)))</f>
        <v>0</v>
      </c>
      <c r="AR124" s="120">
        <v>114</v>
      </c>
      <c r="AS124" s="110"/>
      <c r="AT124" s="110"/>
      <c r="AU124" s="122">
        <f t="shared" si="20"/>
        <v>0</v>
      </c>
      <c r="AW124" s="333"/>
      <c r="AX124" s="344"/>
      <c r="AY124" s="335"/>
      <c r="AZ124" s="350">
        <v>48</v>
      </c>
      <c r="BA124" s="350">
        <v>48</v>
      </c>
      <c r="BD124" s="294"/>
      <c r="BE124" s="316" t="s">
        <v>395</v>
      </c>
      <c r="BF124" s="295"/>
      <c r="BG124" s="295"/>
      <c r="BH124" s="295"/>
      <c r="BI124" s="295"/>
      <c r="BJ124" s="295"/>
      <c r="BK124" s="295"/>
      <c r="BL124" s="295"/>
      <c r="BM124" s="295"/>
      <c r="BN124" s="295"/>
      <c r="BO124" s="295"/>
      <c r="BP124" s="299"/>
    </row>
    <row r="125" spans="3:70" s="32" customFormat="1" x14ac:dyDescent="0.25">
      <c r="C125" s="30"/>
      <c r="D125" s="192">
        <f>SUM(D11:D124)</f>
        <v>3385</v>
      </c>
      <c r="E125" s="192">
        <f>SUM(E11:E124)</f>
        <v>6555</v>
      </c>
      <c r="F125" s="193">
        <f>SUM(F11:F124)</f>
        <v>0</v>
      </c>
      <c r="G125" s="193">
        <f>SUM(G11:G124)</f>
        <v>0</v>
      </c>
      <c r="H125" s="193">
        <f t="shared" ref="H125:AQ125" si="25">SUM(H11:H124)</f>
        <v>0</v>
      </c>
      <c r="I125" s="193">
        <f t="shared" si="25"/>
        <v>0</v>
      </c>
      <c r="J125" s="193">
        <f t="shared" si="25"/>
        <v>0</v>
      </c>
      <c r="K125" s="193">
        <f t="shared" si="25"/>
        <v>0</v>
      </c>
      <c r="L125" s="193">
        <f t="shared" si="25"/>
        <v>0</v>
      </c>
      <c r="M125" s="193">
        <f t="shared" si="25"/>
        <v>0</v>
      </c>
      <c r="N125" s="193">
        <f t="shared" si="25"/>
        <v>0</v>
      </c>
      <c r="O125" s="193">
        <f t="shared" si="25"/>
        <v>0</v>
      </c>
      <c r="P125" s="193">
        <f t="shared" si="25"/>
        <v>0</v>
      </c>
      <c r="Q125" s="193">
        <f t="shared" si="25"/>
        <v>0</v>
      </c>
      <c r="R125" s="193">
        <f t="shared" si="25"/>
        <v>0</v>
      </c>
      <c r="S125" s="193">
        <f t="shared" si="25"/>
        <v>0</v>
      </c>
      <c r="T125" s="193">
        <f t="shared" si="25"/>
        <v>0</v>
      </c>
      <c r="U125" s="193">
        <f t="shared" si="25"/>
        <v>0</v>
      </c>
      <c r="V125" s="193">
        <f t="shared" si="25"/>
        <v>0</v>
      </c>
      <c r="W125" s="193">
        <f t="shared" si="25"/>
        <v>0</v>
      </c>
      <c r="X125" s="193">
        <f t="shared" si="25"/>
        <v>0</v>
      </c>
      <c r="Y125" s="193">
        <f t="shared" si="25"/>
        <v>0</v>
      </c>
      <c r="Z125" s="193">
        <f t="shared" si="25"/>
        <v>0</v>
      </c>
      <c r="AA125" s="193">
        <f t="shared" si="25"/>
        <v>0</v>
      </c>
      <c r="AB125" s="193">
        <f t="shared" si="25"/>
        <v>0</v>
      </c>
      <c r="AC125" s="193">
        <f t="shared" si="25"/>
        <v>0</v>
      </c>
      <c r="AD125" s="193">
        <f t="shared" si="25"/>
        <v>0</v>
      </c>
      <c r="AE125" s="193">
        <f t="shared" si="25"/>
        <v>0</v>
      </c>
      <c r="AF125" s="193">
        <f t="shared" si="25"/>
        <v>0</v>
      </c>
      <c r="AG125" s="193">
        <f t="shared" si="25"/>
        <v>0</v>
      </c>
      <c r="AH125" s="193">
        <f t="shared" si="25"/>
        <v>0</v>
      </c>
      <c r="AI125" s="193">
        <f t="shared" si="25"/>
        <v>0</v>
      </c>
      <c r="AJ125" s="193">
        <f t="shared" si="25"/>
        <v>0</v>
      </c>
      <c r="AK125" s="193">
        <f t="shared" si="25"/>
        <v>0</v>
      </c>
      <c r="AL125" s="193">
        <f t="shared" si="25"/>
        <v>0</v>
      </c>
      <c r="AM125" s="193">
        <f t="shared" si="25"/>
        <v>0</v>
      </c>
      <c r="AN125" s="193">
        <f t="shared" si="25"/>
        <v>0</v>
      </c>
      <c r="AO125" s="193">
        <f t="shared" si="25"/>
        <v>0</v>
      </c>
      <c r="AP125" s="193">
        <f t="shared" si="25"/>
        <v>0</v>
      </c>
      <c r="AQ125" s="193">
        <f t="shared" si="25"/>
        <v>0</v>
      </c>
      <c r="AR125" s="194"/>
      <c r="AS125" s="195">
        <f>SUM(AS11:AS124)</f>
        <v>3385</v>
      </c>
      <c r="AT125" s="196"/>
      <c r="AU125" s="197">
        <f>SUM(AU11:AU124)</f>
        <v>0</v>
      </c>
      <c r="AW125" s="333"/>
      <c r="AX125" s="344"/>
      <c r="AY125" s="338"/>
      <c r="AZ125" s="352">
        <v>230</v>
      </c>
      <c r="BA125" s="352">
        <v>230</v>
      </c>
      <c r="BB125" s="61" t="s">
        <v>206</v>
      </c>
      <c r="BD125" s="294"/>
      <c r="BE125" s="552" t="s">
        <v>396</v>
      </c>
      <c r="BF125" s="553"/>
      <c r="BG125" s="554"/>
      <c r="BH125" s="555" t="s">
        <v>397</v>
      </c>
      <c r="BI125" s="556"/>
      <c r="BJ125" s="556"/>
      <c r="BK125" s="556"/>
      <c r="BL125" s="556"/>
      <c r="BM125" s="556"/>
      <c r="BN125" s="556"/>
      <c r="BO125" s="556"/>
      <c r="BP125" s="557"/>
      <c r="BQ125" s="317"/>
    </row>
    <row r="126" spans="3:70" s="9" customFormat="1" x14ac:dyDescent="0.25">
      <c r="C126" s="30"/>
      <c r="D126" s="198">
        <f>COUNT(D11:D124)</f>
        <v>29</v>
      </c>
      <c r="E126" s="30"/>
      <c r="F126" s="30"/>
      <c r="U126" s="30"/>
      <c r="AA126" s="30"/>
      <c r="AH126" s="30"/>
      <c r="AI126" s="30"/>
      <c r="AR126" s="97"/>
      <c r="AS126" s="199">
        <f>COUNT(AS11:AS124)</f>
        <v>29</v>
      </c>
      <c r="AT126" s="61"/>
      <c r="AU126" s="200"/>
      <c r="AW126" s="333"/>
      <c r="AX126" s="344"/>
      <c r="AY126" s="335">
        <f>SUM($AY$100:$AY$120)</f>
        <v>0</v>
      </c>
      <c r="AZ126" s="335">
        <f>SUM($AZ$121:$AZ$125)</f>
        <v>374</v>
      </c>
      <c r="BA126" s="335">
        <f>SUM($BA$121:$BA$125)</f>
        <v>374</v>
      </c>
      <c r="BB126" s="61"/>
      <c r="BD126" s="294"/>
      <c r="BE126" s="296"/>
      <c r="BF126" s="296"/>
      <c r="BG126" s="296"/>
      <c r="BH126" s="296"/>
      <c r="BI126" s="295"/>
      <c r="BJ126" s="295"/>
      <c r="BK126" s="295"/>
      <c r="BL126" s="295"/>
      <c r="BM126" s="296"/>
      <c r="BN126" s="296"/>
      <c r="BO126" s="296"/>
      <c r="BP126" s="299"/>
      <c r="BQ126" s="5"/>
    </row>
    <row r="127" spans="3:70" s="9" customFormat="1" x14ac:dyDescent="0.25">
      <c r="C127" s="30"/>
      <c r="D127" s="30"/>
      <c r="E127" s="30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R127" s="97"/>
      <c r="AS127" s="98"/>
      <c r="AW127" s="333"/>
      <c r="AX127" s="344"/>
      <c r="AY127" s="345" t="str">
        <f>"= 19 x "&amp;$AY$126/19</f>
        <v>= 19 x 0</v>
      </c>
      <c r="AZ127" s="345" t="str">
        <f>"= 19 x "&amp;$AZ$126/19</f>
        <v>= 19 x 19,6842105263158</v>
      </c>
      <c r="BA127" s="345" t="str">
        <f>"= 19 x "&amp;$BA$126/19</f>
        <v>= 19 x 19,6842105263158</v>
      </c>
      <c r="BB127" s="61"/>
      <c r="BD127" s="294"/>
      <c r="BE127" s="296"/>
      <c r="BF127" s="296">
        <f>SUM($AU$26:$AU$28,$AU$18:$AU$19,$AU$14:$AU$16,$AU$11)</f>
        <v>0</v>
      </c>
      <c r="BG127" s="296"/>
      <c r="BH127" s="295"/>
      <c r="BI127" s="296"/>
      <c r="BJ127" s="133" t="s">
        <v>398</v>
      </c>
      <c r="BK127" s="309" t="str">
        <f>CONCATENATE(BF127,BN127)</f>
        <v>00</v>
      </c>
      <c r="BL127" s="295"/>
      <c r="BM127" s="296"/>
      <c r="BN127" s="296">
        <f>SUM($AU$79:$AU$124,$AU$61:$AU$77,$AU$57:$AU$59,$AU$49,$AU$47,$AU$43:$AU$45,$AU$31:$AU$35)</f>
        <v>0</v>
      </c>
      <c r="BO127" s="296"/>
      <c r="BP127" s="299"/>
      <c r="BQ127" s="5"/>
    </row>
    <row r="128" spans="3:70" s="9" customFormat="1" x14ac:dyDescent="0.25">
      <c r="C128" s="30"/>
      <c r="D128" s="30"/>
      <c r="E128" s="30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R128" s="97"/>
      <c r="AS128" s="98"/>
      <c r="AW128" s="333"/>
      <c r="AX128" s="344"/>
      <c r="AY128" s="335" t="s">
        <v>361</v>
      </c>
      <c r="AZ128" s="335" t="s">
        <v>362</v>
      </c>
      <c r="BA128" s="335" t="s">
        <v>363</v>
      </c>
      <c r="BB128" s="32"/>
      <c r="BD128" s="318"/>
      <c r="BE128" s="296"/>
      <c r="BF128" s="319" t="str">
        <f>"= (19 x "&amp;(BF127-6)/19&amp;") + "&amp;BF127-(BF127-6)</f>
        <v>= (19 x -0,315789473684211) + 6</v>
      </c>
      <c r="BG128" s="296"/>
      <c r="BH128" s="295"/>
      <c r="BI128" s="296"/>
      <c r="BJ128" s="295"/>
      <c r="BK128" s="310" t="str">
        <f>"= 19 x "&amp;BK127/19</f>
        <v>= 19 x 0</v>
      </c>
      <c r="BL128" s="320"/>
      <c r="BM128" s="296"/>
      <c r="BN128" s="319" t="str">
        <f>"= (19 x "&amp;(BN127-666)/19&amp;") + "&amp;BN127-(BN127-666)</f>
        <v>= (19 x -35,0526315789474) + 666</v>
      </c>
      <c r="BO128" s="296"/>
      <c r="BP128" s="299"/>
      <c r="BQ128" s="5"/>
    </row>
    <row r="129" spans="3:69" s="9" customFormat="1" x14ac:dyDescent="0.25">
      <c r="C129" s="30"/>
      <c r="D129" s="30"/>
      <c r="E129" s="30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R129" s="97"/>
      <c r="AS129" s="98"/>
      <c r="AW129" s="333"/>
      <c r="AX129" s="344"/>
      <c r="AY129" s="346">
        <f>MOD($AY$126,19)</f>
        <v>0</v>
      </c>
      <c r="AZ129" s="346">
        <f>MOD($AZ$126,19)</f>
        <v>13</v>
      </c>
      <c r="BA129" s="346">
        <f>MOD($BA$126,19)</f>
        <v>13</v>
      </c>
      <c r="BD129" s="294"/>
      <c r="BE129" s="296"/>
      <c r="BF129" s="297" t="s">
        <v>359</v>
      </c>
      <c r="BG129" s="296"/>
      <c r="BH129" s="295"/>
      <c r="BI129" s="296"/>
      <c r="BJ129" s="295"/>
      <c r="BK129" s="309" t="s">
        <v>399</v>
      </c>
      <c r="BL129" s="295"/>
      <c r="BM129" s="296"/>
      <c r="BN129" s="297" t="s">
        <v>360</v>
      </c>
      <c r="BO129" s="296"/>
      <c r="BP129" s="299"/>
      <c r="BQ129" s="5"/>
    </row>
    <row r="130" spans="3:69" s="9" customFormat="1" x14ac:dyDescent="0.25">
      <c r="C130" s="30"/>
      <c r="D130" s="30"/>
      <c r="E130" s="30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R130" s="97"/>
      <c r="AS130" s="98"/>
      <c r="AW130" s="295"/>
      <c r="AX130" s="295"/>
      <c r="AY130" s="295"/>
      <c r="AZ130" s="295"/>
      <c r="BA130" s="295"/>
      <c r="BD130" s="294"/>
      <c r="BE130" s="296"/>
      <c r="BF130" s="296">
        <f>7+7+9+2+5</f>
        <v>30</v>
      </c>
      <c r="BG130" s="296"/>
      <c r="BH130" s="295"/>
      <c r="BI130" s="296"/>
      <c r="BJ130" s="295"/>
      <c r="BK130" s="301">
        <f>MOD(BK127,19)</f>
        <v>0</v>
      </c>
      <c r="BL130" s="295"/>
      <c r="BM130" s="296"/>
      <c r="BN130" s="296">
        <f>9+5+4+3+8</f>
        <v>29</v>
      </c>
      <c r="BO130" s="296"/>
      <c r="BP130" s="299"/>
      <c r="BQ130" s="5"/>
    </row>
    <row r="131" spans="3:69" s="9" customFormat="1" ht="18.75" x14ac:dyDescent="0.3">
      <c r="C131" s="30"/>
      <c r="D131" s="30"/>
      <c r="E131" s="30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AP131" s="98"/>
      <c r="AQ131" s="98"/>
      <c r="AR131" s="202"/>
      <c r="AS131" s="98"/>
      <c r="AW131" s="277" t="s">
        <v>365</v>
      </c>
      <c r="AX131" s="312"/>
      <c r="AY131" s="312"/>
      <c r="AZ131" s="312"/>
      <c r="BA131" s="312"/>
      <c r="BD131" s="311"/>
      <c r="BE131" s="321"/>
      <c r="BF131" s="321"/>
      <c r="BG131" s="321"/>
      <c r="BH131" s="321"/>
      <c r="BI131" s="312"/>
      <c r="BJ131" s="312"/>
      <c r="BK131" s="312"/>
      <c r="BL131" s="312"/>
      <c r="BM131" s="312"/>
      <c r="BN131" s="312"/>
      <c r="BO131" s="312"/>
      <c r="BP131" s="314"/>
      <c r="BQ131" s="5"/>
    </row>
    <row r="132" spans="3:69" s="9" customFormat="1" ht="18.75" x14ac:dyDescent="0.3">
      <c r="C132" s="30"/>
      <c r="D132" s="30"/>
      <c r="E132" s="30"/>
      <c r="F132" s="276" t="s">
        <v>364</v>
      </c>
      <c r="AR132" s="97"/>
      <c r="AW132" s="332" t="s">
        <v>228</v>
      </c>
      <c r="AX132" s="332" t="s">
        <v>229</v>
      </c>
      <c r="AY132" s="126" t="s">
        <v>230</v>
      </c>
      <c r="AZ132" s="126" t="s">
        <v>231</v>
      </c>
      <c r="BA132" s="126" t="s">
        <v>232</v>
      </c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3:69" s="9" customFormat="1" x14ac:dyDescent="0.25">
      <c r="C133" s="30"/>
      <c r="D133" s="30"/>
      <c r="E133" s="30"/>
      <c r="F133" s="203">
        <f t="shared" ref="F133:AQ133" si="26">F135*F136</f>
        <v>0</v>
      </c>
      <c r="G133" s="203">
        <f t="shared" si="26"/>
        <v>0</v>
      </c>
      <c r="H133" s="203">
        <f t="shared" si="26"/>
        <v>0</v>
      </c>
      <c r="I133" s="203">
        <f t="shared" si="26"/>
        <v>0</v>
      </c>
      <c r="J133" s="203">
        <f t="shared" si="26"/>
        <v>0</v>
      </c>
      <c r="K133" s="203">
        <f t="shared" si="26"/>
        <v>0</v>
      </c>
      <c r="L133" s="203">
        <f t="shared" si="26"/>
        <v>0</v>
      </c>
      <c r="M133" s="203">
        <f t="shared" si="26"/>
        <v>0</v>
      </c>
      <c r="N133" s="203">
        <f t="shared" si="26"/>
        <v>0</v>
      </c>
      <c r="O133" s="203">
        <f t="shared" si="26"/>
        <v>0</v>
      </c>
      <c r="P133" s="203">
        <f t="shared" si="26"/>
        <v>0</v>
      </c>
      <c r="Q133" s="203">
        <f t="shared" si="26"/>
        <v>0</v>
      </c>
      <c r="R133" s="203">
        <f t="shared" si="26"/>
        <v>0</v>
      </c>
      <c r="S133" s="203">
        <f t="shared" si="26"/>
        <v>0</v>
      </c>
      <c r="T133" s="203">
        <f t="shared" si="26"/>
        <v>0</v>
      </c>
      <c r="U133" s="203">
        <f t="shared" si="26"/>
        <v>0</v>
      </c>
      <c r="V133" s="203">
        <f t="shared" si="26"/>
        <v>0</v>
      </c>
      <c r="W133" s="203">
        <f t="shared" si="26"/>
        <v>0</v>
      </c>
      <c r="X133" s="203">
        <f t="shared" si="26"/>
        <v>0</v>
      </c>
      <c r="Y133" s="203">
        <f t="shared" si="26"/>
        <v>0</v>
      </c>
      <c r="Z133" s="203">
        <f t="shared" si="26"/>
        <v>0</v>
      </c>
      <c r="AA133" s="203">
        <f t="shared" si="26"/>
        <v>0</v>
      </c>
      <c r="AB133" s="203">
        <f t="shared" si="26"/>
        <v>0</v>
      </c>
      <c r="AC133" s="203">
        <f t="shared" si="26"/>
        <v>0</v>
      </c>
      <c r="AD133" s="203">
        <f t="shared" si="26"/>
        <v>0</v>
      </c>
      <c r="AE133" s="203">
        <f t="shared" si="26"/>
        <v>0</v>
      </c>
      <c r="AF133" s="203">
        <f t="shared" si="26"/>
        <v>0</v>
      </c>
      <c r="AG133" s="203">
        <f t="shared" si="26"/>
        <v>0</v>
      </c>
      <c r="AH133" s="203">
        <f t="shared" si="26"/>
        <v>0</v>
      </c>
      <c r="AI133" s="203">
        <f t="shared" si="26"/>
        <v>0</v>
      </c>
      <c r="AJ133" s="203">
        <f t="shared" si="26"/>
        <v>0</v>
      </c>
      <c r="AK133" s="203">
        <f t="shared" si="26"/>
        <v>0</v>
      </c>
      <c r="AL133" s="203">
        <f t="shared" si="26"/>
        <v>0</v>
      </c>
      <c r="AM133" s="203">
        <f t="shared" si="26"/>
        <v>0</v>
      </c>
      <c r="AN133" s="203">
        <f t="shared" si="26"/>
        <v>0</v>
      </c>
      <c r="AO133" s="203">
        <f t="shared" si="26"/>
        <v>0</v>
      </c>
      <c r="AP133" s="203">
        <f t="shared" si="26"/>
        <v>0</v>
      </c>
      <c r="AQ133" s="203">
        <f t="shared" si="26"/>
        <v>0</v>
      </c>
      <c r="AR133" s="204">
        <f>SUM(F133:AQ133)</f>
        <v>0</v>
      </c>
      <c r="AW133" s="347">
        <v>13</v>
      </c>
      <c r="AX133" s="334" t="s">
        <v>278</v>
      </c>
      <c r="AY133" s="264">
        <f>SUM($F$23:$K$23,$AA$23:$AB$23,$AI$23)</f>
        <v>0</v>
      </c>
      <c r="AZ133" s="141">
        <f>BA133-AY133</f>
        <v>0</v>
      </c>
      <c r="BA133" s="133">
        <f>SUMPRODUCT(--($AR$11:$AR$124=AW133),$AU$11:$AU$124)</f>
        <v>0</v>
      </c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3:69" s="9" customFormat="1" x14ac:dyDescent="0.25">
      <c r="C134" s="30"/>
      <c r="D134" s="30"/>
      <c r="E134" s="30"/>
      <c r="F134" s="205">
        <f>F135+F136</f>
        <v>1</v>
      </c>
      <c r="G134" s="205">
        <f t="shared" ref="G134:AP134" si="27">G135+G136</f>
        <v>1</v>
      </c>
      <c r="H134" s="205">
        <f t="shared" si="27"/>
        <v>1</v>
      </c>
      <c r="I134" s="205">
        <f t="shared" si="27"/>
        <v>1</v>
      </c>
      <c r="J134" s="205">
        <f t="shared" si="27"/>
        <v>1</v>
      </c>
      <c r="K134" s="205">
        <f t="shared" si="27"/>
        <v>1</v>
      </c>
      <c r="L134" s="205">
        <f t="shared" si="27"/>
        <v>2</v>
      </c>
      <c r="M134" s="205">
        <f t="shared" si="27"/>
        <v>3</v>
      </c>
      <c r="N134" s="205">
        <f t="shared" si="27"/>
        <v>4</v>
      </c>
      <c r="O134" s="205">
        <f t="shared" si="27"/>
        <v>5</v>
      </c>
      <c r="P134" s="205">
        <f t="shared" si="27"/>
        <v>5</v>
      </c>
      <c r="Q134" s="205">
        <f t="shared" si="27"/>
        <v>6</v>
      </c>
      <c r="R134" s="205">
        <f t="shared" si="27"/>
        <v>6</v>
      </c>
      <c r="S134" s="205">
        <f t="shared" si="27"/>
        <v>7</v>
      </c>
      <c r="T134" s="205">
        <f t="shared" si="27"/>
        <v>8</v>
      </c>
      <c r="U134" s="205">
        <f t="shared" si="27"/>
        <v>9</v>
      </c>
      <c r="V134" s="205">
        <f t="shared" si="27"/>
        <v>10</v>
      </c>
      <c r="W134" s="205">
        <f t="shared" si="27"/>
        <v>10</v>
      </c>
      <c r="X134" s="205">
        <f t="shared" si="27"/>
        <v>10</v>
      </c>
      <c r="Y134" s="205">
        <f t="shared" si="27"/>
        <v>10</v>
      </c>
      <c r="Z134" s="205">
        <f t="shared" si="27"/>
        <v>20</v>
      </c>
      <c r="AA134" s="205">
        <f t="shared" si="27"/>
        <v>30</v>
      </c>
      <c r="AB134" s="205">
        <f t="shared" si="27"/>
        <v>40</v>
      </c>
      <c r="AC134" s="205">
        <f t="shared" si="27"/>
        <v>50</v>
      </c>
      <c r="AD134" s="205">
        <f t="shared" si="27"/>
        <v>60</v>
      </c>
      <c r="AE134" s="205">
        <f t="shared" si="27"/>
        <v>70</v>
      </c>
      <c r="AF134" s="205">
        <f t="shared" si="27"/>
        <v>80</v>
      </c>
      <c r="AG134" s="205">
        <f t="shared" si="27"/>
        <v>90</v>
      </c>
      <c r="AH134" s="205">
        <f t="shared" si="27"/>
        <v>100</v>
      </c>
      <c r="AI134" s="205">
        <f t="shared" si="27"/>
        <v>200</v>
      </c>
      <c r="AJ134" s="205">
        <f t="shared" si="27"/>
        <v>300</v>
      </c>
      <c r="AK134" s="205">
        <f t="shared" si="27"/>
        <v>400</v>
      </c>
      <c r="AL134" s="205">
        <f t="shared" si="27"/>
        <v>500</v>
      </c>
      <c r="AM134" s="205">
        <f t="shared" si="27"/>
        <v>600</v>
      </c>
      <c r="AN134" s="205">
        <f t="shared" si="27"/>
        <v>700</v>
      </c>
      <c r="AO134" s="205">
        <f t="shared" si="27"/>
        <v>800</v>
      </c>
      <c r="AP134" s="205">
        <f t="shared" si="27"/>
        <v>900</v>
      </c>
      <c r="AQ134" s="205">
        <f>AQ135+AQ136</f>
        <v>1000</v>
      </c>
      <c r="AR134" s="204">
        <f>SUM(F134:AQ134)</f>
        <v>6041</v>
      </c>
      <c r="AS134" s="206"/>
      <c r="AW134" s="347"/>
      <c r="AX134" s="334"/>
      <c r="AY134" s="345" t="str">
        <f>"= 19 x "&amp;$AY$133/19</f>
        <v>= 19 x 0</v>
      </c>
      <c r="AZ134" s="345" t="str">
        <f>"= 19 x "&amp;AZ133/19</f>
        <v>= 19 x 0</v>
      </c>
      <c r="BA134" s="345" t="str">
        <f>"= 19 x "&amp;BA133/19</f>
        <v>= 19 x 0</v>
      </c>
      <c r="BD134" s="322"/>
      <c r="BE134" s="323"/>
      <c r="BF134" s="323"/>
      <c r="BG134" s="323"/>
      <c r="BH134" s="323"/>
      <c r="BI134" s="323"/>
      <c r="BJ134" s="324"/>
      <c r="BK134" s="5"/>
      <c r="BL134" s="5"/>
      <c r="BM134" s="5"/>
      <c r="BN134" s="5"/>
      <c r="BO134" s="5"/>
      <c r="BP134" s="5"/>
      <c r="BQ134" s="5"/>
    </row>
    <row r="135" spans="3:69" s="9" customFormat="1" x14ac:dyDescent="0.25">
      <c r="C135" s="30"/>
      <c r="D135" s="30"/>
      <c r="E135" s="100"/>
      <c r="F135" s="115">
        <f>SUM(F138:F251)</f>
        <v>0</v>
      </c>
      <c r="G135" s="115">
        <f t="shared" ref="G135:AP135" si="28">SUM(G138:G251)</f>
        <v>0</v>
      </c>
      <c r="H135" s="115">
        <f t="shared" si="28"/>
        <v>0</v>
      </c>
      <c r="I135" s="115">
        <f t="shared" si="28"/>
        <v>0</v>
      </c>
      <c r="J135" s="115">
        <f t="shared" si="28"/>
        <v>0</v>
      </c>
      <c r="K135" s="115">
        <f t="shared" si="28"/>
        <v>0</v>
      </c>
      <c r="L135" s="115">
        <f t="shared" si="28"/>
        <v>0</v>
      </c>
      <c r="M135" s="115">
        <f t="shared" si="28"/>
        <v>0</v>
      </c>
      <c r="N135" s="115">
        <f t="shared" si="28"/>
        <v>0</v>
      </c>
      <c r="O135" s="115">
        <f t="shared" si="28"/>
        <v>0</v>
      </c>
      <c r="P135" s="115">
        <f t="shared" si="28"/>
        <v>0</v>
      </c>
      <c r="Q135" s="115">
        <f t="shared" si="28"/>
        <v>0</v>
      </c>
      <c r="R135" s="115">
        <f t="shared" si="28"/>
        <v>0</v>
      </c>
      <c r="S135" s="115">
        <f t="shared" si="28"/>
        <v>0</v>
      </c>
      <c r="T135" s="115">
        <f t="shared" si="28"/>
        <v>0</v>
      </c>
      <c r="U135" s="115">
        <f t="shared" si="28"/>
        <v>0</v>
      </c>
      <c r="V135" s="115">
        <f t="shared" si="28"/>
        <v>0</v>
      </c>
      <c r="W135" s="115">
        <f t="shared" si="28"/>
        <v>0</v>
      </c>
      <c r="X135" s="115">
        <f t="shared" si="28"/>
        <v>0</v>
      </c>
      <c r="Y135" s="115">
        <f t="shared" si="28"/>
        <v>0</v>
      </c>
      <c r="Z135" s="115">
        <f t="shared" si="28"/>
        <v>0</v>
      </c>
      <c r="AA135" s="115">
        <f t="shared" si="28"/>
        <v>0</v>
      </c>
      <c r="AB135" s="115">
        <f t="shared" si="28"/>
        <v>0</v>
      </c>
      <c r="AC135" s="115">
        <f t="shared" si="28"/>
        <v>0</v>
      </c>
      <c r="AD135" s="115">
        <f t="shared" si="28"/>
        <v>0</v>
      </c>
      <c r="AE135" s="115">
        <f t="shared" si="28"/>
        <v>0</v>
      </c>
      <c r="AF135" s="115">
        <f t="shared" si="28"/>
        <v>0</v>
      </c>
      <c r="AG135" s="115">
        <f t="shared" si="28"/>
        <v>0</v>
      </c>
      <c r="AH135" s="115">
        <f t="shared" si="28"/>
        <v>0</v>
      </c>
      <c r="AI135" s="115">
        <f t="shared" si="28"/>
        <v>0</v>
      </c>
      <c r="AJ135" s="115">
        <f t="shared" si="28"/>
        <v>0</v>
      </c>
      <c r="AK135" s="115">
        <f t="shared" si="28"/>
        <v>0</v>
      </c>
      <c r="AL135" s="115">
        <f t="shared" si="28"/>
        <v>0</v>
      </c>
      <c r="AM135" s="115">
        <f t="shared" si="28"/>
        <v>0</v>
      </c>
      <c r="AN135" s="115">
        <f t="shared" si="28"/>
        <v>0</v>
      </c>
      <c r="AO135" s="115">
        <f t="shared" si="28"/>
        <v>0</v>
      </c>
      <c r="AP135" s="115">
        <f t="shared" si="28"/>
        <v>0</v>
      </c>
      <c r="AQ135" s="115">
        <f>SUM(AQ138:AQ251)</f>
        <v>0</v>
      </c>
      <c r="AR135" s="188">
        <f>SUM(F135:AQ135)</f>
        <v>0</v>
      </c>
      <c r="AS135" s="206"/>
      <c r="AW135" s="295"/>
      <c r="AX135" s="295"/>
      <c r="AY135" s="133" t="s">
        <v>281</v>
      </c>
      <c r="AZ135" s="133" t="s">
        <v>366</v>
      </c>
      <c r="BA135" s="133" t="s">
        <v>367</v>
      </c>
      <c r="BD135" s="325"/>
      <c r="BE135" s="306" t="s">
        <v>400</v>
      </c>
      <c r="BF135" s="306"/>
      <c r="BG135" s="306"/>
      <c r="BH135" s="306"/>
      <c r="BI135" s="306"/>
      <c r="BJ135" s="326"/>
      <c r="BK135" s="5"/>
      <c r="BL135" s="5"/>
      <c r="BM135" s="5"/>
      <c r="BN135" s="5"/>
      <c r="BO135" s="5"/>
      <c r="BP135" s="5"/>
      <c r="BQ135" s="5"/>
    </row>
    <row r="136" spans="3:69" s="9" customFormat="1" ht="15.75" thickBot="1" x14ac:dyDescent="0.3">
      <c r="C136" s="30"/>
      <c r="D136" s="30"/>
      <c r="E136" s="30"/>
      <c r="F136" s="207">
        <v>1</v>
      </c>
      <c r="G136" s="207">
        <v>1</v>
      </c>
      <c r="H136" s="207">
        <v>1</v>
      </c>
      <c r="I136" s="207">
        <v>1</v>
      </c>
      <c r="J136" s="207">
        <v>1</v>
      </c>
      <c r="K136" s="207">
        <v>1</v>
      </c>
      <c r="L136" s="207">
        <v>2</v>
      </c>
      <c r="M136" s="207">
        <v>3</v>
      </c>
      <c r="N136" s="207">
        <v>4</v>
      </c>
      <c r="O136" s="207">
        <v>5</v>
      </c>
      <c r="P136" s="207">
        <v>5</v>
      </c>
      <c r="Q136" s="207">
        <v>6</v>
      </c>
      <c r="R136" s="207">
        <v>6</v>
      </c>
      <c r="S136" s="207">
        <v>7</v>
      </c>
      <c r="T136" s="207">
        <v>8</v>
      </c>
      <c r="U136" s="207">
        <v>9</v>
      </c>
      <c r="V136" s="207">
        <v>10</v>
      </c>
      <c r="W136" s="207">
        <v>10</v>
      </c>
      <c r="X136" s="207">
        <v>10</v>
      </c>
      <c r="Y136" s="207">
        <v>10</v>
      </c>
      <c r="Z136" s="207">
        <v>20</v>
      </c>
      <c r="AA136" s="207">
        <v>30</v>
      </c>
      <c r="AB136" s="207">
        <v>40</v>
      </c>
      <c r="AC136" s="207">
        <v>50</v>
      </c>
      <c r="AD136" s="207">
        <v>60</v>
      </c>
      <c r="AE136" s="207">
        <v>70</v>
      </c>
      <c r="AF136" s="207">
        <v>80</v>
      </c>
      <c r="AG136" s="207">
        <v>90</v>
      </c>
      <c r="AH136" s="207">
        <v>100</v>
      </c>
      <c r="AI136" s="207">
        <v>200</v>
      </c>
      <c r="AJ136" s="207">
        <v>300</v>
      </c>
      <c r="AK136" s="207">
        <v>400</v>
      </c>
      <c r="AL136" s="207">
        <v>500</v>
      </c>
      <c r="AM136" s="207">
        <v>600</v>
      </c>
      <c r="AN136" s="207">
        <v>700</v>
      </c>
      <c r="AO136" s="207">
        <v>800</v>
      </c>
      <c r="AP136" s="207">
        <v>900</v>
      </c>
      <c r="AQ136" s="207">
        <v>1000</v>
      </c>
      <c r="AR136" s="208">
        <f>SUM(AR133:AR135)</f>
        <v>6041</v>
      </c>
      <c r="AS136" s="209"/>
      <c r="AW136" s="295"/>
      <c r="AX136" s="295"/>
      <c r="AY136" s="346">
        <f>MOD(AY133,19)</f>
        <v>0</v>
      </c>
      <c r="AZ136" s="346">
        <f>MOD(AZ133,19)</f>
        <v>0</v>
      </c>
      <c r="BA136" s="346">
        <f>MOD(BA133,19)</f>
        <v>0</v>
      </c>
      <c r="BD136" s="325"/>
      <c r="BE136" s="306" t="s">
        <v>401</v>
      </c>
      <c r="BF136" s="306"/>
      <c r="BG136" s="306"/>
      <c r="BH136" s="306"/>
      <c r="BI136" s="306"/>
      <c r="BJ136" s="326"/>
      <c r="BK136" s="5"/>
      <c r="BL136" s="5"/>
      <c r="BM136" s="5"/>
      <c r="BN136" s="5"/>
      <c r="BO136" s="5"/>
      <c r="BP136" s="5"/>
      <c r="BQ136" s="5"/>
    </row>
    <row r="137" spans="3:69" s="9" customFormat="1" ht="43.5" customHeight="1" thickBot="1" x14ac:dyDescent="0.3">
      <c r="C137" s="110"/>
      <c r="D137" s="210">
        <f>SUM(D138:D251)</f>
        <v>3385</v>
      </c>
      <c r="E137" s="211">
        <f>SUM(E138:E251)</f>
        <v>6555</v>
      </c>
      <c r="F137" s="278" t="s">
        <v>1</v>
      </c>
      <c r="G137" s="279" t="s">
        <v>9</v>
      </c>
      <c r="H137" s="279" t="s">
        <v>12</v>
      </c>
      <c r="I137" s="279" t="s">
        <v>15</v>
      </c>
      <c r="J137" s="279" t="s">
        <v>18</v>
      </c>
      <c r="K137" s="279" t="s">
        <v>21</v>
      </c>
      <c r="L137" s="280" t="s">
        <v>24</v>
      </c>
      <c r="M137" s="280" t="s">
        <v>37</v>
      </c>
      <c r="N137" s="280" t="s">
        <v>46</v>
      </c>
      <c r="O137" s="279" t="s">
        <v>27</v>
      </c>
      <c r="P137" s="279" t="s">
        <v>87</v>
      </c>
      <c r="Q137" s="280" t="s">
        <v>89</v>
      </c>
      <c r="R137" s="280" t="s">
        <v>90</v>
      </c>
      <c r="S137" s="280" t="s">
        <v>54</v>
      </c>
      <c r="T137" s="279" t="s">
        <v>40</v>
      </c>
      <c r="U137" s="279" t="s">
        <v>65</v>
      </c>
      <c r="V137" s="279" t="s">
        <v>136</v>
      </c>
      <c r="W137" s="279" t="s">
        <v>91</v>
      </c>
      <c r="X137" s="279" t="s">
        <v>92</v>
      </c>
      <c r="Y137" s="279" t="s">
        <v>93</v>
      </c>
      <c r="Z137" s="279" t="s">
        <v>80</v>
      </c>
      <c r="AA137" s="279" t="s">
        <v>82</v>
      </c>
      <c r="AB137" s="279" t="s">
        <v>84</v>
      </c>
      <c r="AC137" s="279" t="s">
        <v>86</v>
      </c>
      <c r="AD137" s="279" t="s">
        <v>56</v>
      </c>
      <c r="AE137" s="279" t="s">
        <v>69</v>
      </c>
      <c r="AF137" s="280" t="s">
        <v>76</v>
      </c>
      <c r="AG137" s="279" t="s">
        <v>61</v>
      </c>
      <c r="AH137" s="279" t="s">
        <v>78</v>
      </c>
      <c r="AI137" s="279" t="s">
        <v>53</v>
      </c>
      <c r="AJ137" s="280" t="s">
        <v>58</v>
      </c>
      <c r="AK137" s="280" t="s">
        <v>30</v>
      </c>
      <c r="AL137" s="280" t="s">
        <v>33</v>
      </c>
      <c r="AM137" s="280" t="s">
        <v>43</v>
      </c>
      <c r="AN137" s="280" t="s">
        <v>49</v>
      </c>
      <c r="AO137" s="280" t="s">
        <v>63</v>
      </c>
      <c r="AP137" s="280" t="s">
        <v>67</v>
      </c>
      <c r="AQ137" s="281" t="s">
        <v>72</v>
      </c>
      <c r="AR137" s="212">
        <f>SUM(AR138:AR251)</f>
        <v>6555</v>
      </c>
      <c r="AS137" s="213">
        <f>SUM(AS138:AS251)</f>
        <v>3385</v>
      </c>
      <c r="AT137" s="114"/>
      <c r="AU137" s="204">
        <f>SUM(AU138:AU251)</f>
        <v>0</v>
      </c>
      <c r="AW137" s="295"/>
      <c r="AX137" s="295"/>
      <c r="AY137" s="295"/>
      <c r="AZ137" s="295"/>
      <c r="BA137" s="295"/>
      <c r="BD137" s="325"/>
      <c r="BE137" s="306"/>
      <c r="BF137" s="306"/>
      <c r="BG137" s="306"/>
      <c r="BH137" s="306"/>
      <c r="BI137" s="306"/>
      <c r="BJ137" s="326"/>
      <c r="BK137" s="5"/>
      <c r="BL137" s="5"/>
      <c r="BM137" s="5"/>
      <c r="BN137" s="5"/>
      <c r="BO137" s="5"/>
      <c r="BP137" s="5"/>
      <c r="BQ137" s="5"/>
    </row>
    <row r="138" spans="3:69" s="9" customFormat="1" ht="18.75" x14ac:dyDescent="0.3">
      <c r="C138" s="115"/>
      <c r="D138" s="115"/>
      <c r="E138" s="116">
        <v>1</v>
      </c>
      <c r="F138" s="117">
        <f>IF(F$137="","",SUMPRODUCT(--(db!$B$2:$B$6347=$E138),(LEN(db!$G$2:$G$6347)-LEN(SUBSTITUTE((UPPER(db!$G$2:$G$6347)),UPPER(F$137),"")))/LEN(F$137)))</f>
        <v>0</v>
      </c>
      <c r="G138" s="118">
        <f>IF(G$137="","",SUMPRODUCT(--(db!$B$2:$B$6347=$E138),(LEN(db!$G$2:$G$6347)-LEN(SUBSTITUTE((UPPER(db!$G$2:$G$6347)),UPPER(G$137),"")))/LEN(G$137)))</f>
        <v>0</v>
      </c>
      <c r="H138" s="118">
        <f>IF(H$137="","",SUMPRODUCT(--(db!$B$2:$B$6347=$E138),(LEN(db!$G$2:$G$6347)-LEN(SUBSTITUTE((UPPER(db!$G$2:$G$6347)),UPPER(H$137),"")))/LEN(H$137)))</f>
        <v>0</v>
      </c>
      <c r="I138" s="118">
        <f>IF(I$137="","",SUMPRODUCT(--(db!$B$2:$B$6347=$E138),(LEN(db!$G$2:$G$6347)-LEN(SUBSTITUTE((UPPER(db!$G$2:$G$6347)),UPPER(I$137),"")))/LEN(I$137)))</f>
        <v>0</v>
      </c>
      <c r="J138" s="118">
        <f>IF(J$137="","",SUMPRODUCT(--(db!$B$2:$B$6347=$E138),(LEN(db!$G$2:$G$6347)-LEN(SUBSTITUTE((UPPER(db!$G$2:$G$6347)),UPPER(J$137),"")))/LEN(J$137)))</f>
        <v>0</v>
      </c>
      <c r="K138" s="118">
        <f>IF(K$137="","",SUMPRODUCT(--(db!$B$2:$B$6347=$E138),(LEN(db!$G$2:$G$6347)-LEN(SUBSTITUTE((UPPER(db!$G$2:$G$6347)),UPPER(K$137),"")))/LEN(K$137)))</f>
        <v>0</v>
      </c>
      <c r="L138" s="118">
        <f>IF(L$137="","",SUMPRODUCT(--(db!$B$2:$B$6347=$E138),(LEN(db!$G$2:$G$6347)-LEN(SUBSTITUTE((UPPER(db!$G$2:$G$6347)),UPPER(L$137),"")))/LEN(L$137)))</f>
        <v>0</v>
      </c>
      <c r="M138" s="118">
        <f>IF(M$137="","",SUMPRODUCT(--(db!$B$2:$B$6347=$E138),(LEN(db!$G$2:$G$6347)-LEN(SUBSTITUTE((UPPER(db!$G$2:$G$6347)),UPPER(M$137),"")))/LEN(M$137)))</f>
        <v>0</v>
      </c>
      <c r="N138" s="118">
        <f>IF(N$137="","",SUMPRODUCT(--(db!$B$2:$B$6347=$E138),(LEN(db!$G$2:$G$6347)-LEN(SUBSTITUTE((UPPER(db!$G$2:$G$6347)),UPPER(N$137),"")))/LEN(N$137)))</f>
        <v>0</v>
      </c>
      <c r="O138" s="118">
        <f>IF(O$137="","",SUMPRODUCT(--(db!$B$2:$B$6347=$E138),(LEN(db!$G$2:$G$6347)-LEN(SUBSTITUTE((UPPER(db!$G$2:$G$6347)),UPPER(O$137),"")))/LEN(O$137)))</f>
        <v>0</v>
      </c>
      <c r="P138" s="118">
        <f>IF(P$137="","",SUMPRODUCT(--(db!$B$2:$B$6347=$E138),(LEN(db!$G$2:$G$6347)-LEN(SUBSTITUTE((UPPER(db!$G$2:$G$6347)),UPPER(P$137),"")))/LEN(P$137)))</f>
        <v>0</v>
      </c>
      <c r="Q138" s="118">
        <f>IF(Q$137="","",SUMPRODUCT(--(db!$B$2:$B$6347=$E138),(LEN(db!$G$2:$G$6347)-LEN(SUBSTITUTE((UPPER(db!$G$2:$G$6347)),UPPER(Q$137),"")))/LEN(Q$137)))</f>
        <v>0</v>
      </c>
      <c r="R138" s="118">
        <f>IF(R$137="","",SUMPRODUCT(--(db!$B$2:$B$6347=$E138),(LEN(db!$G$2:$G$6347)-LEN(SUBSTITUTE((UPPER(db!$G$2:$G$6347)),UPPER(R$137),"")))/LEN(R$137)))</f>
        <v>0</v>
      </c>
      <c r="S138" s="118">
        <f>IF(S$137="","",SUMPRODUCT(--(db!$B$2:$B$6347=$E138),(LEN(db!$G$2:$G$6347)-LEN(SUBSTITUTE((UPPER(db!$G$2:$G$6347)),UPPER(S$137),"")))/LEN(S$137)))</f>
        <v>0</v>
      </c>
      <c r="T138" s="118">
        <f>IF(T$137="","",SUMPRODUCT(--(db!$B$2:$B$6347=$E138),(LEN(db!$G$2:$G$6347)-LEN(SUBSTITUTE((UPPER(db!$G$2:$G$6347)),UPPER(T$137),"")))/LEN(T$137)))</f>
        <v>0</v>
      </c>
      <c r="U138" s="118">
        <f>IF(U$137="","",SUMPRODUCT(--(db!$B$2:$B$6347=$E138),(LEN(db!$G$2:$G$6347)-LEN(SUBSTITUTE((UPPER(db!$G$2:$G$6347)),UPPER(U$137),"")))/LEN(U$137)))</f>
        <v>0</v>
      </c>
      <c r="V138" s="118">
        <f>IF(V$137="","",SUMPRODUCT(--(db!$B$2:$B$6347=$E138),(LEN(db!$G$2:$G$6347)-LEN(SUBSTITUTE((UPPER(db!$G$2:$G$6347)),UPPER(V$137),"")))/LEN(V$137)))</f>
        <v>0</v>
      </c>
      <c r="W138" s="118">
        <f>IF(W$137="","",SUMPRODUCT(--(db!$B$2:$B$6347=$E138),(LEN(db!$G$2:$G$6347)-LEN(SUBSTITUTE((UPPER(db!$G$2:$G$6347)),UPPER(W$137),"")))/LEN(W$137)))</f>
        <v>0</v>
      </c>
      <c r="X138" s="118">
        <f>IF(X$137="","",SUMPRODUCT(--(db!$B$2:$B$6347=$E138),(LEN(db!$G$2:$G$6347)-LEN(SUBSTITUTE((UPPER(db!$G$2:$G$6347)),UPPER(X$137),"")))/LEN(X$137)))</f>
        <v>0</v>
      </c>
      <c r="Y138" s="118">
        <f>IF(Y$137="","",SUMPRODUCT(--(db!$B$2:$B$6347=$E138),(LEN(db!$G$2:$G$6347)-LEN(SUBSTITUTE((UPPER(db!$G$2:$G$6347)),UPPER(Y$137),"")))/LEN(Y$137)))</f>
        <v>0</v>
      </c>
      <c r="Z138" s="118">
        <f>IF(Z$137="","",SUMPRODUCT(--(db!$B$2:$B$6347=$E138),(LEN(db!$G$2:$G$6347)-LEN(SUBSTITUTE((UPPER(db!$G$2:$G$6347)),UPPER(Z$137),"")))/LEN(Z$137)))</f>
        <v>0</v>
      </c>
      <c r="AA138" s="118">
        <f>IF(AA$137="","",SUMPRODUCT(--(db!$B$2:$B$6347=$E138),(LEN(db!$G$2:$G$6347)-LEN(SUBSTITUTE((UPPER(db!$G$2:$G$6347)),UPPER(AA$137),"")))/LEN(AA$137)))</f>
        <v>0</v>
      </c>
      <c r="AB138" s="118">
        <f>IF(AB$137="","",SUMPRODUCT(--(db!$B$2:$B$6347=$E138),(LEN(db!$G$2:$G$6347)-LEN(SUBSTITUTE((UPPER(db!$G$2:$G$6347)),UPPER(AB$137),"")))/LEN(AB$137)))</f>
        <v>0</v>
      </c>
      <c r="AC138" s="118">
        <f>IF(AC$137="","",SUMPRODUCT(--(db!$B$2:$B$6347=$E138),(LEN(db!$G$2:$G$6347)-LEN(SUBSTITUTE((UPPER(db!$G$2:$G$6347)),UPPER(AC$137),"")))/LEN(AC$137)))</f>
        <v>0</v>
      </c>
      <c r="AD138" s="118">
        <f>IF(AD$137="","",SUMPRODUCT(--(db!$B$2:$B$6347=$E138),(LEN(db!$G$2:$G$6347)-LEN(SUBSTITUTE((UPPER(db!$G$2:$G$6347)),UPPER(AD$137),"")))/LEN(AD$137)))</f>
        <v>0</v>
      </c>
      <c r="AE138" s="118">
        <f>IF(AE$137="","",SUMPRODUCT(--(db!$B$2:$B$6347=$E138),(LEN(db!$G$2:$G$6347)-LEN(SUBSTITUTE((UPPER(db!$G$2:$G$6347)),UPPER(AE$137),"")))/LEN(AE$137)))</f>
        <v>0</v>
      </c>
      <c r="AF138" s="118">
        <f>IF(AF$137="","",SUMPRODUCT(--(db!$B$2:$B$6347=$E138),(LEN(db!$G$2:$G$6347)-LEN(SUBSTITUTE((UPPER(db!$G$2:$G$6347)),UPPER(AF$137),"")))/LEN(AF$137)))</f>
        <v>0</v>
      </c>
      <c r="AG138" s="118">
        <f>IF(AG$137="","",SUMPRODUCT(--(db!$B$2:$B$6347=$E138),(LEN(db!$G$2:$G$6347)-LEN(SUBSTITUTE((UPPER(db!$G$2:$G$6347)),UPPER(AG$137),"")))/LEN(AG$137)))</f>
        <v>0</v>
      </c>
      <c r="AH138" s="118">
        <f>IF(AH$137="","",SUMPRODUCT(--(db!$B$2:$B$6347=$E138),(LEN(db!$G$2:$G$6347)-LEN(SUBSTITUTE((UPPER(db!$G$2:$G$6347)),UPPER(AH$137),"")))/LEN(AH$137)))</f>
        <v>0</v>
      </c>
      <c r="AI138" s="118">
        <f>IF(AI$137="","",SUMPRODUCT(--(db!$B$2:$B$6347=$E138),(LEN(db!$G$2:$G$6347)-LEN(SUBSTITUTE((UPPER(db!$G$2:$G$6347)),UPPER(AI$137),"")))/LEN(AI$137)))</f>
        <v>0</v>
      </c>
      <c r="AJ138" s="118">
        <f>IF(AJ$137="","",SUMPRODUCT(--(db!$B$2:$B$6347=$E138),(LEN(db!$G$2:$G$6347)-LEN(SUBSTITUTE((UPPER(db!$G$2:$G$6347)),UPPER(AJ$137),"")))/LEN(AJ$137)))</f>
        <v>0</v>
      </c>
      <c r="AK138" s="118">
        <f>IF(AK$137="","",SUMPRODUCT(--(db!$B$2:$B$6347=$E138),(LEN(db!$G$2:$G$6347)-LEN(SUBSTITUTE((UPPER(db!$G$2:$G$6347)),UPPER(AK$137),"")))/LEN(AK$137)))</f>
        <v>0</v>
      </c>
      <c r="AL138" s="118">
        <f>IF(AL$137="","",SUMPRODUCT(--(db!$B$2:$B$6347=$E138),(LEN(db!$G$2:$G$6347)-LEN(SUBSTITUTE((UPPER(db!$G$2:$G$6347)),UPPER(AL$137),"")))/LEN(AL$137)))</f>
        <v>0</v>
      </c>
      <c r="AM138" s="118">
        <f>IF(AM$137="","",SUMPRODUCT(--(db!$B$2:$B$6347=$E138),(LEN(db!$G$2:$G$6347)-LEN(SUBSTITUTE((UPPER(db!$G$2:$G$6347)),UPPER(AM$137),"")))/LEN(AM$137)))</f>
        <v>0</v>
      </c>
      <c r="AN138" s="118">
        <f>IF(AN$137="","",SUMPRODUCT(--(db!$B$2:$B$6347=$E138),(LEN(db!$G$2:$G$6347)-LEN(SUBSTITUTE((UPPER(db!$G$2:$G$6347)),UPPER(AN$137),"")))/LEN(AN$137)))</f>
        <v>0</v>
      </c>
      <c r="AO138" s="118">
        <f>IF(AO$137="","",SUMPRODUCT(--(db!$B$2:$B$6347=$E138),(LEN(db!$G$2:$G$6347)-LEN(SUBSTITUTE((UPPER(db!$G$2:$G$6347)),UPPER(AO$137),"")))/LEN(AO$137)))</f>
        <v>0</v>
      </c>
      <c r="AP138" s="118">
        <f>IF(AP$137="","",SUMPRODUCT(--(db!$B$2:$B$6347=$E138),(LEN(db!$G$2:$G$6347)-LEN(SUBSTITUTE((UPPER(db!$G$2:$G$6347)),UPPER(AP$137),"")))/LEN(AP$137)))</f>
        <v>0</v>
      </c>
      <c r="AQ138" s="214">
        <f>IF(AQ$137="","",SUMPRODUCT(--(db!$B$2:$B$6347=$E138),(LEN(db!$G$2:$G$6347)-LEN(SUBSTITUTE((UPPER(db!$G$2:$G$6347)),UPPER(AQ$137),"")))/LEN(AQ$137)))</f>
        <v>0</v>
      </c>
      <c r="AR138" s="120">
        <v>1</v>
      </c>
      <c r="AS138" s="115"/>
      <c r="AT138" s="115"/>
      <c r="AU138" s="122">
        <f>SUM(F138:AQ138)</f>
        <v>0</v>
      </c>
      <c r="AW138" s="277" t="s">
        <v>368</v>
      </c>
      <c r="AX138" s="312"/>
      <c r="AY138" s="312"/>
      <c r="AZ138" s="312"/>
      <c r="BA138" s="312"/>
      <c r="BD138" s="325"/>
      <c r="BE138" s="306" t="s">
        <v>402</v>
      </c>
      <c r="BF138" s="306"/>
      <c r="BG138" s="306"/>
      <c r="BH138" s="306"/>
      <c r="BI138" s="306"/>
      <c r="BJ138" s="326"/>
      <c r="BK138" s="5"/>
      <c r="BL138" s="5"/>
      <c r="BM138" s="5"/>
      <c r="BN138" s="5"/>
      <c r="BO138" s="5"/>
      <c r="BP138" s="5"/>
      <c r="BQ138" s="5"/>
    </row>
    <row r="139" spans="3:69" s="9" customFormat="1" x14ac:dyDescent="0.25">
      <c r="C139" s="115" t="s">
        <v>226</v>
      </c>
      <c r="D139" s="115">
        <v>71</v>
      </c>
      <c r="E139" s="116">
        <v>2</v>
      </c>
      <c r="F139" s="215"/>
      <c r="G139" s="216"/>
      <c r="H139" s="216"/>
      <c r="I139" s="216"/>
      <c r="J139" s="216"/>
      <c r="K139" s="217"/>
      <c r="L139" s="123">
        <f>IF(L$137="","",SUMPRODUCT(--(db!$B$2:$B$6347=$E139),(LEN(db!$G$2:$G$6347)-LEN(SUBSTITUTE((UPPER(db!$G$2:$G$6347)),UPPER(L$137),"")))/LEN(L$137)))</f>
        <v>0</v>
      </c>
      <c r="M139" s="123">
        <f>IF(M$137="","",SUMPRODUCT(--(db!$B$2:$B$6347=$E139),(LEN(db!$G$2:$G$6347)-LEN(SUBSTITUTE((UPPER(db!$G$2:$G$6347)),UPPER(M$137),"")))/LEN(M$137)))</f>
        <v>0</v>
      </c>
      <c r="N139" s="123">
        <f>IF(N$137="","",SUMPRODUCT(--(db!$B$2:$B$6347=$E139),(LEN(db!$G$2:$G$6347)-LEN(SUBSTITUTE((UPPER(db!$G$2:$G$6347)),UPPER(N$137),"")))/LEN(N$137)))</f>
        <v>0</v>
      </c>
      <c r="O139" s="123">
        <f>IF(O$137="","",SUMPRODUCT(--(db!$B$2:$B$6347=$E139),(LEN(db!$G$2:$G$6347)-LEN(SUBSTITUTE((UPPER(db!$G$2:$G$6347)),UPPER(O$137),"")))/LEN(O$137)))</f>
        <v>0</v>
      </c>
      <c r="P139" s="123">
        <f>IF(P$137="","",SUMPRODUCT(--(db!$B$2:$B$6347=$E139),(LEN(db!$G$2:$G$6347)-LEN(SUBSTITUTE((UPPER(db!$G$2:$G$6347)),UPPER(P$137),"")))/LEN(P$137)))</f>
        <v>0</v>
      </c>
      <c r="Q139" s="123">
        <f>IF(Q$137="","",SUMPRODUCT(--(db!$B$2:$B$6347=$E139),(LEN(db!$G$2:$G$6347)-LEN(SUBSTITUTE((UPPER(db!$G$2:$G$6347)),UPPER(Q$137),"")))/LEN(Q$137)))</f>
        <v>0</v>
      </c>
      <c r="R139" s="123">
        <f>IF(R$137="","",SUMPRODUCT(--(db!$B$2:$B$6347=$E139),(LEN(db!$G$2:$G$6347)-LEN(SUBSTITUTE((UPPER(db!$G$2:$G$6347)),UPPER(R$137),"")))/LEN(R$137)))</f>
        <v>0</v>
      </c>
      <c r="S139" s="123">
        <f>IF(S$137="","",SUMPRODUCT(--(db!$B$2:$B$6347=$E139),(LEN(db!$G$2:$G$6347)-LEN(SUBSTITUTE((UPPER(db!$G$2:$G$6347)),UPPER(S$137),"")))/LEN(S$137)))</f>
        <v>0</v>
      </c>
      <c r="T139" s="123">
        <f>IF(T$137="","",SUMPRODUCT(--(db!$B$2:$B$6347=$E139),(LEN(db!$G$2:$G$6347)-LEN(SUBSTITUTE((UPPER(db!$G$2:$G$6347)),UPPER(T$137),"")))/LEN(T$137)))</f>
        <v>0</v>
      </c>
      <c r="U139" s="123">
        <f>IF(U$137="","",SUMPRODUCT(--(db!$B$2:$B$6347=$E139),(LEN(db!$G$2:$G$6347)-LEN(SUBSTITUTE((UPPER(db!$G$2:$G$6347)),UPPER(U$137),"")))/LEN(U$137)))</f>
        <v>0</v>
      </c>
      <c r="V139" s="123">
        <f>IF(V$137="","",SUMPRODUCT(--(db!$B$2:$B$6347=$E139),(LEN(db!$G$2:$G$6347)-LEN(SUBSTITUTE((UPPER(db!$G$2:$G$6347)),UPPER(V$137),"")))/LEN(V$137)))</f>
        <v>0</v>
      </c>
      <c r="W139" s="123">
        <f>IF(W$137="","",SUMPRODUCT(--(db!$B$2:$B$6347=$E139),(LEN(db!$G$2:$G$6347)-LEN(SUBSTITUTE((UPPER(db!$G$2:$G$6347)),UPPER(W$137),"")))/LEN(W$137)))</f>
        <v>0</v>
      </c>
      <c r="X139" s="123">
        <f>IF(X$137="","",SUMPRODUCT(--(db!$B$2:$B$6347=$E139),(LEN(db!$G$2:$G$6347)-LEN(SUBSTITUTE((UPPER(db!$G$2:$G$6347)),UPPER(X$137),"")))/LEN(X$137)))</f>
        <v>0</v>
      </c>
      <c r="Y139" s="123">
        <f>IF(Y$137="","",SUMPRODUCT(--(db!$B$2:$B$6347=$E139),(LEN(db!$G$2:$G$6347)-LEN(SUBSTITUTE((UPPER(db!$G$2:$G$6347)),UPPER(Y$137),"")))/LEN(Y$137)))</f>
        <v>0</v>
      </c>
      <c r="Z139" s="123">
        <f>IF(Z$137="","",SUMPRODUCT(--(db!$B$2:$B$6347=$E139),(LEN(db!$G$2:$G$6347)-LEN(SUBSTITUTE((UPPER(db!$G$2:$G$6347)),UPPER(Z$137),"")))/LEN(Z$137)))</f>
        <v>0</v>
      </c>
      <c r="AA139" s="218"/>
      <c r="AB139" s="217"/>
      <c r="AC139" s="123">
        <f>IF(AC$137="","",SUMPRODUCT(--(db!$B$2:$B$6347=$E139),(LEN(db!$G$2:$G$6347)-LEN(SUBSTITUTE((UPPER(db!$G$2:$G$6347)),UPPER(AC$137),"")))/LEN(AC$137)))</f>
        <v>0</v>
      </c>
      <c r="AD139" s="123">
        <f>IF(AD$137="","",SUMPRODUCT(--(db!$B$2:$B$6347=$E139),(LEN(db!$G$2:$G$6347)-LEN(SUBSTITUTE((UPPER(db!$G$2:$G$6347)),UPPER(AD$137),"")))/LEN(AD$137)))</f>
        <v>0</v>
      </c>
      <c r="AE139" s="123">
        <f>IF(AE$137="","",SUMPRODUCT(--(db!$B$2:$B$6347=$E139),(LEN(db!$G$2:$G$6347)-LEN(SUBSTITUTE((UPPER(db!$G$2:$G$6347)),UPPER(AE$137),"")))/LEN(AE$137)))</f>
        <v>0</v>
      </c>
      <c r="AF139" s="123">
        <f>IF(AF$137="","",SUMPRODUCT(--(db!$B$2:$B$6347=$E139),(LEN(db!$G$2:$G$6347)-LEN(SUBSTITUTE((UPPER(db!$G$2:$G$6347)),UPPER(AF$137),"")))/LEN(AF$137)))</f>
        <v>0</v>
      </c>
      <c r="AG139" s="123">
        <f>IF(AG$137="","",SUMPRODUCT(--(db!$B$2:$B$6347=$E139),(LEN(db!$G$2:$G$6347)-LEN(SUBSTITUTE((UPPER(db!$G$2:$G$6347)),UPPER(AG$137),"")))/LEN(AG$137)))</f>
        <v>0</v>
      </c>
      <c r="AH139" s="123">
        <f>IF(AH$137="","",SUMPRODUCT(--(db!$B$2:$B$6347=$E139),(LEN(db!$G$2:$G$6347)-LEN(SUBSTITUTE((UPPER(db!$G$2:$G$6347)),UPPER(AH$137),"")))/LEN(AH$137)))</f>
        <v>0</v>
      </c>
      <c r="AI139" s="123">
        <f>IF(AI$137="","",SUMPRODUCT(--(db!$B$2:$B$6347=$E139),(LEN(db!$G$2:$G$6347)-LEN(SUBSTITUTE((UPPER(db!$G$2:$G$6347)),UPPER(AI$137),"")))/LEN(AI$137)))</f>
        <v>0</v>
      </c>
      <c r="AJ139" s="123">
        <f>IF(AJ$137="","",SUMPRODUCT(--(db!$B$2:$B$6347=$E139),(LEN(db!$G$2:$G$6347)-LEN(SUBSTITUTE((UPPER(db!$G$2:$G$6347)),UPPER(AJ$137),"")))/LEN(AJ$137)))</f>
        <v>0</v>
      </c>
      <c r="AK139" s="123">
        <f>IF(AK$137="","",SUMPRODUCT(--(db!$B$2:$B$6347=$E139),(LEN(db!$G$2:$G$6347)-LEN(SUBSTITUTE((UPPER(db!$G$2:$G$6347)),UPPER(AK$137),"")))/LEN(AK$137)))</f>
        <v>0</v>
      </c>
      <c r="AL139" s="123">
        <f>IF(AL$137="","",SUMPRODUCT(--(db!$B$2:$B$6347=$E139),(LEN(db!$G$2:$G$6347)-LEN(SUBSTITUTE((UPPER(db!$G$2:$G$6347)),UPPER(AL$137),"")))/LEN(AL$137)))</f>
        <v>0</v>
      </c>
      <c r="AM139" s="123">
        <f>IF(AM$137="","",SUMPRODUCT(--(db!$B$2:$B$6347=$E139),(LEN(db!$G$2:$G$6347)-LEN(SUBSTITUTE((UPPER(db!$G$2:$G$6347)),UPPER(AM$137),"")))/LEN(AM$137)))</f>
        <v>0</v>
      </c>
      <c r="AN139" s="123">
        <f>IF(AN$137="","",SUMPRODUCT(--(db!$B$2:$B$6347=$E139),(LEN(db!$G$2:$G$6347)-LEN(SUBSTITUTE((UPPER(db!$G$2:$G$6347)),UPPER(AN$137),"")))/LEN(AN$137)))</f>
        <v>0</v>
      </c>
      <c r="AO139" s="123">
        <f>IF(AO$137="","",SUMPRODUCT(--(db!$B$2:$B$6347=$E139),(LEN(db!$G$2:$G$6347)-LEN(SUBSTITUTE((UPPER(db!$G$2:$G$6347)),UPPER(AO$137),"")))/LEN(AO$137)))</f>
        <v>0</v>
      </c>
      <c r="AP139" s="123">
        <f>IF(AP$137="","",SUMPRODUCT(--(db!$B$2:$B$6347=$E139),(LEN(db!$G$2:$G$6347)-LEN(SUBSTITUTE((UPPER(db!$G$2:$G$6347)),UPPER(AP$137),"")))/LEN(AP$137)))</f>
        <v>0</v>
      </c>
      <c r="AQ139" s="219">
        <f>IF(AQ$137="","",SUMPRODUCT(--(db!$B$2:$B$6347=$E139),(LEN(db!$G$2:$G$6347)-LEN(SUBSTITUTE((UPPER(db!$G$2:$G$6347)),UPPER(AQ$137),"")))/LEN(AQ$137)))</f>
        <v>0</v>
      </c>
      <c r="AR139" s="120">
        <v>2</v>
      </c>
      <c r="AS139" s="115">
        <v>71</v>
      </c>
      <c r="AT139" s="205" t="s">
        <v>226</v>
      </c>
      <c r="AU139" s="122">
        <f t="shared" ref="AU139:AU201" si="29">SUM(F139:AQ139)</f>
        <v>0</v>
      </c>
      <c r="AW139" s="332" t="s">
        <v>228</v>
      </c>
      <c r="AX139" s="332" t="s">
        <v>229</v>
      </c>
      <c r="AY139" s="126" t="s">
        <v>230</v>
      </c>
      <c r="AZ139" s="126" t="s">
        <v>231</v>
      </c>
      <c r="BA139" s="126" t="s">
        <v>232</v>
      </c>
      <c r="BD139" s="325"/>
      <c r="BE139" s="306" t="s">
        <v>403</v>
      </c>
      <c r="BF139" s="306"/>
      <c r="BG139" s="306"/>
      <c r="BH139" s="306"/>
      <c r="BI139" s="327"/>
      <c r="BJ139" s="326"/>
      <c r="BK139" s="5"/>
      <c r="BL139" s="5"/>
      <c r="BM139" s="5"/>
      <c r="BN139" s="5"/>
      <c r="BO139" s="5"/>
      <c r="BP139" s="5"/>
      <c r="BQ139" s="5"/>
    </row>
    <row r="140" spans="3:69" s="9" customFormat="1" x14ac:dyDescent="0.25">
      <c r="C140" s="115" t="s">
        <v>226</v>
      </c>
      <c r="D140" s="115">
        <v>71</v>
      </c>
      <c r="E140" s="116">
        <v>3</v>
      </c>
      <c r="F140" s="215"/>
      <c r="G140" s="216"/>
      <c r="H140" s="216"/>
      <c r="I140" s="216"/>
      <c r="J140" s="216"/>
      <c r="K140" s="217"/>
      <c r="L140" s="123">
        <f>IF(L$137="","",SUMPRODUCT(--(db!$B$2:$B$6347=$E140),(LEN(db!$G$2:$G$6347)-LEN(SUBSTITUTE((UPPER(db!$G$2:$G$6347)),UPPER(L$137),"")))/LEN(L$137)))</f>
        <v>0</v>
      </c>
      <c r="M140" s="123">
        <f>IF(M$137="","",SUMPRODUCT(--(db!$B$2:$B$6347=$E140),(LEN(db!$G$2:$G$6347)-LEN(SUBSTITUTE((UPPER(db!$G$2:$G$6347)),UPPER(M$137),"")))/LEN(M$137)))</f>
        <v>0</v>
      </c>
      <c r="N140" s="123">
        <f>IF(N$137="","",SUMPRODUCT(--(db!$B$2:$B$6347=$E140),(LEN(db!$G$2:$G$6347)-LEN(SUBSTITUTE((UPPER(db!$G$2:$G$6347)),UPPER(N$137),"")))/LEN(N$137)))</f>
        <v>0</v>
      </c>
      <c r="O140" s="123">
        <f>IF(O$137="","",SUMPRODUCT(--(db!$B$2:$B$6347=$E140),(LEN(db!$G$2:$G$6347)-LEN(SUBSTITUTE((UPPER(db!$G$2:$G$6347)),UPPER(O$137),"")))/LEN(O$137)))</f>
        <v>0</v>
      </c>
      <c r="P140" s="123">
        <f>IF(P$137="","",SUMPRODUCT(--(db!$B$2:$B$6347=$E140),(LEN(db!$G$2:$G$6347)-LEN(SUBSTITUTE((UPPER(db!$G$2:$G$6347)),UPPER(P$137),"")))/LEN(P$137)))</f>
        <v>0</v>
      </c>
      <c r="Q140" s="123">
        <f>IF(Q$137="","",SUMPRODUCT(--(db!$B$2:$B$6347=$E140),(LEN(db!$G$2:$G$6347)-LEN(SUBSTITUTE((UPPER(db!$G$2:$G$6347)),UPPER(Q$137),"")))/LEN(Q$137)))</f>
        <v>0</v>
      </c>
      <c r="R140" s="123">
        <f>IF(R$137="","",SUMPRODUCT(--(db!$B$2:$B$6347=$E140),(LEN(db!$G$2:$G$6347)-LEN(SUBSTITUTE((UPPER(db!$G$2:$G$6347)),UPPER(R$137),"")))/LEN(R$137)))</f>
        <v>0</v>
      </c>
      <c r="S140" s="123">
        <f>IF(S$137="","",SUMPRODUCT(--(db!$B$2:$B$6347=$E140),(LEN(db!$G$2:$G$6347)-LEN(SUBSTITUTE((UPPER(db!$G$2:$G$6347)),UPPER(S$137),"")))/LEN(S$137)))</f>
        <v>0</v>
      </c>
      <c r="T140" s="123">
        <f>IF(T$137="","",SUMPRODUCT(--(db!$B$2:$B$6347=$E140),(LEN(db!$G$2:$G$6347)-LEN(SUBSTITUTE((UPPER(db!$G$2:$G$6347)),UPPER(T$137),"")))/LEN(T$137)))</f>
        <v>0</v>
      </c>
      <c r="U140" s="123">
        <f>IF(U$137="","",SUMPRODUCT(--(db!$B$2:$B$6347=$E140),(LEN(db!$G$2:$G$6347)-LEN(SUBSTITUTE((UPPER(db!$G$2:$G$6347)),UPPER(U$137),"")))/LEN(U$137)))</f>
        <v>0</v>
      </c>
      <c r="V140" s="123">
        <f>IF(V$137="","",SUMPRODUCT(--(db!$B$2:$B$6347=$E140),(LEN(db!$G$2:$G$6347)-LEN(SUBSTITUTE((UPPER(db!$G$2:$G$6347)),UPPER(V$137),"")))/LEN(V$137)))</f>
        <v>0</v>
      </c>
      <c r="W140" s="123">
        <f>IF(W$137="","",SUMPRODUCT(--(db!$B$2:$B$6347=$E140),(LEN(db!$G$2:$G$6347)-LEN(SUBSTITUTE((UPPER(db!$G$2:$G$6347)),UPPER(W$137),"")))/LEN(W$137)))</f>
        <v>0</v>
      </c>
      <c r="X140" s="123">
        <f>IF(X$137="","",SUMPRODUCT(--(db!$B$2:$B$6347=$E140),(LEN(db!$G$2:$G$6347)-LEN(SUBSTITUTE((UPPER(db!$G$2:$G$6347)),UPPER(X$137),"")))/LEN(X$137)))</f>
        <v>0</v>
      </c>
      <c r="Y140" s="123">
        <f>IF(Y$137="","",SUMPRODUCT(--(db!$B$2:$B$6347=$E140),(LEN(db!$G$2:$G$6347)-LEN(SUBSTITUTE((UPPER(db!$G$2:$G$6347)),UPPER(Y$137),"")))/LEN(Y$137)))</f>
        <v>0</v>
      </c>
      <c r="Z140" s="123">
        <f>IF(Z$137="","",SUMPRODUCT(--(db!$B$2:$B$6347=$E140),(LEN(db!$G$2:$G$6347)-LEN(SUBSTITUTE((UPPER(db!$G$2:$G$6347)),UPPER(Z$137),"")))/LEN(Z$137)))</f>
        <v>0</v>
      </c>
      <c r="AA140" s="218"/>
      <c r="AB140" s="217"/>
      <c r="AC140" s="123">
        <f>IF(AC$137="","",SUMPRODUCT(--(db!$B$2:$B$6347=$E140),(LEN(db!$G$2:$G$6347)-LEN(SUBSTITUTE((UPPER(db!$G$2:$G$6347)),UPPER(AC$137),"")))/LEN(AC$137)))</f>
        <v>0</v>
      </c>
      <c r="AD140" s="123">
        <f>IF(AD$137="","",SUMPRODUCT(--(db!$B$2:$B$6347=$E140),(LEN(db!$G$2:$G$6347)-LEN(SUBSTITUTE((UPPER(db!$G$2:$G$6347)),UPPER(AD$137),"")))/LEN(AD$137)))</f>
        <v>0</v>
      </c>
      <c r="AE140" s="123">
        <f>IF(AE$137="","",SUMPRODUCT(--(db!$B$2:$B$6347=$E140),(LEN(db!$G$2:$G$6347)-LEN(SUBSTITUTE((UPPER(db!$G$2:$G$6347)),UPPER(AE$137),"")))/LEN(AE$137)))</f>
        <v>0</v>
      </c>
      <c r="AF140" s="123">
        <f>IF(AF$137="","",SUMPRODUCT(--(db!$B$2:$B$6347=$E140),(LEN(db!$G$2:$G$6347)-LEN(SUBSTITUTE((UPPER(db!$G$2:$G$6347)),UPPER(AF$137),"")))/LEN(AF$137)))</f>
        <v>0</v>
      </c>
      <c r="AG140" s="123">
        <f>IF(AG$137="","",SUMPRODUCT(--(db!$B$2:$B$6347=$E140),(LEN(db!$G$2:$G$6347)-LEN(SUBSTITUTE((UPPER(db!$G$2:$G$6347)),UPPER(AG$137),"")))/LEN(AG$137)))</f>
        <v>0</v>
      </c>
      <c r="AH140" s="123">
        <f>IF(AH$137="","",SUMPRODUCT(--(db!$B$2:$B$6347=$E140),(LEN(db!$G$2:$G$6347)-LEN(SUBSTITUTE((UPPER(db!$G$2:$G$6347)),UPPER(AH$137),"")))/LEN(AH$137)))</f>
        <v>0</v>
      </c>
      <c r="AI140" s="123">
        <f>IF(AI$137="","",SUMPRODUCT(--(db!$B$2:$B$6347=$E140),(LEN(db!$G$2:$G$6347)-LEN(SUBSTITUTE((UPPER(db!$G$2:$G$6347)),UPPER(AI$137),"")))/LEN(AI$137)))</f>
        <v>0</v>
      </c>
      <c r="AJ140" s="123">
        <f>IF(AJ$137="","",SUMPRODUCT(--(db!$B$2:$B$6347=$E140),(LEN(db!$G$2:$G$6347)-LEN(SUBSTITUTE((UPPER(db!$G$2:$G$6347)),UPPER(AJ$137),"")))/LEN(AJ$137)))</f>
        <v>0</v>
      </c>
      <c r="AK140" s="123">
        <f>IF(AK$137="","",SUMPRODUCT(--(db!$B$2:$B$6347=$E140),(LEN(db!$G$2:$G$6347)-LEN(SUBSTITUTE((UPPER(db!$G$2:$G$6347)),UPPER(AK$137),"")))/LEN(AK$137)))</f>
        <v>0</v>
      </c>
      <c r="AL140" s="123">
        <f>IF(AL$137="","",SUMPRODUCT(--(db!$B$2:$B$6347=$E140),(LEN(db!$G$2:$G$6347)-LEN(SUBSTITUTE((UPPER(db!$G$2:$G$6347)),UPPER(AL$137),"")))/LEN(AL$137)))</f>
        <v>0</v>
      </c>
      <c r="AM140" s="123">
        <f>IF(AM$137="","",SUMPRODUCT(--(db!$B$2:$B$6347=$E140),(LEN(db!$G$2:$G$6347)-LEN(SUBSTITUTE((UPPER(db!$G$2:$G$6347)),UPPER(AM$137),"")))/LEN(AM$137)))</f>
        <v>0</v>
      </c>
      <c r="AN140" s="123">
        <f>IF(AN$137="","",SUMPRODUCT(--(db!$B$2:$B$6347=$E140),(LEN(db!$G$2:$G$6347)-LEN(SUBSTITUTE((UPPER(db!$G$2:$G$6347)),UPPER(AN$137),"")))/LEN(AN$137)))</f>
        <v>0</v>
      </c>
      <c r="AO140" s="123">
        <f>IF(AO$137="","",SUMPRODUCT(--(db!$B$2:$B$6347=$E140),(LEN(db!$G$2:$G$6347)-LEN(SUBSTITUTE((UPPER(db!$G$2:$G$6347)),UPPER(AO$137),"")))/LEN(AO$137)))</f>
        <v>0</v>
      </c>
      <c r="AP140" s="123">
        <f>IF(AP$137="","",SUMPRODUCT(--(db!$B$2:$B$6347=$E140),(LEN(db!$G$2:$G$6347)-LEN(SUBSTITUTE((UPPER(db!$G$2:$G$6347)),UPPER(AP$137),"")))/LEN(AP$137)))</f>
        <v>0</v>
      </c>
      <c r="AQ140" s="219">
        <f>IF(AQ$137="","",SUMPRODUCT(--(db!$B$2:$B$6347=$E140),(LEN(db!$G$2:$G$6347)-LEN(SUBSTITUTE((UPPER(db!$G$2:$G$6347)),UPPER(AQ$137),"")))/LEN(AQ$137)))</f>
        <v>0</v>
      </c>
      <c r="AR140" s="120">
        <v>3</v>
      </c>
      <c r="AS140" s="115">
        <v>71</v>
      </c>
      <c r="AT140" s="205" t="s">
        <v>226</v>
      </c>
      <c r="AU140" s="122">
        <f t="shared" si="29"/>
        <v>0</v>
      </c>
      <c r="AW140" s="347">
        <v>42</v>
      </c>
      <c r="AX140" s="295" t="s">
        <v>284</v>
      </c>
      <c r="AY140" s="267">
        <f>SUM($AH$52)</f>
        <v>0</v>
      </c>
      <c r="AZ140" s="220">
        <f>BA140-AY140</f>
        <v>0</v>
      </c>
      <c r="BA140" s="133">
        <f>SUMPRODUCT(--($AR$11:$AR$124=AW140),$AU$11:$AU$124)</f>
        <v>0</v>
      </c>
      <c r="BD140" s="328"/>
      <c r="BE140" s="329"/>
      <c r="BF140" s="329"/>
      <c r="BG140" s="329"/>
      <c r="BH140" s="329"/>
      <c r="BI140" s="329"/>
      <c r="BJ140" s="330"/>
      <c r="BK140" s="5"/>
      <c r="BL140" s="5"/>
      <c r="BM140" s="5"/>
      <c r="BN140" s="5"/>
      <c r="BO140" s="5"/>
      <c r="BP140" s="5"/>
      <c r="BQ140" s="5"/>
    </row>
    <row r="141" spans="3:69" s="9" customFormat="1" x14ac:dyDescent="0.25">
      <c r="C141" s="115"/>
      <c r="D141" s="115"/>
      <c r="E141" s="116">
        <v>4</v>
      </c>
      <c r="F141" s="221">
        <f>IF(F$137="","",SUMPRODUCT(--(db!$B$2:$B$6347=$E141),(LEN(db!$G$2:$G$6347)-LEN(SUBSTITUTE((UPPER(db!$G$2:$G$6347)),UPPER(F$137),"")))/LEN(F$137)))</f>
        <v>0</v>
      </c>
      <c r="G141" s="30">
        <f>IF(G$137="","",SUMPRODUCT(--(db!$B$2:$B$6347=$E141),(LEN(db!$G$2:$G$6347)-LEN(SUBSTITUTE((UPPER(db!$G$2:$G$6347)),UPPER(G$137),"")))/LEN(G$137)))</f>
        <v>0</v>
      </c>
      <c r="H141" s="30">
        <f>IF(H$137="","",SUMPRODUCT(--(db!$B$2:$B$6347=$E141),(LEN(db!$G$2:$G$6347)-LEN(SUBSTITUTE((UPPER(db!$G$2:$G$6347)),UPPER(H$137),"")))/LEN(H$137)))</f>
        <v>0</v>
      </c>
      <c r="I141" s="30">
        <f>IF(I$137="","",SUMPRODUCT(--(db!$B$2:$B$6347=$E141),(LEN(db!$G$2:$G$6347)-LEN(SUBSTITUTE((UPPER(db!$G$2:$G$6347)),UPPER(I$137),"")))/LEN(I$137)))</f>
        <v>0</v>
      </c>
      <c r="J141" s="30">
        <f>IF(J$137="","",SUMPRODUCT(--(db!$B$2:$B$6347=$E141),(LEN(db!$G$2:$G$6347)-LEN(SUBSTITUTE((UPPER(db!$G$2:$G$6347)),UPPER(J$137),"")))/LEN(J$137)))</f>
        <v>0</v>
      </c>
      <c r="K141" s="30">
        <f>IF(K$137="","",SUMPRODUCT(--(db!$B$2:$B$6347=$E141),(LEN(db!$G$2:$G$6347)-LEN(SUBSTITUTE((UPPER(db!$G$2:$G$6347)),UPPER(K$137),"")))/LEN(K$137)))</f>
        <v>0</v>
      </c>
      <c r="L141" s="30">
        <f>IF(L$137="","",SUMPRODUCT(--(db!$B$2:$B$6347=$E141),(LEN(db!$G$2:$G$6347)-LEN(SUBSTITUTE((UPPER(db!$G$2:$G$6347)),UPPER(L$137),"")))/LEN(L$137)))</f>
        <v>0</v>
      </c>
      <c r="M141" s="30">
        <f>IF(M$137="","",SUMPRODUCT(--(db!$B$2:$B$6347=$E141),(LEN(db!$G$2:$G$6347)-LEN(SUBSTITUTE((UPPER(db!$G$2:$G$6347)),UPPER(M$137),"")))/LEN(M$137)))</f>
        <v>0</v>
      </c>
      <c r="N141" s="30">
        <f>IF(N$137="","",SUMPRODUCT(--(db!$B$2:$B$6347=$E141),(LEN(db!$G$2:$G$6347)-LEN(SUBSTITUTE((UPPER(db!$G$2:$G$6347)),UPPER(N$137),"")))/LEN(N$137)))</f>
        <v>0</v>
      </c>
      <c r="O141" s="30">
        <f>IF(O$137="","",SUMPRODUCT(--(db!$B$2:$B$6347=$E141),(LEN(db!$G$2:$G$6347)-LEN(SUBSTITUTE((UPPER(db!$G$2:$G$6347)),UPPER(O$137),"")))/LEN(O$137)))</f>
        <v>0</v>
      </c>
      <c r="P141" s="30">
        <f>IF(P$137="","",SUMPRODUCT(--(db!$B$2:$B$6347=$E141),(LEN(db!$G$2:$G$6347)-LEN(SUBSTITUTE((UPPER(db!$G$2:$G$6347)),UPPER(P$137),"")))/LEN(P$137)))</f>
        <v>0</v>
      </c>
      <c r="Q141" s="30">
        <f>IF(Q$137="","",SUMPRODUCT(--(db!$B$2:$B$6347=$E141),(LEN(db!$G$2:$G$6347)-LEN(SUBSTITUTE((UPPER(db!$G$2:$G$6347)),UPPER(Q$137),"")))/LEN(Q$137)))</f>
        <v>0</v>
      </c>
      <c r="R141" s="30">
        <f>IF(R$137="","",SUMPRODUCT(--(db!$B$2:$B$6347=$E141),(LEN(db!$G$2:$G$6347)-LEN(SUBSTITUTE((UPPER(db!$G$2:$G$6347)),UPPER(R$137),"")))/LEN(R$137)))</f>
        <v>0</v>
      </c>
      <c r="S141" s="30">
        <f>IF(S$137="","",SUMPRODUCT(--(db!$B$2:$B$6347=$E141),(LEN(db!$G$2:$G$6347)-LEN(SUBSTITUTE((UPPER(db!$G$2:$G$6347)),UPPER(S$137),"")))/LEN(S$137)))</f>
        <v>0</v>
      </c>
      <c r="T141" s="30">
        <f>IF(T$137="","",SUMPRODUCT(--(db!$B$2:$B$6347=$E141),(LEN(db!$G$2:$G$6347)-LEN(SUBSTITUTE((UPPER(db!$G$2:$G$6347)),UPPER(T$137),"")))/LEN(T$137)))</f>
        <v>0</v>
      </c>
      <c r="U141" s="30">
        <f>IF(U$137="","",SUMPRODUCT(--(db!$B$2:$B$6347=$E141),(LEN(db!$G$2:$G$6347)-LEN(SUBSTITUTE((UPPER(db!$G$2:$G$6347)),UPPER(U$137),"")))/LEN(U$137)))</f>
        <v>0</v>
      </c>
      <c r="V141" s="30">
        <f>IF(V$137="","",SUMPRODUCT(--(db!$B$2:$B$6347=$E141),(LEN(db!$G$2:$G$6347)-LEN(SUBSTITUTE((UPPER(db!$G$2:$G$6347)),UPPER(V$137),"")))/LEN(V$137)))</f>
        <v>0</v>
      </c>
      <c r="W141" s="30">
        <f>IF(W$137="","",SUMPRODUCT(--(db!$B$2:$B$6347=$E141),(LEN(db!$G$2:$G$6347)-LEN(SUBSTITUTE((UPPER(db!$G$2:$G$6347)),UPPER(W$137),"")))/LEN(W$137)))</f>
        <v>0</v>
      </c>
      <c r="X141" s="30">
        <f>IF(X$137="","",SUMPRODUCT(--(db!$B$2:$B$6347=$E141),(LEN(db!$G$2:$G$6347)-LEN(SUBSTITUTE((UPPER(db!$G$2:$G$6347)),UPPER(X$137),"")))/LEN(X$137)))</f>
        <v>0</v>
      </c>
      <c r="Y141" s="30">
        <f>IF(Y$137="","",SUMPRODUCT(--(db!$B$2:$B$6347=$E141),(LEN(db!$G$2:$G$6347)-LEN(SUBSTITUTE((UPPER(db!$G$2:$G$6347)),UPPER(Y$137),"")))/LEN(Y$137)))</f>
        <v>0</v>
      </c>
      <c r="Z141" s="30">
        <f>IF(Z$137="","",SUMPRODUCT(--(db!$B$2:$B$6347=$E141),(LEN(db!$G$2:$G$6347)-LEN(SUBSTITUTE((UPPER(db!$G$2:$G$6347)),UPPER(Z$137),"")))/LEN(Z$137)))</f>
        <v>0</v>
      </c>
      <c r="AA141" s="30">
        <f>IF(AA$137="","",SUMPRODUCT(--(db!$B$2:$B$6347=$E141),(LEN(db!$G$2:$G$6347)-LEN(SUBSTITUTE((UPPER(db!$G$2:$G$6347)),UPPER(AA$137),"")))/LEN(AA$137)))</f>
        <v>0</v>
      </c>
      <c r="AB141" s="30">
        <f>IF(AB$137="","",SUMPRODUCT(--(db!$B$2:$B$6347=$E141),(LEN(db!$G$2:$G$6347)-LEN(SUBSTITUTE((UPPER(db!$G$2:$G$6347)),UPPER(AB$137),"")))/LEN(AB$137)))</f>
        <v>0</v>
      </c>
      <c r="AC141" s="30">
        <f>IF(AC$137="","",SUMPRODUCT(--(db!$B$2:$B$6347=$E141),(LEN(db!$G$2:$G$6347)-LEN(SUBSTITUTE((UPPER(db!$G$2:$G$6347)),UPPER(AC$137),"")))/LEN(AC$137)))</f>
        <v>0</v>
      </c>
      <c r="AD141" s="30">
        <f>IF(AD$137="","",SUMPRODUCT(--(db!$B$2:$B$6347=$E141),(LEN(db!$G$2:$G$6347)-LEN(SUBSTITUTE((UPPER(db!$G$2:$G$6347)),UPPER(AD$137),"")))/LEN(AD$137)))</f>
        <v>0</v>
      </c>
      <c r="AE141" s="30">
        <f>IF(AE$137="","",SUMPRODUCT(--(db!$B$2:$B$6347=$E141),(LEN(db!$G$2:$G$6347)-LEN(SUBSTITUTE((UPPER(db!$G$2:$G$6347)),UPPER(AE$137),"")))/LEN(AE$137)))</f>
        <v>0</v>
      </c>
      <c r="AF141" s="30">
        <f>IF(AF$137="","",SUMPRODUCT(--(db!$B$2:$B$6347=$E141),(LEN(db!$G$2:$G$6347)-LEN(SUBSTITUTE((UPPER(db!$G$2:$G$6347)),UPPER(AF$137),"")))/LEN(AF$137)))</f>
        <v>0</v>
      </c>
      <c r="AG141" s="30">
        <f>IF(AG$137="","",SUMPRODUCT(--(db!$B$2:$B$6347=$E141),(LEN(db!$G$2:$G$6347)-LEN(SUBSTITUTE((UPPER(db!$G$2:$G$6347)),UPPER(AG$137),"")))/LEN(AG$137)))</f>
        <v>0</v>
      </c>
      <c r="AH141" s="30">
        <f>IF(AH$137="","",SUMPRODUCT(--(db!$B$2:$B$6347=$E141),(LEN(db!$G$2:$G$6347)-LEN(SUBSTITUTE((UPPER(db!$G$2:$G$6347)),UPPER(AH$137),"")))/LEN(AH$137)))</f>
        <v>0</v>
      </c>
      <c r="AI141" s="30">
        <f>IF(AI$137="","",SUMPRODUCT(--(db!$B$2:$B$6347=$E141),(LEN(db!$G$2:$G$6347)-LEN(SUBSTITUTE((UPPER(db!$G$2:$G$6347)),UPPER(AI$137),"")))/LEN(AI$137)))</f>
        <v>0</v>
      </c>
      <c r="AJ141" s="30">
        <f>IF(AJ$137="","",SUMPRODUCT(--(db!$B$2:$B$6347=$E141),(LEN(db!$G$2:$G$6347)-LEN(SUBSTITUTE((UPPER(db!$G$2:$G$6347)),UPPER(AJ$137),"")))/LEN(AJ$137)))</f>
        <v>0</v>
      </c>
      <c r="AK141" s="30">
        <f>IF(AK$137="","",SUMPRODUCT(--(db!$B$2:$B$6347=$E141),(LEN(db!$G$2:$G$6347)-LEN(SUBSTITUTE((UPPER(db!$G$2:$G$6347)),UPPER(AK$137),"")))/LEN(AK$137)))</f>
        <v>0</v>
      </c>
      <c r="AL141" s="30">
        <f>IF(AL$137="","",SUMPRODUCT(--(db!$B$2:$B$6347=$E141),(LEN(db!$G$2:$G$6347)-LEN(SUBSTITUTE((UPPER(db!$G$2:$G$6347)),UPPER(AL$137),"")))/LEN(AL$137)))</f>
        <v>0</v>
      </c>
      <c r="AM141" s="30">
        <f>IF(AM$137="","",SUMPRODUCT(--(db!$B$2:$B$6347=$E141),(LEN(db!$G$2:$G$6347)-LEN(SUBSTITUTE((UPPER(db!$G$2:$G$6347)),UPPER(AM$137),"")))/LEN(AM$137)))</f>
        <v>0</v>
      </c>
      <c r="AN141" s="30">
        <f>IF(AN$137="","",SUMPRODUCT(--(db!$B$2:$B$6347=$E141),(LEN(db!$G$2:$G$6347)-LEN(SUBSTITUTE((UPPER(db!$G$2:$G$6347)),UPPER(AN$137),"")))/LEN(AN$137)))</f>
        <v>0</v>
      </c>
      <c r="AO141" s="30">
        <f>IF(AO$137="","",SUMPRODUCT(--(db!$B$2:$B$6347=$E141),(LEN(db!$G$2:$G$6347)-LEN(SUBSTITUTE((UPPER(db!$G$2:$G$6347)),UPPER(AO$137),"")))/LEN(AO$137)))</f>
        <v>0</v>
      </c>
      <c r="AP141" s="30">
        <f>IF(AP$137="","",SUMPRODUCT(--(db!$B$2:$B$6347=$E141),(LEN(db!$G$2:$G$6347)-LEN(SUBSTITUTE((UPPER(db!$G$2:$G$6347)),UPPER(AP$137),"")))/LEN(AP$137)))</f>
        <v>0</v>
      </c>
      <c r="AQ141" s="222">
        <f>IF(AQ$137="","",SUMPRODUCT(--(db!$B$2:$B$6347=$E141),(LEN(db!$G$2:$G$6347)-LEN(SUBSTITUTE((UPPER(db!$G$2:$G$6347)),UPPER(AQ$137),"")))/LEN(AQ$137)))</f>
        <v>0</v>
      </c>
      <c r="AR141" s="120">
        <v>4</v>
      </c>
      <c r="AS141" s="115"/>
      <c r="AT141" s="115"/>
      <c r="AU141" s="122">
        <f t="shared" si="29"/>
        <v>0</v>
      </c>
      <c r="AW141" s="363">
        <v>50</v>
      </c>
      <c r="AX141" s="364" t="s">
        <v>369</v>
      </c>
      <c r="AY141" s="268">
        <f>SUM($AH$60)</f>
        <v>0</v>
      </c>
      <c r="AZ141" s="223">
        <f>BA141-AY141</f>
        <v>0</v>
      </c>
      <c r="BA141" s="183">
        <f>SUMPRODUCT(--($AR$11:$AR$124=AW141),$AU$11:$AU$124)</f>
        <v>0</v>
      </c>
      <c r="BF141" s="5"/>
      <c r="BG141" s="5"/>
      <c r="BH141" s="5"/>
    </row>
    <row r="142" spans="3:69" s="5" customFormat="1" x14ac:dyDescent="0.25">
      <c r="C142" s="115"/>
      <c r="D142" s="115"/>
      <c r="E142" s="116">
        <v>5</v>
      </c>
      <c r="F142" s="221">
        <f>IF(F$137="","",SUMPRODUCT(--(db!$B$2:$B$6347=$E142),(LEN(db!$G$2:$G$6347)-LEN(SUBSTITUTE((UPPER(db!$G$2:$G$6347)),UPPER(F$137),"")))/LEN(F$137)))</f>
        <v>0</v>
      </c>
      <c r="G142" s="30">
        <f>IF(G$137="","",SUMPRODUCT(--(db!$B$2:$B$6347=$E142),(LEN(db!$G$2:$G$6347)-LEN(SUBSTITUTE((UPPER(db!$G$2:$G$6347)),UPPER(G$137),"")))/LEN(G$137)))</f>
        <v>0</v>
      </c>
      <c r="H142" s="30">
        <f>IF(H$137="","",SUMPRODUCT(--(db!$B$2:$B$6347=$E142),(LEN(db!$G$2:$G$6347)-LEN(SUBSTITUTE((UPPER(db!$G$2:$G$6347)),UPPER(H$137),"")))/LEN(H$137)))</f>
        <v>0</v>
      </c>
      <c r="I142" s="30">
        <f>IF(I$137="","",SUMPRODUCT(--(db!$B$2:$B$6347=$E142),(LEN(db!$G$2:$G$6347)-LEN(SUBSTITUTE((UPPER(db!$G$2:$G$6347)),UPPER(I$137),"")))/LEN(I$137)))</f>
        <v>0</v>
      </c>
      <c r="J142" s="30">
        <f>IF(J$137="","",SUMPRODUCT(--(db!$B$2:$B$6347=$E142),(LEN(db!$G$2:$G$6347)-LEN(SUBSTITUTE((UPPER(db!$G$2:$G$6347)),UPPER(J$137),"")))/LEN(J$137)))</f>
        <v>0</v>
      </c>
      <c r="K142" s="30">
        <f>IF(K$137="","",SUMPRODUCT(--(db!$B$2:$B$6347=$E142),(LEN(db!$G$2:$G$6347)-LEN(SUBSTITUTE((UPPER(db!$G$2:$G$6347)),UPPER(K$137),"")))/LEN(K$137)))</f>
        <v>0</v>
      </c>
      <c r="L142" s="30">
        <f>IF(L$137="","",SUMPRODUCT(--(db!$B$2:$B$6347=$E142),(LEN(db!$G$2:$G$6347)-LEN(SUBSTITUTE((UPPER(db!$G$2:$G$6347)),UPPER(L$137),"")))/LEN(L$137)))</f>
        <v>0</v>
      </c>
      <c r="M142" s="30">
        <f>IF(M$137="","",SUMPRODUCT(--(db!$B$2:$B$6347=$E142),(LEN(db!$G$2:$G$6347)-LEN(SUBSTITUTE((UPPER(db!$G$2:$G$6347)),UPPER(M$137),"")))/LEN(M$137)))</f>
        <v>0</v>
      </c>
      <c r="N142" s="30">
        <f>IF(N$137="","",SUMPRODUCT(--(db!$B$2:$B$6347=$E142),(LEN(db!$G$2:$G$6347)-LEN(SUBSTITUTE((UPPER(db!$G$2:$G$6347)),UPPER(N$137),"")))/LEN(N$137)))</f>
        <v>0</v>
      </c>
      <c r="O142" s="30">
        <f>IF(O$137="","",SUMPRODUCT(--(db!$B$2:$B$6347=$E142),(LEN(db!$G$2:$G$6347)-LEN(SUBSTITUTE((UPPER(db!$G$2:$G$6347)),UPPER(O$137),"")))/LEN(O$137)))</f>
        <v>0</v>
      </c>
      <c r="P142" s="30">
        <f>IF(P$137="","",SUMPRODUCT(--(db!$B$2:$B$6347=$E142),(LEN(db!$G$2:$G$6347)-LEN(SUBSTITUTE((UPPER(db!$G$2:$G$6347)),UPPER(P$137),"")))/LEN(P$137)))</f>
        <v>0</v>
      </c>
      <c r="Q142" s="30">
        <f>IF(Q$137="","",SUMPRODUCT(--(db!$B$2:$B$6347=$E142),(LEN(db!$G$2:$G$6347)-LEN(SUBSTITUTE((UPPER(db!$G$2:$G$6347)),UPPER(Q$137),"")))/LEN(Q$137)))</f>
        <v>0</v>
      </c>
      <c r="R142" s="30">
        <f>IF(R$137="","",SUMPRODUCT(--(db!$B$2:$B$6347=$E142),(LEN(db!$G$2:$G$6347)-LEN(SUBSTITUTE((UPPER(db!$G$2:$G$6347)),UPPER(R$137),"")))/LEN(R$137)))</f>
        <v>0</v>
      </c>
      <c r="S142" s="30">
        <f>IF(S$137="","",SUMPRODUCT(--(db!$B$2:$B$6347=$E142),(LEN(db!$G$2:$G$6347)-LEN(SUBSTITUTE((UPPER(db!$G$2:$G$6347)),UPPER(S$137),"")))/LEN(S$137)))</f>
        <v>0</v>
      </c>
      <c r="T142" s="30">
        <f>IF(T$137="","",SUMPRODUCT(--(db!$B$2:$B$6347=$E142),(LEN(db!$G$2:$G$6347)-LEN(SUBSTITUTE((UPPER(db!$G$2:$G$6347)),UPPER(T$137),"")))/LEN(T$137)))</f>
        <v>0</v>
      </c>
      <c r="U142" s="30">
        <f>IF(U$137="","",SUMPRODUCT(--(db!$B$2:$B$6347=$E142),(LEN(db!$G$2:$G$6347)-LEN(SUBSTITUTE((UPPER(db!$G$2:$G$6347)),UPPER(U$137),"")))/LEN(U$137)))</f>
        <v>0</v>
      </c>
      <c r="V142" s="30">
        <f>IF(V$137="","",SUMPRODUCT(--(db!$B$2:$B$6347=$E142),(LEN(db!$G$2:$G$6347)-LEN(SUBSTITUTE((UPPER(db!$G$2:$G$6347)),UPPER(V$137),"")))/LEN(V$137)))</f>
        <v>0</v>
      </c>
      <c r="W142" s="30">
        <f>IF(W$137="","",SUMPRODUCT(--(db!$B$2:$B$6347=$E142),(LEN(db!$G$2:$G$6347)-LEN(SUBSTITUTE((UPPER(db!$G$2:$G$6347)),UPPER(W$137),"")))/LEN(W$137)))</f>
        <v>0</v>
      </c>
      <c r="X142" s="30">
        <f>IF(X$137="","",SUMPRODUCT(--(db!$B$2:$B$6347=$E142),(LEN(db!$G$2:$G$6347)-LEN(SUBSTITUTE((UPPER(db!$G$2:$G$6347)),UPPER(X$137),"")))/LEN(X$137)))</f>
        <v>0</v>
      </c>
      <c r="Y142" s="30">
        <f>IF(Y$137="","",SUMPRODUCT(--(db!$B$2:$B$6347=$E142),(LEN(db!$G$2:$G$6347)-LEN(SUBSTITUTE((UPPER(db!$G$2:$G$6347)),UPPER(Y$137),"")))/LEN(Y$137)))</f>
        <v>0</v>
      </c>
      <c r="Z142" s="30">
        <f>IF(Z$137="","",SUMPRODUCT(--(db!$B$2:$B$6347=$E142),(LEN(db!$G$2:$G$6347)-LEN(SUBSTITUTE((UPPER(db!$G$2:$G$6347)),UPPER(Z$137),"")))/LEN(Z$137)))</f>
        <v>0</v>
      </c>
      <c r="AA142" s="30">
        <f>IF(AA$137="","",SUMPRODUCT(--(db!$B$2:$B$6347=$E142),(LEN(db!$G$2:$G$6347)-LEN(SUBSTITUTE((UPPER(db!$G$2:$G$6347)),UPPER(AA$137),"")))/LEN(AA$137)))</f>
        <v>0</v>
      </c>
      <c r="AB142" s="30">
        <f>IF(AB$137="","",SUMPRODUCT(--(db!$B$2:$B$6347=$E142),(LEN(db!$G$2:$G$6347)-LEN(SUBSTITUTE((UPPER(db!$G$2:$G$6347)),UPPER(AB$137),"")))/LEN(AB$137)))</f>
        <v>0</v>
      </c>
      <c r="AC142" s="30">
        <f>IF(AC$137="","",SUMPRODUCT(--(db!$B$2:$B$6347=$E142),(LEN(db!$G$2:$G$6347)-LEN(SUBSTITUTE((UPPER(db!$G$2:$G$6347)),UPPER(AC$137),"")))/LEN(AC$137)))</f>
        <v>0</v>
      </c>
      <c r="AD142" s="30">
        <f>IF(AD$137="","",SUMPRODUCT(--(db!$B$2:$B$6347=$E142),(LEN(db!$G$2:$G$6347)-LEN(SUBSTITUTE((UPPER(db!$G$2:$G$6347)),UPPER(AD$137),"")))/LEN(AD$137)))</f>
        <v>0</v>
      </c>
      <c r="AE142" s="30">
        <f>IF(AE$137="","",SUMPRODUCT(--(db!$B$2:$B$6347=$E142),(LEN(db!$G$2:$G$6347)-LEN(SUBSTITUTE((UPPER(db!$G$2:$G$6347)),UPPER(AE$137),"")))/LEN(AE$137)))</f>
        <v>0</v>
      </c>
      <c r="AF142" s="30">
        <f>IF(AF$137="","",SUMPRODUCT(--(db!$B$2:$B$6347=$E142),(LEN(db!$G$2:$G$6347)-LEN(SUBSTITUTE((UPPER(db!$G$2:$G$6347)),UPPER(AF$137),"")))/LEN(AF$137)))</f>
        <v>0</v>
      </c>
      <c r="AG142" s="30">
        <f>IF(AG$137="","",SUMPRODUCT(--(db!$B$2:$B$6347=$E142),(LEN(db!$G$2:$G$6347)-LEN(SUBSTITUTE((UPPER(db!$G$2:$G$6347)),UPPER(AG$137),"")))/LEN(AG$137)))</f>
        <v>0</v>
      </c>
      <c r="AH142" s="30">
        <f>IF(AH$137="","",SUMPRODUCT(--(db!$B$2:$B$6347=$E142),(LEN(db!$G$2:$G$6347)-LEN(SUBSTITUTE((UPPER(db!$G$2:$G$6347)),UPPER(AH$137),"")))/LEN(AH$137)))</f>
        <v>0</v>
      </c>
      <c r="AI142" s="30">
        <f>IF(AI$137="","",SUMPRODUCT(--(db!$B$2:$B$6347=$E142),(LEN(db!$G$2:$G$6347)-LEN(SUBSTITUTE((UPPER(db!$G$2:$G$6347)),UPPER(AI$137),"")))/LEN(AI$137)))</f>
        <v>0</v>
      </c>
      <c r="AJ142" s="30">
        <f>IF(AJ$137="","",SUMPRODUCT(--(db!$B$2:$B$6347=$E142),(LEN(db!$G$2:$G$6347)-LEN(SUBSTITUTE((UPPER(db!$G$2:$G$6347)),UPPER(AJ$137),"")))/LEN(AJ$137)))</f>
        <v>0</v>
      </c>
      <c r="AK142" s="30">
        <f>IF(AK$137="","",SUMPRODUCT(--(db!$B$2:$B$6347=$E142),(LEN(db!$G$2:$G$6347)-LEN(SUBSTITUTE((UPPER(db!$G$2:$G$6347)),UPPER(AK$137),"")))/LEN(AK$137)))</f>
        <v>0</v>
      </c>
      <c r="AL142" s="30">
        <f>IF(AL$137="","",SUMPRODUCT(--(db!$B$2:$B$6347=$E142),(LEN(db!$G$2:$G$6347)-LEN(SUBSTITUTE((UPPER(db!$G$2:$G$6347)),UPPER(AL$137),"")))/LEN(AL$137)))</f>
        <v>0</v>
      </c>
      <c r="AM142" s="30">
        <f>IF(AM$137="","",SUMPRODUCT(--(db!$B$2:$B$6347=$E142),(LEN(db!$G$2:$G$6347)-LEN(SUBSTITUTE((UPPER(db!$G$2:$G$6347)),UPPER(AM$137),"")))/LEN(AM$137)))</f>
        <v>0</v>
      </c>
      <c r="AN142" s="30">
        <f>IF(AN$137="","",SUMPRODUCT(--(db!$B$2:$B$6347=$E142),(LEN(db!$G$2:$G$6347)-LEN(SUBSTITUTE((UPPER(db!$G$2:$G$6347)),UPPER(AN$137),"")))/LEN(AN$137)))</f>
        <v>0</v>
      </c>
      <c r="AO142" s="30">
        <f>IF(AO$137="","",SUMPRODUCT(--(db!$B$2:$B$6347=$E142),(LEN(db!$G$2:$G$6347)-LEN(SUBSTITUTE((UPPER(db!$G$2:$G$6347)),UPPER(AO$137),"")))/LEN(AO$137)))</f>
        <v>0</v>
      </c>
      <c r="AP142" s="30">
        <f>IF(AP$137="","",SUMPRODUCT(--(db!$B$2:$B$6347=$E142),(LEN(db!$G$2:$G$6347)-LEN(SUBSTITUTE((UPPER(db!$G$2:$G$6347)),UPPER(AP$137),"")))/LEN(AP$137)))</f>
        <v>0</v>
      </c>
      <c r="AQ142" s="222">
        <f>IF(AQ$137="","",SUMPRODUCT(--(db!$B$2:$B$6347=$E142),(LEN(db!$G$2:$G$6347)-LEN(SUBSTITUTE((UPPER(db!$G$2:$G$6347)),UPPER(AQ$137),"")))/LEN(AQ$137)))</f>
        <v>0</v>
      </c>
      <c r="AR142" s="120">
        <v>5</v>
      </c>
      <c r="AS142" s="115"/>
      <c r="AT142" s="115"/>
      <c r="AU142" s="122">
        <f t="shared" si="29"/>
        <v>0</v>
      </c>
      <c r="AW142" s="333"/>
      <c r="AX142" s="344"/>
      <c r="AY142" s="263">
        <f>SUM(AY140:AY141)</f>
        <v>0</v>
      </c>
      <c r="AZ142" s="263">
        <f>SUM(AZ140:AZ141)</f>
        <v>0</v>
      </c>
      <c r="BA142" s="263">
        <f>SUM(BA140:BA141)</f>
        <v>0</v>
      </c>
      <c r="BB142" s="9"/>
      <c r="BC142" s="9"/>
      <c r="BD142" s="9"/>
      <c r="BE142" s="61"/>
      <c r="BF142" s="61"/>
      <c r="BG142" s="61"/>
      <c r="BH142" s="61"/>
      <c r="BK142" s="9"/>
      <c r="BL142" s="9"/>
      <c r="BM142" s="9"/>
    </row>
    <row r="143" spans="3:69" x14ac:dyDescent="0.25">
      <c r="C143" s="115"/>
      <c r="D143" s="115"/>
      <c r="E143" s="116">
        <v>6</v>
      </c>
      <c r="F143" s="221">
        <f>IF(F$137="","",SUMPRODUCT(--(db!$B$2:$B$6347=$E143),(LEN(db!$G$2:$G$6347)-LEN(SUBSTITUTE((UPPER(db!$G$2:$G$6347)),UPPER(F$137),"")))/LEN(F$137)))</f>
        <v>0</v>
      </c>
      <c r="G143" s="30">
        <f>IF(G$137="","",SUMPRODUCT(--(db!$B$2:$B$6347=$E143),(LEN(db!$G$2:$G$6347)-LEN(SUBSTITUTE((UPPER(db!$G$2:$G$6347)),UPPER(G$137),"")))/LEN(G$137)))</f>
        <v>0</v>
      </c>
      <c r="H143" s="30">
        <f>IF(H$137="","",SUMPRODUCT(--(db!$B$2:$B$6347=$E143),(LEN(db!$G$2:$G$6347)-LEN(SUBSTITUTE((UPPER(db!$G$2:$G$6347)),UPPER(H$137),"")))/LEN(H$137)))</f>
        <v>0</v>
      </c>
      <c r="I143" s="30">
        <f>IF(I$137="","",SUMPRODUCT(--(db!$B$2:$B$6347=$E143),(LEN(db!$G$2:$G$6347)-LEN(SUBSTITUTE((UPPER(db!$G$2:$G$6347)),UPPER(I$137),"")))/LEN(I$137)))</f>
        <v>0</v>
      </c>
      <c r="J143" s="30">
        <f>IF(J$137="","",SUMPRODUCT(--(db!$B$2:$B$6347=$E143),(LEN(db!$G$2:$G$6347)-LEN(SUBSTITUTE((UPPER(db!$G$2:$G$6347)),UPPER(J$137),"")))/LEN(J$137)))</f>
        <v>0</v>
      </c>
      <c r="K143" s="30">
        <f>IF(K$137="","",SUMPRODUCT(--(db!$B$2:$B$6347=$E143),(LEN(db!$G$2:$G$6347)-LEN(SUBSTITUTE((UPPER(db!$G$2:$G$6347)),UPPER(K$137),"")))/LEN(K$137)))</f>
        <v>0</v>
      </c>
      <c r="L143" s="30">
        <f>IF(L$137="","",SUMPRODUCT(--(db!$B$2:$B$6347=$E143),(LEN(db!$G$2:$G$6347)-LEN(SUBSTITUTE((UPPER(db!$G$2:$G$6347)),UPPER(L$137),"")))/LEN(L$137)))</f>
        <v>0</v>
      </c>
      <c r="M143" s="30">
        <f>IF(M$137="","",SUMPRODUCT(--(db!$B$2:$B$6347=$E143),(LEN(db!$G$2:$G$6347)-LEN(SUBSTITUTE((UPPER(db!$G$2:$G$6347)),UPPER(M$137),"")))/LEN(M$137)))</f>
        <v>0</v>
      </c>
      <c r="N143" s="30">
        <f>IF(N$137="","",SUMPRODUCT(--(db!$B$2:$B$6347=$E143),(LEN(db!$G$2:$G$6347)-LEN(SUBSTITUTE((UPPER(db!$G$2:$G$6347)),UPPER(N$137),"")))/LEN(N$137)))</f>
        <v>0</v>
      </c>
      <c r="O143" s="30">
        <f>IF(O$137="","",SUMPRODUCT(--(db!$B$2:$B$6347=$E143),(LEN(db!$G$2:$G$6347)-LEN(SUBSTITUTE((UPPER(db!$G$2:$G$6347)),UPPER(O$137),"")))/LEN(O$137)))</f>
        <v>0</v>
      </c>
      <c r="P143" s="30">
        <f>IF(P$137="","",SUMPRODUCT(--(db!$B$2:$B$6347=$E143),(LEN(db!$G$2:$G$6347)-LEN(SUBSTITUTE((UPPER(db!$G$2:$G$6347)),UPPER(P$137),"")))/LEN(P$137)))</f>
        <v>0</v>
      </c>
      <c r="Q143" s="30">
        <f>IF(Q$137="","",SUMPRODUCT(--(db!$B$2:$B$6347=$E143),(LEN(db!$G$2:$G$6347)-LEN(SUBSTITUTE((UPPER(db!$G$2:$G$6347)),UPPER(Q$137),"")))/LEN(Q$137)))</f>
        <v>0</v>
      </c>
      <c r="R143" s="30">
        <f>IF(R$137="","",SUMPRODUCT(--(db!$B$2:$B$6347=$E143),(LEN(db!$G$2:$G$6347)-LEN(SUBSTITUTE((UPPER(db!$G$2:$G$6347)),UPPER(R$137),"")))/LEN(R$137)))</f>
        <v>0</v>
      </c>
      <c r="S143" s="30">
        <f>IF(S$137="","",SUMPRODUCT(--(db!$B$2:$B$6347=$E143),(LEN(db!$G$2:$G$6347)-LEN(SUBSTITUTE((UPPER(db!$G$2:$G$6347)),UPPER(S$137),"")))/LEN(S$137)))</f>
        <v>0</v>
      </c>
      <c r="T143" s="30">
        <f>IF(T$137="","",SUMPRODUCT(--(db!$B$2:$B$6347=$E143),(LEN(db!$G$2:$G$6347)-LEN(SUBSTITUTE((UPPER(db!$G$2:$G$6347)),UPPER(T$137),"")))/LEN(T$137)))</f>
        <v>0</v>
      </c>
      <c r="U143" s="30">
        <f>IF(U$137="","",SUMPRODUCT(--(db!$B$2:$B$6347=$E143),(LEN(db!$G$2:$G$6347)-LEN(SUBSTITUTE((UPPER(db!$G$2:$G$6347)),UPPER(U$137),"")))/LEN(U$137)))</f>
        <v>0</v>
      </c>
      <c r="V143" s="30">
        <f>IF(V$137="","",SUMPRODUCT(--(db!$B$2:$B$6347=$E143),(LEN(db!$G$2:$G$6347)-LEN(SUBSTITUTE((UPPER(db!$G$2:$G$6347)),UPPER(V$137),"")))/LEN(V$137)))</f>
        <v>0</v>
      </c>
      <c r="W143" s="30">
        <f>IF(W$137="","",SUMPRODUCT(--(db!$B$2:$B$6347=$E143),(LEN(db!$G$2:$G$6347)-LEN(SUBSTITUTE((UPPER(db!$G$2:$G$6347)),UPPER(W$137),"")))/LEN(W$137)))</f>
        <v>0</v>
      </c>
      <c r="X143" s="30">
        <f>IF(X$137="","",SUMPRODUCT(--(db!$B$2:$B$6347=$E143),(LEN(db!$G$2:$G$6347)-LEN(SUBSTITUTE((UPPER(db!$G$2:$G$6347)),UPPER(X$137),"")))/LEN(X$137)))</f>
        <v>0</v>
      </c>
      <c r="Y143" s="30">
        <f>IF(Y$137="","",SUMPRODUCT(--(db!$B$2:$B$6347=$E143),(LEN(db!$G$2:$G$6347)-LEN(SUBSTITUTE((UPPER(db!$G$2:$G$6347)),UPPER(Y$137),"")))/LEN(Y$137)))</f>
        <v>0</v>
      </c>
      <c r="Z143" s="30">
        <f>IF(Z$137="","",SUMPRODUCT(--(db!$B$2:$B$6347=$E143),(LEN(db!$G$2:$G$6347)-LEN(SUBSTITUTE((UPPER(db!$G$2:$G$6347)),UPPER(Z$137),"")))/LEN(Z$137)))</f>
        <v>0</v>
      </c>
      <c r="AA143" s="30">
        <f>IF(AA$137="","",SUMPRODUCT(--(db!$B$2:$B$6347=$E143),(LEN(db!$G$2:$G$6347)-LEN(SUBSTITUTE((UPPER(db!$G$2:$G$6347)),UPPER(AA$137),"")))/LEN(AA$137)))</f>
        <v>0</v>
      </c>
      <c r="AB143" s="30">
        <f>IF(AB$137="","",SUMPRODUCT(--(db!$B$2:$B$6347=$E143),(LEN(db!$G$2:$G$6347)-LEN(SUBSTITUTE((UPPER(db!$G$2:$G$6347)),UPPER(AB$137),"")))/LEN(AB$137)))</f>
        <v>0</v>
      </c>
      <c r="AC143" s="30">
        <f>IF(AC$137="","",SUMPRODUCT(--(db!$B$2:$B$6347=$E143),(LEN(db!$G$2:$G$6347)-LEN(SUBSTITUTE((UPPER(db!$G$2:$G$6347)),UPPER(AC$137),"")))/LEN(AC$137)))</f>
        <v>0</v>
      </c>
      <c r="AD143" s="30">
        <f>IF(AD$137="","",SUMPRODUCT(--(db!$B$2:$B$6347=$E143),(LEN(db!$G$2:$G$6347)-LEN(SUBSTITUTE((UPPER(db!$G$2:$G$6347)),UPPER(AD$137),"")))/LEN(AD$137)))</f>
        <v>0</v>
      </c>
      <c r="AE143" s="30">
        <f>IF(AE$137="","",SUMPRODUCT(--(db!$B$2:$B$6347=$E143),(LEN(db!$G$2:$G$6347)-LEN(SUBSTITUTE((UPPER(db!$G$2:$G$6347)),UPPER(AE$137),"")))/LEN(AE$137)))</f>
        <v>0</v>
      </c>
      <c r="AF143" s="30">
        <f>IF(AF$137="","",SUMPRODUCT(--(db!$B$2:$B$6347=$E143),(LEN(db!$G$2:$G$6347)-LEN(SUBSTITUTE((UPPER(db!$G$2:$G$6347)),UPPER(AF$137),"")))/LEN(AF$137)))</f>
        <v>0</v>
      </c>
      <c r="AG143" s="30">
        <f>IF(AG$137="","",SUMPRODUCT(--(db!$B$2:$B$6347=$E143),(LEN(db!$G$2:$G$6347)-LEN(SUBSTITUTE((UPPER(db!$G$2:$G$6347)),UPPER(AG$137),"")))/LEN(AG$137)))</f>
        <v>0</v>
      </c>
      <c r="AH143" s="30">
        <f>IF(AH$137="","",SUMPRODUCT(--(db!$B$2:$B$6347=$E143),(LEN(db!$G$2:$G$6347)-LEN(SUBSTITUTE((UPPER(db!$G$2:$G$6347)),UPPER(AH$137),"")))/LEN(AH$137)))</f>
        <v>0</v>
      </c>
      <c r="AI143" s="30">
        <f>IF(AI$137="","",SUMPRODUCT(--(db!$B$2:$B$6347=$E143),(LEN(db!$G$2:$G$6347)-LEN(SUBSTITUTE((UPPER(db!$G$2:$G$6347)),UPPER(AI$137),"")))/LEN(AI$137)))</f>
        <v>0</v>
      </c>
      <c r="AJ143" s="30">
        <f>IF(AJ$137="","",SUMPRODUCT(--(db!$B$2:$B$6347=$E143),(LEN(db!$G$2:$G$6347)-LEN(SUBSTITUTE((UPPER(db!$G$2:$G$6347)),UPPER(AJ$137),"")))/LEN(AJ$137)))</f>
        <v>0</v>
      </c>
      <c r="AK143" s="30">
        <f>IF(AK$137="","",SUMPRODUCT(--(db!$B$2:$B$6347=$E143),(LEN(db!$G$2:$G$6347)-LEN(SUBSTITUTE((UPPER(db!$G$2:$G$6347)),UPPER(AK$137),"")))/LEN(AK$137)))</f>
        <v>0</v>
      </c>
      <c r="AL143" s="30">
        <f>IF(AL$137="","",SUMPRODUCT(--(db!$B$2:$B$6347=$E143),(LEN(db!$G$2:$G$6347)-LEN(SUBSTITUTE((UPPER(db!$G$2:$G$6347)),UPPER(AL$137),"")))/LEN(AL$137)))</f>
        <v>0</v>
      </c>
      <c r="AM143" s="30">
        <f>IF(AM$137="","",SUMPRODUCT(--(db!$B$2:$B$6347=$E143),(LEN(db!$G$2:$G$6347)-LEN(SUBSTITUTE((UPPER(db!$G$2:$G$6347)),UPPER(AM$137),"")))/LEN(AM$137)))</f>
        <v>0</v>
      </c>
      <c r="AN143" s="30">
        <f>IF(AN$137="","",SUMPRODUCT(--(db!$B$2:$B$6347=$E143),(LEN(db!$G$2:$G$6347)-LEN(SUBSTITUTE((UPPER(db!$G$2:$G$6347)),UPPER(AN$137),"")))/LEN(AN$137)))</f>
        <v>0</v>
      </c>
      <c r="AO143" s="30">
        <f>IF(AO$137="","",SUMPRODUCT(--(db!$B$2:$B$6347=$E143),(LEN(db!$G$2:$G$6347)-LEN(SUBSTITUTE((UPPER(db!$G$2:$G$6347)),UPPER(AO$137),"")))/LEN(AO$137)))</f>
        <v>0</v>
      </c>
      <c r="AP143" s="30">
        <f>IF(AP$137="","",SUMPRODUCT(--(db!$B$2:$B$6347=$E143),(LEN(db!$G$2:$G$6347)-LEN(SUBSTITUTE((UPPER(db!$G$2:$G$6347)),UPPER(AP$137),"")))/LEN(AP$137)))</f>
        <v>0</v>
      </c>
      <c r="AQ143" s="222">
        <f>IF(AQ$137="","",SUMPRODUCT(--(db!$B$2:$B$6347=$E143),(LEN(db!$G$2:$G$6347)-LEN(SUBSTITUTE((UPPER(db!$G$2:$G$6347)),UPPER(AQ$137),"")))/LEN(AQ$137)))</f>
        <v>0</v>
      </c>
      <c r="AR143" s="120">
        <v>6</v>
      </c>
      <c r="AS143" s="115"/>
      <c r="AT143" s="115"/>
      <c r="AU143" s="122">
        <f t="shared" si="29"/>
        <v>0</v>
      </c>
      <c r="AW143" s="347"/>
      <c r="AX143" s="295"/>
      <c r="AY143" s="130" t="str">
        <f>"= 19 x "&amp;AY142/19</f>
        <v>= 19 x 0</v>
      </c>
      <c r="AZ143" s="130" t="str">
        <f>"= 19 x "&amp;AZ142/19</f>
        <v>= 19 x 0</v>
      </c>
      <c r="BA143" s="130" t="str">
        <f>"= 19 x "&amp;BA142/19</f>
        <v>= 19 x 0</v>
      </c>
      <c r="BB143" s="9"/>
      <c r="BK143" s="61"/>
      <c r="BL143" s="61"/>
      <c r="BM143" s="61"/>
    </row>
    <row r="144" spans="3:69" x14ac:dyDescent="0.25">
      <c r="C144" s="115" t="s">
        <v>243</v>
      </c>
      <c r="D144" s="115">
        <v>161</v>
      </c>
      <c r="E144" s="116">
        <v>7</v>
      </c>
      <c r="F144" s="215"/>
      <c r="G144" s="216"/>
      <c r="H144" s="216"/>
      <c r="I144" s="216"/>
      <c r="J144" s="216"/>
      <c r="K144" s="217"/>
      <c r="L144" s="131">
        <f>IF(L$137="","",SUMPRODUCT(--(db!$B$2:$B$6347=$E144),(LEN(db!$G$2:$G$6347)-LEN(SUBSTITUTE((UPPER(db!$G$2:$G$6347)),UPPER(L$137),"")))/LEN(L$137)))</f>
        <v>0</v>
      </c>
      <c r="M144" s="131">
        <f>IF(M$137="","",SUMPRODUCT(--(db!$B$2:$B$6347=$E144),(LEN(db!$G$2:$G$6347)-LEN(SUBSTITUTE((UPPER(db!$G$2:$G$6347)),UPPER(M$137),"")))/LEN(M$137)))</f>
        <v>0</v>
      </c>
      <c r="N144" s="131">
        <f>IF(N$137="","",SUMPRODUCT(--(db!$B$2:$B$6347=$E144),(LEN(db!$G$2:$G$6347)-LEN(SUBSTITUTE((UPPER(db!$G$2:$G$6347)),UPPER(N$137),"")))/LEN(N$137)))</f>
        <v>0</v>
      </c>
      <c r="O144" s="131">
        <f>IF(O$137="","",SUMPRODUCT(--(db!$B$2:$B$6347=$E144),(LEN(db!$G$2:$G$6347)-LEN(SUBSTITUTE((UPPER(db!$G$2:$G$6347)),UPPER(O$137),"")))/LEN(O$137)))</f>
        <v>0</v>
      </c>
      <c r="P144" s="131">
        <f>IF(P$137="","",SUMPRODUCT(--(db!$B$2:$B$6347=$E144),(LEN(db!$G$2:$G$6347)-LEN(SUBSTITUTE((UPPER(db!$G$2:$G$6347)),UPPER(P$137),"")))/LEN(P$137)))</f>
        <v>0</v>
      </c>
      <c r="Q144" s="131">
        <f>IF(Q$137="","",SUMPRODUCT(--(db!$B$2:$B$6347=$E144),(LEN(db!$G$2:$G$6347)-LEN(SUBSTITUTE((UPPER(db!$G$2:$G$6347)),UPPER(Q$137),"")))/LEN(Q$137)))</f>
        <v>0</v>
      </c>
      <c r="R144" s="131">
        <f>IF(R$137="","",SUMPRODUCT(--(db!$B$2:$B$6347=$E144),(LEN(db!$G$2:$G$6347)-LEN(SUBSTITUTE((UPPER(db!$G$2:$G$6347)),UPPER(R$137),"")))/LEN(R$137)))</f>
        <v>0</v>
      </c>
      <c r="S144" s="131">
        <f>IF(S$137="","",SUMPRODUCT(--(db!$B$2:$B$6347=$E144),(LEN(db!$G$2:$G$6347)-LEN(SUBSTITUTE((UPPER(db!$G$2:$G$6347)),UPPER(S$137),"")))/LEN(S$137)))</f>
        <v>0</v>
      </c>
      <c r="T144" s="131">
        <f>IF(T$137="","",SUMPRODUCT(--(db!$B$2:$B$6347=$E144),(LEN(db!$G$2:$G$6347)-LEN(SUBSTITUTE((UPPER(db!$G$2:$G$6347)),UPPER(T$137),"")))/LEN(T$137)))</f>
        <v>0</v>
      </c>
      <c r="U144" s="131">
        <f>IF(U$137="","",SUMPRODUCT(--(db!$B$2:$B$6347=$E144),(LEN(db!$G$2:$G$6347)-LEN(SUBSTITUTE((UPPER(db!$G$2:$G$6347)),UPPER(U$137),"")))/LEN(U$137)))</f>
        <v>0</v>
      </c>
      <c r="V144" s="131">
        <f>IF(V$137="","",SUMPRODUCT(--(db!$B$2:$B$6347=$E144),(LEN(db!$G$2:$G$6347)-LEN(SUBSTITUTE((UPPER(db!$G$2:$G$6347)),UPPER(V$137),"")))/LEN(V$137)))</f>
        <v>0</v>
      </c>
      <c r="W144" s="131">
        <f>IF(W$137="","",SUMPRODUCT(--(db!$B$2:$B$6347=$E144),(LEN(db!$G$2:$G$6347)-LEN(SUBSTITUTE((UPPER(db!$G$2:$G$6347)),UPPER(W$137),"")))/LEN(W$137)))</f>
        <v>0</v>
      </c>
      <c r="X144" s="131">
        <f>IF(X$137="","",SUMPRODUCT(--(db!$B$2:$B$6347=$E144),(LEN(db!$G$2:$G$6347)-LEN(SUBSTITUTE((UPPER(db!$G$2:$G$6347)),UPPER(X$137),"")))/LEN(X$137)))</f>
        <v>0</v>
      </c>
      <c r="Y144" s="131">
        <f>IF(Y$137="","",SUMPRODUCT(--(db!$B$2:$B$6347=$E144),(LEN(db!$G$2:$G$6347)-LEN(SUBSTITUTE((UPPER(db!$G$2:$G$6347)),UPPER(Y$137),"")))/LEN(Y$137)))</f>
        <v>0</v>
      </c>
      <c r="Z144" s="131">
        <f>IF(Z$137="","",SUMPRODUCT(--(db!$B$2:$B$6347=$E144),(LEN(db!$G$2:$G$6347)-LEN(SUBSTITUTE((UPPER(db!$G$2:$G$6347)),UPPER(Z$137),"")))/LEN(Z$137)))</f>
        <v>0</v>
      </c>
      <c r="AA144" s="224"/>
      <c r="AB144" s="217"/>
      <c r="AC144" s="131">
        <f>IF(AC$137="","",SUMPRODUCT(--(db!$B$2:$B$6347=$E144),(LEN(db!$G$2:$G$6347)-LEN(SUBSTITUTE((UPPER(db!$G$2:$G$6347)),UPPER(AC$137),"")))/LEN(AC$137)))</f>
        <v>0</v>
      </c>
      <c r="AD144" s="131">
        <f>IF(AD$137="","",SUMPRODUCT(--(db!$B$2:$B$6347=$E144),(LEN(db!$G$2:$G$6347)-LEN(SUBSTITUTE((UPPER(db!$G$2:$G$6347)),UPPER(AD$137),"")))/LEN(AD$137)))</f>
        <v>0</v>
      </c>
      <c r="AE144" s="131">
        <f>IF(AE$137="","",SUMPRODUCT(--(db!$B$2:$B$6347=$E144),(LEN(db!$G$2:$G$6347)-LEN(SUBSTITUTE((UPPER(db!$G$2:$G$6347)),UPPER(AE$137),"")))/LEN(AE$137)))</f>
        <v>0</v>
      </c>
      <c r="AF144" s="131">
        <f>IF(AF$137="","",SUMPRODUCT(--(db!$B$2:$B$6347=$E144),(LEN(db!$G$2:$G$6347)-LEN(SUBSTITUTE((UPPER(db!$G$2:$G$6347)),UPPER(AF$137),"")))/LEN(AF$137)))</f>
        <v>0</v>
      </c>
      <c r="AG144" s="224"/>
      <c r="AH144" s="131">
        <f>IF(AH$137="","",SUMPRODUCT(--(db!$B$2:$B$6347=$E144),(LEN(db!$G$2:$G$6347)-LEN(SUBSTITUTE((UPPER(db!$G$2:$G$6347)),UPPER(AH$137),"")))/LEN(AH$137)))</f>
        <v>0</v>
      </c>
      <c r="AI144" s="131">
        <f>IF(AI$137="","",SUMPRODUCT(--(db!$B$2:$B$6347=$E144),(LEN(db!$G$2:$G$6347)-LEN(SUBSTITUTE((UPPER(db!$G$2:$G$6347)),UPPER(AI$137),"")))/LEN(AI$137)))</f>
        <v>0</v>
      </c>
      <c r="AJ144" s="131">
        <f>IF(AJ$137="","",SUMPRODUCT(--(db!$B$2:$B$6347=$E144),(LEN(db!$G$2:$G$6347)-LEN(SUBSTITUTE((UPPER(db!$G$2:$G$6347)),UPPER(AJ$137),"")))/LEN(AJ$137)))</f>
        <v>0</v>
      </c>
      <c r="AK144" s="131">
        <f>IF(AK$137="","",SUMPRODUCT(--(db!$B$2:$B$6347=$E144),(LEN(db!$G$2:$G$6347)-LEN(SUBSTITUTE((UPPER(db!$G$2:$G$6347)),UPPER(AK$137),"")))/LEN(AK$137)))</f>
        <v>0</v>
      </c>
      <c r="AL144" s="131">
        <f>IF(AL$137="","",SUMPRODUCT(--(db!$B$2:$B$6347=$E144),(LEN(db!$G$2:$G$6347)-LEN(SUBSTITUTE((UPPER(db!$G$2:$G$6347)),UPPER(AL$137),"")))/LEN(AL$137)))</f>
        <v>0</v>
      </c>
      <c r="AM144" s="131">
        <f>IF(AM$137="","",SUMPRODUCT(--(db!$B$2:$B$6347=$E144),(LEN(db!$G$2:$G$6347)-LEN(SUBSTITUTE((UPPER(db!$G$2:$G$6347)),UPPER(AM$137),"")))/LEN(AM$137)))</f>
        <v>0</v>
      </c>
      <c r="AN144" s="131">
        <f>IF(AN$137="","",SUMPRODUCT(--(db!$B$2:$B$6347=$E144),(LEN(db!$G$2:$G$6347)-LEN(SUBSTITUTE((UPPER(db!$G$2:$G$6347)),UPPER(AN$137),"")))/LEN(AN$137)))</f>
        <v>0</v>
      </c>
      <c r="AO144" s="131">
        <f>IF(AO$137="","",SUMPRODUCT(--(db!$B$2:$B$6347=$E144),(LEN(db!$G$2:$G$6347)-LEN(SUBSTITUTE((UPPER(db!$G$2:$G$6347)),UPPER(AO$137),"")))/LEN(AO$137)))</f>
        <v>0</v>
      </c>
      <c r="AP144" s="131">
        <f>IF(AP$137="","",SUMPRODUCT(--(db!$B$2:$B$6347=$E144),(LEN(db!$G$2:$G$6347)-LEN(SUBSTITUTE((UPPER(db!$G$2:$G$6347)),UPPER(AP$137),"")))/LEN(AP$137)))</f>
        <v>0</v>
      </c>
      <c r="AQ144" s="225">
        <f>IF(AQ$137="","",SUMPRODUCT(--(db!$B$2:$B$6347=$E144),(LEN(db!$G$2:$G$6347)-LEN(SUBSTITUTE((UPPER(db!$G$2:$G$6347)),UPPER(AQ$137),"")))/LEN(AQ$137)))</f>
        <v>0</v>
      </c>
      <c r="AR144" s="120">
        <v>7</v>
      </c>
      <c r="AS144" s="115">
        <v>161</v>
      </c>
      <c r="AT144" s="205" t="s">
        <v>243</v>
      </c>
      <c r="AU144" s="122">
        <f t="shared" si="29"/>
        <v>0</v>
      </c>
      <c r="AW144" s="347"/>
      <c r="AX144" s="295"/>
      <c r="AY144" s="335" t="s">
        <v>290</v>
      </c>
      <c r="AZ144" s="335" t="s">
        <v>370</v>
      </c>
      <c r="BA144" s="335" t="s">
        <v>371</v>
      </c>
      <c r="BK144" s="61"/>
      <c r="BL144" s="61"/>
      <c r="BM144" s="61"/>
    </row>
    <row r="145" spans="3:65" x14ac:dyDescent="0.25">
      <c r="C145" s="115"/>
      <c r="D145" s="115"/>
      <c r="E145" s="116">
        <v>8</v>
      </c>
      <c r="F145" s="221">
        <f>IF(F$137="","",SUMPRODUCT(--(db!$B$2:$B$6347=$E145),(LEN(db!$G$2:$G$6347)-LEN(SUBSTITUTE((UPPER(db!$G$2:$G$6347)),UPPER(F$137),"")))/LEN(F$137)))</f>
        <v>0</v>
      </c>
      <c r="G145" s="30">
        <f>IF(G$137="","",SUMPRODUCT(--(db!$B$2:$B$6347=$E145),(LEN(db!$G$2:$G$6347)-LEN(SUBSTITUTE((UPPER(db!$G$2:$G$6347)),UPPER(G$137),"")))/LEN(G$137)))</f>
        <v>0</v>
      </c>
      <c r="H145" s="30">
        <f>IF(H$137="","",SUMPRODUCT(--(db!$B$2:$B$6347=$E145),(LEN(db!$G$2:$G$6347)-LEN(SUBSTITUTE((UPPER(db!$G$2:$G$6347)),UPPER(H$137),"")))/LEN(H$137)))</f>
        <v>0</v>
      </c>
      <c r="I145" s="30">
        <f>IF(I$137="","",SUMPRODUCT(--(db!$B$2:$B$6347=$E145),(LEN(db!$G$2:$G$6347)-LEN(SUBSTITUTE((UPPER(db!$G$2:$G$6347)),UPPER(I$137),"")))/LEN(I$137)))</f>
        <v>0</v>
      </c>
      <c r="J145" s="30">
        <f>IF(J$137="","",SUMPRODUCT(--(db!$B$2:$B$6347=$E145),(LEN(db!$G$2:$G$6347)-LEN(SUBSTITUTE((UPPER(db!$G$2:$G$6347)),UPPER(J$137),"")))/LEN(J$137)))</f>
        <v>0</v>
      </c>
      <c r="K145" s="30">
        <f>IF(K$137="","",SUMPRODUCT(--(db!$B$2:$B$6347=$E145),(LEN(db!$G$2:$G$6347)-LEN(SUBSTITUTE((UPPER(db!$G$2:$G$6347)),UPPER(K$137),"")))/LEN(K$137)))</f>
        <v>0</v>
      </c>
      <c r="L145" s="30">
        <f>IF(L$137="","",SUMPRODUCT(--(db!$B$2:$B$6347=$E145),(LEN(db!$G$2:$G$6347)-LEN(SUBSTITUTE((UPPER(db!$G$2:$G$6347)),UPPER(L$137),"")))/LEN(L$137)))</f>
        <v>0</v>
      </c>
      <c r="M145" s="30">
        <f>IF(M$137="","",SUMPRODUCT(--(db!$B$2:$B$6347=$E145),(LEN(db!$G$2:$G$6347)-LEN(SUBSTITUTE((UPPER(db!$G$2:$G$6347)),UPPER(M$137),"")))/LEN(M$137)))</f>
        <v>0</v>
      </c>
      <c r="N145" s="30">
        <f>IF(N$137="","",SUMPRODUCT(--(db!$B$2:$B$6347=$E145),(LEN(db!$G$2:$G$6347)-LEN(SUBSTITUTE((UPPER(db!$G$2:$G$6347)),UPPER(N$137),"")))/LEN(N$137)))</f>
        <v>0</v>
      </c>
      <c r="O145" s="30">
        <f>IF(O$137="","",SUMPRODUCT(--(db!$B$2:$B$6347=$E145),(LEN(db!$G$2:$G$6347)-LEN(SUBSTITUTE((UPPER(db!$G$2:$G$6347)),UPPER(O$137),"")))/LEN(O$137)))</f>
        <v>0</v>
      </c>
      <c r="P145" s="30">
        <f>IF(P$137="","",SUMPRODUCT(--(db!$B$2:$B$6347=$E145),(LEN(db!$G$2:$G$6347)-LEN(SUBSTITUTE((UPPER(db!$G$2:$G$6347)),UPPER(P$137),"")))/LEN(P$137)))</f>
        <v>0</v>
      </c>
      <c r="Q145" s="30">
        <f>IF(Q$137="","",SUMPRODUCT(--(db!$B$2:$B$6347=$E145),(LEN(db!$G$2:$G$6347)-LEN(SUBSTITUTE((UPPER(db!$G$2:$G$6347)),UPPER(Q$137),"")))/LEN(Q$137)))</f>
        <v>0</v>
      </c>
      <c r="R145" s="30">
        <f>IF(R$137="","",SUMPRODUCT(--(db!$B$2:$B$6347=$E145),(LEN(db!$G$2:$G$6347)-LEN(SUBSTITUTE((UPPER(db!$G$2:$G$6347)),UPPER(R$137),"")))/LEN(R$137)))</f>
        <v>0</v>
      </c>
      <c r="S145" s="30">
        <f>IF(S$137="","",SUMPRODUCT(--(db!$B$2:$B$6347=$E145),(LEN(db!$G$2:$G$6347)-LEN(SUBSTITUTE((UPPER(db!$G$2:$G$6347)),UPPER(S$137),"")))/LEN(S$137)))</f>
        <v>0</v>
      </c>
      <c r="T145" s="30">
        <f>IF(T$137="","",SUMPRODUCT(--(db!$B$2:$B$6347=$E145),(LEN(db!$G$2:$G$6347)-LEN(SUBSTITUTE((UPPER(db!$G$2:$G$6347)),UPPER(T$137),"")))/LEN(T$137)))</f>
        <v>0</v>
      </c>
      <c r="U145" s="30">
        <f>IF(U$137="","",SUMPRODUCT(--(db!$B$2:$B$6347=$E145),(LEN(db!$G$2:$G$6347)-LEN(SUBSTITUTE((UPPER(db!$G$2:$G$6347)),UPPER(U$137),"")))/LEN(U$137)))</f>
        <v>0</v>
      </c>
      <c r="V145" s="30">
        <f>IF(V$137="","",SUMPRODUCT(--(db!$B$2:$B$6347=$E145),(LEN(db!$G$2:$G$6347)-LEN(SUBSTITUTE((UPPER(db!$G$2:$G$6347)),UPPER(V$137),"")))/LEN(V$137)))</f>
        <v>0</v>
      </c>
      <c r="W145" s="30">
        <f>IF(W$137="","",SUMPRODUCT(--(db!$B$2:$B$6347=$E145),(LEN(db!$G$2:$G$6347)-LEN(SUBSTITUTE((UPPER(db!$G$2:$G$6347)),UPPER(W$137),"")))/LEN(W$137)))</f>
        <v>0</v>
      </c>
      <c r="X145" s="30">
        <f>IF(X$137="","",SUMPRODUCT(--(db!$B$2:$B$6347=$E145),(LEN(db!$G$2:$G$6347)-LEN(SUBSTITUTE((UPPER(db!$G$2:$G$6347)),UPPER(X$137),"")))/LEN(X$137)))</f>
        <v>0</v>
      </c>
      <c r="Y145" s="30">
        <f>IF(Y$137="","",SUMPRODUCT(--(db!$B$2:$B$6347=$E145),(LEN(db!$G$2:$G$6347)-LEN(SUBSTITUTE((UPPER(db!$G$2:$G$6347)),UPPER(Y$137),"")))/LEN(Y$137)))</f>
        <v>0</v>
      </c>
      <c r="Z145" s="30">
        <f>IF(Z$137="","",SUMPRODUCT(--(db!$B$2:$B$6347=$E145),(LEN(db!$G$2:$G$6347)-LEN(SUBSTITUTE((UPPER(db!$G$2:$G$6347)),UPPER(Z$137),"")))/LEN(Z$137)))</f>
        <v>0</v>
      </c>
      <c r="AA145" s="30">
        <f>IF(AA$137="","",SUMPRODUCT(--(db!$B$2:$B$6347=$E145),(LEN(db!$G$2:$G$6347)-LEN(SUBSTITUTE((UPPER(db!$G$2:$G$6347)),UPPER(AA$137),"")))/LEN(AA$137)))</f>
        <v>0</v>
      </c>
      <c r="AB145" s="30">
        <f>IF(AB$137="","",SUMPRODUCT(--(db!$B$2:$B$6347=$E145),(LEN(db!$G$2:$G$6347)-LEN(SUBSTITUTE((UPPER(db!$G$2:$G$6347)),UPPER(AB$137),"")))/LEN(AB$137)))</f>
        <v>0</v>
      </c>
      <c r="AC145" s="30">
        <f>IF(AC$137="","",SUMPRODUCT(--(db!$B$2:$B$6347=$E145),(LEN(db!$G$2:$G$6347)-LEN(SUBSTITUTE((UPPER(db!$G$2:$G$6347)),UPPER(AC$137),"")))/LEN(AC$137)))</f>
        <v>0</v>
      </c>
      <c r="AD145" s="30">
        <f>IF(AD$137="","",SUMPRODUCT(--(db!$B$2:$B$6347=$E145),(LEN(db!$G$2:$G$6347)-LEN(SUBSTITUTE((UPPER(db!$G$2:$G$6347)),UPPER(AD$137),"")))/LEN(AD$137)))</f>
        <v>0</v>
      </c>
      <c r="AE145" s="30">
        <f>IF(AE$137="","",SUMPRODUCT(--(db!$B$2:$B$6347=$E145),(LEN(db!$G$2:$G$6347)-LEN(SUBSTITUTE((UPPER(db!$G$2:$G$6347)),UPPER(AE$137),"")))/LEN(AE$137)))</f>
        <v>0</v>
      </c>
      <c r="AF145" s="30">
        <f>IF(AF$137="","",SUMPRODUCT(--(db!$B$2:$B$6347=$E145),(LEN(db!$G$2:$G$6347)-LEN(SUBSTITUTE((UPPER(db!$G$2:$G$6347)),UPPER(AF$137),"")))/LEN(AF$137)))</f>
        <v>0</v>
      </c>
      <c r="AG145" s="30">
        <f>IF(AG$137="","",SUMPRODUCT(--(db!$B$2:$B$6347=$E145),(LEN(db!$G$2:$G$6347)-LEN(SUBSTITUTE((UPPER(db!$G$2:$G$6347)),UPPER(AG$137),"")))/LEN(AG$137)))</f>
        <v>0</v>
      </c>
      <c r="AH145" s="30">
        <f>IF(AH$137="","",SUMPRODUCT(--(db!$B$2:$B$6347=$E145),(LEN(db!$G$2:$G$6347)-LEN(SUBSTITUTE((UPPER(db!$G$2:$G$6347)),UPPER(AH$137),"")))/LEN(AH$137)))</f>
        <v>0</v>
      </c>
      <c r="AI145" s="30">
        <f>IF(AI$137="","",SUMPRODUCT(--(db!$B$2:$B$6347=$E145),(LEN(db!$G$2:$G$6347)-LEN(SUBSTITUTE((UPPER(db!$G$2:$G$6347)),UPPER(AI$137),"")))/LEN(AI$137)))</f>
        <v>0</v>
      </c>
      <c r="AJ145" s="30">
        <f>IF(AJ$137="","",SUMPRODUCT(--(db!$B$2:$B$6347=$E145),(LEN(db!$G$2:$G$6347)-LEN(SUBSTITUTE((UPPER(db!$G$2:$G$6347)),UPPER(AJ$137),"")))/LEN(AJ$137)))</f>
        <v>0</v>
      </c>
      <c r="AK145" s="30">
        <f>IF(AK$137="","",SUMPRODUCT(--(db!$B$2:$B$6347=$E145),(LEN(db!$G$2:$G$6347)-LEN(SUBSTITUTE((UPPER(db!$G$2:$G$6347)),UPPER(AK$137),"")))/LEN(AK$137)))</f>
        <v>0</v>
      </c>
      <c r="AL145" s="30">
        <f>IF(AL$137="","",SUMPRODUCT(--(db!$B$2:$B$6347=$E145),(LEN(db!$G$2:$G$6347)-LEN(SUBSTITUTE((UPPER(db!$G$2:$G$6347)),UPPER(AL$137),"")))/LEN(AL$137)))</f>
        <v>0</v>
      </c>
      <c r="AM145" s="30">
        <f>IF(AM$137="","",SUMPRODUCT(--(db!$B$2:$B$6347=$E145),(LEN(db!$G$2:$G$6347)-LEN(SUBSTITUTE((UPPER(db!$G$2:$G$6347)),UPPER(AM$137),"")))/LEN(AM$137)))</f>
        <v>0</v>
      </c>
      <c r="AN145" s="30">
        <f>IF(AN$137="","",SUMPRODUCT(--(db!$B$2:$B$6347=$E145),(LEN(db!$G$2:$G$6347)-LEN(SUBSTITUTE((UPPER(db!$G$2:$G$6347)),UPPER(AN$137),"")))/LEN(AN$137)))</f>
        <v>0</v>
      </c>
      <c r="AO145" s="30">
        <f>IF(AO$137="","",SUMPRODUCT(--(db!$B$2:$B$6347=$E145),(LEN(db!$G$2:$G$6347)-LEN(SUBSTITUTE((UPPER(db!$G$2:$G$6347)),UPPER(AO$137),"")))/LEN(AO$137)))</f>
        <v>0</v>
      </c>
      <c r="AP145" s="30">
        <f>IF(AP$137="","",SUMPRODUCT(--(db!$B$2:$B$6347=$E145),(LEN(db!$G$2:$G$6347)-LEN(SUBSTITUTE((UPPER(db!$G$2:$G$6347)),UPPER(AP$137),"")))/LEN(AP$137)))</f>
        <v>0</v>
      </c>
      <c r="AQ145" s="222">
        <f>IF(AQ$137="","",SUMPRODUCT(--(db!$B$2:$B$6347=$E145),(LEN(db!$G$2:$G$6347)-LEN(SUBSTITUTE((UPPER(db!$G$2:$G$6347)),UPPER(AQ$137),"")))/LEN(AQ$137)))</f>
        <v>0</v>
      </c>
      <c r="AR145" s="120">
        <v>8</v>
      </c>
      <c r="AS145" s="115"/>
      <c r="AT145" s="115"/>
      <c r="AU145" s="122">
        <f t="shared" si="29"/>
        <v>0</v>
      </c>
      <c r="AW145" s="344"/>
      <c r="AX145" s="344"/>
      <c r="AY145" s="346">
        <f>MOD(AY142,19)</f>
        <v>0</v>
      </c>
      <c r="AZ145" s="346">
        <f>MOD(AZ142,19)</f>
        <v>0</v>
      </c>
      <c r="BA145" s="346">
        <f>MOD(BA142,19)</f>
        <v>0</v>
      </c>
      <c r="BK145" s="61"/>
      <c r="BL145" s="61"/>
      <c r="BM145" s="61"/>
    </row>
    <row r="146" spans="3:65" x14ac:dyDescent="0.25">
      <c r="C146" s="115"/>
      <c r="D146" s="115"/>
      <c r="E146" s="116">
        <v>9</v>
      </c>
      <c r="F146" s="221">
        <f>IF(F$137="","",SUMPRODUCT(--(db!$B$2:$B$6347=$E146),(LEN(db!$G$2:$G$6347)-LEN(SUBSTITUTE((UPPER(db!$G$2:$G$6347)),UPPER(F$137),"")))/LEN(F$137)))</f>
        <v>0</v>
      </c>
      <c r="G146" s="30">
        <f>IF(G$137="","",SUMPRODUCT(--(db!$B$2:$B$6347=$E146),(LEN(db!$G$2:$G$6347)-LEN(SUBSTITUTE((UPPER(db!$G$2:$G$6347)),UPPER(G$137),"")))/LEN(G$137)))</f>
        <v>0</v>
      </c>
      <c r="H146" s="30">
        <f>IF(H$137="","",SUMPRODUCT(--(db!$B$2:$B$6347=$E146),(LEN(db!$G$2:$G$6347)-LEN(SUBSTITUTE((UPPER(db!$G$2:$G$6347)),UPPER(H$137),"")))/LEN(H$137)))</f>
        <v>0</v>
      </c>
      <c r="I146" s="30">
        <f>IF(I$137="","",SUMPRODUCT(--(db!$B$2:$B$6347=$E146),(LEN(db!$G$2:$G$6347)-LEN(SUBSTITUTE((UPPER(db!$G$2:$G$6347)),UPPER(I$137),"")))/LEN(I$137)))</f>
        <v>0</v>
      </c>
      <c r="J146" s="30">
        <f>IF(J$137="","",SUMPRODUCT(--(db!$B$2:$B$6347=$E146),(LEN(db!$G$2:$G$6347)-LEN(SUBSTITUTE((UPPER(db!$G$2:$G$6347)),UPPER(J$137),"")))/LEN(J$137)))</f>
        <v>0</v>
      </c>
      <c r="K146" s="30">
        <f>IF(K$137="","",SUMPRODUCT(--(db!$B$2:$B$6347=$E146),(LEN(db!$G$2:$G$6347)-LEN(SUBSTITUTE((UPPER(db!$G$2:$G$6347)),UPPER(K$137),"")))/LEN(K$137)))</f>
        <v>0</v>
      </c>
      <c r="L146" s="30">
        <f>IF(L$137="","",SUMPRODUCT(--(db!$B$2:$B$6347=$E146),(LEN(db!$G$2:$G$6347)-LEN(SUBSTITUTE((UPPER(db!$G$2:$G$6347)),UPPER(L$137),"")))/LEN(L$137)))</f>
        <v>0</v>
      </c>
      <c r="M146" s="30">
        <f>IF(M$137="","",SUMPRODUCT(--(db!$B$2:$B$6347=$E146),(LEN(db!$G$2:$G$6347)-LEN(SUBSTITUTE((UPPER(db!$G$2:$G$6347)),UPPER(M$137),"")))/LEN(M$137)))</f>
        <v>0</v>
      </c>
      <c r="N146" s="30">
        <f>IF(N$137="","",SUMPRODUCT(--(db!$B$2:$B$6347=$E146),(LEN(db!$G$2:$G$6347)-LEN(SUBSTITUTE((UPPER(db!$G$2:$G$6347)),UPPER(N$137),"")))/LEN(N$137)))</f>
        <v>0</v>
      </c>
      <c r="O146" s="30">
        <f>IF(O$137="","",SUMPRODUCT(--(db!$B$2:$B$6347=$E146),(LEN(db!$G$2:$G$6347)-LEN(SUBSTITUTE((UPPER(db!$G$2:$G$6347)),UPPER(O$137),"")))/LEN(O$137)))</f>
        <v>0</v>
      </c>
      <c r="P146" s="30">
        <f>IF(P$137="","",SUMPRODUCT(--(db!$B$2:$B$6347=$E146),(LEN(db!$G$2:$G$6347)-LEN(SUBSTITUTE((UPPER(db!$G$2:$G$6347)),UPPER(P$137),"")))/LEN(P$137)))</f>
        <v>0</v>
      </c>
      <c r="Q146" s="30">
        <f>IF(Q$137="","",SUMPRODUCT(--(db!$B$2:$B$6347=$E146),(LEN(db!$G$2:$G$6347)-LEN(SUBSTITUTE((UPPER(db!$G$2:$G$6347)),UPPER(Q$137),"")))/LEN(Q$137)))</f>
        <v>0</v>
      </c>
      <c r="R146" s="30">
        <f>IF(R$137="","",SUMPRODUCT(--(db!$B$2:$B$6347=$E146),(LEN(db!$G$2:$G$6347)-LEN(SUBSTITUTE((UPPER(db!$G$2:$G$6347)),UPPER(R$137),"")))/LEN(R$137)))</f>
        <v>0</v>
      </c>
      <c r="S146" s="30">
        <f>IF(S$137="","",SUMPRODUCT(--(db!$B$2:$B$6347=$E146),(LEN(db!$G$2:$G$6347)-LEN(SUBSTITUTE((UPPER(db!$G$2:$G$6347)),UPPER(S$137),"")))/LEN(S$137)))</f>
        <v>0</v>
      </c>
      <c r="T146" s="30">
        <f>IF(T$137="","",SUMPRODUCT(--(db!$B$2:$B$6347=$E146),(LEN(db!$G$2:$G$6347)-LEN(SUBSTITUTE((UPPER(db!$G$2:$G$6347)),UPPER(T$137),"")))/LEN(T$137)))</f>
        <v>0</v>
      </c>
      <c r="U146" s="30">
        <f>IF(U$137="","",SUMPRODUCT(--(db!$B$2:$B$6347=$E146),(LEN(db!$G$2:$G$6347)-LEN(SUBSTITUTE((UPPER(db!$G$2:$G$6347)),UPPER(U$137),"")))/LEN(U$137)))</f>
        <v>0</v>
      </c>
      <c r="V146" s="30">
        <f>IF(V$137="","",SUMPRODUCT(--(db!$B$2:$B$6347=$E146),(LEN(db!$G$2:$G$6347)-LEN(SUBSTITUTE((UPPER(db!$G$2:$G$6347)),UPPER(V$137),"")))/LEN(V$137)))</f>
        <v>0</v>
      </c>
      <c r="W146" s="30">
        <f>IF(W$137="","",SUMPRODUCT(--(db!$B$2:$B$6347=$E146),(LEN(db!$G$2:$G$6347)-LEN(SUBSTITUTE((UPPER(db!$G$2:$G$6347)),UPPER(W$137),"")))/LEN(W$137)))</f>
        <v>0</v>
      </c>
      <c r="X146" s="30">
        <f>IF(X$137="","",SUMPRODUCT(--(db!$B$2:$B$6347=$E146),(LEN(db!$G$2:$G$6347)-LEN(SUBSTITUTE((UPPER(db!$G$2:$G$6347)),UPPER(X$137),"")))/LEN(X$137)))</f>
        <v>0</v>
      </c>
      <c r="Y146" s="30">
        <f>IF(Y$137="","",SUMPRODUCT(--(db!$B$2:$B$6347=$E146),(LEN(db!$G$2:$G$6347)-LEN(SUBSTITUTE((UPPER(db!$G$2:$G$6347)),UPPER(Y$137),"")))/LEN(Y$137)))</f>
        <v>0</v>
      </c>
      <c r="Z146" s="30">
        <f>IF(Z$137="","",SUMPRODUCT(--(db!$B$2:$B$6347=$E146),(LEN(db!$G$2:$G$6347)-LEN(SUBSTITUTE((UPPER(db!$G$2:$G$6347)),UPPER(Z$137),"")))/LEN(Z$137)))</f>
        <v>0</v>
      </c>
      <c r="AA146" s="30">
        <f>IF(AA$137="","",SUMPRODUCT(--(db!$B$2:$B$6347=$E146),(LEN(db!$G$2:$G$6347)-LEN(SUBSTITUTE((UPPER(db!$G$2:$G$6347)),UPPER(AA$137),"")))/LEN(AA$137)))</f>
        <v>0</v>
      </c>
      <c r="AB146" s="30">
        <f>IF(AB$137="","",SUMPRODUCT(--(db!$B$2:$B$6347=$E146),(LEN(db!$G$2:$G$6347)-LEN(SUBSTITUTE((UPPER(db!$G$2:$G$6347)),UPPER(AB$137),"")))/LEN(AB$137)))</f>
        <v>0</v>
      </c>
      <c r="AC146" s="30">
        <f>IF(AC$137="","",SUMPRODUCT(--(db!$B$2:$B$6347=$E146),(LEN(db!$G$2:$G$6347)-LEN(SUBSTITUTE((UPPER(db!$G$2:$G$6347)),UPPER(AC$137),"")))/LEN(AC$137)))</f>
        <v>0</v>
      </c>
      <c r="AD146" s="30">
        <f>IF(AD$137="","",SUMPRODUCT(--(db!$B$2:$B$6347=$E146),(LEN(db!$G$2:$G$6347)-LEN(SUBSTITUTE((UPPER(db!$G$2:$G$6347)),UPPER(AD$137),"")))/LEN(AD$137)))</f>
        <v>0</v>
      </c>
      <c r="AE146" s="30">
        <f>IF(AE$137="","",SUMPRODUCT(--(db!$B$2:$B$6347=$E146),(LEN(db!$G$2:$G$6347)-LEN(SUBSTITUTE((UPPER(db!$G$2:$G$6347)),UPPER(AE$137),"")))/LEN(AE$137)))</f>
        <v>0</v>
      </c>
      <c r="AF146" s="30">
        <f>IF(AF$137="","",SUMPRODUCT(--(db!$B$2:$B$6347=$E146),(LEN(db!$G$2:$G$6347)-LEN(SUBSTITUTE((UPPER(db!$G$2:$G$6347)),UPPER(AF$137),"")))/LEN(AF$137)))</f>
        <v>0</v>
      </c>
      <c r="AG146" s="30">
        <f>IF(AG$137="","",SUMPRODUCT(--(db!$B$2:$B$6347=$E146),(LEN(db!$G$2:$G$6347)-LEN(SUBSTITUTE((UPPER(db!$G$2:$G$6347)),UPPER(AG$137),"")))/LEN(AG$137)))</f>
        <v>0</v>
      </c>
      <c r="AH146" s="30">
        <f>IF(AH$137="","",SUMPRODUCT(--(db!$B$2:$B$6347=$E146),(LEN(db!$G$2:$G$6347)-LEN(SUBSTITUTE((UPPER(db!$G$2:$G$6347)),UPPER(AH$137),"")))/LEN(AH$137)))</f>
        <v>0</v>
      </c>
      <c r="AI146" s="30">
        <f>IF(AI$137="","",SUMPRODUCT(--(db!$B$2:$B$6347=$E146),(LEN(db!$G$2:$G$6347)-LEN(SUBSTITUTE((UPPER(db!$G$2:$G$6347)),UPPER(AI$137),"")))/LEN(AI$137)))</f>
        <v>0</v>
      </c>
      <c r="AJ146" s="30">
        <f>IF(AJ$137="","",SUMPRODUCT(--(db!$B$2:$B$6347=$E146),(LEN(db!$G$2:$G$6347)-LEN(SUBSTITUTE((UPPER(db!$G$2:$G$6347)),UPPER(AJ$137),"")))/LEN(AJ$137)))</f>
        <v>0</v>
      </c>
      <c r="AK146" s="30">
        <f>IF(AK$137="","",SUMPRODUCT(--(db!$B$2:$B$6347=$E146),(LEN(db!$G$2:$G$6347)-LEN(SUBSTITUTE((UPPER(db!$G$2:$G$6347)),UPPER(AK$137),"")))/LEN(AK$137)))</f>
        <v>0</v>
      </c>
      <c r="AL146" s="30">
        <f>IF(AL$137="","",SUMPRODUCT(--(db!$B$2:$B$6347=$E146),(LEN(db!$G$2:$G$6347)-LEN(SUBSTITUTE((UPPER(db!$G$2:$G$6347)),UPPER(AL$137),"")))/LEN(AL$137)))</f>
        <v>0</v>
      </c>
      <c r="AM146" s="30">
        <f>IF(AM$137="","",SUMPRODUCT(--(db!$B$2:$B$6347=$E146),(LEN(db!$G$2:$G$6347)-LEN(SUBSTITUTE((UPPER(db!$G$2:$G$6347)),UPPER(AM$137),"")))/LEN(AM$137)))</f>
        <v>0</v>
      </c>
      <c r="AN146" s="30">
        <f>IF(AN$137="","",SUMPRODUCT(--(db!$B$2:$B$6347=$E146),(LEN(db!$G$2:$G$6347)-LEN(SUBSTITUTE((UPPER(db!$G$2:$G$6347)),UPPER(AN$137),"")))/LEN(AN$137)))</f>
        <v>0</v>
      </c>
      <c r="AO146" s="30">
        <f>IF(AO$137="","",SUMPRODUCT(--(db!$B$2:$B$6347=$E146),(LEN(db!$G$2:$G$6347)-LEN(SUBSTITUTE((UPPER(db!$G$2:$G$6347)),UPPER(AO$137),"")))/LEN(AO$137)))</f>
        <v>0</v>
      </c>
      <c r="AP146" s="30">
        <f>IF(AP$137="","",SUMPRODUCT(--(db!$B$2:$B$6347=$E146),(LEN(db!$G$2:$G$6347)-LEN(SUBSTITUTE((UPPER(db!$G$2:$G$6347)),UPPER(AP$137),"")))/LEN(AP$137)))</f>
        <v>0</v>
      </c>
      <c r="AQ146" s="222">
        <f>IF(AQ$137="","",SUMPRODUCT(--(db!$B$2:$B$6347=$E146),(LEN(db!$G$2:$G$6347)-LEN(SUBSTITUTE((UPPER(db!$G$2:$G$6347)),UPPER(AQ$137),"")))/LEN(AQ$137)))</f>
        <v>0</v>
      </c>
      <c r="AR146" s="120">
        <v>9</v>
      </c>
      <c r="AS146" s="115"/>
      <c r="AT146" s="115"/>
      <c r="AU146" s="122">
        <f t="shared" si="29"/>
        <v>0</v>
      </c>
      <c r="AW146" s="344"/>
      <c r="AX146" s="344"/>
      <c r="AY146" s="344"/>
      <c r="AZ146" s="344"/>
      <c r="BA146" s="344"/>
      <c r="BK146" s="61"/>
      <c r="BL146" s="61"/>
      <c r="BM146" s="61"/>
    </row>
    <row r="147" spans="3:65" x14ac:dyDescent="0.25">
      <c r="C147" s="115" t="s">
        <v>248</v>
      </c>
      <c r="D147" s="115">
        <v>231</v>
      </c>
      <c r="E147" s="116">
        <v>10</v>
      </c>
      <c r="F147" s="215"/>
      <c r="G147" s="216"/>
      <c r="H147" s="216"/>
      <c r="I147" s="216"/>
      <c r="J147" s="216"/>
      <c r="K147" s="217"/>
      <c r="L147" s="136">
        <f>IF(L$137="","",SUMPRODUCT(--(db!$B$2:$B$6347=$E147),(LEN(db!$G$2:$G$6347)-LEN(SUBSTITUTE((UPPER(db!$G$2:$G$6347)),UPPER(L$137),"")))/LEN(L$137)))</f>
        <v>0</v>
      </c>
      <c r="M147" s="136">
        <f>IF(M$137="","",SUMPRODUCT(--(db!$B$2:$B$6347=$E147),(LEN(db!$G$2:$G$6347)-LEN(SUBSTITUTE((UPPER(db!$G$2:$G$6347)),UPPER(M$137),"")))/LEN(M$137)))</f>
        <v>0</v>
      </c>
      <c r="N147" s="136">
        <f>IF(N$137="","",SUMPRODUCT(--(db!$B$2:$B$6347=$E147),(LEN(db!$G$2:$G$6347)-LEN(SUBSTITUTE((UPPER(db!$G$2:$G$6347)),UPPER(N$137),"")))/LEN(N$137)))</f>
        <v>0</v>
      </c>
      <c r="O147" s="136">
        <f>IF(O$137="","",SUMPRODUCT(--(db!$B$2:$B$6347=$E147),(LEN(db!$G$2:$G$6347)-LEN(SUBSTITUTE((UPPER(db!$G$2:$G$6347)),UPPER(O$137),"")))/LEN(O$137)))</f>
        <v>0</v>
      </c>
      <c r="P147" s="136">
        <f>IF(P$137="","",SUMPRODUCT(--(db!$B$2:$B$6347=$E147),(LEN(db!$G$2:$G$6347)-LEN(SUBSTITUTE((UPPER(db!$G$2:$G$6347)),UPPER(P$137),"")))/LEN(P$137)))</f>
        <v>0</v>
      </c>
      <c r="Q147" s="136">
        <f>IF(Q$137="","",SUMPRODUCT(--(db!$B$2:$B$6347=$E147),(LEN(db!$G$2:$G$6347)-LEN(SUBSTITUTE((UPPER(db!$G$2:$G$6347)),UPPER(Q$137),"")))/LEN(Q$137)))</f>
        <v>0</v>
      </c>
      <c r="R147" s="136">
        <f>IF(R$137="","",SUMPRODUCT(--(db!$B$2:$B$6347=$E147),(LEN(db!$G$2:$G$6347)-LEN(SUBSTITUTE((UPPER(db!$G$2:$G$6347)),UPPER(R$137),"")))/LEN(R$137)))</f>
        <v>0</v>
      </c>
      <c r="S147" s="136">
        <f>IF(S$137="","",SUMPRODUCT(--(db!$B$2:$B$6347=$E147),(LEN(db!$G$2:$G$6347)-LEN(SUBSTITUTE((UPPER(db!$G$2:$G$6347)),UPPER(S$137),"")))/LEN(S$137)))</f>
        <v>0</v>
      </c>
      <c r="T147" s="136">
        <f>IF(T$137="","",SUMPRODUCT(--(db!$B$2:$B$6347=$E147),(LEN(db!$G$2:$G$6347)-LEN(SUBSTITUTE((UPPER(db!$G$2:$G$6347)),UPPER(T$137),"")))/LEN(T$137)))</f>
        <v>0</v>
      </c>
      <c r="U147" s="136">
        <f>IF(U$137="","",SUMPRODUCT(--(db!$B$2:$B$6347=$E147),(LEN(db!$G$2:$G$6347)-LEN(SUBSTITUTE((UPPER(db!$G$2:$G$6347)),UPPER(U$137),"")))/LEN(U$137)))</f>
        <v>0</v>
      </c>
      <c r="V147" s="136">
        <f>IF(V$137="","",SUMPRODUCT(--(db!$B$2:$B$6347=$E147),(LEN(db!$G$2:$G$6347)-LEN(SUBSTITUTE((UPPER(db!$G$2:$G$6347)),UPPER(V$137),"")))/LEN(V$137)))</f>
        <v>0</v>
      </c>
      <c r="W147" s="136">
        <f>IF(W$137="","",SUMPRODUCT(--(db!$B$2:$B$6347=$E147),(LEN(db!$G$2:$G$6347)-LEN(SUBSTITUTE((UPPER(db!$G$2:$G$6347)),UPPER(W$137),"")))/LEN(W$137)))</f>
        <v>0</v>
      </c>
      <c r="X147" s="136">
        <f>IF(X$137="","",SUMPRODUCT(--(db!$B$2:$B$6347=$E147),(LEN(db!$G$2:$G$6347)-LEN(SUBSTITUTE((UPPER(db!$G$2:$G$6347)),UPPER(X$137),"")))/LEN(X$137)))</f>
        <v>0</v>
      </c>
      <c r="Y147" s="136">
        <f>IF(Y$137="","",SUMPRODUCT(--(db!$B$2:$B$6347=$E147),(LEN(db!$G$2:$G$6347)-LEN(SUBSTITUTE((UPPER(db!$G$2:$G$6347)),UPPER(Y$137),"")))/LEN(Y$137)))</f>
        <v>0</v>
      </c>
      <c r="Z147" s="136">
        <f>IF(Z$137="","",SUMPRODUCT(--(db!$B$2:$B$6347=$E147),(LEN(db!$G$2:$G$6347)-LEN(SUBSTITUTE((UPPER(db!$G$2:$G$6347)),UPPER(Z$137),"")))/LEN(Z$137)))</f>
        <v>0</v>
      </c>
      <c r="AA147" s="224"/>
      <c r="AB147" s="136">
        <f>IF(AB$137="","",SUMPRODUCT(--(db!$B$2:$B$6347=$E147),(LEN(db!$G$2:$G$6347)-LEN(SUBSTITUTE((UPPER(db!$G$2:$G$6347)),UPPER(AB$137),"")))/LEN(AB$137)))</f>
        <v>0</v>
      </c>
      <c r="AC147" s="136">
        <f>IF(AC$137="","",SUMPRODUCT(--(db!$B$2:$B$6347=$E147),(LEN(db!$G$2:$G$6347)-LEN(SUBSTITUTE((UPPER(db!$G$2:$G$6347)),UPPER(AC$137),"")))/LEN(AC$137)))</f>
        <v>0</v>
      </c>
      <c r="AD147" s="136">
        <f>IF(AD$137="","",SUMPRODUCT(--(db!$B$2:$B$6347=$E147),(LEN(db!$G$2:$G$6347)-LEN(SUBSTITUTE((UPPER(db!$G$2:$G$6347)),UPPER(AD$137),"")))/LEN(AD$137)))</f>
        <v>0</v>
      </c>
      <c r="AE147" s="136">
        <f>IF(AE$137="","",SUMPRODUCT(--(db!$B$2:$B$6347=$E147),(LEN(db!$G$2:$G$6347)-LEN(SUBSTITUTE((UPPER(db!$G$2:$G$6347)),UPPER(AE$137),"")))/LEN(AE$137)))</f>
        <v>0</v>
      </c>
      <c r="AF147" s="136">
        <f>IF(AF$137="","",SUMPRODUCT(--(db!$B$2:$B$6347=$E147),(LEN(db!$G$2:$G$6347)-LEN(SUBSTITUTE((UPPER(db!$G$2:$G$6347)),UPPER(AF$137),"")))/LEN(AF$137)))</f>
        <v>0</v>
      </c>
      <c r="AG147" s="136">
        <f>IF(AG$137="","",SUMPRODUCT(--(db!$B$2:$B$6347=$E147),(LEN(db!$G$2:$G$6347)-LEN(SUBSTITUTE((UPPER(db!$G$2:$G$6347)),UPPER(AG$137),"")))/LEN(AG$137)))</f>
        <v>0</v>
      </c>
      <c r="AH147" s="136">
        <f>IF(AH$137="","",SUMPRODUCT(--(db!$B$2:$B$6347=$E147),(LEN(db!$G$2:$G$6347)-LEN(SUBSTITUTE((UPPER(db!$G$2:$G$6347)),UPPER(AH$137),"")))/LEN(AH$137)))</f>
        <v>0</v>
      </c>
      <c r="AI147" s="224"/>
      <c r="AJ147" s="136">
        <f>IF(AJ$137="","",SUMPRODUCT(--(db!$B$2:$B$6347=$E147),(LEN(db!$G$2:$G$6347)-LEN(SUBSTITUTE((UPPER(db!$G$2:$G$6347)),UPPER(AJ$137),"")))/LEN(AJ$137)))</f>
        <v>0</v>
      </c>
      <c r="AK147" s="136">
        <f>IF(AK$137="","",SUMPRODUCT(--(db!$B$2:$B$6347=$E147),(LEN(db!$G$2:$G$6347)-LEN(SUBSTITUTE((UPPER(db!$G$2:$G$6347)),UPPER(AK$137),"")))/LEN(AK$137)))</f>
        <v>0</v>
      </c>
      <c r="AL147" s="136">
        <f>IF(AL$137="","",SUMPRODUCT(--(db!$B$2:$B$6347=$E147),(LEN(db!$G$2:$G$6347)-LEN(SUBSTITUTE((UPPER(db!$G$2:$G$6347)),UPPER(AL$137),"")))/LEN(AL$137)))</f>
        <v>0</v>
      </c>
      <c r="AM147" s="136">
        <f>IF(AM$137="","",SUMPRODUCT(--(db!$B$2:$B$6347=$E147),(LEN(db!$G$2:$G$6347)-LEN(SUBSTITUTE((UPPER(db!$G$2:$G$6347)),UPPER(AM$137),"")))/LEN(AM$137)))</f>
        <v>0</v>
      </c>
      <c r="AN147" s="136">
        <f>IF(AN$137="","",SUMPRODUCT(--(db!$B$2:$B$6347=$E147),(LEN(db!$G$2:$G$6347)-LEN(SUBSTITUTE((UPPER(db!$G$2:$G$6347)),UPPER(AN$137),"")))/LEN(AN$137)))</f>
        <v>0</v>
      </c>
      <c r="AO147" s="136">
        <f>IF(AO$137="","",SUMPRODUCT(--(db!$B$2:$B$6347=$E147),(LEN(db!$G$2:$G$6347)-LEN(SUBSTITUTE((UPPER(db!$G$2:$G$6347)),UPPER(AO$137),"")))/LEN(AO$137)))</f>
        <v>0</v>
      </c>
      <c r="AP147" s="136">
        <f>IF(AP$137="","",SUMPRODUCT(--(db!$B$2:$B$6347=$E147),(LEN(db!$G$2:$G$6347)-LEN(SUBSTITUTE((UPPER(db!$G$2:$G$6347)),UPPER(AP$137),"")))/LEN(AP$137)))</f>
        <v>0</v>
      </c>
      <c r="AQ147" s="226">
        <f>IF(AQ$137="","",SUMPRODUCT(--(db!$B$2:$B$6347=$E147),(LEN(db!$G$2:$G$6347)-LEN(SUBSTITUTE((UPPER(db!$G$2:$G$6347)),UPPER(AQ$137),"")))/LEN(AQ$137)))</f>
        <v>0</v>
      </c>
      <c r="AR147" s="120">
        <v>10</v>
      </c>
      <c r="AS147" s="115">
        <v>231</v>
      </c>
      <c r="AT147" s="205" t="s">
        <v>248</v>
      </c>
      <c r="AU147" s="122">
        <f t="shared" si="29"/>
        <v>0</v>
      </c>
      <c r="AW147" s="61"/>
      <c r="AX147" s="61"/>
      <c r="BK147" s="61"/>
      <c r="BL147" s="61"/>
      <c r="BM147" s="61"/>
    </row>
    <row r="148" spans="3:65" x14ac:dyDescent="0.25">
      <c r="C148" s="115" t="s">
        <v>248</v>
      </c>
      <c r="D148" s="115">
        <v>231</v>
      </c>
      <c r="E148" s="116">
        <v>11</v>
      </c>
      <c r="F148" s="215"/>
      <c r="G148" s="216"/>
      <c r="H148" s="216"/>
      <c r="I148" s="216"/>
      <c r="J148" s="216"/>
      <c r="K148" s="217"/>
      <c r="L148" s="136">
        <f>IF(L$137="","",SUMPRODUCT(--(db!$B$2:$B$6347=$E148),(LEN(db!$G$2:$G$6347)-LEN(SUBSTITUTE((UPPER(db!$G$2:$G$6347)),UPPER(L$137),"")))/LEN(L$137)))</f>
        <v>0</v>
      </c>
      <c r="M148" s="136">
        <f>IF(M$137="","",SUMPRODUCT(--(db!$B$2:$B$6347=$E148),(LEN(db!$G$2:$G$6347)-LEN(SUBSTITUTE((UPPER(db!$G$2:$G$6347)),UPPER(M$137),"")))/LEN(M$137)))</f>
        <v>0</v>
      </c>
      <c r="N148" s="136">
        <f>IF(N$137="","",SUMPRODUCT(--(db!$B$2:$B$6347=$E148),(LEN(db!$G$2:$G$6347)-LEN(SUBSTITUTE((UPPER(db!$G$2:$G$6347)),UPPER(N$137),"")))/LEN(N$137)))</f>
        <v>0</v>
      </c>
      <c r="O148" s="136">
        <f>IF(O$137="","",SUMPRODUCT(--(db!$B$2:$B$6347=$E148),(LEN(db!$G$2:$G$6347)-LEN(SUBSTITUTE((UPPER(db!$G$2:$G$6347)),UPPER(O$137),"")))/LEN(O$137)))</f>
        <v>0</v>
      </c>
      <c r="P148" s="136">
        <f>IF(P$137="","",SUMPRODUCT(--(db!$B$2:$B$6347=$E148),(LEN(db!$G$2:$G$6347)-LEN(SUBSTITUTE((UPPER(db!$G$2:$G$6347)),UPPER(P$137),"")))/LEN(P$137)))</f>
        <v>0</v>
      </c>
      <c r="Q148" s="136">
        <f>IF(Q$137="","",SUMPRODUCT(--(db!$B$2:$B$6347=$E148),(LEN(db!$G$2:$G$6347)-LEN(SUBSTITUTE((UPPER(db!$G$2:$G$6347)),UPPER(Q$137),"")))/LEN(Q$137)))</f>
        <v>0</v>
      </c>
      <c r="R148" s="136">
        <f>IF(R$137="","",SUMPRODUCT(--(db!$B$2:$B$6347=$E148),(LEN(db!$G$2:$G$6347)-LEN(SUBSTITUTE((UPPER(db!$G$2:$G$6347)),UPPER(R$137),"")))/LEN(R$137)))</f>
        <v>0</v>
      </c>
      <c r="S148" s="136">
        <f>IF(S$137="","",SUMPRODUCT(--(db!$B$2:$B$6347=$E148),(LEN(db!$G$2:$G$6347)-LEN(SUBSTITUTE((UPPER(db!$G$2:$G$6347)),UPPER(S$137),"")))/LEN(S$137)))</f>
        <v>0</v>
      </c>
      <c r="T148" s="136">
        <f>IF(T$137="","",SUMPRODUCT(--(db!$B$2:$B$6347=$E148),(LEN(db!$G$2:$G$6347)-LEN(SUBSTITUTE((UPPER(db!$G$2:$G$6347)),UPPER(T$137),"")))/LEN(T$137)))</f>
        <v>0</v>
      </c>
      <c r="U148" s="136">
        <f>IF(U$137="","",SUMPRODUCT(--(db!$B$2:$B$6347=$E148),(LEN(db!$G$2:$G$6347)-LEN(SUBSTITUTE((UPPER(db!$G$2:$G$6347)),UPPER(U$137),"")))/LEN(U$137)))</f>
        <v>0</v>
      </c>
      <c r="V148" s="136">
        <f>IF(V$137="","",SUMPRODUCT(--(db!$B$2:$B$6347=$E148),(LEN(db!$G$2:$G$6347)-LEN(SUBSTITUTE((UPPER(db!$G$2:$G$6347)),UPPER(V$137),"")))/LEN(V$137)))</f>
        <v>0</v>
      </c>
      <c r="W148" s="136">
        <f>IF(W$137="","",SUMPRODUCT(--(db!$B$2:$B$6347=$E148),(LEN(db!$G$2:$G$6347)-LEN(SUBSTITUTE((UPPER(db!$G$2:$G$6347)),UPPER(W$137),"")))/LEN(W$137)))</f>
        <v>0</v>
      </c>
      <c r="X148" s="136">
        <f>IF(X$137="","",SUMPRODUCT(--(db!$B$2:$B$6347=$E148),(LEN(db!$G$2:$G$6347)-LEN(SUBSTITUTE((UPPER(db!$G$2:$G$6347)),UPPER(X$137),"")))/LEN(X$137)))</f>
        <v>0</v>
      </c>
      <c r="Y148" s="136">
        <f>IF(Y$137="","",SUMPRODUCT(--(db!$B$2:$B$6347=$E148),(LEN(db!$G$2:$G$6347)-LEN(SUBSTITUTE((UPPER(db!$G$2:$G$6347)),UPPER(Y$137),"")))/LEN(Y$137)))</f>
        <v>0</v>
      </c>
      <c r="Z148" s="136">
        <f>IF(Z$137="","",SUMPRODUCT(--(db!$B$2:$B$6347=$E148),(LEN(db!$G$2:$G$6347)-LEN(SUBSTITUTE((UPPER(db!$G$2:$G$6347)),UPPER(Z$137),"")))/LEN(Z$137)))</f>
        <v>0</v>
      </c>
      <c r="AA148" s="224"/>
      <c r="AB148" s="136">
        <f>IF(AB$137="","",SUMPRODUCT(--(db!$B$2:$B$6347=$E148),(LEN(db!$G$2:$G$6347)-LEN(SUBSTITUTE((UPPER(db!$G$2:$G$6347)),UPPER(AB$137),"")))/LEN(AB$137)))</f>
        <v>0</v>
      </c>
      <c r="AC148" s="136">
        <f>IF(AC$137="","",SUMPRODUCT(--(db!$B$2:$B$6347=$E148),(LEN(db!$G$2:$G$6347)-LEN(SUBSTITUTE((UPPER(db!$G$2:$G$6347)),UPPER(AC$137),"")))/LEN(AC$137)))</f>
        <v>0</v>
      </c>
      <c r="AD148" s="136">
        <f>IF(AD$137="","",SUMPRODUCT(--(db!$B$2:$B$6347=$E148),(LEN(db!$G$2:$G$6347)-LEN(SUBSTITUTE((UPPER(db!$G$2:$G$6347)),UPPER(AD$137),"")))/LEN(AD$137)))</f>
        <v>0</v>
      </c>
      <c r="AE148" s="136">
        <f>IF(AE$137="","",SUMPRODUCT(--(db!$B$2:$B$6347=$E148),(LEN(db!$G$2:$G$6347)-LEN(SUBSTITUTE((UPPER(db!$G$2:$G$6347)),UPPER(AE$137),"")))/LEN(AE$137)))</f>
        <v>0</v>
      </c>
      <c r="AF148" s="136">
        <f>IF(AF$137="","",SUMPRODUCT(--(db!$B$2:$B$6347=$E148),(LEN(db!$G$2:$G$6347)-LEN(SUBSTITUTE((UPPER(db!$G$2:$G$6347)),UPPER(AF$137),"")))/LEN(AF$137)))</f>
        <v>0</v>
      </c>
      <c r="AG148" s="136">
        <f>IF(AG$137="","",SUMPRODUCT(--(db!$B$2:$B$6347=$E148),(LEN(db!$G$2:$G$6347)-LEN(SUBSTITUTE((UPPER(db!$G$2:$G$6347)),UPPER(AG$137),"")))/LEN(AG$137)))</f>
        <v>0</v>
      </c>
      <c r="AH148" s="136">
        <f>IF(AH$137="","",SUMPRODUCT(--(db!$B$2:$B$6347=$E148),(LEN(db!$G$2:$G$6347)-LEN(SUBSTITUTE((UPPER(db!$G$2:$G$6347)),UPPER(AH$137),"")))/LEN(AH$137)))</f>
        <v>0</v>
      </c>
      <c r="AI148" s="224"/>
      <c r="AJ148" s="136">
        <f>IF(AJ$137="","",SUMPRODUCT(--(db!$B$2:$B$6347=$E148),(LEN(db!$G$2:$G$6347)-LEN(SUBSTITUTE((UPPER(db!$G$2:$G$6347)),UPPER(AJ$137),"")))/LEN(AJ$137)))</f>
        <v>0</v>
      </c>
      <c r="AK148" s="136">
        <f>IF(AK$137="","",SUMPRODUCT(--(db!$B$2:$B$6347=$E148),(LEN(db!$G$2:$G$6347)-LEN(SUBSTITUTE((UPPER(db!$G$2:$G$6347)),UPPER(AK$137),"")))/LEN(AK$137)))</f>
        <v>0</v>
      </c>
      <c r="AL148" s="136">
        <f>IF(AL$137="","",SUMPRODUCT(--(db!$B$2:$B$6347=$E148),(LEN(db!$G$2:$G$6347)-LEN(SUBSTITUTE((UPPER(db!$G$2:$G$6347)),UPPER(AL$137),"")))/LEN(AL$137)))</f>
        <v>0</v>
      </c>
      <c r="AM148" s="136">
        <f>IF(AM$137="","",SUMPRODUCT(--(db!$B$2:$B$6347=$E148),(LEN(db!$G$2:$G$6347)-LEN(SUBSTITUTE((UPPER(db!$G$2:$G$6347)),UPPER(AM$137),"")))/LEN(AM$137)))</f>
        <v>0</v>
      </c>
      <c r="AN148" s="136">
        <f>IF(AN$137="","",SUMPRODUCT(--(db!$B$2:$B$6347=$E148),(LEN(db!$G$2:$G$6347)-LEN(SUBSTITUTE((UPPER(db!$G$2:$G$6347)),UPPER(AN$137),"")))/LEN(AN$137)))</f>
        <v>0</v>
      </c>
      <c r="AO148" s="136">
        <f>IF(AO$137="","",SUMPRODUCT(--(db!$B$2:$B$6347=$E148),(LEN(db!$G$2:$G$6347)-LEN(SUBSTITUTE((UPPER(db!$G$2:$G$6347)),UPPER(AO$137),"")))/LEN(AO$137)))</f>
        <v>0</v>
      </c>
      <c r="AP148" s="136">
        <f>IF(AP$137="","",SUMPRODUCT(--(db!$B$2:$B$6347=$E148),(LEN(db!$G$2:$G$6347)-LEN(SUBSTITUTE((UPPER(db!$G$2:$G$6347)),UPPER(AP$137),"")))/LEN(AP$137)))</f>
        <v>0</v>
      </c>
      <c r="AQ148" s="226">
        <f>IF(AQ$137="","",SUMPRODUCT(--(db!$B$2:$B$6347=$E148),(LEN(db!$G$2:$G$6347)-LEN(SUBSTITUTE((UPPER(db!$G$2:$G$6347)),UPPER(AQ$137),"")))/LEN(AQ$137)))</f>
        <v>0</v>
      </c>
      <c r="AR148" s="120">
        <v>11</v>
      </c>
      <c r="AS148" s="115">
        <v>231</v>
      </c>
      <c r="AT148" s="205" t="s">
        <v>248</v>
      </c>
      <c r="AU148" s="122">
        <f t="shared" si="29"/>
        <v>0</v>
      </c>
      <c r="AW148" s="61"/>
      <c r="AX148" s="61"/>
      <c r="BK148" s="61"/>
      <c r="BL148" s="61"/>
      <c r="BM148" s="61"/>
    </row>
    <row r="149" spans="3:65" x14ac:dyDescent="0.25">
      <c r="C149" s="115" t="s">
        <v>248</v>
      </c>
      <c r="D149" s="115">
        <v>231</v>
      </c>
      <c r="E149" s="116">
        <v>12</v>
      </c>
      <c r="F149" s="215"/>
      <c r="G149" s="216"/>
      <c r="H149" s="216"/>
      <c r="I149" s="216"/>
      <c r="J149" s="216"/>
      <c r="K149" s="217"/>
      <c r="L149" s="136">
        <f>IF(L$137="","",SUMPRODUCT(--(db!$B$2:$B$6347=$E149),(LEN(db!$G$2:$G$6347)-LEN(SUBSTITUTE((UPPER(db!$G$2:$G$6347)),UPPER(L$137),"")))/LEN(L$137)))</f>
        <v>0</v>
      </c>
      <c r="M149" s="136">
        <f>IF(M$137="","",SUMPRODUCT(--(db!$B$2:$B$6347=$E149),(LEN(db!$G$2:$G$6347)-LEN(SUBSTITUTE((UPPER(db!$G$2:$G$6347)),UPPER(M$137),"")))/LEN(M$137)))</f>
        <v>0</v>
      </c>
      <c r="N149" s="136">
        <f>IF(N$137="","",SUMPRODUCT(--(db!$B$2:$B$6347=$E149),(LEN(db!$G$2:$G$6347)-LEN(SUBSTITUTE((UPPER(db!$G$2:$G$6347)),UPPER(N$137),"")))/LEN(N$137)))</f>
        <v>0</v>
      </c>
      <c r="O149" s="136">
        <f>IF(O$137="","",SUMPRODUCT(--(db!$B$2:$B$6347=$E149),(LEN(db!$G$2:$G$6347)-LEN(SUBSTITUTE((UPPER(db!$G$2:$G$6347)),UPPER(O$137),"")))/LEN(O$137)))</f>
        <v>0</v>
      </c>
      <c r="P149" s="136">
        <f>IF(P$137="","",SUMPRODUCT(--(db!$B$2:$B$6347=$E149),(LEN(db!$G$2:$G$6347)-LEN(SUBSTITUTE((UPPER(db!$G$2:$G$6347)),UPPER(P$137),"")))/LEN(P$137)))</f>
        <v>0</v>
      </c>
      <c r="Q149" s="136">
        <f>IF(Q$137="","",SUMPRODUCT(--(db!$B$2:$B$6347=$E149),(LEN(db!$G$2:$G$6347)-LEN(SUBSTITUTE((UPPER(db!$G$2:$G$6347)),UPPER(Q$137),"")))/LEN(Q$137)))</f>
        <v>0</v>
      </c>
      <c r="R149" s="136">
        <f>IF(R$137="","",SUMPRODUCT(--(db!$B$2:$B$6347=$E149),(LEN(db!$G$2:$G$6347)-LEN(SUBSTITUTE((UPPER(db!$G$2:$G$6347)),UPPER(R$137),"")))/LEN(R$137)))</f>
        <v>0</v>
      </c>
      <c r="S149" s="136">
        <f>IF(S$137="","",SUMPRODUCT(--(db!$B$2:$B$6347=$E149),(LEN(db!$G$2:$G$6347)-LEN(SUBSTITUTE((UPPER(db!$G$2:$G$6347)),UPPER(S$137),"")))/LEN(S$137)))</f>
        <v>0</v>
      </c>
      <c r="T149" s="136">
        <f>IF(T$137="","",SUMPRODUCT(--(db!$B$2:$B$6347=$E149),(LEN(db!$G$2:$G$6347)-LEN(SUBSTITUTE((UPPER(db!$G$2:$G$6347)),UPPER(T$137),"")))/LEN(T$137)))</f>
        <v>0</v>
      </c>
      <c r="U149" s="136">
        <f>IF(U$137="","",SUMPRODUCT(--(db!$B$2:$B$6347=$E149),(LEN(db!$G$2:$G$6347)-LEN(SUBSTITUTE((UPPER(db!$G$2:$G$6347)),UPPER(U$137),"")))/LEN(U$137)))</f>
        <v>0</v>
      </c>
      <c r="V149" s="136">
        <f>IF(V$137="","",SUMPRODUCT(--(db!$B$2:$B$6347=$E149),(LEN(db!$G$2:$G$6347)-LEN(SUBSTITUTE((UPPER(db!$G$2:$G$6347)),UPPER(V$137),"")))/LEN(V$137)))</f>
        <v>0</v>
      </c>
      <c r="W149" s="136">
        <f>IF(W$137="","",SUMPRODUCT(--(db!$B$2:$B$6347=$E149),(LEN(db!$G$2:$G$6347)-LEN(SUBSTITUTE((UPPER(db!$G$2:$G$6347)),UPPER(W$137),"")))/LEN(W$137)))</f>
        <v>0</v>
      </c>
      <c r="X149" s="136">
        <f>IF(X$137="","",SUMPRODUCT(--(db!$B$2:$B$6347=$E149),(LEN(db!$G$2:$G$6347)-LEN(SUBSTITUTE((UPPER(db!$G$2:$G$6347)),UPPER(X$137),"")))/LEN(X$137)))</f>
        <v>0</v>
      </c>
      <c r="Y149" s="136">
        <f>IF(Y$137="","",SUMPRODUCT(--(db!$B$2:$B$6347=$E149),(LEN(db!$G$2:$G$6347)-LEN(SUBSTITUTE((UPPER(db!$G$2:$G$6347)),UPPER(Y$137),"")))/LEN(Y$137)))</f>
        <v>0</v>
      </c>
      <c r="Z149" s="136">
        <f>IF(Z$137="","",SUMPRODUCT(--(db!$B$2:$B$6347=$E149),(LEN(db!$G$2:$G$6347)-LEN(SUBSTITUTE((UPPER(db!$G$2:$G$6347)),UPPER(Z$137),"")))/LEN(Z$137)))</f>
        <v>0</v>
      </c>
      <c r="AA149" s="227"/>
      <c r="AB149" s="136">
        <f>IF(AB$137="","",SUMPRODUCT(--(db!$B$2:$B$6347=$E149),(LEN(db!$G$2:$G$6347)-LEN(SUBSTITUTE((UPPER(db!$G$2:$G$6347)),UPPER(AB$137),"")))/LEN(AB$137)))</f>
        <v>0</v>
      </c>
      <c r="AC149" s="136">
        <f>IF(AC$137="","",SUMPRODUCT(--(db!$B$2:$B$6347=$E149),(LEN(db!$G$2:$G$6347)-LEN(SUBSTITUTE((UPPER(db!$G$2:$G$6347)),UPPER(AC$137),"")))/LEN(AC$137)))</f>
        <v>0</v>
      </c>
      <c r="AD149" s="136">
        <f>IF(AD$137="","",SUMPRODUCT(--(db!$B$2:$B$6347=$E149),(LEN(db!$G$2:$G$6347)-LEN(SUBSTITUTE((UPPER(db!$G$2:$G$6347)),UPPER(AD$137),"")))/LEN(AD$137)))</f>
        <v>0</v>
      </c>
      <c r="AE149" s="136">
        <f>IF(AE$137="","",SUMPRODUCT(--(db!$B$2:$B$6347=$E149),(LEN(db!$G$2:$G$6347)-LEN(SUBSTITUTE((UPPER(db!$G$2:$G$6347)),UPPER(AE$137),"")))/LEN(AE$137)))</f>
        <v>0</v>
      </c>
      <c r="AF149" s="136">
        <f>IF(AF$137="","",SUMPRODUCT(--(db!$B$2:$B$6347=$E149),(LEN(db!$G$2:$G$6347)-LEN(SUBSTITUTE((UPPER(db!$G$2:$G$6347)),UPPER(AF$137),"")))/LEN(AF$137)))</f>
        <v>0</v>
      </c>
      <c r="AG149" s="136">
        <f>IF(AG$137="","",SUMPRODUCT(--(db!$B$2:$B$6347=$E149),(LEN(db!$G$2:$G$6347)-LEN(SUBSTITUTE((UPPER(db!$G$2:$G$6347)),UPPER(AG$137),"")))/LEN(AG$137)))</f>
        <v>0</v>
      </c>
      <c r="AH149" s="136">
        <f>IF(AH$137="","",SUMPRODUCT(--(db!$B$2:$B$6347=$E149),(LEN(db!$G$2:$G$6347)-LEN(SUBSTITUTE((UPPER(db!$G$2:$G$6347)),UPPER(AH$137),"")))/LEN(AH$137)))</f>
        <v>0</v>
      </c>
      <c r="AI149" s="224"/>
      <c r="AJ149" s="136">
        <f>IF(AJ$137="","",SUMPRODUCT(--(db!$B$2:$B$6347=$E149),(LEN(db!$G$2:$G$6347)-LEN(SUBSTITUTE((UPPER(db!$G$2:$G$6347)),UPPER(AJ$137),"")))/LEN(AJ$137)))</f>
        <v>0</v>
      </c>
      <c r="AK149" s="136">
        <f>IF(AK$137="","",SUMPRODUCT(--(db!$B$2:$B$6347=$E149),(LEN(db!$G$2:$G$6347)-LEN(SUBSTITUTE((UPPER(db!$G$2:$G$6347)),UPPER(AK$137),"")))/LEN(AK$137)))</f>
        <v>0</v>
      </c>
      <c r="AL149" s="136">
        <f>IF(AL$137="","",SUMPRODUCT(--(db!$B$2:$B$6347=$E149),(LEN(db!$G$2:$G$6347)-LEN(SUBSTITUTE((UPPER(db!$G$2:$G$6347)),UPPER(AL$137),"")))/LEN(AL$137)))</f>
        <v>0</v>
      </c>
      <c r="AM149" s="136">
        <f>IF(AM$137="","",SUMPRODUCT(--(db!$B$2:$B$6347=$E149),(LEN(db!$G$2:$G$6347)-LEN(SUBSTITUTE((UPPER(db!$G$2:$G$6347)),UPPER(AM$137),"")))/LEN(AM$137)))</f>
        <v>0</v>
      </c>
      <c r="AN149" s="136">
        <f>IF(AN$137="","",SUMPRODUCT(--(db!$B$2:$B$6347=$E149),(LEN(db!$G$2:$G$6347)-LEN(SUBSTITUTE((UPPER(db!$G$2:$G$6347)),UPPER(AN$137),"")))/LEN(AN$137)))</f>
        <v>0</v>
      </c>
      <c r="AO149" s="136">
        <f>IF(AO$137="","",SUMPRODUCT(--(db!$B$2:$B$6347=$E149),(LEN(db!$G$2:$G$6347)-LEN(SUBSTITUTE((UPPER(db!$G$2:$G$6347)),UPPER(AO$137),"")))/LEN(AO$137)))</f>
        <v>0</v>
      </c>
      <c r="AP149" s="136">
        <f>IF(AP$137="","",SUMPRODUCT(--(db!$B$2:$B$6347=$E149),(LEN(db!$G$2:$G$6347)-LEN(SUBSTITUTE((UPPER(db!$G$2:$G$6347)),UPPER(AP$137),"")))/LEN(AP$137)))</f>
        <v>0</v>
      </c>
      <c r="AQ149" s="226">
        <f>IF(AQ$137="","",SUMPRODUCT(--(db!$B$2:$B$6347=$E149),(LEN(db!$G$2:$G$6347)-LEN(SUBSTITUTE((UPPER(db!$G$2:$G$6347)),UPPER(AQ$137),"")))/LEN(AQ$137)))</f>
        <v>0</v>
      </c>
      <c r="AR149" s="120">
        <v>12</v>
      </c>
      <c r="AS149" s="115">
        <v>231</v>
      </c>
      <c r="AT149" s="205" t="s">
        <v>248</v>
      </c>
      <c r="AU149" s="122">
        <f t="shared" si="29"/>
        <v>0</v>
      </c>
      <c r="AW149" s="61"/>
      <c r="AX149" s="61"/>
      <c r="BK149" s="61"/>
      <c r="BL149" s="61"/>
      <c r="BM149" s="61"/>
    </row>
    <row r="150" spans="3:65" ht="18.75" x14ac:dyDescent="0.3">
      <c r="C150" s="115" t="s">
        <v>251</v>
      </c>
      <c r="D150" s="115">
        <v>271</v>
      </c>
      <c r="E150" s="116">
        <v>13</v>
      </c>
      <c r="F150" s="215"/>
      <c r="G150" s="216"/>
      <c r="H150" s="216"/>
      <c r="I150" s="216"/>
      <c r="J150" s="216"/>
      <c r="K150" s="217"/>
      <c r="L150" s="139">
        <f>IF(L$137="","",SUMPRODUCT(--(db!$B$2:$B$6347=$E150),(LEN(db!$G$2:$G$6347)-LEN(SUBSTITUTE((UPPER(db!$G$2:$G$6347)),UPPER(L$137),"")))/LEN(L$137)))</f>
        <v>0</v>
      </c>
      <c r="M150" s="139">
        <f>IF(M$137="","",SUMPRODUCT(--(db!$B$2:$B$6347=$E150),(LEN(db!$G$2:$G$6347)-LEN(SUBSTITUTE((UPPER(db!$G$2:$G$6347)),UPPER(M$137),"")))/LEN(M$137)))</f>
        <v>0</v>
      </c>
      <c r="N150" s="139">
        <f>IF(N$137="","",SUMPRODUCT(--(db!$B$2:$B$6347=$E150),(LEN(db!$G$2:$G$6347)-LEN(SUBSTITUTE((UPPER(db!$G$2:$G$6347)),UPPER(N$137),"")))/LEN(N$137)))</f>
        <v>0</v>
      </c>
      <c r="O150" s="139">
        <f>IF(O$137="","",SUMPRODUCT(--(db!$B$2:$B$6347=$E150),(LEN(db!$G$2:$G$6347)-LEN(SUBSTITUTE((UPPER(db!$G$2:$G$6347)),UPPER(O$137),"")))/LEN(O$137)))</f>
        <v>0</v>
      </c>
      <c r="P150" s="139">
        <f>IF(P$137="","",SUMPRODUCT(--(db!$B$2:$B$6347=$E150),(LEN(db!$G$2:$G$6347)-LEN(SUBSTITUTE((UPPER(db!$G$2:$G$6347)),UPPER(P$137),"")))/LEN(P$137)))</f>
        <v>0</v>
      </c>
      <c r="Q150" s="139">
        <f>IF(Q$137="","",SUMPRODUCT(--(db!$B$2:$B$6347=$E150),(LEN(db!$G$2:$G$6347)-LEN(SUBSTITUTE((UPPER(db!$G$2:$G$6347)),UPPER(Q$137),"")))/LEN(Q$137)))</f>
        <v>0</v>
      </c>
      <c r="R150" s="139">
        <f>IF(R$137="","",SUMPRODUCT(--(db!$B$2:$B$6347=$E150),(LEN(db!$G$2:$G$6347)-LEN(SUBSTITUTE((UPPER(db!$G$2:$G$6347)),UPPER(R$137),"")))/LEN(R$137)))</f>
        <v>0</v>
      </c>
      <c r="S150" s="139">
        <f>IF(S$137="","",SUMPRODUCT(--(db!$B$2:$B$6347=$E150),(LEN(db!$G$2:$G$6347)-LEN(SUBSTITUTE((UPPER(db!$G$2:$G$6347)),UPPER(S$137),"")))/LEN(S$137)))</f>
        <v>0</v>
      </c>
      <c r="T150" s="139">
        <f>IF(T$137="","",SUMPRODUCT(--(db!$B$2:$B$6347=$E150),(LEN(db!$G$2:$G$6347)-LEN(SUBSTITUTE((UPPER(db!$G$2:$G$6347)),UPPER(T$137),"")))/LEN(T$137)))</f>
        <v>0</v>
      </c>
      <c r="U150" s="139">
        <f>IF(U$137="","",SUMPRODUCT(--(db!$B$2:$B$6347=$E150),(LEN(db!$G$2:$G$6347)-LEN(SUBSTITUTE((UPPER(db!$G$2:$G$6347)),UPPER(U$137),"")))/LEN(U$137)))</f>
        <v>0</v>
      </c>
      <c r="V150" s="139">
        <f>IF(V$137="","",SUMPRODUCT(--(db!$B$2:$B$6347=$E150),(LEN(db!$G$2:$G$6347)-LEN(SUBSTITUTE((UPPER(db!$G$2:$G$6347)),UPPER(V$137),"")))/LEN(V$137)))</f>
        <v>0</v>
      </c>
      <c r="W150" s="139">
        <f>IF(W$137="","",SUMPRODUCT(--(db!$B$2:$B$6347=$E150),(LEN(db!$G$2:$G$6347)-LEN(SUBSTITUTE((UPPER(db!$G$2:$G$6347)),UPPER(W$137),"")))/LEN(W$137)))</f>
        <v>0</v>
      </c>
      <c r="X150" s="139">
        <f>IF(X$137="","",SUMPRODUCT(--(db!$B$2:$B$6347=$E150),(LEN(db!$G$2:$G$6347)-LEN(SUBSTITUTE((UPPER(db!$G$2:$G$6347)),UPPER(X$137),"")))/LEN(X$137)))</f>
        <v>0</v>
      </c>
      <c r="Y150" s="139">
        <f>IF(Y$137="","",SUMPRODUCT(--(db!$B$2:$B$6347=$E150),(LEN(db!$G$2:$G$6347)-LEN(SUBSTITUTE((UPPER(db!$G$2:$G$6347)),UPPER(Y$137),"")))/LEN(Y$137)))</f>
        <v>0</v>
      </c>
      <c r="Z150" s="139">
        <f>IF(Z$137="","",SUMPRODUCT(--(db!$B$2:$B$6347=$E150),(LEN(db!$G$2:$G$6347)-LEN(SUBSTITUTE((UPPER(db!$G$2:$G$6347)),UPPER(Z$137),"")))/LEN(Z$137)))</f>
        <v>0</v>
      </c>
      <c r="AA150" s="224"/>
      <c r="AB150" s="217"/>
      <c r="AC150" s="139">
        <f>IF(AC$137="","",SUMPRODUCT(--(db!$B$2:$B$6347=$E150),(LEN(db!$G$2:$G$6347)-LEN(SUBSTITUTE((UPPER(db!$G$2:$G$6347)),UPPER(AC$137),"")))/LEN(AC$137)))</f>
        <v>0</v>
      </c>
      <c r="AD150" s="139">
        <f>IF(AD$137="","",SUMPRODUCT(--(db!$B$2:$B$6347=$E150),(LEN(db!$G$2:$G$6347)-LEN(SUBSTITUTE((UPPER(db!$G$2:$G$6347)),UPPER(AD$137),"")))/LEN(AD$137)))</f>
        <v>0</v>
      </c>
      <c r="AE150" s="139">
        <f>IF(AE$137="","",SUMPRODUCT(--(db!$B$2:$B$6347=$E150),(LEN(db!$G$2:$G$6347)-LEN(SUBSTITUTE((UPPER(db!$G$2:$G$6347)),UPPER(AE$137),"")))/LEN(AE$137)))</f>
        <v>0</v>
      </c>
      <c r="AF150" s="139">
        <f>IF(AF$137="","",SUMPRODUCT(--(db!$B$2:$B$6347=$E150),(LEN(db!$G$2:$G$6347)-LEN(SUBSTITUTE((UPPER(db!$G$2:$G$6347)),UPPER(AF$137),"")))/LEN(AF$137)))</f>
        <v>0</v>
      </c>
      <c r="AG150" s="139">
        <f>IF(AG$137="","",SUMPRODUCT(--(db!$B$2:$B$6347=$E150),(LEN(db!$G$2:$G$6347)-LEN(SUBSTITUTE((UPPER(db!$G$2:$G$6347)),UPPER(AG$137),"")))/LEN(AG$137)))</f>
        <v>0</v>
      </c>
      <c r="AH150" s="139">
        <f>IF(AH$137="","",SUMPRODUCT(--(db!$B$2:$B$6347=$E150),(LEN(db!$G$2:$G$6347)-LEN(SUBSTITUTE((UPPER(db!$G$2:$G$6347)),UPPER(AH$137),"")))/LEN(AH$137)))</f>
        <v>0</v>
      </c>
      <c r="AI150" s="224"/>
      <c r="AJ150" s="139">
        <f>IF(AJ$137="","",SUMPRODUCT(--(db!$B$2:$B$6347=$E150),(LEN(db!$G$2:$G$6347)-LEN(SUBSTITUTE((UPPER(db!$G$2:$G$6347)),UPPER(AJ$137),"")))/LEN(AJ$137)))</f>
        <v>0</v>
      </c>
      <c r="AK150" s="139">
        <f>IF(AK$137="","",SUMPRODUCT(--(db!$B$2:$B$6347=$E150),(LEN(db!$G$2:$G$6347)-LEN(SUBSTITUTE((UPPER(db!$G$2:$G$6347)),UPPER(AK$137),"")))/LEN(AK$137)))</f>
        <v>0</v>
      </c>
      <c r="AL150" s="139">
        <f>IF(AL$137="","",SUMPRODUCT(--(db!$B$2:$B$6347=$E150),(LEN(db!$G$2:$G$6347)-LEN(SUBSTITUTE((UPPER(db!$G$2:$G$6347)),UPPER(AL$137),"")))/LEN(AL$137)))</f>
        <v>0</v>
      </c>
      <c r="AM150" s="139">
        <f>IF(AM$137="","",SUMPRODUCT(--(db!$B$2:$B$6347=$E150),(LEN(db!$G$2:$G$6347)-LEN(SUBSTITUTE((UPPER(db!$G$2:$G$6347)),UPPER(AM$137),"")))/LEN(AM$137)))</f>
        <v>0</v>
      </c>
      <c r="AN150" s="139">
        <f>IF(AN$137="","",SUMPRODUCT(--(db!$B$2:$B$6347=$E150),(LEN(db!$G$2:$G$6347)-LEN(SUBSTITUTE((UPPER(db!$G$2:$G$6347)),UPPER(AN$137),"")))/LEN(AN$137)))</f>
        <v>0</v>
      </c>
      <c r="AO150" s="139">
        <f>IF(AO$137="","",SUMPRODUCT(--(db!$B$2:$B$6347=$E150),(LEN(db!$G$2:$G$6347)-LEN(SUBSTITUTE((UPPER(db!$G$2:$G$6347)),UPPER(AO$137),"")))/LEN(AO$137)))</f>
        <v>0</v>
      </c>
      <c r="AP150" s="139">
        <f>IF(AP$137="","",SUMPRODUCT(--(db!$B$2:$B$6347=$E150),(LEN(db!$G$2:$G$6347)-LEN(SUBSTITUTE((UPPER(db!$G$2:$G$6347)),UPPER(AP$137),"")))/LEN(AP$137)))</f>
        <v>0</v>
      </c>
      <c r="AQ150" s="228">
        <f>IF(AQ$137="","",SUMPRODUCT(--(db!$B$2:$B$6347=$E150),(LEN(db!$G$2:$G$6347)-LEN(SUBSTITUTE((UPPER(db!$G$2:$G$6347)),UPPER(AQ$137),"")))/LEN(AQ$137)))</f>
        <v>0</v>
      </c>
      <c r="AR150" s="120">
        <v>13</v>
      </c>
      <c r="AS150" s="115">
        <v>271</v>
      </c>
      <c r="AT150" s="205" t="s">
        <v>251</v>
      </c>
      <c r="AU150" s="122">
        <f t="shared" si="29"/>
        <v>0</v>
      </c>
      <c r="AW150" s="277" t="s">
        <v>364</v>
      </c>
      <c r="AX150" s="312"/>
      <c r="AY150" s="312"/>
      <c r="AZ150" s="312"/>
      <c r="BA150" s="312"/>
      <c r="BB150" s="312"/>
      <c r="BC150" s="312"/>
      <c r="BD150" s="9"/>
      <c r="BK150" s="61"/>
      <c r="BL150" s="61"/>
      <c r="BM150" s="61"/>
    </row>
    <row r="151" spans="3:65" x14ac:dyDescent="0.25">
      <c r="C151" s="115" t="s">
        <v>248</v>
      </c>
      <c r="D151" s="115">
        <v>231</v>
      </c>
      <c r="E151" s="116">
        <v>14</v>
      </c>
      <c r="F151" s="215"/>
      <c r="G151" s="216"/>
      <c r="H151" s="216"/>
      <c r="I151" s="216"/>
      <c r="J151" s="216"/>
      <c r="K151" s="217"/>
      <c r="L151" s="136">
        <f>IF(L$137="","",SUMPRODUCT(--(db!$B$2:$B$6347=$E151),(LEN(db!$G$2:$G$6347)-LEN(SUBSTITUTE((UPPER(db!$G$2:$G$6347)),UPPER(L$137),"")))/LEN(L$137)))</f>
        <v>0</v>
      </c>
      <c r="M151" s="136">
        <f>IF(M$137="","",SUMPRODUCT(--(db!$B$2:$B$6347=$E151),(LEN(db!$G$2:$G$6347)-LEN(SUBSTITUTE((UPPER(db!$G$2:$G$6347)),UPPER(M$137),"")))/LEN(M$137)))</f>
        <v>0</v>
      </c>
      <c r="N151" s="136">
        <f>IF(N$137="","",SUMPRODUCT(--(db!$B$2:$B$6347=$E151),(LEN(db!$G$2:$G$6347)-LEN(SUBSTITUTE((UPPER(db!$G$2:$G$6347)),UPPER(N$137),"")))/LEN(N$137)))</f>
        <v>0</v>
      </c>
      <c r="O151" s="136">
        <f>IF(O$137="","",SUMPRODUCT(--(db!$B$2:$B$6347=$E151),(LEN(db!$G$2:$G$6347)-LEN(SUBSTITUTE((UPPER(db!$G$2:$G$6347)),UPPER(O$137),"")))/LEN(O$137)))</f>
        <v>0</v>
      </c>
      <c r="P151" s="136">
        <f>IF(P$137="","",SUMPRODUCT(--(db!$B$2:$B$6347=$E151),(LEN(db!$G$2:$G$6347)-LEN(SUBSTITUTE((UPPER(db!$G$2:$G$6347)),UPPER(P$137),"")))/LEN(P$137)))</f>
        <v>0</v>
      </c>
      <c r="Q151" s="136">
        <f>IF(Q$137="","",SUMPRODUCT(--(db!$B$2:$B$6347=$E151),(LEN(db!$G$2:$G$6347)-LEN(SUBSTITUTE((UPPER(db!$G$2:$G$6347)),UPPER(Q$137),"")))/LEN(Q$137)))</f>
        <v>0</v>
      </c>
      <c r="R151" s="136">
        <f>IF(R$137="","",SUMPRODUCT(--(db!$B$2:$B$6347=$E151),(LEN(db!$G$2:$G$6347)-LEN(SUBSTITUTE((UPPER(db!$G$2:$G$6347)),UPPER(R$137),"")))/LEN(R$137)))</f>
        <v>0</v>
      </c>
      <c r="S151" s="136">
        <f>IF(S$137="","",SUMPRODUCT(--(db!$B$2:$B$6347=$E151),(LEN(db!$G$2:$G$6347)-LEN(SUBSTITUTE((UPPER(db!$G$2:$G$6347)),UPPER(S$137),"")))/LEN(S$137)))</f>
        <v>0</v>
      </c>
      <c r="T151" s="136">
        <f>IF(T$137="","",SUMPRODUCT(--(db!$B$2:$B$6347=$E151),(LEN(db!$G$2:$G$6347)-LEN(SUBSTITUTE((UPPER(db!$G$2:$G$6347)),UPPER(T$137),"")))/LEN(T$137)))</f>
        <v>0</v>
      </c>
      <c r="U151" s="136">
        <f>IF(U$137="","",SUMPRODUCT(--(db!$B$2:$B$6347=$E151),(LEN(db!$G$2:$G$6347)-LEN(SUBSTITUTE((UPPER(db!$G$2:$G$6347)),UPPER(U$137),"")))/LEN(U$137)))</f>
        <v>0</v>
      </c>
      <c r="V151" s="136">
        <f>IF(V$137="","",SUMPRODUCT(--(db!$B$2:$B$6347=$E151),(LEN(db!$G$2:$G$6347)-LEN(SUBSTITUTE((UPPER(db!$G$2:$G$6347)),UPPER(V$137),"")))/LEN(V$137)))</f>
        <v>0</v>
      </c>
      <c r="W151" s="136">
        <f>IF(W$137="","",SUMPRODUCT(--(db!$B$2:$B$6347=$E151),(LEN(db!$G$2:$G$6347)-LEN(SUBSTITUTE((UPPER(db!$G$2:$G$6347)),UPPER(W$137),"")))/LEN(W$137)))</f>
        <v>0</v>
      </c>
      <c r="X151" s="136">
        <f>IF(X$137="","",SUMPRODUCT(--(db!$B$2:$B$6347=$E151),(LEN(db!$G$2:$G$6347)-LEN(SUBSTITUTE((UPPER(db!$G$2:$G$6347)),UPPER(X$137),"")))/LEN(X$137)))</f>
        <v>0</v>
      </c>
      <c r="Y151" s="136">
        <f>IF(Y$137="","",SUMPRODUCT(--(db!$B$2:$B$6347=$E151),(LEN(db!$G$2:$G$6347)-LEN(SUBSTITUTE((UPPER(db!$G$2:$G$6347)),UPPER(Y$137),"")))/LEN(Y$137)))</f>
        <v>0</v>
      </c>
      <c r="Z151" s="136">
        <f>IF(Z$137="","",SUMPRODUCT(--(db!$B$2:$B$6347=$E151),(LEN(db!$G$2:$G$6347)-LEN(SUBSTITUTE((UPPER(db!$G$2:$G$6347)),UPPER(Z$137),"")))/LEN(Z$137)))</f>
        <v>0</v>
      </c>
      <c r="AA151" s="229"/>
      <c r="AB151" s="136">
        <f>IF(AB$137="","",SUMPRODUCT(--(db!$B$2:$B$6347=$E151),(LEN(db!$G$2:$G$6347)-LEN(SUBSTITUTE((UPPER(db!$G$2:$G$6347)),UPPER(AB$137),"")))/LEN(AB$137)))</f>
        <v>0</v>
      </c>
      <c r="AC151" s="136">
        <f>IF(AC$137="","",SUMPRODUCT(--(db!$B$2:$B$6347=$E151),(LEN(db!$G$2:$G$6347)-LEN(SUBSTITUTE((UPPER(db!$G$2:$G$6347)),UPPER(AC$137),"")))/LEN(AC$137)))</f>
        <v>0</v>
      </c>
      <c r="AD151" s="136">
        <f>IF(AD$137="","",SUMPRODUCT(--(db!$B$2:$B$6347=$E151),(LEN(db!$G$2:$G$6347)-LEN(SUBSTITUTE((UPPER(db!$G$2:$G$6347)),UPPER(AD$137),"")))/LEN(AD$137)))</f>
        <v>0</v>
      </c>
      <c r="AE151" s="136">
        <f>IF(AE$137="","",SUMPRODUCT(--(db!$B$2:$B$6347=$E151),(LEN(db!$G$2:$G$6347)-LEN(SUBSTITUTE((UPPER(db!$G$2:$G$6347)),UPPER(AE$137),"")))/LEN(AE$137)))</f>
        <v>0</v>
      </c>
      <c r="AF151" s="136">
        <f>IF(AF$137="","",SUMPRODUCT(--(db!$B$2:$B$6347=$E151),(LEN(db!$G$2:$G$6347)-LEN(SUBSTITUTE((UPPER(db!$G$2:$G$6347)),UPPER(AF$137),"")))/LEN(AF$137)))</f>
        <v>0</v>
      </c>
      <c r="AG151" s="136">
        <f>IF(AG$137="","",SUMPRODUCT(--(db!$B$2:$B$6347=$E151),(LEN(db!$G$2:$G$6347)-LEN(SUBSTITUTE((UPPER(db!$G$2:$G$6347)),UPPER(AG$137),"")))/LEN(AG$137)))</f>
        <v>0</v>
      </c>
      <c r="AH151" s="136">
        <f>IF(AH$137="","",SUMPRODUCT(--(db!$B$2:$B$6347=$E151),(LEN(db!$G$2:$G$6347)-LEN(SUBSTITUTE((UPPER(db!$G$2:$G$6347)),UPPER(AH$137),"")))/LEN(AH$137)))</f>
        <v>0</v>
      </c>
      <c r="AI151" s="224"/>
      <c r="AJ151" s="136">
        <f>IF(AJ$137="","",SUMPRODUCT(--(db!$B$2:$B$6347=$E151),(LEN(db!$G$2:$G$6347)-LEN(SUBSTITUTE((UPPER(db!$G$2:$G$6347)),UPPER(AJ$137),"")))/LEN(AJ$137)))</f>
        <v>0</v>
      </c>
      <c r="AK151" s="136">
        <f>IF(AK$137="","",SUMPRODUCT(--(db!$B$2:$B$6347=$E151),(LEN(db!$G$2:$G$6347)-LEN(SUBSTITUTE((UPPER(db!$G$2:$G$6347)),UPPER(AK$137),"")))/LEN(AK$137)))</f>
        <v>0</v>
      </c>
      <c r="AL151" s="136">
        <f>IF(AL$137="","",SUMPRODUCT(--(db!$B$2:$B$6347=$E151),(LEN(db!$G$2:$G$6347)-LEN(SUBSTITUTE((UPPER(db!$G$2:$G$6347)),UPPER(AL$137),"")))/LEN(AL$137)))</f>
        <v>0</v>
      </c>
      <c r="AM151" s="136">
        <f>IF(AM$137="","",SUMPRODUCT(--(db!$B$2:$B$6347=$E151),(LEN(db!$G$2:$G$6347)-LEN(SUBSTITUTE((UPPER(db!$G$2:$G$6347)),UPPER(AM$137),"")))/LEN(AM$137)))</f>
        <v>0</v>
      </c>
      <c r="AN151" s="136">
        <f>IF(AN$137="","",SUMPRODUCT(--(db!$B$2:$B$6347=$E151),(LEN(db!$G$2:$G$6347)-LEN(SUBSTITUTE((UPPER(db!$G$2:$G$6347)),UPPER(AN$137),"")))/LEN(AN$137)))</f>
        <v>0</v>
      </c>
      <c r="AO151" s="136">
        <f>IF(AO$137="","",SUMPRODUCT(--(db!$B$2:$B$6347=$E151),(LEN(db!$G$2:$G$6347)-LEN(SUBSTITUTE((UPPER(db!$G$2:$G$6347)),UPPER(AO$137),"")))/LEN(AO$137)))</f>
        <v>0</v>
      </c>
      <c r="AP151" s="136">
        <f>IF(AP$137="","",SUMPRODUCT(--(db!$B$2:$B$6347=$E151),(LEN(db!$G$2:$G$6347)-LEN(SUBSTITUTE((UPPER(db!$G$2:$G$6347)),UPPER(AP$137),"")))/LEN(AP$137)))</f>
        <v>0</v>
      </c>
      <c r="AQ151" s="226">
        <f>IF(AQ$137="","",SUMPRODUCT(--(db!$B$2:$B$6347=$E151),(LEN(db!$G$2:$G$6347)-LEN(SUBSTITUTE((UPPER(db!$G$2:$G$6347)),UPPER(AQ$137),"")))/LEN(AQ$137)))</f>
        <v>0</v>
      </c>
      <c r="AR151" s="120">
        <v>14</v>
      </c>
      <c r="AS151" s="115">
        <v>231</v>
      </c>
      <c r="AT151" s="205" t="s">
        <v>248</v>
      </c>
      <c r="AU151" s="122">
        <f t="shared" si="29"/>
        <v>0</v>
      </c>
      <c r="AW151" s="365" t="s">
        <v>94</v>
      </c>
      <c r="AX151" s="365" t="s">
        <v>372</v>
      </c>
      <c r="AY151" s="365" t="s">
        <v>373</v>
      </c>
      <c r="AZ151" s="365" t="s">
        <v>237</v>
      </c>
      <c r="BA151" s="365" t="s">
        <v>238</v>
      </c>
      <c r="BB151" s="365" t="s">
        <v>239</v>
      </c>
      <c r="BC151" s="365" t="s">
        <v>240</v>
      </c>
      <c r="BD151" s="9"/>
      <c r="BK151" s="61"/>
      <c r="BL151" s="61"/>
      <c r="BM151" s="61"/>
    </row>
    <row r="152" spans="3:65" x14ac:dyDescent="0.25">
      <c r="C152" s="115" t="s">
        <v>248</v>
      </c>
      <c r="D152" s="115">
        <v>231</v>
      </c>
      <c r="E152" s="116">
        <v>15</v>
      </c>
      <c r="F152" s="215"/>
      <c r="G152" s="216"/>
      <c r="H152" s="216"/>
      <c r="I152" s="216"/>
      <c r="J152" s="216"/>
      <c r="K152" s="217"/>
      <c r="L152" s="136">
        <f>IF(L$137="","",SUMPRODUCT(--(db!$B$2:$B$6347=$E152),(LEN(db!$G$2:$G$6347)-LEN(SUBSTITUTE((UPPER(db!$G$2:$G$6347)),UPPER(L$137),"")))/LEN(L$137)))</f>
        <v>0</v>
      </c>
      <c r="M152" s="136">
        <f>IF(M$137="","",SUMPRODUCT(--(db!$B$2:$B$6347=$E152),(LEN(db!$G$2:$G$6347)-LEN(SUBSTITUTE((UPPER(db!$G$2:$G$6347)),UPPER(M$137),"")))/LEN(M$137)))</f>
        <v>0</v>
      </c>
      <c r="N152" s="136">
        <f>IF(N$137="","",SUMPRODUCT(--(db!$B$2:$B$6347=$E152),(LEN(db!$G$2:$G$6347)-LEN(SUBSTITUTE((UPPER(db!$G$2:$G$6347)),UPPER(N$137),"")))/LEN(N$137)))</f>
        <v>0</v>
      </c>
      <c r="O152" s="136">
        <f>IF(O$137="","",SUMPRODUCT(--(db!$B$2:$B$6347=$E152),(LEN(db!$G$2:$G$6347)-LEN(SUBSTITUTE((UPPER(db!$G$2:$G$6347)),UPPER(O$137),"")))/LEN(O$137)))</f>
        <v>0</v>
      </c>
      <c r="P152" s="136">
        <f>IF(P$137="","",SUMPRODUCT(--(db!$B$2:$B$6347=$E152),(LEN(db!$G$2:$G$6347)-LEN(SUBSTITUTE((UPPER(db!$G$2:$G$6347)),UPPER(P$137),"")))/LEN(P$137)))</f>
        <v>0</v>
      </c>
      <c r="Q152" s="136">
        <f>IF(Q$137="","",SUMPRODUCT(--(db!$B$2:$B$6347=$E152),(LEN(db!$G$2:$G$6347)-LEN(SUBSTITUTE((UPPER(db!$G$2:$G$6347)),UPPER(Q$137),"")))/LEN(Q$137)))</f>
        <v>0</v>
      </c>
      <c r="R152" s="136">
        <f>IF(R$137="","",SUMPRODUCT(--(db!$B$2:$B$6347=$E152),(LEN(db!$G$2:$G$6347)-LEN(SUBSTITUTE((UPPER(db!$G$2:$G$6347)),UPPER(R$137),"")))/LEN(R$137)))</f>
        <v>0</v>
      </c>
      <c r="S152" s="136">
        <f>IF(S$137="","",SUMPRODUCT(--(db!$B$2:$B$6347=$E152),(LEN(db!$G$2:$G$6347)-LEN(SUBSTITUTE((UPPER(db!$G$2:$G$6347)),UPPER(S$137),"")))/LEN(S$137)))</f>
        <v>0</v>
      </c>
      <c r="T152" s="136">
        <f>IF(T$137="","",SUMPRODUCT(--(db!$B$2:$B$6347=$E152),(LEN(db!$G$2:$G$6347)-LEN(SUBSTITUTE((UPPER(db!$G$2:$G$6347)),UPPER(T$137),"")))/LEN(T$137)))</f>
        <v>0</v>
      </c>
      <c r="U152" s="136">
        <f>IF(U$137="","",SUMPRODUCT(--(db!$B$2:$B$6347=$E152),(LEN(db!$G$2:$G$6347)-LEN(SUBSTITUTE((UPPER(db!$G$2:$G$6347)),UPPER(U$137),"")))/LEN(U$137)))</f>
        <v>0</v>
      </c>
      <c r="V152" s="136">
        <f>IF(V$137="","",SUMPRODUCT(--(db!$B$2:$B$6347=$E152),(LEN(db!$G$2:$G$6347)-LEN(SUBSTITUTE((UPPER(db!$G$2:$G$6347)),UPPER(V$137),"")))/LEN(V$137)))</f>
        <v>0</v>
      </c>
      <c r="W152" s="136">
        <f>IF(W$137="","",SUMPRODUCT(--(db!$B$2:$B$6347=$E152),(LEN(db!$G$2:$G$6347)-LEN(SUBSTITUTE((UPPER(db!$G$2:$G$6347)),UPPER(W$137),"")))/LEN(W$137)))</f>
        <v>0</v>
      </c>
      <c r="X152" s="136">
        <f>IF(X$137="","",SUMPRODUCT(--(db!$B$2:$B$6347=$E152),(LEN(db!$G$2:$G$6347)-LEN(SUBSTITUTE((UPPER(db!$G$2:$G$6347)),UPPER(X$137),"")))/LEN(X$137)))</f>
        <v>0</v>
      </c>
      <c r="Y152" s="136">
        <f>IF(Y$137="","",SUMPRODUCT(--(db!$B$2:$B$6347=$E152),(LEN(db!$G$2:$G$6347)-LEN(SUBSTITUTE((UPPER(db!$G$2:$G$6347)),UPPER(Y$137),"")))/LEN(Y$137)))</f>
        <v>0</v>
      </c>
      <c r="Z152" s="136">
        <f>IF(Z$137="","",SUMPRODUCT(--(db!$B$2:$B$6347=$E152),(LEN(db!$G$2:$G$6347)-LEN(SUBSTITUTE((UPPER(db!$G$2:$G$6347)),UPPER(Z$137),"")))/LEN(Z$137)))</f>
        <v>0</v>
      </c>
      <c r="AA152" s="229"/>
      <c r="AB152" s="136">
        <f>IF(AB$137="","",SUMPRODUCT(--(db!$B$2:$B$6347=$E152),(LEN(db!$G$2:$G$6347)-LEN(SUBSTITUTE((UPPER(db!$G$2:$G$6347)),UPPER(AB$137),"")))/LEN(AB$137)))</f>
        <v>0</v>
      </c>
      <c r="AC152" s="136">
        <f>IF(AC$137="","",SUMPRODUCT(--(db!$B$2:$B$6347=$E152),(LEN(db!$G$2:$G$6347)-LEN(SUBSTITUTE((UPPER(db!$G$2:$G$6347)),UPPER(AC$137),"")))/LEN(AC$137)))</f>
        <v>0</v>
      </c>
      <c r="AD152" s="136">
        <f>IF(AD$137="","",SUMPRODUCT(--(db!$B$2:$B$6347=$E152),(LEN(db!$G$2:$G$6347)-LEN(SUBSTITUTE((UPPER(db!$G$2:$G$6347)),UPPER(AD$137),"")))/LEN(AD$137)))</f>
        <v>0</v>
      </c>
      <c r="AE152" s="136">
        <f>IF(AE$137="","",SUMPRODUCT(--(db!$B$2:$B$6347=$E152),(LEN(db!$G$2:$G$6347)-LEN(SUBSTITUTE((UPPER(db!$G$2:$G$6347)),UPPER(AE$137),"")))/LEN(AE$137)))</f>
        <v>0</v>
      </c>
      <c r="AF152" s="136">
        <f>IF(AF$137="","",SUMPRODUCT(--(db!$B$2:$B$6347=$E152),(LEN(db!$G$2:$G$6347)-LEN(SUBSTITUTE((UPPER(db!$G$2:$G$6347)),UPPER(AF$137),"")))/LEN(AF$137)))</f>
        <v>0</v>
      </c>
      <c r="AG152" s="136">
        <f>IF(AG$137="","",SUMPRODUCT(--(db!$B$2:$B$6347=$E152),(LEN(db!$G$2:$G$6347)-LEN(SUBSTITUTE((UPPER(db!$G$2:$G$6347)),UPPER(AG$137),"")))/LEN(AG$137)))</f>
        <v>0</v>
      </c>
      <c r="AH152" s="136">
        <f>IF(AH$137="","",SUMPRODUCT(--(db!$B$2:$B$6347=$E152),(LEN(db!$G$2:$G$6347)-LEN(SUBSTITUTE((UPPER(db!$G$2:$G$6347)),UPPER(AH$137),"")))/LEN(AH$137)))</f>
        <v>0</v>
      </c>
      <c r="AI152" s="224"/>
      <c r="AJ152" s="136">
        <f>IF(AJ$137="","",SUMPRODUCT(--(db!$B$2:$B$6347=$E152),(LEN(db!$G$2:$G$6347)-LEN(SUBSTITUTE((UPPER(db!$G$2:$G$6347)),UPPER(AJ$137),"")))/LEN(AJ$137)))</f>
        <v>0</v>
      </c>
      <c r="AK152" s="136">
        <f>IF(AK$137="","",SUMPRODUCT(--(db!$B$2:$B$6347=$E152),(LEN(db!$G$2:$G$6347)-LEN(SUBSTITUTE((UPPER(db!$G$2:$G$6347)),UPPER(AK$137),"")))/LEN(AK$137)))</f>
        <v>0</v>
      </c>
      <c r="AL152" s="136">
        <f>IF(AL$137="","",SUMPRODUCT(--(db!$B$2:$B$6347=$E152),(LEN(db!$G$2:$G$6347)-LEN(SUBSTITUTE((UPPER(db!$G$2:$G$6347)),UPPER(AL$137),"")))/LEN(AL$137)))</f>
        <v>0</v>
      </c>
      <c r="AM152" s="136">
        <f>IF(AM$137="","",SUMPRODUCT(--(db!$B$2:$B$6347=$E152),(LEN(db!$G$2:$G$6347)-LEN(SUBSTITUTE((UPPER(db!$G$2:$G$6347)),UPPER(AM$137),"")))/LEN(AM$137)))</f>
        <v>0</v>
      </c>
      <c r="AN152" s="136">
        <f>IF(AN$137="","",SUMPRODUCT(--(db!$B$2:$B$6347=$E152),(LEN(db!$G$2:$G$6347)-LEN(SUBSTITUTE((UPPER(db!$G$2:$G$6347)),UPPER(AN$137),"")))/LEN(AN$137)))</f>
        <v>0</v>
      </c>
      <c r="AO152" s="136">
        <f>IF(AO$137="","",SUMPRODUCT(--(db!$B$2:$B$6347=$E152),(LEN(db!$G$2:$G$6347)-LEN(SUBSTITUTE((UPPER(db!$G$2:$G$6347)),UPPER(AO$137),"")))/LEN(AO$137)))</f>
        <v>0</v>
      </c>
      <c r="AP152" s="136">
        <f>IF(AP$137="","",SUMPRODUCT(--(db!$B$2:$B$6347=$E152),(LEN(db!$G$2:$G$6347)-LEN(SUBSTITUTE((UPPER(db!$G$2:$G$6347)),UPPER(AP$137),"")))/LEN(AP$137)))</f>
        <v>0</v>
      </c>
      <c r="AQ152" s="226">
        <f>IF(AQ$137="","",SUMPRODUCT(--(db!$B$2:$B$6347=$E152),(LEN(db!$G$2:$G$6347)-LEN(SUBSTITUTE((UPPER(db!$G$2:$G$6347)),UPPER(AQ$137),"")))/LEN(AQ$137)))</f>
        <v>0</v>
      </c>
      <c r="AR152" s="120">
        <v>15</v>
      </c>
      <c r="AS152" s="115">
        <v>231</v>
      </c>
      <c r="AT152" s="205" t="s">
        <v>248</v>
      </c>
      <c r="AU152" s="122">
        <f t="shared" si="29"/>
        <v>0</v>
      </c>
      <c r="AW152" s="347">
        <v>1</v>
      </c>
      <c r="AX152" s="366" t="str">
        <f>INDEX($F$137:$AQ$137,1,AW152)</f>
        <v>ـ</v>
      </c>
      <c r="AY152" s="366">
        <f>INDEX($F$136:$AQ$136,1,AW152)</f>
        <v>1</v>
      </c>
      <c r="AZ152" s="367">
        <f>INDEX($F$135:$AQ$135,1,AW152)</f>
        <v>0</v>
      </c>
      <c r="BA152" s="367">
        <f>INDEX($F$134:$AQ$134,1,AW152)</f>
        <v>1</v>
      </c>
      <c r="BB152" s="367">
        <f t="shared" ref="BB152:BB189" si="30">INDEX($F$133:$AQ$133,1,AW152)</f>
        <v>0</v>
      </c>
      <c r="BC152" s="295">
        <f>AZ152+BA152+BB152</f>
        <v>1</v>
      </c>
      <c r="BD152" s="9"/>
      <c r="BK152" s="61"/>
      <c r="BL152" s="61"/>
      <c r="BM152" s="61"/>
    </row>
    <row r="153" spans="3:65" x14ac:dyDescent="0.25">
      <c r="C153" s="115"/>
      <c r="D153" s="115"/>
      <c r="E153" s="116">
        <v>16</v>
      </c>
      <c r="F153" s="221">
        <f>IF(F$137="","",SUMPRODUCT(--(db!$B$2:$B$6347=$E153),(LEN(db!$G$2:$G$6347)-LEN(SUBSTITUTE((UPPER(db!$G$2:$G$6347)),UPPER(F$137),"")))/LEN(F$137)))</f>
        <v>0</v>
      </c>
      <c r="G153" s="30">
        <f>IF(G$137="","",SUMPRODUCT(--(db!$B$2:$B$6347=$E153),(LEN(db!$G$2:$G$6347)-LEN(SUBSTITUTE((UPPER(db!$G$2:$G$6347)),UPPER(G$137),"")))/LEN(G$137)))</f>
        <v>0</v>
      </c>
      <c r="H153" s="30">
        <f>IF(H$137="","",SUMPRODUCT(--(db!$B$2:$B$6347=$E153),(LEN(db!$G$2:$G$6347)-LEN(SUBSTITUTE((UPPER(db!$G$2:$G$6347)),UPPER(H$137),"")))/LEN(H$137)))</f>
        <v>0</v>
      </c>
      <c r="I153" s="30">
        <f>IF(I$137="","",SUMPRODUCT(--(db!$B$2:$B$6347=$E153),(LEN(db!$G$2:$G$6347)-LEN(SUBSTITUTE((UPPER(db!$G$2:$G$6347)),UPPER(I$137),"")))/LEN(I$137)))</f>
        <v>0</v>
      </c>
      <c r="J153" s="30">
        <f>IF(J$137="","",SUMPRODUCT(--(db!$B$2:$B$6347=$E153),(LEN(db!$G$2:$G$6347)-LEN(SUBSTITUTE((UPPER(db!$G$2:$G$6347)),UPPER(J$137),"")))/LEN(J$137)))</f>
        <v>0</v>
      </c>
      <c r="K153" s="30">
        <f>IF(K$137="","",SUMPRODUCT(--(db!$B$2:$B$6347=$E153),(LEN(db!$G$2:$G$6347)-LEN(SUBSTITUTE((UPPER(db!$G$2:$G$6347)),UPPER(K$137),"")))/LEN(K$137)))</f>
        <v>0</v>
      </c>
      <c r="L153" s="30">
        <f>IF(L$137="","",SUMPRODUCT(--(db!$B$2:$B$6347=$E153),(LEN(db!$G$2:$G$6347)-LEN(SUBSTITUTE((UPPER(db!$G$2:$G$6347)),UPPER(L$137),"")))/LEN(L$137)))</f>
        <v>0</v>
      </c>
      <c r="M153" s="30">
        <f>IF(M$137="","",SUMPRODUCT(--(db!$B$2:$B$6347=$E153),(LEN(db!$G$2:$G$6347)-LEN(SUBSTITUTE((UPPER(db!$G$2:$G$6347)),UPPER(M$137),"")))/LEN(M$137)))</f>
        <v>0</v>
      </c>
      <c r="N153" s="30">
        <f>IF(N$137="","",SUMPRODUCT(--(db!$B$2:$B$6347=$E153),(LEN(db!$G$2:$G$6347)-LEN(SUBSTITUTE((UPPER(db!$G$2:$G$6347)),UPPER(N$137),"")))/LEN(N$137)))</f>
        <v>0</v>
      </c>
      <c r="O153" s="30">
        <f>IF(O$137="","",SUMPRODUCT(--(db!$B$2:$B$6347=$E153),(LEN(db!$G$2:$G$6347)-LEN(SUBSTITUTE((UPPER(db!$G$2:$G$6347)),UPPER(O$137),"")))/LEN(O$137)))</f>
        <v>0</v>
      </c>
      <c r="P153" s="30">
        <f>IF(P$137="","",SUMPRODUCT(--(db!$B$2:$B$6347=$E153),(LEN(db!$G$2:$G$6347)-LEN(SUBSTITUTE((UPPER(db!$G$2:$G$6347)),UPPER(P$137),"")))/LEN(P$137)))</f>
        <v>0</v>
      </c>
      <c r="Q153" s="30">
        <f>IF(Q$137="","",SUMPRODUCT(--(db!$B$2:$B$6347=$E153),(LEN(db!$G$2:$G$6347)-LEN(SUBSTITUTE((UPPER(db!$G$2:$G$6347)),UPPER(Q$137),"")))/LEN(Q$137)))</f>
        <v>0</v>
      </c>
      <c r="R153" s="30">
        <f>IF(R$137="","",SUMPRODUCT(--(db!$B$2:$B$6347=$E153),(LEN(db!$G$2:$G$6347)-LEN(SUBSTITUTE((UPPER(db!$G$2:$G$6347)),UPPER(R$137),"")))/LEN(R$137)))</f>
        <v>0</v>
      </c>
      <c r="S153" s="30">
        <f>IF(S$137="","",SUMPRODUCT(--(db!$B$2:$B$6347=$E153),(LEN(db!$G$2:$G$6347)-LEN(SUBSTITUTE((UPPER(db!$G$2:$G$6347)),UPPER(S$137),"")))/LEN(S$137)))</f>
        <v>0</v>
      </c>
      <c r="T153" s="30">
        <f>IF(T$137="","",SUMPRODUCT(--(db!$B$2:$B$6347=$E153),(LEN(db!$G$2:$G$6347)-LEN(SUBSTITUTE((UPPER(db!$G$2:$G$6347)),UPPER(T$137),"")))/LEN(T$137)))</f>
        <v>0</v>
      </c>
      <c r="U153" s="30">
        <f>IF(U$137="","",SUMPRODUCT(--(db!$B$2:$B$6347=$E153),(LEN(db!$G$2:$G$6347)-LEN(SUBSTITUTE((UPPER(db!$G$2:$G$6347)),UPPER(U$137),"")))/LEN(U$137)))</f>
        <v>0</v>
      </c>
      <c r="V153" s="30">
        <f>IF(V$137="","",SUMPRODUCT(--(db!$B$2:$B$6347=$E153),(LEN(db!$G$2:$G$6347)-LEN(SUBSTITUTE((UPPER(db!$G$2:$G$6347)),UPPER(V$137),"")))/LEN(V$137)))</f>
        <v>0</v>
      </c>
      <c r="W153" s="30">
        <f>IF(W$137="","",SUMPRODUCT(--(db!$B$2:$B$6347=$E153),(LEN(db!$G$2:$G$6347)-LEN(SUBSTITUTE((UPPER(db!$G$2:$G$6347)),UPPER(W$137),"")))/LEN(W$137)))</f>
        <v>0</v>
      </c>
      <c r="X153" s="30">
        <f>IF(X$137="","",SUMPRODUCT(--(db!$B$2:$B$6347=$E153),(LEN(db!$G$2:$G$6347)-LEN(SUBSTITUTE((UPPER(db!$G$2:$G$6347)),UPPER(X$137),"")))/LEN(X$137)))</f>
        <v>0</v>
      </c>
      <c r="Y153" s="30">
        <f>IF(Y$137="","",SUMPRODUCT(--(db!$B$2:$B$6347=$E153),(LEN(db!$G$2:$G$6347)-LEN(SUBSTITUTE((UPPER(db!$G$2:$G$6347)),UPPER(Y$137),"")))/LEN(Y$137)))</f>
        <v>0</v>
      </c>
      <c r="Z153" s="30">
        <f>IF(Z$137="","",SUMPRODUCT(--(db!$B$2:$B$6347=$E153),(LEN(db!$G$2:$G$6347)-LEN(SUBSTITUTE((UPPER(db!$G$2:$G$6347)),UPPER(Z$137),"")))/LEN(Z$137)))</f>
        <v>0</v>
      </c>
      <c r="AA153" s="30">
        <f>IF(AA$137="","",SUMPRODUCT(--(db!$B$2:$B$6347=$E153),(LEN(db!$G$2:$G$6347)-LEN(SUBSTITUTE((UPPER(db!$G$2:$G$6347)),UPPER(AA$137),"")))/LEN(AA$137)))</f>
        <v>0</v>
      </c>
      <c r="AB153" s="30">
        <f>IF(AB$137="","",SUMPRODUCT(--(db!$B$2:$B$6347=$E153),(LEN(db!$G$2:$G$6347)-LEN(SUBSTITUTE((UPPER(db!$G$2:$G$6347)),UPPER(AB$137),"")))/LEN(AB$137)))</f>
        <v>0</v>
      </c>
      <c r="AC153" s="30">
        <f>IF(AC$137="","",SUMPRODUCT(--(db!$B$2:$B$6347=$E153),(LEN(db!$G$2:$G$6347)-LEN(SUBSTITUTE((UPPER(db!$G$2:$G$6347)),UPPER(AC$137),"")))/LEN(AC$137)))</f>
        <v>0</v>
      </c>
      <c r="AD153" s="30">
        <f>IF(AD$137="","",SUMPRODUCT(--(db!$B$2:$B$6347=$E153),(LEN(db!$G$2:$G$6347)-LEN(SUBSTITUTE((UPPER(db!$G$2:$G$6347)),UPPER(AD$137),"")))/LEN(AD$137)))</f>
        <v>0</v>
      </c>
      <c r="AE153" s="30">
        <f>IF(AE$137="","",SUMPRODUCT(--(db!$B$2:$B$6347=$E153),(LEN(db!$G$2:$G$6347)-LEN(SUBSTITUTE((UPPER(db!$G$2:$G$6347)),UPPER(AE$137),"")))/LEN(AE$137)))</f>
        <v>0</v>
      </c>
      <c r="AF153" s="30">
        <f>IF(AF$137="","",SUMPRODUCT(--(db!$B$2:$B$6347=$E153),(LEN(db!$G$2:$G$6347)-LEN(SUBSTITUTE((UPPER(db!$G$2:$G$6347)),UPPER(AF$137),"")))/LEN(AF$137)))</f>
        <v>0</v>
      </c>
      <c r="AG153" s="30">
        <f>IF(AG$137="","",SUMPRODUCT(--(db!$B$2:$B$6347=$E153),(LEN(db!$G$2:$G$6347)-LEN(SUBSTITUTE((UPPER(db!$G$2:$G$6347)),UPPER(AG$137),"")))/LEN(AG$137)))</f>
        <v>0</v>
      </c>
      <c r="AH153" s="30">
        <f>IF(AH$137="","",SUMPRODUCT(--(db!$B$2:$B$6347=$E153),(LEN(db!$G$2:$G$6347)-LEN(SUBSTITUTE((UPPER(db!$G$2:$G$6347)),UPPER(AH$137),"")))/LEN(AH$137)))</f>
        <v>0</v>
      </c>
      <c r="AI153" s="30">
        <f>IF(AI$137="","",SUMPRODUCT(--(db!$B$2:$B$6347=$E153),(LEN(db!$G$2:$G$6347)-LEN(SUBSTITUTE((UPPER(db!$G$2:$G$6347)),UPPER(AI$137),"")))/LEN(AI$137)))</f>
        <v>0</v>
      </c>
      <c r="AJ153" s="30">
        <f>IF(AJ$137="","",SUMPRODUCT(--(db!$B$2:$B$6347=$E153),(LEN(db!$G$2:$G$6347)-LEN(SUBSTITUTE((UPPER(db!$G$2:$G$6347)),UPPER(AJ$137),"")))/LEN(AJ$137)))</f>
        <v>0</v>
      </c>
      <c r="AK153" s="30">
        <f>IF(AK$137="","",SUMPRODUCT(--(db!$B$2:$B$6347=$E153),(LEN(db!$G$2:$G$6347)-LEN(SUBSTITUTE((UPPER(db!$G$2:$G$6347)),UPPER(AK$137),"")))/LEN(AK$137)))</f>
        <v>0</v>
      </c>
      <c r="AL153" s="30">
        <f>IF(AL$137="","",SUMPRODUCT(--(db!$B$2:$B$6347=$E153),(LEN(db!$G$2:$G$6347)-LEN(SUBSTITUTE((UPPER(db!$G$2:$G$6347)),UPPER(AL$137),"")))/LEN(AL$137)))</f>
        <v>0</v>
      </c>
      <c r="AM153" s="30">
        <f>IF(AM$137="","",SUMPRODUCT(--(db!$B$2:$B$6347=$E153),(LEN(db!$G$2:$G$6347)-LEN(SUBSTITUTE((UPPER(db!$G$2:$G$6347)),UPPER(AM$137),"")))/LEN(AM$137)))</f>
        <v>0</v>
      </c>
      <c r="AN153" s="30">
        <f>IF(AN$137="","",SUMPRODUCT(--(db!$B$2:$B$6347=$E153),(LEN(db!$G$2:$G$6347)-LEN(SUBSTITUTE((UPPER(db!$G$2:$G$6347)),UPPER(AN$137),"")))/LEN(AN$137)))</f>
        <v>0</v>
      </c>
      <c r="AO153" s="30">
        <f>IF(AO$137="","",SUMPRODUCT(--(db!$B$2:$B$6347=$E153),(LEN(db!$G$2:$G$6347)-LEN(SUBSTITUTE((UPPER(db!$G$2:$G$6347)),UPPER(AO$137),"")))/LEN(AO$137)))</f>
        <v>0</v>
      </c>
      <c r="AP153" s="30">
        <f>IF(AP$137="","",SUMPRODUCT(--(db!$B$2:$B$6347=$E153),(LEN(db!$G$2:$G$6347)-LEN(SUBSTITUTE((UPPER(db!$G$2:$G$6347)),UPPER(AP$137),"")))/LEN(AP$137)))</f>
        <v>0</v>
      </c>
      <c r="AQ153" s="230">
        <f>IF(AQ$137="","",SUMPRODUCT(--(db!$B$2:$B$6347=$E153),(LEN(db!$G$2:$G$6347)-LEN(SUBSTITUTE((UPPER(db!$G$2:$G$6347)),UPPER(AQ$137),"")))/LEN(AQ$137)))</f>
        <v>0</v>
      </c>
      <c r="AR153" s="120">
        <v>16</v>
      </c>
      <c r="AS153" s="115"/>
      <c r="AT153" s="115"/>
      <c r="AU153" s="122">
        <f t="shared" si="29"/>
        <v>0</v>
      </c>
      <c r="AW153" s="347">
        <v>2</v>
      </c>
      <c r="AX153" s="366" t="str">
        <f t="shared" ref="AX153:AX189" si="31">INDEX($F$137:$AQ$137,1,AW153)</f>
        <v>ء</v>
      </c>
      <c r="AY153" s="366">
        <f t="shared" ref="AY153:AY189" si="32">INDEX($F$136:$AQ$136,1,AW153)</f>
        <v>1</v>
      </c>
      <c r="AZ153" s="295">
        <f t="shared" ref="AZ153:AZ189" si="33">INDEX($F$135:$AQ$135,1,AW153)</f>
        <v>0</v>
      </c>
      <c r="BA153" s="295">
        <f t="shared" ref="BA153:BA189" si="34">INDEX($F$134:$AQ$134,1,AW153)</f>
        <v>1</v>
      </c>
      <c r="BB153" s="367">
        <f t="shared" si="30"/>
        <v>0</v>
      </c>
      <c r="BC153" s="295">
        <f t="shared" ref="BC153:BC189" si="35">AZ153+BA153+BB153</f>
        <v>1</v>
      </c>
      <c r="BD153" s="9"/>
      <c r="BK153" s="61"/>
      <c r="BL153" s="61"/>
      <c r="BM153" s="61"/>
    </row>
    <row r="154" spans="3:65" ht="18.75" x14ac:dyDescent="0.3">
      <c r="C154" s="115"/>
      <c r="D154" s="115"/>
      <c r="E154" s="116">
        <v>17</v>
      </c>
      <c r="F154" s="221">
        <f>IF(F$137="","",SUMPRODUCT(--(db!$B$2:$B$6347=$E154),(LEN(db!$G$2:$G$6347)-LEN(SUBSTITUTE((UPPER(db!$G$2:$G$6347)),UPPER(F$137),"")))/LEN(F$137)))</f>
        <v>0</v>
      </c>
      <c r="G154" s="30">
        <f>IF(G$137="","",SUMPRODUCT(--(db!$B$2:$B$6347=$E154),(LEN(db!$G$2:$G$6347)-LEN(SUBSTITUTE((UPPER(db!$G$2:$G$6347)),UPPER(G$137),"")))/LEN(G$137)))</f>
        <v>0</v>
      </c>
      <c r="H154" s="30">
        <f>IF(H$137="","",SUMPRODUCT(--(db!$B$2:$B$6347=$E154),(LEN(db!$G$2:$G$6347)-LEN(SUBSTITUTE((UPPER(db!$G$2:$G$6347)),UPPER(H$137),"")))/LEN(H$137)))</f>
        <v>0</v>
      </c>
      <c r="I154" s="30">
        <f>IF(I$137="","",SUMPRODUCT(--(db!$B$2:$B$6347=$E154),(LEN(db!$G$2:$G$6347)-LEN(SUBSTITUTE((UPPER(db!$G$2:$G$6347)),UPPER(I$137),"")))/LEN(I$137)))</f>
        <v>0</v>
      </c>
      <c r="J154" s="30">
        <f>IF(J$137="","",SUMPRODUCT(--(db!$B$2:$B$6347=$E154),(LEN(db!$G$2:$G$6347)-LEN(SUBSTITUTE((UPPER(db!$G$2:$G$6347)),UPPER(J$137),"")))/LEN(J$137)))</f>
        <v>0</v>
      </c>
      <c r="K154" s="30">
        <f>IF(K$137="","",SUMPRODUCT(--(db!$B$2:$B$6347=$E154),(LEN(db!$G$2:$G$6347)-LEN(SUBSTITUTE((UPPER(db!$G$2:$G$6347)),UPPER(K$137),"")))/LEN(K$137)))</f>
        <v>0</v>
      </c>
      <c r="L154" s="30">
        <f>IF(L$137="","",SUMPRODUCT(--(db!$B$2:$B$6347=$E154),(LEN(db!$G$2:$G$6347)-LEN(SUBSTITUTE((UPPER(db!$G$2:$G$6347)),UPPER(L$137),"")))/LEN(L$137)))</f>
        <v>0</v>
      </c>
      <c r="M154" s="30">
        <f>IF(M$137="","",SUMPRODUCT(--(db!$B$2:$B$6347=$E154),(LEN(db!$G$2:$G$6347)-LEN(SUBSTITUTE((UPPER(db!$G$2:$G$6347)),UPPER(M$137),"")))/LEN(M$137)))</f>
        <v>0</v>
      </c>
      <c r="N154" s="30">
        <f>IF(N$137="","",SUMPRODUCT(--(db!$B$2:$B$6347=$E154),(LEN(db!$G$2:$G$6347)-LEN(SUBSTITUTE((UPPER(db!$G$2:$G$6347)),UPPER(N$137),"")))/LEN(N$137)))</f>
        <v>0</v>
      </c>
      <c r="O154" s="30">
        <f>IF(O$137="","",SUMPRODUCT(--(db!$B$2:$B$6347=$E154),(LEN(db!$G$2:$G$6347)-LEN(SUBSTITUTE((UPPER(db!$G$2:$G$6347)),UPPER(O$137),"")))/LEN(O$137)))</f>
        <v>0</v>
      </c>
      <c r="P154" s="30">
        <f>IF(P$137="","",SUMPRODUCT(--(db!$B$2:$B$6347=$E154),(LEN(db!$G$2:$G$6347)-LEN(SUBSTITUTE((UPPER(db!$G$2:$G$6347)),UPPER(P$137),"")))/LEN(P$137)))</f>
        <v>0</v>
      </c>
      <c r="Q154" s="30">
        <f>IF(Q$137="","",SUMPRODUCT(--(db!$B$2:$B$6347=$E154),(LEN(db!$G$2:$G$6347)-LEN(SUBSTITUTE((UPPER(db!$G$2:$G$6347)),UPPER(Q$137),"")))/LEN(Q$137)))</f>
        <v>0</v>
      </c>
      <c r="R154" s="30">
        <f>IF(R$137="","",SUMPRODUCT(--(db!$B$2:$B$6347=$E154),(LEN(db!$G$2:$G$6347)-LEN(SUBSTITUTE((UPPER(db!$G$2:$G$6347)),UPPER(R$137),"")))/LEN(R$137)))</f>
        <v>0</v>
      </c>
      <c r="S154" s="30">
        <f>IF(S$137="","",SUMPRODUCT(--(db!$B$2:$B$6347=$E154),(LEN(db!$G$2:$G$6347)-LEN(SUBSTITUTE((UPPER(db!$G$2:$G$6347)),UPPER(S$137),"")))/LEN(S$137)))</f>
        <v>0</v>
      </c>
      <c r="T154" s="30">
        <f>IF(T$137="","",SUMPRODUCT(--(db!$B$2:$B$6347=$E154),(LEN(db!$G$2:$G$6347)-LEN(SUBSTITUTE((UPPER(db!$G$2:$G$6347)),UPPER(T$137),"")))/LEN(T$137)))</f>
        <v>0</v>
      </c>
      <c r="U154" s="30">
        <f>IF(U$137="","",SUMPRODUCT(--(db!$B$2:$B$6347=$E154),(LEN(db!$G$2:$G$6347)-LEN(SUBSTITUTE((UPPER(db!$G$2:$G$6347)),UPPER(U$137),"")))/LEN(U$137)))</f>
        <v>0</v>
      </c>
      <c r="V154" s="30">
        <f>IF(V$137="","",SUMPRODUCT(--(db!$B$2:$B$6347=$E154),(LEN(db!$G$2:$G$6347)-LEN(SUBSTITUTE((UPPER(db!$G$2:$G$6347)),UPPER(V$137),"")))/LEN(V$137)))</f>
        <v>0</v>
      </c>
      <c r="W154" s="30">
        <f>IF(W$137="","",SUMPRODUCT(--(db!$B$2:$B$6347=$E154),(LEN(db!$G$2:$G$6347)-LEN(SUBSTITUTE((UPPER(db!$G$2:$G$6347)),UPPER(W$137),"")))/LEN(W$137)))</f>
        <v>0</v>
      </c>
      <c r="X154" s="30">
        <f>IF(X$137="","",SUMPRODUCT(--(db!$B$2:$B$6347=$E154),(LEN(db!$G$2:$G$6347)-LEN(SUBSTITUTE((UPPER(db!$G$2:$G$6347)),UPPER(X$137),"")))/LEN(X$137)))</f>
        <v>0</v>
      </c>
      <c r="Y154" s="30">
        <f>IF(Y$137="","",SUMPRODUCT(--(db!$B$2:$B$6347=$E154),(LEN(db!$G$2:$G$6347)-LEN(SUBSTITUTE((UPPER(db!$G$2:$G$6347)),UPPER(Y$137),"")))/LEN(Y$137)))</f>
        <v>0</v>
      </c>
      <c r="Z154" s="30">
        <f>IF(Z$137="","",SUMPRODUCT(--(db!$B$2:$B$6347=$E154),(LEN(db!$G$2:$G$6347)-LEN(SUBSTITUTE((UPPER(db!$G$2:$G$6347)),UPPER(Z$137),"")))/LEN(Z$137)))</f>
        <v>0</v>
      </c>
      <c r="AA154" s="30">
        <f>IF(AA$137="","",SUMPRODUCT(--(db!$B$2:$B$6347=$E154),(LEN(db!$G$2:$G$6347)-LEN(SUBSTITUTE((UPPER(db!$G$2:$G$6347)),UPPER(AA$137),"")))/LEN(AA$137)))</f>
        <v>0</v>
      </c>
      <c r="AB154" s="30">
        <f>IF(AB$137="","",SUMPRODUCT(--(db!$B$2:$B$6347=$E154),(LEN(db!$G$2:$G$6347)-LEN(SUBSTITUTE((UPPER(db!$G$2:$G$6347)),UPPER(AB$137),"")))/LEN(AB$137)))</f>
        <v>0</v>
      </c>
      <c r="AC154" s="30">
        <f>IF(AC$137="","",SUMPRODUCT(--(db!$B$2:$B$6347=$E154),(LEN(db!$G$2:$G$6347)-LEN(SUBSTITUTE((UPPER(db!$G$2:$G$6347)),UPPER(AC$137),"")))/LEN(AC$137)))</f>
        <v>0</v>
      </c>
      <c r="AD154" s="30">
        <f>IF(AD$137="","",SUMPRODUCT(--(db!$B$2:$B$6347=$E154),(LEN(db!$G$2:$G$6347)-LEN(SUBSTITUTE((UPPER(db!$G$2:$G$6347)),UPPER(AD$137),"")))/LEN(AD$137)))</f>
        <v>0</v>
      </c>
      <c r="AE154" s="30">
        <f>IF(AE$137="","",SUMPRODUCT(--(db!$B$2:$B$6347=$E154),(LEN(db!$G$2:$G$6347)-LEN(SUBSTITUTE((UPPER(db!$G$2:$G$6347)),UPPER(AE$137),"")))/LEN(AE$137)))</f>
        <v>0</v>
      </c>
      <c r="AF154" s="30">
        <f>IF(AF$137="","",SUMPRODUCT(--(db!$B$2:$B$6347=$E154),(LEN(db!$G$2:$G$6347)-LEN(SUBSTITUTE((UPPER(db!$G$2:$G$6347)),UPPER(AF$137),"")))/LEN(AF$137)))</f>
        <v>0</v>
      </c>
      <c r="AG154" s="30">
        <f>IF(AG$137="","",SUMPRODUCT(--(db!$B$2:$B$6347=$E154),(LEN(db!$G$2:$G$6347)-LEN(SUBSTITUTE((UPPER(db!$G$2:$G$6347)),UPPER(AG$137),"")))/LEN(AG$137)))</f>
        <v>0</v>
      </c>
      <c r="AH154" s="30">
        <f>IF(AH$137="","",SUMPRODUCT(--(db!$B$2:$B$6347=$E154),(LEN(db!$G$2:$G$6347)-LEN(SUBSTITUTE((UPPER(db!$G$2:$G$6347)),UPPER(AH$137),"")))/LEN(AH$137)))</f>
        <v>0</v>
      </c>
      <c r="AI154" s="30">
        <f>IF(AI$137="","",SUMPRODUCT(--(db!$B$2:$B$6347=$E154),(LEN(db!$G$2:$G$6347)-LEN(SUBSTITUTE((UPPER(db!$G$2:$G$6347)),UPPER(AI$137),"")))/LEN(AI$137)))</f>
        <v>0</v>
      </c>
      <c r="AJ154" s="30">
        <f>IF(AJ$137="","",SUMPRODUCT(--(db!$B$2:$B$6347=$E154),(LEN(db!$G$2:$G$6347)-LEN(SUBSTITUTE((UPPER(db!$G$2:$G$6347)),UPPER(AJ$137),"")))/LEN(AJ$137)))</f>
        <v>0</v>
      </c>
      <c r="AK154" s="30">
        <f>IF(AK$137="","",SUMPRODUCT(--(db!$B$2:$B$6347=$E154),(LEN(db!$G$2:$G$6347)-LEN(SUBSTITUTE((UPPER(db!$G$2:$G$6347)),UPPER(AK$137),"")))/LEN(AK$137)))</f>
        <v>0</v>
      </c>
      <c r="AL154" s="30">
        <f>IF(AL$137="","",SUMPRODUCT(--(db!$B$2:$B$6347=$E154),(LEN(db!$G$2:$G$6347)-LEN(SUBSTITUTE((UPPER(db!$G$2:$G$6347)),UPPER(AL$137),"")))/LEN(AL$137)))</f>
        <v>0</v>
      </c>
      <c r="AM154" s="30">
        <f>IF(AM$137="","",SUMPRODUCT(--(db!$B$2:$B$6347=$E154),(LEN(db!$G$2:$G$6347)-LEN(SUBSTITUTE((UPPER(db!$G$2:$G$6347)),UPPER(AM$137),"")))/LEN(AM$137)))</f>
        <v>0</v>
      </c>
      <c r="AN154" s="30">
        <f>IF(AN$137="","",SUMPRODUCT(--(db!$B$2:$B$6347=$E154),(LEN(db!$G$2:$G$6347)-LEN(SUBSTITUTE((UPPER(db!$G$2:$G$6347)),UPPER(AN$137),"")))/LEN(AN$137)))</f>
        <v>0</v>
      </c>
      <c r="AO154" s="30">
        <f>IF(AO$137="","",SUMPRODUCT(--(db!$B$2:$B$6347=$E154),(LEN(db!$G$2:$G$6347)-LEN(SUBSTITUTE((UPPER(db!$G$2:$G$6347)),UPPER(AO$137),"")))/LEN(AO$137)))</f>
        <v>0</v>
      </c>
      <c r="AP154" s="30">
        <f>IF(AP$137="","",SUMPRODUCT(--(db!$B$2:$B$6347=$E154),(LEN(db!$G$2:$G$6347)-LEN(SUBSTITUTE((UPPER(db!$G$2:$G$6347)),UPPER(AP$137),"")))/LEN(AP$137)))</f>
        <v>0</v>
      </c>
      <c r="AQ154" s="230">
        <f>IF(AQ$137="","",SUMPRODUCT(--(db!$B$2:$B$6347=$E154),(LEN(db!$G$2:$G$6347)-LEN(SUBSTITUTE((UPPER(db!$G$2:$G$6347)),UPPER(AQ$137),"")))/LEN(AQ$137)))</f>
        <v>0</v>
      </c>
      <c r="AR154" s="120">
        <v>17</v>
      </c>
      <c r="AS154" s="115"/>
      <c r="AT154" s="115"/>
      <c r="AU154" s="122">
        <f t="shared" si="29"/>
        <v>0</v>
      </c>
      <c r="AW154" s="368">
        <v>3</v>
      </c>
      <c r="AX154" s="369" t="str">
        <f>INDEX($F$137:$AQ$137,1,AW154)</f>
        <v>ٱ</v>
      </c>
      <c r="AY154" s="369">
        <f t="shared" si="32"/>
        <v>1</v>
      </c>
      <c r="AZ154" s="370">
        <f t="shared" si="33"/>
        <v>0</v>
      </c>
      <c r="BA154" s="370">
        <v>0</v>
      </c>
      <c r="BB154" s="371">
        <f t="shared" si="30"/>
        <v>0</v>
      </c>
      <c r="BC154" s="370">
        <f t="shared" si="35"/>
        <v>0</v>
      </c>
      <c r="BD154" s="262" t="s">
        <v>374</v>
      </c>
      <c r="BF154" s="231"/>
      <c r="BG154" s="231"/>
      <c r="BH154" s="231"/>
      <c r="BI154" s="231"/>
      <c r="BJ154" s="231"/>
      <c r="BK154" s="231"/>
      <c r="BL154" s="61"/>
      <c r="BM154" s="61"/>
    </row>
    <row r="155" spans="3:65" x14ac:dyDescent="0.25">
      <c r="C155" s="115"/>
      <c r="D155" s="115"/>
      <c r="E155" s="116">
        <v>18</v>
      </c>
      <c r="F155" s="221">
        <f>IF(F$137="","",SUMPRODUCT(--(db!$B$2:$B$6347=$E155),(LEN(db!$G$2:$G$6347)-LEN(SUBSTITUTE((UPPER(db!$G$2:$G$6347)),UPPER(F$137),"")))/LEN(F$137)))</f>
        <v>0</v>
      </c>
      <c r="G155" s="30">
        <f>IF(G$137="","",SUMPRODUCT(--(db!$B$2:$B$6347=$E155),(LEN(db!$G$2:$G$6347)-LEN(SUBSTITUTE((UPPER(db!$G$2:$G$6347)),UPPER(G$137),"")))/LEN(G$137)))</f>
        <v>0</v>
      </c>
      <c r="H155" s="30">
        <f>IF(H$137="","",SUMPRODUCT(--(db!$B$2:$B$6347=$E155),(LEN(db!$G$2:$G$6347)-LEN(SUBSTITUTE((UPPER(db!$G$2:$G$6347)),UPPER(H$137),"")))/LEN(H$137)))</f>
        <v>0</v>
      </c>
      <c r="I155" s="30">
        <f>IF(I$137="","",SUMPRODUCT(--(db!$B$2:$B$6347=$E155),(LEN(db!$G$2:$G$6347)-LEN(SUBSTITUTE((UPPER(db!$G$2:$G$6347)),UPPER(I$137),"")))/LEN(I$137)))</f>
        <v>0</v>
      </c>
      <c r="J155" s="30">
        <f>IF(J$137="","",SUMPRODUCT(--(db!$B$2:$B$6347=$E155),(LEN(db!$G$2:$G$6347)-LEN(SUBSTITUTE((UPPER(db!$G$2:$G$6347)),UPPER(J$137),"")))/LEN(J$137)))</f>
        <v>0</v>
      </c>
      <c r="K155" s="30">
        <f>IF(K$137="","",SUMPRODUCT(--(db!$B$2:$B$6347=$E155),(LEN(db!$G$2:$G$6347)-LEN(SUBSTITUTE((UPPER(db!$G$2:$G$6347)),UPPER(K$137),"")))/LEN(K$137)))</f>
        <v>0</v>
      </c>
      <c r="L155" s="30">
        <f>IF(L$137="","",SUMPRODUCT(--(db!$B$2:$B$6347=$E155),(LEN(db!$G$2:$G$6347)-LEN(SUBSTITUTE((UPPER(db!$G$2:$G$6347)),UPPER(L$137),"")))/LEN(L$137)))</f>
        <v>0</v>
      </c>
      <c r="M155" s="30">
        <f>IF(M$137="","",SUMPRODUCT(--(db!$B$2:$B$6347=$E155),(LEN(db!$G$2:$G$6347)-LEN(SUBSTITUTE((UPPER(db!$G$2:$G$6347)),UPPER(M$137),"")))/LEN(M$137)))</f>
        <v>0</v>
      </c>
      <c r="N155" s="30">
        <f>IF(N$137="","",SUMPRODUCT(--(db!$B$2:$B$6347=$E155),(LEN(db!$G$2:$G$6347)-LEN(SUBSTITUTE((UPPER(db!$G$2:$G$6347)),UPPER(N$137),"")))/LEN(N$137)))</f>
        <v>0</v>
      </c>
      <c r="O155" s="30">
        <f>IF(O$137="","",SUMPRODUCT(--(db!$B$2:$B$6347=$E155),(LEN(db!$G$2:$G$6347)-LEN(SUBSTITUTE((UPPER(db!$G$2:$G$6347)),UPPER(O$137),"")))/LEN(O$137)))</f>
        <v>0</v>
      </c>
      <c r="P155" s="30">
        <f>IF(P$137="","",SUMPRODUCT(--(db!$B$2:$B$6347=$E155),(LEN(db!$G$2:$G$6347)-LEN(SUBSTITUTE((UPPER(db!$G$2:$G$6347)),UPPER(P$137),"")))/LEN(P$137)))</f>
        <v>0</v>
      </c>
      <c r="Q155" s="30">
        <f>IF(Q$137="","",SUMPRODUCT(--(db!$B$2:$B$6347=$E155),(LEN(db!$G$2:$G$6347)-LEN(SUBSTITUTE((UPPER(db!$G$2:$G$6347)),UPPER(Q$137),"")))/LEN(Q$137)))</f>
        <v>0</v>
      </c>
      <c r="R155" s="30">
        <f>IF(R$137="","",SUMPRODUCT(--(db!$B$2:$B$6347=$E155),(LEN(db!$G$2:$G$6347)-LEN(SUBSTITUTE((UPPER(db!$G$2:$G$6347)),UPPER(R$137),"")))/LEN(R$137)))</f>
        <v>0</v>
      </c>
      <c r="S155" s="30">
        <f>IF(S$137="","",SUMPRODUCT(--(db!$B$2:$B$6347=$E155),(LEN(db!$G$2:$G$6347)-LEN(SUBSTITUTE((UPPER(db!$G$2:$G$6347)),UPPER(S$137),"")))/LEN(S$137)))</f>
        <v>0</v>
      </c>
      <c r="T155" s="30">
        <f>IF(T$137="","",SUMPRODUCT(--(db!$B$2:$B$6347=$E155),(LEN(db!$G$2:$G$6347)-LEN(SUBSTITUTE((UPPER(db!$G$2:$G$6347)),UPPER(T$137),"")))/LEN(T$137)))</f>
        <v>0</v>
      </c>
      <c r="U155" s="30">
        <f>IF(U$137="","",SUMPRODUCT(--(db!$B$2:$B$6347=$E155),(LEN(db!$G$2:$G$6347)-LEN(SUBSTITUTE((UPPER(db!$G$2:$G$6347)),UPPER(U$137),"")))/LEN(U$137)))</f>
        <v>0</v>
      </c>
      <c r="V155" s="30">
        <f>IF(V$137="","",SUMPRODUCT(--(db!$B$2:$B$6347=$E155),(LEN(db!$G$2:$G$6347)-LEN(SUBSTITUTE((UPPER(db!$G$2:$G$6347)),UPPER(V$137),"")))/LEN(V$137)))</f>
        <v>0</v>
      </c>
      <c r="W155" s="30">
        <f>IF(W$137="","",SUMPRODUCT(--(db!$B$2:$B$6347=$E155),(LEN(db!$G$2:$G$6347)-LEN(SUBSTITUTE((UPPER(db!$G$2:$G$6347)),UPPER(W$137),"")))/LEN(W$137)))</f>
        <v>0</v>
      </c>
      <c r="X155" s="30">
        <f>IF(X$137="","",SUMPRODUCT(--(db!$B$2:$B$6347=$E155),(LEN(db!$G$2:$G$6347)-LEN(SUBSTITUTE((UPPER(db!$G$2:$G$6347)),UPPER(X$137),"")))/LEN(X$137)))</f>
        <v>0</v>
      </c>
      <c r="Y155" s="30">
        <f>IF(Y$137="","",SUMPRODUCT(--(db!$B$2:$B$6347=$E155),(LEN(db!$G$2:$G$6347)-LEN(SUBSTITUTE((UPPER(db!$G$2:$G$6347)),UPPER(Y$137),"")))/LEN(Y$137)))</f>
        <v>0</v>
      </c>
      <c r="Z155" s="30">
        <f>IF(Z$137="","",SUMPRODUCT(--(db!$B$2:$B$6347=$E155),(LEN(db!$G$2:$G$6347)-LEN(SUBSTITUTE((UPPER(db!$G$2:$G$6347)),UPPER(Z$137),"")))/LEN(Z$137)))</f>
        <v>0</v>
      </c>
      <c r="AA155" s="30">
        <f>IF(AA$137="","",SUMPRODUCT(--(db!$B$2:$B$6347=$E155),(LEN(db!$G$2:$G$6347)-LEN(SUBSTITUTE((UPPER(db!$G$2:$G$6347)),UPPER(AA$137),"")))/LEN(AA$137)))</f>
        <v>0</v>
      </c>
      <c r="AB155" s="30">
        <f>IF(AB$137="","",SUMPRODUCT(--(db!$B$2:$B$6347=$E155),(LEN(db!$G$2:$G$6347)-LEN(SUBSTITUTE((UPPER(db!$G$2:$G$6347)),UPPER(AB$137),"")))/LEN(AB$137)))</f>
        <v>0</v>
      </c>
      <c r="AC155" s="30">
        <f>IF(AC$137="","",SUMPRODUCT(--(db!$B$2:$B$6347=$E155),(LEN(db!$G$2:$G$6347)-LEN(SUBSTITUTE((UPPER(db!$G$2:$G$6347)),UPPER(AC$137),"")))/LEN(AC$137)))</f>
        <v>0</v>
      </c>
      <c r="AD155" s="30">
        <f>IF(AD$137="","",SUMPRODUCT(--(db!$B$2:$B$6347=$E155),(LEN(db!$G$2:$G$6347)-LEN(SUBSTITUTE((UPPER(db!$G$2:$G$6347)),UPPER(AD$137),"")))/LEN(AD$137)))</f>
        <v>0</v>
      </c>
      <c r="AE155" s="30">
        <f>IF(AE$137="","",SUMPRODUCT(--(db!$B$2:$B$6347=$E155),(LEN(db!$G$2:$G$6347)-LEN(SUBSTITUTE((UPPER(db!$G$2:$G$6347)),UPPER(AE$137),"")))/LEN(AE$137)))</f>
        <v>0</v>
      </c>
      <c r="AF155" s="30">
        <f>IF(AF$137="","",SUMPRODUCT(--(db!$B$2:$B$6347=$E155),(LEN(db!$G$2:$G$6347)-LEN(SUBSTITUTE((UPPER(db!$G$2:$G$6347)),UPPER(AF$137),"")))/LEN(AF$137)))</f>
        <v>0</v>
      </c>
      <c r="AG155" s="30">
        <f>IF(AG$137="","",SUMPRODUCT(--(db!$B$2:$B$6347=$E155),(LEN(db!$G$2:$G$6347)-LEN(SUBSTITUTE((UPPER(db!$G$2:$G$6347)),UPPER(AG$137),"")))/LEN(AG$137)))</f>
        <v>0</v>
      </c>
      <c r="AH155" s="30">
        <f>IF(AH$137="","",SUMPRODUCT(--(db!$B$2:$B$6347=$E155),(LEN(db!$G$2:$G$6347)-LEN(SUBSTITUTE((UPPER(db!$G$2:$G$6347)),UPPER(AH$137),"")))/LEN(AH$137)))</f>
        <v>0</v>
      </c>
      <c r="AI155" s="30">
        <f>IF(AI$137="","",SUMPRODUCT(--(db!$B$2:$B$6347=$E155),(LEN(db!$G$2:$G$6347)-LEN(SUBSTITUTE((UPPER(db!$G$2:$G$6347)),UPPER(AI$137),"")))/LEN(AI$137)))</f>
        <v>0</v>
      </c>
      <c r="AJ155" s="30">
        <f>IF(AJ$137="","",SUMPRODUCT(--(db!$B$2:$B$6347=$E155),(LEN(db!$G$2:$G$6347)-LEN(SUBSTITUTE((UPPER(db!$G$2:$G$6347)),UPPER(AJ$137),"")))/LEN(AJ$137)))</f>
        <v>0</v>
      </c>
      <c r="AK155" s="30">
        <f>IF(AK$137="","",SUMPRODUCT(--(db!$B$2:$B$6347=$E155),(LEN(db!$G$2:$G$6347)-LEN(SUBSTITUTE((UPPER(db!$G$2:$G$6347)),UPPER(AK$137),"")))/LEN(AK$137)))</f>
        <v>0</v>
      </c>
      <c r="AL155" s="30">
        <f>IF(AL$137="","",SUMPRODUCT(--(db!$B$2:$B$6347=$E155),(LEN(db!$G$2:$G$6347)-LEN(SUBSTITUTE((UPPER(db!$G$2:$G$6347)),UPPER(AL$137),"")))/LEN(AL$137)))</f>
        <v>0</v>
      </c>
      <c r="AM155" s="30">
        <f>IF(AM$137="","",SUMPRODUCT(--(db!$B$2:$B$6347=$E155),(LEN(db!$G$2:$G$6347)-LEN(SUBSTITUTE((UPPER(db!$G$2:$G$6347)),UPPER(AM$137),"")))/LEN(AM$137)))</f>
        <v>0</v>
      </c>
      <c r="AN155" s="30">
        <f>IF(AN$137="","",SUMPRODUCT(--(db!$B$2:$B$6347=$E155),(LEN(db!$G$2:$G$6347)-LEN(SUBSTITUTE((UPPER(db!$G$2:$G$6347)),UPPER(AN$137),"")))/LEN(AN$137)))</f>
        <v>0</v>
      </c>
      <c r="AO155" s="30">
        <f>IF(AO$137="","",SUMPRODUCT(--(db!$B$2:$B$6347=$E155),(LEN(db!$G$2:$G$6347)-LEN(SUBSTITUTE((UPPER(db!$G$2:$G$6347)),UPPER(AO$137),"")))/LEN(AO$137)))</f>
        <v>0</v>
      </c>
      <c r="AP155" s="30">
        <f>IF(AP$137="","",SUMPRODUCT(--(db!$B$2:$B$6347=$E155),(LEN(db!$G$2:$G$6347)-LEN(SUBSTITUTE((UPPER(db!$G$2:$G$6347)),UPPER(AP$137),"")))/LEN(AP$137)))</f>
        <v>0</v>
      </c>
      <c r="AQ155" s="230">
        <f>IF(AQ$137="","",SUMPRODUCT(--(db!$B$2:$B$6347=$E155),(LEN(db!$G$2:$G$6347)-LEN(SUBSTITUTE((UPPER(db!$G$2:$G$6347)),UPPER(AQ$137),"")))/LEN(AQ$137)))</f>
        <v>0</v>
      </c>
      <c r="AR155" s="120">
        <v>18</v>
      </c>
      <c r="AS155" s="115"/>
      <c r="AT155" s="115"/>
      <c r="AU155" s="122">
        <f t="shared" si="29"/>
        <v>0</v>
      </c>
      <c r="AW155" s="347">
        <v>4</v>
      </c>
      <c r="AX155" s="366" t="str">
        <f>INDEX($F$137:$AQ$137,1,AW155)</f>
        <v>ا</v>
      </c>
      <c r="AY155" s="366">
        <f t="shared" si="32"/>
        <v>1</v>
      </c>
      <c r="AZ155" s="295">
        <f t="shared" si="33"/>
        <v>0</v>
      </c>
      <c r="BA155" s="295">
        <f t="shared" si="34"/>
        <v>1</v>
      </c>
      <c r="BB155" s="367">
        <f t="shared" si="30"/>
        <v>0</v>
      </c>
      <c r="BC155" s="295">
        <f t="shared" si="35"/>
        <v>1</v>
      </c>
      <c r="BK155" s="61"/>
      <c r="BL155" s="61"/>
      <c r="BM155" s="61"/>
    </row>
    <row r="156" spans="3:65" x14ac:dyDescent="0.25">
      <c r="C156" s="115" t="s">
        <v>260</v>
      </c>
      <c r="D156" s="115">
        <v>195</v>
      </c>
      <c r="E156" s="116">
        <v>19</v>
      </c>
      <c r="F156" s="232">
        <f>IF(F$137="","",SUMPRODUCT(--(db!$B$2:$B$6347=$E156),(LEN(db!$G$2:$G$6347)-LEN(SUBSTITUTE((UPPER(db!$G$2:$G$6347)),UPPER(F$137),"")))/LEN(F$137)))</f>
        <v>0</v>
      </c>
      <c r="G156" s="146">
        <f>IF(G$137="","",SUMPRODUCT(--(db!$B$2:$B$6347=$E156),(LEN(db!$G$2:$G$6347)-LEN(SUBSTITUTE((UPPER(db!$G$2:$G$6347)),UPPER(G$137),"")))/LEN(G$137)))</f>
        <v>0</v>
      </c>
      <c r="H156" s="146">
        <f>IF(H$137="","",SUMPRODUCT(--(db!$B$2:$B$6347=$E156),(LEN(db!$G$2:$G$6347)-LEN(SUBSTITUTE((UPPER(db!$G$2:$G$6347)),UPPER(H$137),"")))/LEN(H$137)))</f>
        <v>0</v>
      </c>
      <c r="I156" s="146">
        <f>IF(I$137="","",SUMPRODUCT(--(db!$B$2:$B$6347=$E156),(LEN(db!$G$2:$G$6347)-LEN(SUBSTITUTE((UPPER(db!$G$2:$G$6347)),UPPER(I$137),"")))/LEN(I$137)))</f>
        <v>0</v>
      </c>
      <c r="J156" s="146">
        <f>IF(J$137="","",SUMPRODUCT(--(db!$B$2:$B$6347=$E156),(LEN(db!$G$2:$G$6347)-LEN(SUBSTITUTE((UPPER(db!$G$2:$G$6347)),UPPER(J$137),"")))/LEN(J$137)))</f>
        <v>0</v>
      </c>
      <c r="K156" s="146">
        <f>IF(K$137="","",SUMPRODUCT(--(db!$B$2:$B$6347=$E156),(LEN(db!$G$2:$G$6347)-LEN(SUBSTITUTE((UPPER(db!$G$2:$G$6347)),UPPER(K$137),"")))/LEN(K$137)))</f>
        <v>0</v>
      </c>
      <c r="L156" s="146">
        <f>IF(L$137="","",SUMPRODUCT(--(db!$B$2:$B$6347=$E156),(LEN(db!$G$2:$G$6347)-LEN(SUBSTITUTE((UPPER(db!$G$2:$G$6347)),UPPER(L$137),"")))/LEN(L$137)))</f>
        <v>0</v>
      </c>
      <c r="M156" s="146">
        <f>IF(M$137="","",SUMPRODUCT(--(db!$B$2:$B$6347=$E156),(LEN(db!$G$2:$G$6347)-LEN(SUBSTITUTE((UPPER(db!$G$2:$G$6347)),UPPER(M$137),"")))/LEN(M$137)))</f>
        <v>0</v>
      </c>
      <c r="N156" s="146">
        <f>IF(N$137="","",SUMPRODUCT(--(db!$B$2:$B$6347=$E156),(LEN(db!$G$2:$G$6347)-LEN(SUBSTITUTE((UPPER(db!$G$2:$G$6347)),UPPER(N$137),"")))/LEN(N$137)))</f>
        <v>0</v>
      </c>
      <c r="O156" s="218"/>
      <c r="P156" s="217"/>
      <c r="Q156" s="146">
        <f>IF(Q$137="","",SUMPRODUCT(--(db!$B$2:$B$6347=$E156),(LEN(db!$G$2:$G$6347)-LEN(SUBSTITUTE((UPPER(db!$G$2:$G$6347)),UPPER(Q$137),"")))/LEN(Q$137)))</f>
        <v>0</v>
      </c>
      <c r="R156" s="146">
        <f>IF(R$137="","",SUMPRODUCT(--(db!$B$2:$B$6347=$E156),(LEN(db!$G$2:$G$6347)-LEN(SUBSTITUTE((UPPER(db!$G$2:$G$6347)),UPPER(R$137),"")))/LEN(R$137)))</f>
        <v>0</v>
      </c>
      <c r="S156" s="146">
        <f>IF(S$137="","",SUMPRODUCT(--(db!$B$2:$B$6347=$E156),(LEN(db!$G$2:$G$6347)-LEN(SUBSTITUTE((UPPER(db!$G$2:$G$6347)),UPPER(S$137),"")))/LEN(S$137)))</f>
        <v>0</v>
      </c>
      <c r="T156" s="146">
        <f>IF(T$137="","",SUMPRODUCT(--(db!$B$2:$B$6347=$E156),(LEN(db!$G$2:$G$6347)-LEN(SUBSTITUTE((UPPER(db!$G$2:$G$6347)),UPPER(T$137),"")))/LEN(T$137)))</f>
        <v>0</v>
      </c>
      <c r="U156" s="146">
        <f>IF(U$137="","",SUMPRODUCT(--(db!$B$2:$B$6347=$E156),(LEN(db!$G$2:$G$6347)-LEN(SUBSTITUTE((UPPER(db!$G$2:$G$6347)),UPPER(U$137),"")))/LEN(U$137)))</f>
        <v>0</v>
      </c>
      <c r="V156" s="218"/>
      <c r="W156" s="216"/>
      <c r="X156" s="216"/>
      <c r="Y156" s="217"/>
      <c r="Z156" s="224"/>
      <c r="AA156" s="146">
        <f>IF(AA$137="","",SUMPRODUCT(--(db!$B$2:$B$6347=$E156),(LEN(db!$G$2:$G$6347)-LEN(SUBSTITUTE((UPPER(db!$G$2:$G$6347)),UPPER(AA$137),"")))/LEN(AA$137)))</f>
        <v>0</v>
      </c>
      <c r="AB156" s="146">
        <f>IF(AB$137="","",SUMPRODUCT(--(db!$B$2:$B$6347=$E156),(LEN(db!$G$2:$G$6347)-LEN(SUBSTITUTE((UPPER(db!$G$2:$G$6347)),UPPER(AB$137),"")))/LEN(AB$137)))</f>
        <v>0</v>
      </c>
      <c r="AC156" s="146">
        <f>IF(AC$137="","",SUMPRODUCT(--(db!$B$2:$B$6347=$E156),(LEN(db!$G$2:$G$6347)-LEN(SUBSTITUTE((UPPER(db!$G$2:$G$6347)),UPPER(AC$137),"")))/LEN(AC$137)))</f>
        <v>0</v>
      </c>
      <c r="AD156" s="146">
        <f>IF(AD$137="","",SUMPRODUCT(--(db!$B$2:$B$6347=$E156),(LEN(db!$G$2:$G$6347)-LEN(SUBSTITUTE((UPPER(db!$G$2:$G$6347)),UPPER(AD$137),"")))/LEN(AD$137)))</f>
        <v>0</v>
      </c>
      <c r="AE156" s="224"/>
      <c r="AF156" s="146">
        <f>IF(AF$137="","",SUMPRODUCT(--(db!$B$2:$B$6347=$E156),(LEN(db!$G$2:$G$6347)-LEN(SUBSTITUTE((UPPER(db!$G$2:$G$6347)),UPPER(AF$137),"")))/LEN(AF$137)))</f>
        <v>0</v>
      </c>
      <c r="AG156" s="224"/>
      <c r="AH156" s="146">
        <f>IF(AH$137="","",SUMPRODUCT(--(db!$B$2:$B$6347=$E156),(LEN(db!$G$2:$G$6347)-LEN(SUBSTITUTE((UPPER(db!$G$2:$G$6347)),UPPER(AH$137),"")))/LEN(AH$137)))</f>
        <v>0</v>
      </c>
      <c r="AI156" s="146">
        <f>IF(AI$137="","",SUMPRODUCT(--(db!$B$2:$B$6347=$E156),(LEN(db!$G$2:$G$6347)-LEN(SUBSTITUTE((UPPER(db!$G$2:$G$6347)),UPPER(AI$137),"")))/LEN(AI$137)))</f>
        <v>0</v>
      </c>
      <c r="AJ156" s="146">
        <f>IF(AJ$137="","",SUMPRODUCT(--(db!$B$2:$B$6347=$E156),(LEN(db!$G$2:$G$6347)-LEN(SUBSTITUTE((UPPER(db!$G$2:$G$6347)),UPPER(AJ$137),"")))/LEN(AJ$137)))</f>
        <v>0</v>
      </c>
      <c r="AK156" s="146">
        <f>IF(AK$137="","",SUMPRODUCT(--(db!$B$2:$B$6347=$E156),(LEN(db!$G$2:$G$6347)-LEN(SUBSTITUTE((UPPER(db!$G$2:$G$6347)),UPPER(AK$137),"")))/LEN(AK$137)))</f>
        <v>0</v>
      </c>
      <c r="AL156" s="146">
        <f>IF(AL$137="","",SUMPRODUCT(--(db!$B$2:$B$6347=$E156),(LEN(db!$G$2:$G$6347)-LEN(SUBSTITUTE((UPPER(db!$G$2:$G$6347)),UPPER(AL$137),"")))/LEN(AL$137)))</f>
        <v>0</v>
      </c>
      <c r="AM156" s="146">
        <f>IF(AM$137="","",SUMPRODUCT(--(db!$B$2:$B$6347=$E156),(LEN(db!$G$2:$G$6347)-LEN(SUBSTITUTE((UPPER(db!$G$2:$G$6347)),UPPER(AM$137),"")))/LEN(AM$137)))</f>
        <v>0</v>
      </c>
      <c r="AN156" s="146">
        <f>IF(AN$137="","",SUMPRODUCT(--(db!$B$2:$B$6347=$E156),(LEN(db!$G$2:$G$6347)-LEN(SUBSTITUTE((UPPER(db!$G$2:$G$6347)),UPPER(AN$137),"")))/LEN(AN$137)))</f>
        <v>0</v>
      </c>
      <c r="AO156" s="146">
        <f>IF(AO$137="","",SUMPRODUCT(--(db!$B$2:$B$6347=$E156),(LEN(db!$G$2:$G$6347)-LEN(SUBSTITUTE((UPPER(db!$G$2:$G$6347)),UPPER(AO$137),"")))/LEN(AO$137)))</f>
        <v>0</v>
      </c>
      <c r="AP156" s="146">
        <f>IF(AP$137="","",SUMPRODUCT(--(db!$B$2:$B$6347=$E156),(LEN(db!$G$2:$G$6347)-LEN(SUBSTITUTE((UPPER(db!$G$2:$G$6347)),UPPER(AP$137),"")))/LEN(AP$137)))</f>
        <v>0</v>
      </c>
      <c r="AQ156" s="233">
        <f>IF(AQ$137="","",SUMPRODUCT(--(db!$B$2:$B$6347=$E156),(LEN(db!$G$2:$G$6347)-LEN(SUBSTITUTE((UPPER(db!$G$2:$G$6347)),UPPER(AQ$137),"")))/LEN(AQ$137)))</f>
        <v>0</v>
      </c>
      <c r="AR156" s="120">
        <v>19</v>
      </c>
      <c r="AS156" s="115">
        <v>195</v>
      </c>
      <c r="AT156" s="203" t="s">
        <v>310</v>
      </c>
      <c r="AU156" s="122">
        <f t="shared" si="29"/>
        <v>0</v>
      </c>
      <c r="AW156" s="347">
        <v>5</v>
      </c>
      <c r="AX156" s="366" t="str">
        <f t="shared" si="31"/>
        <v>إ</v>
      </c>
      <c r="AY156" s="366">
        <f t="shared" si="32"/>
        <v>1</v>
      </c>
      <c r="AZ156" s="295">
        <f>INDEX($F$135:$AQ$135,1,AW156)</f>
        <v>0</v>
      </c>
      <c r="BA156" s="295">
        <f t="shared" si="34"/>
        <v>1</v>
      </c>
      <c r="BB156" s="367">
        <f t="shared" si="30"/>
        <v>0</v>
      </c>
      <c r="BC156" s="295">
        <f t="shared" si="35"/>
        <v>1</v>
      </c>
      <c r="BK156" s="61"/>
      <c r="BL156" s="61"/>
      <c r="BM156" s="61"/>
    </row>
    <row r="157" spans="3:65" x14ac:dyDescent="0.25">
      <c r="C157" s="115" t="s">
        <v>262</v>
      </c>
      <c r="D157" s="115">
        <v>14</v>
      </c>
      <c r="E157" s="116">
        <v>20</v>
      </c>
      <c r="F157" s="234">
        <f>IF(F$137="","",SUMPRODUCT(--(db!$B$2:$B$6347=$E157),(LEN(db!$G$2:$G$6347)-LEN(SUBSTITUTE((UPPER(db!$G$2:$G$6347)),UPPER(F$137),"")))/LEN(F$137)))</f>
        <v>0</v>
      </c>
      <c r="G157" s="150">
        <f>IF(G$137="","",SUMPRODUCT(--(db!$B$2:$B$6347=$E157),(LEN(db!$G$2:$G$6347)-LEN(SUBSTITUTE((UPPER(db!$G$2:$G$6347)),UPPER(G$137),"")))/LEN(G$137)))</f>
        <v>0</v>
      </c>
      <c r="H157" s="150">
        <f>IF(H$137="","",SUMPRODUCT(--(db!$B$2:$B$6347=$E157),(LEN(db!$G$2:$G$6347)-LEN(SUBSTITUTE((UPPER(db!$G$2:$G$6347)),UPPER(H$137),"")))/LEN(H$137)))</f>
        <v>0</v>
      </c>
      <c r="I157" s="150">
        <f>IF(I$137="","",SUMPRODUCT(--(db!$B$2:$B$6347=$E157),(LEN(db!$G$2:$G$6347)-LEN(SUBSTITUTE((UPPER(db!$G$2:$G$6347)),UPPER(I$137),"")))/LEN(I$137)))</f>
        <v>0</v>
      </c>
      <c r="J157" s="150">
        <f>IF(J$137="","",SUMPRODUCT(--(db!$B$2:$B$6347=$E157),(LEN(db!$G$2:$G$6347)-LEN(SUBSTITUTE((UPPER(db!$G$2:$G$6347)),UPPER(J$137),"")))/LEN(J$137)))</f>
        <v>0</v>
      </c>
      <c r="K157" s="150">
        <f>IF(K$137="","",SUMPRODUCT(--(db!$B$2:$B$6347=$E157),(LEN(db!$G$2:$G$6347)-LEN(SUBSTITUTE((UPPER(db!$G$2:$G$6347)),UPPER(K$137),"")))/LEN(K$137)))</f>
        <v>0</v>
      </c>
      <c r="L157" s="150">
        <f>IF(L$137="","",SUMPRODUCT(--(db!$B$2:$B$6347=$E157),(LEN(db!$G$2:$G$6347)-LEN(SUBSTITUTE((UPPER(db!$G$2:$G$6347)),UPPER(L$137),"")))/LEN(L$137)))</f>
        <v>0</v>
      </c>
      <c r="M157" s="150">
        <f>IF(M$137="","",SUMPRODUCT(--(db!$B$2:$B$6347=$E157),(LEN(db!$G$2:$G$6347)-LEN(SUBSTITUTE((UPPER(db!$G$2:$G$6347)),UPPER(M$137),"")))/LEN(M$137)))</f>
        <v>0</v>
      </c>
      <c r="N157" s="150">
        <f>IF(N$137="","",SUMPRODUCT(--(db!$B$2:$B$6347=$E157),(LEN(db!$G$2:$G$6347)-LEN(SUBSTITUTE((UPPER(db!$G$2:$G$6347)),UPPER(N$137),"")))/LEN(N$137)))</f>
        <v>0</v>
      </c>
      <c r="O157" s="218"/>
      <c r="P157" s="217"/>
      <c r="Q157" s="150">
        <f>IF(Q$137="","",SUMPRODUCT(--(db!$B$2:$B$6347=$E157),(LEN(db!$G$2:$G$6347)-LEN(SUBSTITUTE((UPPER(db!$G$2:$G$6347)),UPPER(Q$137),"")))/LEN(Q$137)))</f>
        <v>0</v>
      </c>
      <c r="R157" s="150">
        <f>IF(R$137="","",SUMPRODUCT(--(db!$B$2:$B$6347=$E157),(LEN(db!$G$2:$G$6347)-LEN(SUBSTITUTE((UPPER(db!$G$2:$G$6347)),UPPER(R$137),"")))/LEN(R$137)))</f>
        <v>0</v>
      </c>
      <c r="S157" s="150">
        <f>IF(S$137="","",SUMPRODUCT(--(db!$B$2:$B$6347=$E157),(LEN(db!$G$2:$G$6347)-LEN(SUBSTITUTE((UPPER(db!$G$2:$G$6347)),UPPER(S$137),"")))/LEN(S$137)))</f>
        <v>0</v>
      </c>
      <c r="T157" s="150">
        <f>IF(T$137="","",SUMPRODUCT(--(db!$B$2:$B$6347=$E157),(LEN(db!$G$2:$G$6347)-LEN(SUBSTITUTE((UPPER(db!$G$2:$G$6347)),UPPER(T$137),"")))/LEN(T$137)))</f>
        <v>0</v>
      </c>
      <c r="U157" s="224"/>
      <c r="V157" s="150">
        <f>IF(V$137="","",SUMPRODUCT(--(db!$B$2:$B$6347=$E157),(LEN(db!$G$2:$G$6347)-LEN(SUBSTITUTE((UPPER(db!$G$2:$G$6347)),UPPER(V$137),"")))/LEN(V$137)))</f>
        <v>0</v>
      </c>
      <c r="W157" s="150">
        <f>IF(W$137="","",SUMPRODUCT(--(db!$B$2:$B$6347=$E157),(LEN(db!$G$2:$G$6347)-LEN(SUBSTITUTE((UPPER(db!$G$2:$G$6347)),UPPER(W$137),"")))/LEN(W$137)))</f>
        <v>0</v>
      </c>
      <c r="X157" s="150">
        <f>IF(X$137="","",SUMPRODUCT(--(db!$B$2:$B$6347=$E157),(LEN(db!$G$2:$G$6347)-LEN(SUBSTITUTE((UPPER(db!$G$2:$G$6347)),UPPER(X$137),"")))/LEN(X$137)))</f>
        <v>0</v>
      </c>
      <c r="Y157" s="150">
        <f>IF(Y$137="","",SUMPRODUCT(--(db!$B$2:$B$6347=$E157),(LEN(db!$G$2:$G$6347)-LEN(SUBSTITUTE((UPPER(db!$G$2:$G$6347)),UPPER(Y$137),"")))/LEN(Y$137)))</f>
        <v>0</v>
      </c>
      <c r="Z157" s="150">
        <f>IF(Z$137="","",SUMPRODUCT(--(db!$B$2:$B$6347=$E157),(LEN(db!$G$2:$G$6347)-LEN(SUBSTITUTE((UPPER(db!$G$2:$G$6347)),UPPER(Z$137),"")))/LEN(Z$137)))</f>
        <v>0</v>
      </c>
      <c r="AA157" s="150">
        <f>IF(AA$137="","",SUMPRODUCT(--(db!$B$2:$B$6347=$E157),(LEN(db!$G$2:$G$6347)-LEN(SUBSTITUTE((UPPER(db!$G$2:$G$6347)),UPPER(AA$137),"")))/LEN(AA$137)))</f>
        <v>0</v>
      </c>
      <c r="AB157" s="150">
        <f>IF(AB$137="","",SUMPRODUCT(--(db!$B$2:$B$6347=$E157),(LEN(db!$G$2:$G$6347)-LEN(SUBSTITUTE((UPPER(db!$G$2:$G$6347)),UPPER(AB$137),"")))/LEN(AB$137)))</f>
        <v>0</v>
      </c>
      <c r="AC157" s="150">
        <f>IF(AC$137="","",SUMPRODUCT(--(db!$B$2:$B$6347=$E157),(LEN(db!$G$2:$G$6347)-LEN(SUBSTITUTE((UPPER(db!$G$2:$G$6347)),UPPER(AC$137),"")))/LEN(AC$137)))</f>
        <v>0</v>
      </c>
      <c r="AD157" s="150">
        <f>IF(AD$137="","",SUMPRODUCT(--(db!$B$2:$B$6347=$E157),(LEN(db!$G$2:$G$6347)-LEN(SUBSTITUTE((UPPER(db!$G$2:$G$6347)),UPPER(AD$137),"")))/LEN(AD$137)))</f>
        <v>0</v>
      </c>
      <c r="AE157" s="150">
        <f>IF(AE$137="","",SUMPRODUCT(--(db!$B$2:$B$6347=$E157),(LEN(db!$G$2:$G$6347)-LEN(SUBSTITUTE((UPPER(db!$G$2:$G$6347)),UPPER(AE$137),"")))/LEN(AE$137)))</f>
        <v>0</v>
      </c>
      <c r="AF157" s="150">
        <f>IF(AF$137="","",SUMPRODUCT(--(db!$B$2:$B$6347=$E157),(LEN(db!$G$2:$G$6347)-LEN(SUBSTITUTE((UPPER(db!$G$2:$G$6347)),UPPER(AF$137),"")))/LEN(AF$137)))</f>
        <v>0</v>
      </c>
      <c r="AG157" s="150">
        <f>IF(AG$137="","",SUMPRODUCT(--(db!$B$2:$B$6347=$E157),(LEN(db!$G$2:$G$6347)-LEN(SUBSTITUTE((UPPER(db!$G$2:$G$6347)),UPPER(AG$137),"")))/LEN(AG$137)))</f>
        <v>0</v>
      </c>
      <c r="AH157" s="150">
        <f>IF(AH$137="","",SUMPRODUCT(--(db!$B$2:$B$6347=$E157),(LEN(db!$G$2:$G$6347)-LEN(SUBSTITUTE((UPPER(db!$G$2:$G$6347)),UPPER(AH$137),"")))/LEN(AH$137)))</f>
        <v>0</v>
      </c>
      <c r="AI157" s="150">
        <f>IF(AI$137="","",SUMPRODUCT(--(db!$B$2:$B$6347=$E157),(LEN(db!$G$2:$G$6347)-LEN(SUBSTITUTE((UPPER(db!$G$2:$G$6347)),UPPER(AI$137),"")))/LEN(AI$137)))</f>
        <v>0</v>
      </c>
      <c r="AJ157" s="150">
        <f>IF(AJ$137="","",SUMPRODUCT(--(db!$B$2:$B$6347=$E157),(LEN(db!$G$2:$G$6347)-LEN(SUBSTITUTE((UPPER(db!$G$2:$G$6347)),UPPER(AJ$137),"")))/LEN(AJ$137)))</f>
        <v>0</v>
      </c>
      <c r="AK157" s="150">
        <f>IF(AK$137="","",SUMPRODUCT(--(db!$B$2:$B$6347=$E157),(LEN(db!$G$2:$G$6347)-LEN(SUBSTITUTE((UPPER(db!$G$2:$G$6347)),UPPER(AK$137),"")))/LEN(AK$137)))</f>
        <v>0</v>
      </c>
      <c r="AL157" s="150">
        <f>IF(AL$137="","",SUMPRODUCT(--(db!$B$2:$B$6347=$E157),(LEN(db!$G$2:$G$6347)-LEN(SUBSTITUTE((UPPER(db!$G$2:$G$6347)),UPPER(AL$137),"")))/LEN(AL$137)))</f>
        <v>0</v>
      </c>
      <c r="AM157" s="150">
        <f>IF(AM$137="","",SUMPRODUCT(--(db!$B$2:$B$6347=$E157),(LEN(db!$G$2:$G$6347)-LEN(SUBSTITUTE((UPPER(db!$G$2:$G$6347)),UPPER(AM$137),"")))/LEN(AM$137)))</f>
        <v>0</v>
      </c>
      <c r="AN157" s="150">
        <f>IF(AN$137="","",SUMPRODUCT(--(db!$B$2:$B$6347=$E157),(LEN(db!$G$2:$G$6347)-LEN(SUBSTITUTE((UPPER(db!$G$2:$G$6347)),UPPER(AN$137),"")))/LEN(AN$137)))</f>
        <v>0</v>
      </c>
      <c r="AO157" s="150">
        <f>IF(AO$137="","",SUMPRODUCT(--(db!$B$2:$B$6347=$E157),(LEN(db!$G$2:$G$6347)-LEN(SUBSTITUTE((UPPER(db!$G$2:$G$6347)),UPPER(AO$137),"")))/LEN(AO$137)))</f>
        <v>0</v>
      </c>
      <c r="AP157" s="150">
        <f>IF(AP$137="","",SUMPRODUCT(--(db!$B$2:$B$6347=$E157),(LEN(db!$G$2:$G$6347)-LEN(SUBSTITUTE((UPPER(db!$G$2:$G$6347)),UPPER(AP$137),"")))/LEN(AP$137)))</f>
        <v>0</v>
      </c>
      <c r="AQ157" s="235">
        <f>IF(AQ$137="","",SUMPRODUCT(--(db!$B$2:$B$6347=$E157),(LEN(db!$G$2:$G$6347)-LEN(SUBSTITUTE((UPPER(db!$G$2:$G$6347)),UPPER(AQ$137),"")))/LEN(AQ$137)))</f>
        <v>0</v>
      </c>
      <c r="AR157" s="120">
        <v>20</v>
      </c>
      <c r="AS157" s="115">
        <v>14</v>
      </c>
      <c r="AT157" s="203" t="s">
        <v>262</v>
      </c>
      <c r="AU157" s="122">
        <f t="shared" si="29"/>
        <v>0</v>
      </c>
      <c r="AW157" s="347">
        <v>6</v>
      </c>
      <c r="AX157" s="366" t="str">
        <f t="shared" si="31"/>
        <v>أ</v>
      </c>
      <c r="AY157" s="366">
        <f t="shared" si="32"/>
        <v>1</v>
      </c>
      <c r="AZ157" s="295">
        <f t="shared" si="33"/>
        <v>0</v>
      </c>
      <c r="BA157" s="295">
        <f t="shared" si="34"/>
        <v>1</v>
      </c>
      <c r="BB157" s="367">
        <f t="shared" si="30"/>
        <v>0</v>
      </c>
      <c r="BC157" s="295">
        <f t="shared" si="35"/>
        <v>1</v>
      </c>
      <c r="BK157" s="61"/>
      <c r="BL157" s="61"/>
      <c r="BM157" s="61"/>
    </row>
    <row r="158" spans="3:65" x14ac:dyDescent="0.25">
      <c r="C158" s="115"/>
      <c r="D158" s="115"/>
      <c r="E158" s="116">
        <v>21</v>
      </c>
      <c r="F158" s="221">
        <f>IF(F$137="","",SUMPRODUCT(--(db!$B$2:$B$6347=$E158),(LEN(db!$G$2:$G$6347)-LEN(SUBSTITUTE((UPPER(db!$G$2:$G$6347)),UPPER(F$137),"")))/LEN(F$137)))</f>
        <v>0</v>
      </c>
      <c r="G158" s="30">
        <f>IF(G$137="","",SUMPRODUCT(--(db!$B$2:$B$6347=$E158),(LEN(db!$G$2:$G$6347)-LEN(SUBSTITUTE((UPPER(db!$G$2:$G$6347)),UPPER(G$137),"")))/LEN(G$137)))</f>
        <v>0</v>
      </c>
      <c r="H158" s="30">
        <f>IF(H$137="","",SUMPRODUCT(--(db!$B$2:$B$6347=$E158),(LEN(db!$G$2:$G$6347)-LEN(SUBSTITUTE((UPPER(db!$G$2:$G$6347)),UPPER(H$137),"")))/LEN(H$137)))</f>
        <v>0</v>
      </c>
      <c r="I158" s="30">
        <f>IF(I$137="","",SUMPRODUCT(--(db!$B$2:$B$6347=$E158),(LEN(db!$G$2:$G$6347)-LEN(SUBSTITUTE((UPPER(db!$G$2:$G$6347)),UPPER(I$137),"")))/LEN(I$137)))</f>
        <v>0</v>
      </c>
      <c r="J158" s="30">
        <f>IF(J$137="","",SUMPRODUCT(--(db!$B$2:$B$6347=$E158),(LEN(db!$G$2:$G$6347)-LEN(SUBSTITUTE((UPPER(db!$G$2:$G$6347)),UPPER(J$137),"")))/LEN(J$137)))</f>
        <v>0</v>
      </c>
      <c r="K158" s="30">
        <f>IF(K$137="","",SUMPRODUCT(--(db!$B$2:$B$6347=$E158),(LEN(db!$G$2:$G$6347)-LEN(SUBSTITUTE((UPPER(db!$G$2:$G$6347)),UPPER(K$137),"")))/LEN(K$137)))</f>
        <v>0</v>
      </c>
      <c r="L158" s="30">
        <f>IF(L$137="","",SUMPRODUCT(--(db!$B$2:$B$6347=$E158),(LEN(db!$G$2:$G$6347)-LEN(SUBSTITUTE((UPPER(db!$G$2:$G$6347)),UPPER(L$137),"")))/LEN(L$137)))</f>
        <v>0</v>
      </c>
      <c r="M158" s="30">
        <f>IF(M$137="","",SUMPRODUCT(--(db!$B$2:$B$6347=$E158),(LEN(db!$G$2:$G$6347)-LEN(SUBSTITUTE((UPPER(db!$G$2:$G$6347)),UPPER(M$137),"")))/LEN(M$137)))</f>
        <v>0</v>
      </c>
      <c r="N158" s="30">
        <f>IF(N$137="","",SUMPRODUCT(--(db!$B$2:$B$6347=$E158),(LEN(db!$G$2:$G$6347)-LEN(SUBSTITUTE((UPPER(db!$G$2:$G$6347)),UPPER(N$137),"")))/LEN(N$137)))</f>
        <v>0</v>
      </c>
      <c r="O158" s="30">
        <f>IF(O$137="","",SUMPRODUCT(--(db!$B$2:$B$6347=$E158),(LEN(db!$G$2:$G$6347)-LEN(SUBSTITUTE((UPPER(db!$G$2:$G$6347)),UPPER(O$137),"")))/LEN(O$137)))</f>
        <v>0</v>
      </c>
      <c r="P158" s="30">
        <f>IF(P$137="","",SUMPRODUCT(--(db!$B$2:$B$6347=$E158),(LEN(db!$G$2:$G$6347)-LEN(SUBSTITUTE((UPPER(db!$G$2:$G$6347)),UPPER(P$137),"")))/LEN(P$137)))</f>
        <v>0</v>
      </c>
      <c r="Q158" s="30">
        <f>IF(Q$137="","",SUMPRODUCT(--(db!$B$2:$B$6347=$E158),(LEN(db!$G$2:$G$6347)-LEN(SUBSTITUTE((UPPER(db!$G$2:$G$6347)),UPPER(Q$137),"")))/LEN(Q$137)))</f>
        <v>0</v>
      </c>
      <c r="R158" s="30">
        <f>IF(R$137="","",SUMPRODUCT(--(db!$B$2:$B$6347=$E158),(LEN(db!$G$2:$G$6347)-LEN(SUBSTITUTE((UPPER(db!$G$2:$G$6347)),UPPER(R$137),"")))/LEN(R$137)))</f>
        <v>0</v>
      </c>
      <c r="S158" s="30">
        <f>IF(S$137="","",SUMPRODUCT(--(db!$B$2:$B$6347=$E158),(LEN(db!$G$2:$G$6347)-LEN(SUBSTITUTE((UPPER(db!$G$2:$G$6347)),UPPER(S$137),"")))/LEN(S$137)))</f>
        <v>0</v>
      </c>
      <c r="T158" s="30">
        <f>IF(T$137="","",SUMPRODUCT(--(db!$B$2:$B$6347=$E158),(LEN(db!$G$2:$G$6347)-LEN(SUBSTITUTE((UPPER(db!$G$2:$G$6347)),UPPER(T$137),"")))/LEN(T$137)))</f>
        <v>0</v>
      </c>
      <c r="U158" s="30">
        <f>IF(U$137="","",SUMPRODUCT(--(db!$B$2:$B$6347=$E158),(LEN(db!$G$2:$G$6347)-LEN(SUBSTITUTE((UPPER(db!$G$2:$G$6347)),UPPER(U$137),"")))/LEN(U$137)))</f>
        <v>0</v>
      </c>
      <c r="V158" s="30">
        <f>IF(V$137="","",SUMPRODUCT(--(db!$B$2:$B$6347=$E158),(LEN(db!$G$2:$G$6347)-LEN(SUBSTITUTE((UPPER(db!$G$2:$G$6347)),UPPER(V$137),"")))/LEN(V$137)))</f>
        <v>0</v>
      </c>
      <c r="W158" s="30">
        <f>IF(W$137="","",SUMPRODUCT(--(db!$B$2:$B$6347=$E158),(LEN(db!$G$2:$G$6347)-LEN(SUBSTITUTE((UPPER(db!$G$2:$G$6347)),UPPER(W$137),"")))/LEN(W$137)))</f>
        <v>0</v>
      </c>
      <c r="X158" s="30">
        <f>IF(X$137="","",SUMPRODUCT(--(db!$B$2:$B$6347=$E158),(LEN(db!$G$2:$G$6347)-LEN(SUBSTITUTE((UPPER(db!$G$2:$G$6347)),UPPER(X$137),"")))/LEN(X$137)))</f>
        <v>0</v>
      </c>
      <c r="Y158" s="30">
        <f>IF(Y$137="","",SUMPRODUCT(--(db!$B$2:$B$6347=$E158),(LEN(db!$G$2:$G$6347)-LEN(SUBSTITUTE((UPPER(db!$G$2:$G$6347)),UPPER(Y$137),"")))/LEN(Y$137)))</f>
        <v>0</v>
      </c>
      <c r="Z158" s="30">
        <f>IF(Z$137="","",SUMPRODUCT(--(db!$B$2:$B$6347=$E158),(LEN(db!$G$2:$G$6347)-LEN(SUBSTITUTE((UPPER(db!$G$2:$G$6347)),UPPER(Z$137),"")))/LEN(Z$137)))</f>
        <v>0</v>
      </c>
      <c r="AA158" s="30">
        <f>IF(AA$137="","",SUMPRODUCT(--(db!$B$2:$B$6347=$E158),(LEN(db!$G$2:$G$6347)-LEN(SUBSTITUTE((UPPER(db!$G$2:$G$6347)),UPPER(AA$137),"")))/LEN(AA$137)))</f>
        <v>0</v>
      </c>
      <c r="AB158" s="30">
        <f>IF(AB$137="","",SUMPRODUCT(--(db!$B$2:$B$6347=$E158),(LEN(db!$G$2:$G$6347)-LEN(SUBSTITUTE((UPPER(db!$G$2:$G$6347)),UPPER(AB$137),"")))/LEN(AB$137)))</f>
        <v>0</v>
      </c>
      <c r="AC158" s="30">
        <f>IF(AC$137="","",SUMPRODUCT(--(db!$B$2:$B$6347=$E158),(LEN(db!$G$2:$G$6347)-LEN(SUBSTITUTE((UPPER(db!$G$2:$G$6347)),UPPER(AC$137),"")))/LEN(AC$137)))</f>
        <v>0</v>
      </c>
      <c r="AD158" s="30">
        <f>IF(AD$137="","",SUMPRODUCT(--(db!$B$2:$B$6347=$E158),(LEN(db!$G$2:$G$6347)-LEN(SUBSTITUTE((UPPER(db!$G$2:$G$6347)),UPPER(AD$137),"")))/LEN(AD$137)))</f>
        <v>0</v>
      </c>
      <c r="AE158" s="30">
        <f>IF(AE$137="","",SUMPRODUCT(--(db!$B$2:$B$6347=$E158),(LEN(db!$G$2:$G$6347)-LEN(SUBSTITUTE((UPPER(db!$G$2:$G$6347)),UPPER(AE$137),"")))/LEN(AE$137)))</f>
        <v>0</v>
      </c>
      <c r="AF158" s="30">
        <f>IF(AF$137="","",SUMPRODUCT(--(db!$B$2:$B$6347=$E158),(LEN(db!$G$2:$G$6347)-LEN(SUBSTITUTE((UPPER(db!$G$2:$G$6347)),UPPER(AF$137),"")))/LEN(AF$137)))</f>
        <v>0</v>
      </c>
      <c r="AG158" s="30">
        <f>IF(AG$137="","",SUMPRODUCT(--(db!$B$2:$B$6347=$E158),(LEN(db!$G$2:$G$6347)-LEN(SUBSTITUTE((UPPER(db!$G$2:$G$6347)),UPPER(AG$137),"")))/LEN(AG$137)))</f>
        <v>0</v>
      </c>
      <c r="AH158" s="30">
        <f>IF(AH$137="","",SUMPRODUCT(--(db!$B$2:$B$6347=$E158),(LEN(db!$G$2:$G$6347)-LEN(SUBSTITUTE((UPPER(db!$G$2:$G$6347)),UPPER(AH$137),"")))/LEN(AH$137)))</f>
        <v>0</v>
      </c>
      <c r="AI158" s="30">
        <f>IF(AI$137="","",SUMPRODUCT(--(db!$B$2:$B$6347=$E158),(LEN(db!$G$2:$G$6347)-LEN(SUBSTITUTE((UPPER(db!$G$2:$G$6347)),UPPER(AI$137),"")))/LEN(AI$137)))</f>
        <v>0</v>
      </c>
      <c r="AJ158" s="30">
        <f>IF(AJ$137="","",SUMPRODUCT(--(db!$B$2:$B$6347=$E158),(LEN(db!$G$2:$G$6347)-LEN(SUBSTITUTE((UPPER(db!$G$2:$G$6347)),UPPER(AJ$137),"")))/LEN(AJ$137)))</f>
        <v>0</v>
      </c>
      <c r="AK158" s="30">
        <f>IF(AK$137="","",SUMPRODUCT(--(db!$B$2:$B$6347=$E158),(LEN(db!$G$2:$G$6347)-LEN(SUBSTITUTE((UPPER(db!$G$2:$G$6347)),UPPER(AK$137),"")))/LEN(AK$137)))</f>
        <v>0</v>
      </c>
      <c r="AL158" s="30">
        <f>IF(AL$137="","",SUMPRODUCT(--(db!$B$2:$B$6347=$E158),(LEN(db!$G$2:$G$6347)-LEN(SUBSTITUTE((UPPER(db!$G$2:$G$6347)),UPPER(AL$137),"")))/LEN(AL$137)))</f>
        <v>0</v>
      </c>
      <c r="AM158" s="30">
        <f>IF(AM$137="","",SUMPRODUCT(--(db!$B$2:$B$6347=$E158),(LEN(db!$G$2:$G$6347)-LEN(SUBSTITUTE((UPPER(db!$G$2:$G$6347)),UPPER(AM$137),"")))/LEN(AM$137)))</f>
        <v>0</v>
      </c>
      <c r="AN158" s="30">
        <f>IF(AN$137="","",SUMPRODUCT(--(db!$B$2:$B$6347=$E158),(LEN(db!$G$2:$G$6347)-LEN(SUBSTITUTE((UPPER(db!$G$2:$G$6347)),UPPER(AN$137),"")))/LEN(AN$137)))</f>
        <v>0</v>
      </c>
      <c r="AO158" s="30">
        <f>IF(AO$137="","",SUMPRODUCT(--(db!$B$2:$B$6347=$E158),(LEN(db!$G$2:$G$6347)-LEN(SUBSTITUTE((UPPER(db!$G$2:$G$6347)),UPPER(AO$137),"")))/LEN(AO$137)))</f>
        <v>0</v>
      </c>
      <c r="AP158" s="30">
        <f>IF(AP$137="","",SUMPRODUCT(--(db!$B$2:$B$6347=$E158),(LEN(db!$G$2:$G$6347)-LEN(SUBSTITUTE((UPPER(db!$G$2:$G$6347)),UPPER(AP$137),"")))/LEN(AP$137)))</f>
        <v>0</v>
      </c>
      <c r="AQ158" s="222">
        <f>IF(AQ$137="","",SUMPRODUCT(--(db!$B$2:$B$6347=$E158),(LEN(db!$G$2:$G$6347)-LEN(SUBSTITUTE((UPPER(db!$G$2:$G$6347)),UPPER(AQ$137),"")))/LEN(AQ$137)))</f>
        <v>0</v>
      </c>
      <c r="AR158" s="120">
        <v>21</v>
      </c>
      <c r="AS158" s="115"/>
      <c r="AT158" s="115"/>
      <c r="AU158" s="122">
        <f t="shared" si="29"/>
        <v>0</v>
      </c>
      <c r="AW158" s="347">
        <v>7</v>
      </c>
      <c r="AX158" s="366" t="str">
        <f t="shared" si="31"/>
        <v>ب</v>
      </c>
      <c r="AY158" s="366">
        <f t="shared" si="32"/>
        <v>2</v>
      </c>
      <c r="AZ158" s="295">
        <f t="shared" si="33"/>
        <v>0</v>
      </c>
      <c r="BA158" s="295">
        <f t="shared" si="34"/>
        <v>2</v>
      </c>
      <c r="BB158" s="367">
        <f t="shared" si="30"/>
        <v>0</v>
      </c>
      <c r="BC158" s="295">
        <f t="shared" si="35"/>
        <v>2</v>
      </c>
      <c r="BK158" s="61"/>
      <c r="BL158" s="61"/>
      <c r="BM158" s="61"/>
    </row>
    <row r="159" spans="3:65" x14ac:dyDescent="0.25">
      <c r="C159" s="115"/>
      <c r="D159" s="115"/>
      <c r="E159" s="116">
        <v>22</v>
      </c>
      <c r="F159" s="221">
        <f>IF(F$137="","",SUMPRODUCT(--(db!$B$2:$B$6347=$E159),(LEN(db!$G$2:$G$6347)-LEN(SUBSTITUTE((UPPER(db!$G$2:$G$6347)),UPPER(F$137),"")))/LEN(F$137)))</f>
        <v>0</v>
      </c>
      <c r="G159" s="30">
        <f>IF(G$137="","",SUMPRODUCT(--(db!$B$2:$B$6347=$E159),(LEN(db!$G$2:$G$6347)-LEN(SUBSTITUTE((UPPER(db!$G$2:$G$6347)),UPPER(G$137),"")))/LEN(G$137)))</f>
        <v>0</v>
      </c>
      <c r="H159" s="30">
        <f>IF(H$137="","",SUMPRODUCT(--(db!$B$2:$B$6347=$E159),(LEN(db!$G$2:$G$6347)-LEN(SUBSTITUTE((UPPER(db!$G$2:$G$6347)),UPPER(H$137),"")))/LEN(H$137)))</f>
        <v>0</v>
      </c>
      <c r="I159" s="30">
        <f>IF(I$137="","",SUMPRODUCT(--(db!$B$2:$B$6347=$E159),(LEN(db!$G$2:$G$6347)-LEN(SUBSTITUTE((UPPER(db!$G$2:$G$6347)),UPPER(I$137),"")))/LEN(I$137)))</f>
        <v>0</v>
      </c>
      <c r="J159" s="30">
        <f>IF(J$137="","",SUMPRODUCT(--(db!$B$2:$B$6347=$E159),(LEN(db!$G$2:$G$6347)-LEN(SUBSTITUTE((UPPER(db!$G$2:$G$6347)),UPPER(J$137),"")))/LEN(J$137)))</f>
        <v>0</v>
      </c>
      <c r="K159" s="30">
        <f>IF(K$137="","",SUMPRODUCT(--(db!$B$2:$B$6347=$E159),(LEN(db!$G$2:$G$6347)-LEN(SUBSTITUTE((UPPER(db!$G$2:$G$6347)),UPPER(K$137),"")))/LEN(K$137)))</f>
        <v>0</v>
      </c>
      <c r="L159" s="30">
        <f>IF(L$137="","",SUMPRODUCT(--(db!$B$2:$B$6347=$E159),(LEN(db!$G$2:$G$6347)-LEN(SUBSTITUTE((UPPER(db!$G$2:$G$6347)),UPPER(L$137),"")))/LEN(L$137)))</f>
        <v>0</v>
      </c>
      <c r="M159" s="30">
        <f>IF(M$137="","",SUMPRODUCT(--(db!$B$2:$B$6347=$E159),(LEN(db!$G$2:$G$6347)-LEN(SUBSTITUTE((UPPER(db!$G$2:$G$6347)),UPPER(M$137),"")))/LEN(M$137)))</f>
        <v>0</v>
      </c>
      <c r="N159" s="30">
        <f>IF(N$137="","",SUMPRODUCT(--(db!$B$2:$B$6347=$E159),(LEN(db!$G$2:$G$6347)-LEN(SUBSTITUTE((UPPER(db!$G$2:$G$6347)),UPPER(N$137),"")))/LEN(N$137)))</f>
        <v>0</v>
      </c>
      <c r="O159" s="30">
        <f>IF(O$137="","",SUMPRODUCT(--(db!$B$2:$B$6347=$E159),(LEN(db!$G$2:$G$6347)-LEN(SUBSTITUTE((UPPER(db!$G$2:$G$6347)),UPPER(O$137),"")))/LEN(O$137)))</f>
        <v>0</v>
      </c>
      <c r="P159" s="30">
        <f>IF(P$137="","",SUMPRODUCT(--(db!$B$2:$B$6347=$E159),(LEN(db!$G$2:$G$6347)-LEN(SUBSTITUTE((UPPER(db!$G$2:$G$6347)),UPPER(P$137),"")))/LEN(P$137)))</f>
        <v>0</v>
      </c>
      <c r="Q159" s="30">
        <f>IF(Q$137="","",SUMPRODUCT(--(db!$B$2:$B$6347=$E159),(LEN(db!$G$2:$G$6347)-LEN(SUBSTITUTE((UPPER(db!$G$2:$G$6347)),UPPER(Q$137),"")))/LEN(Q$137)))</f>
        <v>0</v>
      </c>
      <c r="R159" s="30">
        <f>IF(R$137="","",SUMPRODUCT(--(db!$B$2:$B$6347=$E159),(LEN(db!$G$2:$G$6347)-LEN(SUBSTITUTE((UPPER(db!$G$2:$G$6347)),UPPER(R$137),"")))/LEN(R$137)))</f>
        <v>0</v>
      </c>
      <c r="S159" s="30">
        <f>IF(S$137="","",SUMPRODUCT(--(db!$B$2:$B$6347=$E159),(LEN(db!$G$2:$G$6347)-LEN(SUBSTITUTE((UPPER(db!$G$2:$G$6347)),UPPER(S$137),"")))/LEN(S$137)))</f>
        <v>0</v>
      </c>
      <c r="T159" s="30">
        <f>IF(T$137="","",SUMPRODUCT(--(db!$B$2:$B$6347=$E159),(LEN(db!$G$2:$G$6347)-LEN(SUBSTITUTE((UPPER(db!$G$2:$G$6347)),UPPER(T$137),"")))/LEN(T$137)))</f>
        <v>0</v>
      </c>
      <c r="U159" s="30">
        <f>IF(U$137="","",SUMPRODUCT(--(db!$B$2:$B$6347=$E159),(LEN(db!$G$2:$G$6347)-LEN(SUBSTITUTE((UPPER(db!$G$2:$G$6347)),UPPER(U$137),"")))/LEN(U$137)))</f>
        <v>0</v>
      </c>
      <c r="V159" s="30">
        <f>IF(V$137="","",SUMPRODUCT(--(db!$B$2:$B$6347=$E159),(LEN(db!$G$2:$G$6347)-LEN(SUBSTITUTE((UPPER(db!$G$2:$G$6347)),UPPER(V$137),"")))/LEN(V$137)))</f>
        <v>0</v>
      </c>
      <c r="W159" s="30">
        <f>IF(W$137="","",SUMPRODUCT(--(db!$B$2:$B$6347=$E159),(LEN(db!$G$2:$G$6347)-LEN(SUBSTITUTE((UPPER(db!$G$2:$G$6347)),UPPER(W$137),"")))/LEN(W$137)))</f>
        <v>0</v>
      </c>
      <c r="X159" s="30">
        <f>IF(X$137="","",SUMPRODUCT(--(db!$B$2:$B$6347=$E159),(LEN(db!$G$2:$G$6347)-LEN(SUBSTITUTE((UPPER(db!$G$2:$G$6347)),UPPER(X$137),"")))/LEN(X$137)))</f>
        <v>0</v>
      </c>
      <c r="Y159" s="30">
        <f>IF(Y$137="","",SUMPRODUCT(--(db!$B$2:$B$6347=$E159),(LEN(db!$G$2:$G$6347)-LEN(SUBSTITUTE((UPPER(db!$G$2:$G$6347)),UPPER(Y$137),"")))/LEN(Y$137)))</f>
        <v>0</v>
      </c>
      <c r="Z159" s="30">
        <f>IF(Z$137="","",SUMPRODUCT(--(db!$B$2:$B$6347=$E159),(LEN(db!$G$2:$G$6347)-LEN(SUBSTITUTE((UPPER(db!$G$2:$G$6347)),UPPER(Z$137),"")))/LEN(Z$137)))</f>
        <v>0</v>
      </c>
      <c r="AA159" s="30">
        <f>IF(AA$137="","",SUMPRODUCT(--(db!$B$2:$B$6347=$E159),(LEN(db!$G$2:$G$6347)-LEN(SUBSTITUTE((UPPER(db!$G$2:$G$6347)),UPPER(AA$137),"")))/LEN(AA$137)))</f>
        <v>0</v>
      </c>
      <c r="AB159" s="30">
        <f>IF(AB$137="","",SUMPRODUCT(--(db!$B$2:$B$6347=$E159),(LEN(db!$G$2:$G$6347)-LEN(SUBSTITUTE((UPPER(db!$G$2:$G$6347)),UPPER(AB$137),"")))/LEN(AB$137)))</f>
        <v>0</v>
      </c>
      <c r="AC159" s="30">
        <f>IF(AC$137="","",SUMPRODUCT(--(db!$B$2:$B$6347=$E159),(LEN(db!$G$2:$G$6347)-LEN(SUBSTITUTE((UPPER(db!$G$2:$G$6347)),UPPER(AC$137),"")))/LEN(AC$137)))</f>
        <v>0</v>
      </c>
      <c r="AD159" s="30">
        <f>IF(AD$137="","",SUMPRODUCT(--(db!$B$2:$B$6347=$E159),(LEN(db!$G$2:$G$6347)-LEN(SUBSTITUTE((UPPER(db!$G$2:$G$6347)),UPPER(AD$137),"")))/LEN(AD$137)))</f>
        <v>0</v>
      </c>
      <c r="AE159" s="30">
        <f>IF(AE$137="","",SUMPRODUCT(--(db!$B$2:$B$6347=$E159),(LEN(db!$G$2:$G$6347)-LEN(SUBSTITUTE((UPPER(db!$G$2:$G$6347)),UPPER(AE$137),"")))/LEN(AE$137)))</f>
        <v>0</v>
      </c>
      <c r="AF159" s="30">
        <f>IF(AF$137="","",SUMPRODUCT(--(db!$B$2:$B$6347=$E159),(LEN(db!$G$2:$G$6347)-LEN(SUBSTITUTE((UPPER(db!$G$2:$G$6347)),UPPER(AF$137),"")))/LEN(AF$137)))</f>
        <v>0</v>
      </c>
      <c r="AG159" s="30">
        <f>IF(AG$137="","",SUMPRODUCT(--(db!$B$2:$B$6347=$E159),(LEN(db!$G$2:$G$6347)-LEN(SUBSTITUTE((UPPER(db!$G$2:$G$6347)),UPPER(AG$137),"")))/LEN(AG$137)))</f>
        <v>0</v>
      </c>
      <c r="AH159" s="30">
        <f>IF(AH$137="","",SUMPRODUCT(--(db!$B$2:$B$6347=$E159),(LEN(db!$G$2:$G$6347)-LEN(SUBSTITUTE((UPPER(db!$G$2:$G$6347)),UPPER(AH$137),"")))/LEN(AH$137)))</f>
        <v>0</v>
      </c>
      <c r="AI159" s="30">
        <f>IF(AI$137="","",SUMPRODUCT(--(db!$B$2:$B$6347=$E159),(LEN(db!$G$2:$G$6347)-LEN(SUBSTITUTE((UPPER(db!$G$2:$G$6347)),UPPER(AI$137),"")))/LEN(AI$137)))</f>
        <v>0</v>
      </c>
      <c r="AJ159" s="30">
        <f>IF(AJ$137="","",SUMPRODUCT(--(db!$B$2:$B$6347=$E159),(LEN(db!$G$2:$G$6347)-LEN(SUBSTITUTE((UPPER(db!$G$2:$G$6347)),UPPER(AJ$137),"")))/LEN(AJ$137)))</f>
        <v>0</v>
      </c>
      <c r="AK159" s="30">
        <f>IF(AK$137="","",SUMPRODUCT(--(db!$B$2:$B$6347=$E159),(LEN(db!$G$2:$G$6347)-LEN(SUBSTITUTE((UPPER(db!$G$2:$G$6347)),UPPER(AK$137),"")))/LEN(AK$137)))</f>
        <v>0</v>
      </c>
      <c r="AL159" s="30">
        <f>IF(AL$137="","",SUMPRODUCT(--(db!$B$2:$B$6347=$E159),(LEN(db!$G$2:$G$6347)-LEN(SUBSTITUTE((UPPER(db!$G$2:$G$6347)),UPPER(AL$137),"")))/LEN(AL$137)))</f>
        <v>0</v>
      </c>
      <c r="AM159" s="30">
        <f>IF(AM$137="","",SUMPRODUCT(--(db!$B$2:$B$6347=$E159),(LEN(db!$G$2:$G$6347)-LEN(SUBSTITUTE((UPPER(db!$G$2:$G$6347)),UPPER(AM$137),"")))/LEN(AM$137)))</f>
        <v>0</v>
      </c>
      <c r="AN159" s="30">
        <f>IF(AN$137="","",SUMPRODUCT(--(db!$B$2:$B$6347=$E159),(LEN(db!$G$2:$G$6347)-LEN(SUBSTITUTE((UPPER(db!$G$2:$G$6347)),UPPER(AN$137),"")))/LEN(AN$137)))</f>
        <v>0</v>
      </c>
      <c r="AO159" s="30">
        <f>IF(AO$137="","",SUMPRODUCT(--(db!$B$2:$B$6347=$E159),(LEN(db!$G$2:$G$6347)-LEN(SUBSTITUTE((UPPER(db!$G$2:$G$6347)),UPPER(AO$137),"")))/LEN(AO$137)))</f>
        <v>0</v>
      </c>
      <c r="AP159" s="30">
        <f>IF(AP$137="","",SUMPRODUCT(--(db!$B$2:$B$6347=$E159),(LEN(db!$G$2:$G$6347)-LEN(SUBSTITUTE((UPPER(db!$G$2:$G$6347)),UPPER(AP$137),"")))/LEN(AP$137)))</f>
        <v>0</v>
      </c>
      <c r="AQ159" s="222">
        <f>IF(AQ$137="","",SUMPRODUCT(--(db!$B$2:$B$6347=$E159),(LEN(db!$G$2:$G$6347)-LEN(SUBSTITUTE((UPPER(db!$G$2:$G$6347)),UPPER(AQ$137),"")))/LEN(AQ$137)))</f>
        <v>0</v>
      </c>
      <c r="AR159" s="120">
        <v>22</v>
      </c>
      <c r="AS159" s="115"/>
      <c r="AT159" s="115"/>
      <c r="AU159" s="122">
        <f t="shared" si="29"/>
        <v>0</v>
      </c>
      <c r="AW159" s="347">
        <v>8</v>
      </c>
      <c r="AX159" s="366" t="str">
        <f t="shared" si="31"/>
        <v>ج</v>
      </c>
      <c r="AY159" s="366">
        <f t="shared" si="32"/>
        <v>3</v>
      </c>
      <c r="AZ159" s="295">
        <f t="shared" si="33"/>
        <v>0</v>
      </c>
      <c r="BA159" s="295">
        <f t="shared" si="34"/>
        <v>3</v>
      </c>
      <c r="BB159" s="367">
        <f t="shared" si="30"/>
        <v>0</v>
      </c>
      <c r="BC159" s="295">
        <f t="shared" si="35"/>
        <v>3</v>
      </c>
      <c r="BK159" s="61"/>
      <c r="BL159" s="61"/>
      <c r="BM159" s="61"/>
    </row>
    <row r="160" spans="3:65" x14ac:dyDescent="0.25">
      <c r="C160" s="115"/>
      <c r="D160" s="115"/>
      <c r="E160" s="116">
        <v>23</v>
      </c>
      <c r="F160" s="221">
        <f>IF(F$137="","",SUMPRODUCT(--(db!$B$2:$B$6347=$E160),(LEN(db!$G$2:$G$6347)-LEN(SUBSTITUTE((UPPER(db!$G$2:$G$6347)),UPPER(F$137),"")))/LEN(F$137)))</f>
        <v>0</v>
      </c>
      <c r="G160" s="30">
        <f>IF(G$137="","",SUMPRODUCT(--(db!$B$2:$B$6347=$E160),(LEN(db!$G$2:$G$6347)-LEN(SUBSTITUTE((UPPER(db!$G$2:$G$6347)),UPPER(G$137),"")))/LEN(G$137)))</f>
        <v>0</v>
      </c>
      <c r="H160" s="30">
        <f>IF(H$137="","",SUMPRODUCT(--(db!$B$2:$B$6347=$E160),(LEN(db!$G$2:$G$6347)-LEN(SUBSTITUTE((UPPER(db!$G$2:$G$6347)),UPPER(H$137),"")))/LEN(H$137)))</f>
        <v>0</v>
      </c>
      <c r="I160" s="30">
        <f>IF(I$137="","",SUMPRODUCT(--(db!$B$2:$B$6347=$E160),(LEN(db!$G$2:$G$6347)-LEN(SUBSTITUTE((UPPER(db!$G$2:$G$6347)),UPPER(I$137),"")))/LEN(I$137)))</f>
        <v>0</v>
      </c>
      <c r="J160" s="30">
        <f>IF(J$137="","",SUMPRODUCT(--(db!$B$2:$B$6347=$E160),(LEN(db!$G$2:$G$6347)-LEN(SUBSTITUTE((UPPER(db!$G$2:$G$6347)),UPPER(J$137),"")))/LEN(J$137)))</f>
        <v>0</v>
      </c>
      <c r="K160" s="30">
        <f>IF(K$137="","",SUMPRODUCT(--(db!$B$2:$B$6347=$E160),(LEN(db!$G$2:$G$6347)-LEN(SUBSTITUTE((UPPER(db!$G$2:$G$6347)),UPPER(K$137),"")))/LEN(K$137)))</f>
        <v>0</v>
      </c>
      <c r="L160" s="30">
        <f>IF(L$137="","",SUMPRODUCT(--(db!$B$2:$B$6347=$E160),(LEN(db!$G$2:$G$6347)-LEN(SUBSTITUTE((UPPER(db!$G$2:$G$6347)),UPPER(L$137),"")))/LEN(L$137)))</f>
        <v>0</v>
      </c>
      <c r="M160" s="30">
        <f>IF(M$137="","",SUMPRODUCT(--(db!$B$2:$B$6347=$E160),(LEN(db!$G$2:$G$6347)-LEN(SUBSTITUTE((UPPER(db!$G$2:$G$6347)),UPPER(M$137),"")))/LEN(M$137)))</f>
        <v>0</v>
      </c>
      <c r="N160" s="30">
        <f>IF(N$137="","",SUMPRODUCT(--(db!$B$2:$B$6347=$E160),(LEN(db!$G$2:$G$6347)-LEN(SUBSTITUTE((UPPER(db!$G$2:$G$6347)),UPPER(N$137),"")))/LEN(N$137)))</f>
        <v>0</v>
      </c>
      <c r="O160" s="30">
        <f>IF(O$137="","",SUMPRODUCT(--(db!$B$2:$B$6347=$E160),(LEN(db!$G$2:$G$6347)-LEN(SUBSTITUTE((UPPER(db!$G$2:$G$6347)),UPPER(O$137),"")))/LEN(O$137)))</f>
        <v>0</v>
      </c>
      <c r="P160" s="30">
        <f>IF(P$137="","",SUMPRODUCT(--(db!$B$2:$B$6347=$E160),(LEN(db!$G$2:$G$6347)-LEN(SUBSTITUTE((UPPER(db!$G$2:$G$6347)),UPPER(P$137),"")))/LEN(P$137)))</f>
        <v>0</v>
      </c>
      <c r="Q160" s="30">
        <f>IF(Q$137="","",SUMPRODUCT(--(db!$B$2:$B$6347=$E160),(LEN(db!$G$2:$G$6347)-LEN(SUBSTITUTE((UPPER(db!$G$2:$G$6347)),UPPER(Q$137),"")))/LEN(Q$137)))</f>
        <v>0</v>
      </c>
      <c r="R160" s="30">
        <f>IF(R$137="","",SUMPRODUCT(--(db!$B$2:$B$6347=$E160),(LEN(db!$G$2:$G$6347)-LEN(SUBSTITUTE((UPPER(db!$G$2:$G$6347)),UPPER(R$137),"")))/LEN(R$137)))</f>
        <v>0</v>
      </c>
      <c r="S160" s="30">
        <f>IF(S$137="","",SUMPRODUCT(--(db!$B$2:$B$6347=$E160),(LEN(db!$G$2:$G$6347)-LEN(SUBSTITUTE((UPPER(db!$G$2:$G$6347)),UPPER(S$137),"")))/LEN(S$137)))</f>
        <v>0</v>
      </c>
      <c r="T160" s="30">
        <f>IF(T$137="","",SUMPRODUCT(--(db!$B$2:$B$6347=$E160),(LEN(db!$G$2:$G$6347)-LEN(SUBSTITUTE((UPPER(db!$G$2:$G$6347)),UPPER(T$137),"")))/LEN(T$137)))</f>
        <v>0</v>
      </c>
      <c r="U160" s="30">
        <f>IF(U$137="","",SUMPRODUCT(--(db!$B$2:$B$6347=$E160),(LEN(db!$G$2:$G$6347)-LEN(SUBSTITUTE((UPPER(db!$G$2:$G$6347)),UPPER(U$137),"")))/LEN(U$137)))</f>
        <v>0</v>
      </c>
      <c r="V160" s="30">
        <f>IF(V$137="","",SUMPRODUCT(--(db!$B$2:$B$6347=$E160),(LEN(db!$G$2:$G$6347)-LEN(SUBSTITUTE((UPPER(db!$G$2:$G$6347)),UPPER(V$137),"")))/LEN(V$137)))</f>
        <v>0</v>
      </c>
      <c r="W160" s="30">
        <f>IF(W$137="","",SUMPRODUCT(--(db!$B$2:$B$6347=$E160),(LEN(db!$G$2:$G$6347)-LEN(SUBSTITUTE((UPPER(db!$G$2:$G$6347)),UPPER(W$137),"")))/LEN(W$137)))</f>
        <v>0</v>
      </c>
      <c r="X160" s="30">
        <f>IF(X$137="","",SUMPRODUCT(--(db!$B$2:$B$6347=$E160),(LEN(db!$G$2:$G$6347)-LEN(SUBSTITUTE((UPPER(db!$G$2:$G$6347)),UPPER(X$137),"")))/LEN(X$137)))</f>
        <v>0</v>
      </c>
      <c r="Y160" s="30">
        <f>IF(Y$137="","",SUMPRODUCT(--(db!$B$2:$B$6347=$E160),(LEN(db!$G$2:$G$6347)-LEN(SUBSTITUTE((UPPER(db!$G$2:$G$6347)),UPPER(Y$137),"")))/LEN(Y$137)))</f>
        <v>0</v>
      </c>
      <c r="Z160" s="30">
        <f>IF(Z$137="","",SUMPRODUCT(--(db!$B$2:$B$6347=$E160),(LEN(db!$G$2:$G$6347)-LEN(SUBSTITUTE((UPPER(db!$G$2:$G$6347)),UPPER(Z$137),"")))/LEN(Z$137)))</f>
        <v>0</v>
      </c>
      <c r="AA160" s="30">
        <f>IF(AA$137="","",SUMPRODUCT(--(db!$B$2:$B$6347=$E160),(LEN(db!$G$2:$G$6347)-LEN(SUBSTITUTE((UPPER(db!$G$2:$G$6347)),UPPER(AA$137),"")))/LEN(AA$137)))</f>
        <v>0</v>
      </c>
      <c r="AB160" s="30">
        <f>IF(AB$137="","",SUMPRODUCT(--(db!$B$2:$B$6347=$E160),(LEN(db!$G$2:$G$6347)-LEN(SUBSTITUTE((UPPER(db!$G$2:$G$6347)),UPPER(AB$137),"")))/LEN(AB$137)))</f>
        <v>0</v>
      </c>
      <c r="AC160" s="30">
        <f>IF(AC$137="","",SUMPRODUCT(--(db!$B$2:$B$6347=$E160),(LEN(db!$G$2:$G$6347)-LEN(SUBSTITUTE((UPPER(db!$G$2:$G$6347)),UPPER(AC$137),"")))/LEN(AC$137)))</f>
        <v>0</v>
      </c>
      <c r="AD160" s="30">
        <f>IF(AD$137="","",SUMPRODUCT(--(db!$B$2:$B$6347=$E160),(LEN(db!$G$2:$G$6347)-LEN(SUBSTITUTE((UPPER(db!$G$2:$G$6347)),UPPER(AD$137),"")))/LEN(AD$137)))</f>
        <v>0</v>
      </c>
      <c r="AE160" s="30">
        <f>IF(AE$137="","",SUMPRODUCT(--(db!$B$2:$B$6347=$E160),(LEN(db!$G$2:$G$6347)-LEN(SUBSTITUTE((UPPER(db!$G$2:$G$6347)),UPPER(AE$137),"")))/LEN(AE$137)))</f>
        <v>0</v>
      </c>
      <c r="AF160" s="30">
        <f>IF(AF$137="","",SUMPRODUCT(--(db!$B$2:$B$6347=$E160),(LEN(db!$G$2:$G$6347)-LEN(SUBSTITUTE((UPPER(db!$G$2:$G$6347)),UPPER(AF$137),"")))/LEN(AF$137)))</f>
        <v>0</v>
      </c>
      <c r="AG160" s="30">
        <f>IF(AG$137="","",SUMPRODUCT(--(db!$B$2:$B$6347=$E160),(LEN(db!$G$2:$G$6347)-LEN(SUBSTITUTE((UPPER(db!$G$2:$G$6347)),UPPER(AG$137),"")))/LEN(AG$137)))</f>
        <v>0</v>
      </c>
      <c r="AH160" s="30">
        <f>IF(AH$137="","",SUMPRODUCT(--(db!$B$2:$B$6347=$E160),(LEN(db!$G$2:$G$6347)-LEN(SUBSTITUTE((UPPER(db!$G$2:$G$6347)),UPPER(AH$137),"")))/LEN(AH$137)))</f>
        <v>0</v>
      </c>
      <c r="AI160" s="30">
        <f>IF(AI$137="","",SUMPRODUCT(--(db!$B$2:$B$6347=$E160),(LEN(db!$G$2:$G$6347)-LEN(SUBSTITUTE((UPPER(db!$G$2:$G$6347)),UPPER(AI$137),"")))/LEN(AI$137)))</f>
        <v>0</v>
      </c>
      <c r="AJ160" s="30">
        <f>IF(AJ$137="","",SUMPRODUCT(--(db!$B$2:$B$6347=$E160),(LEN(db!$G$2:$G$6347)-LEN(SUBSTITUTE((UPPER(db!$G$2:$G$6347)),UPPER(AJ$137),"")))/LEN(AJ$137)))</f>
        <v>0</v>
      </c>
      <c r="AK160" s="30">
        <f>IF(AK$137="","",SUMPRODUCT(--(db!$B$2:$B$6347=$E160),(LEN(db!$G$2:$G$6347)-LEN(SUBSTITUTE((UPPER(db!$G$2:$G$6347)),UPPER(AK$137),"")))/LEN(AK$137)))</f>
        <v>0</v>
      </c>
      <c r="AL160" s="30">
        <f>IF(AL$137="","",SUMPRODUCT(--(db!$B$2:$B$6347=$E160),(LEN(db!$G$2:$G$6347)-LEN(SUBSTITUTE((UPPER(db!$G$2:$G$6347)),UPPER(AL$137),"")))/LEN(AL$137)))</f>
        <v>0</v>
      </c>
      <c r="AM160" s="30">
        <f>IF(AM$137="","",SUMPRODUCT(--(db!$B$2:$B$6347=$E160),(LEN(db!$G$2:$G$6347)-LEN(SUBSTITUTE((UPPER(db!$G$2:$G$6347)),UPPER(AM$137),"")))/LEN(AM$137)))</f>
        <v>0</v>
      </c>
      <c r="AN160" s="30">
        <f>IF(AN$137="","",SUMPRODUCT(--(db!$B$2:$B$6347=$E160),(LEN(db!$G$2:$G$6347)-LEN(SUBSTITUTE((UPPER(db!$G$2:$G$6347)),UPPER(AN$137),"")))/LEN(AN$137)))</f>
        <v>0</v>
      </c>
      <c r="AO160" s="30">
        <f>IF(AO$137="","",SUMPRODUCT(--(db!$B$2:$B$6347=$E160),(LEN(db!$G$2:$G$6347)-LEN(SUBSTITUTE((UPPER(db!$G$2:$G$6347)),UPPER(AO$137),"")))/LEN(AO$137)))</f>
        <v>0</v>
      </c>
      <c r="AP160" s="30">
        <f>IF(AP$137="","",SUMPRODUCT(--(db!$B$2:$B$6347=$E160),(LEN(db!$G$2:$G$6347)-LEN(SUBSTITUTE((UPPER(db!$G$2:$G$6347)),UPPER(AP$137),"")))/LEN(AP$137)))</f>
        <v>0</v>
      </c>
      <c r="AQ160" s="222">
        <f>IF(AQ$137="","",SUMPRODUCT(--(db!$B$2:$B$6347=$E160),(LEN(db!$G$2:$G$6347)-LEN(SUBSTITUTE((UPPER(db!$G$2:$G$6347)),UPPER(AQ$137),"")))/LEN(AQ$137)))</f>
        <v>0</v>
      </c>
      <c r="AR160" s="120">
        <v>23</v>
      </c>
      <c r="AS160" s="115"/>
      <c r="AT160" s="115"/>
      <c r="AU160" s="122">
        <f t="shared" si="29"/>
        <v>0</v>
      </c>
      <c r="AW160" s="347">
        <v>9</v>
      </c>
      <c r="AX160" s="366" t="str">
        <f t="shared" si="31"/>
        <v>د</v>
      </c>
      <c r="AY160" s="366">
        <f t="shared" si="32"/>
        <v>4</v>
      </c>
      <c r="AZ160" s="295">
        <f t="shared" si="33"/>
        <v>0</v>
      </c>
      <c r="BA160" s="295">
        <f t="shared" si="34"/>
        <v>4</v>
      </c>
      <c r="BB160" s="367">
        <f t="shared" si="30"/>
        <v>0</v>
      </c>
      <c r="BC160" s="295">
        <f t="shared" si="35"/>
        <v>4</v>
      </c>
      <c r="BK160" s="61"/>
      <c r="BL160" s="61"/>
      <c r="BM160" s="61"/>
    </row>
    <row r="161" spans="3:65" x14ac:dyDescent="0.25">
      <c r="C161" s="115"/>
      <c r="D161" s="115"/>
      <c r="E161" s="116">
        <v>24</v>
      </c>
      <c r="F161" s="221">
        <f>IF(F$137="","",SUMPRODUCT(--(db!$B$2:$B$6347=$E161),(LEN(db!$G$2:$G$6347)-LEN(SUBSTITUTE((UPPER(db!$G$2:$G$6347)),UPPER(F$137),"")))/LEN(F$137)))</f>
        <v>0</v>
      </c>
      <c r="G161" s="30">
        <f>IF(G$137="","",SUMPRODUCT(--(db!$B$2:$B$6347=$E161),(LEN(db!$G$2:$G$6347)-LEN(SUBSTITUTE((UPPER(db!$G$2:$G$6347)),UPPER(G$137),"")))/LEN(G$137)))</f>
        <v>0</v>
      </c>
      <c r="H161" s="30">
        <f>IF(H$137="","",SUMPRODUCT(--(db!$B$2:$B$6347=$E161),(LEN(db!$G$2:$G$6347)-LEN(SUBSTITUTE((UPPER(db!$G$2:$G$6347)),UPPER(H$137),"")))/LEN(H$137)))</f>
        <v>0</v>
      </c>
      <c r="I161" s="30">
        <f>IF(I$137="","",SUMPRODUCT(--(db!$B$2:$B$6347=$E161),(LEN(db!$G$2:$G$6347)-LEN(SUBSTITUTE((UPPER(db!$G$2:$G$6347)),UPPER(I$137),"")))/LEN(I$137)))</f>
        <v>0</v>
      </c>
      <c r="J161" s="30">
        <f>IF(J$137="","",SUMPRODUCT(--(db!$B$2:$B$6347=$E161),(LEN(db!$G$2:$G$6347)-LEN(SUBSTITUTE((UPPER(db!$G$2:$G$6347)),UPPER(J$137),"")))/LEN(J$137)))</f>
        <v>0</v>
      </c>
      <c r="K161" s="30">
        <f>IF(K$137="","",SUMPRODUCT(--(db!$B$2:$B$6347=$E161),(LEN(db!$G$2:$G$6347)-LEN(SUBSTITUTE((UPPER(db!$G$2:$G$6347)),UPPER(K$137),"")))/LEN(K$137)))</f>
        <v>0</v>
      </c>
      <c r="L161" s="30">
        <f>IF(L$137="","",SUMPRODUCT(--(db!$B$2:$B$6347=$E161),(LEN(db!$G$2:$G$6347)-LEN(SUBSTITUTE((UPPER(db!$G$2:$G$6347)),UPPER(L$137),"")))/LEN(L$137)))</f>
        <v>0</v>
      </c>
      <c r="M161" s="30">
        <f>IF(M$137="","",SUMPRODUCT(--(db!$B$2:$B$6347=$E161),(LEN(db!$G$2:$G$6347)-LEN(SUBSTITUTE((UPPER(db!$G$2:$G$6347)),UPPER(M$137),"")))/LEN(M$137)))</f>
        <v>0</v>
      </c>
      <c r="N161" s="30">
        <f>IF(N$137="","",SUMPRODUCT(--(db!$B$2:$B$6347=$E161),(LEN(db!$G$2:$G$6347)-LEN(SUBSTITUTE((UPPER(db!$G$2:$G$6347)),UPPER(N$137),"")))/LEN(N$137)))</f>
        <v>0</v>
      </c>
      <c r="O161" s="30">
        <f>IF(O$137="","",SUMPRODUCT(--(db!$B$2:$B$6347=$E161),(LEN(db!$G$2:$G$6347)-LEN(SUBSTITUTE((UPPER(db!$G$2:$G$6347)),UPPER(O$137),"")))/LEN(O$137)))</f>
        <v>0</v>
      </c>
      <c r="P161" s="30">
        <f>IF(P$137="","",SUMPRODUCT(--(db!$B$2:$B$6347=$E161),(LEN(db!$G$2:$G$6347)-LEN(SUBSTITUTE((UPPER(db!$G$2:$G$6347)),UPPER(P$137),"")))/LEN(P$137)))</f>
        <v>0</v>
      </c>
      <c r="Q161" s="30">
        <f>IF(Q$137="","",SUMPRODUCT(--(db!$B$2:$B$6347=$E161),(LEN(db!$G$2:$G$6347)-LEN(SUBSTITUTE((UPPER(db!$G$2:$G$6347)),UPPER(Q$137),"")))/LEN(Q$137)))</f>
        <v>0</v>
      </c>
      <c r="R161" s="30">
        <f>IF(R$137="","",SUMPRODUCT(--(db!$B$2:$B$6347=$E161),(LEN(db!$G$2:$G$6347)-LEN(SUBSTITUTE((UPPER(db!$G$2:$G$6347)),UPPER(R$137),"")))/LEN(R$137)))</f>
        <v>0</v>
      </c>
      <c r="S161" s="30">
        <f>IF(S$137="","",SUMPRODUCT(--(db!$B$2:$B$6347=$E161),(LEN(db!$G$2:$G$6347)-LEN(SUBSTITUTE((UPPER(db!$G$2:$G$6347)),UPPER(S$137),"")))/LEN(S$137)))</f>
        <v>0</v>
      </c>
      <c r="T161" s="30">
        <f>IF(T$137="","",SUMPRODUCT(--(db!$B$2:$B$6347=$E161),(LEN(db!$G$2:$G$6347)-LEN(SUBSTITUTE((UPPER(db!$G$2:$G$6347)),UPPER(T$137),"")))/LEN(T$137)))</f>
        <v>0</v>
      </c>
      <c r="U161" s="30">
        <f>IF(U$137="","",SUMPRODUCT(--(db!$B$2:$B$6347=$E161),(LEN(db!$G$2:$G$6347)-LEN(SUBSTITUTE((UPPER(db!$G$2:$G$6347)),UPPER(U$137),"")))/LEN(U$137)))</f>
        <v>0</v>
      </c>
      <c r="V161" s="30">
        <f>IF(V$137="","",SUMPRODUCT(--(db!$B$2:$B$6347=$E161),(LEN(db!$G$2:$G$6347)-LEN(SUBSTITUTE((UPPER(db!$G$2:$G$6347)),UPPER(V$137),"")))/LEN(V$137)))</f>
        <v>0</v>
      </c>
      <c r="W161" s="30">
        <f>IF(W$137="","",SUMPRODUCT(--(db!$B$2:$B$6347=$E161),(LEN(db!$G$2:$G$6347)-LEN(SUBSTITUTE((UPPER(db!$G$2:$G$6347)),UPPER(W$137),"")))/LEN(W$137)))</f>
        <v>0</v>
      </c>
      <c r="X161" s="30">
        <f>IF(X$137="","",SUMPRODUCT(--(db!$B$2:$B$6347=$E161),(LEN(db!$G$2:$G$6347)-LEN(SUBSTITUTE((UPPER(db!$G$2:$G$6347)),UPPER(X$137),"")))/LEN(X$137)))</f>
        <v>0</v>
      </c>
      <c r="Y161" s="30">
        <f>IF(Y$137="","",SUMPRODUCT(--(db!$B$2:$B$6347=$E161),(LEN(db!$G$2:$G$6347)-LEN(SUBSTITUTE((UPPER(db!$G$2:$G$6347)),UPPER(Y$137),"")))/LEN(Y$137)))</f>
        <v>0</v>
      </c>
      <c r="Z161" s="30">
        <f>IF(Z$137="","",SUMPRODUCT(--(db!$B$2:$B$6347=$E161),(LEN(db!$G$2:$G$6347)-LEN(SUBSTITUTE((UPPER(db!$G$2:$G$6347)),UPPER(Z$137),"")))/LEN(Z$137)))</f>
        <v>0</v>
      </c>
      <c r="AA161" s="30">
        <f>IF(AA$137="","",SUMPRODUCT(--(db!$B$2:$B$6347=$E161),(LEN(db!$G$2:$G$6347)-LEN(SUBSTITUTE((UPPER(db!$G$2:$G$6347)),UPPER(AA$137),"")))/LEN(AA$137)))</f>
        <v>0</v>
      </c>
      <c r="AB161" s="30">
        <f>IF(AB$137="","",SUMPRODUCT(--(db!$B$2:$B$6347=$E161),(LEN(db!$G$2:$G$6347)-LEN(SUBSTITUTE((UPPER(db!$G$2:$G$6347)),UPPER(AB$137),"")))/LEN(AB$137)))</f>
        <v>0</v>
      </c>
      <c r="AC161" s="30">
        <f>IF(AC$137="","",SUMPRODUCT(--(db!$B$2:$B$6347=$E161),(LEN(db!$G$2:$G$6347)-LEN(SUBSTITUTE((UPPER(db!$G$2:$G$6347)),UPPER(AC$137),"")))/LEN(AC$137)))</f>
        <v>0</v>
      </c>
      <c r="AD161" s="30">
        <f>IF(AD$137="","",SUMPRODUCT(--(db!$B$2:$B$6347=$E161),(LEN(db!$G$2:$G$6347)-LEN(SUBSTITUTE((UPPER(db!$G$2:$G$6347)),UPPER(AD$137),"")))/LEN(AD$137)))</f>
        <v>0</v>
      </c>
      <c r="AE161" s="30">
        <f>IF(AE$137="","",SUMPRODUCT(--(db!$B$2:$B$6347=$E161),(LEN(db!$G$2:$G$6347)-LEN(SUBSTITUTE((UPPER(db!$G$2:$G$6347)),UPPER(AE$137),"")))/LEN(AE$137)))</f>
        <v>0</v>
      </c>
      <c r="AF161" s="30">
        <f>IF(AF$137="","",SUMPRODUCT(--(db!$B$2:$B$6347=$E161),(LEN(db!$G$2:$G$6347)-LEN(SUBSTITUTE((UPPER(db!$G$2:$G$6347)),UPPER(AF$137),"")))/LEN(AF$137)))</f>
        <v>0</v>
      </c>
      <c r="AG161" s="30">
        <f>IF(AG$137="","",SUMPRODUCT(--(db!$B$2:$B$6347=$E161),(LEN(db!$G$2:$G$6347)-LEN(SUBSTITUTE((UPPER(db!$G$2:$G$6347)),UPPER(AG$137),"")))/LEN(AG$137)))</f>
        <v>0</v>
      </c>
      <c r="AH161" s="30">
        <f>IF(AH$137="","",SUMPRODUCT(--(db!$B$2:$B$6347=$E161),(LEN(db!$G$2:$G$6347)-LEN(SUBSTITUTE((UPPER(db!$G$2:$G$6347)),UPPER(AH$137),"")))/LEN(AH$137)))</f>
        <v>0</v>
      </c>
      <c r="AI161" s="30">
        <f>IF(AI$137="","",SUMPRODUCT(--(db!$B$2:$B$6347=$E161),(LEN(db!$G$2:$G$6347)-LEN(SUBSTITUTE((UPPER(db!$G$2:$G$6347)),UPPER(AI$137),"")))/LEN(AI$137)))</f>
        <v>0</v>
      </c>
      <c r="AJ161" s="30">
        <f>IF(AJ$137="","",SUMPRODUCT(--(db!$B$2:$B$6347=$E161),(LEN(db!$G$2:$G$6347)-LEN(SUBSTITUTE((UPPER(db!$G$2:$G$6347)),UPPER(AJ$137),"")))/LEN(AJ$137)))</f>
        <v>0</v>
      </c>
      <c r="AK161" s="30">
        <f>IF(AK$137="","",SUMPRODUCT(--(db!$B$2:$B$6347=$E161),(LEN(db!$G$2:$G$6347)-LEN(SUBSTITUTE((UPPER(db!$G$2:$G$6347)),UPPER(AK$137),"")))/LEN(AK$137)))</f>
        <v>0</v>
      </c>
      <c r="AL161" s="30">
        <f>IF(AL$137="","",SUMPRODUCT(--(db!$B$2:$B$6347=$E161),(LEN(db!$G$2:$G$6347)-LEN(SUBSTITUTE((UPPER(db!$G$2:$G$6347)),UPPER(AL$137),"")))/LEN(AL$137)))</f>
        <v>0</v>
      </c>
      <c r="AM161" s="30">
        <f>IF(AM$137="","",SUMPRODUCT(--(db!$B$2:$B$6347=$E161),(LEN(db!$G$2:$G$6347)-LEN(SUBSTITUTE((UPPER(db!$G$2:$G$6347)),UPPER(AM$137),"")))/LEN(AM$137)))</f>
        <v>0</v>
      </c>
      <c r="AN161" s="30">
        <f>IF(AN$137="","",SUMPRODUCT(--(db!$B$2:$B$6347=$E161),(LEN(db!$G$2:$G$6347)-LEN(SUBSTITUTE((UPPER(db!$G$2:$G$6347)),UPPER(AN$137),"")))/LEN(AN$137)))</f>
        <v>0</v>
      </c>
      <c r="AO161" s="30">
        <f>IF(AO$137="","",SUMPRODUCT(--(db!$B$2:$B$6347=$E161),(LEN(db!$G$2:$G$6347)-LEN(SUBSTITUTE((UPPER(db!$G$2:$G$6347)),UPPER(AO$137),"")))/LEN(AO$137)))</f>
        <v>0</v>
      </c>
      <c r="AP161" s="30">
        <f>IF(AP$137="","",SUMPRODUCT(--(db!$B$2:$B$6347=$E161),(LEN(db!$G$2:$G$6347)-LEN(SUBSTITUTE((UPPER(db!$G$2:$G$6347)),UPPER(AP$137),"")))/LEN(AP$137)))</f>
        <v>0</v>
      </c>
      <c r="AQ161" s="222">
        <f>IF(AQ$137="","",SUMPRODUCT(--(db!$B$2:$B$6347=$E161),(LEN(db!$G$2:$G$6347)-LEN(SUBSTITUTE((UPPER(db!$G$2:$G$6347)),UPPER(AQ$137),"")))/LEN(AQ$137)))</f>
        <v>0</v>
      </c>
      <c r="AR161" s="120">
        <v>24</v>
      </c>
      <c r="AS161" s="115"/>
      <c r="AT161" s="115"/>
      <c r="AU161" s="122">
        <f t="shared" si="29"/>
        <v>0</v>
      </c>
      <c r="AW161" s="347">
        <v>10</v>
      </c>
      <c r="AX161" s="366" t="str">
        <f t="shared" si="31"/>
        <v>ة</v>
      </c>
      <c r="AY161" s="366">
        <f t="shared" si="32"/>
        <v>5</v>
      </c>
      <c r="AZ161" s="295">
        <f t="shared" si="33"/>
        <v>0</v>
      </c>
      <c r="BA161" s="295">
        <f t="shared" si="34"/>
        <v>5</v>
      </c>
      <c r="BB161" s="367">
        <f t="shared" si="30"/>
        <v>0</v>
      </c>
      <c r="BC161" s="295">
        <f t="shared" si="35"/>
        <v>5</v>
      </c>
      <c r="BK161" s="61"/>
      <c r="BL161" s="61"/>
      <c r="BM161" s="61"/>
    </row>
    <row r="162" spans="3:65" x14ac:dyDescent="0.25">
      <c r="C162" s="115"/>
      <c r="D162" s="115"/>
      <c r="E162" s="116">
        <v>25</v>
      </c>
      <c r="F162" s="221">
        <f>IF(F$137="","",SUMPRODUCT(--(db!$B$2:$B$6347=$E162),(LEN(db!$G$2:$G$6347)-LEN(SUBSTITUTE((UPPER(db!$G$2:$G$6347)),UPPER(F$137),"")))/LEN(F$137)))</f>
        <v>0</v>
      </c>
      <c r="G162" s="30">
        <f>IF(G$137="","",SUMPRODUCT(--(db!$B$2:$B$6347=$E162),(LEN(db!$G$2:$G$6347)-LEN(SUBSTITUTE((UPPER(db!$G$2:$G$6347)),UPPER(G$137),"")))/LEN(G$137)))</f>
        <v>0</v>
      </c>
      <c r="H162" s="30">
        <f>IF(H$137="","",SUMPRODUCT(--(db!$B$2:$B$6347=$E162),(LEN(db!$G$2:$G$6347)-LEN(SUBSTITUTE((UPPER(db!$G$2:$G$6347)),UPPER(H$137),"")))/LEN(H$137)))</f>
        <v>0</v>
      </c>
      <c r="I162" s="30">
        <f>IF(I$137="","",SUMPRODUCT(--(db!$B$2:$B$6347=$E162),(LEN(db!$G$2:$G$6347)-LEN(SUBSTITUTE((UPPER(db!$G$2:$G$6347)),UPPER(I$137),"")))/LEN(I$137)))</f>
        <v>0</v>
      </c>
      <c r="J162" s="30">
        <f>IF(J$137="","",SUMPRODUCT(--(db!$B$2:$B$6347=$E162),(LEN(db!$G$2:$G$6347)-LEN(SUBSTITUTE((UPPER(db!$G$2:$G$6347)),UPPER(J$137),"")))/LEN(J$137)))</f>
        <v>0</v>
      </c>
      <c r="K162" s="30">
        <f>IF(K$137="","",SUMPRODUCT(--(db!$B$2:$B$6347=$E162),(LEN(db!$G$2:$G$6347)-LEN(SUBSTITUTE((UPPER(db!$G$2:$G$6347)),UPPER(K$137),"")))/LEN(K$137)))</f>
        <v>0</v>
      </c>
      <c r="L162" s="30">
        <f>IF(L$137="","",SUMPRODUCT(--(db!$B$2:$B$6347=$E162),(LEN(db!$G$2:$G$6347)-LEN(SUBSTITUTE((UPPER(db!$G$2:$G$6347)),UPPER(L$137),"")))/LEN(L$137)))</f>
        <v>0</v>
      </c>
      <c r="M162" s="30">
        <f>IF(M$137="","",SUMPRODUCT(--(db!$B$2:$B$6347=$E162),(LEN(db!$G$2:$G$6347)-LEN(SUBSTITUTE((UPPER(db!$G$2:$G$6347)),UPPER(M$137),"")))/LEN(M$137)))</f>
        <v>0</v>
      </c>
      <c r="N162" s="30">
        <f>IF(N$137="","",SUMPRODUCT(--(db!$B$2:$B$6347=$E162),(LEN(db!$G$2:$G$6347)-LEN(SUBSTITUTE((UPPER(db!$G$2:$G$6347)),UPPER(N$137),"")))/LEN(N$137)))</f>
        <v>0</v>
      </c>
      <c r="O162" s="30">
        <f>IF(O$137="","",SUMPRODUCT(--(db!$B$2:$B$6347=$E162),(LEN(db!$G$2:$G$6347)-LEN(SUBSTITUTE((UPPER(db!$G$2:$G$6347)),UPPER(O$137),"")))/LEN(O$137)))</f>
        <v>0</v>
      </c>
      <c r="P162" s="30">
        <f>IF(P$137="","",SUMPRODUCT(--(db!$B$2:$B$6347=$E162),(LEN(db!$G$2:$G$6347)-LEN(SUBSTITUTE((UPPER(db!$G$2:$G$6347)),UPPER(P$137),"")))/LEN(P$137)))</f>
        <v>0</v>
      </c>
      <c r="Q162" s="30">
        <f>IF(Q$137="","",SUMPRODUCT(--(db!$B$2:$B$6347=$E162),(LEN(db!$G$2:$G$6347)-LEN(SUBSTITUTE((UPPER(db!$G$2:$G$6347)),UPPER(Q$137),"")))/LEN(Q$137)))</f>
        <v>0</v>
      </c>
      <c r="R162" s="30">
        <f>IF(R$137="","",SUMPRODUCT(--(db!$B$2:$B$6347=$E162),(LEN(db!$G$2:$G$6347)-LEN(SUBSTITUTE((UPPER(db!$G$2:$G$6347)),UPPER(R$137),"")))/LEN(R$137)))</f>
        <v>0</v>
      </c>
      <c r="S162" s="30">
        <f>IF(S$137="","",SUMPRODUCT(--(db!$B$2:$B$6347=$E162),(LEN(db!$G$2:$G$6347)-LEN(SUBSTITUTE((UPPER(db!$G$2:$G$6347)),UPPER(S$137),"")))/LEN(S$137)))</f>
        <v>0</v>
      </c>
      <c r="T162" s="30">
        <f>IF(T$137="","",SUMPRODUCT(--(db!$B$2:$B$6347=$E162),(LEN(db!$G$2:$G$6347)-LEN(SUBSTITUTE((UPPER(db!$G$2:$G$6347)),UPPER(T$137),"")))/LEN(T$137)))</f>
        <v>0</v>
      </c>
      <c r="U162" s="30">
        <f>IF(U$137="","",SUMPRODUCT(--(db!$B$2:$B$6347=$E162),(LEN(db!$G$2:$G$6347)-LEN(SUBSTITUTE((UPPER(db!$G$2:$G$6347)),UPPER(U$137),"")))/LEN(U$137)))</f>
        <v>0</v>
      </c>
      <c r="V162" s="30">
        <f>IF(V$137="","",SUMPRODUCT(--(db!$B$2:$B$6347=$E162),(LEN(db!$G$2:$G$6347)-LEN(SUBSTITUTE((UPPER(db!$G$2:$G$6347)),UPPER(V$137),"")))/LEN(V$137)))</f>
        <v>0</v>
      </c>
      <c r="W162" s="30">
        <f>IF(W$137="","",SUMPRODUCT(--(db!$B$2:$B$6347=$E162),(LEN(db!$G$2:$G$6347)-LEN(SUBSTITUTE((UPPER(db!$G$2:$G$6347)),UPPER(W$137),"")))/LEN(W$137)))</f>
        <v>0</v>
      </c>
      <c r="X162" s="30">
        <f>IF(X$137="","",SUMPRODUCT(--(db!$B$2:$B$6347=$E162),(LEN(db!$G$2:$G$6347)-LEN(SUBSTITUTE((UPPER(db!$G$2:$G$6347)),UPPER(X$137),"")))/LEN(X$137)))</f>
        <v>0</v>
      </c>
      <c r="Y162" s="30">
        <f>IF(Y$137="","",SUMPRODUCT(--(db!$B$2:$B$6347=$E162),(LEN(db!$G$2:$G$6347)-LEN(SUBSTITUTE((UPPER(db!$G$2:$G$6347)),UPPER(Y$137),"")))/LEN(Y$137)))</f>
        <v>0</v>
      </c>
      <c r="Z162" s="30">
        <f>IF(Z$137="","",SUMPRODUCT(--(db!$B$2:$B$6347=$E162),(LEN(db!$G$2:$G$6347)-LEN(SUBSTITUTE((UPPER(db!$G$2:$G$6347)),UPPER(Z$137),"")))/LEN(Z$137)))</f>
        <v>0</v>
      </c>
      <c r="AA162" s="30">
        <f>IF(AA$137="","",SUMPRODUCT(--(db!$B$2:$B$6347=$E162),(LEN(db!$G$2:$G$6347)-LEN(SUBSTITUTE((UPPER(db!$G$2:$G$6347)),UPPER(AA$137),"")))/LEN(AA$137)))</f>
        <v>0</v>
      </c>
      <c r="AB162" s="30">
        <f>IF(AB$137="","",SUMPRODUCT(--(db!$B$2:$B$6347=$E162),(LEN(db!$G$2:$G$6347)-LEN(SUBSTITUTE((UPPER(db!$G$2:$G$6347)),UPPER(AB$137),"")))/LEN(AB$137)))</f>
        <v>0</v>
      </c>
      <c r="AC162" s="30">
        <f>IF(AC$137="","",SUMPRODUCT(--(db!$B$2:$B$6347=$E162),(LEN(db!$G$2:$G$6347)-LEN(SUBSTITUTE((UPPER(db!$G$2:$G$6347)),UPPER(AC$137),"")))/LEN(AC$137)))</f>
        <v>0</v>
      </c>
      <c r="AD162" s="30">
        <f>IF(AD$137="","",SUMPRODUCT(--(db!$B$2:$B$6347=$E162),(LEN(db!$G$2:$G$6347)-LEN(SUBSTITUTE((UPPER(db!$G$2:$G$6347)),UPPER(AD$137),"")))/LEN(AD$137)))</f>
        <v>0</v>
      </c>
      <c r="AE162" s="30">
        <f>IF(AE$137="","",SUMPRODUCT(--(db!$B$2:$B$6347=$E162),(LEN(db!$G$2:$G$6347)-LEN(SUBSTITUTE((UPPER(db!$G$2:$G$6347)),UPPER(AE$137),"")))/LEN(AE$137)))</f>
        <v>0</v>
      </c>
      <c r="AF162" s="30">
        <f>IF(AF$137="","",SUMPRODUCT(--(db!$B$2:$B$6347=$E162),(LEN(db!$G$2:$G$6347)-LEN(SUBSTITUTE((UPPER(db!$G$2:$G$6347)),UPPER(AF$137),"")))/LEN(AF$137)))</f>
        <v>0</v>
      </c>
      <c r="AG162" s="30">
        <f>IF(AG$137="","",SUMPRODUCT(--(db!$B$2:$B$6347=$E162),(LEN(db!$G$2:$G$6347)-LEN(SUBSTITUTE((UPPER(db!$G$2:$G$6347)),UPPER(AG$137),"")))/LEN(AG$137)))</f>
        <v>0</v>
      </c>
      <c r="AH162" s="30">
        <f>IF(AH$137="","",SUMPRODUCT(--(db!$B$2:$B$6347=$E162),(LEN(db!$G$2:$G$6347)-LEN(SUBSTITUTE((UPPER(db!$G$2:$G$6347)),UPPER(AH$137),"")))/LEN(AH$137)))</f>
        <v>0</v>
      </c>
      <c r="AI162" s="30">
        <f>IF(AI$137="","",SUMPRODUCT(--(db!$B$2:$B$6347=$E162),(LEN(db!$G$2:$G$6347)-LEN(SUBSTITUTE((UPPER(db!$G$2:$G$6347)),UPPER(AI$137),"")))/LEN(AI$137)))</f>
        <v>0</v>
      </c>
      <c r="AJ162" s="30">
        <f>IF(AJ$137="","",SUMPRODUCT(--(db!$B$2:$B$6347=$E162),(LEN(db!$G$2:$G$6347)-LEN(SUBSTITUTE((UPPER(db!$G$2:$G$6347)),UPPER(AJ$137),"")))/LEN(AJ$137)))</f>
        <v>0</v>
      </c>
      <c r="AK162" s="30">
        <f>IF(AK$137="","",SUMPRODUCT(--(db!$B$2:$B$6347=$E162),(LEN(db!$G$2:$G$6347)-LEN(SUBSTITUTE((UPPER(db!$G$2:$G$6347)),UPPER(AK$137),"")))/LEN(AK$137)))</f>
        <v>0</v>
      </c>
      <c r="AL162" s="30">
        <f>IF(AL$137="","",SUMPRODUCT(--(db!$B$2:$B$6347=$E162),(LEN(db!$G$2:$G$6347)-LEN(SUBSTITUTE((UPPER(db!$G$2:$G$6347)),UPPER(AL$137),"")))/LEN(AL$137)))</f>
        <v>0</v>
      </c>
      <c r="AM162" s="30">
        <f>IF(AM$137="","",SUMPRODUCT(--(db!$B$2:$B$6347=$E162),(LEN(db!$G$2:$G$6347)-LEN(SUBSTITUTE((UPPER(db!$G$2:$G$6347)),UPPER(AM$137),"")))/LEN(AM$137)))</f>
        <v>0</v>
      </c>
      <c r="AN162" s="30">
        <f>IF(AN$137="","",SUMPRODUCT(--(db!$B$2:$B$6347=$E162),(LEN(db!$G$2:$G$6347)-LEN(SUBSTITUTE((UPPER(db!$G$2:$G$6347)),UPPER(AN$137),"")))/LEN(AN$137)))</f>
        <v>0</v>
      </c>
      <c r="AO162" s="30">
        <f>IF(AO$137="","",SUMPRODUCT(--(db!$B$2:$B$6347=$E162),(LEN(db!$G$2:$G$6347)-LEN(SUBSTITUTE((UPPER(db!$G$2:$G$6347)),UPPER(AO$137),"")))/LEN(AO$137)))</f>
        <v>0</v>
      </c>
      <c r="AP162" s="30">
        <f>IF(AP$137="","",SUMPRODUCT(--(db!$B$2:$B$6347=$E162),(LEN(db!$G$2:$G$6347)-LEN(SUBSTITUTE((UPPER(db!$G$2:$G$6347)),UPPER(AP$137),"")))/LEN(AP$137)))</f>
        <v>0</v>
      </c>
      <c r="AQ162" s="222">
        <f>IF(AQ$137="","",SUMPRODUCT(--(db!$B$2:$B$6347=$E162),(LEN(db!$G$2:$G$6347)-LEN(SUBSTITUTE((UPPER(db!$G$2:$G$6347)),UPPER(AQ$137),"")))/LEN(AQ$137)))</f>
        <v>0</v>
      </c>
      <c r="AR162" s="120">
        <v>25</v>
      </c>
      <c r="AS162" s="115"/>
      <c r="AT162" s="115"/>
      <c r="AU162" s="122">
        <f t="shared" si="29"/>
        <v>0</v>
      </c>
      <c r="AW162" s="347">
        <v>11</v>
      </c>
      <c r="AX162" s="366" t="str">
        <f t="shared" si="31"/>
        <v>ه</v>
      </c>
      <c r="AY162" s="366">
        <f t="shared" si="32"/>
        <v>5</v>
      </c>
      <c r="AZ162" s="295">
        <f t="shared" si="33"/>
        <v>0</v>
      </c>
      <c r="BA162" s="295">
        <f t="shared" si="34"/>
        <v>5</v>
      </c>
      <c r="BB162" s="367">
        <f t="shared" si="30"/>
        <v>0</v>
      </c>
      <c r="BC162" s="295">
        <f t="shared" si="35"/>
        <v>5</v>
      </c>
      <c r="BK162" s="61"/>
      <c r="BL162" s="61"/>
      <c r="BM162" s="61"/>
    </row>
    <row r="163" spans="3:65" x14ac:dyDescent="0.25">
      <c r="C163" s="115" t="s">
        <v>271</v>
      </c>
      <c r="D163" s="115">
        <v>109</v>
      </c>
      <c r="E163" s="116">
        <v>26</v>
      </c>
      <c r="F163" s="236">
        <f>IF(F$137="","",SUMPRODUCT(--(db!$B$2:$B$6347=$E163),(LEN(db!$G$2:$G$6347)-LEN(SUBSTITUTE((UPPER(db!$G$2:$G$6347)),UPPER(F$137),"")))/LEN(F$137)))</f>
        <v>0</v>
      </c>
      <c r="G163" s="154">
        <f>IF(G$137="","",SUMPRODUCT(--(db!$B$2:$B$6347=$E163),(LEN(db!$G$2:$G$6347)-LEN(SUBSTITUTE((UPPER(db!$G$2:$G$6347)),UPPER(G$137),"")))/LEN(G$137)))</f>
        <v>0</v>
      </c>
      <c r="H163" s="154">
        <f>IF(H$137="","",SUMPRODUCT(--(db!$B$2:$B$6347=$E163),(LEN(db!$G$2:$G$6347)-LEN(SUBSTITUTE((UPPER(db!$G$2:$G$6347)),UPPER(H$137),"")))/LEN(H$137)))</f>
        <v>0</v>
      </c>
      <c r="I163" s="154">
        <f>IF(I$137="","",SUMPRODUCT(--(db!$B$2:$B$6347=$E163),(LEN(db!$G$2:$G$6347)-LEN(SUBSTITUTE((UPPER(db!$G$2:$G$6347)),UPPER(I$137),"")))/LEN(I$137)))</f>
        <v>0</v>
      </c>
      <c r="J163" s="154">
        <f>IF(J$137="","",SUMPRODUCT(--(db!$B$2:$B$6347=$E163),(LEN(db!$G$2:$G$6347)-LEN(SUBSTITUTE((UPPER(db!$G$2:$G$6347)),UPPER(J$137),"")))/LEN(J$137)))</f>
        <v>0</v>
      </c>
      <c r="K163" s="154">
        <f>IF(K$137="","",SUMPRODUCT(--(db!$B$2:$B$6347=$E163),(LEN(db!$G$2:$G$6347)-LEN(SUBSTITUTE((UPPER(db!$G$2:$G$6347)),UPPER(K$137),"")))/LEN(K$137)))</f>
        <v>0</v>
      </c>
      <c r="L163" s="154">
        <f>IF(L$137="","",SUMPRODUCT(--(db!$B$2:$B$6347=$E163),(LEN(db!$G$2:$G$6347)-LEN(SUBSTITUTE((UPPER(db!$G$2:$G$6347)),UPPER(L$137),"")))/LEN(L$137)))</f>
        <v>0</v>
      </c>
      <c r="M163" s="154">
        <f>IF(M$137="","",SUMPRODUCT(--(db!$B$2:$B$6347=$E163),(LEN(db!$G$2:$G$6347)-LEN(SUBSTITUTE((UPPER(db!$G$2:$G$6347)),UPPER(M$137),"")))/LEN(M$137)))</f>
        <v>0</v>
      </c>
      <c r="N163" s="154">
        <f>IF(N$137="","",SUMPRODUCT(--(db!$B$2:$B$6347=$E163),(LEN(db!$G$2:$G$6347)-LEN(SUBSTITUTE((UPPER(db!$G$2:$G$6347)),UPPER(N$137),"")))/LEN(N$137)))</f>
        <v>0</v>
      </c>
      <c r="O163" s="154">
        <f>IF(O$137="","",SUMPRODUCT(--(db!$B$2:$B$6347=$E163),(LEN(db!$G$2:$G$6347)-LEN(SUBSTITUTE((UPPER(db!$G$2:$G$6347)),UPPER(O$137),"")))/LEN(O$137)))</f>
        <v>0</v>
      </c>
      <c r="P163" s="154">
        <f>IF(P$137="","",SUMPRODUCT(--(db!$B$2:$B$6347=$E163),(LEN(db!$G$2:$G$6347)-LEN(SUBSTITUTE((UPPER(db!$G$2:$G$6347)),UPPER(P$137),"")))/LEN(P$137)))</f>
        <v>0</v>
      </c>
      <c r="Q163" s="154">
        <f>IF(Q$137="","",SUMPRODUCT(--(db!$B$2:$B$6347=$E163),(LEN(db!$G$2:$G$6347)-LEN(SUBSTITUTE((UPPER(db!$G$2:$G$6347)),UPPER(Q$137),"")))/LEN(Q$137)))</f>
        <v>0</v>
      </c>
      <c r="R163" s="154">
        <f>IF(R$137="","",SUMPRODUCT(--(db!$B$2:$B$6347=$E163),(LEN(db!$G$2:$G$6347)-LEN(SUBSTITUTE((UPPER(db!$G$2:$G$6347)),UPPER(R$137),"")))/LEN(R$137)))</f>
        <v>0</v>
      </c>
      <c r="S163" s="154">
        <f>IF(S$137="","",SUMPRODUCT(--(db!$B$2:$B$6347=$E163),(LEN(db!$G$2:$G$6347)-LEN(SUBSTITUTE((UPPER(db!$G$2:$G$6347)),UPPER(S$137),"")))/LEN(S$137)))</f>
        <v>0</v>
      </c>
      <c r="T163" s="154">
        <f>IF(T$137="","",SUMPRODUCT(--(db!$B$2:$B$6347=$E163),(LEN(db!$G$2:$G$6347)-LEN(SUBSTITUTE((UPPER(db!$G$2:$G$6347)),UPPER(T$137),"")))/LEN(T$137)))</f>
        <v>0</v>
      </c>
      <c r="U163" s="224"/>
      <c r="V163" s="154">
        <f>IF(V$137="","",SUMPRODUCT(--(db!$B$2:$B$6347=$E163),(LEN(db!$G$2:$G$6347)-LEN(SUBSTITUTE((UPPER(db!$G$2:$G$6347)),UPPER(V$137),"")))/LEN(V$137)))</f>
        <v>0</v>
      </c>
      <c r="W163" s="154">
        <f>IF(W$137="","",SUMPRODUCT(--(db!$B$2:$B$6347=$E163),(LEN(db!$G$2:$G$6347)-LEN(SUBSTITUTE((UPPER(db!$G$2:$G$6347)),UPPER(W$137),"")))/LEN(W$137)))</f>
        <v>0</v>
      </c>
      <c r="X163" s="154">
        <f>IF(X$137="","",SUMPRODUCT(--(db!$B$2:$B$6347=$E163),(LEN(db!$G$2:$G$6347)-LEN(SUBSTITUTE((UPPER(db!$G$2:$G$6347)),UPPER(X$137),"")))/LEN(X$137)))</f>
        <v>0</v>
      </c>
      <c r="Y163" s="154">
        <f>IF(Y$137="","",SUMPRODUCT(--(db!$B$2:$B$6347=$E163),(LEN(db!$G$2:$G$6347)-LEN(SUBSTITUTE((UPPER(db!$G$2:$G$6347)),UPPER(Y$137),"")))/LEN(Y$137)))</f>
        <v>0</v>
      </c>
      <c r="Z163" s="154">
        <f>IF(Z$137="","",SUMPRODUCT(--(db!$B$2:$B$6347=$E163),(LEN(db!$G$2:$G$6347)-LEN(SUBSTITUTE((UPPER(db!$G$2:$G$6347)),UPPER(Z$137),"")))/LEN(Z$137)))</f>
        <v>0</v>
      </c>
      <c r="AA163" s="154">
        <f>IF(AA$137="","",SUMPRODUCT(--(db!$B$2:$B$6347=$E163),(LEN(db!$G$2:$G$6347)-LEN(SUBSTITUTE((UPPER(db!$G$2:$G$6347)),UPPER(AA$137),"")))/LEN(AA$137)))</f>
        <v>0</v>
      </c>
      <c r="AB163" s="224"/>
      <c r="AC163" s="154">
        <f>IF(AC$137="","",SUMPRODUCT(--(db!$B$2:$B$6347=$E163),(LEN(db!$G$2:$G$6347)-LEN(SUBSTITUTE((UPPER(db!$G$2:$G$6347)),UPPER(AC$137),"")))/LEN(AC$137)))</f>
        <v>0</v>
      </c>
      <c r="AD163" s="224"/>
      <c r="AE163" s="154">
        <f>IF(AE$137="","",SUMPRODUCT(--(db!$B$2:$B$6347=$E163),(LEN(db!$G$2:$G$6347)-LEN(SUBSTITUTE((UPPER(db!$G$2:$G$6347)),UPPER(AE$137),"")))/LEN(AE$137)))</f>
        <v>0</v>
      </c>
      <c r="AF163" s="154">
        <f>IF(AF$137="","",SUMPRODUCT(--(db!$B$2:$B$6347=$E163),(LEN(db!$G$2:$G$6347)-LEN(SUBSTITUTE((UPPER(db!$G$2:$G$6347)),UPPER(AF$137),"")))/LEN(AF$137)))</f>
        <v>0</v>
      </c>
      <c r="AG163" s="154">
        <f>IF(AG$137="","",SUMPRODUCT(--(db!$B$2:$B$6347=$E163),(LEN(db!$G$2:$G$6347)-LEN(SUBSTITUTE((UPPER(db!$G$2:$G$6347)),UPPER(AG$137),"")))/LEN(AG$137)))</f>
        <v>0</v>
      </c>
      <c r="AH163" s="154">
        <f>IF(AH$137="","",SUMPRODUCT(--(db!$B$2:$B$6347=$E163),(LEN(db!$G$2:$G$6347)-LEN(SUBSTITUTE((UPPER(db!$G$2:$G$6347)),UPPER(AH$137),"")))/LEN(AH$137)))</f>
        <v>0</v>
      </c>
      <c r="AI163" s="154">
        <f>IF(AI$137="","",SUMPRODUCT(--(db!$B$2:$B$6347=$E163),(LEN(db!$G$2:$G$6347)-LEN(SUBSTITUTE((UPPER(db!$G$2:$G$6347)),UPPER(AI$137),"")))/LEN(AI$137)))</f>
        <v>0</v>
      </c>
      <c r="AJ163" s="154">
        <f>IF(AJ$137="","",SUMPRODUCT(--(db!$B$2:$B$6347=$E163),(LEN(db!$G$2:$G$6347)-LEN(SUBSTITUTE((UPPER(db!$G$2:$G$6347)),UPPER(AJ$137),"")))/LEN(AJ$137)))</f>
        <v>0</v>
      </c>
      <c r="AK163" s="154">
        <f>IF(AK$137="","",SUMPRODUCT(--(db!$B$2:$B$6347=$E163),(LEN(db!$G$2:$G$6347)-LEN(SUBSTITUTE((UPPER(db!$G$2:$G$6347)),UPPER(AK$137),"")))/LEN(AK$137)))</f>
        <v>0</v>
      </c>
      <c r="AL163" s="154">
        <f>IF(AL$137="","",SUMPRODUCT(--(db!$B$2:$B$6347=$E163),(LEN(db!$G$2:$G$6347)-LEN(SUBSTITUTE((UPPER(db!$G$2:$G$6347)),UPPER(AL$137),"")))/LEN(AL$137)))</f>
        <v>0</v>
      </c>
      <c r="AM163" s="154">
        <f>IF(AM$137="","",SUMPRODUCT(--(db!$B$2:$B$6347=$E163),(LEN(db!$G$2:$G$6347)-LEN(SUBSTITUTE((UPPER(db!$G$2:$G$6347)),UPPER(AM$137),"")))/LEN(AM$137)))</f>
        <v>0</v>
      </c>
      <c r="AN163" s="154">
        <f>IF(AN$137="","",SUMPRODUCT(--(db!$B$2:$B$6347=$E163),(LEN(db!$G$2:$G$6347)-LEN(SUBSTITUTE((UPPER(db!$G$2:$G$6347)),UPPER(AN$137),"")))/LEN(AN$137)))</f>
        <v>0</v>
      </c>
      <c r="AO163" s="154">
        <f>IF(AO$137="","",SUMPRODUCT(--(db!$B$2:$B$6347=$E163),(LEN(db!$G$2:$G$6347)-LEN(SUBSTITUTE((UPPER(db!$G$2:$G$6347)),UPPER(AO$137),"")))/LEN(AO$137)))</f>
        <v>0</v>
      </c>
      <c r="AP163" s="154">
        <f>IF(AP$137="","",SUMPRODUCT(--(db!$B$2:$B$6347=$E163),(LEN(db!$G$2:$G$6347)-LEN(SUBSTITUTE((UPPER(db!$G$2:$G$6347)),UPPER(AP$137),"")))/LEN(AP$137)))</f>
        <v>0</v>
      </c>
      <c r="AQ163" s="237">
        <f>IF(AQ$137="","",SUMPRODUCT(--(db!$B$2:$B$6347=$E163),(LEN(db!$G$2:$G$6347)-LEN(SUBSTITUTE((UPPER(db!$G$2:$G$6347)),UPPER(AQ$137),"")))/LEN(AQ$137)))</f>
        <v>0</v>
      </c>
      <c r="AR163" s="120">
        <v>26</v>
      </c>
      <c r="AS163" s="115">
        <v>109</v>
      </c>
      <c r="AT163" s="203" t="s">
        <v>271</v>
      </c>
      <c r="AU163" s="122">
        <f t="shared" si="29"/>
        <v>0</v>
      </c>
      <c r="AW163" s="347">
        <v>12</v>
      </c>
      <c r="AX163" s="366" t="str">
        <f t="shared" si="31"/>
        <v>و</v>
      </c>
      <c r="AY163" s="366">
        <f t="shared" si="32"/>
        <v>6</v>
      </c>
      <c r="AZ163" s="295">
        <f t="shared" si="33"/>
        <v>0</v>
      </c>
      <c r="BA163" s="295">
        <f t="shared" si="34"/>
        <v>6</v>
      </c>
      <c r="BB163" s="367">
        <f t="shared" si="30"/>
        <v>0</v>
      </c>
      <c r="BC163" s="295">
        <f t="shared" si="35"/>
        <v>6</v>
      </c>
      <c r="BK163" s="61"/>
      <c r="BL163" s="61"/>
      <c r="BM163" s="61"/>
    </row>
    <row r="164" spans="3:65" x14ac:dyDescent="0.25">
      <c r="C164" s="115" t="s">
        <v>274</v>
      </c>
      <c r="D164" s="115">
        <v>69</v>
      </c>
      <c r="E164" s="116">
        <v>27</v>
      </c>
      <c r="F164" s="238">
        <f>IF(F$137="","",SUMPRODUCT(--(db!$B$2:$B$6347=$E164),(LEN(db!$G$2:$G$6347)-LEN(SUBSTITUTE((UPPER(db!$G$2:$G$6347)),UPPER(F$137),"")))/LEN(F$137)))</f>
        <v>0</v>
      </c>
      <c r="G164" s="158">
        <f>IF(G$137="","",SUMPRODUCT(--(db!$B$2:$B$6347=$E164),(LEN(db!$G$2:$G$6347)-LEN(SUBSTITUTE((UPPER(db!$G$2:$G$6347)),UPPER(G$137),"")))/LEN(G$137)))</f>
        <v>0</v>
      </c>
      <c r="H164" s="158">
        <f>IF(H$137="","",SUMPRODUCT(--(db!$B$2:$B$6347=$E164),(LEN(db!$G$2:$G$6347)-LEN(SUBSTITUTE((UPPER(db!$G$2:$G$6347)),UPPER(H$137),"")))/LEN(H$137)))</f>
        <v>0</v>
      </c>
      <c r="I164" s="158">
        <f>IF(I$137="","",SUMPRODUCT(--(db!$B$2:$B$6347=$E164),(LEN(db!$G$2:$G$6347)-LEN(SUBSTITUTE((UPPER(db!$G$2:$G$6347)),UPPER(I$137),"")))/LEN(I$137)))</f>
        <v>0</v>
      </c>
      <c r="J164" s="158">
        <f>IF(J$137="","",SUMPRODUCT(--(db!$B$2:$B$6347=$E164),(LEN(db!$G$2:$G$6347)-LEN(SUBSTITUTE((UPPER(db!$G$2:$G$6347)),UPPER(J$137),"")))/LEN(J$137)))</f>
        <v>0</v>
      </c>
      <c r="K164" s="158">
        <f>IF(K$137="","",SUMPRODUCT(--(db!$B$2:$B$6347=$E164),(LEN(db!$G$2:$G$6347)-LEN(SUBSTITUTE((UPPER(db!$G$2:$G$6347)),UPPER(K$137),"")))/LEN(K$137)))</f>
        <v>0</v>
      </c>
      <c r="L164" s="158">
        <f>IF(L$137="","",SUMPRODUCT(--(db!$B$2:$B$6347=$E164),(LEN(db!$G$2:$G$6347)-LEN(SUBSTITUTE((UPPER(db!$G$2:$G$6347)),UPPER(L$137),"")))/LEN(L$137)))</f>
        <v>0</v>
      </c>
      <c r="M164" s="158">
        <f>IF(M$137="","",SUMPRODUCT(--(db!$B$2:$B$6347=$E164),(LEN(db!$G$2:$G$6347)-LEN(SUBSTITUTE((UPPER(db!$G$2:$G$6347)),UPPER(M$137),"")))/LEN(M$137)))</f>
        <v>0</v>
      </c>
      <c r="N164" s="158">
        <f>IF(N$137="","",SUMPRODUCT(--(db!$B$2:$B$6347=$E164),(LEN(db!$G$2:$G$6347)-LEN(SUBSTITUTE((UPPER(db!$G$2:$G$6347)),UPPER(N$137),"")))/LEN(N$137)))</f>
        <v>0</v>
      </c>
      <c r="O164" s="158">
        <f>IF(O$137="","",SUMPRODUCT(--(db!$B$2:$B$6347=$E164),(LEN(db!$G$2:$G$6347)-LEN(SUBSTITUTE((UPPER(db!$G$2:$G$6347)),UPPER(O$137),"")))/LEN(O$137)))</f>
        <v>0</v>
      </c>
      <c r="P164" s="158">
        <f>IF(P$137="","",SUMPRODUCT(--(db!$B$2:$B$6347=$E164),(LEN(db!$G$2:$G$6347)-LEN(SUBSTITUTE((UPPER(db!$G$2:$G$6347)),UPPER(P$137),"")))/LEN(P$137)))</f>
        <v>0</v>
      </c>
      <c r="Q164" s="158">
        <f>IF(Q$137="","",SUMPRODUCT(--(db!$B$2:$B$6347=$E164),(LEN(db!$G$2:$G$6347)-LEN(SUBSTITUTE((UPPER(db!$G$2:$G$6347)),UPPER(Q$137),"")))/LEN(Q$137)))</f>
        <v>0</v>
      </c>
      <c r="R164" s="158">
        <f>IF(R$137="","",SUMPRODUCT(--(db!$B$2:$B$6347=$E164),(LEN(db!$G$2:$G$6347)-LEN(SUBSTITUTE((UPPER(db!$G$2:$G$6347)),UPPER(R$137),"")))/LEN(R$137)))</f>
        <v>0</v>
      </c>
      <c r="S164" s="158">
        <f>IF(S$137="","",SUMPRODUCT(--(db!$B$2:$B$6347=$E164),(LEN(db!$G$2:$G$6347)-LEN(SUBSTITUTE((UPPER(db!$G$2:$G$6347)),UPPER(S$137),"")))/LEN(S$137)))</f>
        <v>0</v>
      </c>
      <c r="T164" s="158">
        <f>IF(T$137="","",SUMPRODUCT(--(db!$B$2:$B$6347=$E164),(LEN(db!$G$2:$G$6347)-LEN(SUBSTITUTE((UPPER(db!$G$2:$G$6347)),UPPER(T$137),"")))/LEN(T$137)))</f>
        <v>0</v>
      </c>
      <c r="U164" s="224"/>
      <c r="V164" s="158">
        <f>IF(V$137="","",SUMPRODUCT(--(db!$B$2:$B$6347=$E164),(LEN(db!$G$2:$G$6347)-LEN(SUBSTITUTE((UPPER(db!$G$2:$G$6347)),UPPER(V$137),"")))/LEN(V$137)))</f>
        <v>0</v>
      </c>
      <c r="W164" s="158">
        <f>IF(W$137="","",SUMPRODUCT(--(db!$B$2:$B$6347=$E164),(LEN(db!$G$2:$G$6347)-LEN(SUBSTITUTE((UPPER(db!$G$2:$G$6347)),UPPER(W$137),"")))/LEN(W$137)))</f>
        <v>0</v>
      </c>
      <c r="X164" s="158">
        <f>IF(X$137="","",SUMPRODUCT(--(db!$B$2:$B$6347=$E164),(LEN(db!$G$2:$G$6347)-LEN(SUBSTITUTE((UPPER(db!$G$2:$G$6347)),UPPER(X$137),"")))/LEN(X$137)))</f>
        <v>0</v>
      </c>
      <c r="Y164" s="158">
        <f>IF(Y$137="","",SUMPRODUCT(--(db!$B$2:$B$6347=$E164),(LEN(db!$G$2:$G$6347)-LEN(SUBSTITUTE((UPPER(db!$G$2:$G$6347)),UPPER(Y$137),"")))/LEN(Y$137)))</f>
        <v>0</v>
      </c>
      <c r="Z164" s="158">
        <f>IF(Z$137="","",SUMPRODUCT(--(db!$B$2:$B$6347=$E164),(LEN(db!$G$2:$G$6347)-LEN(SUBSTITUTE((UPPER(db!$G$2:$G$6347)),UPPER(Z$137),"")))/LEN(Z$137)))</f>
        <v>0</v>
      </c>
      <c r="AA164" s="158">
        <f>IF(AA$137="","",SUMPRODUCT(--(db!$B$2:$B$6347=$E164),(LEN(db!$G$2:$G$6347)-LEN(SUBSTITUTE((UPPER(db!$G$2:$G$6347)),UPPER(AA$137),"")))/LEN(AA$137)))</f>
        <v>0</v>
      </c>
      <c r="AB164" s="158">
        <f>IF(AB$137="","",SUMPRODUCT(--(db!$B$2:$B$6347=$E164),(LEN(db!$G$2:$G$6347)-LEN(SUBSTITUTE((UPPER(db!$G$2:$G$6347)),UPPER(AB$137),"")))/LEN(AB$137)))</f>
        <v>0</v>
      </c>
      <c r="AC164" s="158">
        <f>IF(AC$137="","",SUMPRODUCT(--(db!$B$2:$B$6347=$E164),(LEN(db!$G$2:$G$6347)-LEN(SUBSTITUTE((UPPER(db!$G$2:$G$6347)),UPPER(AC$137),"")))/LEN(AC$137)))</f>
        <v>0</v>
      </c>
      <c r="AD164" s="224"/>
      <c r="AE164" s="158">
        <f>IF(AE$137="","",SUMPRODUCT(--(db!$B$2:$B$6347=$E164),(LEN(db!$G$2:$G$6347)-LEN(SUBSTITUTE((UPPER(db!$G$2:$G$6347)),UPPER(AE$137),"")))/LEN(AE$137)))</f>
        <v>0</v>
      </c>
      <c r="AF164" s="158">
        <f>IF(AF$137="","",SUMPRODUCT(--(db!$B$2:$B$6347=$E164),(LEN(db!$G$2:$G$6347)-LEN(SUBSTITUTE((UPPER(db!$G$2:$G$6347)),UPPER(AF$137),"")))/LEN(AF$137)))</f>
        <v>0</v>
      </c>
      <c r="AG164" s="158">
        <f>IF(AG$137="","",SUMPRODUCT(--(db!$B$2:$B$6347=$E164),(LEN(db!$G$2:$G$6347)-LEN(SUBSTITUTE((UPPER(db!$G$2:$G$6347)),UPPER(AG$137),"")))/LEN(AG$137)))</f>
        <v>0</v>
      </c>
      <c r="AH164" s="158">
        <f>IF(AH$137="","",SUMPRODUCT(--(db!$B$2:$B$6347=$E164),(LEN(db!$G$2:$G$6347)-LEN(SUBSTITUTE((UPPER(db!$G$2:$G$6347)),UPPER(AH$137),"")))/LEN(AH$137)))</f>
        <v>0</v>
      </c>
      <c r="AI164" s="158">
        <f>IF(AI$137="","",SUMPRODUCT(--(db!$B$2:$B$6347=$E164),(LEN(db!$G$2:$G$6347)-LEN(SUBSTITUTE((UPPER(db!$G$2:$G$6347)),UPPER(AI$137),"")))/LEN(AI$137)))</f>
        <v>0</v>
      </c>
      <c r="AJ164" s="158">
        <f>IF(AJ$137="","",SUMPRODUCT(--(db!$B$2:$B$6347=$E164),(LEN(db!$G$2:$G$6347)-LEN(SUBSTITUTE((UPPER(db!$G$2:$G$6347)),UPPER(AJ$137),"")))/LEN(AJ$137)))</f>
        <v>0</v>
      </c>
      <c r="AK164" s="158">
        <f>IF(AK$137="","",SUMPRODUCT(--(db!$B$2:$B$6347=$E164),(LEN(db!$G$2:$G$6347)-LEN(SUBSTITUTE((UPPER(db!$G$2:$G$6347)),UPPER(AK$137),"")))/LEN(AK$137)))</f>
        <v>0</v>
      </c>
      <c r="AL164" s="158">
        <f>IF(AL$137="","",SUMPRODUCT(--(db!$B$2:$B$6347=$E164),(LEN(db!$G$2:$G$6347)-LEN(SUBSTITUTE((UPPER(db!$G$2:$G$6347)),UPPER(AL$137),"")))/LEN(AL$137)))</f>
        <v>0</v>
      </c>
      <c r="AM164" s="158">
        <f>IF(AM$137="","",SUMPRODUCT(--(db!$B$2:$B$6347=$E164),(LEN(db!$G$2:$G$6347)-LEN(SUBSTITUTE((UPPER(db!$G$2:$G$6347)),UPPER(AM$137),"")))/LEN(AM$137)))</f>
        <v>0</v>
      </c>
      <c r="AN164" s="158">
        <f>IF(AN$137="","",SUMPRODUCT(--(db!$B$2:$B$6347=$E164),(LEN(db!$G$2:$G$6347)-LEN(SUBSTITUTE((UPPER(db!$G$2:$G$6347)),UPPER(AN$137),"")))/LEN(AN$137)))</f>
        <v>0</v>
      </c>
      <c r="AO164" s="158">
        <f>IF(AO$137="","",SUMPRODUCT(--(db!$B$2:$B$6347=$E164),(LEN(db!$G$2:$G$6347)-LEN(SUBSTITUTE((UPPER(db!$G$2:$G$6347)),UPPER(AO$137),"")))/LEN(AO$137)))</f>
        <v>0</v>
      </c>
      <c r="AP164" s="158">
        <f>IF(AP$137="","",SUMPRODUCT(--(db!$B$2:$B$6347=$E164),(LEN(db!$G$2:$G$6347)-LEN(SUBSTITUTE((UPPER(db!$G$2:$G$6347)),UPPER(AP$137),"")))/LEN(AP$137)))</f>
        <v>0</v>
      </c>
      <c r="AQ164" s="239">
        <f>IF(AQ$137="","",SUMPRODUCT(--(db!$B$2:$B$6347=$E164),(LEN(db!$G$2:$G$6347)-LEN(SUBSTITUTE((UPPER(db!$G$2:$G$6347)),UPPER(AQ$137),"")))/LEN(AQ$137)))</f>
        <v>0</v>
      </c>
      <c r="AR164" s="120">
        <v>27</v>
      </c>
      <c r="AS164" s="115">
        <v>69</v>
      </c>
      <c r="AT164" s="205" t="s">
        <v>274</v>
      </c>
      <c r="AU164" s="122">
        <f t="shared" si="29"/>
        <v>0</v>
      </c>
      <c r="AW164" s="347">
        <v>13</v>
      </c>
      <c r="AX164" s="366" t="str">
        <f t="shared" si="31"/>
        <v>ؤ</v>
      </c>
      <c r="AY164" s="366">
        <f t="shared" si="32"/>
        <v>6</v>
      </c>
      <c r="AZ164" s="295">
        <f t="shared" si="33"/>
        <v>0</v>
      </c>
      <c r="BA164" s="295">
        <f t="shared" si="34"/>
        <v>6</v>
      </c>
      <c r="BB164" s="367">
        <f t="shared" si="30"/>
        <v>0</v>
      </c>
      <c r="BC164" s="295">
        <f t="shared" si="35"/>
        <v>6</v>
      </c>
      <c r="BK164" s="61"/>
      <c r="BL164" s="61"/>
      <c r="BM164" s="61"/>
    </row>
    <row r="165" spans="3:65" x14ac:dyDescent="0.25">
      <c r="C165" s="115" t="s">
        <v>271</v>
      </c>
      <c r="D165" s="115">
        <v>109</v>
      </c>
      <c r="E165" s="116">
        <v>28</v>
      </c>
      <c r="F165" s="236">
        <f>IF(F$137="","",SUMPRODUCT(--(db!$B$2:$B$6347=$E165),(LEN(db!$G$2:$G$6347)-LEN(SUBSTITUTE((UPPER(db!$G$2:$G$6347)),UPPER(F$137),"")))/LEN(F$137)))</f>
        <v>0</v>
      </c>
      <c r="G165" s="154">
        <f>IF(G$137="","",SUMPRODUCT(--(db!$B$2:$B$6347=$E165),(LEN(db!$G$2:$G$6347)-LEN(SUBSTITUTE((UPPER(db!$G$2:$G$6347)),UPPER(G$137),"")))/LEN(G$137)))</f>
        <v>0</v>
      </c>
      <c r="H165" s="154">
        <f>IF(H$137="","",SUMPRODUCT(--(db!$B$2:$B$6347=$E165),(LEN(db!$G$2:$G$6347)-LEN(SUBSTITUTE((UPPER(db!$G$2:$G$6347)),UPPER(H$137),"")))/LEN(H$137)))</f>
        <v>0</v>
      </c>
      <c r="I165" s="154">
        <f>IF(I$137="","",SUMPRODUCT(--(db!$B$2:$B$6347=$E165),(LEN(db!$G$2:$G$6347)-LEN(SUBSTITUTE((UPPER(db!$G$2:$G$6347)),UPPER(I$137),"")))/LEN(I$137)))</f>
        <v>0</v>
      </c>
      <c r="J165" s="154">
        <f>IF(J$137="","",SUMPRODUCT(--(db!$B$2:$B$6347=$E165),(LEN(db!$G$2:$G$6347)-LEN(SUBSTITUTE((UPPER(db!$G$2:$G$6347)),UPPER(J$137),"")))/LEN(J$137)))</f>
        <v>0</v>
      </c>
      <c r="K165" s="154">
        <f>IF(K$137="","",SUMPRODUCT(--(db!$B$2:$B$6347=$E165),(LEN(db!$G$2:$G$6347)-LEN(SUBSTITUTE((UPPER(db!$G$2:$G$6347)),UPPER(K$137),"")))/LEN(K$137)))</f>
        <v>0</v>
      </c>
      <c r="L165" s="154">
        <f>IF(L$137="","",SUMPRODUCT(--(db!$B$2:$B$6347=$E165),(LEN(db!$G$2:$G$6347)-LEN(SUBSTITUTE((UPPER(db!$G$2:$G$6347)),UPPER(L$137),"")))/LEN(L$137)))</f>
        <v>0</v>
      </c>
      <c r="M165" s="154">
        <f>IF(M$137="","",SUMPRODUCT(--(db!$B$2:$B$6347=$E165),(LEN(db!$G$2:$G$6347)-LEN(SUBSTITUTE((UPPER(db!$G$2:$G$6347)),UPPER(M$137),"")))/LEN(M$137)))</f>
        <v>0</v>
      </c>
      <c r="N165" s="154">
        <f>IF(N$137="","",SUMPRODUCT(--(db!$B$2:$B$6347=$E165),(LEN(db!$G$2:$G$6347)-LEN(SUBSTITUTE((UPPER(db!$G$2:$G$6347)),UPPER(N$137),"")))/LEN(N$137)))</f>
        <v>0</v>
      </c>
      <c r="O165" s="154">
        <f>IF(O$137="","",SUMPRODUCT(--(db!$B$2:$B$6347=$E165),(LEN(db!$G$2:$G$6347)-LEN(SUBSTITUTE((UPPER(db!$G$2:$G$6347)),UPPER(O$137),"")))/LEN(O$137)))</f>
        <v>0</v>
      </c>
      <c r="P165" s="154">
        <f>IF(P$137="","",SUMPRODUCT(--(db!$B$2:$B$6347=$E165),(LEN(db!$G$2:$G$6347)-LEN(SUBSTITUTE((UPPER(db!$G$2:$G$6347)),UPPER(P$137),"")))/LEN(P$137)))</f>
        <v>0</v>
      </c>
      <c r="Q165" s="154">
        <f>IF(Q$137="","",SUMPRODUCT(--(db!$B$2:$B$6347=$E165),(LEN(db!$G$2:$G$6347)-LEN(SUBSTITUTE((UPPER(db!$G$2:$G$6347)),UPPER(Q$137),"")))/LEN(Q$137)))</f>
        <v>0</v>
      </c>
      <c r="R165" s="154">
        <f>IF(R$137="","",SUMPRODUCT(--(db!$B$2:$B$6347=$E165),(LEN(db!$G$2:$G$6347)-LEN(SUBSTITUTE((UPPER(db!$G$2:$G$6347)),UPPER(R$137),"")))/LEN(R$137)))</f>
        <v>0</v>
      </c>
      <c r="S165" s="154">
        <f>IF(S$137="","",SUMPRODUCT(--(db!$B$2:$B$6347=$E165),(LEN(db!$G$2:$G$6347)-LEN(SUBSTITUTE((UPPER(db!$G$2:$G$6347)),UPPER(S$137),"")))/LEN(S$137)))</f>
        <v>0</v>
      </c>
      <c r="T165" s="154">
        <f>IF(T$137="","",SUMPRODUCT(--(db!$B$2:$B$6347=$E165),(LEN(db!$G$2:$G$6347)-LEN(SUBSTITUTE((UPPER(db!$G$2:$G$6347)),UPPER(T$137),"")))/LEN(T$137)))</f>
        <v>0</v>
      </c>
      <c r="U165" s="224"/>
      <c r="V165" s="154">
        <f>IF(V$137="","",SUMPRODUCT(--(db!$B$2:$B$6347=$E165),(LEN(db!$G$2:$G$6347)-LEN(SUBSTITUTE((UPPER(db!$G$2:$G$6347)),UPPER(V$137),"")))/LEN(V$137)))</f>
        <v>0</v>
      </c>
      <c r="W165" s="154">
        <f>IF(W$137="","",SUMPRODUCT(--(db!$B$2:$B$6347=$E165),(LEN(db!$G$2:$G$6347)-LEN(SUBSTITUTE((UPPER(db!$G$2:$G$6347)),UPPER(W$137),"")))/LEN(W$137)))</f>
        <v>0</v>
      </c>
      <c r="X165" s="154">
        <f>IF(X$137="","",SUMPRODUCT(--(db!$B$2:$B$6347=$E165),(LEN(db!$G$2:$G$6347)-LEN(SUBSTITUTE((UPPER(db!$G$2:$G$6347)),UPPER(X$137),"")))/LEN(X$137)))</f>
        <v>0</v>
      </c>
      <c r="Y165" s="154">
        <f>IF(Y$137="","",SUMPRODUCT(--(db!$B$2:$B$6347=$E165),(LEN(db!$G$2:$G$6347)-LEN(SUBSTITUTE((UPPER(db!$G$2:$G$6347)),UPPER(Y$137),"")))/LEN(Y$137)))</f>
        <v>0</v>
      </c>
      <c r="Z165" s="154">
        <f>IF(Z$137="","",SUMPRODUCT(--(db!$B$2:$B$6347=$E165),(LEN(db!$G$2:$G$6347)-LEN(SUBSTITUTE((UPPER(db!$G$2:$G$6347)),UPPER(Z$137),"")))/LEN(Z$137)))</f>
        <v>0</v>
      </c>
      <c r="AA165" s="154">
        <f>IF(AA$137="","",SUMPRODUCT(--(db!$B$2:$B$6347=$E165),(LEN(db!$G$2:$G$6347)-LEN(SUBSTITUTE((UPPER(db!$G$2:$G$6347)),UPPER(AA$137),"")))/LEN(AA$137)))</f>
        <v>0</v>
      </c>
      <c r="AB165" s="224"/>
      <c r="AC165" s="154">
        <f>IF(AC$137="","",SUMPRODUCT(--(db!$B$2:$B$6347=$E165),(LEN(db!$G$2:$G$6347)-LEN(SUBSTITUTE((UPPER(db!$G$2:$G$6347)),UPPER(AC$137),"")))/LEN(AC$137)))</f>
        <v>0</v>
      </c>
      <c r="AD165" s="224"/>
      <c r="AE165" s="154">
        <f>IF(AE$137="","",SUMPRODUCT(--(db!$B$2:$B$6347=$E165),(LEN(db!$G$2:$G$6347)-LEN(SUBSTITUTE((UPPER(db!$G$2:$G$6347)),UPPER(AE$137),"")))/LEN(AE$137)))</f>
        <v>0</v>
      </c>
      <c r="AF165" s="154">
        <f>IF(AF$137="","",SUMPRODUCT(--(db!$B$2:$B$6347=$E165),(LEN(db!$G$2:$G$6347)-LEN(SUBSTITUTE((UPPER(db!$G$2:$G$6347)),UPPER(AF$137),"")))/LEN(AF$137)))</f>
        <v>0</v>
      </c>
      <c r="AG165" s="154">
        <f>IF(AG$137="","",SUMPRODUCT(--(db!$B$2:$B$6347=$E165),(LEN(db!$G$2:$G$6347)-LEN(SUBSTITUTE((UPPER(db!$G$2:$G$6347)),UPPER(AG$137),"")))/LEN(AG$137)))</f>
        <v>0</v>
      </c>
      <c r="AH165" s="154">
        <f>IF(AH$137="","",SUMPRODUCT(--(db!$B$2:$B$6347=$E165),(LEN(db!$G$2:$G$6347)-LEN(SUBSTITUTE((UPPER(db!$G$2:$G$6347)),UPPER(AH$137),"")))/LEN(AH$137)))</f>
        <v>0</v>
      </c>
      <c r="AI165" s="154">
        <f>IF(AI$137="","",SUMPRODUCT(--(db!$B$2:$B$6347=$E165),(LEN(db!$G$2:$G$6347)-LEN(SUBSTITUTE((UPPER(db!$G$2:$G$6347)),UPPER(AI$137),"")))/LEN(AI$137)))</f>
        <v>0</v>
      </c>
      <c r="AJ165" s="154">
        <f>IF(AJ$137="","",SUMPRODUCT(--(db!$B$2:$B$6347=$E165),(LEN(db!$G$2:$G$6347)-LEN(SUBSTITUTE((UPPER(db!$G$2:$G$6347)),UPPER(AJ$137),"")))/LEN(AJ$137)))</f>
        <v>0</v>
      </c>
      <c r="AK165" s="154">
        <f>IF(AK$137="","",SUMPRODUCT(--(db!$B$2:$B$6347=$E165),(LEN(db!$G$2:$G$6347)-LEN(SUBSTITUTE((UPPER(db!$G$2:$G$6347)),UPPER(AK$137),"")))/LEN(AK$137)))</f>
        <v>0</v>
      </c>
      <c r="AL165" s="154">
        <f>IF(AL$137="","",SUMPRODUCT(--(db!$B$2:$B$6347=$E165),(LEN(db!$G$2:$G$6347)-LEN(SUBSTITUTE((UPPER(db!$G$2:$G$6347)),UPPER(AL$137),"")))/LEN(AL$137)))</f>
        <v>0</v>
      </c>
      <c r="AM165" s="154">
        <f>IF(AM$137="","",SUMPRODUCT(--(db!$B$2:$B$6347=$E165),(LEN(db!$G$2:$G$6347)-LEN(SUBSTITUTE((UPPER(db!$G$2:$G$6347)),UPPER(AM$137),"")))/LEN(AM$137)))</f>
        <v>0</v>
      </c>
      <c r="AN165" s="154">
        <f>IF(AN$137="","",SUMPRODUCT(--(db!$B$2:$B$6347=$E165),(LEN(db!$G$2:$G$6347)-LEN(SUBSTITUTE((UPPER(db!$G$2:$G$6347)),UPPER(AN$137),"")))/LEN(AN$137)))</f>
        <v>0</v>
      </c>
      <c r="AO165" s="154">
        <f>IF(AO$137="","",SUMPRODUCT(--(db!$B$2:$B$6347=$E165),(LEN(db!$G$2:$G$6347)-LEN(SUBSTITUTE((UPPER(db!$G$2:$G$6347)),UPPER(AO$137),"")))/LEN(AO$137)))</f>
        <v>0</v>
      </c>
      <c r="AP165" s="154">
        <f>IF(AP$137="","",SUMPRODUCT(--(db!$B$2:$B$6347=$E165),(LEN(db!$G$2:$G$6347)-LEN(SUBSTITUTE((UPPER(db!$G$2:$G$6347)),UPPER(AP$137),"")))/LEN(AP$137)))</f>
        <v>0</v>
      </c>
      <c r="AQ165" s="237">
        <f>IF(AQ$137="","",SUMPRODUCT(--(db!$B$2:$B$6347=$E165),(LEN(db!$G$2:$G$6347)-LEN(SUBSTITUTE((UPPER(db!$G$2:$G$6347)),UPPER(AQ$137),"")))/LEN(AQ$137)))</f>
        <v>0</v>
      </c>
      <c r="AR165" s="120">
        <v>28</v>
      </c>
      <c r="AS165" s="115">
        <v>109</v>
      </c>
      <c r="AT165" s="203" t="s">
        <v>271</v>
      </c>
      <c r="AU165" s="122">
        <f t="shared" si="29"/>
        <v>0</v>
      </c>
      <c r="AW165" s="347">
        <v>14</v>
      </c>
      <c r="AX165" s="366" t="str">
        <f t="shared" si="31"/>
        <v>ز</v>
      </c>
      <c r="AY165" s="366">
        <f t="shared" si="32"/>
        <v>7</v>
      </c>
      <c r="AZ165" s="295">
        <f t="shared" si="33"/>
        <v>0</v>
      </c>
      <c r="BA165" s="295">
        <f t="shared" si="34"/>
        <v>7</v>
      </c>
      <c r="BB165" s="367">
        <f t="shared" si="30"/>
        <v>0</v>
      </c>
      <c r="BC165" s="295">
        <f t="shared" si="35"/>
        <v>7</v>
      </c>
      <c r="BK165" s="61"/>
      <c r="BL165" s="61"/>
      <c r="BM165" s="61"/>
    </row>
    <row r="166" spans="3:65" x14ac:dyDescent="0.25">
      <c r="C166" s="115" t="s">
        <v>226</v>
      </c>
      <c r="D166" s="115">
        <v>71</v>
      </c>
      <c r="E166" s="116">
        <v>29</v>
      </c>
      <c r="F166" s="215"/>
      <c r="G166" s="216"/>
      <c r="H166" s="216"/>
      <c r="I166" s="216"/>
      <c r="J166" s="216"/>
      <c r="K166" s="217"/>
      <c r="L166" s="123">
        <f>IF(L$137="","",SUMPRODUCT(--(db!$B$2:$B$6347=$E166),(LEN(db!$G$2:$G$6347)-LEN(SUBSTITUTE((UPPER(db!$G$2:$G$6347)),UPPER(L$137),"")))/LEN(L$137)))</f>
        <v>0</v>
      </c>
      <c r="M166" s="123">
        <f>IF(M$137="","",SUMPRODUCT(--(db!$B$2:$B$6347=$E166),(LEN(db!$G$2:$G$6347)-LEN(SUBSTITUTE((UPPER(db!$G$2:$G$6347)),UPPER(M$137),"")))/LEN(M$137)))</f>
        <v>0</v>
      </c>
      <c r="N166" s="123">
        <f>IF(N$137="","",SUMPRODUCT(--(db!$B$2:$B$6347=$E166),(LEN(db!$G$2:$G$6347)-LEN(SUBSTITUTE((UPPER(db!$G$2:$G$6347)),UPPER(N$137),"")))/LEN(N$137)))</f>
        <v>0</v>
      </c>
      <c r="O166" s="123">
        <f>IF(O$137="","",SUMPRODUCT(--(db!$B$2:$B$6347=$E166),(LEN(db!$G$2:$G$6347)-LEN(SUBSTITUTE((UPPER(db!$G$2:$G$6347)),UPPER(O$137),"")))/LEN(O$137)))</f>
        <v>0</v>
      </c>
      <c r="P166" s="123">
        <f>IF(P$137="","",SUMPRODUCT(--(db!$B$2:$B$6347=$E166),(LEN(db!$G$2:$G$6347)-LEN(SUBSTITUTE((UPPER(db!$G$2:$G$6347)),UPPER(P$137),"")))/LEN(P$137)))</f>
        <v>0</v>
      </c>
      <c r="Q166" s="123">
        <f>IF(Q$137="","",SUMPRODUCT(--(db!$B$2:$B$6347=$E166),(LEN(db!$G$2:$G$6347)-LEN(SUBSTITUTE((UPPER(db!$G$2:$G$6347)),UPPER(Q$137),"")))/LEN(Q$137)))</f>
        <v>0</v>
      </c>
      <c r="R166" s="123">
        <f>IF(R$137="","",SUMPRODUCT(--(db!$B$2:$B$6347=$E166),(LEN(db!$G$2:$G$6347)-LEN(SUBSTITUTE((UPPER(db!$G$2:$G$6347)),UPPER(R$137),"")))/LEN(R$137)))</f>
        <v>0</v>
      </c>
      <c r="S166" s="123">
        <f>IF(S$137="","",SUMPRODUCT(--(db!$B$2:$B$6347=$E166),(LEN(db!$G$2:$G$6347)-LEN(SUBSTITUTE((UPPER(db!$G$2:$G$6347)),UPPER(S$137),"")))/LEN(S$137)))</f>
        <v>0</v>
      </c>
      <c r="T166" s="123">
        <f>IF(T$137="","",SUMPRODUCT(--(db!$B$2:$B$6347=$E166),(LEN(db!$G$2:$G$6347)-LEN(SUBSTITUTE((UPPER(db!$G$2:$G$6347)),UPPER(T$137),"")))/LEN(T$137)))</f>
        <v>0</v>
      </c>
      <c r="U166" s="123">
        <f>IF(U$137="","",SUMPRODUCT(--(db!$B$2:$B$6347=$E166),(LEN(db!$G$2:$G$6347)-LEN(SUBSTITUTE((UPPER(db!$G$2:$G$6347)),UPPER(U$137),"")))/LEN(U$137)))</f>
        <v>0</v>
      </c>
      <c r="V166" s="123">
        <f>IF(V$137="","",SUMPRODUCT(--(db!$B$2:$B$6347=$E166),(LEN(db!$G$2:$G$6347)-LEN(SUBSTITUTE((UPPER(db!$G$2:$G$6347)),UPPER(V$137),"")))/LEN(V$137)))</f>
        <v>0</v>
      </c>
      <c r="W166" s="123">
        <f>IF(W$137="","",SUMPRODUCT(--(db!$B$2:$B$6347=$E166),(LEN(db!$G$2:$G$6347)-LEN(SUBSTITUTE((UPPER(db!$G$2:$G$6347)),UPPER(W$137),"")))/LEN(W$137)))</f>
        <v>0</v>
      </c>
      <c r="X166" s="123">
        <f>IF(X$137="","",SUMPRODUCT(--(db!$B$2:$B$6347=$E166),(LEN(db!$G$2:$G$6347)-LEN(SUBSTITUTE((UPPER(db!$G$2:$G$6347)),UPPER(X$137),"")))/LEN(X$137)))</f>
        <v>0</v>
      </c>
      <c r="Y166" s="123">
        <f>IF(Y$137="","",SUMPRODUCT(--(db!$B$2:$B$6347=$E166),(LEN(db!$G$2:$G$6347)-LEN(SUBSTITUTE((UPPER(db!$G$2:$G$6347)),UPPER(Y$137),"")))/LEN(Y$137)))</f>
        <v>0</v>
      </c>
      <c r="Z166" s="123">
        <f>IF(Z$137="","",SUMPRODUCT(--(db!$B$2:$B$6347=$E166),(LEN(db!$G$2:$G$6347)-LEN(SUBSTITUTE((UPPER(db!$G$2:$G$6347)),UPPER(Z$137),"")))/LEN(Z$137)))</f>
        <v>0</v>
      </c>
      <c r="AA166" s="224"/>
      <c r="AB166" s="224"/>
      <c r="AC166" s="123">
        <f>IF(AC$137="","",SUMPRODUCT(--(db!$B$2:$B$6347=$E166),(LEN(db!$G$2:$G$6347)-LEN(SUBSTITUTE((UPPER(db!$G$2:$G$6347)),UPPER(AC$137),"")))/LEN(AC$137)))</f>
        <v>0</v>
      </c>
      <c r="AD166" s="123">
        <f>IF(AD$137="","",SUMPRODUCT(--(db!$B$2:$B$6347=$E166),(LEN(db!$G$2:$G$6347)-LEN(SUBSTITUTE((UPPER(db!$G$2:$G$6347)),UPPER(AD$137),"")))/LEN(AD$137)))</f>
        <v>0</v>
      </c>
      <c r="AE166" s="123">
        <f>IF(AE$137="","",SUMPRODUCT(--(db!$B$2:$B$6347=$E166),(LEN(db!$G$2:$G$6347)-LEN(SUBSTITUTE((UPPER(db!$G$2:$G$6347)),UPPER(AE$137),"")))/LEN(AE$137)))</f>
        <v>0</v>
      </c>
      <c r="AF166" s="123">
        <f>IF(AF$137="","",SUMPRODUCT(--(db!$B$2:$B$6347=$E166),(LEN(db!$G$2:$G$6347)-LEN(SUBSTITUTE((UPPER(db!$G$2:$G$6347)),UPPER(AF$137),"")))/LEN(AF$137)))</f>
        <v>0</v>
      </c>
      <c r="AG166" s="123">
        <f>IF(AG$137="","",SUMPRODUCT(--(db!$B$2:$B$6347=$E166),(LEN(db!$G$2:$G$6347)-LEN(SUBSTITUTE((UPPER(db!$G$2:$G$6347)),UPPER(AG$137),"")))/LEN(AG$137)))</f>
        <v>0</v>
      </c>
      <c r="AH166" s="123">
        <f>IF(AH$137="","",SUMPRODUCT(--(db!$B$2:$B$6347=$E166),(LEN(db!$G$2:$G$6347)-LEN(SUBSTITUTE((UPPER(db!$G$2:$G$6347)),UPPER(AH$137),"")))/LEN(AH$137)))</f>
        <v>0</v>
      </c>
      <c r="AI166" s="123">
        <f>IF(AI$137="","",SUMPRODUCT(--(db!$B$2:$B$6347=$E166),(LEN(db!$G$2:$G$6347)-LEN(SUBSTITUTE((UPPER(db!$G$2:$G$6347)),UPPER(AI$137),"")))/LEN(AI$137)))</f>
        <v>0</v>
      </c>
      <c r="AJ166" s="123">
        <f>IF(AJ$137="","",SUMPRODUCT(--(db!$B$2:$B$6347=$E166),(LEN(db!$G$2:$G$6347)-LEN(SUBSTITUTE((UPPER(db!$G$2:$G$6347)),UPPER(AJ$137),"")))/LEN(AJ$137)))</f>
        <v>0</v>
      </c>
      <c r="AK166" s="123">
        <f>IF(AK$137="","",SUMPRODUCT(--(db!$B$2:$B$6347=$E166),(LEN(db!$G$2:$G$6347)-LEN(SUBSTITUTE((UPPER(db!$G$2:$G$6347)),UPPER(AK$137),"")))/LEN(AK$137)))</f>
        <v>0</v>
      </c>
      <c r="AL166" s="123">
        <f>IF(AL$137="","",SUMPRODUCT(--(db!$B$2:$B$6347=$E166),(LEN(db!$G$2:$G$6347)-LEN(SUBSTITUTE((UPPER(db!$G$2:$G$6347)),UPPER(AL$137),"")))/LEN(AL$137)))</f>
        <v>0</v>
      </c>
      <c r="AM166" s="123">
        <f>IF(AM$137="","",SUMPRODUCT(--(db!$B$2:$B$6347=$E166),(LEN(db!$G$2:$G$6347)-LEN(SUBSTITUTE((UPPER(db!$G$2:$G$6347)),UPPER(AM$137),"")))/LEN(AM$137)))</f>
        <v>0</v>
      </c>
      <c r="AN166" s="123">
        <f>IF(AN$137="","",SUMPRODUCT(--(db!$B$2:$B$6347=$E166),(LEN(db!$G$2:$G$6347)-LEN(SUBSTITUTE((UPPER(db!$G$2:$G$6347)),UPPER(AN$137),"")))/LEN(AN$137)))</f>
        <v>0</v>
      </c>
      <c r="AO166" s="123">
        <f>IF(AO$137="","",SUMPRODUCT(--(db!$B$2:$B$6347=$E166),(LEN(db!$G$2:$G$6347)-LEN(SUBSTITUTE((UPPER(db!$G$2:$G$6347)),UPPER(AO$137),"")))/LEN(AO$137)))</f>
        <v>0</v>
      </c>
      <c r="AP166" s="123">
        <f>IF(AP$137="","",SUMPRODUCT(--(db!$B$2:$B$6347=$E166),(LEN(db!$G$2:$G$6347)-LEN(SUBSTITUTE((UPPER(db!$G$2:$G$6347)),UPPER(AP$137),"")))/LEN(AP$137)))</f>
        <v>0</v>
      </c>
      <c r="AQ166" s="219">
        <f>IF(AQ$137="","",SUMPRODUCT(--(db!$B$2:$B$6347=$E166),(LEN(db!$G$2:$G$6347)-LEN(SUBSTITUTE((UPPER(db!$G$2:$G$6347)),UPPER(AQ$137),"")))/LEN(AQ$137)))</f>
        <v>0</v>
      </c>
      <c r="AR166" s="120">
        <v>29</v>
      </c>
      <c r="AS166" s="115">
        <v>71</v>
      </c>
      <c r="AT166" s="205" t="s">
        <v>226</v>
      </c>
      <c r="AU166" s="122">
        <f t="shared" si="29"/>
        <v>0</v>
      </c>
      <c r="AW166" s="347">
        <v>15</v>
      </c>
      <c r="AX166" s="366" t="str">
        <f t="shared" si="31"/>
        <v>ح</v>
      </c>
      <c r="AY166" s="366">
        <f t="shared" si="32"/>
        <v>8</v>
      </c>
      <c r="AZ166" s="295">
        <f t="shared" si="33"/>
        <v>0</v>
      </c>
      <c r="BA166" s="295">
        <f t="shared" si="34"/>
        <v>8</v>
      </c>
      <c r="BB166" s="367">
        <f t="shared" si="30"/>
        <v>0</v>
      </c>
      <c r="BC166" s="295">
        <f t="shared" si="35"/>
        <v>8</v>
      </c>
      <c r="BK166" s="61"/>
      <c r="BL166" s="61"/>
      <c r="BM166" s="61"/>
    </row>
    <row r="167" spans="3:65" x14ac:dyDescent="0.25">
      <c r="C167" s="115" t="s">
        <v>226</v>
      </c>
      <c r="D167" s="115">
        <v>71</v>
      </c>
      <c r="E167" s="116">
        <v>30</v>
      </c>
      <c r="F167" s="215"/>
      <c r="G167" s="216"/>
      <c r="H167" s="216"/>
      <c r="I167" s="216"/>
      <c r="J167" s="216"/>
      <c r="K167" s="217"/>
      <c r="L167" s="123">
        <f>IF(L$137="","",SUMPRODUCT(--(db!$B$2:$B$6347=$E167),(LEN(db!$G$2:$G$6347)-LEN(SUBSTITUTE((UPPER(db!$G$2:$G$6347)),UPPER(L$137),"")))/LEN(L$137)))</f>
        <v>0</v>
      </c>
      <c r="M167" s="123">
        <f>IF(M$137="","",SUMPRODUCT(--(db!$B$2:$B$6347=$E167),(LEN(db!$G$2:$G$6347)-LEN(SUBSTITUTE((UPPER(db!$G$2:$G$6347)),UPPER(M$137),"")))/LEN(M$137)))</f>
        <v>0</v>
      </c>
      <c r="N167" s="123">
        <f>IF(N$137="","",SUMPRODUCT(--(db!$B$2:$B$6347=$E167),(LEN(db!$G$2:$G$6347)-LEN(SUBSTITUTE((UPPER(db!$G$2:$G$6347)),UPPER(N$137),"")))/LEN(N$137)))</f>
        <v>0</v>
      </c>
      <c r="O167" s="123">
        <f>IF(O$137="","",SUMPRODUCT(--(db!$B$2:$B$6347=$E167),(LEN(db!$G$2:$G$6347)-LEN(SUBSTITUTE((UPPER(db!$G$2:$G$6347)),UPPER(O$137),"")))/LEN(O$137)))</f>
        <v>0</v>
      </c>
      <c r="P167" s="123">
        <f>IF(P$137="","",SUMPRODUCT(--(db!$B$2:$B$6347=$E167),(LEN(db!$G$2:$G$6347)-LEN(SUBSTITUTE((UPPER(db!$G$2:$G$6347)),UPPER(P$137),"")))/LEN(P$137)))</f>
        <v>0</v>
      </c>
      <c r="Q167" s="123">
        <f>IF(Q$137="","",SUMPRODUCT(--(db!$B$2:$B$6347=$E167),(LEN(db!$G$2:$G$6347)-LEN(SUBSTITUTE((UPPER(db!$G$2:$G$6347)),UPPER(Q$137),"")))/LEN(Q$137)))</f>
        <v>0</v>
      </c>
      <c r="R167" s="123">
        <f>IF(R$137="","",SUMPRODUCT(--(db!$B$2:$B$6347=$E167),(LEN(db!$G$2:$G$6347)-LEN(SUBSTITUTE((UPPER(db!$G$2:$G$6347)),UPPER(R$137),"")))/LEN(R$137)))</f>
        <v>0</v>
      </c>
      <c r="S167" s="123">
        <f>IF(S$137="","",SUMPRODUCT(--(db!$B$2:$B$6347=$E167),(LEN(db!$G$2:$G$6347)-LEN(SUBSTITUTE((UPPER(db!$G$2:$G$6347)),UPPER(S$137),"")))/LEN(S$137)))</f>
        <v>0</v>
      </c>
      <c r="T167" s="123">
        <f>IF(T$137="","",SUMPRODUCT(--(db!$B$2:$B$6347=$E167),(LEN(db!$G$2:$G$6347)-LEN(SUBSTITUTE((UPPER(db!$G$2:$G$6347)),UPPER(T$137),"")))/LEN(T$137)))</f>
        <v>0</v>
      </c>
      <c r="U167" s="123">
        <f>IF(U$137="","",SUMPRODUCT(--(db!$B$2:$B$6347=$E167),(LEN(db!$G$2:$G$6347)-LEN(SUBSTITUTE((UPPER(db!$G$2:$G$6347)),UPPER(U$137),"")))/LEN(U$137)))</f>
        <v>0</v>
      </c>
      <c r="V167" s="123">
        <f>IF(V$137="","",SUMPRODUCT(--(db!$B$2:$B$6347=$E167),(LEN(db!$G$2:$G$6347)-LEN(SUBSTITUTE((UPPER(db!$G$2:$G$6347)),UPPER(V$137),"")))/LEN(V$137)))</f>
        <v>0</v>
      </c>
      <c r="W167" s="123">
        <f>IF(W$137="","",SUMPRODUCT(--(db!$B$2:$B$6347=$E167),(LEN(db!$G$2:$G$6347)-LEN(SUBSTITUTE((UPPER(db!$G$2:$G$6347)),UPPER(W$137),"")))/LEN(W$137)))</f>
        <v>0</v>
      </c>
      <c r="X167" s="123">
        <f>IF(X$137="","",SUMPRODUCT(--(db!$B$2:$B$6347=$E167),(LEN(db!$G$2:$G$6347)-LEN(SUBSTITUTE((UPPER(db!$G$2:$G$6347)),UPPER(X$137),"")))/LEN(X$137)))</f>
        <v>0</v>
      </c>
      <c r="Y167" s="123">
        <f>IF(Y$137="","",SUMPRODUCT(--(db!$B$2:$B$6347=$E167),(LEN(db!$G$2:$G$6347)-LEN(SUBSTITUTE((UPPER(db!$G$2:$G$6347)),UPPER(Y$137),"")))/LEN(Y$137)))</f>
        <v>0</v>
      </c>
      <c r="Z167" s="123">
        <f>IF(Z$137="","",SUMPRODUCT(--(db!$B$2:$B$6347=$E167),(LEN(db!$G$2:$G$6347)-LEN(SUBSTITUTE((UPPER(db!$G$2:$G$6347)),UPPER(Z$137),"")))/LEN(Z$137)))</f>
        <v>0</v>
      </c>
      <c r="AA167" s="224"/>
      <c r="AB167" s="224"/>
      <c r="AC167" s="123">
        <f>IF(AC$137="","",SUMPRODUCT(--(db!$B$2:$B$6347=$E167),(LEN(db!$G$2:$G$6347)-LEN(SUBSTITUTE((UPPER(db!$G$2:$G$6347)),UPPER(AC$137),"")))/LEN(AC$137)))</f>
        <v>0</v>
      </c>
      <c r="AD167" s="123">
        <f>IF(AD$137="","",SUMPRODUCT(--(db!$B$2:$B$6347=$E167),(LEN(db!$G$2:$G$6347)-LEN(SUBSTITUTE((UPPER(db!$G$2:$G$6347)),UPPER(AD$137),"")))/LEN(AD$137)))</f>
        <v>0</v>
      </c>
      <c r="AE167" s="123">
        <f>IF(AE$137="","",SUMPRODUCT(--(db!$B$2:$B$6347=$E167),(LEN(db!$G$2:$G$6347)-LEN(SUBSTITUTE((UPPER(db!$G$2:$G$6347)),UPPER(AE$137),"")))/LEN(AE$137)))</f>
        <v>0</v>
      </c>
      <c r="AF167" s="123">
        <f>IF(AF$137="","",SUMPRODUCT(--(db!$B$2:$B$6347=$E167),(LEN(db!$G$2:$G$6347)-LEN(SUBSTITUTE((UPPER(db!$G$2:$G$6347)),UPPER(AF$137),"")))/LEN(AF$137)))</f>
        <v>0</v>
      </c>
      <c r="AG167" s="123">
        <f>IF(AG$137="","",SUMPRODUCT(--(db!$B$2:$B$6347=$E167),(LEN(db!$G$2:$G$6347)-LEN(SUBSTITUTE((UPPER(db!$G$2:$G$6347)),UPPER(AG$137),"")))/LEN(AG$137)))</f>
        <v>0</v>
      </c>
      <c r="AH167" s="123">
        <f>IF(AH$137="","",SUMPRODUCT(--(db!$B$2:$B$6347=$E167),(LEN(db!$G$2:$G$6347)-LEN(SUBSTITUTE((UPPER(db!$G$2:$G$6347)),UPPER(AH$137),"")))/LEN(AH$137)))</f>
        <v>0</v>
      </c>
      <c r="AI167" s="123">
        <f>IF(AI$137="","",SUMPRODUCT(--(db!$B$2:$B$6347=$E167),(LEN(db!$G$2:$G$6347)-LEN(SUBSTITUTE((UPPER(db!$G$2:$G$6347)),UPPER(AI$137),"")))/LEN(AI$137)))</f>
        <v>0</v>
      </c>
      <c r="AJ167" s="123">
        <f>IF(AJ$137="","",SUMPRODUCT(--(db!$B$2:$B$6347=$E167),(LEN(db!$G$2:$G$6347)-LEN(SUBSTITUTE((UPPER(db!$G$2:$G$6347)),UPPER(AJ$137),"")))/LEN(AJ$137)))</f>
        <v>0</v>
      </c>
      <c r="AK167" s="123">
        <f>IF(AK$137="","",SUMPRODUCT(--(db!$B$2:$B$6347=$E167),(LEN(db!$G$2:$G$6347)-LEN(SUBSTITUTE((UPPER(db!$G$2:$G$6347)),UPPER(AK$137),"")))/LEN(AK$137)))</f>
        <v>0</v>
      </c>
      <c r="AL167" s="123">
        <f>IF(AL$137="","",SUMPRODUCT(--(db!$B$2:$B$6347=$E167),(LEN(db!$G$2:$G$6347)-LEN(SUBSTITUTE((UPPER(db!$G$2:$G$6347)),UPPER(AL$137),"")))/LEN(AL$137)))</f>
        <v>0</v>
      </c>
      <c r="AM167" s="123">
        <f>IF(AM$137="","",SUMPRODUCT(--(db!$B$2:$B$6347=$E167),(LEN(db!$G$2:$G$6347)-LEN(SUBSTITUTE((UPPER(db!$G$2:$G$6347)),UPPER(AM$137),"")))/LEN(AM$137)))</f>
        <v>0</v>
      </c>
      <c r="AN167" s="123">
        <f>IF(AN$137="","",SUMPRODUCT(--(db!$B$2:$B$6347=$E167),(LEN(db!$G$2:$G$6347)-LEN(SUBSTITUTE((UPPER(db!$G$2:$G$6347)),UPPER(AN$137),"")))/LEN(AN$137)))</f>
        <v>0</v>
      </c>
      <c r="AO167" s="123">
        <f>IF(AO$137="","",SUMPRODUCT(--(db!$B$2:$B$6347=$E167),(LEN(db!$G$2:$G$6347)-LEN(SUBSTITUTE((UPPER(db!$G$2:$G$6347)),UPPER(AO$137),"")))/LEN(AO$137)))</f>
        <v>0</v>
      </c>
      <c r="AP167" s="123">
        <f>IF(AP$137="","",SUMPRODUCT(--(db!$B$2:$B$6347=$E167),(LEN(db!$G$2:$G$6347)-LEN(SUBSTITUTE((UPPER(db!$G$2:$G$6347)),UPPER(AP$137),"")))/LEN(AP$137)))</f>
        <v>0</v>
      </c>
      <c r="AQ167" s="219">
        <f>IF(AQ$137="","",SUMPRODUCT(--(db!$B$2:$B$6347=$E167),(LEN(db!$G$2:$G$6347)-LEN(SUBSTITUTE((UPPER(db!$G$2:$G$6347)),UPPER(AQ$137),"")))/LEN(AQ$137)))</f>
        <v>0</v>
      </c>
      <c r="AR167" s="120">
        <v>30</v>
      </c>
      <c r="AS167" s="115">
        <v>71</v>
      </c>
      <c r="AT167" s="205" t="s">
        <v>226</v>
      </c>
      <c r="AU167" s="122">
        <f t="shared" si="29"/>
        <v>0</v>
      </c>
      <c r="AW167" s="347">
        <v>16</v>
      </c>
      <c r="AX167" s="366" t="str">
        <f t="shared" si="31"/>
        <v>ط</v>
      </c>
      <c r="AY167" s="366">
        <f t="shared" si="32"/>
        <v>9</v>
      </c>
      <c r="AZ167" s="295">
        <f t="shared" si="33"/>
        <v>0</v>
      </c>
      <c r="BA167" s="295">
        <f t="shared" si="34"/>
        <v>9</v>
      </c>
      <c r="BB167" s="367">
        <f t="shared" si="30"/>
        <v>0</v>
      </c>
      <c r="BC167" s="295">
        <f t="shared" si="35"/>
        <v>9</v>
      </c>
      <c r="BK167" s="61"/>
      <c r="BL167" s="61"/>
      <c r="BM167" s="61"/>
    </row>
    <row r="168" spans="3:65" ht="18.75" x14ac:dyDescent="0.3">
      <c r="C168" s="115" t="s">
        <v>226</v>
      </c>
      <c r="D168" s="115">
        <v>71</v>
      </c>
      <c r="E168" s="116">
        <v>31</v>
      </c>
      <c r="F168" s="215"/>
      <c r="G168" s="216"/>
      <c r="H168" s="216"/>
      <c r="I168" s="216"/>
      <c r="J168" s="216"/>
      <c r="K168" s="217"/>
      <c r="L168" s="123">
        <f>IF(L$137="","",SUMPRODUCT(--(db!$B$2:$B$6347=$E168),(LEN(db!$G$2:$G$6347)-LEN(SUBSTITUTE((UPPER(db!$G$2:$G$6347)),UPPER(L$137),"")))/LEN(L$137)))</f>
        <v>0</v>
      </c>
      <c r="M168" s="123">
        <f>IF(M$137="","",SUMPRODUCT(--(db!$B$2:$B$6347=$E168),(LEN(db!$G$2:$G$6347)-LEN(SUBSTITUTE((UPPER(db!$G$2:$G$6347)),UPPER(M$137),"")))/LEN(M$137)))</f>
        <v>0</v>
      </c>
      <c r="N168" s="123">
        <f>IF(N$137="","",SUMPRODUCT(--(db!$B$2:$B$6347=$E168),(LEN(db!$G$2:$G$6347)-LEN(SUBSTITUTE((UPPER(db!$G$2:$G$6347)),UPPER(N$137),"")))/LEN(N$137)))</f>
        <v>0</v>
      </c>
      <c r="O168" s="123">
        <f>IF(O$137="","",SUMPRODUCT(--(db!$B$2:$B$6347=$E168),(LEN(db!$G$2:$G$6347)-LEN(SUBSTITUTE((UPPER(db!$G$2:$G$6347)),UPPER(O$137),"")))/LEN(O$137)))</f>
        <v>0</v>
      </c>
      <c r="P168" s="123">
        <f>IF(P$137="","",SUMPRODUCT(--(db!$B$2:$B$6347=$E168),(LEN(db!$G$2:$G$6347)-LEN(SUBSTITUTE((UPPER(db!$G$2:$G$6347)),UPPER(P$137),"")))/LEN(P$137)))</f>
        <v>0</v>
      </c>
      <c r="Q168" s="123">
        <f>IF(Q$137="","",SUMPRODUCT(--(db!$B$2:$B$6347=$E168),(LEN(db!$G$2:$G$6347)-LEN(SUBSTITUTE((UPPER(db!$G$2:$G$6347)),UPPER(Q$137),"")))/LEN(Q$137)))</f>
        <v>0</v>
      </c>
      <c r="R168" s="123">
        <f>IF(R$137="","",SUMPRODUCT(--(db!$B$2:$B$6347=$E168),(LEN(db!$G$2:$G$6347)-LEN(SUBSTITUTE((UPPER(db!$G$2:$G$6347)),UPPER(R$137),"")))/LEN(R$137)))</f>
        <v>0</v>
      </c>
      <c r="S168" s="123">
        <f>IF(S$137="","",SUMPRODUCT(--(db!$B$2:$B$6347=$E168),(LEN(db!$G$2:$G$6347)-LEN(SUBSTITUTE((UPPER(db!$G$2:$G$6347)),UPPER(S$137),"")))/LEN(S$137)))</f>
        <v>0</v>
      </c>
      <c r="T168" s="123">
        <f>IF(T$137="","",SUMPRODUCT(--(db!$B$2:$B$6347=$E168),(LEN(db!$G$2:$G$6347)-LEN(SUBSTITUTE((UPPER(db!$G$2:$G$6347)),UPPER(T$137),"")))/LEN(T$137)))</f>
        <v>0</v>
      </c>
      <c r="U168" s="123">
        <f>IF(U$137="","",SUMPRODUCT(--(db!$B$2:$B$6347=$E168),(LEN(db!$G$2:$G$6347)-LEN(SUBSTITUTE((UPPER(db!$G$2:$G$6347)),UPPER(U$137),"")))/LEN(U$137)))</f>
        <v>0</v>
      </c>
      <c r="V168" s="123">
        <f>IF(V$137="","",SUMPRODUCT(--(db!$B$2:$B$6347=$E168),(LEN(db!$G$2:$G$6347)-LEN(SUBSTITUTE((UPPER(db!$G$2:$G$6347)),UPPER(V$137),"")))/LEN(V$137)))</f>
        <v>0</v>
      </c>
      <c r="W168" s="123">
        <f>IF(W$137="","",SUMPRODUCT(--(db!$B$2:$B$6347=$E168),(LEN(db!$G$2:$G$6347)-LEN(SUBSTITUTE((UPPER(db!$G$2:$G$6347)),UPPER(W$137),"")))/LEN(W$137)))</f>
        <v>0</v>
      </c>
      <c r="X168" s="123">
        <f>IF(X$137="","",SUMPRODUCT(--(db!$B$2:$B$6347=$E168),(LEN(db!$G$2:$G$6347)-LEN(SUBSTITUTE((UPPER(db!$G$2:$G$6347)),UPPER(X$137),"")))/LEN(X$137)))</f>
        <v>0</v>
      </c>
      <c r="Y168" s="123">
        <f>IF(Y$137="","",SUMPRODUCT(--(db!$B$2:$B$6347=$E168),(LEN(db!$G$2:$G$6347)-LEN(SUBSTITUTE((UPPER(db!$G$2:$G$6347)),UPPER(Y$137),"")))/LEN(Y$137)))</f>
        <v>0</v>
      </c>
      <c r="Z168" s="123">
        <f>IF(Z$137="","",SUMPRODUCT(--(db!$B$2:$B$6347=$E168),(LEN(db!$G$2:$G$6347)-LEN(SUBSTITUTE((UPPER(db!$G$2:$G$6347)),UPPER(Z$137),"")))/LEN(Z$137)))</f>
        <v>0</v>
      </c>
      <c r="AA168" s="224"/>
      <c r="AB168" s="224"/>
      <c r="AC168" s="123">
        <f>IF(AC$137="","",SUMPRODUCT(--(db!$B$2:$B$6347=$E168),(LEN(db!$G$2:$G$6347)-LEN(SUBSTITUTE((UPPER(db!$G$2:$G$6347)),UPPER(AC$137),"")))/LEN(AC$137)))</f>
        <v>0</v>
      </c>
      <c r="AD168" s="123">
        <f>IF(AD$137="","",SUMPRODUCT(--(db!$B$2:$B$6347=$E168),(LEN(db!$G$2:$G$6347)-LEN(SUBSTITUTE((UPPER(db!$G$2:$G$6347)),UPPER(AD$137),"")))/LEN(AD$137)))</f>
        <v>0</v>
      </c>
      <c r="AE168" s="123">
        <f>IF(AE$137="","",SUMPRODUCT(--(db!$B$2:$B$6347=$E168),(LEN(db!$G$2:$G$6347)-LEN(SUBSTITUTE((UPPER(db!$G$2:$G$6347)),UPPER(AE$137),"")))/LEN(AE$137)))</f>
        <v>0</v>
      </c>
      <c r="AF168" s="123">
        <f>IF(AF$137="","",SUMPRODUCT(--(db!$B$2:$B$6347=$E168),(LEN(db!$G$2:$G$6347)-LEN(SUBSTITUTE((UPPER(db!$G$2:$G$6347)),UPPER(AF$137),"")))/LEN(AF$137)))</f>
        <v>0</v>
      </c>
      <c r="AG168" s="123">
        <f>IF(AG$137="","",SUMPRODUCT(--(db!$B$2:$B$6347=$E168),(LEN(db!$G$2:$G$6347)-LEN(SUBSTITUTE((UPPER(db!$G$2:$G$6347)),UPPER(AG$137),"")))/LEN(AG$137)))</f>
        <v>0</v>
      </c>
      <c r="AH168" s="123">
        <f>IF(AH$137="","",SUMPRODUCT(--(db!$B$2:$B$6347=$E168),(LEN(db!$G$2:$G$6347)-LEN(SUBSTITUTE((UPPER(db!$G$2:$G$6347)),UPPER(AH$137),"")))/LEN(AH$137)))</f>
        <v>0</v>
      </c>
      <c r="AI168" s="123">
        <f>IF(AI$137="","",SUMPRODUCT(--(db!$B$2:$B$6347=$E168),(LEN(db!$G$2:$G$6347)-LEN(SUBSTITUTE((UPPER(db!$G$2:$G$6347)),UPPER(AI$137),"")))/LEN(AI$137)))</f>
        <v>0</v>
      </c>
      <c r="AJ168" s="123">
        <f>IF(AJ$137="","",SUMPRODUCT(--(db!$B$2:$B$6347=$E168),(LEN(db!$G$2:$G$6347)-LEN(SUBSTITUTE((UPPER(db!$G$2:$G$6347)),UPPER(AJ$137),"")))/LEN(AJ$137)))</f>
        <v>0</v>
      </c>
      <c r="AK168" s="123">
        <f>IF(AK$137="","",SUMPRODUCT(--(db!$B$2:$B$6347=$E168),(LEN(db!$G$2:$G$6347)-LEN(SUBSTITUTE((UPPER(db!$G$2:$G$6347)),UPPER(AK$137),"")))/LEN(AK$137)))</f>
        <v>0</v>
      </c>
      <c r="AL168" s="123">
        <f>IF(AL$137="","",SUMPRODUCT(--(db!$B$2:$B$6347=$E168),(LEN(db!$G$2:$G$6347)-LEN(SUBSTITUTE((UPPER(db!$G$2:$G$6347)),UPPER(AL$137),"")))/LEN(AL$137)))</f>
        <v>0</v>
      </c>
      <c r="AM168" s="123">
        <f>IF(AM$137="","",SUMPRODUCT(--(db!$B$2:$B$6347=$E168),(LEN(db!$G$2:$G$6347)-LEN(SUBSTITUTE((UPPER(db!$G$2:$G$6347)),UPPER(AM$137),"")))/LEN(AM$137)))</f>
        <v>0</v>
      </c>
      <c r="AN168" s="123">
        <f>IF(AN$137="","",SUMPRODUCT(--(db!$B$2:$B$6347=$E168),(LEN(db!$G$2:$G$6347)-LEN(SUBSTITUTE((UPPER(db!$G$2:$G$6347)),UPPER(AN$137),"")))/LEN(AN$137)))</f>
        <v>0</v>
      </c>
      <c r="AO168" s="123">
        <f>IF(AO$137="","",SUMPRODUCT(--(db!$B$2:$B$6347=$E168),(LEN(db!$G$2:$G$6347)-LEN(SUBSTITUTE((UPPER(db!$G$2:$G$6347)),UPPER(AO$137),"")))/LEN(AO$137)))</f>
        <v>0</v>
      </c>
      <c r="AP168" s="123">
        <f>IF(AP$137="","",SUMPRODUCT(--(db!$B$2:$B$6347=$E168),(LEN(db!$G$2:$G$6347)-LEN(SUBSTITUTE((UPPER(db!$G$2:$G$6347)),UPPER(AP$137),"")))/LEN(AP$137)))</f>
        <v>0</v>
      </c>
      <c r="AQ168" s="219">
        <f>IF(AQ$137="","",SUMPRODUCT(--(db!$B$2:$B$6347=$E168),(LEN(db!$G$2:$G$6347)-LEN(SUBSTITUTE((UPPER(db!$G$2:$G$6347)),UPPER(AQ$137),"")))/LEN(AQ$137)))</f>
        <v>0</v>
      </c>
      <c r="AR168" s="120">
        <v>31</v>
      </c>
      <c r="AS168" s="115">
        <v>71</v>
      </c>
      <c r="AT168" s="205" t="s">
        <v>226</v>
      </c>
      <c r="AU168" s="122">
        <f t="shared" si="29"/>
        <v>0</v>
      </c>
      <c r="AW168" s="368">
        <v>17</v>
      </c>
      <c r="AX168" s="369" t="str">
        <f t="shared" si="31"/>
        <v>ٮٕ</v>
      </c>
      <c r="AY168" s="369">
        <f t="shared" si="32"/>
        <v>10</v>
      </c>
      <c r="AZ168" s="370">
        <f t="shared" si="33"/>
        <v>0</v>
      </c>
      <c r="BA168" s="370">
        <v>0</v>
      </c>
      <c r="BB168" s="371">
        <f t="shared" si="30"/>
        <v>0</v>
      </c>
      <c r="BC168" s="370">
        <v>0</v>
      </c>
      <c r="BD168" s="262" t="s">
        <v>374</v>
      </c>
      <c r="BK168" s="61"/>
      <c r="BL168" s="61"/>
      <c r="BM168" s="61"/>
    </row>
    <row r="169" spans="3:65" x14ac:dyDescent="0.25">
      <c r="C169" s="115" t="s">
        <v>226</v>
      </c>
      <c r="D169" s="115">
        <v>71</v>
      </c>
      <c r="E169" s="116">
        <v>32</v>
      </c>
      <c r="F169" s="215"/>
      <c r="G169" s="216"/>
      <c r="H169" s="216"/>
      <c r="I169" s="216"/>
      <c r="J169" s="216"/>
      <c r="K169" s="217"/>
      <c r="L169" s="123">
        <f>IF(L$137="","",SUMPRODUCT(--(db!$B$2:$B$6347=$E169),(LEN(db!$G$2:$G$6347)-LEN(SUBSTITUTE((UPPER(db!$G$2:$G$6347)),UPPER(L$137),"")))/LEN(L$137)))</f>
        <v>0</v>
      </c>
      <c r="M169" s="123">
        <f>IF(M$137="","",SUMPRODUCT(--(db!$B$2:$B$6347=$E169),(LEN(db!$G$2:$G$6347)-LEN(SUBSTITUTE((UPPER(db!$G$2:$G$6347)),UPPER(M$137),"")))/LEN(M$137)))</f>
        <v>0</v>
      </c>
      <c r="N169" s="123">
        <f>IF(N$137="","",SUMPRODUCT(--(db!$B$2:$B$6347=$E169),(LEN(db!$G$2:$G$6347)-LEN(SUBSTITUTE((UPPER(db!$G$2:$G$6347)),UPPER(N$137),"")))/LEN(N$137)))</f>
        <v>0</v>
      </c>
      <c r="O169" s="123">
        <f>IF(O$137="","",SUMPRODUCT(--(db!$B$2:$B$6347=$E169),(LEN(db!$G$2:$G$6347)-LEN(SUBSTITUTE((UPPER(db!$G$2:$G$6347)),UPPER(O$137),"")))/LEN(O$137)))</f>
        <v>0</v>
      </c>
      <c r="P169" s="123">
        <f>IF(P$137="","",SUMPRODUCT(--(db!$B$2:$B$6347=$E169),(LEN(db!$G$2:$G$6347)-LEN(SUBSTITUTE((UPPER(db!$G$2:$G$6347)),UPPER(P$137),"")))/LEN(P$137)))</f>
        <v>0</v>
      </c>
      <c r="Q169" s="123">
        <f>IF(Q$137="","",SUMPRODUCT(--(db!$B$2:$B$6347=$E169),(LEN(db!$G$2:$G$6347)-LEN(SUBSTITUTE((UPPER(db!$G$2:$G$6347)),UPPER(Q$137),"")))/LEN(Q$137)))</f>
        <v>0</v>
      </c>
      <c r="R169" s="123">
        <f>IF(R$137="","",SUMPRODUCT(--(db!$B$2:$B$6347=$E169),(LEN(db!$G$2:$G$6347)-LEN(SUBSTITUTE((UPPER(db!$G$2:$G$6347)),UPPER(R$137),"")))/LEN(R$137)))</f>
        <v>0</v>
      </c>
      <c r="S169" s="123">
        <f>IF(S$137="","",SUMPRODUCT(--(db!$B$2:$B$6347=$E169),(LEN(db!$G$2:$G$6347)-LEN(SUBSTITUTE((UPPER(db!$G$2:$G$6347)),UPPER(S$137),"")))/LEN(S$137)))</f>
        <v>0</v>
      </c>
      <c r="T169" s="123">
        <f>IF(T$137="","",SUMPRODUCT(--(db!$B$2:$B$6347=$E169),(LEN(db!$G$2:$G$6347)-LEN(SUBSTITUTE((UPPER(db!$G$2:$G$6347)),UPPER(T$137),"")))/LEN(T$137)))</f>
        <v>0</v>
      </c>
      <c r="U169" s="123">
        <f>IF(U$137="","",SUMPRODUCT(--(db!$B$2:$B$6347=$E169),(LEN(db!$G$2:$G$6347)-LEN(SUBSTITUTE((UPPER(db!$G$2:$G$6347)),UPPER(U$137),"")))/LEN(U$137)))</f>
        <v>0</v>
      </c>
      <c r="V169" s="123">
        <f>IF(V$137="","",SUMPRODUCT(--(db!$B$2:$B$6347=$E169),(LEN(db!$G$2:$G$6347)-LEN(SUBSTITUTE((UPPER(db!$G$2:$G$6347)),UPPER(V$137),"")))/LEN(V$137)))</f>
        <v>0</v>
      </c>
      <c r="W169" s="123">
        <f>IF(W$137="","",SUMPRODUCT(--(db!$B$2:$B$6347=$E169),(LEN(db!$G$2:$G$6347)-LEN(SUBSTITUTE((UPPER(db!$G$2:$G$6347)),UPPER(W$137),"")))/LEN(W$137)))</f>
        <v>0</v>
      </c>
      <c r="X169" s="123">
        <f>IF(X$137="","",SUMPRODUCT(--(db!$B$2:$B$6347=$E169),(LEN(db!$G$2:$G$6347)-LEN(SUBSTITUTE((UPPER(db!$G$2:$G$6347)),UPPER(X$137),"")))/LEN(X$137)))</f>
        <v>0</v>
      </c>
      <c r="Y169" s="123">
        <f>IF(Y$137="","",SUMPRODUCT(--(db!$B$2:$B$6347=$E169),(LEN(db!$G$2:$G$6347)-LEN(SUBSTITUTE((UPPER(db!$G$2:$G$6347)),UPPER(Y$137),"")))/LEN(Y$137)))</f>
        <v>0</v>
      </c>
      <c r="Z169" s="123">
        <f>IF(Z$137="","",SUMPRODUCT(--(db!$B$2:$B$6347=$E169),(LEN(db!$G$2:$G$6347)-LEN(SUBSTITUTE((UPPER(db!$G$2:$G$6347)),UPPER(Z$137),"")))/LEN(Z$137)))</f>
        <v>0</v>
      </c>
      <c r="AA169" s="224"/>
      <c r="AB169" s="224"/>
      <c r="AC169" s="123">
        <f>IF(AC$137="","",SUMPRODUCT(--(db!$B$2:$B$6347=$E169),(LEN(db!$G$2:$G$6347)-LEN(SUBSTITUTE((UPPER(db!$G$2:$G$6347)),UPPER(AC$137),"")))/LEN(AC$137)))</f>
        <v>0</v>
      </c>
      <c r="AD169" s="123">
        <f>IF(AD$137="","",SUMPRODUCT(--(db!$B$2:$B$6347=$E169),(LEN(db!$G$2:$G$6347)-LEN(SUBSTITUTE((UPPER(db!$G$2:$G$6347)),UPPER(AD$137),"")))/LEN(AD$137)))</f>
        <v>0</v>
      </c>
      <c r="AE169" s="123">
        <f>IF(AE$137="","",SUMPRODUCT(--(db!$B$2:$B$6347=$E169),(LEN(db!$G$2:$G$6347)-LEN(SUBSTITUTE((UPPER(db!$G$2:$G$6347)),UPPER(AE$137),"")))/LEN(AE$137)))</f>
        <v>0</v>
      </c>
      <c r="AF169" s="123">
        <f>IF(AF$137="","",SUMPRODUCT(--(db!$B$2:$B$6347=$E169),(LEN(db!$G$2:$G$6347)-LEN(SUBSTITUTE((UPPER(db!$G$2:$G$6347)),UPPER(AF$137),"")))/LEN(AF$137)))</f>
        <v>0</v>
      </c>
      <c r="AG169" s="123">
        <f>IF(AG$137="","",SUMPRODUCT(--(db!$B$2:$B$6347=$E169),(LEN(db!$G$2:$G$6347)-LEN(SUBSTITUTE((UPPER(db!$G$2:$G$6347)),UPPER(AG$137),"")))/LEN(AG$137)))</f>
        <v>0</v>
      </c>
      <c r="AH169" s="123">
        <f>IF(AH$137="","",SUMPRODUCT(--(db!$B$2:$B$6347=$E169),(LEN(db!$G$2:$G$6347)-LEN(SUBSTITUTE((UPPER(db!$G$2:$G$6347)),UPPER(AH$137),"")))/LEN(AH$137)))</f>
        <v>0</v>
      </c>
      <c r="AI169" s="123">
        <f>IF(AI$137="","",SUMPRODUCT(--(db!$B$2:$B$6347=$E169),(LEN(db!$G$2:$G$6347)-LEN(SUBSTITUTE((UPPER(db!$G$2:$G$6347)),UPPER(AI$137),"")))/LEN(AI$137)))</f>
        <v>0</v>
      </c>
      <c r="AJ169" s="123">
        <f>IF(AJ$137="","",SUMPRODUCT(--(db!$B$2:$B$6347=$E169),(LEN(db!$G$2:$G$6347)-LEN(SUBSTITUTE((UPPER(db!$G$2:$G$6347)),UPPER(AJ$137),"")))/LEN(AJ$137)))</f>
        <v>0</v>
      </c>
      <c r="AK169" s="123">
        <f>IF(AK$137="","",SUMPRODUCT(--(db!$B$2:$B$6347=$E169),(LEN(db!$G$2:$G$6347)-LEN(SUBSTITUTE((UPPER(db!$G$2:$G$6347)),UPPER(AK$137),"")))/LEN(AK$137)))</f>
        <v>0</v>
      </c>
      <c r="AL169" s="123">
        <f>IF(AL$137="","",SUMPRODUCT(--(db!$B$2:$B$6347=$E169),(LEN(db!$G$2:$G$6347)-LEN(SUBSTITUTE((UPPER(db!$G$2:$G$6347)),UPPER(AL$137),"")))/LEN(AL$137)))</f>
        <v>0</v>
      </c>
      <c r="AM169" s="123">
        <f>IF(AM$137="","",SUMPRODUCT(--(db!$B$2:$B$6347=$E169),(LEN(db!$G$2:$G$6347)-LEN(SUBSTITUTE((UPPER(db!$G$2:$G$6347)),UPPER(AM$137),"")))/LEN(AM$137)))</f>
        <v>0</v>
      </c>
      <c r="AN169" s="123">
        <f>IF(AN$137="","",SUMPRODUCT(--(db!$B$2:$B$6347=$E169),(LEN(db!$G$2:$G$6347)-LEN(SUBSTITUTE((UPPER(db!$G$2:$G$6347)),UPPER(AN$137),"")))/LEN(AN$137)))</f>
        <v>0</v>
      </c>
      <c r="AO169" s="123">
        <f>IF(AO$137="","",SUMPRODUCT(--(db!$B$2:$B$6347=$E169),(LEN(db!$G$2:$G$6347)-LEN(SUBSTITUTE((UPPER(db!$G$2:$G$6347)),UPPER(AO$137),"")))/LEN(AO$137)))</f>
        <v>0</v>
      </c>
      <c r="AP169" s="123">
        <f>IF(AP$137="","",SUMPRODUCT(--(db!$B$2:$B$6347=$E169),(LEN(db!$G$2:$G$6347)-LEN(SUBSTITUTE((UPPER(db!$G$2:$G$6347)),UPPER(AP$137),"")))/LEN(AP$137)))</f>
        <v>0</v>
      </c>
      <c r="AQ169" s="219">
        <f>IF(AQ$137="","",SUMPRODUCT(--(db!$B$2:$B$6347=$E169),(LEN(db!$G$2:$G$6347)-LEN(SUBSTITUTE((UPPER(db!$G$2:$G$6347)),UPPER(AQ$137),"")))/LEN(AQ$137)))</f>
        <v>0</v>
      </c>
      <c r="AR169" s="120">
        <v>32</v>
      </c>
      <c r="AS169" s="115">
        <v>71</v>
      </c>
      <c r="AT169" s="205" t="s">
        <v>226</v>
      </c>
      <c r="AU169" s="122">
        <f t="shared" si="29"/>
        <v>0</v>
      </c>
      <c r="AW169" s="347">
        <v>18</v>
      </c>
      <c r="AX169" s="366" t="str">
        <f t="shared" si="31"/>
        <v>ى</v>
      </c>
      <c r="AY169" s="366">
        <f t="shared" si="32"/>
        <v>10</v>
      </c>
      <c r="AZ169" s="295">
        <f t="shared" si="33"/>
        <v>0</v>
      </c>
      <c r="BA169" s="295">
        <f t="shared" si="34"/>
        <v>10</v>
      </c>
      <c r="BB169" s="367">
        <f t="shared" si="30"/>
        <v>0</v>
      </c>
      <c r="BC169" s="295">
        <f t="shared" si="35"/>
        <v>10</v>
      </c>
      <c r="BK169" s="61"/>
      <c r="BL169" s="61"/>
      <c r="BM169" s="61"/>
    </row>
    <row r="170" spans="3:65" x14ac:dyDescent="0.25">
      <c r="C170" s="115"/>
      <c r="D170" s="115"/>
      <c r="E170" s="116">
        <v>33</v>
      </c>
      <c r="F170" s="221">
        <f>IF(F$137="","",SUMPRODUCT(--(db!$B$2:$B$6347=$E170),(LEN(db!$G$2:$G$6347)-LEN(SUBSTITUTE((UPPER(db!$G$2:$G$6347)),UPPER(F$137),"")))/LEN(F$137)))</f>
        <v>0</v>
      </c>
      <c r="G170" s="30">
        <f>IF(G$137="","",SUMPRODUCT(--(db!$B$2:$B$6347=$E170),(LEN(db!$G$2:$G$6347)-LEN(SUBSTITUTE((UPPER(db!$G$2:$G$6347)),UPPER(G$137),"")))/LEN(G$137)))</f>
        <v>0</v>
      </c>
      <c r="H170" s="30">
        <f>IF(H$137="","",SUMPRODUCT(--(db!$B$2:$B$6347=$E170),(LEN(db!$G$2:$G$6347)-LEN(SUBSTITUTE((UPPER(db!$G$2:$G$6347)),UPPER(H$137),"")))/LEN(H$137)))</f>
        <v>0</v>
      </c>
      <c r="I170" s="30">
        <f>IF(I$137="","",SUMPRODUCT(--(db!$B$2:$B$6347=$E170),(LEN(db!$G$2:$G$6347)-LEN(SUBSTITUTE((UPPER(db!$G$2:$G$6347)),UPPER(I$137),"")))/LEN(I$137)))</f>
        <v>0</v>
      </c>
      <c r="J170" s="30">
        <f>IF(J$137="","",SUMPRODUCT(--(db!$B$2:$B$6347=$E170),(LEN(db!$G$2:$G$6347)-LEN(SUBSTITUTE((UPPER(db!$G$2:$G$6347)),UPPER(J$137),"")))/LEN(J$137)))</f>
        <v>0</v>
      </c>
      <c r="K170" s="30">
        <f>IF(K$137="","",SUMPRODUCT(--(db!$B$2:$B$6347=$E170),(LEN(db!$G$2:$G$6347)-LEN(SUBSTITUTE((UPPER(db!$G$2:$G$6347)),UPPER(K$137),"")))/LEN(K$137)))</f>
        <v>0</v>
      </c>
      <c r="L170" s="30">
        <f>IF(L$137="","",SUMPRODUCT(--(db!$B$2:$B$6347=$E170),(LEN(db!$G$2:$G$6347)-LEN(SUBSTITUTE((UPPER(db!$G$2:$G$6347)),UPPER(L$137),"")))/LEN(L$137)))</f>
        <v>0</v>
      </c>
      <c r="M170" s="30">
        <f>IF(M$137="","",SUMPRODUCT(--(db!$B$2:$B$6347=$E170),(LEN(db!$G$2:$G$6347)-LEN(SUBSTITUTE((UPPER(db!$G$2:$G$6347)),UPPER(M$137),"")))/LEN(M$137)))</f>
        <v>0</v>
      </c>
      <c r="N170" s="30">
        <f>IF(N$137="","",SUMPRODUCT(--(db!$B$2:$B$6347=$E170),(LEN(db!$G$2:$G$6347)-LEN(SUBSTITUTE((UPPER(db!$G$2:$G$6347)),UPPER(N$137),"")))/LEN(N$137)))</f>
        <v>0</v>
      </c>
      <c r="O170" s="30">
        <f>IF(O$137="","",SUMPRODUCT(--(db!$B$2:$B$6347=$E170),(LEN(db!$G$2:$G$6347)-LEN(SUBSTITUTE((UPPER(db!$G$2:$G$6347)),UPPER(O$137),"")))/LEN(O$137)))</f>
        <v>0</v>
      </c>
      <c r="P170" s="30">
        <f>IF(P$137="","",SUMPRODUCT(--(db!$B$2:$B$6347=$E170),(LEN(db!$G$2:$G$6347)-LEN(SUBSTITUTE((UPPER(db!$G$2:$G$6347)),UPPER(P$137),"")))/LEN(P$137)))</f>
        <v>0</v>
      </c>
      <c r="Q170" s="30">
        <f>IF(Q$137="","",SUMPRODUCT(--(db!$B$2:$B$6347=$E170),(LEN(db!$G$2:$G$6347)-LEN(SUBSTITUTE((UPPER(db!$G$2:$G$6347)),UPPER(Q$137),"")))/LEN(Q$137)))</f>
        <v>0</v>
      </c>
      <c r="R170" s="30">
        <f>IF(R$137="","",SUMPRODUCT(--(db!$B$2:$B$6347=$E170),(LEN(db!$G$2:$G$6347)-LEN(SUBSTITUTE((UPPER(db!$G$2:$G$6347)),UPPER(R$137),"")))/LEN(R$137)))</f>
        <v>0</v>
      </c>
      <c r="S170" s="30">
        <f>IF(S$137="","",SUMPRODUCT(--(db!$B$2:$B$6347=$E170),(LEN(db!$G$2:$G$6347)-LEN(SUBSTITUTE((UPPER(db!$G$2:$G$6347)),UPPER(S$137),"")))/LEN(S$137)))</f>
        <v>0</v>
      </c>
      <c r="T170" s="30">
        <f>IF(T$137="","",SUMPRODUCT(--(db!$B$2:$B$6347=$E170),(LEN(db!$G$2:$G$6347)-LEN(SUBSTITUTE((UPPER(db!$G$2:$G$6347)),UPPER(T$137),"")))/LEN(T$137)))</f>
        <v>0</v>
      </c>
      <c r="U170" s="30">
        <f>IF(U$137="","",SUMPRODUCT(--(db!$B$2:$B$6347=$E170),(LEN(db!$G$2:$G$6347)-LEN(SUBSTITUTE((UPPER(db!$G$2:$G$6347)),UPPER(U$137),"")))/LEN(U$137)))</f>
        <v>0</v>
      </c>
      <c r="V170" s="30">
        <f>IF(V$137="","",SUMPRODUCT(--(db!$B$2:$B$6347=$E170),(LEN(db!$G$2:$G$6347)-LEN(SUBSTITUTE((UPPER(db!$G$2:$G$6347)),UPPER(V$137),"")))/LEN(V$137)))</f>
        <v>0</v>
      </c>
      <c r="W170" s="30">
        <f>IF(W$137="","",SUMPRODUCT(--(db!$B$2:$B$6347=$E170),(LEN(db!$G$2:$G$6347)-LEN(SUBSTITUTE((UPPER(db!$G$2:$G$6347)),UPPER(W$137),"")))/LEN(W$137)))</f>
        <v>0</v>
      </c>
      <c r="X170" s="30">
        <f>IF(X$137="","",SUMPRODUCT(--(db!$B$2:$B$6347=$E170),(LEN(db!$G$2:$G$6347)-LEN(SUBSTITUTE((UPPER(db!$G$2:$G$6347)),UPPER(X$137),"")))/LEN(X$137)))</f>
        <v>0</v>
      </c>
      <c r="Y170" s="30">
        <f>IF(Y$137="","",SUMPRODUCT(--(db!$B$2:$B$6347=$E170),(LEN(db!$G$2:$G$6347)-LEN(SUBSTITUTE((UPPER(db!$G$2:$G$6347)),UPPER(Y$137),"")))/LEN(Y$137)))</f>
        <v>0</v>
      </c>
      <c r="Z170" s="30">
        <f>IF(Z$137="","",SUMPRODUCT(--(db!$B$2:$B$6347=$E170),(LEN(db!$G$2:$G$6347)-LEN(SUBSTITUTE((UPPER(db!$G$2:$G$6347)),UPPER(Z$137),"")))/LEN(Z$137)))</f>
        <v>0</v>
      </c>
      <c r="AA170" s="30">
        <f>IF(AA$137="","",SUMPRODUCT(--(db!$B$2:$B$6347=$E170),(LEN(db!$G$2:$G$6347)-LEN(SUBSTITUTE((UPPER(db!$G$2:$G$6347)),UPPER(AA$137),"")))/LEN(AA$137)))</f>
        <v>0</v>
      </c>
      <c r="AB170" s="30">
        <f>IF(AB$137="","",SUMPRODUCT(--(db!$B$2:$B$6347=$E170),(LEN(db!$G$2:$G$6347)-LEN(SUBSTITUTE((UPPER(db!$G$2:$G$6347)),UPPER(AB$137),"")))/LEN(AB$137)))</f>
        <v>0</v>
      </c>
      <c r="AC170" s="30">
        <f>IF(AC$137="","",SUMPRODUCT(--(db!$B$2:$B$6347=$E170),(LEN(db!$G$2:$G$6347)-LEN(SUBSTITUTE((UPPER(db!$G$2:$G$6347)),UPPER(AC$137),"")))/LEN(AC$137)))</f>
        <v>0</v>
      </c>
      <c r="AD170" s="30">
        <f>IF(AD$137="","",SUMPRODUCT(--(db!$B$2:$B$6347=$E170),(LEN(db!$G$2:$G$6347)-LEN(SUBSTITUTE((UPPER(db!$G$2:$G$6347)),UPPER(AD$137),"")))/LEN(AD$137)))</f>
        <v>0</v>
      </c>
      <c r="AE170" s="30">
        <f>IF(AE$137="","",SUMPRODUCT(--(db!$B$2:$B$6347=$E170),(LEN(db!$G$2:$G$6347)-LEN(SUBSTITUTE((UPPER(db!$G$2:$G$6347)),UPPER(AE$137),"")))/LEN(AE$137)))</f>
        <v>0</v>
      </c>
      <c r="AF170" s="30">
        <f>IF(AF$137="","",SUMPRODUCT(--(db!$B$2:$B$6347=$E170),(LEN(db!$G$2:$G$6347)-LEN(SUBSTITUTE((UPPER(db!$G$2:$G$6347)),UPPER(AF$137),"")))/LEN(AF$137)))</f>
        <v>0</v>
      </c>
      <c r="AG170" s="30">
        <f>IF(AG$137="","",SUMPRODUCT(--(db!$B$2:$B$6347=$E170),(LEN(db!$G$2:$G$6347)-LEN(SUBSTITUTE((UPPER(db!$G$2:$G$6347)),UPPER(AG$137),"")))/LEN(AG$137)))</f>
        <v>0</v>
      </c>
      <c r="AH170" s="30">
        <f>IF(AH$137="","",SUMPRODUCT(--(db!$B$2:$B$6347=$E170),(LEN(db!$G$2:$G$6347)-LEN(SUBSTITUTE((UPPER(db!$G$2:$G$6347)),UPPER(AH$137),"")))/LEN(AH$137)))</f>
        <v>0</v>
      </c>
      <c r="AI170" s="30">
        <f>IF(AI$137="","",SUMPRODUCT(--(db!$B$2:$B$6347=$E170),(LEN(db!$G$2:$G$6347)-LEN(SUBSTITUTE((UPPER(db!$G$2:$G$6347)),UPPER(AI$137),"")))/LEN(AI$137)))</f>
        <v>0</v>
      </c>
      <c r="AJ170" s="30">
        <f>IF(AJ$137="","",SUMPRODUCT(--(db!$B$2:$B$6347=$E170),(LEN(db!$G$2:$G$6347)-LEN(SUBSTITUTE((UPPER(db!$G$2:$G$6347)),UPPER(AJ$137),"")))/LEN(AJ$137)))</f>
        <v>0</v>
      </c>
      <c r="AK170" s="30">
        <f>IF(AK$137="","",SUMPRODUCT(--(db!$B$2:$B$6347=$E170),(LEN(db!$G$2:$G$6347)-LEN(SUBSTITUTE((UPPER(db!$G$2:$G$6347)),UPPER(AK$137),"")))/LEN(AK$137)))</f>
        <v>0</v>
      </c>
      <c r="AL170" s="30">
        <f>IF(AL$137="","",SUMPRODUCT(--(db!$B$2:$B$6347=$E170),(LEN(db!$G$2:$G$6347)-LEN(SUBSTITUTE((UPPER(db!$G$2:$G$6347)),UPPER(AL$137),"")))/LEN(AL$137)))</f>
        <v>0</v>
      </c>
      <c r="AM170" s="30">
        <f>IF(AM$137="","",SUMPRODUCT(--(db!$B$2:$B$6347=$E170),(LEN(db!$G$2:$G$6347)-LEN(SUBSTITUTE((UPPER(db!$G$2:$G$6347)),UPPER(AM$137),"")))/LEN(AM$137)))</f>
        <v>0</v>
      </c>
      <c r="AN170" s="30">
        <f>IF(AN$137="","",SUMPRODUCT(--(db!$B$2:$B$6347=$E170),(LEN(db!$G$2:$G$6347)-LEN(SUBSTITUTE((UPPER(db!$G$2:$G$6347)),UPPER(AN$137),"")))/LEN(AN$137)))</f>
        <v>0</v>
      </c>
      <c r="AO170" s="30">
        <f>IF(AO$137="","",SUMPRODUCT(--(db!$B$2:$B$6347=$E170),(LEN(db!$G$2:$G$6347)-LEN(SUBSTITUTE((UPPER(db!$G$2:$G$6347)),UPPER(AO$137),"")))/LEN(AO$137)))</f>
        <v>0</v>
      </c>
      <c r="AP170" s="30">
        <f>IF(AP$137="","",SUMPRODUCT(--(db!$B$2:$B$6347=$E170),(LEN(db!$G$2:$G$6347)-LEN(SUBSTITUTE((UPPER(db!$G$2:$G$6347)),UPPER(AP$137),"")))/LEN(AP$137)))</f>
        <v>0</v>
      </c>
      <c r="AQ170" s="222">
        <f>IF(AQ$137="","",SUMPRODUCT(--(db!$B$2:$B$6347=$E170),(LEN(db!$G$2:$G$6347)-LEN(SUBSTITUTE((UPPER(db!$G$2:$G$6347)),UPPER(AQ$137),"")))/LEN(AQ$137)))</f>
        <v>0</v>
      </c>
      <c r="AR170" s="120">
        <v>33</v>
      </c>
      <c r="AS170" s="115"/>
      <c r="AT170" s="115"/>
      <c r="AU170" s="122">
        <f t="shared" si="29"/>
        <v>0</v>
      </c>
      <c r="AW170" s="347">
        <v>19</v>
      </c>
      <c r="AX170" s="366" t="str">
        <f t="shared" si="31"/>
        <v>ي</v>
      </c>
      <c r="AY170" s="366">
        <f t="shared" si="32"/>
        <v>10</v>
      </c>
      <c r="AZ170" s="295">
        <f t="shared" si="33"/>
        <v>0</v>
      </c>
      <c r="BA170" s="295">
        <f t="shared" si="34"/>
        <v>10</v>
      </c>
      <c r="BB170" s="367">
        <f t="shared" si="30"/>
        <v>0</v>
      </c>
      <c r="BC170" s="295">
        <f t="shared" si="35"/>
        <v>10</v>
      </c>
      <c r="BK170" s="61"/>
      <c r="BL170" s="61"/>
      <c r="BM170" s="61"/>
    </row>
    <row r="171" spans="3:65" x14ac:dyDescent="0.25">
      <c r="C171" s="115"/>
      <c r="D171" s="115"/>
      <c r="E171" s="116">
        <v>34</v>
      </c>
      <c r="F171" s="221">
        <f>IF(F$137="","",SUMPRODUCT(--(db!$B$2:$B$6347=$E171),(LEN(db!$G$2:$G$6347)-LEN(SUBSTITUTE((UPPER(db!$G$2:$G$6347)),UPPER(F$137),"")))/LEN(F$137)))</f>
        <v>0</v>
      </c>
      <c r="G171" s="30">
        <f>IF(G$137="","",SUMPRODUCT(--(db!$B$2:$B$6347=$E171),(LEN(db!$G$2:$G$6347)-LEN(SUBSTITUTE((UPPER(db!$G$2:$G$6347)),UPPER(G$137),"")))/LEN(G$137)))</f>
        <v>0</v>
      </c>
      <c r="H171" s="30">
        <f>IF(H$137="","",SUMPRODUCT(--(db!$B$2:$B$6347=$E171),(LEN(db!$G$2:$G$6347)-LEN(SUBSTITUTE((UPPER(db!$G$2:$G$6347)),UPPER(H$137),"")))/LEN(H$137)))</f>
        <v>0</v>
      </c>
      <c r="I171" s="30">
        <f>IF(I$137="","",SUMPRODUCT(--(db!$B$2:$B$6347=$E171),(LEN(db!$G$2:$G$6347)-LEN(SUBSTITUTE((UPPER(db!$G$2:$G$6347)),UPPER(I$137),"")))/LEN(I$137)))</f>
        <v>0</v>
      </c>
      <c r="J171" s="30">
        <f>IF(J$137="","",SUMPRODUCT(--(db!$B$2:$B$6347=$E171),(LEN(db!$G$2:$G$6347)-LEN(SUBSTITUTE((UPPER(db!$G$2:$G$6347)),UPPER(J$137),"")))/LEN(J$137)))</f>
        <v>0</v>
      </c>
      <c r="K171" s="30">
        <f>IF(K$137="","",SUMPRODUCT(--(db!$B$2:$B$6347=$E171),(LEN(db!$G$2:$G$6347)-LEN(SUBSTITUTE((UPPER(db!$G$2:$G$6347)),UPPER(K$137),"")))/LEN(K$137)))</f>
        <v>0</v>
      </c>
      <c r="L171" s="30">
        <f>IF(L$137="","",SUMPRODUCT(--(db!$B$2:$B$6347=$E171),(LEN(db!$G$2:$G$6347)-LEN(SUBSTITUTE((UPPER(db!$G$2:$G$6347)),UPPER(L$137),"")))/LEN(L$137)))</f>
        <v>0</v>
      </c>
      <c r="M171" s="30">
        <f>IF(M$137="","",SUMPRODUCT(--(db!$B$2:$B$6347=$E171),(LEN(db!$G$2:$G$6347)-LEN(SUBSTITUTE((UPPER(db!$G$2:$G$6347)),UPPER(M$137),"")))/LEN(M$137)))</f>
        <v>0</v>
      </c>
      <c r="N171" s="30">
        <f>IF(N$137="","",SUMPRODUCT(--(db!$B$2:$B$6347=$E171),(LEN(db!$G$2:$G$6347)-LEN(SUBSTITUTE((UPPER(db!$G$2:$G$6347)),UPPER(N$137),"")))/LEN(N$137)))</f>
        <v>0</v>
      </c>
      <c r="O171" s="30">
        <f>IF(O$137="","",SUMPRODUCT(--(db!$B$2:$B$6347=$E171),(LEN(db!$G$2:$G$6347)-LEN(SUBSTITUTE((UPPER(db!$G$2:$G$6347)),UPPER(O$137),"")))/LEN(O$137)))</f>
        <v>0</v>
      </c>
      <c r="P171" s="30">
        <f>IF(P$137="","",SUMPRODUCT(--(db!$B$2:$B$6347=$E171),(LEN(db!$G$2:$G$6347)-LEN(SUBSTITUTE((UPPER(db!$G$2:$G$6347)),UPPER(P$137),"")))/LEN(P$137)))</f>
        <v>0</v>
      </c>
      <c r="Q171" s="30">
        <f>IF(Q$137="","",SUMPRODUCT(--(db!$B$2:$B$6347=$E171),(LEN(db!$G$2:$G$6347)-LEN(SUBSTITUTE((UPPER(db!$G$2:$G$6347)),UPPER(Q$137),"")))/LEN(Q$137)))</f>
        <v>0</v>
      </c>
      <c r="R171" s="30">
        <f>IF(R$137="","",SUMPRODUCT(--(db!$B$2:$B$6347=$E171),(LEN(db!$G$2:$G$6347)-LEN(SUBSTITUTE((UPPER(db!$G$2:$G$6347)),UPPER(R$137),"")))/LEN(R$137)))</f>
        <v>0</v>
      </c>
      <c r="S171" s="30">
        <f>IF(S$137="","",SUMPRODUCT(--(db!$B$2:$B$6347=$E171),(LEN(db!$G$2:$G$6347)-LEN(SUBSTITUTE((UPPER(db!$G$2:$G$6347)),UPPER(S$137),"")))/LEN(S$137)))</f>
        <v>0</v>
      </c>
      <c r="T171" s="30">
        <f>IF(T$137="","",SUMPRODUCT(--(db!$B$2:$B$6347=$E171),(LEN(db!$G$2:$G$6347)-LEN(SUBSTITUTE((UPPER(db!$G$2:$G$6347)),UPPER(T$137),"")))/LEN(T$137)))</f>
        <v>0</v>
      </c>
      <c r="U171" s="30">
        <f>IF(U$137="","",SUMPRODUCT(--(db!$B$2:$B$6347=$E171),(LEN(db!$G$2:$G$6347)-LEN(SUBSTITUTE((UPPER(db!$G$2:$G$6347)),UPPER(U$137),"")))/LEN(U$137)))</f>
        <v>0</v>
      </c>
      <c r="V171" s="30">
        <f>IF(V$137="","",SUMPRODUCT(--(db!$B$2:$B$6347=$E171),(LEN(db!$G$2:$G$6347)-LEN(SUBSTITUTE((UPPER(db!$G$2:$G$6347)),UPPER(V$137),"")))/LEN(V$137)))</f>
        <v>0</v>
      </c>
      <c r="W171" s="30">
        <f>IF(W$137="","",SUMPRODUCT(--(db!$B$2:$B$6347=$E171),(LEN(db!$G$2:$G$6347)-LEN(SUBSTITUTE((UPPER(db!$G$2:$G$6347)),UPPER(W$137),"")))/LEN(W$137)))</f>
        <v>0</v>
      </c>
      <c r="X171" s="30">
        <f>IF(X$137="","",SUMPRODUCT(--(db!$B$2:$B$6347=$E171),(LEN(db!$G$2:$G$6347)-LEN(SUBSTITUTE((UPPER(db!$G$2:$G$6347)),UPPER(X$137),"")))/LEN(X$137)))</f>
        <v>0</v>
      </c>
      <c r="Y171" s="30">
        <f>IF(Y$137="","",SUMPRODUCT(--(db!$B$2:$B$6347=$E171),(LEN(db!$G$2:$G$6347)-LEN(SUBSTITUTE((UPPER(db!$G$2:$G$6347)),UPPER(Y$137),"")))/LEN(Y$137)))</f>
        <v>0</v>
      </c>
      <c r="Z171" s="30">
        <f>IF(Z$137="","",SUMPRODUCT(--(db!$B$2:$B$6347=$E171),(LEN(db!$G$2:$G$6347)-LEN(SUBSTITUTE((UPPER(db!$G$2:$G$6347)),UPPER(Z$137),"")))/LEN(Z$137)))</f>
        <v>0</v>
      </c>
      <c r="AA171" s="30">
        <f>IF(AA$137="","",SUMPRODUCT(--(db!$B$2:$B$6347=$E171),(LEN(db!$G$2:$G$6347)-LEN(SUBSTITUTE((UPPER(db!$G$2:$G$6347)),UPPER(AA$137),"")))/LEN(AA$137)))</f>
        <v>0</v>
      </c>
      <c r="AB171" s="30">
        <f>IF(AB$137="","",SUMPRODUCT(--(db!$B$2:$B$6347=$E171),(LEN(db!$G$2:$G$6347)-LEN(SUBSTITUTE((UPPER(db!$G$2:$G$6347)),UPPER(AB$137),"")))/LEN(AB$137)))</f>
        <v>0</v>
      </c>
      <c r="AC171" s="30">
        <f>IF(AC$137="","",SUMPRODUCT(--(db!$B$2:$B$6347=$E171),(LEN(db!$G$2:$G$6347)-LEN(SUBSTITUTE((UPPER(db!$G$2:$G$6347)),UPPER(AC$137),"")))/LEN(AC$137)))</f>
        <v>0</v>
      </c>
      <c r="AD171" s="30">
        <f>IF(AD$137="","",SUMPRODUCT(--(db!$B$2:$B$6347=$E171),(LEN(db!$G$2:$G$6347)-LEN(SUBSTITUTE((UPPER(db!$G$2:$G$6347)),UPPER(AD$137),"")))/LEN(AD$137)))</f>
        <v>0</v>
      </c>
      <c r="AE171" s="30">
        <f>IF(AE$137="","",SUMPRODUCT(--(db!$B$2:$B$6347=$E171),(LEN(db!$G$2:$G$6347)-LEN(SUBSTITUTE((UPPER(db!$G$2:$G$6347)),UPPER(AE$137),"")))/LEN(AE$137)))</f>
        <v>0</v>
      </c>
      <c r="AF171" s="30">
        <f>IF(AF$137="","",SUMPRODUCT(--(db!$B$2:$B$6347=$E171),(LEN(db!$G$2:$G$6347)-LEN(SUBSTITUTE((UPPER(db!$G$2:$G$6347)),UPPER(AF$137),"")))/LEN(AF$137)))</f>
        <v>0</v>
      </c>
      <c r="AG171" s="30">
        <f>IF(AG$137="","",SUMPRODUCT(--(db!$B$2:$B$6347=$E171),(LEN(db!$G$2:$G$6347)-LEN(SUBSTITUTE((UPPER(db!$G$2:$G$6347)),UPPER(AG$137),"")))/LEN(AG$137)))</f>
        <v>0</v>
      </c>
      <c r="AH171" s="30">
        <f>IF(AH$137="","",SUMPRODUCT(--(db!$B$2:$B$6347=$E171),(LEN(db!$G$2:$G$6347)-LEN(SUBSTITUTE((UPPER(db!$G$2:$G$6347)),UPPER(AH$137),"")))/LEN(AH$137)))</f>
        <v>0</v>
      </c>
      <c r="AI171" s="30">
        <f>IF(AI$137="","",SUMPRODUCT(--(db!$B$2:$B$6347=$E171),(LEN(db!$G$2:$G$6347)-LEN(SUBSTITUTE((UPPER(db!$G$2:$G$6347)),UPPER(AI$137),"")))/LEN(AI$137)))</f>
        <v>0</v>
      </c>
      <c r="AJ171" s="30">
        <f>IF(AJ$137="","",SUMPRODUCT(--(db!$B$2:$B$6347=$E171),(LEN(db!$G$2:$G$6347)-LEN(SUBSTITUTE((UPPER(db!$G$2:$G$6347)),UPPER(AJ$137),"")))/LEN(AJ$137)))</f>
        <v>0</v>
      </c>
      <c r="AK171" s="30">
        <f>IF(AK$137="","",SUMPRODUCT(--(db!$B$2:$B$6347=$E171),(LEN(db!$G$2:$G$6347)-LEN(SUBSTITUTE((UPPER(db!$G$2:$G$6347)),UPPER(AK$137),"")))/LEN(AK$137)))</f>
        <v>0</v>
      </c>
      <c r="AL171" s="30">
        <f>IF(AL$137="","",SUMPRODUCT(--(db!$B$2:$B$6347=$E171),(LEN(db!$G$2:$G$6347)-LEN(SUBSTITUTE((UPPER(db!$G$2:$G$6347)),UPPER(AL$137),"")))/LEN(AL$137)))</f>
        <v>0</v>
      </c>
      <c r="AM171" s="30">
        <f>IF(AM$137="","",SUMPRODUCT(--(db!$B$2:$B$6347=$E171),(LEN(db!$G$2:$G$6347)-LEN(SUBSTITUTE((UPPER(db!$G$2:$G$6347)),UPPER(AM$137),"")))/LEN(AM$137)))</f>
        <v>0</v>
      </c>
      <c r="AN171" s="30">
        <f>IF(AN$137="","",SUMPRODUCT(--(db!$B$2:$B$6347=$E171),(LEN(db!$G$2:$G$6347)-LEN(SUBSTITUTE((UPPER(db!$G$2:$G$6347)),UPPER(AN$137),"")))/LEN(AN$137)))</f>
        <v>0</v>
      </c>
      <c r="AO171" s="30">
        <f>IF(AO$137="","",SUMPRODUCT(--(db!$B$2:$B$6347=$E171),(LEN(db!$G$2:$G$6347)-LEN(SUBSTITUTE((UPPER(db!$G$2:$G$6347)),UPPER(AO$137),"")))/LEN(AO$137)))</f>
        <v>0</v>
      </c>
      <c r="AP171" s="30">
        <f>IF(AP$137="","",SUMPRODUCT(--(db!$B$2:$B$6347=$E171),(LEN(db!$G$2:$G$6347)-LEN(SUBSTITUTE((UPPER(db!$G$2:$G$6347)),UPPER(AP$137),"")))/LEN(AP$137)))</f>
        <v>0</v>
      </c>
      <c r="AQ171" s="222">
        <f>IF(AQ$137="","",SUMPRODUCT(--(db!$B$2:$B$6347=$E171),(LEN(db!$G$2:$G$6347)-LEN(SUBSTITUTE((UPPER(db!$G$2:$G$6347)),UPPER(AQ$137),"")))/LEN(AQ$137)))</f>
        <v>0</v>
      </c>
      <c r="AR171" s="120">
        <v>34</v>
      </c>
      <c r="AS171" s="115"/>
      <c r="AT171" s="115"/>
      <c r="AU171" s="122">
        <f t="shared" si="29"/>
        <v>0</v>
      </c>
      <c r="AW171" s="347">
        <v>20</v>
      </c>
      <c r="AX171" s="366" t="str">
        <f t="shared" si="31"/>
        <v>ئ</v>
      </c>
      <c r="AY171" s="366">
        <f t="shared" si="32"/>
        <v>10</v>
      </c>
      <c r="AZ171" s="295">
        <f t="shared" si="33"/>
        <v>0</v>
      </c>
      <c r="BA171" s="295">
        <f t="shared" si="34"/>
        <v>10</v>
      </c>
      <c r="BB171" s="367">
        <f t="shared" si="30"/>
        <v>0</v>
      </c>
      <c r="BC171" s="295">
        <f t="shared" si="35"/>
        <v>10</v>
      </c>
      <c r="BK171" s="61"/>
      <c r="BL171" s="61"/>
      <c r="BM171" s="61"/>
    </row>
    <row r="172" spans="3:65" x14ac:dyDescent="0.25">
      <c r="C172" s="115"/>
      <c r="D172" s="115"/>
      <c r="E172" s="116">
        <v>35</v>
      </c>
      <c r="F172" s="221">
        <f>IF(F$137="","",SUMPRODUCT(--(db!$B$2:$B$6347=$E172),(LEN(db!$G$2:$G$6347)-LEN(SUBSTITUTE((UPPER(db!$G$2:$G$6347)),UPPER(F$137),"")))/LEN(F$137)))</f>
        <v>0</v>
      </c>
      <c r="G172" s="30">
        <f>IF(G$137="","",SUMPRODUCT(--(db!$B$2:$B$6347=$E172),(LEN(db!$G$2:$G$6347)-LEN(SUBSTITUTE((UPPER(db!$G$2:$G$6347)),UPPER(G$137),"")))/LEN(G$137)))</f>
        <v>0</v>
      </c>
      <c r="H172" s="30">
        <f>IF(H$137="","",SUMPRODUCT(--(db!$B$2:$B$6347=$E172),(LEN(db!$G$2:$G$6347)-LEN(SUBSTITUTE((UPPER(db!$G$2:$G$6347)),UPPER(H$137),"")))/LEN(H$137)))</f>
        <v>0</v>
      </c>
      <c r="I172" s="30">
        <f>IF(I$137="","",SUMPRODUCT(--(db!$B$2:$B$6347=$E172),(LEN(db!$G$2:$G$6347)-LEN(SUBSTITUTE((UPPER(db!$G$2:$G$6347)),UPPER(I$137),"")))/LEN(I$137)))</f>
        <v>0</v>
      </c>
      <c r="J172" s="30">
        <f>IF(J$137="","",SUMPRODUCT(--(db!$B$2:$B$6347=$E172),(LEN(db!$G$2:$G$6347)-LEN(SUBSTITUTE((UPPER(db!$G$2:$G$6347)),UPPER(J$137),"")))/LEN(J$137)))</f>
        <v>0</v>
      </c>
      <c r="K172" s="30">
        <f>IF(K$137="","",SUMPRODUCT(--(db!$B$2:$B$6347=$E172),(LEN(db!$G$2:$G$6347)-LEN(SUBSTITUTE((UPPER(db!$G$2:$G$6347)),UPPER(K$137),"")))/LEN(K$137)))</f>
        <v>0</v>
      </c>
      <c r="L172" s="30">
        <f>IF(L$137="","",SUMPRODUCT(--(db!$B$2:$B$6347=$E172),(LEN(db!$G$2:$G$6347)-LEN(SUBSTITUTE((UPPER(db!$G$2:$G$6347)),UPPER(L$137),"")))/LEN(L$137)))</f>
        <v>0</v>
      </c>
      <c r="M172" s="30">
        <f>IF(M$137="","",SUMPRODUCT(--(db!$B$2:$B$6347=$E172),(LEN(db!$G$2:$G$6347)-LEN(SUBSTITUTE((UPPER(db!$G$2:$G$6347)),UPPER(M$137),"")))/LEN(M$137)))</f>
        <v>0</v>
      </c>
      <c r="N172" s="30">
        <f>IF(N$137="","",SUMPRODUCT(--(db!$B$2:$B$6347=$E172),(LEN(db!$G$2:$G$6347)-LEN(SUBSTITUTE((UPPER(db!$G$2:$G$6347)),UPPER(N$137),"")))/LEN(N$137)))</f>
        <v>0</v>
      </c>
      <c r="O172" s="30">
        <f>IF(O$137="","",SUMPRODUCT(--(db!$B$2:$B$6347=$E172),(LEN(db!$G$2:$G$6347)-LEN(SUBSTITUTE((UPPER(db!$G$2:$G$6347)),UPPER(O$137),"")))/LEN(O$137)))</f>
        <v>0</v>
      </c>
      <c r="P172" s="30">
        <f>IF(P$137="","",SUMPRODUCT(--(db!$B$2:$B$6347=$E172),(LEN(db!$G$2:$G$6347)-LEN(SUBSTITUTE((UPPER(db!$G$2:$G$6347)),UPPER(P$137),"")))/LEN(P$137)))</f>
        <v>0</v>
      </c>
      <c r="Q172" s="30">
        <f>IF(Q$137="","",SUMPRODUCT(--(db!$B$2:$B$6347=$E172),(LEN(db!$G$2:$G$6347)-LEN(SUBSTITUTE((UPPER(db!$G$2:$G$6347)),UPPER(Q$137),"")))/LEN(Q$137)))</f>
        <v>0</v>
      </c>
      <c r="R172" s="30">
        <f>IF(R$137="","",SUMPRODUCT(--(db!$B$2:$B$6347=$E172),(LEN(db!$G$2:$G$6347)-LEN(SUBSTITUTE((UPPER(db!$G$2:$G$6347)),UPPER(R$137),"")))/LEN(R$137)))</f>
        <v>0</v>
      </c>
      <c r="S172" s="30">
        <f>IF(S$137="","",SUMPRODUCT(--(db!$B$2:$B$6347=$E172),(LEN(db!$G$2:$G$6347)-LEN(SUBSTITUTE((UPPER(db!$G$2:$G$6347)),UPPER(S$137),"")))/LEN(S$137)))</f>
        <v>0</v>
      </c>
      <c r="T172" s="30">
        <f>IF(T$137="","",SUMPRODUCT(--(db!$B$2:$B$6347=$E172),(LEN(db!$G$2:$G$6347)-LEN(SUBSTITUTE((UPPER(db!$G$2:$G$6347)),UPPER(T$137),"")))/LEN(T$137)))</f>
        <v>0</v>
      </c>
      <c r="U172" s="30">
        <f>IF(U$137="","",SUMPRODUCT(--(db!$B$2:$B$6347=$E172),(LEN(db!$G$2:$G$6347)-LEN(SUBSTITUTE((UPPER(db!$G$2:$G$6347)),UPPER(U$137),"")))/LEN(U$137)))</f>
        <v>0</v>
      </c>
      <c r="V172" s="30">
        <f>IF(V$137="","",SUMPRODUCT(--(db!$B$2:$B$6347=$E172),(LEN(db!$G$2:$G$6347)-LEN(SUBSTITUTE((UPPER(db!$G$2:$G$6347)),UPPER(V$137),"")))/LEN(V$137)))</f>
        <v>0</v>
      </c>
      <c r="W172" s="30">
        <f>IF(W$137="","",SUMPRODUCT(--(db!$B$2:$B$6347=$E172),(LEN(db!$G$2:$G$6347)-LEN(SUBSTITUTE((UPPER(db!$G$2:$G$6347)),UPPER(W$137),"")))/LEN(W$137)))</f>
        <v>0</v>
      </c>
      <c r="X172" s="30">
        <f>IF(X$137="","",SUMPRODUCT(--(db!$B$2:$B$6347=$E172),(LEN(db!$G$2:$G$6347)-LEN(SUBSTITUTE((UPPER(db!$G$2:$G$6347)),UPPER(X$137),"")))/LEN(X$137)))</f>
        <v>0</v>
      </c>
      <c r="Y172" s="30">
        <f>IF(Y$137="","",SUMPRODUCT(--(db!$B$2:$B$6347=$E172),(LEN(db!$G$2:$G$6347)-LEN(SUBSTITUTE((UPPER(db!$G$2:$G$6347)),UPPER(Y$137),"")))/LEN(Y$137)))</f>
        <v>0</v>
      </c>
      <c r="Z172" s="30">
        <f>IF(Z$137="","",SUMPRODUCT(--(db!$B$2:$B$6347=$E172),(LEN(db!$G$2:$G$6347)-LEN(SUBSTITUTE((UPPER(db!$G$2:$G$6347)),UPPER(Z$137),"")))/LEN(Z$137)))</f>
        <v>0</v>
      </c>
      <c r="AA172" s="30">
        <f>IF(AA$137="","",SUMPRODUCT(--(db!$B$2:$B$6347=$E172),(LEN(db!$G$2:$G$6347)-LEN(SUBSTITUTE((UPPER(db!$G$2:$G$6347)),UPPER(AA$137),"")))/LEN(AA$137)))</f>
        <v>0</v>
      </c>
      <c r="AB172" s="30">
        <f>IF(AB$137="","",SUMPRODUCT(--(db!$B$2:$B$6347=$E172),(LEN(db!$G$2:$G$6347)-LEN(SUBSTITUTE((UPPER(db!$G$2:$G$6347)),UPPER(AB$137),"")))/LEN(AB$137)))</f>
        <v>0</v>
      </c>
      <c r="AC172" s="30">
        <f>IF(AC$137="","",SUMPRODUCT(--(db!$B$2:$B$6347=$E172),(LEN(db!$G$2:$G$6347)-LEN(SUBSTITUTE((UPPER(db!$G$2:$G$6347)),UPPER(AC$137),"")))/LEN(AC$137)))</f>
        <v>0</v>
      </c>
      <c r="AD172" s="30">
        <f>IF(AD$137="","",SUMPRODUCT(--(db!$B$2:$B$6347=$E172),(LEN(db!$G$2:$G$6347)-LEN(SUBSTITUTE((UPPER(db!$G$2:$G$6347)),UPPER(AD$137),"")))/LEN(AD$137)))</f>
        <v>0</v>
      </c>
      <c r="AE172" s="30">
        <f>IF(AE$137="","",SUMPRODUCT(--(db!$B$2:$B$6347=$E172),(LEN(db!$G$2:$G$6347)-LEN(SUBSTITUTE((UPPER(db!$G$2:$G$6347)),UPPER(AE$137),"")))/LEN(AE$137)))</f>
        <v>0</v>
      </c>
      <c r="AF172" s="30">
        <f>IF(AF$137="","",SUMPRODUCT(--(db!$B$2:$B$6347=$E172),(LEN(db!$G$2:$G$6347)-LEN(SUBSTITUTE((UPPER(db!$G$2:$G$6347)),UPPER(AF$137),"")))/LEN(AF$137)))</f>
        <v>0</v>
      </c>
      <c r="AG172" s="30">
        <f>IF(AG$137="","",SUMPRODUCT(--(db!$B$2:$B$6347=$E172),(LEN(db!$G$2:$G$6347)-LEN(SUBSTITUTE((UPPER(db!$G$2:$G$6347)),UPPER(AG$137),"")))/LEN(AG$137)))</f>
        <v>0</v>
      </c>
      <c r="AH172" s="30">
        <f>IF(AH$137="","",SUMPRODUCT(--(db!$B$2:$B$6347=$E172),(LEN(db!$G$2:$G$6347)-LEN(SUBSTITUTE((UPPER(db!$G$2:$G$6347)),UPPER(AH$137),"")))/LEN(AH$137)))</f>
        <v>0</v>
      </c>
      <c r="AI172" s="30">
        <f>IF(AI$137="","",SUMPRODUCT(--(db!$B$2:$B$6347=$E172),(LEN(db!$G$2:$G$6347)-LEN(SUBSTITUTE((UPPER(db!$G$2:$G$6347)),UPPER(AI$137),"")))/LEN(AI$137)))</f>
        <v>0</v>
      </c>
      <c r="AJ172" s="30">
        <f>IF(AJ$137="","",SUMPRODUCT(--(db!$B$2:$B$6347=$E172),(LEN(db!$G$2:$G$6347)-LEN(SUBSTITUTE((UPPER(db!$G$2:$G$6347)),UPPER(AJ$137),"")))/LEN(AJ$137)))</f>
        <v>0</v>
      </c>
      <c r="AK172" s="30">
        <f>IF(AK$137="","",SUMPRODUCT(--(db!$B$2:$B$6347=$E172),(LEN(db!$G$2:$G$6347)-LEN(SUBSTITUTE((UPPER(db!$G$2:$G$6347)),UPPER(AK$137),"")))/LEN(AK$137)))</f>
        <v>0</v>
      </c>
      <c r="AL172" s="30">
        <f>IF(AL$137="","",SUMPRODUCT(--(db!$B$2:$B$6347=$E172),(LEN(db!$G$2:$G$6347)-LEN(SUBSTITUTE((UPPER(db!$G$2:$G$6347)),UPPER(AL$137),"")))/LEN(AL$137)))</f>
        <v>0</v>
      </c>
      <c r="AM172" s="30">
        <f>IF(AM$137="","",SUMPRODUCT(--(db!$B$2:$B$6347=$E172),(LEN(db!$G$2:$G$6347)-LEN(SUBSTITUTE((UPPER(db!$G$2:$G$6347)),UPPER(AM$137),"")))/LEN(AM$137)))</f>
        <v>0</v>
      </c>
      <c r="AN172" s="30">
        <f>IF(AN$137="","",SUMPRODUCT(--(db!$B$2:$B$6347=$E172),(LEN(db!$G$2:$G$6347)-LEN(SUBSTITUTE((UPPER(db!$G$2:$G$6347)),UPPER(AN$137),"")))/LEN(AN$137)))</f>
        <v>0</v>
      </c>
      <c r="AO172" s="30">
        <f>IF(AO$137="","",SUMPRODUCT(--(db!$B$2:$B$6347=$E172),(LEN(db!$G$2:$G$6347)-LEN(SUBSTITUTE((UPPER(db!$G$2:$G$6347)),UPPER(AO$137),"")))/LEN(AO$137)))</f>
        <v>0</v>
      </c>
      <c r="AP172" s="30">
        <f>IF(AP$137="","",SUMPRODUCT(--(db!$B$2:$B$6347=$E172),(LEN(db!$G$2:$G$6347)-LEN(SUBSTITUTE((UPPER(db!$G$2:$G$6347)),UPPER(AP$137),"")))/LEN(AP$137)))</f>
        <v>0</v>
      </c>
      <c r="AQ172" s="222">
        <f>IF(AQ$137="","",SUMPRODUCT(--(db!$B$2:$B$6347=$E172),(LEN(db!$G$2:$G$6347)-LEN(SUBSTITUTE((UPPER(db!$G$2:$G$6347)),UPPER(AQ$137),"")))/LEN(AQ$137)))</f>
        <v>0</v>
      </c>
      <c r="AR172" s="120">
        <v>35</v>
      </c>
      <c r="AS172" s="115"/>
      <c r="AT172" s="115"/>
      <c r="AU172" s="122">
        <f t="shared" si="29"/>
        <v>0</v>
      </c>
      <c r="AW172" s="347">
        <v>21</v>
      </c>
      <c r="AX172" s="366" t="str">
        <f t="shared" si="31"/>
        <v>ك</v>
      </c>
      <c r="AY172" s="366">
        <f t="shared" si="32"/>
        <v>20</v>
      </c>
      <c r="AZ172" s="295">
        <f t="shared" si="33"/>
        <v>0</v>
      </c>
      <c r="BA172" s="295">
        <f t="shared" si="34"/>
        <v>20</v>
      </c>
      <c r="BB172" s="367">
        <f t="shared" si="30"/>
        <v>0</v>
      </c>
      <c r="BC172" s="295">
        <f t="shared" si="35"/>
        <v>20</v>
      </c>
      <c r="BK172" s="61"/>
      <c r="BL172" s="61"/>
      <c r="BM172" s="61"/>
    </row>
    <row r="173" spans="3:65" x14ac:dyDescent="0.25">
      <c r="C173" s="115" t="s">
        <v>288</v>
      </c>
      <c r="D173" s="115">
        <v>70</v>
      </c>
      <c r="E173" s="116">
        <v>36</v>
      </c>
      <c r="F173" s="240">
        <f>IF(F$137="","",SUMPRODUCT(--(db!$B$2:$B$6347=$E173),(LEN(db!$G$2:$G$6347)-LEN(SUBSTITUTE((UPPER(db!$G$2:$G$6347)),UPPER(F$137),"")))/LEN(F$137)))</f>
        <v>0</v>
      </c>
      <c r="G173" s="162">
        <f>IF(G$137="","",SUMPRODUCT(--(db!$B$2:$B$6347=$E173),(LEN(db!$G$2:$G$6347)-LEN(SUBSTITUTE((UPPER(db!$G$2:$G$6347)),UPPER(G$137),"")))/LEN(G$137)))</f>
        <v>0</v>
      </c>
      <c r="H173" s="162">
        <f>IF(H$137="","",SUMPRODUCT(--(db!$B$2:$B$6347=$E173),(LEN(db!$G$2:$G$6347)-LEN(SUBSTITUTE((UPPER(db!$G$2:$G$6347)),UPPER(H$137),"")))/LEN(H$137)))</f>
        <v>0</v>
      </c>
      <c r="I173" s="162">
        <f>IF(I$137="","",SUMPRODUCT(--(db!$B$2:$B$6347=$E173),(LEN(db!$G$2:$G$6347)-LEN(SUBSTITUTE((UPPER(db!$G$2:$G$6347)),UPPER(I$137),"")))/LEN(I$137)))</f>
        <v>0</v>
      </c>
      <c r="J173" s="162">
        <f>IF(J$137="","",SUMPRODUCT(--(db!$B$2:$B$6347=$E173),(LEN(db!$G$2:$G$6347)-LEN(SUBSTITUTE((UPPER(db!$G$2:$G$6347)),UPPER(J$137),"")))/LEN(J$137)))</f>
        <v>0</v>
      </c>
      <c r="K173" s="162">
        <f>IF(K$137="","",SUMPRODUCT(--(db!$B$2:$B$6347=$E173),(LEN(db!$G$2:$G$6347)-LEN(SUBSTITUTE((UPPER(db!$G$2:$G$6347)),UPPER(K$137),"")))/LEN(K$137)))</f>
        <v>0</v>
      </c>
      <c r="L173" s="162">
        <f>IF(L$137="","",SUMPRODUCT(--(db!$B$2:$B$6347=$E173),(LEN(db!$G$2:$G$6347)-LEN(SUBSTITUTE((UPPER(db!$G$2:$G$6347)),UPPER(L$137),"")))/LEN(L$137)))</f>
        <v>0</v>
      </c>
      <c r="M173" s="162">
        <f>IF(M$137="","",SUMPRODUCT(--(db!$B$2:$B$6347=$E173),(LEN(db!$G$2:$G$6347)-LEN(SUBSTITUTE((UPPER(db!$G$2:$G$6347)),UPPER(M$137),"")))/LEN(M$137)))</f>
        <v>0</v>
      </c>
      <c r="N173" s="162">
        <f>IF(N$137="","",SUMPRODUCT(--(db!$B$2:$B$6347=$E173),(LEN(db!$G$2:$G$6347)-LEN(SUBSTITUTE((UPPER(db!$G$2:$G$6347)),UPPER(N$137),"")))/LEN(N$137)))</f>
        <v>0</v>
      </c>
      <c r="O173" s="162">
        <f>IF(O$137="","",SUMPRODUCT(--(db!$B$2:$B$6347=$E173),(LEN(db!$G$2:$G$6347)-LEN(SUBSTITUTE((UPPER(db!$G$2:$G$6347)),UPPER(O$137),"")))/LEN(O$137)))</f>
        <v>0</v>
      </c>
      <c r="P173" s="162">
        <f>IF(P$137="","",SUMPRODUCT(--(db!$B$2:$B$6347=$E173),(LEN(db!$G$2:$G$6347)-LEN(SUBSTITUTE((UPPER(db!$G$2:$G$6347)),UPPER(P$137),"")))/LEN(P$137)))</f>
        <v>0</v>
      </c>
      <c r="Q173" s="162">
        <f>IF(Q$137="","",SUMPRODUCT(--(db!$B$2:$B$6347=$E173),(LEN(db!$G$2:$G$6347)-LEN(SUBSTITUTE((UPPER(db!$G$2:$G$6347)),UPPER(Q$137),"")))/LEN(Q$137)))</f>
        <v>0</v>
      </c>
      <c r="R173" s="162">
        <f>IF(R$137="","",SUMPRODUCT(--(db!$B$2:$B$6347=$E173),(LEN(db!$G$2:$G$6347)-LEN(SUBSTITUTE((UPPER(db!$G$2:$G$6347)),UPPER(R$137),"")))/LEN(R$137)))</f>
        <v>0</v>
      </c>
      <c r="S173" s="162">
        <f>IF(S$137="","",SUMPRODUCT(--(db!$B$2:$B$6347=$E173),(LEN(db!$G$2:$G$6347)-LEN(SUBSTITUTE((UPPER(db!$G$2:$G$6347)),UPPER(S$137),"")))/LEN(S$137)))</f>
        <v>0</v>
      </c>
      <c r="T173" s="162">
        <f>IF(T$137="","",SUMPRODUCT(--(db!$B$2:$B$6347=$E173),(LEN(db!$G$2:$G$6347)-LEN(SUBSTITUTE((UPPER(db!$G$2:$G$6347)),UPPER(T$137),"")))/LEN(T$137)))</f>
        <v>0</v>
      </c>
      <c r="U173" s="162">
        <f>IF(U$137="","",SUMPRODUCT(--(db!$B$2:$B$6347=$E173),(LEN(db!$G$2:$G$6347)-LEN(SUBSTITUTE((UPPER(db!$G$2:$G$6347)),UPPER(U$137),"")))/LEN(U$137)))</f>
        <v>0</v>
      </c>
      <c r="V173" s="218"/>
      <c r="W173" s="216"/>
      <c r="X173" s="216"/>
      <c r="Y173" s="217"/>
      <c r="Z173" s="162">
        <f>IF(Z$137="","",SUMPRODUCT(--(db!$B$2:$B$6347=$E173),(LEN(db!$G$2:$G$6347)-LEN(SUBSTITUTE((UPPER(db!$G$2:$G$6347)),UPPER(Z$137),"")))/LEN(Z$137)))</f>
        <v>0</v>
      </c>
      <c r="AA173" s="162">
        <f>IF(AA$137="","",SUMPRODUCT(--(db!$B$2:$B$6347=$E173),(LEN(db!$G$2:$G$6347)-LEN(SUBSTITUTE((UPPER(db!$G$2:$G$6347)),UPPER(AA$137),"")))/LEN(AA$137)))</f>
        <v>0</v>
      </c>
      <c r="AB173" s="162">
        <f>IF(AB$137="","",SUMPRODUCT(--(db!$B$2:$B$6347=$E173),(LEN(db!$G$2:$G$6347)-LEN(SUBSTITUTE((UPPER(db!$G$2:$G$6347)),UPPER(AB$137),"")))/LEN(AB$137)))</f>
        <v>0</v>
      </c>
      <c r="AC173" s="162">
        <f>IF(AC$137="","",SUMPRODUCT(--(db!$B$2:$B$6347=$E173),(LEN(db!$G$2:$G$6347)-LEN(SUBSTITUTE((UPPER(db!$G$2:$G$6347)),UPPER(AC$137),"")))/LEN(AC$137)))</f>
        <v>0</v>
      </c>
      <c r="AD173" s="224"/>
      <c r="AE173" s="162">
        <f>IF(AE$137="","",SUMPRODUCT(--(db!$B$2:$B$6347=$E173),(LEN(db!$G$2:$G$6347)-LEN(SUBSTITUTE((UPPER(db!$G$2:$G$6347)),UPPER(AE$137),"")))/LEN(AE$137)))</f>
        <v>0</v>
      </c>
      <c r="AF173" s="162">
        <f>IF(AF$137="","",SUMPRODUCT(--(db!$B$2:$B$6347=$E173),(LEN(db!$G$2:$G$6347)-LEN(SUBSTITUTE((UPPER(db!$G$2:$G$6347)),UPPER(AF$137),"")))/LEN(AF$137)))</f>
        <v>0</v>
      </c>
      <c r="AG173" s="162">
        <f>IF(AG$137="","",SUMPRODUCT(--(db!$B$2:$B$6347=$E173),(LEN(db!$G$2:$G$6347)-LEN(SUBSTITUTE((UPPER(db!$G$2:$G$6347)),UPPER(AG$137),"")))/LEN(AG$137)))</f>
        <v>0</v>
      </c>
      <c r="AH173" s="162">
        <f>IF(AH$137="","",SUMPRODUCT(--(db!$B$2:$B$6347=$E173),(LEN(db!$G$2:$G$6347)-LEN(SUBSTITUTE((UPPER(db!$G$2:$G$6347)),UPPER(AH$137),"")))/LEN(AH$137)))</f>
        <v>0</v>
      </c>
      <c r="AI173" s="162">
        <f>IF(AI$137="","",SUMPRODUCT(--(db!$B$2:$B$6347=$E173),(LEN(db!$G$2:$G$6347)-LEN(SUBSTITUTE((UPPER(db!$G$2:$G$6347)),UPPER(AI$137),"")))/LEN(AI$137)))</f>
        <v>0</v>
      </c>
      <c r="AJ173" s="162">
        <f>IF(AJ$137="","",SUMPRODUCT(--(db!$B$2:$B$6347=$E173),(LEN(db!$G$2:$G$6347)-LEN(SUBSTITUTE((UPPER(db!$G$2:$G$6347)),UPPER(AJ$137),"")))/LEN(AJ$137)))</f>
        <v>0</v>
      </c>
      <c r="AK173" s="162">
        <f>IF(AK$137="","",SUMPRODUCT(--(db!$B$2:$B$6347=$E173),(LEN(db!$G$2:$G$6347)-LEN(SUBSTITUTE((UPPER(db!$G$2:$G$6347)),UPPER(AK$137),"")))/LEN(AK$137)))</f>
        <v>0</v>
      </c>
      <c r="AL173" s="162">
        <f>IF(AL$137="","",SUMPRODUCT(--(db!$B$2:$B$6347=$E173),(LEN(db!$G$2:$G$6347)-LEN(SUBSTITUTE((UPPER(db!$G$2:$G$6347)),UPPER(AL$137),"")))/LEN(AL$137)))</f>
        <v>0</v>
      </c>
      <c r="AM173" s="162">
        <f>IF(AM$137="","",SUMPRODUCT(--(db!$B$2:$B$6347=$E173),(LEN(db!$G$2:$G$6347)-LEN(SUBSTITUTE((UPPER(db!$G$2:$G$6347)),UPPER(AM$137),"")))/LEN(AM$137)))</f>
        <v>0</v>
      </c>
      <c r="AN173" s="162">
        <f>IF(AN$137="","",SUMPRODUCT(--(db!$B$2:$B$6347=$E173),(LEN(db!$G$2:$G$6347)-LEN(SUBSTITUTE((UPPER(db!$G$2:$G$6347)),UPPER(AN$137),"")))/LEN(AN$137)))</f>
        <v>0</v>
      </c>
      <c r="AO173" s="162">
        <f>IF(AO$137="","",SUMPRODUCT(--(db!$B$2:$B$6347=$E173),(LEN(db!$G$2:$G$6347)-LEN(SUBSTITUTE((UPPER(db!$G$2:$G$6347)),UPPER(AO$137),"")))/LEN(AO$137)))</f>
        <v>0</v>
      </c>
      <c r="AP173" s="162">
        <f>IF(AP$137="","",SUMPRODUCT(--(db!$B$2:$B$6347=$E173),(LEN(db!$G$2:$G$6347)-LEN(SUBSTITUTE((UPPER(db!$G$2:$G$6347)),UPPER(AP$137),"")))/LEN(AP$137)))</f>
        <v>0</v>
      </c>
      <c r="AQ173" s="241">
        <f>IF(AQ$137="","",SUMPRODUCT(--(db!$B$2:$B$6347=$E173),(LEN(db!$G$2:$G$6347)-LEN(SUBSTITUTE((UPPER(db!$G$2:$G$6347)),UPPER(AQ$137),"")))/LEN(AQ$137)))</f>
        <v>0</v>
      </c>
      <c r="AR173" s="120">
        <v>36</v>
      </c>
      <c r="AS173" s="115">
        <v>70</v>
      </c>
      <c r="AT173" s="205" t="s">
        <v>288</v>
      </c>
      <c r="AU173" s="122">
        <f t="shared" si="29"/>
        <v>0</v>
      </c>
      <c r="AW173" s="347">
        <v>22</v>
      </c>
      <c r="AX173" s="366" t="str">
        <f t="shared" si="31"/>
        <v>ل</v>
      </c>
      <c r="AY173" s="366">
        <f t="shared" si="32"/>
        <v>30</v>
      </c>
      <c r="AZ173" s="295">
        <f t="shared" si="33"/>
        <v>0</v>
      </c>
      <c r="BA173" s="295">
        <f t="shared" si="34"/>
        <v>30</v>
      </c>
      <c r="BB173" s="367">
        <f t="shared" si="30"/>
        <v>0</v>
      </c>
      <c r="BC173" s="295">
        <f t="shared" si="35"/>
        <v>30</v>
      </c>
      <c r="BK173" s="61"/>
      <c r="BL173" s="61"/>
      <c r="BM173" s="61"/>
    </row>
    <row r="174" spans="3:65" x14ac:dyDescent="0.25">
      <c r="C174" s="115"/>
      <c r="D174" s="115"/>
      <c r="E174" s="116">
        <v>37</v>
      </c>
      <c r="F174" s="221">
        <f>IF(F$137="","",SUMPRODUCT(--(db!$B$2:$B$6347=$E174),(LEN(db!$G$2:$G$6347)-LEN(SUBSTITUTE((UPPER(db!$G$2:$G$6347)),UPPER(F$137),"")))/LEN(F$137)))</f>
        <v>0</v>
      </c>
      <c r="G174" s="30">
        <f>IF(G$137="","",SUMPRODUCT(--(db!$B$2:$B$6347=$E174),(LEN(db!$G$2:$G$6347)-LEN(SUBSTITUTE((UPPER(db!$G$2:$G$6347)),UPPER(G$137),"")))/LEN(G$137)))</f>
        <v>0</v>
      </c>
      <c r="H174" s="30">
        <f>IF(H$137="","",SUMPRODUCT(--(db!$B$2:$B$6347=$E174),(LEN(db!$G$2:$G$6347)-LEN(SUBSTITUTE((UPPER(db!$G$2:$G$6347)),UPPER(H$137),"")))/LEN(H$137)))</f>
        <v>0</v>
      </c>
      <c r="I174" s="30">
        <f>IF(I$137="","",SUMPRODUCT(--(db!$B$2:$B$6347=$E174),(LEN(db!$G$2:$G$6347)-LEN(SUBSTITUTE((UPPER(db!$G$2:$G$6347)),UPPER(I$137),"")))/LEN(I$137)))</f>
        <v>0</v>
      </c>
      <c r="J174" s="30">
        <f>IF(J$137="","",SUMPRODUCT(--(db!$B$2:$B$6347=$E174),(LEN(db!$G$2:$G$6347)-LEN(SUBSTITUTE((UPPER(db!$G$2:$G$6347)),UPPER(J$137),"")))/LEN(J$137)))</f>
        <v>0</v>
      </c>
      <c r="K174" s="30">
        <f>IF(K$137="","",SUMPRODUCT(--(db!$B$2:$B$6347=$E174),(LEN(db!$G$2:$G$6347)-LEN(SUBSTITUTE((UPPER(db!$G$2:$G$6347)),UPPER(K$137),"")))/LEN(K$137)))</f>
        <v>0</v>
      </c>
      <c r="L174" s="30">
        <f>IF(L$137="","",SUMPRODUCT(--(db!$B$2:$B$6347=$E174),(LEN(db!$G$2:$G$6347)-LEN(SUBSTITUTE((UPPER(db!$G$2:$G$6347)),UPPER(L$137),"")))/LEN(L$137)))</f>
        <v>0</v>
      </c>
      <c r="M174" s="30">
        <f>IF(M$137="","",SUMPRODUCT(--(db!$B$2:$B$6347=$E174),(LEN(db!$G$2:$G$6347)-LEN(SUBSTITUTE((UPPER(db!$G$2:$G$6347)),UPPER(M$137),"")))/LEN(M$137)))</f>
        <v>0</v>
      </c>
      <c r="N174" s="30">
        <f>IF(N$137="","",SUMPRODUCT(--(db!$B$2:$B$6347=$E174),(LEN(db!$G$2:$G$6347)-LEN(SUBSTITUTE((UPPER(db!$G$2:$G$6347)),UPPER(N$137),"")))/LEN(N$137)))</f>
        <v>0</v>
      </c>
      <c r="O174" s="30">
        <f>IF(O$137="","",SUMPRODUCT(--(db!$B$2:$B$6347=$E174),(LEN(db!$G$2:$G$6347)-LEN(SUBSTITUTE((UPPER(db!$G$2:$G$6347)),UPPER(O$137),"")))/LEN(O$137)))</f>
        <v>0</v>
      </c>
      <c r="P174" s="30">
        <f>IF(P$137="","",SUMPRODUCT(--(db!$B$2:$B$6347=$E174),(LEN(db!$G$2:$G$6347)-LEN(SUBSTITUTE((UPPER(db!$G$2:$G$6347)),UPPER(P$137),"")))/LEN(P$137)))</f>
        <v>0</v>
      </c>
      <c r="Q174" s="30">
        <f>IF(Q$137="","",SUMPRODUCT(--(db!$B$2:$B$6347=$E174),(LEN(db!$G$2:$G$6347)-LEN(SUBSTITUTE((UPPER(db!$G$2:$G$6347)),UPPER(Q$137),"")))/LEN(Q$137)))</f>
        <v>0</v>
      </c>
      <c r="R174" s="30">
        <f>IF(R$137="","",SUMPRODUCT(--(db!$B$2:$B$6347=$E174),(LEN(db!$G$2:$G$6347)-LEN(SUBSTITUTE((UPPER(db!$G$2:$G$6347)),UPPER(R$137),"")))/LEN(R$137)))</f>
        <v>0</v>
      </c>
      <c r="S174" s="30">
        <f>IF(S$137="","",SUMPRODUCT(--(db!$B$2:$B$6347=$E174),(LEN(db!$G$2:$G$6347)-LEN(SUBSTITUTE((UPPER(db!$G$2:$G$6347)),UPPER(S$137),"")))/LEN(S$137)))</f>
        <v>0</v>
      </c>
      <c r="T174" s="30">
        <f>IF(T$137="","",SUMPRODUCT(--(db!$B$2:$B$6347=$E174),(LEN(db!$G$2:$G$6347)-LEN(SUBSTITUTE((UPPER(db!$G$2:$G$6347)),UPPER(T$137),"")))/LEN(T$137)))</f>
        <v>0</v>
      </c>
      <c r="U174" s="30">
        <f>IF(U$137="","",SUMPRODUCT(--(db!$B$2:$B$6347=$E174),(LEN(db!$G$2:$G$6347)-LEN(SUBSTITUTE((UPPER(db!$G$2:$G$6347)),UPPER(U$137),"")))/LEN(U$137)))</f>
        <v>0</v>
      </c>
      <c r="V174" s="30">
        <f>IF(V$137="","",SUMPRODUCT(--(db!$B$2:$B$6347=$E174),(LEN(db!$G$2:$G$6347)-LEN(SUBSTITUTE((UPPER(db!$G$2:$G$6347)),UPPER(V$137),"")))/LEN(V$137)))</f>
        <v>0</v>
      </c>
      <c r="W174" s="30">
        <f>IF(W$137="","",SUMPRODUCT(--(db!$B$2:$B$6347=$E174),(LEN(db!$G$2:$G$6347)-LEN(SUBSTITUTE((UPPER(db!$G$2:$G$6347)),UPPER(W$137),"")))/LEN(W$137)))</f>
        <v>0</v>
      </c>
      <c r="X174" s="30">
        <f>IF(X$137="","",SUMPRODUCT(--(db!$B$2:$B$6347=$E174),(LEN(db!$G$2:$G$6347)-LEN(SUBSTITUTE((UPPER(db!$G$2:$G$6347)),UPPER(X$137),"")))/LEN(X$137)))</f>
        <v>0</v>
      </c>
      <c r="Y174" s="30">
        <f>IF(Y$137="","",SUMPRODUCT(--(db!$B$2:$B$6347=$E174),(LEN(db!$G$2:$G$6347)-LEN(SUBSTITUTE((UPPER(db!$G$2:$G$6347)),UPPER(Y$137),"")))/LEN(Y$137)))</f>
        <v>0</v>
      </c>
      <c r="Z174" s="30">
        <f>IF(Z$137="","",SUMPRODUCT(--(db!$B$2:$B$6347=$E174),(LEN(db!$G$2:$G$6347)-LEN(SUBSTITUTE((UPPER(db!$G$2:$G$6347)),UPPER(Z$137),"")))/LEN(Z$137)))</f>
        <v>0</v>
      </c>
      <c r="AA174" s="30">
        <f>IF(AA$137="","",SUMPRODUCT(--(db!$B$2:$B$6347=$E174),(LEN(db!$G$2:$G$6347)-LEN(SUBSTITUTE((UPPER(db!$G$2:$G$6347)),UPPER(AA$137),"")))/LEN(AA$137)))</f>
        <v>0</v>
      </c>
      <c r="AB174" s="30">
        <f>IF(AB$137="","",SUMPRODUCT(--(db!$B$2:$B$6347=$E174),(LEN(db!$G$2:$G$6347)-LEN(SUBSTITUTE((UPPER(db!$G$2:$G$6347)),UPPER(AB$137),"")))/LEN(AB$137)))</f>
        <v>0</v>
      </c>
      <c r="AC174" s="30">
        <f>IF(AC$137="","",SUMPRODUCT(--(db!$B$2:$B$6347=$E174),(LEN(db!$G$2:$G$6347)-LEN(SUBSTITUTE((UPPER(db!$G$2:$G$6347)),UPPER(AC$137),"")))/LEN(AC$137)))</f>
        <v>0</v>
      </c>
      <c r="AD174" s="30">
        <f>IF(AD$137="","",SUMPRODUCT(--(db!$B$2:$B$6347=$E174),(LEN(db!$G$2:$G$6347)-LEN(SUBSTITUTE((UPPER(db!$G$2:$G$6347)),UPPER(AD$137),"")))/LEN(AD$137)))</f>
        <v>0</v>
      </c>
      <c r="AE174" s="30">
        <f>IF(AE$137="","",SUMPRODUCT(--(db!$B$2:$B$6347=$E174),(LEN(db!$G$2:$G$6347)-LEN(SUBSTITUTE((UPPER(db!$G$2:$G$6347)),UPPER(AE$137),"")))/LEN(AE$137)))</f>
        <v>0</v>
      </c>
      <c r="AF174" s="30">
        <f>IF(AF$137="","",SUMPRODUCT(--(db!$B$2:$B$6347=$E174),(LEN(db!$G$2:$G$6347)-LEN(SUBSTITUTE((UPPER(db!$G$2:$G$6347)),UPPER(AF$137),"")))/LEN(AF$137)))</f>
        <v>0</v>
      </c>
      <c r="AG174" s="30">
        <f>IF(AG$137="","",SUMPRODUCT(--(db!$B$2:$B$6347=$E174),(LEN(db!$G$2:$G$6347)-LEN(SUBSTITUTE((UPPER(db!$G$2:$G$6347)),UPPER(AG$137),"")))/LEN(AG$137)))</f>
        <v>0</v>
      </c>
      <c r="AH174" s="30">
        <f>IF(AH$137="","",SUMPRODUCT(--(db!$B$2:$B$6347=$E174),(LEN(db!$G$2:$G$6347)-LEN(SUBSTITUTE((UPPER(db!$G$2:$G$6347)),UPPER(AH$137),"")))/LEN(AH$137)))</f>
        <v>0</v>
      </c>
      <c r="AI174" s="30">
        <f>IF(AI$137="","",SUMPRODUCT(--(db!$B$2:$B$6347=$E174),(LEN(db!$G$2:$G$6347)-LEN(SUBSTITUTE((UPPER(db!$G$2:$G$6347)),UPPER(AI$137),"")))/LEN(AI$137)))</f>
        <v>0</v>
      </c>
      <c r="AJ174" s="30">
        <f>IF(AJ$137="","",SUMPRODUCT(--(db!$B$2:$B$6347=$E174),(LEN(db!$G$2:$G$6347)-LEN(SUBSTITUTE((UPPER(db!$G$2:$G$6347)),UPPER(AJ$137),"")))/LEN(AJ$137)))</f>
        <v>0</v>
      </c>
      <c r="AK174" s="30">
        <f>IF(AK$137="","",SUMPRODUCT(--(db!$B$2:$B$6347=$E174),(LEN(db!$G$2:$G$6347)-LEN(SUBSTITUTE((UPPER(db!$G$2:$G$6347)),UPPER(AK$137),"")))/LEN(AK$137)))</f>
        <v>0</v>
      </c>
      <c r="AL174" s="30">
        <f>IF(AL$137="","",SUMPRODUCT(--(db!$B$2:$B$6347=$E174),(LEN(db!$G$2:$G$6347)-LEN(SUBSTITUTE((UPPER(db!$G$2:$G$6347)),UPPER(AL$137),"")))/LEN(AL$137)))</f>
        <v>0</v>
      </c>
      <c r="AM174" s="30">
        <f>IF(AM$137="","",SUMPRODUCT(--(db!$B$2:$B$6347=$E174),(LEN(db!$G$2:$G$6347)-LEN(SUBSTITUTE((UPPER(db!$G$2:$G$6347)),UPPER(AM$137),"")))/LEN(AM$137)))</f>
        <v>0</v>
      </c>
      <c r="AN174" s="30">
        <f>IF(AN$137="","",SUMPRODUCT(--(db!$B$2:$B$6347=$E174),(LEN(db!$G$2:$G$6347)-LEN(SUBSTITUTE((UPPER(db!$G$2:$G$6347)),UPPER(AN$137),"")))/LEN(AN$137)))</f>
        <v>0</v>
      </c>
      <c r="AO174" s="30">
        <f>IF(AO$137="","",SUMPRODUCT(--(db!$B$2:$B$6347=$E174),(LEN(db!$G$2:$G$6347)-LEN(SUBSTITUTE((UPPER(db!$G$2:$G$6347)),UPPER(AO$137),"")))/LEN(AO$137)))</f>
        <v>0</v>
      </c>
      <c r="AP174" s="30">
        <f>IF(AP$137="","",SUMPRODUCT(--(db!$B$2:$B$6347=$E174),(LEN(db!$G$2:$G$6347)-LEN(SUBSTITUTE((UPPER(db!$G$2:$G$6347)),UPPER(AP$137),"")))/LEN(AP$137)))</f>
        <v>0</v>
      </c>
      <c r="AQ174" s="222">
        <f>IF(AQ$137="","",SUMPRODUCT(--(db!$B$2:$B$6347=$E174),(LEN(db!$G$2:$G$6347)-LEN(SUBSTITUTE((UPPER(db!$G$2:$G$6347)),UPPER(AQ$137),"")))/LEN(AQ$137)))</f>
        <v>0</v>
      </c>
      <c r="AR174" s="120">
        <v>37</v>
      </c>
      <c r="AS174" s="115"/>
      <c r="AT174" s="115"/>
      <c r="AU174" s="122">
        <f t="shared" si="29"/>
        <v>0</v>
      </c>
      <c r="AW174" s="347">
        <v>23</v>
      </c>
      <c r="AX174" s="366" t="str">
        <f t="shared" si="31"/>
        <v>م</v>
      </c>
      <c r="AY174" s="366">
        <f t="shared" si="32"/>
        <v>40</v>
      </c>
      <c r="AZ174" s="295">
        <f t="shared" si="33"/>
        <v>0</v>
      </c>
      <c r="BA174" s="295">
        <f t="shared" si="34"/>
        <v>40</v>
      </c>
      <c r="BB174" s="367">
        <f t="shared" si="30"/>
        <v>0</v>
      </c>
      <c r="BC174" s="295">
        <f t="shared" si="35"/>
        <v>40</v>
      </c>
      <c r="BK174" s="61"/>
      <c r="BL174" s="61"/>
      <c r="BM174" s="61"/>
    </row>
    <row r="175" spans="3:65" x14ac:dyDescent="0.25">
      <c r="C175" s="115" t="s">
        <v>59</v>
      </c>
      <c r="D175" s="115">
        <v>90</v>
      </c>
      <c r="E175" s="116">
        <v>38</v>
      </c>
      <c r="F175" s="242">
        <f>IF(F$137="","",SUMPRODUCT(--(db!$B$2:$B$6347=$E175),(LEN(db!$G$2:$G$6347)-LEN(SUBSTITUTE((UPPER(db!$G$2:$G$6347)),UPPER(F$137),"")))/LEN(F$137)))</f>
        <v>0</v>
      </c>
      <c r="G175" s="136">
        <f>IF(G$137="","",SUMPRODUCT(--(db!$B$2:$B$6347=$E175),(LEN(db!$G$2:$G$6347)-LEN(SUBSTITUTE((UPPER(db!$G$2:$G$6347)),UPPER(G$137),"")))/LEN(G$137)))</f>
        <v>0</v>
      </c>
      <c r="H175" s="136">
        <f>IF(H$137="","",SUMPRODUCT(--(db!$B$2:$B$6347=$E175),(LEN(db!$G$2:$G$6347)-LEN(SUBSTITUTE((UPPER(db!$G$2:$G$6347)),UPPER(H$137),"")))/LEN(H$137)))</f>
        <v>0</v>
      </c>
      <c r="I175" s="136">
        <f>IF(I$137="","",SUMPRODUCT(--(db!$B$2:$B$6347=$E175),(LEN(db!$G$2:$G$6347)-LEN(SUBSTITUTE((UPPER(db!$G$2:$G$6347)),UPPER(I$137),"")))/LEN(I$137)))</f>
        <v>0</v>
      </c>
      <c r="J175" s="136">
        <f>IF(J$137="","",SUMPRODUCT(--(db!$B$2:$B$6347=$E175),(LEN(db!$G$2:$G$6347)-LEN(SUBSTITUTE((UPPER(db!$G$2:$G$6347)),UPPER(J$137),"")))/LEN(J$137)))</f>
        <v>0</v>
      </c>
      <c r="K175" s="136">
        <f>IF(K$137="","",SUMPRODUCT(--(db!$B$2:$B$6347=$E175),(LEN(db!$G$2:$G$6347)-LEN(SUBSTITUTE((UPPER(db!$G$2:$G$6347)),UPPER(K$137),"")))/LEN(K$137)))</f>
        <v>0</v>
      </c>
      <c r="L175" s="136">
        <f>IF(L$137="","",SUMPRODUCT(--(db!$B$2:$B$6347=$E175),(LEN(db!$G$2:$G$6347)-LEN(SUBSTITUTE((UPPER(db!$G$2:$G$6347)),UPPER(L$137),"")))/LEN(L$137)))</f>
        <v>0</v>
      </c>
      <c r="M175" s="136">
        <f>IF(M$137="","",SUMPRODUCT(--(db!$B$2:$B$6347=$E175),(LEN(db!$G$2:$G$6347)-LEN(SUBSTITUTE((UPPER(db!$G$2:$G$6347)),UPPER(M$137),"")))/LEN(M$137)))</f>
        <v>0</v>
      </c>
      <c r="N175" s="136">
        <f>IF(N$137="","",SUMPRODUCT(--(db!$B$2:$B$6347=$E175),(LEN(db!$G$2:$G$6347)-LEN(SUBSTITUTE((UPPER(db!$G$2:$G$6347)),UPPER(N$137),"")))/LEN(N$137)))</f>
        <v>0</v>
      </c>
      <c r="O175" s="136">
        <f>IF(O$137="","",SUMPRODUCT(--(db!$B$2:$B$6347=$E175),(LEN(db!$G$2:$G$6347)-LEN(SUBSTITUTE((UPPER(db!$G$2:$G$6347)),UPPER(O$137),"")))/LEN(O$137)))</f>
        <v>0</v>
      </c>
      <c r="P175" s="136">
        <f>IF(P$137="","",SUMPRODUCT(--(db!$B$2:$B$6347=$E175),(LEN(db!$G$2:$G$6347)-LEN(SUBSTITUTE((UPPER(db!$G$2:$G$6347)),UPPER(P$137),"")))/LEN(P$137)))</f>
        <v>0</v>
      </c>
      <c r="Q175" s="136">
        <f>IF(Q$137="","",SUMPRODUCT(--(db!$B$2:$B$6347=$E175),(LEN(db!$G$2:$G$6347)-LEN(SUBSTITUTE((UPPER(db!$G$2:$G$6347)),UPPER(Q$137),"")))/LEN(Q$137)))</f>
        <v>0</v>
      </c>
      <c r="R175" s="136">
        <f>IF(R$137="","",SUMPRODUCT(--(db!$B$2:$B$6347=$E175),(LEN(db!$G$2:$G$6347)-LEN(SUBSTITUTE((UPPER(db!$G$2:$G$6347)),UPPER(R$137),"")))/LEN(R$137)))</f>
        <v>0</v>
      </c>
      <c r="S175" s="136">
        <f>IF(S$137="","",SUMPRODUCT(--(db!$B$2:$B$6347=$E175),(LEN(db!$G$2:$G$6347)-LEN(SUBSTITUTE((UPPER(db!$G$2:$G$6347)),UPPER(S$137),"")))/LEN(S$137)))</f>
        <v>0</v>
      </c>
      <c r="T175" s="136">
        <f>IF(T$137="","",SUMPRODUCT(--(db!$B$2:$B$6347=$E175),(LEN(db!$G$2:$G$6347)-LEN(SUBSTITUTE((UPPER(db!$G$2:$G$6347)),UPPER(T$137),"")))/LEN(T$137)))</f>
        <v>0</v>
      </c>
      <c r="U175" s="136">
        <f>IF(U$137="","",SUMPRODUCT(--(db!$B$2:$B$6347=$E175),(LEN(db!$G$2:$G$6347)-LEN(SUBSTITUTE((UPPER(db!$G$2:$G$6347)),UPPER(U$137),"")))/LEN(U$137)))</f>
        <v>0</v>
      </c>
      <c r="V175" s="136">
        <f>IF(V$137="","",SUMPRODUCT(--(db!$B$2:$B$6347=$E175),(LEN(db!$G$2:$G$6347)-LEN(SUBSTITUTE((UPPER(db!$G$2:$G$6347)),UPPER(V$137),"")))/LEN(V$137)))</f>
        <v>0</v>
      </c>
      <c r="W175" s="136">
        <f>IF(W$137="","",SUMPRODUCT(--(db!$B$2:$B$6347=$E175),(LEN(db!$G$2:$G$6347)-LEN(SUBSTITUTE((UPPER(db!$G$2:$G$6347)),UPPER(W$137),"")))/LEN(W$137)))</f>
        <v>0</v>
      </c>
      <c r="X175" s="136">
        <f>IF(X$137="","",SUMPRODUCT(--(db!$B$2:$B$6347=$E175),(LEN(db!$G$2:$G$6347)-LEN(SUBSTITUTE((UPPER(db!$G$2:$G$6347)),UPPER(X$137),"")))/LEN(X$137)))</f>
        <v>0</v>
      </c>
      <c r="Y175" s="136">
        <f>IF(Y$137="","",SUMPRODUCT(--(db!$B$2:$B$6347=$E175),(LEN(db!$G$2:$G$6347)-LEN(SUBSTITUTE((UPPER(db!$G$2:$G$6347)),UPPER(Y$137),"")))/LEN(Y$137)))</f>
        <v>0</v>
      </c>
      <c r="Z175" s="136">
        <f>IF(Z$137="","",SUMPRODUCT(--(db!$B$2:$B$6347=$E175),(LEN(db!$G$2:$G$6347)-LEN(SUBSTITUTE((UPPER(db!$G$2:$G$6347)),UPPER(Z$137),"")))/LEN(Z$137)))</f>
        <v>0</v>
      </c>
      <c r="AA175" s="136">
        <f>IF(AA$137="","",SUMPRODUCT(--(db!$B$2:$B$6347=$E175),(LEN(db!$G$2:$G$6347)-LEN(SUBSTITUTE((UPPER(db!$G$2:$G$6347)),UPPER(AA$137),"")))/LEN(AA$137)))</f>
        <v>0</v>
      </c>
      <c r="AB175" s="136">
        <f>IF(AB$137="","",SUMPRODUCT(--(db!$B$2:$B$6347=$E175),(LEN(db!$G$2:$G$6347)-LEN(SUBSTITUTE((UPPER(db!$G$2:$G$6347)),UPPER(AB$137),"")))/LEN(AB$137)))</f>
        <v>0</v>
      </c>
      <c r="AC175" s="136">
        <f>IF(AC$137="","",SUMPRODUCT(--(db!$B$2:$B$6347=$E175),(LEN(db!$G$2:$G$6347)-LEN(SUBSTITUTE((UPPER(db!$G$2:$G$6347)),UPPER(AC$137),"")))/LEN(AC$137)))</f>
        <v>0</v>
      </c>
      <c r="AD175" s="136">
        <f>IF(AD$137="","",SUMPRODUCT(--(db!$B$2:$B$6347=$E175),(LEN(db!$G$2:$G$6347)-LEN(SUBSTITUTE((UPPER(db!$G$2:$G$6347)),UPPER(AD$137),"")))/LEN(AD$137)))</f>
        <v>0</v>
      </c>
      <c r="AE175" s="136">
        <f>IF(AE$137="","",SUMPRODUCT(--(db!$B$2:$B$6347=$E175),(LEN(db!$G$2:$G$6347)-LEN(SUBSTITUTE((UPPER(db!$G$2:$G$6347)),UPPER(AE$137),"")))/LEN(AE$137)))</f>
        <v>0</v>
      </c>
      <c r="AF175" s="136">
        <f>IF(AF$137="","",SUMPRODUCT(--(db!$B$2:$B$6347=$E175),(LEN(db!$G$2:$G$6347)-LEN(SUBSTITUTE((UPPER(db!$G$2:$G$6347)),UPPER(AF$137),"")))/LEN(AF$137)))</f>
        <v>0</v>
      </c>
      <c r="AG175" s="243"/>
      <c r="AH175" s="136">
        <f>IF(AH$137="","",SUMPRODUCT(--(db!$B$2:$B$6347=$E175),(LEN(db!$G$2:$G$6347)-LEN(SUBSTITUTE((UPPER(db!$G$2:$G$6347)),UPPER(AH$137),"")))/LEN(AH$137)))</f>
        <v>0</v>
      </c>
      <c r="AI175" s="136">
        <f>IF(AI$137="","",SUMPRODUCT(--(db!$B$2:$B$6347=$E175),(LEN(db!$G$2:$G$6347)-LEN(SUBSTITUTE((UPPER(db!$G$2:$G$6347)),UPPER(AI$137),"")))/LEN(AI$137)))</f>
        <v>0</v>
      </c>
      <c r="AJ175" s="136">
        <f>IF(AJ$137="","",SUMPRODUCT(--(db!$B$2:$B$6347=$E175),(LEN(db!$G$2:$G$6347)-LEN(SUBSTITUTE((UPPER(db!$G$2:$G$6347)),UPPER(AJ$137),"")))/LEN(AJ$137)))</f>
        <v>0</v>
      </c>
      <c r="AK175" s="136">
        <f>IF(AK$137="","",SUMPRODUCT(--(db!$B$2:$B$6347=$E175),(LEN(db!$G$2:$G$6347)-LEN(SUBSTITUTE((UPPER(db!$G$2:$G$6347)),UPPER(AK$137),"")))/LEN(AK$137)))</f>
        <v>0</v>
      </c>
      <c r="AL175" s="136">
        <f>IF(AL$137="","",SUMPRODUCT(--(db!$B$2:$B$6347=$E175),(LEN(db!$G$2:$G$6347)-LEN(SUBSTITUTE((UPPER(db!$G$2:$G$6347)),UPPER(AL$137),"")))/LEN(AL$137)))</f>
        <v>0</v>
      </c>
      <c r="AM175" s="136">
        <f>IF(AM$137="","",SUMPRODUCT(--(db!$B$2:$B$6347=$E175),(LEN(db!$G$2:$G$6347)-LEN(SUBSTITUTE((UPPER(db!$G$2:$G$6347)),UPPER(AM$137),"")))/LEN(AM$137)))</f>
        <v>0</v>
      </c>
      <c r="AN175" s="136">
        <f>IF(AN$137="","",SUMPRODUCT(--(db!$B$2:$B$6347=$E175),(LEN(db!$G$2:$G$6347)-LEN(SUBSTITUTE((UPPER(db!$G$2:$G$6347)),UPPER(AN$137),"")))/LEN(AN$137)))</f>
        <v>0</v>
      </c>
      <c r="AO175" s="136">
        <f>IF(AO$137="","",SUMPRODUCT(--(db!$B$2:$B$6347=$E175),(LEN(db!$G$2:$G$6347)-LEN(SUBSTITUTE((UPPER(db!$G$2:$G$6347)),UPPER(AO$137),"")))/LEN(AO$137)))</f>
        <v>0</v>
      </c>
      <c r="AP175" s="136">
        <f>IF(AP$137="","",SUMPRODUCT(--(db!$B$2:$B$6347=$E175),(LEN(db!$G$2:$G$6347)-LEN(SUBSTITUTE((UPPER(db!$G$2:$G$6347)),UPPER(AP$137),"")))/LEN(AP$137)))</f>
        <v>0</v>
      </c>
      <c r="AQ175" s="226">
        <f>IF(AQ$137="","",SUMPRODUCT(--(db!$B$2:$B$6347=$E175),(LEN(db!$G$2:$G$6347)-LEN(SUBSTITUTE((UPPER(db!$G$2:$G$6347)),UPPER(AQ$137),"")))/LEN(AQ$137)))</f>
        <v>0</v>
      </c>
      <c r="AR175" s="120">
        <v>38</v>
      </c>
      <c r="AS175" s="115">
        <v>90</v>
      </c>
      <c r="AT175" s="115" t="s">
        <v>59</v>
      </c>
      <c r="AU175" s="122">
        <f t="shared" si="29"/>
        <v>0</v>
      </c>
      <c r="AW175" s="347">
        <v>24</v>
      </c>
      <c r="AX175" s="366" t="str">
        <f t="shared" si="31"/>
        <v>ن</v>
      </c>
      <c r="AY175" s="366">
        <f t="shared" si="32"/>
        <v>50</v>
      </c>
      <c r="AZ175" s="295">
        <f t="shared" si="33"/>
        <v>0</v>
      </c>
      <c r="BA175" s="295">
        <f t="shared" si="34"/>
        <v>50</v>
      </c>
      <c r="BB175" s="367">
        <f t="shared" si="30"/>
        <v>0</v>
      </c>
      <c r="BC175" s="295">
        <f t="shared" si="35"/>
        <v>50</v>
      </c>
      <c r="BK175" s="61"/>
      <c r="BL175" s="61"/>
      <c r="BM175" s="61"/>
    </row>
    <row r="176" spans="3:65" x14ac:dyDescent="0.25">
      <c r="C176" s="115"/>
      <c r="D176" s="115"/>
      <c r="E176" s="116">
        <v>39</v>
      </c>
      <c r="F176" s="221">
        <f>IF(F$137="","",SUMPRODUCT(--(db!$B$2:$B$6347=$E176),(LEN(db!$G$2:$G$6347)-LEN(SUBSTITUTE((UPPER(db!$G$2:$G$6347)),UPPER(F$137),"")))/LEN(F$137)))</f>
        <v>0</v>
      </c>
      <c r="G176" s="30">
        <f>IF(G$137="","",SUMPRODUCT(--(db!$B$2:$B$6347=$E176),(LEN(db!$G$2:$G$6347)-LEN(SUBSTITUTE((UPPER(db!$G$2:$G$6347)),UPPER(G$137),"")))/LEN(G$137)))</f>
        <v>0</v>
      </c>
      <c r="H176" s="30">
        <f>IF(H$137="","",SUMPRODUCT(--(db!$B$2:$B$6347=$E176),(LEN(db!$G$2:$G$6347)-LEN(SUBSTITUTE((UPPER(db!$G$2:$G$6347)),UPPER(H$137),"")))/LEN(H$137)))</f>
        <v>0</v>
      </c>
      <c r="I176" s="30">
        <f>IF(I$137="","",SUMPRODUCT(--(db!$B$2:$B$6347=$E176),(LEN(db!$G$2:$G$6347)-LEN(SUBSTITUTE((UPPER(db!$G$2:$G$6347)),UPPER(I$137),"")))/LEN(I$137)))</f>
        <v>0</v>
      </c>
      <c r="J176" s="30">
        <f>IF(J$137="","",SUMPRODUCT(--(db!$B$2:$B$6347=$E176),(LEN(db!$G$2:$G$6347)-LEN(SUBSTITUTE((UPPER(db!$G$2:$G$6347)),UPPER(J$137),"")))/LEN(J$137)))</f>
        <v>0</v>
      </c>
      <c r="K176" s="30">
        <f>IF(K$137="","",SUMPRODUCT(--(db!$B$2:$B$6347=$E176),(LEN(db!$G$2:$G$6347)-LEN(SUBSTITUTE((UPPER(db!$G$2:$G$6347)),UPPER(K$137),"")))/LEN(K$137)))</f>
        <v>0</v>
      </c>
      <c r="L176" s="30">
        <f>IF(L$137="","",SUMPRODUCT(--(db!$B$2:$B$6347=$E176),(LEN(db!$G$2:$G$6347)-LEN(SUBSTITUTE((UPPER(db!$G$2:$G$6347)),UPPER(L$137),"")))/LEN(L$137)))</f>
        <v>0</v>
      </c>
      <c r="M176" s="30">
        <f>IF(M$137="","",SUMPRODUCT(--(db!$B$2:$B$6347=$E176),(LEN(db!$G$2:$G$6347)-LEN(SUBSTITUTE((UPPER(db!$G$2:$G$6347)),UPPER(M$137),"")))/LEN(M$137)))</f>
        <v>0</v>
      </c>
      <c r="N176" s="30">
        <f>IF(N$137="","",SUMPRODUCT(--(db!$B$2:$B$6347=$E176),(LEN(db!$G$2:$G$6347)-LEN(SUBSTITUTE((UPPER(db!$G$2:$G$6347)),UPPER(N$137),"")))/LEN(N$137)))</f>
        <v>0</v>
      </c>
      <c r="O176" s="30">
        <f>IF(O$137="","",SUMPRODUCT(--(db!$B$2:$B$6347=$E176),(LEN(db!$G$2:$G$6347)-LEN(SUBSTITUTE((UPPER(db!$G$2:$G$6347)),UPPER(O$137),"")))/LEN(O$137)))</f>
        <v>0</v>
      </c>
      <c r="P176" s="30">
        <f>IF(P$137="","",SUMPRODUCT(--(db!$B$2:$B$6347=$E176),(LEN(db!$G$2:$G$6347)-LEN(SUBSTITUTE((UPPER(db!$G$2:$G$6347)),UPPER(P$137),"")))/LEN(P$137)))</f>
        <v>0</v>
      </c>
      <c r="Q176" s="30">
        <f>IF(Q$137="","",SUMPRODUCT(--(db!$B$2:$B$6347=$E176),(LEN(db!$G$2:$G$6347)-LEN(SUBSTITUTE((UPPER(db!$G$2:$G$6347)),UPPER(Q$137),"")))/LEN(Q$137)))</f>
        <v>0</v>
      </c>
      <c r="R176" s="30">
        <f>IF(R$137="","",SUMPRODUCT(--(db!$B$2:$B$6347=$E176),(LEN(db!$G$2:$G$6347)-LEN(SUBSTITUTE((UPPER(db!$G$2:$G$6347)),UPPER(R$137),"")))/LEN(R$137)))</f>
        <v>0</v>
      </c>
      <c r="S176" s="30">
        <f>IF(S$137="","",SUMPRODUCT(--(db!$B$2:$B$6347=$E176),(LEN(db!$G$2:$G$6347)-LEN(SUBSTITUTE((UPPER(db!$G$2:$G$6347)),UPPER(S$137),"")))/LEN(S$137)))</f>
        <v>0</v>
      </c>
      <c r="T176" s="30">
        <f>IF(T$137="","",SUMPRODUCT(--(db!$B$2:$B$6347=$E176),(LEN(db!$G$2:$G$6347)-LEN(SUBSTITUTE((UPPER(db!$G$2:$G$6347)),UPPER(T$137),"")))/LEN(T$137)))</f>
        <v>0</v>
      </c>
      <c r="U176" s="30">
        <f>IF(U$137="","",SUMPRODUCT(--(db!$B$2:$B$6347=$E176),(LEN(db!$G$2:$G$6347)-LEN(SUBSTITUTE((UPPER(db!$G$2:$G$6347)),UPPER(U$137),"")))/LEN(U$137)))</f>
        <v>0</v>
      </c>
      <c r="V176" s="30">
        <f>IF(V$137="","",SUMPRODUCT(--(db!$B$2:$B$6347=$E176),(LEN(db!$G$2:$G$6347)-LEN(SUBSTITUTE((UPPER(db!$G$2:$G$6347)),UPPER(V$137),"")))/LEN(V$137)))</f>
        <v>0</v>
      </c>
      <c r="W176" s="30">
        <f>IF(W$137="","",SUMPRODUCT(--(db!$B$2:$B$6347=$E176),(LEN(db!$G$2:$G$6347)-LEN(SUBSTITUTE((UPPER(db!$G$2:$G$6347)),UPPER(W$137),"")))/LEN(W$137)))</f>
        <v>0</v>
      </c>
      <c r="X176" s="30">
        <f>IF(X$137="","",SUMPRODUCT(--(db!$B$2:$B$6347=$E176),(LEN(db!$G$2:$G$6347)-LEN(SUBSTITUTE((UPPER(db!$G$2:$G$6347)),UPPER(X$137),"")))/LEN(X$137)))</f>
        <v>0</v>
      </c>
      <c r="Y176" s="30">
        <f>IF(Y$137="","",SUMPRODUCT(--(db!$B$2:$B$6347=$E176),(LEN(db!$G$2:$G$6347)-LEN(SUBSTITUTE((UPPER(db!$G$2:$G$6347)),UPPER(Y$137),"")))/LEN(Y$137)))</f>
        <v>0</v>
      </c>
      <c r="Z176" s="30">
        <f>IF(Z$137="","",SUMPRODUCT(--(db!$B$2:$B$6347=$E176),(LEN(db!$G$2:$G$6347)-LEN(SUBSTITUTE((UPPER(db!$G$2:$G$6347)),UPPER(Z$137),"")))/LEN(Z$137)))</f>
        <v>0</v>
      </c>
      <c r="AA176" s="30">
        <f>IF(AA$137="","",SUMPRODUCT(--(db!$B$2:$B$6347=$E176),(LEN(db!$G$2:$G$6347)-LEN(SUBSTITUTE((UPPER(db!$G$2:$G$6347)),UPPER(AA$137),"")))/LEN(AA$137)))</f>
        <v>0</v>
      </c>
      <c r="AB176" s="30">
        <f>IF(AB$137="","",SUMPRODUCT(--(db!$B$2:$B$6347=$E176),(LEN(db!$G$2:$G$6347)-LEN(SUBSTITUTE((UPPER(db!$G$2:$G$6347)),UPPER(AB$137),"")))/LEN(AB$137)))</f>
        <v>0</v>
      </c>
      <c r="AC176" s="30">
        <f>IF(AC$137="","",SUMPRODUCT(--(db!$B$2:$B$6347=$E176),(LEN(db!$G$2:$G$6347)-LEN(SUBSTITUTE((UPPER(db!$G$2:$G$6347)),UPPER(AC$137),"")))/LEN(AC$137)))</f>
        <v>0</v>
      </c>
      <c r="AD176" s="30">
        <f>IF(AD$137="","",SUMPRODUCT(--(db!$B$2:$B$6347=$E176),(LEN(db!$G$2:$G$6347)-LEN(SUBSTITUTE((UPPER(db!$G$2:$G$6347)),UPPER(AD$137),"")))/LEN(AD$137)))</f>
        <v>0</v>
      </c>
      <c r="AE176" s="30">
        <f>IF(AE$137="","",SUMPRODUCT(--(db!$B$2:$B$6347=$E176),(LEN(db!$G$2:$G$6347)-LEN(SUBSTITUTE((UPPER(db!$G$2:$G$6347)),UPPER(AE$137),"")))/LEN(AE$137)))</f>
        <v>0</v>
      </c>
      <c r="AF176" s="30">
        <f>IF(AF$137="","",SUMPRODUCT(--(db!$B$2:$B$6347=$E176),(LEN(db!$G$2:$G$6347)-LEN(SUBSTITUTE((UPPER(db!$G$2:$G$6347)),UPPER(AF$137),"")))/LEN(AF$137)))</f>
        <v>0</v>
      </c>
      <c r="AG176" s="30">
        <f>IF(AG$137="","",SUMPRODUCT(--(db!$B$2:$B$6347=$E176),(LEN(db!$G$2:$G$6347)-LEN(SUBSTITUTE((UPPER(db!$G$2:$G$6347)),UPPER(AG$137),"")))/LEN(AG$137)))</f>
        <v>0</v>
      </c>
      <c r="AH176" s="30">
        <f>IF(AH$137="","",SUMPRODUCT(--(db!$B$2:$B$6347=$E176),(LEN(db!$G$2:$G$6347)-LEN(SUBSTITUTE((UPPER(db!$G$2:$G$6347)),UPPER(AH$137),"")))/LEN(AH$137)))</f>
        <v>0</v>
      </c>
      <c r="AI176" s="30">
        <f>IF(AI$137="","",SUMPRODUCT(--(db!$B$2:$B$6347=$E176),(LEN(db!$G$2:$G$6347)-LEN(SUBSTITUTE((UPPER(db!$G$2:$G$6347)),UPPER(AI$137),"")))/LEN(AI$137)))</f>
        <v>0</v>
      </c>
      <c r="AJ176" s="30">
        <f>IF(AJ$137="","",SUMPRODUCT(--(db!$B$2:$B$6347=$E176),(LEN(db!$G$2:$G$6347)-LEN(SUBSTITUTE((UPPER(db!$G$2:$G$6347)),UPPER(AJ$137),"")))/LEN(AJ$137)))</f>
        <v>0</v>
      </c>
      <c r="AK176" s="30">
        <f>IF(AK$137="","",SUMPRODUCT(--(db!$B$2:$B$6347=$E176),(LEN(db!$G$2:$G$6347)-LEN(SUBSTITUTE((UPPER(db!$G$2:$G$6347)),UPPER(AK$137),"")))/LEN(AK$137)))</f>
        <v>0</v>
      </c>
      <c r="AL176" s="30">
        <f>IF(AL$137="","",SUMPRODUCT(--(db!$B$2:$B$6347=$E176),(LEN(db!$G$2:$G$6347)-LEN(SUBSTITUTE((UPPER(db!$G$2:$G$6347)),UPPER(AL$137),"")))/LEN(AL$137)))</f>
        <v>0</v>
      </c>
      <c r="AM176" s="30">
        <f>IF(AM$137="","",SUMPRODUCT(--(db!$B$2:$B$6347=$E176),(LEN(db!$G$2:$G$6347)-LEN(SUBSTITUTE((UPPER(db!$G$2:$G$6347)),UPPER(AM$137),"")))/LEN(AM$137)))</f>
        <v>0</v>
      </c>
      <c r="AN176" s="30">
        <f>IF(AN$137="","",SUMPRODUCT(--(db!$B$2:$B$6347=$E176),(LEN(db!$G$2:$G$6347)-LEN(SUBSTITUTE((UPPER(db!$G$2:$G$6347)),UPPER(AN$137),"")))/LEN(AN$137)))</f>
        <v>0</v>
      </c>
      <c r="AO176" s="30">
        <f>IF(AO$137="","",SUMPRODUCT(--(db!$B$2:$B$6347=$E176),(LEN(db!$G$2:$G$6347)-LEN(SUBSTITUTE((UPPER(db!$G$2:$G$6347)),UPPER(AO$137),"")))/LEN(AO$137)))</f>
        <v>0</v>
      </c>
      <c r="AP176" s="30">
        <f>IF(AP$137="","",SUMPRODUCT(--(db!$B$2:$B$6347=$E176),(LEN(db!$G$2:$G$6347)-LEN(SUBSTITUTE((UPPER(db!$G$2:$G$6347)),UPPER(AP$137),"")))/LEN(AP$137)))</f>
        <v>0</v>
      </c>
      <c r="AQ176" s="222">
        <f>IF(AQ$137="","",SUMPRODUCT(--(db!$B$2:$B$6347=$E176),(LEN(db!$G$2:$G$6347)-LEN(SUBSTITUTE((UPPER(db!$G$2:$G$6347)),UPPER(AQ$137),"")))/LEN(AQ$137)))</f>
        <v>0</v>
      </c>
      <c r="AR176" s="120">
        <v>39</v>
      </c>
      <c r="AS176" s="115"/>
      <c r="AT176" s="115"/>
      <c r="AU176" s="122">
        <f t="shared" si="29"/>
        <v>0</v>
      </c>
      <c r="AW176" s="347">
        <v>25</v>
      </c>
      <c r="AX176" s="366" t="str">
        <f t="shared" si="31"/>
        <v>س</v>
      </c>
      <c r="AY176" s="366">
        <f t="shared" si="32"/>
        <v>60</v>
      </c>
      <c r="AZ176" s="295">
        <f t="shared" si="33"/>
        <v>0</v>
      </c>
      <c r="BA176" s="295">
        <f t="shared" si="34"/>
        <v>60</v>
      </c>
      <c r="BB176" s="367">
        <f t="shared" si="30"/>
        <v>0</v>
      </c>
      <c r="BC176" s="295">
        <f t="shared" si="35"/>
        <v>60</v>
      </c>
      <c r="BK176" s="61"/>
      <c r="BL176" s="61"/>
      <c r="BM176" s="61"/>
    </row>
    <row r="177" spans="3:65" x14ac:dyDescent="0.25">
      <c r="C177" s="115" t="s">
        <v>293</v>
      </c>
      <c r="D177" s="115">
        <v>48</v>
      </c>
      <c r="E177" s="116">
        <v>40</v>
      </c>
      <c r="F177" s="244">
        <f>IF(F$137="","",SUMPRODUCT(--(db!$B$2:$B$6347=$E177),(LEN(db!$G$2:$G$6347)-LEN(SUBSTITUTE((UPPER(db!$G$2:$G$6347)),UPPER(F$137),"")))/LEN(F$137)))</f>
        <v>0</v>
      </c>
      <c r="G177" s="168">
        <f>IF(G$137="","",SUMPRODUCT(--(db!$B$2:$B$6347=$E177),(LEN(db!$G$2:$G$6347)-LEN(SUBSTITUTE((UPPER(db!$G$2:$G$6347)),UPPER(G$137),"")))/LEN(G$137)))</f>
        <v>0</v>
      </c>
      <c r="H177" s="168">
        <f>IF(H$137="","",SUMPRODUCT(--(db!$B$2:$B$6347=$E177),(LEN(db!$G$2:$G$6347)-LEN(SUBSTITUTE((UPPER(db!$G$2:$G$6347)),UPPER(H$137),"")))/LEN(H$137)))</f>
        <v>0</v>
      </c>
      <c r="I177" s="168">
        <f>IF(I$137="","",SUMPRODUCT(--(db!$B$2:$B$6347=$E177),(LEN(db!$G$2:$G$6347)-LEN(SUBSTITUTE((UPPER(db!$G$2:$G$6347)),UPPER(I$137),"")))/LEN(I$137)))</f>
        <v>0</v>
      </c>
      <c r="J177" s="168">
        <f>IF(J$137="","",SUMPRODUCT(--(db!$B$2:$B$6347=$E177),(LEN(db!$G$2:$G$6347)-LEN(SUBSTITUTE((UPPER(db!$G$2:$G$6347)),UPPER(J$137),"")))/LEN(J$137)))</f>
        <v>0</v>
      </c>
      <c r="K177" s="168">
        <f>IF(K$137="","",SUMPRODUCT(--(db!$B$2:$B$6347=$E177),(LEN(db!$G$2:$G$6347)-LEN(SUBSTITUTE((UPPER(db!$G$2:$G$6347)),UPPER(K$137),"")))/LEN(K$137)))</f>
        <v>0</v>
      </c>
      <c r="L177" s="168">
        <f>IF(L$137="","",SUMPRODUCT(--(db!$B$2:$B$6347=$E177),(LEN(db!$G$2:$G$6347)-LEN(SUBSTITUTE((UPPER(db!$G$2:$G$6347)),UPPER(L$137),"")))/LEN(L$137)))</f>
        <v>0</v>
      </c>
      <c r="M177" s="168">
        <f>IF(M$137="","",SUMPRODUCT(--(db!$B$2:$B$6347=$E177),(LEN(db!$G$2:$G$6347)-LEN(SUBSTITUTE((UPPER(db!$G$2:$G$6347)),UPPER(M$137),"")))/LEN(M$137)))</f>
        <v>0</v>
      </c>
      <c r="N177" s="168">
        <f>IF(N$137="","",SUMPRODUCT(--(db!$B$2:$B$6347=$E177),(LEN(db!$G$2:$G$6347)-LEN(SUBSTITUTE((UPPER(db!$G$2:$G$6347)),UPPER(N$137),"")))/LEN(N$137)))</f>
        <v>0</v>
      </c>
      <c r="O177" s="168">
        <f>IF(O$137="","",SUMPRODUCT(--(db!$B$2:$B$6347=$E177),(LEN(db!$G$2:$G$6347)-LEN(SUBSTITUTE((UPPER(db!$G$2:$G$6347)),UPPER(O$137),"")))/LEN(O$137)))</f>
        <v>0</v>
      </c>
      <c r="P177" s="168">
        <f>IF(P$137="","",SUMPRODUCT(--(db!$B$2:$B$6347=$E177),(LEN(db!$G$2:$G$6347)-LEN(SUBSTITUTE((UPPER(db!$G$2:$G$6347)),UPPER(P$137),"")))/LEN(P$137)))</f>
        <v>0</v>
      </c>
      <c r="Q177" s="168">
        <f>IF(Q$137="","",SUMPRODUCT(--(db!$B$2:$B$6347=$E177),(LEN(db!$G$2:$G$6347)-LEN(SUBSTITUTE((UPPER(db!$G$2:$G$6347)),UPPER(Q$137),"")))/LEN(Q$137)))</f>
        <v>0</v>
      </c>
      <c r="R177" s="168">
        <f>IF(R$137="","",SUMPRODUCT(--(db!$B$2:$B$6347=$E177),(LEN(db!$G$2:$G$6347)-LEN(SUBSTITUTE((UPPER(db!$G$2:$G$6347)),UPPER(R$137),"")))/LEN(R$137)))</f>
        <v>0</v>
      </c>
      <c r="S177" s="168">
        <f>IF(S$137="","",SUMPRODUCT(--(db!$B$2:$B$6347=$E177),(LEN(db!$G$2:$G$6347)-LEN(SUBSTITUTE((UPPER(db!$G$2:$G$6347)),UPPER(S$137),"")))/LEN(S$137)))</f>
        <v>0</v>
      </c>
      <c r="T177" s="224"/>
      <c r="U177" s="168">
        <f>IF(U$137="","",SUMPRODUCT(--(db!$B$2:$B$6347=$E177),(LEN(db!$G$2:$G$6347)-LEN(SUBSTITUTE((UPPER(db!$G$2:$G$6347)),UPPER(U$137),"")))/LEN(U$137)))</f>
        <v>0</v>
      </c>
      <c r="V177" s="168">
        <f>IF(V$137="","",SUMPRODUCT(--(db!$B$2:$B$6347=$E177),(LEN(db!$G$2:$G$6347)-LEN(SUBSTITUTE((UPPER(db!$G$2:$G$6347)),UPPER(V$137),"")))/LEN(V$137)))</f>
        <v>0</v>
      </c>
      <c r="W177" s="168">
        <f>IF(W$137="","",SUMPRODUCT(--(db!$B$2:$B$6347=$E177),(LEN(db!$G$2:$G$6347)-LEN(SUBSTITUTE((UPPER(db!$G$2:$G$6347)),UPPER(W$137),"")))/LEN(W$137)))</f>
        <v>0</v>
      </c>
      <c r="X177" s="168">
        <f>IF(X$137="","",SUMPRODUCT(--(db!$B$2:$B$6347=$E177),(LEN(db!$G$2:$G$6347)-LEN(SUBSTITUTE((UPPER(db!$G$2:$G$6347)),UPPER(X$137),"")))/LEN(X$137)))</f>
        <v>0</v>
      </c>
      <c r="Y177" s="168">
        <f>IF(Y$137="","",SUMPRODUCT(--(db!$B$2:$B$6347=$E177),(LEN(db!$G$2:$G$6347)-LEN(SUBSTITUTE((UPPER(db!$G$2:$G$6347)),UPPER(Y$137),"")))/LEN(Y$137)))</f>
        <v>0</v>
      </c>
      <c r="Z177" s="168">
        <f>IF(Z$137="","",SUMPRODUCT(--(db!$B$2:$B$6347=$E177),(LEN(db!$G$2:$G$6347)-LEN(SUBSTITUTE((UPPER(db!$G$2:$G$6347)),UPPER(Z$137),"")))/LEN(Z$137)))</f>
        <v>0</v>
      </c>
      <c r="AA177" s="168">
        <f>IF(AA$137="","",SUMPRODUCT(--(db!$B$2:$B$6347=$E177),(LEN(db!$G$2:$G$6347)-LEN(SUBSTITUTE((UPPER(db!$G$2:$G$6347)),UPPER(AA$137),"")))/LEN(AA$137)))</f>
        <v>0</v>
      </c>
      <c r="AB177" s="224"/>
      <c r="AC177" s="168">
        <f>IF(AC$137="","",SUMPRODUCT(--(db!$B$2:$B$6347=$E177),(LEN(db!$G$2:$G$6347)-LEN(SUBSTITUTE((UPPER(db!$G$2:$G$6347)),UPPER(AC$137),"")))/LEN(AC$137)))</f>
        <v>0</v>
      </c>
      <c r="AD177" s="168">
        <f>IF(AD$137="","",SUMPRODUCT(--(db!$B$2:$B$6347=$E177),(LEN(db!$G$2:$G$6347)-LEN(SUBSTITUTE((UPPER(db!$G$2:$G$6347)),UPPER(AD$137),"")))/LEN(AD$137)))</f>
        <v>0</v>
      </c>
      <c r="AE177" s="168">
        <f>IF(AE$137="","",SUMPRODUCT(--(db!$B$2:$B$6347=$E177),(LEN(db!$G$2:$G$6347)-LEN(SUBSTITUTE((UPPER(db!$G$2:$G$6347)),UPPER(AE$137),"")))/LEN(AE$137)))</f>
        <v>0</v>
      </c>
      <c r="AF177" s="168">
        <f>IF(AF$137="","",SUMPRODUCT(--(db!$B$2:$B$6347=$E177),(LEN(db!$G$2:$G$6347)-LEN(SUBSTITUTE((UPPER(db!$G$2:$G$6347)),UPPER(AF$137),"")))/LEN(AF$137)))</f>
        <v>0</v>
      </c>
      <c r="AG177" s="168">
        <f>IF(AG$137="","",SUMPRODUCT(--(db!$B$2:$B$6347=$E177),(LEN(db!$G$2:$G$6347)-LEN(SUBSTITUTE((UPPER(db!$G$2:$G$6347)),UPPER(AG$137),"")))/LEN(AG$137)))</f>
        <v>0</v>
      </c>
      <c r="AH177" s="168">
        <f>IF(AH$137="","",SUMPRODUCT(--(db!$B$2:$B$6347=$E177),(LEN(db!$G$2:$G$6347)-LEN(SUBSTITUTE((UPPER(db!$G$2:$G$6347)),UPPER(AH$137),"")))/LEN(AH$137)))</f>
        <v>0</v>
      </c>
      <c r="AI177" s="168">
        <f>IF(AI$137="","",SUMPRODUCT(--(db!$B$2:$B$6347=$E177),(LEN(db!$G$2:$G$6347)-LEN(SUBSTITUTE((UPPER(db!$G$2:$G$6347)),UPPER(AI$137),"")))/LEN(AI$137)))</f>
        <v>0</v>
      </c>
      <c r="AJ177" s="168">
        <f>IF(AJ$137="","",SUMPRODUCT(--(db!$B$2:$B$6347=$E177),(LEN(db!$G$2:$G$6347)-LEN(SUBSTITUTE((UPPER(db!$G$2:$G$6347)),UPPER(AJ$137),"")))/LEN(AJ$137)))</f>
        <v>0</v>
      </c>
      <c r="AK177" s="168">
        <f>IF(AK$137="","",SUMPRODUCT(--(db!$B$2:$B$6347=$E177),(LEN(db!$G$2:$G$6347)-LEN(SUBSTITUTE((UPPER(db!$G$2:$G$6347)),UPPER(AK$137),"")))/LEN(AK$137)))</f>
        <v>0</v>
      </c>
      <c r="AL177" s="168">
        <f>IF(AL$137="","",SUMPRODUCT(--(db!$B$2:$B$6347=$E177),(LEN(db!$G$2:$G$6347)-LEN(SUBSTITUTE((UPPER(db!$G$2:$G$6347)),UPPER(AL$137),"")))/LEN(AL$137)))</f>
        <v>0</v>
      </c>
      <c r="AM177" s="168">
        <f>IF(AM$137="","",SUMPRODUCT(--(db!$B$2:$B$6347=$E177),(LEN(db!$G$2:$G$6347)-LEN(SUBSTITUTE((UPPER(db!$G$2:$G$6347)),UPPER(AM$137),"")))/LEN(AM$137)))</f>
        <v>0</v>
      </c>
      <c r="AN177" s="168">
        <f>IF(AN$137="","",SUMPRODUCT(--(db!$B$2:$B$6347=$E177),(LEN(db!$G$2:$G$6347)-LEN(SUBSTITUTE((UPPER(db!$G$2:$G$6347)),UPPER(AN$137),"")))/LEN(AN$137)))</f>
        <v>0</v>
      </c>
      <c r="AO177" s="168">
        <f>IF(AO$137="","",SUMPRODUCT(--(db!$B$2:$B$6347=$E177),(LEN(db!$G$2:$G$6347)-LEN(SUBSTITUTE((UPPER(db!$G$2:$G$6347)),UPPER(AO$137),"")))/LEN(AO$137)))</f>
        <v>0</v>
      </c>
      <c r="AP177" s="168">
        <f>IF(AP$137="","",SUMPRODUCT(--(db!$B$2:$B$6347=$E177),(LEN(db!$G$2:$G$6347)-LEN(SUBSTITUTE((UPPER(db!$G$2:$G$6347)),UPPER(AP$137),"")))/LEN(AP$137)))</f>
        <v>0</v>
      </c>
      <c r="AQ177" s="245">
        <f>IF(AQ$137="","",SUMPRODUCT(--(db!$B$2:$B$6347=$E177),(LEN(db!$G$2:$G$6347)-LEN(SUBSTITUTE((UPPER(db!$G$2:$G$6347)),UPPER(AQ$137),"")))/LEN(AQ$137)))</f>
        <v>0</v>
      </c>
      <c r="AR177" s="120">
        <v>40</v>
      </c>
      <c r="AS177" s="115">
        <v>48</v>
      </c>
      <c r="AT177" s="205" t="s">
        <v>375</v>
      </c>
      <c r="AU177" s="122">
        <f t="shared" si="29"/>
        <v>0</v>
      </c>
      <c r="AW177" s="347">
        <v>26</v>
      </c>
      <c r="AX177" s="366" t="str">
        <f t="shared" si="31"/>
        <v>ع</v>
      </c>
      <c r="AY177" s="366">
        <f t="shared" si="32"/>
        <v>70</v>
      </c>
      <c r="AZ177" s="295">
        <f t="shared" si="33"/>
        <v>0</v>
      </c>
      <c r="BA177" s="295">
        <f t="shared" si="34"/>
        <v>70</v>
      </c>
      <c r="BB177" s="367">
        <f t="shared" si="30"/>
        <v>0</v>
      </c>
      <c r="BC177" s="295">
        <f t="shared" si="35"/>
        <v>70</v>
      </c>
      <c r="BK177" s="61"/>
      <c r="BL177" s="61"/>
      <c r="BM177" s="61"/>
    </row>
    <row r="178" spans="3:65" x14ac:dyDescent="0.25">
      <c r="C178" s="115" t="s">
        <v>293</v>
      </c>
      <c r="D178" s="115">
        <v>48</v>
      </c>
      <c r="E178" s="116">
        <v>41</v>
      </c>
      <c r="F178" s="244">
        <f>IF(F$137="","",SUMPRODUCT(--(db!$B$2:$B$6347=$E178),(LEN(db!$G$2:$G$6347)-LEN(SUBSTITUTE((UPPER(db!$G$2:$G$6347)),UPPER(F$137),"")))/LEN(F$137)))</f>
        <v>0</v>
      </c>
      <c r="G178" s="168">
        <f>IF(G$137="","",SUMPRODUCT(--(db!$B$2:$B$6347=$E178),(LEN(db!$G$2:$G$6347)-LEN(SUBSTITUTE((UPPER(db!$G$2:$G$6347)),UPPER(G$137),"")))/LEN(G$137)))</f>
        <v>0</v>
      </c>
      <c r="H178" s="168">
        <f>IF(H$137="","",SUMPRODUCT(--(db!$B$2:$B$6347=$E178),(LEN(db!$G$2:$G$6347)-LEN(SUBSTITUTE((UPPER(db!$G$2:$G$6347)),UPPER(H$137),"")))/LEN(H$137)))</f>
        <v>0</v>
      </c>
      <c r="I178" s="168">
        <f>IF(I$137="","",SUMPRODUCT(--(db!$B$2:$B$6347=$E178),(LEN(db!$G$2:$G$6347)-LEN(SUBSTITUTE((UPPER(db!$G$2:$G$6347)),UPPER(I$137),"")))/LEN(I$137)))</f>
        <v>0</v>
      </c>
      <c r="J178" s="168">
        <f>IF(J$137="","",SUMPRODUCT(--(db!$B$2:$B$6347=$E178),(LEN(db!$G$2:$G$6347)-LEN(SUBSTITUTE((UPPER(db!$G$2:$G$6347)),UPPER(J$137),"")))/LEN(J$137)))</f>
        <v>0</v>
      </c>
      <c r="K178" s="168">
        <f>IF(K$137="","",SUMPRODUCT(--(db!$B$2:$B$6347=$E178),(LEN(db!$G$2:$G$6347)-LEN(SUBSTITUTE((UPPER(db!$G$2:$G$6347)),UPPER(K$137),"")))/LEN(K$137)))</f>
        <v>0</v>
      </c>
      <c r="L178" s="168">
        <f>IF(L$137="","",SUMPRODUCT(--(db!$B$2:$B$6347=$E178),(LEN(db!$G$2:$G$6347)-LEN(SUBSTITUTE((UPPER(db!$G$2:$G$6347)),UPPER(L$137),"")))/LEN(L$137)))</f>
        <v>0</v>
      </c>
      <c r="M178" s="168">
        <f>IF(M$137="","",SUMPRODUCT(--(db!$B$2:$B$6347=$E178),(LEN(db!$G$2:$G$6347)-LEN(SUBSTITUTE((UPPER(db!$G$2:$G$6347)),UPPER(M$137),"")))/LEN(M$137)))</f>
        <v>0</v>
      </c>
      <c r="N178" s="168">
        <f>IF(N$137="","",SUMPRODUCT(--(db!$B$2:$B$6347=$E178),(LEN(db!$G$2:$G$6347)-LEN(SUBSTITUTE((UPPER(db!$G$2:$G$6347)),UPPER(N$137),"")))/LEN(N$137)))</f>
        <v>0</v>
      </c>
      <c r="O178" s="168">
        <f>IF(O$137="","",SUMPRODUCT(--(db!$B$2:$B$6347=$E178),(LEN(db!$G$2:$G$6347)-LEN(SUBSTITUTE((UPPER(db!$G$2:$G$6347)),UPPER(O$137),"")))/LEN(O$137)))</f>
        <v>0</v>
      </c>
      <c r="P178" s="168">
        <f>IF(P$137="","",SUMPRODUCT(--(db!$B$2:$B$6347=$E178),(LEN(db!$G$2:$G$6347)-LEN(SUBSTITUTE((UPPER(db!$G$2:$G$6347)),UPPER(P$137),"")))/LEN(P$137)))</f>
        <v>0</v>
      </c>
      <c r="Q178" s="168">
        <f>IF(Q$137="","",SUMPRODUCT(--(db!$B$2:$B$6347=$E178),(LEN(db!$G$2:$G$6347)-LEN(SUBSTITUTE((UPPER(db!$G$2:$G$6347)),UPPER(Q$137),"")))/LEN(Q$137)))</f>
        <v>0</v>
      </c>
      <c r="R178" s="168">
        <f>IF(R$137="","",SUMPRODUCT(--(db!$B$2:$B$6347=$E178),(LEN(db!$G$2:$G$6347)-LEN(SUBSTITUTE((UPPER(db!$G$2:$G$6347)),UPPER(R$137),"")))/LEN(R$137)))</f>
        <v>0</v>
      </c>
      <c r="S178" s="168">
        <f>IF(S$137="","",SUMPRODUCT(--(db!$B$2:$B$6347=$E178),(LEN(db!$G$2:$G$6347)-LEN(SUBSTITUTE((UPPER(db!$G$2:$G$6347)),UPPER(S$137),"")))/LEN(S$137)))</f>
        <v>0</v>
      </c>
      <c r="T178" s="224"/>
      <c r="U178" s="168">
        <f>IF(U$137="","",SUMPRODUCT(--(db!$B$2:$B$6347=$E178),(LEN(db!$G$2:$G$6347)-LEN(SUBSTITUTE((UPPER(db!$G$2:$G$6347)),UPPER(U$137),"")))/LEN(U$137)))</f>
        <v>0</v>
      </c>
      <c r="V178" s="168">
        <f>IF(V$137="","",SUMPRODUCT(--(db!$B$2:$B$6347=$E178),(LEN(db!$G$2:$G$6347)-LEN(SUBSTITUTE((UPPER(db!$G$2:$G$6347)),UPPER(V$137),"")))/LEN(V$137)))</f>
        <v>0</v>
      </c>
      <c r="W178" s="168">
        <f>IF(W$137="","",SUMPRODUCT(--(db!$B$2:$B$6347=$E178),(LEN(db!$G$2:$G$6347)-LEN(SUBSTITUTE((UPPER(db!$G$2:$G$6347)),UPPER(W$137),"")))/LEN(W$137)))</f>
        <v>0</v>
      </c>
      <c r="X178" s="168">
        <f>IF(X$137="","",SUMPRODUCT(--(db!$B$2:$B$6347=$E178),(LEN(db!$G$2:$G$6347)-LEN(SUBSTITUTE((UPPER(db!$G$2:$G$6347)),UPPER(X$137),"")))/LEN(X$137)))</f>
        <v>0</v>
      </c>
      <c r="Y178" s="168">
        <f>IF(Y$137="","",SUMPRODUCT(--(db!$B$2:$B$6347=$E178),(LEN(db!$G$2:$G$6347)-LEN(SUBSTITUTE((UPPER(db!$G$2:$G$6347)),UPPER(Y$137),"")))/LEN(Y$137)))</f>
        <v>0</v>
      </c>
      <c r="Z178" s="168">
        <f>IF(Z$137="","",SUMPRODUCT(--(db!$B$2:$B$6347=$E178),(LEN(db!$G$2:$G$6347)-LEN(SUBSTITUTE((UPPER(db!$G$2:$G$6347)),UPPER(Z$137),"")))/LEN(Z$137)))</f>
        <v>0</v>
      </c>
      <c r="AA178" s="168">
        <f>IF(AA$137="","",SUMPRODUCT(--(db!$B$2:$B$6347=$E178),(LEN(db!$G$2:$G$6347)-LEN(SUBSTITUTE((UPPER(db!$G$2:$G$6347)),UPPER(AA$137),"")))/LEN(AA$137)))</f>
        <v>0</v>
      </c>
      <c r="AB178" s="224"/>
      <c r="AC178" s="168">
        <f>IF(AC$137="","",SUMPRODUCT(--(db!$B$2:$B$6347=$E178),(LEN(db!$G$2:$G$6347)-LEN(SUBSTITUTE((UPPER(db!$G$2:$G$6347)),UPPER(AC$137),"")))/LEN(AC$137)))</f>
        <v>0</v>
      </c>
      <c r="AD178" s="168">
        <f>IF(AD$137="","",SUMPRODUCT(--(db!$B$2:$B$6347=$E178),(LEN(db!$G$2:$G$6347)-LEN(SUBSTITUTE((UPPER(db!$G$2:$G$6347)),UPPER(AD$137),"")))/LEN(AD$137)))</f>
        <v>0</v>
      </c>
      <c r="AE178" s="168">
        <f>IF(AE$137="","",SUMPRODUCT(--(db!$B$2:$B$6347=$E178),(LEN(db!$G$2:$G$6347)-LEN(SUBSTITUTE((UPPER(db!$G$2:$G$6347)),UPPER(AE$137),"")))/LEN(AE$137)))</f>
        <v>0</v>
      </c>
      <c r="AF178" s="168">
        <f>IF(AF$137="","",SUMPRODUCT(--(db!$B$2:$B$6347=$E178),(LEN(db!$G$2:$G$6347)-LEN(SUBSTITUTE((UPPER(db!$G$2:$G$6347)),UPPER(AF$137),"")))/LEN(AF$137)))</f>
        <v>0</v>
      </c>
      <c r="AG178" s="168">
        <f>IF(AG$137="","",SUMPRODUCT(--(db!$B$2:$B$6347=$E178),(LEN(db!$G$2:$G$6347)-LEN(SUBSTITUTE((UPPER(db!$G$2:$G$6347)),UPPER(AG$137),"")))/LEN(AG$137)))</f>
        <v>0</v>
      </c>
      <c r="AH178" s="168">
        <f>IF(AH$137="","",SUMPRODUCT(--(db!$B$2:$B$6347=$E178),(LEN(db!$G$2:$G$6347)-LEN(SUBSTITUTE((UPPER(db!$G$2:$G$6347)),UPPER(AH$137),"")))/LEN(AH$137)))</f>
        <v>0</v>
      </c>
      <c r="AI178" s="168">
        <f>IF(AI$137="","",SUMPRODUCT(--(db!$B$2:$B$6347=$E178),(LEN(db!$G$2:$G$6347)-LEN(SUBSTITUTE((UPPER(db!$G$2:$G$6347)),UPPER(AI$137),"")))/LEN(AI$137)))</f>
        <v>0</v>
      </c>
      <c r="AJ178" s="168">
        <f>IF(AJ$137="","",SUMPRODUCT(--(db!$B$2:$B$6347=$E178),(LEN(db!$G$2:$G$6347)-LEN(SUBSTITUTE((UPPER(db!$G$2:$G$6347)),UPPER(AJ$137),"")))/LEN(AJ$137)))</f>
        <v>0</v>
      </c>
      <c r="AK178" s="168">
        <f>IF(AK$137="","",SUMPRODUCT(--(db!$B$2:$B$6347=$E178),(LEN(db!$G$2:$G$6347)-LEN(SUBSTITUTE((UPPER(db!$G$2:$G$6347)),UPPER(AK$137),"")))/LEN(AK$137)))</f>
        <v>0</v>
      </c>
      <c r="AL178" s="168">
        <f>IF(AL$137="","",SUMPRODUCT(--(db!$B$2:$B$6347=$E178),(LEN(db!$G$2:$G$6347)-LEN(SUBSTITUTE((UPPER(db!$G$2:$G$6347)),UPPER(AL$137),"")))/LEN(AL$137)))</f>
        <v>0</v>
      </c>
      <c r="AM178" s="168">
        <f>IF(AM$137="","",SUMPRODUCT(--(db!$B$2:$B$6347=$E178),(LEN(db!$G$2:$G$6347)-LEN(SUBSTITUTE((UPPER(db!$G$2:$G$6347)),UPPER(AM$137),"")))/LEN(AM$137)))</f>
        <v>0</v>
      </c>
      <c r="AN178" s="168">
        <f>IF(AN$137="","",SUMPRODUCT(--(db!$B$2:$B$6347=$E178),(LEN(db!$G$2:$G$6347)-LEN(SUBSTITUTE((UPPER(db!$G$2:$G$6347)),UPPER(AN$137),"")))/LEN(AN$137)))</f>
        <v>0</v>
      </c>
      <c r="AO178" s="168">
        <f>IF(AO$137="","",SUMPRODUCT(--(db!$B$2:$B$6347=$E178),(LEN(db!$G$2:$G$6347)-LEN(SUBSTITUTE((UPPER(db!$G$2:$G$6347)),UPPER(AO$137),"")))/LEN(AO$137)))</f>
        <v>0</v>
      </c>
      <c r="AP178" s="168">
        <f>IF(AP$137="","",SUMPRODUCT(--(db!$B$2:$B$6347=$E178),(LEN(db!$G$2:$G$6347)-LEN(SUBSTITUTE((UPPER(db!$G$2:$G$6347)),UPPER(AP$137),"")))/LEN(AP$137)))</f>
        <v>0</v>
      </c>
      <c r="AQ178" s="245">
        <f>IF(AQ$137="","",SUMPRODUCT(--(db!$B$2:$B$6347=$E178),(LEN(db!$G$2:$G$6347)-LEN(SUBSTITUTE((UPPER(db!$G$2:$G$6347)),UPPER(AQ$137),"")))/LEN(AQ$137)))</f>
        <v>0</v>
      </c>
      <c r="AR178" s="120">
        <v>41</v>
      </c>
      <c r="AS178" s="115">
        <v>48</v>
      </c>
      <c r="AT178" s="205" t="s">
        <v>375</v>
      </c>
      <c r="AU178" s="122">
        <f t="shared" si="29"/>
        <v>0</v>
      </c>
      <c r="AW178" s="347">
        <v>27</v>
      </c>
      <c r="AX178" s="366" t="str">
        <f t="shared" si="31"/>
        <v>ف</v>
      </c>
      <c r="AY178" s="366">
        <f t="shared" si="32"/>
        <v>80</v>
      </c>
      <c r="AZ178" s="295">
        <f t="shared" si="33"/>
        <v>0</v>
      </c>
      <c r="BA178" s="295">
        <f t="shared" si="34"/>
        <v>80</v>
      </c>
      <c r="BB178" s="367">
        <f t="shared" si="30"/>
        <v>0</v>
      </c>
      <c r="BC178" s="295">
        <f t="shared" si="35"/>
        <v>80</v>
      </c>
      <c r="BK178" s="61"/>
      <c r="BL178" s="61"/>
      <c r="BM178" s="61"/>
    </row>
    <row r="179" spans="3:65" x14ac:dyDescent="0.25">
      <c r="C179" s="115" t="s">
        <v>296</v>
      </c>
      <c r="D179" s="115">
        <v>278</v>
      </c>
      <c r="E179" s="116">
        <v>42</v>
      </c>
      <c r="F179" s="246">
        <f>IF(F$137="","",SUMPRODUCT(--(db!$B$2:$B$6347=$E179),(LEN(db!$G$2:$G$6347)-LEN(SUBSTITUTE((UPPER(db!$G$2:$G$6347)),UPPER(F$137),"")))/LEN(F$137)))</f>
        <v>0</v>
      </c>
      <c r="G179" s="171">
        <f>IF(G$137="","",SUMPRODUCT(--(db!$B$2:$B$6347=$E179),(LEN(db!$G$2:$G$6347)-LEN(SUBSTITUTE((UPPER(db!$G$2:$G$6347)),UPPER(G$137),"")))/LEN(G$137)))</f>
        <v>0</v>
      </c>
      <c r="H179" s="171">
        <f>IF(H$137="","",SUMPRODUCT(--(db!$B$2:$B$6347=$E179),(LEN(db!$G$2:$G$6347)-LEN(SUBSTITUTE((UPPER(db!$G$2:$G$6347)),UPPER(H$137),"")))/LEN(H$137)))</f>
        <v>0</v>
      </c>
      <c r="I179" s="171">
        <f>IF(I$137="","",SUMPRODUCT(--(db!$B$2:$B$6347=$E179),(LEN(db!$G$2:$G$6347)-LEN(SUBSTITUTE((UPPER(db!$G$2:$G$6347)),UPPER(I$137),"")))/LEN(I$137)))</f>
        <v>0</v>
      </c>
      <c r="J179" s="171">
        <f>IF(J$137="","",SUMPRODUCT(--(db!$B$2:$B$6347=$E179),(LEN(db!$G$2:$G$6347)-LEN(SUBSTITUTE((UPPER(db!$G$2:$G$6347)),UPPER(J$137),"")))/LEN(J$137)))</f>
        <v>0</v>
      </c>
      <c r="K179" s="171">
        <f>IF(K$137="","",SUMPRODUCT(--(db!$B$2:$B$6347=$E179),(LEN(db!$G$2:$G$6347)-LEN(SUBSTITUTE((UPPER(db!$G$2:$G$6347)),UPPER(K$137),"")))/LEN(K$137)))</f>
        <v>0</v>
      </c>
      <c r="L179" s="171">
        <f>IF(L$137="","",SUMPRODUCT(--(db!$B$2:$B$6347=$E179),(LEN(db!$G$2:$G$6347)-LEN(SUBSTITUTE((UPPER(db!$G$2:$G$6347)),UPPER(L$137),"")))/LEN(L$137)))</f>
        <v>0</v>
      </c>
      <c r="M179" s="171">
        <f>IF(M$137="","",SUMPRODUCT(--(db!$B$2:$B$6347=$E179),(LEN(db!$G$2:$G$6347)-LEN(SUBSTITUTE((UPPER(db!$G$2:$G$6347)),UPPER(M$137),"")))/LEN(M$137)))</f>
        <v>0</v>
      </c>
      <c r="N179" s="171">
        <f>IF(N$137="","",SUMPRODUCT(--(db!$B$2:$B$6347=$E179),(LEN(db!$G$2:$G$6347)-LEN(SUBSTITUTE((UPPER(db!$G$2:$G$6347)),UPPER(N$137),"")))/LEN(N$137)))</f>
        <v>0</v>
      </c>
      <c r="O179" s="171">
        <f>IF(O$137="","",SUMPRODUCT(--(db!$B$2:$B$6347=$E179),(LEN(db!$G$2:$G$6347)-LEN(SUBSTITUTE((UPPER(db!$G$2:$G$6347)),UPPER(O$137),"")))/LEN(O$137)))</f>
        <v>0</v>
      </c>
      <c r="P179" s="171">
        <f>IF(P$137="","",SUMPRODUCT(--(db!$B$2:$B$6347=$E179),(LEN(db!$G$2:$G$6347)-LEN(SUBSTITUTE((UPPER(db!$G$2:$G$6347)),UPPER(P$137),"")))/LEN(P$137)))</f>
        <v>0</v>
      </c>
      <c r="Q179" s="171">
        <f>IF(Q$137="","",SUMPRODUCT(--(db!$B$2:$B$6347=$E179),(LEN(db!$G$2:$G$6347)-LEN(SUBSTITUTE((UPPER(db!$G$2:$G$6347)),UPPER(Q$137),"")))/LEN(Q$137)))</f>
        <v>0</v>
      </c>
      <c r="R179" s="171">
        <f>IF(R$137="","",SUMPRODUCT(--(db!$B$2:$B$6347=$E179),(LEN(db!$G$2:$G$6347)-LEN(SUBSTITUTE((UPPER(db!$G$2:$G$6347)),UPPER(R$137),"")))/LEN(R$137)))</f>
        <v>0</v>
      </c>
      <c r="S179" s="171">
        <f>IF(S$137="","",SUMPRODUCT(--(db!$B$2:$B$6347=$E179),(LEN(db!$G$2:$G$6347)-LEN(SUBSTITUTE((UPPER(db!$G$2:$G$6347)),UPPER(S$137),"")))/LEN(S$137)))</f>
        <v>0</v>
      </c>
      <c r="T179" s="224"/>
      <c r="U179" s="171">
        <f>IF(U$137="","",SUMPRODUCT(--(db!$B$2:$B$6347=$E179),(LEN(db!$G$2:$G$6347)-LEN(SUBSTITUTE((UPPER(db!$G$2:$G$6347)),UPPER(U$137),"")))/LEN(U$137)))</f>
        <v>0</v>
      </c>
      <c r="V179" s="171">
        <f>IF(V$137="","",SUMPRODUCT(--(db!$B$2:$B$6347=$E179),(LEN(db!$G$2:$G$6347)-LEN(SUBSTITUTE((UPPER(db!$G$2:$G$6347)),UPPER(V$137),"")))/LEN(V$137)))</f>
        <v>0</v>
      </c>
      <c r="W179" s="171">
        <f>IF(W$137="","",SUMPRODUCT(--(db!$B$2:$B$6347=$E179),(LEN(db!$G$2:$G$6347)-LEN(SUBSTITUTE((UPPER(db!$G$2:$G$6347)),UPPER(W$137),"")))/LEN(W$137)))</f>
        <v>0</v>
      </c>
      <c r="X179" s="171">
        <f>IF(X$137="","",SUMPRODUCT(--(db!$B$2:$B$6347=$E179),(LEN(db!$G$2:$G$6347)-LEN(SUBSTITUTE((UPPER(db!$G$2:$G$6347)),UPPER(X$137),"")))/LEN(X$137)))</f>
        <v>0</v>
      </c>
      <c r="Y179" s="171">
        <f>IF(Y$137="","",SUMPRODUCT(--(db!$B$2:$B$6347=$E179),(LEN(db!$G$2:$G$6347)-LEN(SUBSTITUTE((UPPER(db!$G$2:$G$6347)),UPPER(Y$137),"")))/LEN(Y$137)))</f>
        <v>0</v>
      </c>
      <c r="Z179" s="171">
        <f>IF(Z$137="","",SUMPRODUCT(--(db!$B$2:$B$6347=$E179),(LEN(db!$G$2:$G$6347)-LEN(SUBSTITUTE((UPPER(db!$G$2:$G$6347)),UPPER(Z$137),"")))/LEN(Z$137)))</f>
        <v>0</v>
      </c>
      <c r="AA179" s="171">
        <f>IF(AA$137="","",SUMPRODUCT(--(db!$B$2:$B$6347=$E179),(LEN(db!$G$2:$G$6347)-LEN(SUBSTITUTE((UPPER(db!$G$2:$G$6347)),UPPER(AA$137),"")))/LEN(AA$137)))</f>
        <v>0</v>
      </c>
      <c r="AB179" s="224"/>
      <c r="AC179" s="172">
        <f>IF(AC$137="","",SUMPRODUCT(--(db!$B$2:$B$6347=$E179),(LEN(db!$G$2:$G$6347)-LEN(SUBSTITUTE((UPPER(db!$G$2:$G$6347)),UPPER(AC$137),"")))/LEN(AC$137)))</f>
        <v>0</v>
      </c>
      <c r="AD179" s="224"/>
      <c r="AE179" s="224"/>
      <c r="AF179" s="172">
        <f>IF(AF$137="","",SUMPRODUCT(--(db!$B$2:$B$6347=$E179),(LEN(db!$G$2:$G$6347)-LEN(SUBSTITUTE((UPPER(db!$G$2:$G$6347)),UPPER(AF$137),"")))/LEN(AF$137)))</f>
        <v>0</v>
      </c>
      <c r="AG179" s="172">
        <f>IF(AG$137="","",SUMPRODUCT(--(db!$B$2:$B$6347=$E179),(LEN(db!$G$2:$G$6347)-LEN(SUBSTITUTE((UPPER(db!$G$2:$G$6347)),UPPER(AG$137),"")))/LEN(AG$137)))</f>
        <v>0</v>
      </c>
      <c r="AH179" s="224"/>
      <c r="AI179" s="172">
        <f>IF(AI$137="","",SUMPRODUCT(--(db!$B$2:$B$6347=$E179),(LEN(db!$G$2:$G$6347)-LEN(SUBSTITUTE((UPPER(db!$G$2:$G$6347)),UPPER(AI$137),"")))/LEN(AI$137)))</f>
        <v>0</v>
      </c>
      <c r="AJ179" s="172">
        <f>IF(AJ$137="","",SUMPRODUCT(--(db!$B$2:$B$6347=$E179),(LEN(db!$G$2:$G$6347)-LEN(SUBSTITUTE((UPPER(db!$G$2:$G$6347)),UPPER(AJ$137),"")))/LEN(AJ$137)))</f>
        <v>0</v>
      </c>
      <c r="AK179" s="172">
        <f>IF(AK$137="","",SUMPRODUCT(--(db!$B$2:$B$6347=$E179),(LEN(db!$G$2:$G$6347)-LEN(SUBSTITUTE((UPPER(db!$G$2:$G$6347)),UPPER(AK$137),"")))/LEN(AK$137)))</f>
        <v>0</v>
      </c>
      <c r="AL179" s="172">
        <f>IF(AL$137="","",SUMPRODUCT(--(db!$B$2:$B$6347=$E179),(LEN(db!$G$2:$G$6347)-LEN(SUBSTITUTE((UPPER(db!$G$2:$G$6347)),UPPER(AL$137),"")))/LEN(AL$137)))</f>
        <v>0</v>
      </c>
      <c r="AM179" s="172">
        <f>IF(AM$137="","",SUMPRODUCT(--(db!$B$2:$B$6347=$E179),(LEN(db!$G$2:$G$6347)-LEN(SUBSTITUTE((UPPER(db!$G$2:$G$6347)),UPPER(AM$137),"")))/LEN(AM$137)))</f>
        <v>0</v>
      </c>
      <c r="AN179" s="172">
        <f>IF(AN$137="","",SUMPRODUCT(--(db!$B$2:$B$6347=$E179),(LEN(db!$G$2:$G$6347)-LEN(SUBSTITUTE((UPPER(db!$G$2:$G$6347)),UPPER(AN$137),"")))/LEN(AN$137)))</f>
        <v>0</v>
      </c>
      <c r="AO179" s="172">
        <f>IF(AO$137="","",SUMPRODUCT(--(db!$B$2:$B$6347=$E179),(LEN(db!$G$2:$G$6347)-LEN(SUBSTITUTE((UPPER(db!$G$2:$G$6347)),UPPER(AO$137),"")))/LEN(AO$137)))</f>
        <v>0</v>
      </c>
      <c r="AP179" s="172">
        <f>IF(AP$137="","",SUMPRODUCT(--(db!$B$2:$B$6347=$E179),(LEN(db!$G$2:$G$6347)-LEN(SUBSTITUTE((UPPER(db!$G$2:$G$6347)),UPPER(AP$137),"")))/LEN(AP$137)))</f>
        <v>0</v>
      </c>
      <c r="AQ179" s="247">
        <f>IF(AQ$137="","",SUMPRODUCT(--(db!$B$2:$B$6347=$E179),(LEN(db!$G$2:$G$6347)-LEN(SUBSTITUTE((UPPER(db!$G$2:$G$6347)),UPPER(AQ$137),"")))/LEN(AQ$137)))</f>
        <v>0</v>
      </c>
      <c r="AR179" s="120">
        <v>42</v>
      </c>
      <c r="AS179" s="115">
        <v>278</v>
      </c>
      <c r="AT179" s="115" t="s">
        <v>296</v>
      </c>
      <c r="AU179" s="122">
        <f t="shared" si="29"/>
        <v>0</v>
      </c>
      <c r="AW179" s="347">
        <v>28</v>
      </c>
      <c r="AX179" s="366" t="str">
        <f t="shared" si="31"/>
        <v>ص</v>
      </c>
      <c r="AY179" s="366">
        <f t="shared" si="32"/>
        <v>90</v>
      </c>
      <c r="AZ179" s="295">
        <f t="shared" si="33"/>
        <v>0</v>
      </c>
      <c r="BA179" s="295">
        <f t="shared" si="34"/>
        <v>90</v>
      </c>
      <c r="BB179" s="367">
        <f t="shared" si="30"/>
        <v>0</v>
      </c>
      <c r="BC179" s="295">
        <f t="shared" si="35"/>
        <v>90</v>
      </c>
      <c r="BK179" s="61"/>
      <c r="BL179" s="61"/>
      <c r="BM179" s="61"/>
    </row>
    <row r="180" spans="3:65" x14ac:dyDescent="0.25">
      <c r="C180" s="115" t="s">
        <v>293</v>
      </c>
      <c r="D180" s="115">
        <v>48</v>
      </c>
      <c r="E180" s="116">
        <v>43</v>
      </c>
      <c r="F180" s="244">
        <f>IF(F$137="","",SUMPRODUCT(--(db!$B$2:$B$6347=$E180),(LEN(db!$G$2:$G$6347)-LEN(SUBSTITUTE((UPPER(db!$G$2:$G$6347)),UPPER(F$137),"")))/LEN(F$137)))</f>
        <v>0</v>
      </c>
      <c r="G180" s="168">
        <f>IF(G$137="","",SUMPRODUCT(--(db!$B$2:$B$6347=$E180),(LEN(db!$G$2:$G$6347)-LEN(SUBSTITUTE((UPPER(db!$G$2:$G$6347)),UPPER(G$137),"")))/LEN(G$137)))</f>
        <v>0</v>
      </c>
      <c r="H180" s="168">
        <f>IF(H$137="","",SUMPRODUCT(--(db!$B$2:$B$6347=$E180),(LEN(db!$G$2:$G$6347)-LEN(SUBSTITUTE((UPPER(db!$G$2:$G$6347)),UPPER(H$137),"")))/LEN(H$137)))</f>
        <v>0</v>
      </c>
      <c r="I180" s="168">
        <f>IF(I$137="","",SUMPRODUCT(--(db!$B$2:$B$6347=$E180),(LEN(db!$G$2:$G$6347)-LEN(SUBSTITUTE((UPPER(db!$G$2:$G$6347)),UPPER(I$137),"")))/LEN(I$137)))</f>
        <v>0</v>
      </c>
      <c r="J180" s="168">
        <f>IF(J$137="","",SUMPRODUCT(--(db!$B$2:$B$6347=$E180),(LEN(db!$G$2:$G$6347)-LEN(SUBSTITUTE((UPPER(db!$G$2:$G$6347)),UPPER(J$137),"")))/LEN(J$137)))</f>
        <v>0</v>
      </c>
      <c r="K180" s="168">
        <f>IF(K$137="","",SUMPRODUCT(--(db!$B$2:$B$6347=$E180),(LEN(db!$G$2:$G$6347)-LEN(SUBSTITUTE((UPPER(db!$G$2:$G$6347)),UPPER(K$137),"")))/LEN(K$137)))</f>
        <v>0</v>
      </c>
      <c r="L180" s="168">
        <f>IF(L$137="","",SUMPRODUCT(--(db!$B$2:$B$6347=$E180),(LEN(db!$G$2:$G$6347)-LEN(SUBSTITUTE((UPPER(db!$G$2:$G$6347)),UPPER(L$137),"")))/LEN(L$137)))</f>
        <v>0</v>
      </c>
      <c r="M180" s="168">
        <f>IF(M$137="","",SUMPRODUCT(--(db!$B$2:$B$6347=$E180),(LEN(db!$G$2:$G$6347)-LEN(SUBSTITUTE((UPPER(db!$G$2:$G$6347)),UPPER(M$137),"")))/LEN(M$137)))</f>
        <v>0</v>
      </c>
      <c r="N180" s="168">
        <f>IF(N$137="","",SUMPRODUCT(--(db!$B$2:$B$6347=$E180),(LEN(db!$G$2:$G$6347)-LEN(SUBSTITUTE((UPPER(db!$G$2:$G$6347)),UPPER(N$137),"")))/LEN(N$137)))</f>
        <v>0</v>
      </c>
      <c r="O180" s="168">
        <f>IF(O$137="","",SUMPRODUCT(--(db!$B$2:$B$6347=$E180),(LEN(db!$G$2:$G$6347)-LEN(SUBSTITUTE((UPPER(db!$G$2:$G$6347)),UPPER(O$137),"")))/LEN(O$137)))</f>
        <v>0</v>
      </c>
      <c r="P180" s="168">
        <f>IF(P$137="","",SUMPRODUCT(--(db!$B$2:$B$6347=$E180),(LEN(db!$G$2:$G$6347)-LEN(SUBSTITUTE((UPPER(db!$G$2:$G$6347)),UPPER(P$137),"")))/LEN(P$137)))</f>
        <v>0</v>
      </c>
      <c r="Q180" s="168">
        <f>IF(Q$137="","",SUMPRODUCT(--(db!$B$2:$B$6347=$E180),(LEN(db!$G$2:$G$6347)-LEN(SUBSTITUTE((UPPER(db!$G$2:$G$6347)),UPPER(Q$137),"")))/LEN(Q$137)))</f>
        <v>0</v>
      </c>
      <c r="R180" s="168">
        <f>IF(R$137="","",SUMPRODUCT(--(db!$B$2:$B$6347=$E180),(LEN(db!$G$2:$G$6347)-LEN(SUBSTITUTE((UPPER(db!$G$2:$G$6347)),UPPER(R$137),"")))/LEN(R$137)))</f>
        <v>0</v>
      </c>
      <c r="S180" s="168">
        <f>IF(S$137="","",SUMPRODUCT(--(db!$B$2:$B$6347=$E180),(LEN(db!$G$2:$G$6347)-LEN(SUBSTITUTE((UPPER(db!$G$2:$G$6347)),UPPER(S$137),"")))/LEN(S$137)))</f>
        <v>0</v>
      </c>
      <c r="T180" s="224"/>
      <c r="U180" s="168">
        <f>IF(U$137="","",SUMPRODUCT(--(db!$B$2:$B$6347=$E180),(LEN(db!$G$2:$G$6347)-LEN(SUBSTITUTE((UPPER(db!$G$2:$G$6347)),UPPER(U$137),"")))/LEN(U$137)))</f>
        <v>0</v>
      </c>
      <c r="V180" s="168">
        <f>IF(V$137="","",SUMPRODUCT(--(db!$B$2:$B$6347=$E180),(LEN(db!$G$2:$G$6347)-LEN(SUBSTITUTE((UPPER(db!$G$2:$G$6347)),UPPER(V$137),"")))/LEN(V$137)))</f>
        <v>0</v>
      </c>
      <c r="W180" s="168">
        <f>IF(W$137="","",SUMPRODUCT(--(db!$B$2:$B$6347=$E180),(LEN(db!$G$2:$G$6347)-LEN(SUBSTITUTE((UPPER(db!$G$2:$G$6347)),UPPER(W$137),"")))/LEN(W$137)))</f>
        <v>0</v>
      </c>
      <c r="X180" s="168">
        <f>IF(X$137="","",SUMPRODUCT(--(db!$B$2:$B$6347=$E180),(LEN(db!$G$2:$G$6347)-LEN(SUBSTITUTE((UPPER(db!$G$2:$G$6347)),UPPER(X$137),"")))/LEN(X$137)))</f>
        <v>0</v>
      </c>
      <c r="Y180" s="168">
        <f>IF(Y$137="","",SUMPRODUCT(--(db!$B$2:$B$6347=$E180),(LEN(db!$G$2:$G$6347)-LEN(SUBSTITUTE((UPPER(db!$G$2:$G$6347)),UPPER(Y$137),"")))/LEN(Y$137)))</f>
        <v>0</v>
      </c>
      <c r="Z180" s="168">
        <f>IF(Z$137="","",SUMPRODUCT(--(db!$B$2:$B$6347=$E180),(LEN(db!$G$2:$G$6347)-LEN(SUBSTITUTE((UPPER(db!$G$2:$G$6347)),UPPER(Z$137),"")))/LEN(Z$137)))</f>
        <v>0</v>
      </c>
      <c r="AA180" s="168">
        <f>IF(AA$137="","",SUMPRODUCT(--(db!$B$2:$B$6347=$E180),(LEN(db!$G$2:$G$6347)-LEN(SUBSTITUTE((UPPER(db!$G$2:$G$6347)),UPPER(AA$137),"")))/LEN(AA$137)))</f>
        <v>0</v>
      </c>
      <c r="AB180" s="224"/>
      <c r="AC180" s="168">
        <f>IF(AC$137="","",SUMPRODUCT(--(db!$B$2:$B$6347=$E180),(LEN(db!$G$2:$G$6347)-LEN(SUBSTITUTE((UPPER(db!$G$2:$G$6347)),UPPER(AC$137),"")))/LEN(AC$137)))</f>
        <v>0</v>
      </c>
      <c r="AD180" s="168">
        <f>IF(AD$137="","",SUMPRODUCT(--(db!$B$2:$B$6347=$E180),(LEN(db!$G$2:$G$6347)-LEN(SUBSTITUTE((UPPER(db!$G$2:$G$6347)),UPPER(AD$137),"")))/LEN(AD$137)))</f>
        <v>0</v>
      </c>
      <c r="AE180" s="168">
        <f>IF(AE$137="","",SUMPRODUCT(--(db!$B$2:$B$6347=$E180),(LEN(db!$G$2:$G$6347)-LEN(SUBSTITUTE((UPPER(db!$G$2:$G$6347)),UPPER(AE$137),"")))/LEN(AE$137)))</f>
        <v>0</v>
      </c>
      <c r="AF180" s="168">
        <f>IF(AF$137="","",SUMPRODUCT(--(db!$B$2:$B$6347=$E180),(LEN(db!$G$2:$G$6347)-LEN(SUBSTITUTE((UPPER(db!$G$2:$G$6347)),UPPER(AF$137),"")))/LEN(AF$137)))</f>
        <v>0</v>
      </c>
      <c r="AG180" s="168">
        <f>IF(AG$137="","",SUMPRODUCT(--(db!$B$2:$B$6347=$E180),(LEN(db!$G$2:$G$6347)-LEN(SUBSTITUTE((UPPER(db!$G$2:$G$6347)),UPPER(AG$137),"")))/LEN(AG$137)))</f>
        <v>0</v>
      </c>
      <c r="AH180" s="168">
        <f>IF(AH$137="","",SUMPRODUCT(--(db!$B$2:$B$6347=$E180),(LEN(db!$G$2:$G$6347)-LEN(SUBSTITUTE((UPPER(db!$G$2:$G$6347)),UPPER(AH$137),"")))/LEN(AH$137)))</f>
        <v>0</v>
      </c>
      <c r="AI180" s="168">
        <f>IF(AI$137="","",SUMPRODUCT(--(db!$B$2:$B$6347=$E180),(LEN(db!$G$2:$G$6347)-LEN(SUBSTITUTE((UPPER(db!$G$2:$G$6347)),UPPER(AI$137),"")))/LEN(AI$137)))</f>
        <v>0</v>
      </c>
      <c r="AJ180" s="168">
        <f>IF(AJ$137="","",SUMPRODUCT(--(db!$B$2:$B$6347=$E180),(LEN(db!$G$2:$G$6347)-LEN(SUBSTITUTE((UPPER(db!$G$2:$G$6347)),UPPER(AJ$137),"")))/LEN(AJ$137)))</f>
        <v>0</v>
      </c>
      <c r="AK180" s="168">
        <f>IF(AK$137="","",SUMPRODUCT(--(db!$B$2:$B$6347=$E180),(LEN(db!$G$2:$G$6347)-LEN(SUBSTITUTE((UPPER(db!$G$2:$G$6347)),UPPER(AK$137),"")))/LEN(AK$137)))</f>
        <v>0</v>
      </c>
      <c r="AL180" s="168">
        <f>IF(AL$137="","",SUMPRODUCT(--(db!$B$2:$B$6347=$E180),(LEN(db!$G$2:$G$6347)-LEN(SUBSTITUTE((UPPER(db!$G$2:$G$6347)),UPPER(AL$137),"")))/LEN(AL$137)))</f>
        <v>0</v>
      </c>
      <c r="AM180" s="168">
        <f>IF(AM$137="","",SUMPRODUCT(--(db!$B$2:$B$6347=$E180),(LEN(db!$G$2:$G$6347)-LEN(SUBSTITUTE((UPPER(db!$G$2:$G$6347)),UPPER(AM$137),"")))/LEN(AM$137)))</f>
        <v>0</v>
      </c>
      <c r="AN180" s="168">
        <f>IF(AN$137="","",SUMPRODUCT(--(db!$B$2:$B$6347=$E180),(LEN(db!$G$2:$G$6347)-LEN(SUBSTITUTE((UPPER(db!$G$2:$G$6347)),UPPER(AN$137),"")))/LEN(AN$137)))</f>
        <v>0</v>
      </c>
      <c r="AO180" s="168">
        <f>IF(AO$137="","",SUMPRODUCT(--(db!$B$2:$B$6347=$E180),(LEN(db!$G$2:$G$6347)-LEN(SUBSTITUTE((UPPER(db!$G$2:$G$6347)),UPPER(AO$137),"")))/LEN(AO$137)))</f>
        <v>0</v>
      </c>
      <c r="AP180" s="168">
        <f>IF(AP$137="","",SUMPRODUCT(--(db!$B$2:$B$6347=$E180),(LEN(db!$G$2:$G$6347)-LEN(SUBSTITUTE((UPPER(db!$G$2:$G$6347)),UPPER(AP$137),"")))/LEN(AP$137)))</f>
        <v>0</v>
      </c>
      <c r="AQ180" s="245">
        <f>IF(AQ$137="","",SUMPRODUCT(--(db!$B$2:$B$6347=$E180),(LEN(db!$G$2:$G$6347)-LEN(SUBSTITUTE((UPPER(db!$G$2:$G$6347)),UPPER(AQ$137),"")))/LEN(AQ$137)))</f>
        <v>0</v>
      </c>
      <c r="AR180" s="120">
        <v>43</v>
      </c>
      <c r="AS180" s="115">
        <v>48</v>
      </c>
      <c r="AT180" s="205" t="s">
        <v>375</v>
      </c>
      <c r="AU180" s="122">
        <f t="shared" si="29"/>
        <v>0</v>
      </c>
      <c r="AW180" s="347">
        <v>29</v>
      </c>
      <c r="AX180" s="366" t="str">
        <f t="shared" si="31"/>
        <v>ق</v>
      </c>
      <c r="AY180" s="366">
        <f t="shared" si="32"/>
        <v>100</v>
      </c>
      <c r="AZ180" s="295">
        <f t="shared" si="33"/>
        <v>0</v>
      </c>
      <c r="BA180" s="295">
        <f t="shared" si="34"/>
        <v>100</v>
      </c>
      <c r="BB180" s="367">
        <f t="shared" si="30"/>
        <v>0</v>
      </c>
      <c r="BC180" s="295">
        <f t="shared" si="35"/>
        <v>100</v>
      </c>
      <c r="BK180" s="61"/>
      <c r="BL180" s="61"/>
      <c r="BM180" s="61"/>
    </row>
    <row r="181" spans="3:65" x14ac:dyDescent="0.25">
      <c r="C181" s="115" t="s">
        <v>293</v>
      </c>
      <c r="D181" s="115">
        <v>48</v>
      </c>
      <c r="E181" s="116">
        <v>44</v>
      </c>
      <c r="F181" s="244">
        <f>IF(F$137="","",SUMPRODUCT(--(db!$B$2:$B$6347=$E181),(LEN(db!$G$2:$G$6347)-LEN(SUBSTITUTE((UPPER(db!$G$2:$G$6347)),UPPER(F$137),"")))/LEN(F$137)))</f>
        <v>0</v>
      </c>
      <c r="G181" s="168">
        <f>IF(G$137="","",SUMPRODUCT(--(db!$B$2:$B$6347=$E181),(LEN(db!$G$2:$G$6347)-LEN(SUBSTITUTE((UPPER(db!$G$2:$G$6347)),UPPER(G$137),"")))/LEN(G$137)))</f>
        <v>0</v>
      </c>
      <c r="H181" s="168">
        <f>IF(H$137="","",SUMPRODUCT(--(db!$B$2:$B$6347=$E181),(LEN(db!$G$2:$G$6347)-LEN(SUBSTITUTE((UPPER(db!$G$2:$G$6347)),UPPER(H$137),"")))/LEN(H$137)))</f>
        <v>0</v>
      </c>
      <c r="I181" s="168">
        <f>IF(I$137="","",SUMPRODUCT(--(db!$B$2:$B$6347=$E181),(LEN(db!$G$2:$G$6347)-LEN(SUBSTITUTE((UPPER(db!$G$2:$G$6347)),UPPER(I$137),"")))/LEN(I$137)))</f>
        <v>0</v>
      </c>
      <c r="J181" s="168">
        <f>IF(J$137="","",SUMPRODUCT(--(db!$B$2:$B$6347=$E181),(LEN(db!$G$2:$G$6347)-LEN(SUBSTITUTE((UPPER(db!$G$2:$G$6347)),UPPER(J$137),"")))/LEN(J$137)))</f>
        <v>0</v>
      </c>
      <c r="K181" s="168">
        <f>IF(K$137="","",SUMPRODUCT(--(db!$B$2:$B$6347=$E181),(LEN(db!$G$2:$G$6347)-LEN(SUBSTITUTE((UPPER(db!$G$2:$G$6347)),UPPER(K$137),"")))/LEN(K$137)))</f>
        <v>0</v>
      </c>
      <c r="L181" s="168">
        <f>IF(L$137="","",SUMPRODUCT(--(db!$B$2:$B$6347=$E181),(LEN(db!$G$2:$G$6347)-LEN(SUBSTITUTE((UPPER(db!$G$2:$G$6347)),UPPER(L$137),"")))/LEN(L$137)))</f>
        <v>0</v>
      </c>
      <c r="M181" s="168">
        <f>IF(M$137="","",SUMPRODUCT(--(db!$B$2:$B$6347=$E181),(LEN(db!$G$2:$G$6347)-LEN(SUBSTITUTE((UPPER(db!$G$2:$G$6347)),UPPER(M$137),"")))/LEN(M$137)))</f>
        <v>0</v>
      </c>
      <c r="N181" s="168">
        <f>IF(N$137="","",SUMPRODUCT(--(db!$B$2:$B$6347=$E181),(LEN(db!$G$2:$G$6347)-LEN(SUBSTITUTE((UPPER(db!$G$2:$G$6347)),UPPER(N$137),"")))/LEN(N$137)))</f>
        <v>0</v>
      </c>
      <c r="O181" s="168">
        <f>IF(O$137="","",SUMPRODUCT(--(db!$B$2:$B$6347=$E181),(LEN(db!$G$2:$G$6347)-LEN(SUBSTITUTE((UPPER(db!$G$2:$G$6347)),UPPER(O$137),"")))/LEN(O$137)))</f>
        <v>0</v>
      </c>
      <c r="P181" s="168">
        <f>IF(P$137="","",SUMPRODUCT(--(db!$B$2:$B$6347=$E181),(LEN(db!$G$2:$G$6347)-LEN(SUBSTITUTE((UPPER(db!$G$2:$G$6347)),UPPER(P$137),"")))/LEN(P$137)))</f>
        <v>0</v>
      </c>
      <c r="Q181" s="168">
        <f>IF(Q$137="","",SUMPRODUCT(--(db!$B$2:$B$6347=$E181),(LEN(db!$G$2:$G$6347)-LEN(SUBSTITUTE((UPPER(db!$G$2:$G$6347)),UPPER(Q$137),"")))/LEN(Q$137)))</f>
        <v>0</v>
      </c>
      <c r="R181" s="168">
        <f>IF(R$137="","",SUMPRODUCT(--(db!$B$2:$B$6347=$E181),(LEN(db!$G$2:$G$6347)-LEN(SUBSTITUTE((UPPER(db!$G$2:$G$6347)),UPPER(R$137),"")))/LEN(R$137)))</f>
        <v>0</v>
      </c>
      <c r="S181" s="168">
        <f>IF(S$137="","",SUMPRODUCT(--(db!$B$2:$B$6347=$E181),(LEN(db!$G$2:$G$6347)-LEN(SUBSTITUTE((UPPER(db!$G$2:$G$6347)),UPPER(S$137),"")))/LEN(S$137)))</f>
        <v>0</v>
      </c>
      <c r="T181" s="224"/>
      <c r="U181" s="168">
        <f>IF(U$137="","",SUMPRODUCT(--(db!$B$2:$B$6347=$E181),(LEN(db!$G$2:$G$6347)-LEN(SUBSTITUTE((UPPER(db!$G$2:$G$6347)),UPPER(U$137),"")))/LEN(U$137)))</f>
        <v>0</v>
      </c>
      <c r="V181" s="168">
        <f>IF(V$137="","",SUMPRODUCT(--(db!$B$2:$B$6347=$E181),(LEN(db!$G$2:$G$6347)-LEN(SUBSTITUTE((UPPER(db!$G$2:$G$6347)),UPPER(V$137),"")))/LEN(V$137)))</f>
        <v>0</v>
      </c>
      <c r="W181" s="168">
        <f>IF(W$137="","",SUMPRODUCT(--(db!$B$2:$B$6347=$E181),(LEN(db!$G$2:$G$6347)-LEN(SUBSTITUTE((UPPER(db!$G$2:$G$6347)),UPPER(W$137),"")))/LEN(W$137)))</f>
        <v>0</v>
      </c>
      <c r="X181" s="168">
        <f>IF(X$137="","",SUMPRODUCT(--(db!$B$2:$B$6347=$E181),(LEN(db!$G$2:$G$6347)-LEN(SUBSTITUTE((UPPER(db!$G$2:$G$6347)),UPPER(X$137),"")))/LEN(X$137)))</f>
        <v>0</v>
      </c>
      <c r="Y181" s="168">
        <f>IF(Y$137="","",SUMPRODUCT(--(db!$B$2:$B$6347=$E181),(LEN(db!$G$2:$G$6347)-LEN(SUBSTITUTE((UPPER(db!$G$2:$G$6347)),UPPER(Y$137),"")))/LEN(Y$137)))</f>
        <v>0</v>
      </c>
      <c r="Z181" s="168">
        <f>IF(Z$137="","",SUMPRODUCT(--(db!$B$2:$B$6347=$E181),(LEN(db!$G$2:$G$6347)-LEN(SUBSTITUTE((UPPER(db!$G$2:$G$6347)),UPPER(Z$137),"")))/LEN(Z$137)))</f>
        <v>0</v>
      </c>
      <c r="AA181" s="168">
        <f>IF(AA$137="","",SUMPRODUCT(--(db!$B$2:$B$6347=$E181),(LEN(db!$G$2:$G$6347)-LEN(SUBSTITUTE((UPPER(db!$G$2:$G$6347)),UPPER(AA$137),"")))/LEN(AA$137)))</f>
        <v>0</v>
      </c>
      <c r="AB181" s="224"/>
      <c r="AC181" s="168">
        <f>IF(AC$137="","",SUMPRODUCT(--(db!$B$2:$B$6347=$E181),(LEN(db!$G$2:$G$6347)-LEN(SUBSTITUTE((UPPER(db!$G$2:$G$6347)),UPPER(AC$137),"")))/LEN(AC$137)))</f>
        <v>0</v>
      </c>
      <c r="AD181" s="168">
        <f>IF(AD$137="","",SUMPRODUCT(--(db!$B$2:$B$6347=$E181),(LEN(db!$G$2:$G$6347)-LEN(SUBSTITUTE((UPPER(db!$G$2:$G$6347)),UPPER(AD$137),"")))/LEN(AD$137)))</f>
        <v>0</v>
      </c>
      <c r="AE181" s="168">
        <f>IF(AE$137="","",SUMPRODUCT(--(db!$B$2:$B$6347=$E181),(LEN(db!$G$2:$G$6347)-LEN(SUBSTITUTE((UPPER(db!$G$2:$G$6347)),UPPER(AE$137),"")))/LEN(AE$137)))</f>
        <v>0</v>
      </c>
      <c r="AF181" s="168">
        <f>IF(AF$137="","",SUMPRODUCT(--(db!$B$2:$B$6347=$E181),(LEN(db!$G$2:$G$6347)-LEN(SUBSTITUTE((UPPER(db!$G$2:$G$6347)),UPPER(AF$137),"")))/LEN(AF$137)))</f>
        <v>0</v>
      </c>
      <c r="AG181" s="168">
        <f>IF(AG$137="","",SUMPRODUCT(--(db!$B$2:$B$6347=$E181),(LEN(db!$G$2:$G$6347)-LEN(SUBSTITUTE((UPPER(db!$G$2:$G$6347)),UPPER(AG$137),"")))/LEN(AG$137)))</f>
        <v>0</v>
      </c>
      <c r="AH181" s="168">
        <f>IF(AH$137="","",SUMPRODUCT(--(db!$B$2:$B$6347=$E181),(LEN(db!$G$2:$G$6347)-LEN(SUBSTITUTE((UPPER(db!$G$2:$G$6347)),UPPER(AH$137),"")))/LEN(AH$137)))</f>
        <v>0</v>
      </c>
      <c r="AI181" s="168">
        <f>IF(AI$137="","",SUMPRODUCT(--(db!$B$2:$B$6347=$E181),(LEN(db!$G$2:$G$6347)-LEN(SUBSTITUTE((UPPER(db!$G$2:$G$6347)),UPPER(AI$137),"")))/LEN(AI$137)))</f>
        <v>0</v>
      </c>
      <c r="AJ181" s="168">
        <f>IF(AJ$137="","",SUMPRODUCT(--(db!$B$2:$B$6347=$E181),(LEN(db!$G$2:$G$6347)-LEN(SUBSTITUTE((UPPER(db!$G$2:$G$6347)),UPPER(AJ$137),"")))/LEN(AJ$137)))</f>
        <v>0</v>
      </c>
      <c r="AK181" s="168">
        <f>IF(AK$137="","",SUMPRODUCT(--(db!$B$2:$B$6347=$E181),(LEN(db!$G$2:$G$6347)-LEN(SUBSTITUTE((UPPER(db!$G$2:$G$6347)),UPPER(AK$137),"")))/LEN(AK$137)))</f>
        <v>0</v>
      </c>
      <c r="AL181" s="168">
        <f>IF(AL$137="","",SUMPRODUCT(--(db!$B$2:$B$6347=$E181),(LEN(db!$G$2:$G$6347)-LEN(SUBSTITUTE((UPPER(db!$G$2:$G$6347)),UPPER(AL$137),"")))/LEN(AL$137)))</f>
        <v>0</v>
      </c>
      <c r="AM181" s="168">
        <f>IF(AM$137="","",SUMPRODUCT(--(db!$B$2:$B$6347=$E181),(LEN(db!$G$2:$G$6347)-LEN(SUBSTITUTE((UPPER(db!$G$2:$G$6347)),UPPER(AM$137),"")))/LEN(AM$137)))</f>
        <v>0</v>
      </c>
      <c r="AN181" s="168">
        <f>IF(AN$137="","",SUMPRODUCT(--(db!$B$2:$B$6347=$E181),(LEN(db!$G$2:$G$6347)-LEN(SUBSTITUTE((UPPER(db!$G$2:$G$6347)),UPPER(AN$137),"")))/LEN(AN$137)))</f>
        <v>0</v>
      </c>
      <c r="AO181" s="168">
        <f>IF(AO$137="","",SUMPRODUCT(--(db!$B$2:$B$6347=$E181),(LEN(db!$G$2:$G$6347)-LEN(SUBSTITUTE((UPPER(db!$G$2:$G$6347)),UPPER(AO$137),"")))/LEN(AO$137)))</f>
        <v>0</v>
      </c>
      <c r="AP181" s="168">
        <f>IF(AP$137="","",SUMPRODUCT(--(db!$B$2:$B$6347=$E181),(LEN(db!$G$2:$G$6347)-LEN(SUBSTITUTE((UPPER(db!$G$2:$G$6347)),UPPER(AP$137),"")))/LEN(AP$137)))</f>
        <v>0</v>
      </c>
      <c r="AQ181" s="245">
        <f>IF(AQ$137="","",SUMPRODUCT(--(db!$B$2:$B$6347=$E181),(LEN(db!$G$2:$G$6347)-LEN(SUBSTITUTE((UPPER(db!$G$2:$G$6347)),UPPER(AQ$137),"")))/LEN(AQ$137)))</f>
        <v>0</v>
      </c>
      <c r="AR181" s="120">
        <v>44</v>
      </c>
      <c r="AS181" s="115">
        <v>48</v>
      </c>
      <c r="AT181" s="205" t="s">
        <v>375</v>
      </c>
      <c r="AU181" s="122">
        <f t="shared" si="29"/>
        <v>0</v>
      </c>
      <c r="AW181" s="347">
        <v>30</v>
      </c>
      <c r="AX181" s="366" t="str">
        <f t="shared" si="31"/>
        <v>ر</v>
      </c>
      <c r="AY181" s="366">
        <f t="shared" si="32"/>
        <v>200</v>
      </c>
      <c r="AZ181" s="295">
        <f t="shared" si="33"/>
        <v>0</v>
      </c>
      <c r="BA181" s="295">
        <f t="shared" si="34"/>
        <v>200</v>
      </c>
      <c r="BB181" s="367">
        <f t="shared" si="30"/>
        <v>0</v>
      </c>
      <c r="BC181" s="295">
        <f t="shared" si="35"/>
        <v>200</v>
      </c>
      <c r="BK181" s="61"/>
      <c r="BL181" s="61"/>
      <c r="BM181" s="61"/>
    </row>
    <row r="182" spans="3:65" x14ac:dyDescent="0.25">
      <c r="C182" s="115" t="s">
        <v>293</v>
      </c>
      <c r="D182" s="115">
        <v>48</v>
      </c>
      <c r="E182" s="116">
        <v>45</v>
      </c>
      <c r="F182" s="244">
        <f>IF(F$137="","",SUMPRODUCT(--(db!$B$2:$B$6347=$E182),(LEN(db!$G$2:$G$6347)-LEN(SUBSTITUTE((UPPER(db!$G$2:$G$6347)),UPPER(F$137),"")))/LEN(F$137)))</f>
        <v>0</v>
      </c>
      <c r="G182" s="168">
        <f>IF(G$137="","",SUMPRODUCT(--(db!$B$2:$B$6347=$E182),(LEN(db!$G$2:$G$6347)-LEN(SUBSTITUTE((UPPER(db!$G$2:$G$6347)),UPPER(G$137),"")))/LEN(G$137)))</f>
        <v>0</v>
      </c>
      <c r="H182" s="168">
        <f>IF(H$137="","",SUMPRODUCT(--(db!$B$2:$B$6347=$E182),(LEN(db!$G$2:$G$6347)-LEN(SUBSTITUTE((UPPER(db!$G$2:$G$6347)),UPPER(H$137),"")))/LEN(H$137)))</f>
        <v>0</v>
      </c>
      <c r="I182" s="168">
        <f>IF(I$137="","",SUMPRODUCT(--(db!$B$2:$B$6347=$E182),(LEN(db!$G$2:$G$6347)-LEN(SUBSTITUTE((UPPER(db!$G$2:$G$6347)),UPPER(I$137),"")))/LEN(I$137)))</f>
        <v>0</v>
      </c>
      <c r="J182" s="168">
        <f>IF(J$137="","",SUMPRODUCT(--(db!$B$2:$B$6347=$E182),(LEN(db!$G$2:$G$6347)-LEN(SUBSTITUTE((UPPER(db!$G$2:$G$6347)),UPPER(J$137),"")))/LEN(J$137)))</f>
        <v>0</v>
      </c>
      <c r="K182" s="168">
        <f>IF(K$137="","",SUMPRODUCT(--(db!$B$2:$B$6347=$E182),(LEN(db!$G$2:$G$6347)-LEN(SUBSTITUTE((UPPER(db!$G$2:$G$6347)),UPPER(K$137),"")))/LEN(K$137)))</f>
        <v>0</v>
      </c>
      <c r="L182" s="168">
        <f>IF(L$137="","",SUMPRODUCT(--(db!$B$2:$B$6347=$E182),(LEN(db!$G$2:$G$6347)-LEN(SUBSTITUTE((UPPER(db!$G$2:$G$6347)),UPPER(L$137),"")))/LEN(L$137)))</f>
        <v>0</v>
      </c>
      <c r="M182" s="168">
        <f>IF(M$137="","",SUMPRODUCT(--(db!$B$2:$B$6347=$E182),(LEN(db!$G$2:$G$6347)-LEN(SUBSTITUTE((UPPER(db!$G$2:$G$6347)),UPPER(M$137),"")))/LEN(M$137)))</f>
        <v>0</v>
      </c>
      <c r="N182" s="168">
        <f>IF(N$137="","",SUMPRODUCT(--(db!$B$2:$B$6347=$E182),(LEN(db!$G$2:$G$6347)-LEN(SUBSTITUTE((UPPER(db!$G$2:$G$6347)),UPPER(N$137),"")))/LEN(N$137)))</f>
        <v>0</v>
      </c>
      <c r="O182" s="168">
        <f>IF(O$137="","",SUMPRODUCT(--(db!$B$2:$B$6347=$E182),(LEN(db!$G$2:$G$6347)-LEN(SUBSTITUTE((UPPER(db!$G$2:$G$6347)),UPPER(O$137),"")))/LEN(O$137)))</f>
        <v>0</v>
      </c>
      <c r="P182" s="168">
        <f>IF(P$137="","",SUMPRODUCT(--(db!$B$2:$B$6347=$E182),(LEN(db!$G$2:$G$6347)-LEN(SUBSTITUTE((UPPER(db!$G$2:$G$6347)),UPPER(P$137),"")))/LEN(P$137)))</f>
        <v>0</v>
      </c>
      <c r="Q182" s="168">
        <f>IF(Q$137="","",SUMPRODUCT(--(db!$B$2:$B$6347=$E182),(LEN(db!$G$2:$G$6347)-LEN(SUBSTITUTE((UPPER(db!$G$2:$G$6347)),UPPER(Q$137),"")))/LEN(Q$137)))</f>
        <v>0</v>
      </c>
      <c r="R182" s="168">
        <f>IF(R$137="","",SUMPRODUCT(--(db!$B$2:$B$6347=$E182),(LEN(db!$G$2:$G$6347)-LEN(SUBSTITUTE((UPPER(db!$G$2:$G$6347)),UPPER(R$137),"")))/LEN(R$137)))</f>
        <v>0</v>
      </c>
      <c r="S182" s="168">
        <f>IF(S$137="","",SUMPRODUCT(--(db!$B$2:$B$6347=$E182),(LEN(db!$G$2:$G$6347)-LEN(SUBSTITUTE((UPPER(db!$G$2:$G$6347)),UPPER(S$137),"")))/LEN(S$137)))</f>
        <v>0</v>
      </c>
      <c r="T182" s="224"/>
      <c r="U182" s="168">
        <f>IF(U$137="","",SUMPRODUCT(--(db!$B$2:$B$6347=$E182),(LEN(db!$G$2:$G$6347)-LEN(SUBSTITUTE((UPPER(db!$G$2:$G$6347)),UPPER(U$137),"")))/LEN(U$137)))</f>
        <v>0</v>
      </c>
      <c r="V182" s="168">
        <f>IF(V$137="","",SUMPRODUCT(--(db!$B$2:$B$6347=$E182),(LEN(db!$G$2:$G$6347)-LEN(SUBSTITUTE((UPPER(db!$G$2:$G$6347)),UPPER(V$137),"")))/LEN(V$137)))</f>
        <v>0</v>
      </c>
      <c r="W182" s="168">
        <f>IF(W$137="","",SUMPRODUCT(--(db!$B$2:$B$6347=$E182),(LEN(db!$G$2:$G$6347)-LEN(SUBSTITUTE((UPPER(db!$G$2:$G$6347)),UPPER(W$137),"")))/LEN(W$137)))</f>
        <v>0</v>
      </c>
      <c r="X182" s="168">
        <f>IF(X$137="","",SUMPRODUCT(--(db!$B$2:$B$6347=$E182),(LEN(db!$G$2:$G$6347)-LEN(SUBSTITUTE((UPPER(db!$G$2:$G$6347)),UPPER(X$137),"")))/LEN(X$137)))</f>
        <v>0</v>
      </c>
      <c r="Y182" s="168">
        <f>IF(Y$137="","",SUMPRODUCT(--(db!$B$2:$B$6347=$E182),(LEN(db!$G$2:$G$6347)-LEN(SUBSTITUTE((UPPER(db!$G$2:$G$6347)),UPPER(Y$137),"")))/LEN(Y$137)))</f>
        <v>0</v>
      </c>
      <c r="Z182" s="168">
        <f>IF(Z$137="","",SUMPRODUCT(--(db!$B$2:$B$6347=$E182),(LEN(db!$G$2:$G$6347)-LEN(SUBSTITUTE((UPPER(db!$G$2:$G$6347)),UPPER(Z$137),"")))/LEN(Z$137)))</f>
        <v>0</v>
      </c>
      <c r="AA182" s="168">
        <f>IF(AA$137="","",SUMPRODUCT(--(db!$B$2:$B$6347=$E182),(LEN(db!$G$2:$G$6347)-LEN(SUBSTITUTE((UPPER(db!$G$2:$G$6347)),UPPER(AA$137),"")))/LEN(AA$137)))</f>
        <v>0</v>
      </c>
      <c r="AB182" s="224"/>
      <c r="AC182" s="168">
        <f>IF(AC$137="","",SUMPRODUCT(--(db!$B$2:$B$6347=$E182),(LEN(db!$G$2:$G$6347)-LEN(SUBSTITUTE((UPPER(db!$G$2:$G$6347)),UPPER(AC$137),"")))/LEN(AC$137)))</f>
        <v>0</v>
      </c>
      <c r="AD182" s="168">
        <f>IF(AD$137="","",SUMPRODUCT(--(db!$B$2:$B$6347=$E182),(LEN(db!$G$2:$G$6347)-LEN(SUBSTITUTE((UPPER(db!$G$2:$G$6347)),UPPER(AD$137),"")))/LEN(AD$137)))</f>
        <v>0</v>
      </c>
      <c r="AE182" s="168">
        <f>IF(AE$137="","",SUMPRODUCT(--(db!$B$2:$B$6347=$E182),(LEN(db!$G$2:$G$6347)-LEN(SUBSTITUTE((UPPER(db!$G$2:$G$6347)),UPPER(AE$137),"")))/LEN(AE$137)))</f>
        <v>0</v>
      </c>
      <c r="AF182" s="168">
        <f>IF(AF$137="","",SUMPRODUCT(--(db!$B$2:$B$6347=$E182),(LEN(db!$G$2:$G$6347)-LEN(SUBSTITUTE((UPPER(db!$G$2:$G$6347)),UPPER(AF$137),"")))/LEN(AF$137)))</f>
        <v>0</v>
      </c>
      <c r="AG182" s="168">
        <f>IF(AG$137="","",SUMPRODUCT(--(db!$B$2:$B$6347=$E182),(LEN(db!$G$2:$G$6347)-LEN(SUBSTITUTE((UPPER(db!$G$2:$G$6347)),UPPER(AG$137),"")))/LEN(AG$137)))</f>
        <v>0</v>
      </c>
      <c r="AH182" s="168">
        <f>IF(AH$137="","",SUMPRODUCT(--(db!$B$2:$B$6347=$E182),(LEN(db!$G$2:$G$6347)-LEN(SUBSTITUTE((UPPER(db!$G$2:$G$6347)),UPPER(AH$137),"")))/LEN(AH$137)))</f>
        <v>0</v>
      </c>
      <c r="AI182" s="168">
        <f>IF(AI$137="","",SUMPRODUCT(--(db!$B$2:$B$6347=$E182),(LEN(db!$G$2:$G$6347)-LEN(SUBSTITUTE((UPPER(db!$G$2:$G$6347)),UPPER(AI$137),"")))/LEN(AI$137)))</f>
        <v>0</v>
      </c>
      <c r="AJ182" s="168">
        <f>IF(AJ$137="","",SUMPRODUCT(--(db!$B$2:$B$6347=$E182),(LEN(db!$G$2:$G$6347)-LEN(SUBSTITUTE((UPPER(db!$G$2:$G$6347)),UPPER(AJ$137),"")))/LEN(AJ$137)))</f>
        <v>0</v>
      </c>
      <c r="AK182" s="168">
        <f>IF(AK$137="","",SUMPRODUCT(--(db!$B$2:$B$6347=$E182),(LEN(db!$G$2:$G$6347)-LEN(SUBSTITUTE((UPPER(db!$G$2:$G$6347)),UPPER(AK$137),"")))/LEN(AK$137)))</f>
        <v>0</v>
      </c>
      <c r="AL182" s="168">
        <f>IF(AL$137="","",SUMPRODUCT(--(db!$B$2:$B$6347=$E182),(LEN(db!$G$2:$G$6347)-LEN(SUBSTITUTE((UPPER(db!$G$2:$G$6347)),UPPER(AL$137),"")))/LEN(AL$137)))</f>
        <v>0</v>
      </c>
      <c r="AM182" s="168">
        <f>IF(AM$137="","",SUMPRODUCT(--(db!$B$2:$B$6347=$E182),(LEN(db!$G$2:$G$6347)-LEN(SUBSTITUTE((UPPER(db!$G$2:$G$6347)),UPPER(AM$137),"")))/LEN(AM$137)))</f>
        <v>0</v>
      </c>
      <c r="AN182" s="168">
        <f>IF(AN$137="","",SUMPRODUCT(--(db!$B$2:$B$6347=$E182),(LEN(db!$G$2:$G$6347)-LEN(SUBSTITUTE((UPPER(db!$G$2:$G$6347)),UPPER(AN$137),"")))/LEN(AN$137)))</f>
        <v>0</v>
      </c>
      <c r="AO182" s="168">
        <f>IF(AO$137="","",SUMPRODUCT(--(db!$B$2:$B$6347=$E182),(LEN(db!$G$2:$G$6347)-LEN(SUBSTITUTE((UPPER(db!$G$2:$G$6347)),UPPER(AO$137),"")))/LEN(AO$137)))</f>
        <v>0</v>
      </c>
      <c r="AP182" s="168">
        <f>IF(AP$137="","",SUMPRODUCT(--(db!$B$2:$B$6347=$E182),(LEN(db!$G$2:$G$6347)-LEN(SUBSTITUTE((UPPER(db!$G$2:$G$6347)),UPPER(AP$137),"")))/LEN(AP$137)))</f>
        <v>0</v>
      </c>
      <c r="AQ182" s="245">
        <f>IF(AQ$137="","",SUMPRODUCT(--(db!$B$2:$B$6347=$E182),(LEN(db!$G$2:$G$6347)-LEN(SUBSTITUTE((UPPER(db!$G$2:$G$6347)),UPPER(AQ$137),"")))/LEN(AQ$137)))</f>
        <v>0</v>
      </c>
      <c r="AR182" s="120">
        <v>45</v>
      </c>
      <c r="AS182" s="115">
        <v>48</v>
      </c>
      <c r="AT182" s="205" t="s">
        <v>375</v>
      </c>
      <c r="AU182" s="122">
        <f t="shared" si="29"/>
        <v>0</v>
      </c>
      <c r="AW182" s="347">
        <v>31</v>
      </c>
      <c r="AX182" s="366" t="str">
        <f t="shared" si="31"/>
        <v>ش</v>
      </c>
      <c r="AY182" s="366">
        <f t="shared" si="32"/>
        <v>300</v>
      </c>
      <c r="AZ182" s="295">
        <f t="shared" si="33"/>
        <v>0</v>
      </c>
      <c r="BA182" s="295">
        <f t="shared" si="34"/>
        <v>300</v>
      </c>
      <c r="BB182" s="367">
        <f t="shared" si="30"/>
        <v>0</v>
      </c>
      <c r="BC182" s="295">
        <f t="shared" si="35"/>
        <v>300</v>
      </c>
      <c r="BK182" s="61"/>
      <c r="BL182" s="61"/>
      <c r="BM182" s="61"/>
    </row>
    <row r="183" spans="3:65" x14ac:dyDescent="0.25">
      <c r="C183" s="115" t="s">
        <v>293</v>
      </c>
      <c r="D183" s="115">
        <v>48</v>
      </c>
      <c r="E183" s="116">
        <v>46</v>
      </c>
      <c r="F183" s="244">
        <f>IF(F$137="","",SUMPRODUCT(--(db!$B$2:$B$6347=$E183),(LEN(db!$G$2:$G$6347)-LEN(SUBSTITUTE((UPPER(db!$G$2:$G$6347)),UPPER(F$137),"")))/LEN(F$137)))</f>
        <v>0</v>
      </c>
      <c r="G183" s="168">
        <f>IF(G$137="","",SUMPRODUCT(--(db!$B$2:$B$6347=$E183),(LEN(db!$G$2:$G$6347)-LEN(SUBSTITUTE((UPPER(db!$G$2:$G$6347)),UPPER(G$137),"")))/LEN(G$137)))</f>
        <v>0</v>
      </c>
      <c r="H183" s="168">
        <f>IF(H$137="","",SUMPRODUCT(--(db!$B$2:$B$6347=$E183),(LEN(db!$G$2:$G$6347)-LEN(SUBSTITUTE((UPPER(db!$G$2:$G$6347)),UPPER(H$137),"")))/LEN(H$137)))</f>
        <v>0</v>
      </c>
      <c r="I183" s="168">
        <f>IF(I$137="","",SUMPRODUCT(--(db!$B$2:$B$6347=$E183),(LEN(db!$G$2:$G$6347)-LEN(SUBSTITUTE((UPPER(db!$G$2:$G$6347)),UPPER(I$137),"")))/LEN(I$137)))</f>
        <v>0</v>
      </c>
      <c r="J183" s="168">
        <f>IF(J$137="","",SUMPRODUCT(--(db!$B$2:$B$6347=$E183),(LEN(db!$G$2:$G$6347)-LEN(SUBSTITUTE((UPPER(db!$G$2:$G$6347)),UPPER(J$137),"")))/LEN(J$137)))</f>
        <v>0</v>
      </c>
      <c r="K183" s="168">
        <f>IF(K$137="","",SUMPRODUCT(--(db!$B$2:$B$6347=$E183),(LEN(db!$G$2:$G$6347)-LEN(SUBSTITUTE((UPPER(db!$G$2:$G$6347)),UPPER(K$137),"")))/LEN(K$137)))</f>
        <v>0</v>
      </c>
      <c r="L183" s="168">
        <f>IF(L$137="","",SUMPRODUCT(--(db!$B$2:$B$6347=$E183),(LEN(db!$G$2:$G$6347)-LEN(SUBSTITUTE((UPPER(db!$G$2:$G$6347)),UPPER(L$137),"")))/LEN(L$137)))</f>
        <v>0</v>
      </c>
      <c r="M183" s="168">
        <f>IF(M$137="","",SUMPRODUCT(--(db!$B$2:$B$6347=$E183),(LEN(db!$G$2:$G$6347)-LEN(SUBSTITUTE((UPPER(db!$G$2:$G$6347)),UPPER(M$137),"")))/LEN(M$137)))</f>
        <v>0</v>
      </c>
      <c r="N183" s="168">
        <f>IF(N$137="","",SUMPRODUCT(--(db!$B$2:$B$6347=$E183),(LEN(db!$G$2:$G$6347)-LEN(SUBSTITUTE((UPPER(db!$G$2:$G$6347)),UPPER(N$137),"")))/LEN(N$137)))</f>
        <v>0</v>
      </c>
      <c r="O183" s="168">
        <f>IF(O$137="","",SUMPRODUCT(--(db!$B$2:$B$6347=$E183),(LEN(db!$G$2:$G$6347)-LEN(SUBSTITUTE((UPPER(db!$G$2:$G$6347)),UPPER(O$137),"")))/LEN(O$137)))</f>
        <v>0</v>
      </c>
      <c r="P183" s="168">
        <f>IF(P$137="","",SUMPRODUCT(--(db!$B$2:$B$6347=$E183),(LEN(db!$G$2:$G$6347)-LEN(SUBSTITUTE((UPPER(db!$G$2:$G$6347)),UPPER(P$137),"")))/LEN(P$137)))</f>
        <v>0</v>
      </c>
      <c r="Q183" s="168">
        <f>IF(Q$137="","",SUMPRODUCT(--(db!$B$2:$B$6347=$E183),(LEN(db!$G$2:$G$6347)-LEN(SUBSTITUTE((UPPER(db!$G$2:$G$6347)),UPPER(Q$137),"")))/LEN(Q$137)))</f>
        <v>0</v>
      </c>
      <c r="R183" s="168">
        <f>IF(R$137="","",SUMPRODUCT(--(db!$B$2:$B$6347=$E183),(LEN(db!$G$2:$G$6347)-LEN(SUBSTITUTE((UPPER(db!$G$2:$G$6347)),UPPER(R$137),"")))/LEN(R$137)))</f>
        <v>0</v>
      </c>
      <c r="S183" s="168">
        <f>IF(S$137="","",SUMPRODUCT(--(db!$B$2:$B$6347=$E183),(LEN(db!$G$2:$G$6347)-LEN(SUBSTITUTE((UPPER(db!$G$2:$G$6347)),UPPER(S$137),"")))/LEN(S$137)))</f>
        <v>0</v>
      </c>
      <c r="T183" s="224"/>
      <c r="U183" s="168">
        <f>IF(U$137="","",SUMPRODUCT(--(db!$B$2:$B$6347=$E183),(LEN(db!$G$2:$G$6347)-LEN(SUBSTITUTE((UPPER(db!$G$2:$G$6347)),UPPER(U$137),"")))/LEN(U$137)))</f>
        <v>0</v>
      </c>
      <c r="V183" s="168">
        <f>IF(V$137="","",SUMPRODUCT(--(db!$B$2:$B$6347=$E183),(LEN(db!$G$2:$G$6347)-LEN(SUBSTITUTE((UPPER(db!$G$2:$G$6347)),UPPER(V$137),"")))/LEN(V$137)))</f>
        <v>0</v>
      </c>
      <c r="W183" s="168">
        <f>IF(W$137="","",SUMPRODUCT(--(db!$B$2:$B$6347=$E183),(LEN(db!$G$2:$G$6347)-LEN(SUBSTITUTE((UPPER(db!$G$2:$G$6347)),UPPER(W$137),"")))/LEN(W$137)))</f>
        <v>0</v>
      </c>
      <c r="X183" s="168">
        <f>IF(X$137="","",SUMPRODUCT(--(db!$B$2:$B$6347=$E183),(LEN(db!$G$2:$G$6347)-LEN(SUBSTITUTE((UPPER(db!$G$2:$G$6347)),UPPER(X$137),"")))/LEN(X$137)))</f>
        <v>0</v>
      </c>
      <c r="Y183" s="168">
        <f>IF(Y$137="","",SUMPRODUCT(--(db!$B$2:$B$6347=$E183),(LEN(db!$G$2:$G$6347)-LEN(SUBSTITUTE((UPPER(db!$G$2:$G$6347)),UPPER(Y$137),"")))/LEN(Y$137)))</f>
        <v>0</v>
      </c>
      <c r="Z183" s="168">
        <f>IF(Z$137="","",SUMPRODUCT(--(db!$B$2:$B$6347=$E183),(LEN(db!$G$2:$G$6347)-LEN(SUBSTITUTE((UPPER(db!$G$2:$G$6347)),UPPER(Z$137),"")))/LEN(Z$137)))</f>
        <v>0</v>
      </c>
      <c r="AA183" s="168">
        <f>IF(AA$137="","",SUMPRODUCT(--(db!$B$2:$B$6347=$E183),(LEN(db!$G$2:$G$6347)-LEN(SUBSTITUTE((UPPER(db!$G$2:$G$6347)),UPPER(AA$137),"")))/LEN(AA$137)))</f>
        <v>0</v>
      </c>
      <c r="AB183" s="224"/>
      <c r="AC183" s="168">
        <f>IF(AC$137="","",SUMPRODUCT(--(db!$B$2:$B$6347=$E183),(LEN(db!$G$2:$G$6347)-LEN(SUBSTITUTE((UPPER(db!$G$2:$G$6347)),UPPER(AC$137),"")))/LEN(AC$137)))</f>
        <v>0</v>
      </c>
      <c r="AD183" s="168">
        <f>IF(AD$137="","",SUMPRODUCT(--(db!$B$2:$B$6347=$E183),(LEN(db!$G$2:$G$6347)-LEN(SUBSTITUTE((UPPER(db!$G$2:$G$6347)),UPPER(AD$137),"")))/LEN(AD$137)))</f>
        <v>0</v>
      </c>
      <c r="AE183" s="168">
        <f>IF(AE$137="","",SUMPRODUCT(--(db!$B$2:$B$6347=$E183),(LEN(db!$G$2:$G$6347)-LEN(SUBSTITUTE((UPPER(db!$G$2:$G$6347)),UPPER(AE$137),"")))/LEN(AE$137)))</f>
        <v>0</v>
      </c>
      <c r="AF183" s="168">
        <f>IF(AF$137="","",SUMPRODUCT(--(db!$B$2:$B$6347=$E183),(LEN(db!$G$2:$G$6347)-LEN(SUBSTITUTE((UPPER(db!$G$2:$G$6347)),UPPER(AF$137),"")))/LEN(AF$137)))</f>
        <v>0</v>
      </c>
      <c r="AG183" s="168">
        <f>IF(AG$137="","",SUMPRODUCT(--(db!$B$2:$B$6347=$E183),(LEN(db!$G$2:$G$6347)-LEN(SUBSTITUTE((UPPER(db!$G$2:$G$6347)),UPPER(AG$137),"")))/LEN(AG$137)))</f>
        <v>0</v>
      </c>
      <c r="AH183" s="168">
        <f>IF(AH$137="","",SUMPRODUCT(--(db!$B$2:$B$6347=$E183),(LEN(db!$G$2:$G$6347)-LEN(SUBSTITUTE((UPPER(db!$G$2:$G$6347)),UPPER(AH$137),"")))/LEN(AH$137)))</f>
        <v>0</v>
      </c>
      <c r="AI183" s="168">
        <f>IF(AI$137="","",SUMPRODUCT(--(db!$B$2:$B$6347=$E183),(LEN(db!$G$2:$G$6347)-LEN(SUBSTITUTE((UPPER(db!$G$2:$G$6347)),UPPER(AI$137),"")))/LEN(AI$137)))</f>
        <v>0</v>
      </c>
      <c r="AJ183" s="168">
        <f>IF(AJ$137="","",SUMPRODUCT(--(db!$B$2:$B$6347=$E183),(LEN(db!$G$2:$G$6347)-LEN(SUBSTITUTE((UPPER(db!$G$2:$G$6347)),UPPER(AJ$137),"")))/LEN(AJ$137)))</f>
        <v>0</v>
      </c>
      <c r="AK183" s="168">
        <f>IF(AK$137="","",SUMPRODUCT(--(db!$B$2:$B$6347=$E183),(LEN(db!$G$2:$G$6347)-LEN(SUBSTITUTE((UPPER(db!$G$2:$G$6347)),UPPER(AK$137),"")))/LEN(AK$137)))</f>
        <v>0</v>
      </c>
      <c r="AL183" s="168">
        <f>IF(AL$137="","",SUMPRODUCT(--(db!$B$2:$B$6347=$E183),(LEN(db!$G$2:$G$6347)-LEN(SUBSTITUTE((UPPER(db!$G$2:$G$6347)),UPPER(AL$137),"")))/LEN(AL$137)))</f>
        <v>0</v>
      </c>
      <c r="AM183" s="168">
        <f>IF(AM$137="","",SUMPRODUCT(--(db!$B$2:$B$6347=$E183),(LEN(db!$G$2:$G$6347)-LEN(SUBSTITUTE((UPPER(db!$G$2:$G$6347)),UPPER(AM$137),"")))/LEN(AM$137)))</f>
        <v>0</v>
      </c>
      <c r="AN183" s="168">
        <f>IF(AN$137="","",SUMPRODUCT(--(db!$B$2:$B$6347=$E183),(LEN(db!$G$2:$G$6347)-LEN(SUBSTITUTE((UPPER(db!$G$2:$G$6347)),UPPER(AN$137),"")))/LEN(AN$137)))</f>
        <v>0</v>
      </c>
      <c r="AO183" s="168">
        <f>IF(AO$137="","",SUMPRODUCT(--(db!$B$2:$B$6347=$E183),(LEN(db!$G$2:$G$6347)-LEN(SUBSTITUTE((UPPER(db!$G$2:$G$6347)),UPPER(AO$137),"")))/LEN(AO$137)))</f>
        <v>0</v>
      </c>
      <c r="AP183" s="168">
        <f>IF(AP$137="","",SUMPRODUCT(--(db!$B$2:$B$6347=$E183),(LEN(db!$G$2:$G$6347)-LEN(SUBSTITUTE((UPPER(db!$G$2:$G$6347)),UPPER(AP$137),"")))/LEN(AP$137)))</f>
        <v>0</v>
      </c>
      <c r="AQ183" s="245">
        <f>IF(AQ$137="","",SUMPRODUCT(--(db!$B$2:$B$6347=$E183),(LEN(db!$G$2:$G$6347)-LEN(SUBSTITUTE((UPPER(db!$G$2:$G$6347)),UPPER(AQ$137),"")))/LEN(AQ$137)))</f>
        <v>0</v>
      </c>
      <c r="AR183" s="120">
        <v>46</v>
      </c>
      <c r="AS183" s="115">
        <v>48</v>
      </c>
      <c r="AT183" s="205" t="s">
        <v>375</v>
      </c>
      <c r="AU183" s="122">
        <f t="shared" si="29"/>
        <v>0</v>
      </c>
      <c r="AW183" s="347">
        <v>32</v>
      </c>
      <c r="AX183" s="366" t="str">
        <f t="shared" si="31"/>
        <v>ت</v>
      </c>
      <c r="AY183" s="366">
        <f t="shared" si="32"/>
        <v>400</v>
      </c>
      <c r="AZ183" s="295">
        <f t="shared" si="33"/>
        <v>0</v>
      </c>
      <c r="BA183" s="295">
        <f t="shared" si="34"/>
        <v>400</v>
      </c>
      <c r="BB183" s="367">
        <f t="shared" si="30"/>
        <v>0</v>
      </c>
      <c r="BC183" s="295">
        <f t="shared" si="35"/>
        <v>400</v>
      </c>
      <c r="BK183" s="61"/>
      <c r="BL183" s="61"/>
      <c r="BM183" s="61"/>
    </row>
    <row r="184" spans="3:65" x14ac:dyDescent="0.25">
      <c r="C184" s="115"/>
      <c r="D184" s="115"/>
      <c r="E184" s="116">
        <v>47</v>
      </c>
      <c r="F184" s="221">
        <f>IF(F$137="","",SUMPRODUCT(--(db!$B$2:$B$6347=$E184),(LEN(db!$G$2:$G$6347)-LEN(SUBSTITUTE((UPPER(db!$G$2:$G$6347)),UPPER(F$137),"")))/LEN(F$137)))</f>
        <v>0</v>
      </c>
      <c r="G184" s="30">
        <f>IF(G$137="","",SUMPRODUCT(--(db!$B$2:$B$6347=$E184),(LEN(db!$G$2:$G$6347)-LEN(SUBSTITUTE((UPPER(db!$G$2:$G$6347)),UPPER(G$137),"")))/LEN(G$137)))</f>
        <v>0</v>
      </c>
      <c r="H184" s="30">
        <f>IF(H$137="","",SUMPRODUCT(--(db!$B$2:$B$6347=$E184),(LEN(db!$G$2:$G$6347)-LEN(SUBSTITUTE((UPPER(db!$G$2:$G$6347)),UPPER(H$137),"")))/LEN(H$137)))</f>
        <v>0</v>
      </c>
      <c r="I184" s="30">
        <f>IF(I$137="","",SUMPRODUCT(--(db!$B$2:$B$6347=$E184),(LEN(db!$G$2:$G$6347)-LEN(SUBSTITUTE((UPPER(db!$G$2:$G$6347)),UPPER(I$137),"")))/LEN(I$137)))</f>
        <v>0</v>
      </c>
      <c r="J184" s="30">
        <f>IF(J$137="","",SUMPRODUCT(--(db!$B$2:$B$6347=$E184),(LEN(db!$G$2:$G$6347)-LEN(SUBSTITUTE((UPPER(db!$G$2:$G$6347)),UPPER(J$137),"")))/LEN(J$137)))</f>
        <v>0</v>
      </c>
      <c r="K184" s="30">
        <f>IF(K$137="","",SUMPRODUCT(--(db!$B$2:$B$6347=$E184),(LEN(db!$G$2:$G$6347)-LEN(SUBSTITUTE((UPPER(db!$G$2:$G$6347)),UPPER(K$137),"")))/LEN(K$137)))</f>
        <v>0</v>
      </c>
      <c r="L184" s="30">
        <f>IF(L$137="","",SUMPRODUCT(--(db!$B$2:$B$6347=$E184),(LEN(db!$G$2:$G$6347)-LEN(SUBSTITUTE((UPPER(db!$G$2:$G$6347)),UPPER(L$137),"")))/LEN(L$137)))</f>
        <v>0</v>
      </c>
      <c r="M184" s="30">
        <f>IF(M$137="","",SUMPRODUCT(--(db!$B$2:$B$6347=$E184),(LEN(db!$G$2:$G$6347)-LEN(SUBSTITUTE((UPPER(db!$G$2:$G$6347)),UPPER(M$137),"")))/LEN(M$137)))</f>
        <v>0</v>
      </c>
      <c r="N184" s="30">
        <f>IF(N$137="","",SUMPRODUCT(--(db!$B$2:$B$6347=$E184),(LEN(db!$G$2:$G$6347)-LEN(SUBSTITUTE((UPPER(db!$G$2:$G$6347)),UPPER(N$137),"")))/LEN(N$137)))</f>
        <v>0</v>
      </c>
      <c r="O184" s="30">
        <f>IF(O$137="","",SUMPRODUCT(--(db!$B$2:$B$6347=$E184),(LEN(db!$G$2:$G$6347)-LEN(SUBSTITUTE((UPPER(db!$G$2:$G$6347)),UPPER(O$137),"")))/LEN(O$137)))</f>
        <v>0</v>
      </c>
      <c r="P184" s="30">
        <f>IF(P$137="","",SUMPRODUCT(--(db!$B$2:$B$6347=$E184),(LEN(db!$G$2:$G$6347)-LEN(SUBSTITUTE((UPPER(db!$G$2:$G$6347)),UPPER(P$137),"")))/LEN(P$137)))</f>
        <v>0</v>
      </c>
      <c r="Q184" s="30">
        <f>IF(Q$137="","",SUMPRODUCT(--(db!$B$2:$B$6347=$E184),(LEN(db!$G$2:$G$6347)-LEN(SUBSTITUTE((UPPER(db!$G$2:$G$6347)),UPPER(Q$137),"")))/LEN(Q$137)))</f>
        <v>0</v>
      </c>
      <c r="R184" s="30">
        <f>IF(R$137="","",SUMPRODUCT(--(db!$B$2:$B$6347=$E184),(LEN(db!$G$2:$G$6347)-LEN(SUBSTITUTE((UPPER(db!$G$2:$G$6347)),UPPER(R$137),"")))/LEN(R$137)))</f>
        <v>0</v>
      </c>
      <c r="S184" s="30">
        <f>IF(S$137="","",SUMPRODUCT(--(db!$B$2:$B$6347=$E184),(LEN(db!$G$2:$G$6347)-LEN(SUBSTITUTE((UPPER(db!$G$2:$G$6347)),UPPER(S$137),"")))/LEN(S$137)))</f>
        <v>0</v>
      </c>
      <c r="T184" s="30">
        <f>IF(T$137="","",SUMPRODUCT(--(db!$B$2:$B$6347=$E184),(LEN(db!$G$2:$G$6347)-LEN(SUBSTITUTE((UPPER(db!$G$2:$G$6347)),UPPER(T$137),"")))/LEN(T$137)))</f>
        <v>0</v>
      </c>
      <c r="U184" s="30">
        <f>IF(U$137="","",SUMPRODUCT(--(db!$B$2:$B$6347=$E184),(LEN(db!$G$2:$G$6347)-LEN(SUBSTITUTE((UPPER(db!$G$2:$G$6347)),UPPER(U$137),"")))/LEN(U$137)))</f>
        <v>0</v>
      </c>
      <c r="V184" s="30">
        <f>IF(V$137="","",SUMPRODUCT(--(db!$B$2:$B$6347=$E184),(LEN(db!$G$2:$G$6347)-LEN(SUBSTITUTE((UPPER(db!$G$2:$G$6347)),UPPER(V$137),"")))/LEN(V$137)))</f>
        <v>0</v>
      </c>
      <c r="W184" s="30">
        <f>IF(W$137="","",SUMPRODUCT(--(db!$B$2:$B$6347=$E184),(LEN(db!$G$2:$G$6347)-LEN(SUBSTITUTE((UPPER(db!$G$2:$G$6347)),UPPER(W$137),"")))/LEN(W$137)))</f>
        <v>0</v>
      </c>
      <c r="X184" s="30">
        <f>IF(X$137="","",SUMPRODUCT(--(db!$B$2:$B$6347=$E184),(LEN(db!$G$2:$G$6347)-LEN(SUBSTITUTE((UPPER(db!$G$2:$G$6347)),UPPER(X$137),"")))/LEN(X$137)))</f>
        <v>0</v>
      </c>
      <c r="Y184" s="30">
        <f>IF(Y$137="","",SUMPRODUCT(--(db!$B$2:$B$6347=$E184),(LEN(db!$G$2:$G$6347)-LEN(SUBSTITUTE((UPPER(db!$G$2:$G$6347)),UPPER(Y$137),"")))/LEN(Y$137)))</f>
        <v>0</v>
      </c>
      <c r="Z184" s="30">
        <f>IF(Z$137="","",SUMPRODUCT(--(db!$B$2:$B$6347=$E184),(LEN(db!$G$2:$G$6347)-LEN(SUBSTITUTE((UPPER(db!$G$2:$G$6347)),UPPER(Z$137),"")))/LEN(Z$137)))</f>
        <v>0</v>
      </c>
      <c r="AA184" s="30">
        <f>IF(AA$137="","",SUMPRODUCT(--(db!$B$2:$B$6347=$E184),(LEN(db!$G$2:$G$6347)-LEN(SUBSTITUTE((UPPER(db!$G$2:$G$6347)),UPPER(AA$137),"")))/LEN(AA$137)))</f>
        <v>0</v>
      </c>
      <c r="AB184" s="30">
        <f>IF(AB$137="","",SUMPRODUCT(--(db!$B$2:$B$6347=$E184),(LEN(db!$G$2:$G$6347)-LEN(SUBSTITUTE((UPPER(db!$G$2:$G$6347)),UPPER(AB$137),"")))/LEN(AB$137)))</f>
        <v>0</v>
      </c>
      <c r="AC184" s="30">
        <f>IF(AC$137="","",SUMPRODUCT(--(db!$B$2:$B$6347=$E184),(LEN(db!$G$2:$G$6347)-LEN(SUBSTITUTE((UPPER(db!$G$2:$G$6347)),UPPER(AC$137),"")))/LEN(AC$137)))</f>
        <v>0</v>
      </c>
      <c r="AD184" s="30">
        <f>IF(AD$137="","",SUMPRODUCT(--(db!$B$2:$B$6347=$E184),(LEN(db!$G$2:$G$6347)-LEN(SUBSTITUTE((UPPER(db!$G$2:$G$6347)),UPPER(AD$137),"")))/LEN(AD$137)))</f>
        <v>0</v>
      </c>
      <c r="AE184" s="30">
        <f>IF(AE$137="","",SUMPRODUCT(--(db!$B$2:$B$6347=$E184),(LEN(db!$G$2:$G$6347)-LEN(SUBSTITUTE((UPPER(db!$G$2:$G$6347)),UPPER(AE$137),"")))/LEN(AE$137)))</f>
        <v>0</v>
      </c>
      <c r="AF184" s="30">
        <f>IF(AF$137="","",SUMPRODUCT(--(db!$B$2:$B$6347=$E184),(LEN(db!$G$2:$G$6347)-LEN(SUBSTITUTE((UPPER(db!$G$2:$G$6347)),UPPER(AF$137),"")))/LEN(AF$137)))</f>
        <v>0</v>
      </c>
      <c r="AG184" s="30">
        <f>IF(AG$137="","",SUMPRODUCT(--(db!$B$2:$B$6347=$E184),(LEN(db!$G$2:$G$6347)-LEN(SUBSTITUTE((UPPER(db!$G$2:$G$6347)),UPPER(AG$137),"")))/LEN(AG$137)))</f>
        <v>0</v>
      </c>
      <c r="AH184" s="30">
        <f>IF(AH$137="","",SUMPRODUCT(--(db!$B$2:$B$6347=$E184),(LEN(db!$G$2:$G$6347)-LEN(SUBSTITUTE((UPPER(db!$G$2:$G$6347)),UPPER(AH$137),"")))/LEN(AH$137)))</f>
        <v>0</v>
      </c>
      <c r="AI184" s="30">
        <f>IF(AI$137="","",SUMPRODUCT(--(db!$B$2:$B$6347=$E184),(LEN(db!$G$2:$G$6347)-LEN(SUBSTITUTE((UPPER(db!$G$2:$G$6347)),UPPER(AI$137),"")))/LEN(AI$137)))</f>
        <v>0</v>
      </c>
      <c r="AJ184" s="30">
        <f>IF(AJ$137="","",SUMPRODUCT(--(db!$B$2:$B$6347=$E184),(LEN(db!$G$2:$G$6347)-LEN(SUBSTITUTE((UPPER(db!$G$2:$G$6347)),UPPER(AJ$137),"")))/LEN(AJ$137)))</f>
        <v>0</v>
      </c>
      <c r="AK184" s="30">
        <f>IF(AK$137="","",SUMPRODUCT(--(db!$B$2:$B$6347=$E184),(LEN(db!$G$2:$G$6347)-LEN(SUBSTITUTE((UPPER(db!$G$2:$G$6347)),UPPER(AK$137),"")))/LEN(AK$137)))</f>
        <v>0</v>
      </c>
      <c r="AL184" s="30">
        <f>IF(AL$137="","",SUMPRODUCT(--(db!$B$2:$B$6347=$E184),(LEN(db!$G$2:$G$6347)-LEN(SUBSTITUTE((UPPER(db!$G$2:$G$6347)),UPPER(AL$137),"")))/LEN(AL$137)))</f>
        <v>0</v>
      </c>
      <c r="AM184" s="30">
        <f>IF(AM$137="","",SUMPRODUCT(--(db!$B$2:$B$6347=$E184),(LEN(db!$G$2:$G$6347)-LEN(SUBSTITUTE((UPPER(db!$G$2:$G$6347)),UPPER(AM$137),"")))/LEN(AM$137)))</f>
        <v>0</v>
      </c>
      <c r="AN184" s="30">
        <f>IF(AN$137="","",SUMPRODUCT(--(db!$B$2:$B$6347=$E184),(LEN(db!$G$2:$G$6347)-LEN(SUBSTITUTE((UPPER(db!$G$2:$G$6347)),UPPER(AN$137),"")))/LEN(AN$137)))</f>
        <v>0</v>
      </c>
      <c r="AO184" s="30">
        <f>IF(AO$137="","",SUMPRODUCT(--(db!$B$2:$B$6347=$E184),(LEN(db!$G$2:$G$6347)-LEN(SUBSTITUTE((UPPER(db!$G$2:$G$6347)),UPPER(AO$137),"")))/LEN(AO$137)))</f>
        <v>0</v>
      </c>
      <c r="AP184" s="30">
        <f>IF(AP$137="","",SUMPRODUCT(--(db!$B$2:$B$6347=$E184),(LEN(db!$G$2:$G$6347)-LEN(SUBSTITUTE((UPPER(db!$G$2:$G$6347)),UPPER(AP$137),"")))/LEN(AP$137)))</f>
        <v>0</v>
      </c>
      <c r="AQ184" s="222">
        <f>IF(AQ$137="","",SUMPRODUCT(--(db!$B$2:$B$6347=$E184),(LEN(db!$G$2:$G$6347)-LEN(SUBSTITUTE((UPPER(db!$G$2:$G$6347)),UPPER(AQ$137),"")))/LEN(AQ$137)))</f>
        <v>0</v>
      </c>
      <c r="AR184" s="120">
        <v>47</v>
      </c>
      <c r="AS184" s="115"/>
      <c r="AT184" s="115"/>
      <c r="AU184" s="122">
        <f t="shared" si="29"/>
        <v>0</v>
      </c>
      <c r="AW184" s="347">
        <v>33</v>
      </c>
      <c r="AX184" s="366" t="str">
        <f t="shared" si="31"/>
        <v>ث</v>
      </c>
      <c r="AY184" s="366">
        <f t="shared" si="32"/>
        <v>500</v>
      </c>
      <c r="AZ184" s="295">
        <f t="shared" si="33"/>
        <v>0</v>
      </c>
      <c r="BA184" s="295">
        <f t="shared" si="34"/>
        <v>500</v>
      </c>
      <c r="BB184" s="367">
        <f t="shared" si="30"/>
        <v>0</v>
      </c>
      <c r="BC184" s="295">
        <f t="shared" si="35"/>
        <v>500</v>
      </c>
      <c r="BK184" s="61"/>
      <c r="BL184" s="61"/>
      <c r="BM184" s="61"/>
    </row>
    <row r="185" spans="3:65" x14ac:dyDescent="0.25">
      <c r="C185" s="115"/>
      <c r="D185" s="115"/>
      <c r="E185" s="116">
        <v>48</v>
      </c>
      <c r="F185" s="221">
        <f>IF(F$137="","",SUMPRODUCT(--(db!$B$2:$B$6347=$E185),(LEN(db!$G$2:$G$6347)-LEN(SUBSTITUTE((UPPER(db!$G$2:$G$6347)),UPPER(F$137),"")))/LEN(F$137)))</f>
        <v>0</v>
      </c>
      <c r="G185" s="30">
        <f>IF(G$137="","",SUMPRODUCT(--(db!$B$2:$B$6347=$E185),(LEN(db!$G$2:$G$6347)-LEN(SUBSTITUTE((UPPER(db!$G$2:$G$6347)),UPPER(G$137),"")))/LEN(G$137)))</f>
        <v>0</v>
      </c>
      <c r="H185" s="30">
        <f>IF(H$137="","",SUMPRODUCT(--(db!$B$2:$B$6347=$E185),(LEN(db!$G$2:$G$6347)-LEN(SUBSTITUTE((UPPER(db!$G$2:$G$6347)),UPPER(H$137),"")))/LEN(H$137)))</f>
        <v>0</v>
      </c>
      <c r="I185" s="30">
        <f>IF(I$137="","",SUMPRODUCT(--(db!$B$2:$B$6347=$E185),(LEN(db!$G$2:$G$6347)-LEN(SUBSTITUTE((UPPER(db!$G$2:$G$6347)),UPPER(I$137),"")))/LEN(I$137)))</f>
        <v>0</v>
      </c>
      <c r="J185" s="30">
        <f>IF(J$137="","",SUMPRODUCT(--(db!$B$2:$B$6347=$E185),(LEN(db!$G$2:$G$6347)-LEN(SUBSTITUTE((UPPER(db!$G$2:$G$6347)),UPPER(J$137),"")))/LEN(J$137)))</f>
        <v>0</v>
      </c>
      <c r="K185" s="30">
        <f>IF(K$137="","",SUMPRODUCT(--(db!$B$2:$B$6347=$E185),(LEN(db!$G$2:$G$6347)-LEN(SUBSTITUTE((UPPER(db!$G$2:$G$6347)),UPPER(K$137),"")))/LEN(K$137)))</f>
        <v>0</v>
      </c>
      <c r="L185" s="30">
        <f>IF(L$137="","",SUMPRODUCT(--(db!$B$2:$B$6347=$E185),(LEN(db!$G$2:$G$6347)-LEN(SUBSTITUTE((UPPER(db!$G$2:$G$6347)),UPPER(L$137),"")))/LEN(L$137)))</f>
        <v>0</v>
      </c>
      <c r="M185" s="30">
        <f>IF(M$137="","",SUMPRODUCT(--(db!$B$2:$B$6347=$E185),(LEN(db!$G$2:$G$6347)-LEN(SUBSTITUTE((UPPER(db!$G$2:$G$6347)),UPPER(M$137),"")))/LEN(M$137)))</f>
        <v>0</v>
      </c>
      <c r="N185" s="30">
        <f>IF(N$137="","",SUMPRODUCT(--(db!$B$2:$B$6347=$E185),(LEN(db!$G$2:$G$6347)-LEN(SUBSTITUTE((UPPER(db!$G$2:$G$6347)),UPPER(N$137),"")))/LEN(N$137)))</f>
        <v>0</v>
      </c>
      <c r="O185" s="30">
        <f>IF(O$137="","",SUMPRODUCT(--(db!$B$2:$B$6347=$E185),(LEN(db!$G$2:$G$6347)-LEN(SUBSTITUTE((UPPER(db!$G$2:$G$6347)),UPPER(O$137),"")))/LEN(O$137)))</f>
        <v>0</v>
      </c>
      <c r="P185" s="30">
        <f>IF(P$137="","",SUMPRODUCT(--(db!$B$2:$B$6347=$E185),(LEN(db!$G$2:$G$6347)-LEN(SUBSTITUTE((UPPER(db!$G$2:$G$6347)),UPPER(P$137),"")))/LEN(P$137)))</f>
        <v>0</v>
      </c>
      <c r="Q185" s="30">
        <f>IF(Q$137="","",SUMPRODUCT(--(db!$B$2:$B$6347=$E185),(LEN(db!$G$2:$G$6347)-LEN(SUBSTITUTE((UPPER(db!$G$2:$G$6347)),UPPER(Q$137),"")))/LEN(Q$137)))</f>
        <v>0</v>
      </c>
      <c r="R185" s="30">
        <f>IF(R$137="","",SUMPRODUCT(--(db!$B$2:$B$6347=$E185),(LEN(db!$G$2:$G$6347)-LEN(SUBSTITUTE((UPPER(db!$G$2:$G$6347)),UPPER(R$137),"")))/LEN(R$137)))</f>
        <v>0</v>
      </c>
      <c r="S185" s="30">
        <f>IF(S$137="","",SUMPRODUCT(--(db!$B$2:$B$6347=$E185),(LEN(db!$G$2:$G$6347)-LEN(SUBSTITUTE((UPPER(db!$G$2:$G$6347)),UPPER(S$137),"")))/LEN(S$137)))</f>
        <v>0</v>
      </c>
      <c r="T185" s="30">
        <f>IF(T$137="","",SUMPRODUCT(--(db!$B$2:$B$6347=$E185),(LEN(db!$G$2:$G$6347)-LEN(SUBSTITUTE((UPPER(db!$G$2:$G$6347)),UPPER(T$137),"")))/LEN(T$137)))</f>
        <v>0</v>
      </c>
      <c r="U185" s="30">
        <f>IF(U$137="","",SUMPRODUCT(--(db!$B$2:$B$6347=$E185),(LEN(db!$G$2:$G$6347)-LEN(SUBSTITUTE((UPPER(db!$G$2:$G$6347)),UPPER(U$137),"")))/LEN(U$137)))</f>
        <v>0</v>
      </c>
      <c r="V185" s="30">
        <f>IF(V$137="","",SUMPRODUCT(--(db!$B$2:$B$6347=$E185),(LEN(db!$G$2:$G$6347)-LEN(SUBSTITUTE((UPPER(db!$G$2:$G$6347)),UPPER(V$137),"")))/LEN(V$137)))</f>
        <v>0</v>
      </c>
      <c r="W185" s="30">
        <f>IF(W$137="","",SUMPRODUCT(--(db!$B$2:$B$6347=$E185),(LEN(db!$G$2:$G$6347)-LEN(SUBSTITUTE((UPPER(db!$G$2:$G$6347)),UPPER(W$137),"")))/LEN(W$137)))</f>
        <v>0</v>
      </c>
      <c r="X185" s="30">
        <f>IF(X$137="","",SUMPRODUCT(--(db!$B$2:$B$6347=$E185),(LEN(db!$G$2:$G$6347)-LEN(SUBSTITUTE((UPPER(db!$G$2:$G$6347)),UPPER(X$137),"")))/LEN(X$137)))</f>
        <v>0</v>
      </c>
      <c r="Y185" s="30">
        <f>IF(Y$137="","",SUMPRODUCT(--(db!$B$2:$B$6347=$E185),(LEN(db!$G$2:$G$6347)-LEN(SUBSTITUTE((UPPER(db!$G$2:$G$6347)),UPPER(Y$137),"")))/LEN(Y$137)))</f>
        <v>0</v>
      </c>
      <c r="Z185" s="30">
        <f>IF(Z$137="","",SUMPRODUCT(--(db!$B$2:$B$6347=$E185),(LEN(db!$G$2:$G$6347)-LEN(SUBSTITUTE((UPPER(db!$G$2:$G$6347)),UPPER(Z$137),"")))/LEN(Z$137)))</f>
        <v>0</v>
      </c>
      <c r="AA185" s="30">
        <f>IF(AA$137="","",SUMPRODUCT(--(db!$B$2:$B$6347=$E185),(LEN(db!$G$2:$G$6347)-LEN(SUBSTITUTE((UPPER(db!$G$2:$G$6347)),UPPER(AA$137),"")))/LEN(AA$137)))</f>
        <v>0</v>
      </c>
      <c r="AB185" s="30">
        <f>IF(AB$137="","",SUMPRODUCT(--(db!$B$2:$B$6347=$E185),(LEN(db!$G$2:$G$6347)-LEN(SUBSTITUTE((UPPER(db!$G$2:$G$6347)),UPPER(AB$137),"")))/LEN(AB$137)))</f>
        <v>0</v>
      </c>
      <c r="AC185" s="30">
        <f>IF(AC$137="","",SUMPRODUCT(--(db!$B$2:$B$6347=$E185),(LEN(db!$G$2:$G$6347)-LEN(SUBSTITUTE((UPPER(db!$G$2:$G$6347)),UPPER(AC$137),"")))/LEN(AC$137)))</f>
        <v>0</v>
      </c>
      <c r="AD185" s="30">
        <f>IF(AD$137="","",SUMPRODUCT(--(db!$B$2:$B$6347=$E185),(LEN(db!$G$2:$G$6347)-LEN(SUBSTITUTE((UPPER(db!$G$2:$G$6347)),UPPER(AD$137),"")))/LEN(AD$137)))</f>
        <v>0</v>
      </c>
      <c r="AE185" s="30">
        <f>IF(AE$137="","",SUMPRODUCT(--(db!$B$2:$B$6347=$E185),(LEN(db!$G$2:$G$6347)-LEN(SUBSTITUTE((UPPER(db!$G$2:$G$6347)),UPPER(AE$137),"")))/LEN(AE$137)))</f>
        <v>0</v>
      </c>
      <c r="AF185" s="30">
        <f>IF(AF$137="","",SUMPRODUCT(--(db!$B$2:$B$6347=$E185),(LEN(db!$G$2:$G$6347)-LEN(SUBSTITUTE((UPPER(db!$G$2:$G$6347)),UPPER(AF$137),"")))/LEN(AF$137)))</f>
        <v>0</v>
      </c>
      <c r="AG185" s="30">
        <f>IF(AG$137="","",SUMPRODUCT(--(db!$B$2:$B$6347=$E185),(LEN(db!$G$2:$G$6347)-LEN(SUBSTITUTE((UPPER(db!$G$2:$G$6347)),UPPER(AG$137),"")))/LEN(AG$137)))</f>
        <v>0</v>
      </c>
      <c r="AH185" s="30">
        <f>IF(AH$137="","",SUMPRODUCT(--(db!$B$2:$B$6347=$E185),(LEN(db!$G$2:$G$6347)-LEN(SUBSTITUTE((UPPER(db!$G$2:$G$6347)),UPPER(AH$137),"")))/LEN(AH$137)))</f>
        <v>0</v>
      </c>
      <c r="AI185" s="30">
        <f>IF(AI$137="","",SUMPRODUCT(--(db!$B$2:$B$6347=$E185),(LEN(db!$G$2:$G$6347)-LEN(SUBSTITUTE((UPPER(db!$G$2:$G$6347)),UPPER(AI$137),"")))/LEN(AI$137)))</f>
        <v>0</v>
      </c>
      <c r="AJ185" s="30">
        <f>IF(AJ$137="","",SUMPRODUCT(--(db!$B$2:$B$6347=$E185),(LEN(db!$G$2:$G$6347)-LEN(SUBSTITUTE((UPPER(db!$G$2:$G$6347)),UPPER(AJ$137),"")))/LEN(AJ$137)))</f>
        <v>0</v>
      </c>
      <c r="AK185" s="30">
        <f>IF(AK$137="","",SUMPRODUCT(--(db!$B$2:$B$6347=$E185),(LEN(db!$G$2:$G$6347)-LEN(SUBSTITUTE((UPPER(db!$G$2:$G$6347)),UPPER(AK$137),"")))/LEN(AK$137)))</f>
        <v>0</v>
      </c>
      <c r="AL185" s="30">
        <f>IF(AL$137="","",SUMPRODUCT(--(db!$B$2:$B$6347=$E185),(LEN(db!$G$2:$G$6347)-LEN(SUBSTITUTE((UPPER(db!$G$2:$G$6347)),UPPER(AL$137),"")))/LEN(AL$137)))</f>
        <v>0</v>
      </c>
      <c r="AM185" s="30">
        <f>IF(AM$137="","",SUMPRODUCT(--(db!$B$2:$B$6347=$E185),(LEN(db!$G$2:$G$6347)-LEN(SUBSTITUTE((UPPER(db!$G$2:$G$6347)),UPPER(AM$137),"")))/LEN(AM$137)))</f>
        <v>0</v>
      </c>
      <c r="AN185" s="30">
        <f>IF(AN$137="","",SUMPRODUCT(--(db!$B$2:$B$6347=$E185),(LEN(db!$G$2:$G$6347)-LEN(SUBSTITUTE((UPPER(db!$G$2:$G$6347)),UPPER(AN$137),"")))/LEN(AN$137)))</f>
        <v>0</v>
      </c>
      <c r="AO185" s="30">
        <f>IF(AO$137="","",SUMPRODUCT(--(db!$B$2:$B$6347=$E185),(LEN(db!$G$2:$G$6347)-LEN(SUBSTITUTE((UPPER(db!$G$2:$G$6347)),UPPER(AO$137),"")))/LEN(AO$137)))</f>
        <v>0</v>
      </c>
      <c r="AP185" s="30">
        <f>IF(AP$137="","",SUMPRODUCT(--(db!$B$2:$B$6347=$E185),(LEN(db!$G$2:$G$6347)-LEN(SUBSTITUTE((UPPER(db!$G$2:$G$6347)),UPPER(AP$137),"")))/LEN(AP$137)))</f>
        <v>0</v>
      </c>
      <c r="AQ185" s="222">
        <f>IF(AQ$137="","",SUMPRODUCT(--(db!$B$2:$B$6347=$E185),(LEN(db!$G$2:$G$6347)-LEN(SUBSTITUTE((UPPER(db!$G$2:$G$6347)),UPPER(AQ$137),"")))/LEN(AQ$137)))</f>
        <v>0</v>
      </c>
      <c r="AR185" s="120">
        <v>48</v>
      </c>
      <c r="AS185" s="115"/>
      <c r="AT185" s="115"/>
      <c r="AU185" s="122">
        <f t="shared" si="29"/>
        <v>0</v>
      </c>
      <c r="AW185" s="347">
        <v>34</v>
      </c>
      <c r="AX185" s="366" t="str">
        <f t="shared" si="31"/>
        <v>خ</v>
      </c>
      <c r="AY185" s="366">
        <f t="shared" si="32"/>
        <v>600</v>
      </c>
      <c r="AZ185" s="295">
        <f t="shared" si="33"/>
        <v>0</v>
      </c>
      <c r="BA185" s="295">
        <f t="shared" si="34"/>
        <v>600</v>
      </c>
      <c r="BB185" s="367">
        <f t="shared" si="30"/>
        <v>0</v>
      </c>
      <c r="BC185" s="295">
        <f t="shared" si="35"/>
        <v>600</v>
      </c>
      <c r="BK185" s="61"/>
      <c r="BL185" s="61"/>
      <c r="BM185" s="61"/>
    </row>
    <row r="186" spans="3:65" x14ac:dyDescent="0.25">
      <c r="C186" s="115"/>
      <c r="D186" s="115"/>
      <c r="E186" s="116">
        <v>49</v>
      </c>
      <c r="F186" s="221">
        <f>IF(F$137="","",SUMPRODUCT(--(db!$B$2:$B$6347=$E186),(LEN(db!$G$2:$G$6347)-LEN(SUBSTITUTE((UPPER(db!$G$2:$G$6347)),UPPER(F$137),"")))/LEN(F$137)))</f>
        <v>0</v>
      </c>
      <c r="G186" s="30">
        <f>IF(G$137="","",SUMPRODUCT(--(db!$B$2:$B$6347=$E186),(LEN(db!$G$2:$G$6347)-LEN(SUBSTITUTE((UPPER(db!$G$2:$G$6347)),UPPER(G$137),"")))/LEN(G$137)))</f>
        <v>0</v>
      </c>
      <c r="H186" s="30">
        <f>IF(H$137="","",SUMPRODUCT(--(db!$B$2:$B$6347=$E186),(LEN(db!$G$2:$G$6347)-LEN(SUBSTITUTE((UPPER(db!$G$2:$G$6347)),UPPER(H$137),"")))/LEN(H$137)))</f>
        <v>0</v>
      </c>
      <c r="I186" s="30">
        <f>IF(I$137="","",SUMPRODUCT(--(db!$B$2:$B$6347=$E186),(LEN(db!$G$2:$G$6347)-LEN(SUBSTITUTE((UPPER(db!$G$2:$G$6347)),UPPER(I$137),"")))/LEN(I$137)))</f>
        <v>0</v>
      </c>
      <c r="J186" s="30">
        <f>IF(J$137="","",SUMPRODUCT(--(db!$B$2:$B$6347=$E186),(LEN(db!$G$2:$G$6347)-LEN(SUBSTITUTE((UPPER(db!$G$2:$G$6347)),UPPER(J$137),"")))/LEN(J$137)))</f>
        <v>0</v>
      </c>
      <c r="K186" s="30">
        <f>IF(K$137="","",SUMPRODUCT(--(db!$B$2:$B$6347=$E186),(LEN(db!$G$2:$G$6347)-LEN(SUBSTITUTE((UPPER(db!$G$2:$G$6347)),UPPER(K$137),"")))/LEN(K$137)))</f>
        <v>0</v>
      </c>
      <c r="L186" s="30">
        <f>IF(L$137="","",SUMPRODUCT(--(db!$B$2:$B$6347=$E186),(LEN(db!$G$2:$G$6347)-LEN(SUBSTITUTE((UPPER(db!$G$2:$G$6347)),UPPER(L$137),"")))/LEN(L$137)))</f>
        <v>0</v>
      </c>
      <c r="M186" s="30">
        <f>IF(M$137="","",SUMPRODUCT(--(db!$B$2:$B$6347=$E186),(LEN(db!$G$2:$G$6347)-LEN(SUBSTITUTE((UPPER(db!$G$2:$G$6347)),UPPER(M$137),"")))/LEN(M$137)))</f>
        <v>0</v>
      </c>
      <c r="N186" s="30">
        <f>IF(N$137="","",SUMPRODUCT(--(db!$B$2:$B$6347=$E186),(LEN(db!$G$2:$G$6347)-LEN(SUBSTITUTE((UPPER(db!$G$2:$G$6347)),UPPER(N$137),"")))/LEN(N$137)))</f>
        <v>0</v>
      </c>
      <c r="O186" s="30">
        <f>IF(O$137="","",SUMPRODUCT(--(db!$B$2:$B$6347=$E186),(LEN(db!$G$2:$G$6347)-LEN(SUBSTITUTE((UPPER(db!$G$2:$G$6347)),UPPER(O$137),"")))/LEN(O$137)))</f>
        <v>0</v>
      </c>
      <c r="P186" s="30">
        <f>IF(P$137="","",SUMPRODUCT(--(db!$B$2:$B$6347=$E186),(LEN(db!$G$2:$G$6347)-LEN(SUBSTITUTE((UPPER(db!$G$2:$G$6347)),UPPER(P$137),"")))/LEN(P$137)))</f>
        <v>0</v>
      </c>
      <c r="Q186" s="30">
        <f>IF(Q$137="","",SUMPRODUCT(--(db!$B$2:$B$6347=$E186),(LEN(db!$G$2:$G$6347)-LEN(SUBSTITUTE((UPPER(db!$G$2:$G$6347)),UPPER(Q$137),"")))/LEN(Q$137)))</f>
        <v>0</v>
      </c>
      <c r="R186" s="30">
        <f>IF(R$137="","",SUMPRODUCT(--(db!$B$2:$B$6347=$E186),(LEN(db!$G$2:$G$6347)-LEN(SUBSTITUTE((UPPER(db!$G$2:$G$6347)),UPPER(R$137),"")))/LEN(R$137)))</f>
        <v>0</v>
      </c>
      <c r="S186" s="30">
        <f>IF(S$137="","",SUMPRODUCT(--(db!$B$2:$B$6347=$E186),(LEN(db!$G$2:$G$6347)-LEN(SUBSTITUTE((UPPER(db!$G$2:$G$6347)),UPPER(S$137),"")))/LEN(S$137)))</f>
        <v>0</v>
      </c>
      <c r="T186" s="30">
        <f>IF(T$137="","",SUMPRODUCT(--(db!$B$2:$B$6347=$E186),(LEN(db!$G$2:$G$6347)-LEN(SUBSTITUTE((UPPER(db!$G$2:$G$6347)),UPPER(T$137),"")))/LEN(T$137)))</f>
        <v>0</v>
      </c>
      <c r="U186" s="30">
        <f>IF(U$137="","",SUMPRODUCT(--(db!$B$2:$B$6347=$E186),(LEN(db!$G$2:$G$6347)-LEN(SUBSTITUTE((UPPER(db!$G$2:$G$6347)),UPPER(U$137),"")))/LEN(U$137)))</f>
        <v>0</v>
      </c>
      <c r="V186" s="30">
        <f>IF(V$137="","",SUMPRODUCT(--(db!$B$2:$B$6347=$E186),(LEN(db!$G$2:$G$6347)-LEN(SUBSTITUTE((UPPER(db!$G$2:$G$6347)),UPPER(V$137),"")))/LEN(V$137)))</f>
        <v>0</v>
      </c>
      <c r="W186" s="30">
        <f>IF(W$137="","",SUMPRODUCT(--(db!$B$2:$B$6347=$E186),(LEN(db!$G$2:$G$6347)-LEN(SUBSTITUTE((UPPER(db!$G$2:$G$6347)),UPPER(W$137),"")))/LEN(W$137)))</f>
        <v>0</v>
      </c>
      <c r="X186" s="30">
        <f>IF(X$137="","",SUMPRODUCT(--(db!$B$2:$B$6347=$E186),(LEN(db!$G$2:$G$6347)-LEN(SUBSTITUTE((UPPER(db!$G$2:$G$6347)),UPPER(X$137),"")))/LEN(X$137)))</f>
        <v>0</v>
      </c>
      <c r="Y186" s="30">
        <f>IF(Y$137="","",SUMPRODUCT(--(db!$B$2:$B$6347=$E186),(LEN(db!$G$2:$G$6347)-LEN(SUBSTITUTE((UPPER(db!$G$2:$G$6347)),UPPER(Y$137),"")))/LEN(Y$137)))</f>
        <v>0</v>
      </c>
      <c r="Z186" s="30">
        <f>IF(Z$137="","",SUMPRODUCT(--(db!$B$2:$B$6347=$E186),(LEN(db!$G$2:$G$6347)-LEN(SUBSTITUTE((UPPER(db!$G$2:$G$6347)),UPPER(Z$137),"")))/LEN(Z$137)))</f>
        <v>0</v>
      </c>
      <c r="AA186" s="30">
        <f>IF(AA$137="","",SUMPRODUCT(--(db!$B$2:$B$6347=$E186),(LEN(db!$G$2:$G$6347)-LEN(SUBSTITUTE((UPPER(db!$G$2:$G$6347)),UPPER(AA$137),"")))/LEN(AA$137)))</f>
        <v>0</v>
      </c>
      <c r="AB186" s="30">
        <f>IF(AB$137="","",SUMPRODUCT(--(db!$B$2:$B$6347=$E186),(LEN(db!$G$2:$G$6347)-LEN(SUBSTITUTE((UPPER(db!$G$2:$G$6347)),UPPER(AB$137),"")))/LEN(AB$137)))</f>
        <v>0</v>
      </c>
      <c r="AC186" s="30">
        <f>IF(AC$137="","",SUMPRODUCT(--(db!$B$2:$B$6347=$E186),(LEN(db!$G$2:$G$6347)-LEN(SUBSTITUTE((UPPER(db!$G$2:$G$6347)),UPPER(AC$137),"")))/LEN(AC$137)))</f>
        <v>0</v>
      </c>
      <c r="AD186" s="30">
        <f>IF(AD$137="","",SUMPRODUCT(--(db!$B$2:$B$6347=$E186),(LEN(db!$G$2:$G$6347)-LEN(SUBSTITUTE((UPPER(db!$G$2:$G$6347)),UPPER(AD$137),"")))/LEN(AD$137)))</f>
        <v>0</v>
      </c>
      <c r="AE186" s="30">
        <f>IF(AE$137="","",SUMPRODUCT(--(db!$B$2:$B$6347=$E186),(LEN(db!$G$2:$G$6347)-LEN(SUBSTITUTE((UPPER(db!$G$2:$G$6347)),UPPER(AE$137),"")))/LEN(AE$137)))</f>
        <v>0</v>
      </c>
      <c r="AF186" s="30">
        <f>IF(AF$137="","",SUMPRODUCT(--(db!$B$2:$B$6347=$E186),(LEN(db!$G$2:$G$6347)-LEN(SUBSTITUTE((UPPER(db!$G$2:$G$6347)),UPPER(AF$137),"")))/LEN(AF$137)))</f>
        <v>0</v>
      </c>
      <c r="AG186" s="30">
        <f>IF(AG$137="","",SUMPRODUCT(--(db!$B$2:$B$6347=$E186),(LEN(db!$G$2:$G$6347)-LEN(SUBSTITUTE((UPPER(db!$G$2:$G$6347)),UPPER(AG$137),"")))/LEN(AG$137)))</f>
        <v>0</v>
      </c>
      <c r="AH186" s="30">
        <f>IF(AH$137="","",SUMPRODUCT(--(db!$B$2:$B$6347=$E186),(LEN(db!$G$2:$G$6347)-LEN(SUBSTITUTE((UPPER(db!$G$2:$G$6347)),UPPER(AH$137),"")))/LEN(AH$137)))</f>
        <v>0</v>
      </c>
      <c r="AI186" s="30">
        <f>IF(AI$137="","",SUMPRODUCT(--(db!$B$2:$B$6347=$E186),(LEN(db!$G$2:$G$6347)-LEN(SUBSTITUTE((UPPER(db!$G$2:$G$6347)),UPPER(AI$137),"")))/LEN(AI$137)))</f>
        <v>0</v>
      </c>
      <c r="AJ186" s="30">
        <f>IF(AJ$137="","",SUMPRODUCT(--(db!$B$2:$B$6347=$E186),(LEN(db!$G$2:$G$6347)-LEN(SUBSTITUTE((UPPER(db!$G$2:$G$6347)),UPPER(AJ$137),"")))/LEN(AJ$137)))</f>
        <v>0</v>
      </c>
      <c r="AK186" s="30">
        <f>IF(AK$137="","",SUMPRODUCT(--(db!$B$2:$B$6347=$E186),(LEN(db!$G$2:$G$6347)-LEN(SUBSTITUTE((UPPER(db!$G$2:$G$6347)),UPPER(AK$137),"")))/LEN(AK$137)))</f>
        <v>0</v>
      </c>
      <c r="AL186" s="30">
        <f>IF(AL$137="","",SUMPRODUCT(--(db!$B$2:$B$6347=$E186),(LEN(db!$G$2:$G$6347)-LEN(SUBSTITUTE((UPPER(db!$G$2:$G$6347)),UPPER(AL$137),"")))/LEN(AL$137)))</f>
        <v>0</v>
      </c>
      <c r="AM186" s="30">
        <f>IF(AM$137="","",SUMPRODUCT(--(db!$B$2:$B$6347=$E186),(LEN(db!$G$2:$G$6347)-LEN(SUBSTITUTE((UPPER(db!$G$2:$G$6347)),UPPER(AM$137),"")))/LEN(AM$137)))</f>
        <v>0</v>
      </c>
      <c r="AN186" s="30">
        <f>IF(AN$137="","",SUMPRODUCT(--(db!$B$2:$B$6347=$E186),(LEN(db!$G$2:$G$6347)-LEN(SUBSTITUTE((UPPER(db!$G$2:$G$6347)),UPPER(AN$137),"")))/LEN(AN$137)))</f>
        <v>0</v>
      </c>
      <c r="AO186" s="30">
        <f>IF(AO$137="","",SUMPRODUCT(--(db!$B$2:$B$6347=$E186),(LEN(db!$G$2:$G$6347)-LEN(SUBSTITUTE((UPPER(db!$G$2:$G$6347)),UPPER(AO$137),"")))/LEN(AO$137)))</f>
        <v>0</v>
      </c>
      <c r="AP186" s="30">
        <f>IF(AP$137="","",SUMPRODUCT(--(db!$B$2:$B$6347=$E186),(LEN(db!$G$2:$G$6347)-LEN(SUBSTITUTE((UPPER(db!$G$2:$G$6347)),UPPER(AP$137),"")))/LEN(AP$137)))</f>
        <v>0</v>
      </c>
      <c r="AQ186" s="222">
        <f>IF(AQ$137="","",SUMPRODUCT(--(db!$B$2:$B$6347=$E186),(LEN(db!$G$2:$G$6347)-LEN(SUBSTITUTE((UPPER(db!$G$2:$G$6347)),UPPER(AQ$137),"")))/LEN(AQ$137)))</f>
        <v>0</v>
      </c>
      <c r="AR186" s="120">
        <v>49</v>
      </c>
      <c r="AS186" s="115"/>
      <c r="AT186" s="115"/>
      <c r="AU186" s="122">
        <f t="shared" si="29"/>
        <v>0</v>
      </c>
      <c r="AW186" s="347">
        <v>35</v>
      </c>
      <c r="AX186" s="366" t="str">
        <f t="shared" si="31"/>
        <v>ذ</v>
      </c>
      <c r="AY186" s="366">
        <f t="shared" si="32"/>
        <v>700</v>
      </c>
      <c r="AZ186" s="295">
        <f t="shared" si="33"/>
        <v>0</v>
      </c>
      <c r="BA186" s="295">
        <f t="shared" si="34"/>
        <v>700</v>
      </c>
      <c r="BB186" s="367">
        <f t="shared" si="30"/>
        <v>0</v>
      </c>
      <c r="BC186" s="295">
        <f t="shared" si="35"/>
        <v>700</v>
      </c>
      <c r="BK186" s="61"/>
      <c r="BL186" s="61"/>
      <c r="BM186" s="61"/>
    </row>
    <row r="187" spans="3:65" x14ac:dyDescent="0.25">
      <c r="C187" s="115" t="s">
        <v>258</v>
      </c>
      <c r="D187" s="115">
        <v>100</v>
      </c>
      <c r="E187" s="116">
        <v>50</v>
      </c>
      <c r="F187" s="248">
        <f>IF(F$137="","",SUMPRODUCT(--(db!$B$2:$B$6347=$E187),(LEN(db!$G$2:$G$6347)-LEN(SUBSTITUTE((UPPER(db!$G$2:$G$6347)),UPPER(F$137),"")))/LEN(F$137)))</f>
        <v>0</v>
      </c>
      <c r="G187" s="178">
        <f>IF(G$137="","",SUMPRODUCT(--(db!$B$2:$B$6347=$E187),(LEN(db!$G$2:$G$6347)-LEN(SUBSTITUTE((UPPER(db!$G$2:$G$6347)),UPPER(G$137),"")))/LEN(G$137)))</f>
        <v>0</v>
      </c>
      <c r="H187" s="178">
        <f>IF(H$137="","",SUMPRODUCT(--(db!$B$2:$B$6347=$E187),(LEN(db!$G$2:$G$6347)-LEN(SUBSTITUTE((UPPER(db!$G$2:$G$6347)),UPPER(H$137),"")))/LEN(H$137)))</f>
        <v>0</v>
      </c>
      <c r="I187" s="178">
        <f>IF(I$137="","",SUMPRODUCT(--(db!$B$2:$B$6347=$E187),(LEN(db!$G$2:$G$6347)-LEN(SUBSTITUTE((UPPER(db!$G$2:$G$6347)),UPPER(I$137),"")))/LEN(I$137)))</f>
        <v>0</v>
      </c>
      <c r="J187" s="178">
        <f>IF(J$137="","",SUMPRODUCT(--(db!$B$2:$B$6347=$E187),(LEN(db!$G$2:$G$6347)-LEN(SUBSTITUTE((UPPER(db!$G$2:$G$6347)),UPPER(J$137),"")))/LEN(J$137)))</f>
        <v>0</v>
      </c>
      <c r="K187" s="178">
        <f>IF(K$137="","",SUMPRODUCT(--(db!$B$2:$B$6347=$E187),(LEN(db!$G$2:$G$6347)-LEN(SUBSTITUTE((UPPER(db!$G$2:$G$6347)),UPPER(K$137),"")))/LEN(K$137)))</f>
        <v>0</v>
      </c>
      <c r="L187" s="178">
        <f>IF(L$137="","",SUMPRODUCT(--(db!$B$2:$B$6347=$E187),(LEN(db!$G$2:$G$6347)-LEN(SUBSTITUTE((UPPER(db!$G$2:$G$6347)),UPPER(L$137),"")))/LEN(L$137)))</f>
        <v>0</v>
      </c>
      <c r="M187" s="178">
        <f>IF(M$137="","",SUMPRODUCT(--(db!$B$2:$B$6347=$E187),(LEN(db!$G$2:$G$6347)-LEN(SUBSTITUTE((UPPER(db!$G$2:$G$6347)),UPPER(M$137),"")))/LEN(M$137)))</f>
        <v>0</v>
      </c>
      <c r="N187" s="178">
        <f>IF(N$137="","",SUMPRODUCT(--(db!$B$2:$B$6347=$E187),(LEN(db!$G$2:$G$6347)-LEN(SUBSTITUTE((UPPER(db!$G$2:$G$6347)),UPPER(N$137),"")))/LEN(N$137)))</f>
        <v>0</v>
      </c>
      <c r="O187" s="178">
        <f>IF(O$137="","",SUMPRODUCT(--(db!$B$2:$B$6347=$E187),(LEN(db!$G$2:$G$6347)-LEN(SUBSTITUTE((UPPER(db!$G$2:$G$6347)),UPPER(O$137),"")))/LEN(O$137)))</f>
        <v>0</v>
      </c>
      <c r="P187" s="178">
        <f>IF(P$137="","",SUMPRODUCT(--(db!$B$2:$B$6347=$E187),(LEN(db!$G$2:$G$6347)-LEN(SUBSTITUTE((UPPER(db!$G$2:$G$6347)),UPPER(P$137),"")))/LEN(P$137)))</f>
        <v>0</v>
      </c>
      <c r="Q187" s="178">
        <f>IF(Q$137="","",SUMPRODUCT(--(db!$B$2:$B$6347=$E187),(LEN(db!$G$2:$G$6347)-LEN(SUBSTITUTE((UPPER(db!$G$2:$G$6347)),UPPER(Q$137),"")))/LEN(Q$137)))</f>
        <v>0</v>
      </c>
      <c r="R187" s="178">
        <f>IF(R$137="","",SUMPRODUCT(--(db!$B$2:$B$6347=$E187),(LEN(db!$G$2:$G$6347)-LEN(SUBSTITUTE((UPPER(db!$G$2:$G$6347)),UPPER(R$137),"")))/LEN(R$137)))</f>
        <v>0</v>
      </c>
      <c r="S187" s="178">
        <f>IF(S$137="","",SUMPRODUCT(--(db!$B$2:$B$6347=$E187),(LEN(db!$G$2:$G$6347)-LEN(SUBSTITUTE((UPPER(db!$G$2:$G$6347)),UPPER(S$137),"")))/LEN(S$137)))</f>
        <v>0</v>
      </c>
      <c r="T187" s="178">
        <f>IF(T$137="","",SUMPRODUCT(--(db!$B$2:$B$6347=$E187),(LEN(db!$G$2:$G$6347)-LEN(SUBSTITUTE((UPPER(db!$G$2:$G$6347)),UPPER(T$137),"")))/LEN(T$137)))</f>
        <v>0</v>
      </c>
      <c r="U187" s="178">
        <f>IF(U$137="","",SUMPRODUCT(--(db!$B$2:$B$6347=$E187),(LEN(db!$G$2:$G$6347)-LEN(SUBSTITUTE((UPPER(db!$G$2:$G$6347)),UPPER(U$137),"")))/LEN(U$137)))</f>
        <v>0</v>
      </c>
      <c r="V187" s="178">
        <f>IF(V$137="","",SUMPRODUCT(--(db!$B$2:$B$6347=$E187),(LEN(db!$G$2:$G$6347)-LEN(SUBSTITUTE((UPPER(db!$G$2:$G$6347)),UPPER(V$137),"")))/LEN(V$137)))</f>
        <v>0</v>
      </c>
      <c r="W187" s="178">
        <f>IF(W$137="","",SUMPRODUCT(--(db!$B$2:$B$6347=$E187),(LEN(db!$G$2:$G$6347)-LEN(SUBSTITUTE((UPPER(db!$G$2:$G$6347)),UPPER(W$137),"")))/LEN(W$137)))</f>
        <v>0</v>
      </c>
      <c r="X187" s="178">
        <f>IF(X$137="","",SUMPRODUCT(--(db!$B$2:$B$6347=$E187),(LEN(db!$G$2:$G$6347)-LEN(SUBSTITUTE((UPPER(db!$G$2:$G$6347)),UPPER(X$137),"")))/LEN(X$137)))</f>
        <v>0</v>
      </c>
      <c r="Y187" s="178">
        <f>IF(Y$137="","",SUMPRODUCT(--(db!$B$2:$B$6347=$E187),(LEN(db!$G$2:$G$6347)-LEN(SUBSTITUTE((UPPER(db!$G$2:$G$6347)),UPPER(Y$137),"")))/LEN(Y$137)))</f>
        <v>0</v>
      </c>
      <c r="Z187" s="178">
        <f>IF(Z$137="","",SUMPRODUCT(--(db!$B$2:$B$6347=$E187),(LEN(db!$G$2:$G$6347)-LEN(SUBSTITUTE((UPPER(db!$G$2:$G$6347)),UPPER(Z$137),"")))/LEN(Z$137)))</f>
        <v>0</v>
      </c>
      <c r="AA187" s="178">
        <f>IF(AA$137="","",SUMPRODUCT(--(db!$B$2:$B$6347=$E187),(LEN(db!$G$2:$G$6347)-LEN(SUBSTITUTE((UPPER(db!$G$2:$G$6347)),UPPER(AA$137),"")))/LEN(AA$137)))</f>
        <v>0</v>
      </c>
      <c r="AB187" s="178">
        <f>IF(AB$137="","",SUMPRODUCT(--(db!$B$2:$B$6347=$E187),(LEN(db!$G$2:$G$6347)-LEN(SUBSTITUTE((UPPER(db!$G$2:$G$6347)),UPPER(AB$137),"")))/LEN(AB$137)))</f>
        <v>0</v>
      </c>
      <c r="AC187" s="178">
        <f>IF(AC$137="","",SUMPRODUCT(--(db!$B$2:$B$6347=$E187),(LEN(db!$G$2:$G$6347)-LEN(SUBSTITUTE((UPPER(db!$G$2:$G$6347)),UPPER(AC$137),"")))/LEN(AC$137)))</f>
        <v>0</v>
      </c>
      <c r="AD187" s="178">
        <f>IF(AD$137="","",SUMPRODUCT(--(db!$B$2:$B$6347=$E187),(LEN(db!$G$2:$G$6347)-LEN(SUBSTITUTE((UPPER(db!$G$2:$G$6347)),UPPER(AD$137),"")))/LEN(AD$137)))</f>
        <v>0</v>
      </c>
      <c r="AE187" s="178">
        <f>IF(AE$137="","",SUMPRODUCT(--(db!$B$2:$B$6347=$E187),(LEN(db!$G$2:$G$6347)-LEN(SUBSTITUTE((UPPER(db!$G$2:$G$6347)),UPPER(AE$137),"")))/LEN(AE$137)))</f>
        <v>0</v>
      </c>
      <c r="AF187" s="178">
        <f>IF(AF$137="","",SUMPRODUCT(--(db!$B$2:$B$6347=$E187),(LEN(db!$G$2:$G$6347)-LEN(SUBSTITUTE((UPPER(db!$G$2:$G$6347)),UPPER(AF$137),"")))/LEN(AF$137)))</f>
        <v>0</v>
      </c>
      <c r="AG187" s="178">
        <f>IF(AG$137="","",SUMPRODUCT(--(db!$B$2:$B$6347=$E187),(LEN(db!$G$2:$G$6347)-LEN(SUBSTITUTE((UPPER(db!$G$2:$G$6347)),UPPER(AG$137),"")))/LEN(AG$137)))</f>
        <v>0</v>
      </c>
      <c r="AH187" s="224"/>
      <c r="AI187" s="178">
        <f>IF(AI$137="","",SUMPRODUCT(--(db!$B$2:$B$6347=$E187),(LEN(db!$G$2:$G$6347)-LEN(SUBSTITUTE((UPPER(db!$G$2:$G$6347)),UPPER(AI$137),"")))/LEN(AI$137)))</f>
        <v>0</v>
      </c>
      <c r="AJ187" s="178">
        <f>IF(AJ$137="","",SUMPRODUCT(--(db!$B$2:$B$6347=$E187),(LEN(db!$G$2:$G$6347)-LEN(SUBSTITUTE((UPPER(db!$G$2:$G$6347)),UPPER(AJ$137),"")))/LEN(AJ$137)))</f>
        <v>0</v>
      </c>
      <c r="AK187" s="178">
        <f>IF(AK$137="","",SUMPRODUCT(--(db!$B$2:$B$6347=$E187),(LEN(db!$G$2:$G$6347)-LEN(SUBSTITUTE((UPPER(db!$G$2:$G$6347)),UPPER(AK$137),"")))/LEN(AK$137)))</f>
        <v>0</v>
      </c>
      <c r="AL187" s="178">
        <f>IF(AL$137="","",SUMPRODUCT(--(db!$B$2:$B$6347=$E187),(LEN(db!$G$2:$G$6347)-LEN(SUBSTITUTE((UPPER(db!$G$2:$G$6347)),UPPER(AL$137),"")))/LEN(AL$137)))</f>
        <v>0</v>
      </c>
      <c r="AM187" s="178">
        <f>IF(AM$137="","",SUMPRODUCT(--(db!$B$2:$B$6347=$E187),(LEN(db!$G$2:$G$6347)-LEN(SUBSTITUTE((UPPER(db!$G$2:$G$6347)),UPPER(AM$137),"")))/LEN(AM$137)))</f>
        <v>0</v>
      </c>
      <c r="AN187" s="178">
        <f>IF(AN$137="","",SUMPRODUCT(--(db!$B$2:$B$6347=$E187),(LEN(db!$G$2:$G$6347)-LEN(SUBSTITUTE((UPPER(db!$G$2:$G$6347)),UPPER(AN$137),"")))/LEN(AN$137)))</f>
        <v>0</v>
      </c>
      <c r="AO187" s="178">
        <f>IF(AO$137="","",SUMPRODUCT(--(db!$B$2:$B$6347=$E187),(LEN(db!$G$2:$G$6347)-LEN(SUBSTITUTE((UPPER(db!$G$2:$G$6347)),UPPER(AO$137),"")))/LEN(AO$137)))</f>
        <v>0</v>
      </c>
      <c r="AP187" s="178">
        <f>IF(AP$137="","",SUMPRODUCT(--(db!$B$2:$B$6347=$E187),(LEN(db!$G$2:$G$6347)-LEN(SUBSTITUTE((UPPER(db!$G$2:$G$6347)),UPPER(AP$137),"")))/LEN(AP$137)))</f>
        <v>0</v>
      </c>
      <c r="AQ187" s="249">
        <f>IF(AQ$137="","",SUMPRODUCT(--(db!$B$2:$B$6347=$E187),(LEN(db!$G$2:$G$6347)-LEN(SUBSTITUTE((UPPER(db!$G$2:$G$6347)),UPPER(AQ$137),"")))/LEN(AQ$137)))</f>
        <v>0</v>
      </c>
      <c r="AR187" s="120">
        <v>50</v>
      </c>
      <c r="AS187" s="115">
        <v>100</v>
      </c>
      <c r="AT187" s="115" t="s">
        <v>258</v>
      </c>
      <c r="AU187" s="122">
        <f t="shared" si="29"/>
        <v>0</v>
      </c>
      <c r="AW187" s="347">
        <v>36</v>
      </c>
      <c r="AX187" s="366" t="str">
        <f t="shared" si="31"/>
        <v>ض</v>
      </c>
      <c r="AY187" s="366">
        <f t="shared" si="32"/>
        <v>800</v>
      </c>
      <c r="AZ187" s="295">
        <f t="shared" si="33"/>
        <v>0</v>
      </c>
      <c r="BA187" s="295">
        <f t="shared" si="34"/>
        <v>800</v>
      </c>
      <c r="BB187" s="367">
        <f t="shared" si="30"/>
        <v>0</v>
      </c>
      <c r="BC187" s="295">
        <f t="shared" si="35"/>
        <v>800</v>
      </c>
      <c r="BK187" s="61"/>
      <c r="BL187" s="61"/>
      <c r="BM187" s="61"/>
    </row>
    <row r="188" spans="3:65" x14ac:dyDescent="0.25">
      <c r="C188" s="115"/>
      <c r="D188" s="115"/>
      <c r="E188" s="116">
        <v>51</v>
      </c>
      <c r="F188" s="221">
        <f>IF(F$137="","",SUMPRODUCT(--(db!$B$2:$B$6347=$E188),(LEN(db!$G$2:$G$6347)-LEN(SUBSTITUTE((UPPER(db!$G$2:$G$6347)),UPPER(F$137),"")))/LEN(F$137)))</f>
        <v>0</v>
      </c>
      <c r="G188" s="30">
        <f>IF(G$137="","",SUMPRODUCT(--(db!$B$2:$B$6347=$E188),(LEN(db!$G$2:$G$6347)-LEN(SUBSTITUTE((UPPER(db!$G$2:$G$6347)),UPPER(G$137),"")))/LEN(G$137)))</f>
        <v>0</v>
      </c>
      <c r="H188" s="30">
        <f>IF(H$137="","",SUMPRODUCT(--(db!$B$2:$B$6347=$E188),(LEN(db!$G$2:$G$6347)-LEN(SUBSTITUTE((UPPER(db!$G$2:$G$6347)),UPPER(H$137),"")))/LEN(H$137)))</f>
        <v>0</v>
      </c>
      <c r="I188" s="30">
        <f>IF(I$137="","",SUMPRODUCT(--(db!$B$2:$B$6347=$E188),(LEN(db!$G$2:$G$6347)-LEN(SUBSTITUTE((UPPER(db!$G$2:$G$6347)),UPPER(I$137),"")))/LEN(I$137)))</f>
        <v>0</v>
      </c>
      <c r="J188" s="30">
        <f>IF(J$137="","",SUMPRODUCT(--(db!$B$2:$B$6347=$E188),(LEN(db!$G$2:$G$6347)-LEN(SUBSTITUTE((UPPER(db!$G$2:$G$6347)),UPPER(J$137),"")))/LEN(J$137)))</f>
        <v>0</v>
      </c>
      <c r="K188" s="30">
        <f>IF(K$137="","",SUMPRODUCT(--(db!$B$2:$B$6347=$E188),(LEN(db!$G$2:$G$6347)-LEN(SUBSTITUTE((UPPER(db!$G$2:$G$6347)),UPPER(K$137),"")))/LEN(K$137)))</f>
        <v>0</v>
      </c>
      <c r="L188" s="30">
        <f>IF(L$137="","",SUMPRODUCT(--(db!$B$2:$B$6347=$E188),(LEN(db!$G$2:$G$6347)-LEN(SUBSTITUTE((UPPER(db!$G$2:$G$6347)),UPPER(L$137),"")))/LEN(L$137)))</f>
        <v>0</v>
      </c>
      <c r="M188" s="30">
        <f>IF(M$137="","",SUMPRODUCT(--(db!$B$2:$B$6347=$E188),(LEN(db!$G$2:$G$6347)-LEN(SUBSTITUTE((UPPER(db!$G$2:$G$6347)),UPPER(M$137),"")))/LEN(M$137)))</f>
        <v>0</v>
      </c>
      <c r="N188" s="30">
        <f>IF(N$137="","",SUMPRODUCT(--(db!$B$2:$B$6347=$E188),(LEN(db!$G$2:$G$6347)-LEN(SUBSTITUTE((UPPER(db!$G$2:$G$6347)),UPPER(N$137),"")))/LEN(N$137)))</f>
        <v>0</v>
      </c>
      <c r="O188" s="30">
        <f>IF(O$137="","",SUMPRODUCT(--(db!$B$2:$B$6347=$E188),(LEN(db!$G$2:$G$6347)-LEN(SUBSTITUTE((UPPER(db!$G$2:$G$6347)),UPPER(O$137),"")))/LEN(O$137)))</f>
        <v>0</v>
      </c>
      <c r="P188" s="30">
        <f>IF(P$137="","",SUMPRODUCT(--(db!$B$2:$B$6347=$E188),(LEN(db!$G$2:$G$6347)-LEN(SUBSTITUTE((UPPER(db!$G$2:$G$6347)),UPPER(P$137),"")))/LEN(P$137)))</f>
        <v>0</v>
      </c>
      <c r="Q188" s="30">
        <f>IF(Q$137="","",SUMPRODUCT(--(db!$B$2:$B$6347=$E188),(LEN(db!$G$2:$G$6347)-LEN(SUBSTITUTE((UPPER(db!$G$2:$G$6347)),UPPER(Q$137),"")))/LEN(Q$137)))</f>
        <v>0</v>
      </c>
      <c r="R188" s="30">
        <f>IF(R$137="","",SUMPRODUCT(--(db!$B$2:$B$6347=$E188),(LEN(db!$G$2:$G$6347)-LEN(SUBSTITUTE((UPPER(db!$G$2:$G$6347)),UPPER(R$137),"")))/LEN(R$137)))</f>
        <v>0</v>
      </c>
      <c r="S188" s="30">
        <f>IF(S$137="","",SUMPRODUCT(--(db!$B$2:$B$6347=$E188),(LEN(db!$G$2:$G$6347)-LEN(SUBSTITUTE((UPPER(db!$G$2:$G$6347)),UPPER(S$137),"")))/LEN(S$137)))</f>
        <v>0</v>
      </c>
      <c r="T188" s="30">
        <f>IF(T$137="","",SUMPRODUCT(--(db!$B$2:$B$6347=$E188),(LEN(db!$G$2:$G$6347)-LEN(SUBSTITUTE((UPPER(db!$G$2:$G$6347)),UPPER(T$137),"")))/LEN(T$137)))</f>
        <v>0</v>
      </c>
      <c r="U188" s="30">
        <f>IF(U$137="","",SUMPRODUCT(--(db!$B$2:$B$6347=$E188),(LEN(db!$G$2:$G$6347)-LEN(SUBSTITUTE((UPPER(db!$G$2:$G$6347)),UPPER(U$137),"")))/LEN(U$137)))</f>
        <v>0</v>
      </c>
      <c r="V188" s="30">
        <f>IF(V$137="","",SUMPRODUCT(--(db!$B$2:$B$6347=$E188),(LEN(db!$G$2:$G$6347)-LEN(SUBSTITUTE((UPPER(db!$G$2:$G$6347)),UPPER(V$137),"")))/LEN(V$137)))</f>
        <v>0</v>
      </c>
      <c r="W188" s="30">
        <f>IF(W$137="","",SUMPRODUCT(--(db!$B$2:$B$6347=$E188),(LEN(db!$G$2:$G$6347)-LEN(SUBSTITUTE((UPPER(db!$G$2:$G$6347)),UPPER(W$137),"")))/LEN(W$137)))</f>
        <v>0</v>
      </c>
      <c r="X188" s="30">
        <f>IF(X$137="","",SUMPRODUCT(--(db!$B$2:$B$6347=$E188),(LEN(db!$G$2:$G$6347)-LEN(SUBSTITUTE((UPPER(db!$G$2:$G$6347)),UPPER(X$137),"")))/LEN(X$137)))</f>
        <v>0</v>
      </c>
      <c r="Y188" s="30">
        <f>IF(Y$137="","",SUMPRODUCT(--(db!$B$2:$B$6347=$E188),(LEN(db!$G$2:$G$6347)-LEN(SUBSTITUTE((UPPER(db!$G$2:$G$6347)),UPPER(Y$137),"")))/LEN(Y$137)))</f>
        <v>0</v>
      </c>
      <c r="Z188" s="30">
        <f>IF(Z$137="","",SUMPRODUCT(--(db!$B$2:$B$6347=$E188),(LEN(db!$G$2:$G$6347)-LEN(SUBSTITUTE((UPPER(db!$G$2:$G$6347)),UPPER(Z$137),"")))/LEN(Z$137)))</f>
        <v>0</v>
      </c>
      <c r="AA188" s="30">
        <f>IF(AA$137="","",SUMPRODUCT(--(db!$B$2:$B$6347=$E188),(LEN(db!$G$2:$G$6347)-LEN(SUBSTITUTE((UPPER(db!$G$2:$G$6347)),UPPER(AA$137),"")))/LEN(AA$137)))</f>
        <v>0</v>
      </c>
      <c r="AB188" s="30">
        <f>IF(AB$137="","",SUMPRODUCT(--(db!$B$2:$B$6347=$E188),(LEN(db!$G$2:$G$6347)-LEN(SUBSTITUTE((UPPER(db!$G$2:$G$6347)),UPPER(AB$137),"")))/LEN(AB$137)))</f>
        <v>0</v>
      </c>
      <c r="AC188" s="30">
        <f>IF(AC$137="","",SUMPRODUCT(--(db!$B$2:$B$6347=$E188),(LEN(db!$G$2:$G$6347)-LEN(SUBSTITUTE((UPPER(db!$G$2:$G$6347)),UPPER(AC$137),"")))/LEN(AC$137)))</f>
        <v>0</v>
      </c>
      <c r="AD188" s="30">
        <f>IF(AD$137="","",SUMPRODUCT(--(db!$B$2:$B$6347=$E188),(LEN(db!$G$2:$G$6347)-LEN(SUBSTITUTE((UPPER(db!$G$2:$G$6347)),UPPER(AD$137),"")))/LEN(AD$137)))</f>
        <v>0</v>
      </c>
      <c r="AE188" s="30">
        <f>IF(AE$137="","",SUMPRODUCT(--(db!$B$2:$B$6347=$E188),(LEN(db!$G$2:$G$6347)-LEN(SUBSTITUTE((UPPER(db!$G$2:$G$6347)),UPPER(AE$137),"")))/LEN(AE$137)))</f>
        <v>0</v>
      </c>
      <c r="AF188" s="30">
        <f>IF(AF$137="","",SUMPRODUCT(--(db!$B$2:$B$6347=$E188),(LEN(db!$G$2:$G$6347)-LEN(SUBSTITUTE((UPPER(db!$G$2:$G$6347)),UPPER(AF$137),"")))/LEN(AF$137)))</f>
        <v>0</v>
      </c>
      <c r="AG188" s="30">
        <f>IF(AG$137="","",SUMPRODUCT(--(db!$B$2:$B$6347=$E188),(LEN(db!$G$2:$G$6347)-LEN(SUBSTITUTE((UPPER(db!$G$2:$G$6347)),UPPER(AG$137),"")))/LEN(AG$137)))</f>
        <v>0</v>
      </c>
      <c r="AH188" s="30">
        <f>IF(AH$137="","",SUMPRODUCT(--(db!$B$2:$B$6347=$E188),(LEN(db!$G$2:$G$6347)-LEN(SUBSTITUTE((UPPER(db!$G$2:$G$6347)),UPPER(AH$137),"")))/LEN(AH$137)))</f>
        <v>0</v>
      </c>
      <c r="AI188" s="30">
        <f>IF(AI$137="","",SUMPRODUCT(--(db!$B$2:$B$6347=$E188),(LEN(db!$G$2:$G$6347)-LEN(SUBSTITUTE((UPPER(db!$G$2:$G$6347)),UPPER(AI$137),"")))/LEN(AI$137)))</f>
        <v>0</v>
      </c>
      <c r="AJ188" s="30">
        <f>IF(AJ$137="","",SUMPRODUCT(--(db!$B$2:$B$6347=$E188),(LEN(db!$G$2:$G$6347)-LEN(SUBSTITUTE((UPPER(db!$G$2:$G$6347)),UPPER(AJ$137),"")))/LEN(AJ$137)))</f>
        <v>0</v>
      </c>
      <c r="AK188" s="30">
        <f>IF(AK$137="","",SUMPRODUCT(--(db!$B$2:$B$6347=$E188),(LEN(db!$G$2:$G$6347)-LEN(SUBSTITUTE((UPPER(db!$G$2:$G$6347)),UPPER(AK$137),"")))/LEN(AK$137)))</f>
        <v>0</v>
      </c>
      <c r="AL188" s="30">
        <f>IF(AL$137="","",SUMPRODUCT(--(db!$B$2:$B$6347=$E188),(LEN(db!$G$2:$G$6347)-LEN(SUBSTITUTE((UPPER(db!$G$2:$G$6347)),UPPER(AL$137),"")))/LEN(AL$137)))</f>
        <v>0</v>
      </c>
      <c r="AM188" s="30">
        <f>IF(AM$137="","",SUMPRODUCT(--(db!$B$2:$B$6347=$E188),(LEN(db!$G$2:$G$6347)-LEN(SUBSTITUTE((UPPER(db!$G$2:$G$6347)),UPPER(AM$137),"")))/LEN(AM$137)))</f>
        <v>0</v>
      </c>
      <c r="AN188" s="30">
        <f>IF(AN$137="","",SUMPRODUCT(--(db!$B$2:$B$6347=$E188),(LEN(db!$G$2:$G$6347)-LEN(SUBSTITUTE((UPPER(db!$G$2:$G$6347)),UPPER(AN$137),"")))/LEN(AN$137)))</f>
        <v>0</v>
      </c>
      <c r="AO188" s="30">
        <f>IF(AO$137="","",SUMPRODUCT(--(db!$B$2:$B$6347=$E188),(LEN(db!$G$2:$G$6347)-LEN(SUBSTITUTE((UPPER(db!$G$2:$G$6347)),UPPER(AO$137),"")))/LEN(AO$137)))</f>
        <v>0</v>
      </c>
      <c r="AP188" s="30">
        <f>IF(AP$137="","",SUMPRODUCT(--(db!$B$2:$B$6347=$E188),(LEN(db!$G$2:$G$6347)-LEN(SUBSTITUTE((UPPER(db!$G$2:$G$6347)),UPPER(AP$137),"")))/LEN(AP$137)))</f>
        <v>0</v>
      </c>
      <c r="AQ188" s="222">
        <f>IF(AQ$137="","",SUMPRODUCT(--(db!$B$2:$B$6347=$E188),(LEN(db!$G$2:$G$6347)-LEN(SUBSTITUTE((UPPER(db!$G$2:$G$6347)),UPPER(AQ$137),"")))/LEN(AQ$137)))</f>
        <v>0</v>
      </c>
      <c r="AR188" s="120">
        <v>51</v>
      </c>
      <c r="AS188" s="115"/>
      <c r="AT188" s="115"/>
      <c r="AU188" s="122">
        <f t="shared" si="29"/>
        <v>0</v>
      </c>
      <c r="AW188" s="347">
        <v>37</v>
      </c>
      <c r="AX188" s="366" t="str">
        <f t="shared" si="31"/>
        <v>ظ</v>
      </c>
      <c r="AY188" s="366">
        <f t="shared" si="32"/>
        <v>900</v>
      </c>
      <c r="AZ188" s="295">
        <f t="shared" si="33"/>
        <v>0</v>
      </c>
      <c r="BA188" s="295">
        <f t="shared" si="34"/>
        <v>900</v>
      </c>
      <c r="BB188" s="367">
        <f t="shared" si="30"/>
        <v>0</v>
      </c>
      <c r="BC188" s="295">
        <f t="shared" si="35"/>
        <v>900</v>
      </c>
    </row>
    <row r="189" spans="3:65" x14ac:dyDescent="0.25">
      <c r="C189" s="115"/>
      <c r="D189" s="115"/>
      <c r="E189" s="116">
        <v>52</v>
      </c>
      <c r="F189" s="221">
        <f>IF(F$137="","",SUMPRODUCT(--(db!$B$2:$B$6347=$E189),(LEN(db!$G$2:$G$6347)-LEN(SUBSTITUTE((UPPER(db!$G$2:$G$6347)),UPPER(F$137),"")))/LEN(F$137)))</f>
        <v>0</v>
      </c>
      <c r="G189" s="30">
        <f>IF(G$137="","",SUMPRODUCT(--(db!$B$2:$B$6347=$E189),(LEN(db!$G$2:$G$6347)-LEN(SUBSTITUTE((UPPER(db!$G$2:$G$6347)),UPPER(G$137),"")))/LEN(G$137)))</f>
        <v>0</v>
      </c>
      <c r="H189" s="30">
        <f>IF(H$137="","",SUMPRODUCT(--(db!$B$2:$B$6347=$E189),(LEN(db!$G$2:$G$6347)-LEN(SUBSTITUTE((UPPER(db!$G$2:$G$6347)),UPPER(H$137),"")))/LEN(H$137)))</f>
        <v>0</v>
      </c>
      <c r="I189" s="30">
        <f>IF(I$137="","",SUMPRODUCT(--(db!$B$2:$B$6347=$E189),(LEN(db!$G$2:$G$6347)-LEN(SUBSTITUTE((UPPER(db!$G$2:$G$6347)),UPPER(I$137),"")))/LEN(I$137)))</f>
        <v>0</v>
      </c>
      <c r="J189" s="30">
        <f>IF(J$137="","",SUMPRODUCT(--(db!$B$2:$B$6347=$E189),(LEN(db!$G$2:$G$6347)-LEN(SUBSTITUTE((UPPER(db!$G$2:$G$6347)),UPPER(J$137),"")))/LEN(J$137)))</f>
        <v>0</v>
      </c>
      <c r="K189" s="30">
        <f>IF(K$137="","",SUMPRODUCT(--(db!$B$2:$B$6347=$E189),(LEN(db!$G$2:$G$6347)-LEN(SUBSTITUTE((UPPER(db!$G$2:$G$6347)),UPPER(K$137),"")))/LEN(K$137)))</f>
        <v>0</v>
      </c>
      <c r="L189" s="30">
        <f>IF(L$137="","",SUMPRODUCT(--(db!$B$2:$B$6347=$E189),(LEN(db!$G$2:$G$6347)-LEN(SUBSTITUTE((UPPER(db!$G$2:$G$6347)),UPPER(L$137),"")))/LEN(L$137)))</f>
        <v>0</v>
      </c>
      <c r="M189" s="30">
        <f>IF(M$137="","",SUMPRODUCT(--(db!$B$2:$B$6347=$E189),(LEN(db!$G$2:$G$6347)-LEN(SUBSTITUTE((UPPER(db!$G$2:$G$6347)),UPPER(M$137),"")))/LEN(M$137)))</f>
        <v>0</v>
      </c>
      <c r="N189" s="30">
        <f>IF(N$137="","",SUMPRODUCT(--(db!$B$2:$B$6347=$E189),(LEN(db!$G$2:$G$6347)-LEN(SUBSTITUTE((UPPER(db!$G$2:$G$6347)),UPPER(N$137),"")))/LEN(N$137)))</f>
        <v>0</v>
      </c>
      <c r="O189" s="30">
        <f>IF(O$137="","",SUMPRODUCT(--(db!$B$2:$B$6347=$E189),(LEN(db!$G$2:$G$6347)-LEN(SUBSTITUTE((UPPER(db!$G$2:$G$6347)),UPPER(O$137),"")))/LEN(O$137)))</f>
        <v>0</v>
      </c>
      <c r="P189" s="30">
        <f>IF(P$137="","",SUMPRODUCT(--(db!$B$2:$B$6347=$E189),(LEN(db!$G$2:$G$6347)-LEN(SUBSTITUTE((UPPER(db!$G$2:$G$6347)),UPPER(P$137),"")))/LEN(P$137)))</f>
        <v>0</v>
      </c>
      <c r="Q189" s="30">
        <f>IF(Q$137="","",SUMPRODUCT(--(db!$B$2:$B$6347=$E189),(LEN(db!$G$2:$G$6347)-LEN(SUBSTITUTE((UPPER(db!$G$2:$G$6347)),UPPER(Q$137),"")))/LEN(Q$137)))</f>
        <v>0</v>
      </c>
      <c r="R189" s="30">
        <f>IF(R$137="","",SUMPRODUCT(--(db!$B$2:$B$6347=$E189),(LEN(db!$G$2:$G$6347)-LEN(SUBSTITUTE((UPPER(db!$G$2:$G$6347)),UPPER(R$137),"")))/LEN(R$137)))</f>
        <v>0</v>
      </c>
      <c r="S189" s="30">
        <f>IF(S$137="","",SUMPRODUCT(--(db!$B$2:$B$6347=$E189),(LEN(db!$G$2:$G$6347)-LEN(SUBSTITUTE((UPPER(db!$G$2:$G$6347)),UPPER(S$137),"")))/LEN(S$137)))</f>
        <v>0</v>
      </c>
      <c r="T189" s="30">
        <f>IF(T$137="","",SUMPRODUCT(--(db!$B$2:$B$6347=$E189),(LEN(db!$G$2:$G$6347)-LEN(SUBSTITUTE((UPPER(db!$G$2:$G$6347)),UPPER(T$137),"")))/LEN(T$137)))</f>
        <v>0</v>
      </c>
      <c r="U189" s="30">
        <f>IF(U$137="","",SUMPRODUCT(--(db!$B$2:$B$6347=$E189),(LEN(db!$G$2:$G$6347)-LEN(SUBSTITUTE((UPPER(db!$G$2:$G$6347)),UPPER(U$137),"")))/LEN(U$137)))</f>
        <v>0</v>
      </c>
      <c r="V189" s="30">
        <f>IF(V$137="","",SUMPRODUCT(--(db!$B$2:$B$6347=$E189),(LEN(db!$G$2:$G$6347)-LEN(SUBSTITUTE((UPPER(db!$G$2:$G$6347)),UPPER(V$137),"")))/LEN(V$137)))</f>
        <v>0</v>
      </c>
      <c r="W189" s="30">
        <f>IF(W$137="","",SUMPRODUCT(--(db!$B$2:$B$6347=$E189),(LEN(db!$G$2:$G$6347)-LEN(SUBSTITUTE((UPPER(db!$G$2:$G$6347)),UPPER(W$137),"")))/LEN(W$137)))</f>
        <v>0</v>
      </c>
      <c r="X189" s="30">
        <f>IF(X$137="","",SUMPRODUCT(--(db!$B$2:$B$6347=$E189),(LEN(db!$G$2:$G$6347)-LEN(SUBSTITUTE((UPPER(db!$G$2:$G$6347)),UPPER(X$137),"")))/LEN(X$137)))</f>
        <v>0</v>
      </c>
      <c r="Y189" s="30">
        <f>IF(Y$137="","",SUMPRODUCT(--(db!$B$2:$B$6347=$E189),(LEN(db!$G$2:$G$6347)-LEN(SUBSTITUTE((UPPER(db!$G$2:$G$6347)),UPPER(Y$137),"")))/LEN(Y$137)))</f>
        <v>0</v>
      </c>
      <c r="Z189" s="30">
        <f>IF(Z$137="","",SUMPRODUCT(--(db!$B$2:$B$6347=$E189),(LEN(db!$G$2:$G$6347)-LEN(SUBSTITUTE((UPPER(db!$G$2:$G$6347)),UPPER(Z$137),"")))/LEN(Z$137)))</f>
        <v>0</v>
      </c>
      <c r="AA189" s="30">
        <f>IF(AA$137="","",SUMPRODUCT(--(db!$B$2:$B$6347=$E189),(LEN(db!$G$2:$G$6347)-LEN(SUBSTITUTE((UPPER(db!$G$2:$G$6347)),UPPER(AA$137),"")))/LEN(AA$137)))</f>
        <v>0</v>
      </c>
      <c r="AB189" s="30">
        <f>IF(AB$137="","",SUMPRODUCT(--(db!$B$2:$B$6347=$E189),(LEN(db!$G$2:$G$6347)-LEN(SUBSTITUTE((UPPER(db!$G$2:$G$6347)),UPPER(AB$137),"")))/LEN(AB$137)))</f>
        <v>0</v>
      </c>
      <c r="AC189" s="30">
        <f>IF(AC$137="","",SUMPRODUCT(--(db!$B$2:$B$6347=$E189),(LEN(db!$G$2:$G$6347)-LEN(SUBSTITUTE((UPPER(db!$G$2:$G$6347)),UPPER(AC$137),"")))/LEN(AC$137)))</f>
        <v>0</v>
      </c>
      <c r="AD189" s="30">
        <f>IF(AD$137="","",SUMPRODUCT(--(db!$B$2:$B$6347=$E189),(LEN(db!$G$2:$G$6347)-LEN(SUBSTITUTE((UPPER(db!$G$2:$G$6347)),UPPER(AD$137),"")))/LEN(AD$137)))</f>
        <v>0</v>
      </c>
      <c r="AE189" s="30">
        <f>IF(AE$137="","",SUMPRODUCT(--(db!$B$2:$B$6347=$E189),(LEN(db!$G$2:$G$6347)-LEN(SUBSTITUTE((UPPER(db!$G$2:$G$6347)),UPPER(AE$137),"")))/LEN(AE$137)))</f>
        <v>0</v>
      </c>
      <c r="AF189" s="30">
        <f>IF(AF$137="","",SUMPRODUCT(--(db!$B$2:$B$6347=$E189),(LEN(db!$G$2:$G$6347)-LEN(SUBSTITUTE((UPPER(db!$G$2:$G$6347)),UPPER(AF$137),"")))/LEN(AF$137)))</f>
        <v>0</v>
      </c>
      <c r="AG189" s="30">
        <f>IF(AG$137="","",SUMPRODUCT(--(db!$B$2:$B$6347=$E189),(LEN(db!$G$2:$G$6347)-LEN(SUBSTITUTE((UPPER(db!$G$2:$G$6347)),UPPER(AG$137),"")))/LEN(AG$137)))</f>
        <v>0</v>
      </c>
      <c r="AH189" s="30">
        <f>IF(AH$137="","",SUMPRODUCT(--(db!$B$2:$B$6347=$E189),(LEN(db!$G$2:$G$6347)-LEN(SUBSTITUTE((UPPER(db!$G$2:$G$6347)),UPPER(AH$137),"")))/LEN(AH$137)))</f>
        <v>0</v>
      </c>
      <c r="AI189" s="30">
        <f>IF(AI$137="","",SUMPRODUCT(--(db!$B$2:$B$6347=$E189),(LEN(db!$G$2:$G$6347)-LEN(SUBSTITUTE((UPPER(db!$G$2:$G$6347)),UPPER(AI$137),"")))/LEN(AI$137)))</f>
        <v>0</v>
      </c>
      <c r="AJ189" s="30">
        <f>IF(AJ$137="","",SUMPRODUCT(--(db!$B$2:$B$6347=$E189),(LEN(db!$G$2:$G$6347)-LEN(SUBSTITUTE((UPPER(db!$G$2:$G$6347)),UPPER(AJ$137),"")))/LEN(AJ$137)))</f>
        <v>0</v>
      </c>
      <c r="AK189" s="30">
        <f>IF(AK$137="","",SUMPRODUCT(--(db!$B$2:$B$6347=$E189),(LEN(db!$G$2:$G$6347)-LEN(SUBSTITUTE((UPPER(db!$G$2:$G$6347)),UPPER(AK$137),"")))/LEN(AK$137)))</f>
        <v>0</v>
      </c>
      <c r="AL189" s="30">
        <f>IF(AL$137="","",SUMPRODUCT(--(db!$B$2:$B$6347=$E189),(LEN(db!$G$2:$G$6347)-LEN(SUBSTITUTE((UPPER(db!$G$2:$G$6347)),UPPER(AL$137),"")))/LEN(AL$137)))</f>
        <v>0</v>
      </c>
      <c r="AM189" s="30">
        <f>IF(AM$137="","",SUMPRODUCT(--(db!$B$2:$B$6347=$E189),(LEN(db!$G$2:$G$6347)-LEN(SUBSTITUTE((UPPER(db!$G$2:$G$6347)),UPPER(AM$137),"")))/LEN(AM$137)))</f>
        <v>0</v>
      </c>
      <c r="AN189" s="30">
        <f>IF(AN$137="","",SUMPRODUCT(--(db!$B$2:$B$6347=$E189),(LEN(db!$G$2:$G$6347)-LEN(SUBSTITUTE((UPPER(db!$G$2:$G$6347)),UPPER(AN$137),"")))/LEN(AN$137)))</f>
        <v>0</v>
      </c>
      <c r="AO189" s="30">
        <f>IF(AO$137="","",SUMPRODUCT(--(db!$B$2:$B$6347=$E189),(LEN(db!$G$2:$G$6347)-LEN(SUBSTITUTE((UPPER(db!$G$2:$G$6347)),UPPER(AO$137),"")))/LEN(AO$137)))</f>
        <v>0</v>
      </c>
      <c r="AP189" s="30">
        <f>IF(AP$137="","",SUMPRODUCT(--(db!$B$2:$B$6347=$E189),(LEN(db!$G$2:$G$6347)-LEN(SUBSTITUTE((UPPER(db!$G$2:$G$6347)),UPPER(AP$137),"")))/LEN(AP$137)))</f>
        <v>0</v>
      </c>
      <c r="AQ189" s="222">
        <f>IF(AQ$137="","",SUMPRODUCT(--(db!$B$2:$B$6347=$E189),(LEN(db!$G$2:$G$6347)-LEN(SUBSTITUTE((UPPER(db!$G$2:$G$6347)),UPPER(AQ$137),"")))/LEN(AQ$137)))</f>
        <v>0</v>
      </c>
      <c r="AR189" s="120">
        <v>52</v>
      </c>
      <c r="AS189" s="115"/>
      <c r="AT189" s="115"/>
      <c r="AU189" s="122">
        <f t="shared" si="29"/>
        <v>0</v>
      </c>
      <c r="AW189" s="337">
        <v>38</v>
      </c>
      <c r="AX189" s="372" t="str">
        <f t="shared" si="31"/>
        <v>غ</v>
      </c>
      <c r="AY189" s="372">
        <f t="shared" si="32"/>
        <v>1000</v>
      </c>
      <c r="AZ189" s="312">
        <f t="shared" si="33"/>
        <v>0</v>
      </c>
      <c r="BA189" s="312">
        <f t="shared" si="34"/>
        <v>1000</v>
      </c>
      <c r="BB189" s="373">
        <f t="shared" si="30"/>
        <v>0</v>
      </c>
      <c r="BC189" s="312">
        <f t="shared" si="35"/>
        <v>1000</v>
      </c>
      <c r="BD189" s="61" t="s">
        <v>206</v>
      </c>
    </row>
    <row r="190" spans="3:65" x14ac:dyDescent="0.25">
      <c r="C190" s="115"/>
      <c r="D190" s="115"/>
      <c r="E190" s="116">
        <v>53</v>
      </c>
      <c r="F190" s="221">
        <f>IF(F$137="","",SUMPRODUCT(--(db!$B$2:$B$6347=$E190),(LEN(db!$G$2:$G$6347)-LEN(SUBSTITUTE((UPPER(db!$G$2:$G$6347)),UPPER(F$137),"")))/LEN(F$137)))</f>
        <v>0</v>
      </c>
      <c r="G190" s="30">
        <f>IF(G$137="","",SUMPRODUCT(--(db!$B$2:$B$6347=$E190),(LEN(db!$G$2:$G$6347)-LEN(SUBSTITUTE((UPPER(db!$G$2:$G$6347)),UPPER(G$137),"")))/LEN(G$137)))</f>
        <v>0</v>
      </c>
      <c r="H190" s="30">
        <f>IF(H$137="","",SUMPRODUCT(--(db!$B$2:$B$6347=$E190),(LEN(db!$G$2:$G$6347)-LEN(SUBSTITUTE((UPPER(db!$G$2:$G$6347)),UPPER(H$137),"")))/LEN(H$137)))</f>
        <v>0</v>
      </c>
      <c r="I190" s="30">
        <f>IF(I$137="","",SUMPRODUCT(--(db!$B$2:$B$6347=$E190),(LEN(db!$G$2:$G$6347)-LEN(SUBSTITUTE((UPPER(db!$G$2:$G$6347)),UPPER(I$137),"")))/LEN(I$137)))</f>
        <v>0</v>
      </c>
      <c r="J190" s="30">
        <f>IF(J$137="","",SUMPRODUCT(--(db!$B$2:$B$6347=$E190),(LEN(db!$G$2:$G$6347)-LEN(SUBSTITUTE((UPPER(db!$G$2:$G$6347)),UPPER(J$137),"")))/LEN(J$137)))</f>
        <v>0</v>
      </c>
      <c r="K190" s="30">
        <f>IF(K$137="","",SUMPRODUCT(--(db!$B$2:$B$6347=$E190),(LEN(db!$G$2:$G$6347)-LEN(SUBSTITUTE((UPPER(db!$G$2:$G$6347)),UPPER(K$137),"")))/LEN(K$137)))</f>
        <v>0</v>
      </c>
      <c r="L190" s="30">
        <f>IF(L$137="","",SUMPRODUCT(--(db!$B$2:$B$6347=$E190),(LEN(db!$G$2:$G$6347)-LEN(SUBSTITUTE((UPPER(db!$G$2:$G$6347)),UPPER(L$137),"")))/LEN(L$137)))</f>
        <v>0</v>
      </c>
      <c r="M190" s="30">
        <f>IF(M$137="","",SUMPRODUCT(--(db!$B$2:$B$6347=$E190),(LEN(db!$G$2:$G$6347)-LEN(SUBSTITUTE((UPPER(db!$G$2:$G$6347)),UPPER(M$137),"")))/LEN(M$137)))</f>
        <v>0</v>
      </c>
      <c r="N190" s="30">
        <f>IF(N$137="","",SUMPRODUCT(--(db!$B$2:$B$6347=$E190),(LEN(db!$G$2:$G$6347)-LEN(SUBSTITUTE((UPPER(db!$G$2:$G$6347)),UPPER(N$137),"")))/LEN(N$137)))</f>
        <v>0</v>
      </c>
      <c r="O190" s="30">
        <f>IF(O$137="","",SUMPRODUCT(--(db!$B$2:$B$6347=$E190),(LEN(db!$G$2:$G$6347)-LEN(SUBSTITUTE((UPPER(db!$G$2:$G$6347)),UPPER(O$137),"")))/LEN(O$137)))</f>
        <v>0</v>
      </c>
      <c r="P190" s="30">
        <f>IF(P$137="","",SUMPRODUCT(--(db!$B$2:$B$6347=$E190),(LEN(db!$G$2:$G$6347)-LEN(SUBSTITUTE((UPPER(db!$G$2:$G$6347)),UPPER(P$137),"")))/LEN(P$137)))</f>
        <v>0</v>
      </c>
      <c r="Q190" s="30">
        <f>IF(Q$137="","",SUMPRODUCT(--(db!$B$2:$B$6347=$E190),(LEN(db!$G$2:$G$6347)-LEN(SUBSTITUTE((UPPER(db!$G$2:$G$6347)),UPPER(Q$137),"")))/LEN(Q$137)))</f>
        <v>0</v>
      </c>
      <c r="R190" s="30">
        <f>IF(R$137="","",SUMPRODUCT(--(db!$B$2:$B$6347=$E190),(LEN(db!$G$2:$G$6347)-LEN(SUBSTITUTE((UPPER(db!$G$2:$G$6347)),UPPER(R$137),"")))/LEN(R$137)))</f>
        <v>0</v>
      </c>
      <c r="S190" s="30">
        <f>IF(S$137="","",SUMPRODUCT(--(db!$B$2:$B$6347=$E190),(LEN(db!$G$2:$G$6347)-LEN(SUBSTITUTE((UPPER(db!$G$2:$G$6347)),UPPER(S$137),"")))/LEN(S$137)))</f>
        <v>0</v>
      </c>
      <c r="T190" s="30">
        <f>IF(T$137="","",SUMPRODUCT(--(db!$B$2:$B$6347=$E190),(LEN(db!$G$2:$G$6347)-LEN(SUBSTITUTE((UPPER(db!$G$2:$G$6347)),UPPER(T$137),"")))/LEN(T$137)))</f>
        <v>0</v>
      </c>
      <c r="U190" s="30">
        <f>IF(U$137="","",SUMPRODUCT(--(db!$B$2:$B$6347=$E190),(LEN(db!$G$2:$G$6347)-LEN(SUBSTITUTE((UPPER(db!$G$2:$G$6347)),UPPER(U$137),"")))/LEN(U$137)))</f>
        <v>0</v>
      </c>
      <c r="V190" s="30">
        <f>IF(V$137="","",SUMPRODUCT(--(db!$B$2:$B$6347=$E190),(LEN(db!$G$2:$G$6347)-LEN(SUBSTITUTE((UPPER(db!$G$2:$G$6347)),UPPER(V$137),"")))/LEN(V$137)))</f>
        <v>0</v>
      </c>
      <c r="W190" s="30">
        <f>IF(W$137="","",SUMPRODUCT(--(db!$B$2:$B$6347=$E190),(LEN(db!$G$2:$G$6347)-LEN(SUBSTITUTE((UPPER(db!$G$2:$G$6347)),UPPER(W$137),"")))/LEN(W$137)))</f>
        <v>0</v>
      </c>
      <c r="X190" s="30">
        <f>IF(X$137="","",SUMPRODUCT(--(db!$B$2:$B$6347=$E190),(LEN(db!$G$2:$G$6347)-LEN(SUBSTITUTE((UPPER(db!$G$2:$G$6347)),UPPER(X$137),"")))/LEN(X$137)))</f>
        <v>0</v>
      </c>
      <c r="Y190" s="30">
        <f>IF(Y$137="","",SUMPRODUCT(--(db!$B$2:$B$6347=$E190),(LEN(db!$G$2:$G$6347)-LEN(SUBSTITUTE((UPPER(db!$G$2:$G$6347)),UPPER(Y$137),"")))/LEN(Y$137)))</f>
        <v>0</v>
      </c>
      <c r="Z190" s="30">
        <f>IF(Z$137="","",SUMPRODUCT(--(db!$B$2:$B$6347=$E190),(LEN(db!$G$2:$G$6347)-LEN(SUBSTITUTE((UPPER(db!$G$2:$G$6347)),UPPER(Z$137),"")))/LEN(Z$137)))</f>
        <v>0</v>
      </c>
      <c r="AA190" s="30">
        <f>IF(AA$137="","",SUMPRODUCT(--(db!$B$2:$B$6347=$E190),(LEN(db!$G$2:$G$6347)-LEN(SUBSTITUTE((UPPER(db!$G$2:$G$6347)),UPPER(AA$137),"")))/LEN(AA$137)))</f>
        <v>0</v>
      </c>
      <c r="AB190" s="30">
        <f>IF(AB$137="","",SUMPRODUCT(--(db!$B$2:$B$6347=$E190),(LEN(db!$G$2:$G$6347)-LEN(SUBSTITUTE((UPPER(db!$G$2:$G$6347)),UPPER(AB$137),"")))/LEN(AB$137)))</f>
        <v>0</v>
      </c>
      <c r="AC190" s="30">
        <f>IF(AC$137="","",SUMPRODUCT(--(db!$B$2:$B$6347=$E190),(LEN(db!$G$2:$G$6347)-LEN(SUBSTITUTE((UPPER(db!$G$2:$G$6347)),UPPER(AC$137),"")))/LEN(AC$137)))</f>
        <v>0</v>
      </c>
      <c r="AD190" s="30">
        <f>IF(AD$137="","",SUMPRODUCT(--(db!$B$2:$B$6347=$E190),(LEN(db!$G$2:$G$6347)-LEN(SUBSTITUTE((UPPER(db!$G$2:$G$6347)),UPPER(AD$137),"")))/LEN(AD$137)))</f>
        <v>0</v>
      </c>
      <c r="AE190" s="30">
        <f>IF(AE$137="","",SUMPRODUCT(--(db!$B$2:$B$6347=$E190),(LEN(db!$G$2:$G$6347)-LEN(SUBSTITUTE((UPPER(db!$G$2:$G$6347)),UPPER(AE$137),"")))/LEN(AE$137)))</f>
        <v>0</v>
      </c>
      <c r="AF190" s="30">
        <f>IF(AF$137="","",SUMPRODUCT(--(db!$B$2:$B$6347=$E190),(LEN(db!$G$2:$G$6347)-LEN(SUBSTITUTE((UPPER(db!$G$2:$G$6347)),UPPER(AF$137),"")))/LEN(AF$137)))</f>
        <v>0</v>
      </c>
      <c r="AG190" s="30">
        <f>IF(AG$137="","",SUMPRODUCT(--(db!$B$2:$B$6347=$E190),(LEN(db!$G$2:$G$6347)-LEN(SUBSTITUTE((UPPER(db!$G$2:$G$6347)),UPPER(AG$137),"")))/LEN(AG$137)))</f>
        <v>0</v>
      </c>
      <c r="AH190" s="30">
        <f>IF(AH$137="","",SUMPRODUCT(--(db!$B$2:$B$6347=$E190),(LEN(db!$G$2:$G$6347)-LEN(SUBSTITUTE((UPPER(db!$G$2:$G$6347)),UPPER(AH$137),"")))/LEN(AH$137)))</f>
        <v>0</v>
      </c>
      <c r="AI190" s="30">
        <f>IF(AI$137="","",SUMPRODUCT(--(db!$B$2:$B$6347=$E190),(LEN(db!$G$2:$G$6347)-LEN(SUBSTITUTE((UPPER(db!$G$2:$G$6347)),UPPER(AI$137),"")))/LEN(AI$137)))</f>
        <v>0</v>
      </c>
      <c r="AJ190" s="30">
        <f>IF(AJ$137="","",SUMPRODUCT(--(db!$B$2:$B$6347=$E190),(LEN(db!$G$2:$G$6347)-LEN(SUBSTITUTE((UPPER(db!$G$2:$G$6347)),UPPER(AJ$137),"")))/LEN(AJ$137)))</f>
        <v>0</v>
      </c>
      <c r="AK190" s="30">
        <f>IF(AK$137="","",SUMPRODUCT(--(db!$B$2:$B$6347=$E190),(LEN(db!$G$2:$G$6347)-LEN(SUBSTITUTE((UPPER(db!$G$2:$G$6347)),UPPER(AK$137),"")))/LEN(AK$137)))</f>
        <v>0</v>
      </c>
      <c r="AL190" s="30">
        <f>IF(AL$137="","",SUMPRODUCT(--(db!$B$2:$B$6347=$E190),(LEN(db!$G$2:$G$6347)-LEN(SUBSTITUTE((UPPER(db!$G$2:$G$6347)),UPPER(AL$137),"")))/LEN(AL$137)))</f>
        <v>0</v>
      </c>
      <c r="AM190" s="30">
        <f>IF(AM$137="","",SUMPRODUCT(--(db!$B$2:$B$6347=$E190),(LEN(db!$G$2:$G$6347)-LEN(SUBSTITUTE((UPPER(db!$G$2:$G$6347)),UPPER(AM$137),"")))/LEN(AM$137)))</f>
        <v>0</v>
      </c>
      <c r="AN190" s="30">
        <f>IF(AN$137="","",SUMPRODUCT(--(db!$B$2:$B$6347=$E190),(LEN(db!$G$2:$G$6347)-LEN(SUBSTITUTE((UPPER(db!$G$2:$G$6347)),UPPER(AN$137),"")))/LEN(AN$137)))</f>
        <v>0</v>
      </c>
      <c r="AO190" s="30">
        <f>IF(AO$137="","",SUMPRODUCT(--(db!$B$2:$B$6347=$E190),(LEN(db!$G$2:$G$6347)-LEN(SUBSTITUTE((UPPER(db!$G$2:$G$6347)),UPPER(AO$137),"")))/LEN(AO$137)))</f>
        <v>0</v>
      </c>
      <c r="AP190" s="30">
        <f>IF(AP$137="","",SUMPRODUCT(--(db!$B$2:$B$6347=$E190),(LEN(db!$G$2:$G$6347)-LEN(SUBSTITUTE((UPPER(db!$G$2:$G$6347)),UPPER(AP$137),"")))/LEN(AP$137)))</f>
        <v>0</v>
      </c>
      <c r="AQ190" s="222">
        <f>IF(AQ$137="","",SUMPRODUCT(--(db!$B$2:$B$6347=$E190),(LEN(db!$G$2:$G$6347)-LEN(SUBSTITUTE((UPPER(db!$G$2:$G$6347)),UPPER(AQ$137),"")))/LEN(AQ$137)))</f>
        <v>0</v>
      </c>
      <c r="AR190" s="120">
        <v>53</v>
      </c>
      <c r="AS190" s="115"/>
      <c r="AT190" s="115"/>
      <c r="AU190" s="122">
        <f t="shared" si="29"/>
        <v>0</v>
      </c>
      <c r="AW190" s="333"/>
      <c r="AX190" s="344"/>
      <c r="AY190" s="344"/>
      <c r="AZ190" s="344"/>
      <c r="BA190" s="344"/>
      <c r="BB190" s="344"/>
      <c r="BC190" s="336">
        <f>SUM(BC152:BC189)</f>
        <v>6030</v>
      </c>
    </row>
    <row r="191" spans="3:65" x14ac:dyDescent="0.25">
      <c r="C191" s="115"/>
      <c r="D191" s="115"/>
      <c r="E191" s="116">
        <v>54</v>
      </c>
      <c r="F191" s="221">
        <f>IF(F$137="","",SUMPRODUCT(--(db!$B$2:$B$6347=$E191),(LEN(db!$G$2:$G$6347)-LEN(SUBSTITUTE((UPPER(db!$G$2:$G$6347)),UPPER(F$137),"")))/LEN(F$137)))</f>
        <v>0</v>
      </c>
      <c r="G191" s="30">
        <f>IF(G$137="","",SUMPRODUCT(--(db!$B$2:$B$6347=$E191),(LEN(db!$G$2:$G$6347)-LEN(SUBSTITUTE((UPPER(db!$G$2:$G$6347)),UPPER(G$137),"")))/LEN(G$137)))</f>
        <v>0</v>
      </c>
      <c r="H191" s="30">
        <f>IF(H$137="","",SUMPRODUCT(--(db!$B$2:$B$6347=$E191),(LEN(db!$G$2:$G$6347)-LEN(SUBSTITUTE((UPPER(db!$G$2:$G$6347)),UPPER(H$137),"")))/LEN(H$137)))</f>
        <v>0</v>
      </c>
      <c r="I191" s="30">
        <f>IF(I$137="","",SUMPRODUCT(--(db!$B$2:$B$6347=$E191),(LEN(db!$G$2:$G$6347)-LEN(SUBSTITUTE((UPPER(db!$G$2:$G$6347)),UPPER(I$137),"")))/LEN(I$137)))</f>
        <v>0</v>
      </c>
      <c r="J191" s="30">
        <f>IF(J$137="","",SUMPRODUCT(--(db!$B$2:$B$6347=$E191),(LEN(db!$G$2:$G$6347)-LEN(SUBSTITUTE((UPPER(db!$G$2:$G$6347)),UPPER(J$137),"")))/LEN(J$137)))</f>
        <v>0</v>
      </c>
      <c r="K191" s="30">
        <f>IF(K$137="","",SUMPRODUCT(--(db!$B$2:$B$6347=$E191),(LEN(db!$G$2:$G$6347)-LEN(SUBSTITUTE((UPPER(db!$G$2:$G$6347)),UPPER(K$137),"")))/LEN(K$137)))</f>
        <v>0</v>
      </c>
      <c r="L191" s="30">
        <f>IF(L$137="","",SUMPRODUCT(--(db!$B$2:$B$6347=$E191),(LEN(db!$G$2:$G$6347)-LEN(SUBSTITUTE((UPPER(db!$G$2:$G$6347)),UPPER(L$137),"")))/LEN(L$137)))</f>
        <v>0</v>
      </c>
      <c r="M191" s="30">
        <f>IF(M$137="","",SUMPRODUCT(--(db!$B$2:$B$6347=$E191),(LEN(db!$G$2:$G$6347)-LEN(SUBSTITUTE((UPPER(db!$G$2:$G$6347)),UPPER(M$137),"")))/LEN(M$137)))</f>
        <v>0</v>
      </c>
      <c r="N191" s="30">
        <f>IF(N$137="","",SUMPRODUCT(--(db!$B$2:$B$6347=$E191),(LEN(db!$G$2:$G$6347)-LEN(SUBSTITUTE((UPPER(db!$G$2:$G$6347)),UPPER(N$137),"")))/LEN(N$137)))</f>
        <v>0</v>
      </c>
      <c r="O191" s="30">
        <f>IF(O$137="","",SUMPRODUCT(--(db!$B$2:$B$6347=$E191),(LEN(db!$G$2:$G$6347)-LEN(SUBSTITUTE((UPPER(db!$G$2:$G$6347)),UPPER(O$137),"")))/LEN(O$137)))</f>
        <v>0</v>
      </c>
      <c r="P191" s="30">
        <f>IF(P$137="","",SUMPRODUCT(--(db!$B$2:$B$6347=$E191),(LEN(db!$G$2:$G$6347)-LEN(SUBSTITUTE((UPPER(db!$G$2:$G$6347)),UPPER(P$137),"")))/LEN(P$137)))</f>
        <v>0</v>
      </c>
      <c r="Q191" s="30">
        <f>IF(Q$137="","",SUMPRODUCT(--(db!$B$2:$B$6347=$E191),(LEN(db!$G$2:$G$6347)-LEN(SUBSTITUTE((UPPER(db!$G$2:$G$6347)),UPPER(Q$137),"")))/LEN(Q$137)))</f>
        <v>0</v>
      </c>
      <c r="R191" s="30">
        <f>IF(R$137="","",SUMPRODUCT(--(db!$B$2:$B$6347=$E191),(LEN(db!$G$2:$G$6347)-LEN(SUBSTITUTE((UPPER(db!$G$2:$G$6347)),UPPER(R$137),"")))/LEN(R$137)))</f>
        <v>0</v>
      </c>
      <c r="S191" s="30">
        <f>IF(S$137="","",SUMPRODUCT(--(db!$B$2:$B$6347=$E191),(LEN(db!$G$2:$G$6347)-LEN(SUBSTITUTE((UPPER(db!$G$2:$G$6347)),UPPER(S$137),"")))/LEN(S$137)))</f>
        <v>0</v>
      </c>
      <c r="T191" s="30">
        <f>IF(T$137="","",SUMPRODUCT(--(db!$B$2:$B$6347=$E191),(LEN(db!$G$2:$G$6347)-LEN(SUBSTITUTE((UPPER(db!$G$2:$G$6347)),UPPER(T$137),"")))/LEN(T$137)))</f>
        <v>0</v>
      </c>
      <c r="U191" s="30">
        <f>IF(U$137="","",SUMPRODUCT(--(db!$B$2:$B$6347=$E191),(LEN(db!$G$2:$G$6347)-LEN(SUBSTITUTE((UPPER(db!$G$2:$G$6347)),UPPER(U$137),"")))/LEN(U$137)))</f>
        <v>0</v>
      </c>
      <c r="V191" s="30">
        <f>IF(V$137="","",SUMPRODUCT(--(db!$B$2:$B$6347=$E191),(LEN(db!$G$2:$G$6347)-LEN(SUBSTITUTE((UPPER(db!$G$2:$G$6347)),UPPER(V$137),"")))/LEN(V$137)))</f>
        <v>0</v>
      </c>
      <c r="W191" s="30">
        <f>IF(W$137="","",SUMPRODUCT(--(db!$B$2:$B$6347=$E191),(LEN(db!$G$2:$G$6347)-LEN(SUBSTITUTE((UPPER(db!$G$2:$G$6347)),UPPER(W$137),"")))/LEN(W$137)))</f>
        <v>0</v>
      </c>
      <c r="X191" s="30">
        <f>IF(X$137="","",SUMPRODUCT(--(db!$B$2:$B$6347=$E191),(LEN(db!$G$2:$G$6347)-LEN(SUBSTITUTE((UPPER(db!$G$2:$G$6347)),UPPER(X$137),"")))/LEN(X$137)))</f>
        <v>0</v>
      </c>
      <c r="Y191" s="30">
        <f>IF(Y$137="","",SUMPRODUCT(--(db!$B$2:$B$6347=$E191),(LEN(db!$G$2:$G$6347)-LEN(SUBSTITUTE((UPPER(db!$G$2:$G$6347)),UPPER(Y$137),"")))/LEN(Y$137)))</f>
        <v>0</v>
      </c>
      <c r="Z191" s="30">
        <f>IF(Z$137="","",SUMPRODUCT(--(db!$B$2:$B$6347=$E191),(LEN(db!$G$2:$G$6347)-LEN(SUBSTITUTE((UPPER(db!$G$2:$G$6347)),UPPER(Z$137),"")))/LEN(Z$137)))</f>
        <v>0</v>
      </c>
      <c r="AA191" s="30">
        <f>IF(AA$137="","",SUMPRODUCT(--(db!$B$2:$B$6347=$E191),(LEN(db!$G$2:$G$6347)-LEN(SUBSTITUTE((UPPER(db!$G$2:$G$6347)),UPPER(AA$137),"")))/LEN(AA$137)))</f>
        <v>0</v>
      </c>
      <c r="AB191" s="30">
        <f>IF(AB$137="","",SUMPRODUCT(--(db!$B$2:$B$6347=$E191),(LEN(db!$G$2:$G$6347)-LEN(SUBSTITUTE((UPPER(db!$G$2:$G$6347)),UPPER(AB$137),"")))/LEN(AB$137)))</f>
        <v>0</v>
      </c>
      <c r="AC191" s="30">
        <f>IF(AC$137="","",SUMPRODUCT(--(db!$B$2:$B$6347=$E191),(LEN(db!$G$2:$G$6347)-LEN(SUBSTITUTE((UPPER(db!$G$2:$G$6347)),UPPER(AC$137),"")))/LEN(AC$137)))</f>
        <v>0</v>
      </c>
      <c r="AD191" s="30">
        <f>IF(AD$137="","",SUMPRODUCT(--(db!$B$2:$B$6347=$E191),(LEN(db!$G$2:$G$6347)-LEN(SUBSTITUTE((UPPER(db!$G$2:$G$6347)),UPPER(AD$137),"")))/LEN(AD$137)))</f>
        <v>0</v>
      </c>
      <c r="AE191" s="30">
        <f>IF(AE$137="","",SUMPRODUCT(--(db!$B$2:$B$6347=$E191),(LEN(db!$G$2:$G$6347)-LEN(SUBSTITUTE((UPPER(db!$G$2:$G$6347)),UPPER(AE$137),"")))/LEN(AE$137)))</f>
        <v>0</v>
      </c>
      <c r="AF191" s="30">
        <f>IF(AF$137="","",SUMPRODUCT(--(db!$B$2:$B$6347=$E191),(LEN(db!$G$2:$G$6347)-LEN(SUBSTITUTE((UPPER(db!$G$2:$G$6347)),UPPER(AF$137),"")))/LEN(AF$137)))</f>
        <v>0</v>
      </c>
      <c r="AG191" s="30">
        <f>IF(AG$137="","",SUMPRODUCT(--(db!$B$2:$B$6347=$E191),(LEN(db!$G$2:$G$6347)-LEN(SUBSTITUTE((UPPER(db!$G$2:$G$6347)),UPPER(AG$137),"")))/LEN(AG$137)))</f>
        <v>0</v>
      </c>
      <c r="AH191" s="30">
        <f>IF(AH$137="","",SUMPRODUCT(--(db!$B$2:$B$6347=$E191),(LEN(db!$G$2:$G$6347)-LEN(SUBSTITUTE((UPPER(db!$G$2:$G$6347)),UPPER(AH$137),"")))/LEN(AH$137)))</f>
        <v>0</v>
      </c>
      <c r="AI191" s="30">
        <f>IF(AI$137="","",SUMPRODUCT(--(db!$B$2:$B$6347=$E191),(LEN(db!$G$2:$G$6347)-LEN(SUBSTITUTE((UPPER(db!$G$2:$G$6347)),UPPER(AI$137),"")))/LEN(AI$137)))</f>
        <v>0</v>
      </c>
      <c r="AJ191" s="30">
        <f>IF(AJ$137="","",SUMPRODUCT(--(db!$B$2:$B$6347=$E191),(LEN(db!$G$2:$G$6347)-LEN(SUBSTITUTE((UPPER(db!$G$2:$G$6347)),UPPER(AJ$137),"")))/LEN(AJ$137)))</f>
        <v>0</v>
      </c>
      <c r="AK191" s="30">
        <f>IF(AK$137="","",SUMPRODUCT(--(db!$B$2:$B$6347=$E191),(LEN(db!$G$2:$G$6347)-LEN(SUBSTITUTE((UPPER(db!$G$2:$G$6347)),UPPER(AK$137),"")))/LEN(AK$137)))</f>
        <v>0</v>
      </c>
      <c r="AL191" s="30">
        <f>IF(AL$137="","",SUMPRODUCT(--(db!$B$2:$B$6347=$E191),(LEN(db!$G$2:$G$6347)-LEN(SUBSTITUTE((UPPER(db!$G$2:$G$6347)),UPPER(AL$137),"")))/LEN(AL$137)))</f>
        <v>0</v>
      </c>
      <c r="AM191" s="30">
        <f>IF(AM$137="","",SUMPRODUCT(--(db!$B$2:$B$6347=$E191),(LEN(db!$G$2:$G$6347)-LEN(SUBSTITUTE((UPPER(db!$G$2:$G$6347)),UPPER(AM$137),"")))/LEN(AM$137)))</f>
        <v>0</v>
      </c>
      <c r="AN191" s="30">
        <f>IF(AN$137="","",SUMPRODUCT(--(db!$B$2:$B$6347=$E191),(LEN(db!$G$2:$G$6347)-LEN(SUBSTITUTE((UPPER(db!$G$2:$G$6347)),UPPER(AN$137),"")))/LEN(AN$137)))</f>
        <v>0</v>
      </c>
      <c r="AO191" s="30">
        <f>IF(AO$137="","",SUMPRODUCT(--(db!$B$2:$B$6347=$E191),(LEN(db!$G$2:$G$6347)-LEN(SUBSTITUTE((UPPER(db!$G$2:$G$6347)),UPPER(AO$137),"")))/LEN(AO$137)))</f>
        <v>0</v>
      </c>
      <c r="AP191" s="30">
        <f>IF(AP$137="","",SUMPRODUCT(--(db!$B$2:$B$6347=$E191),(LEN(db!$G$2:$G$6347)-LEN(SUBSTITUTE((UPPER(db!$G$2:$G$6347)),UPPER(AP$137),"")))/LEN(AP$137)))</f>
        <v>0</v>
      </c>
      <c r="AQ191" s="222">
        <f>IF(AQ$137="","",SUMPRODUCT(--(db!$B$2:$B$6347=$E191),(LEN(db!$G$2:$G$6347)-LEN(SUBSTITUTE((UPPER(db!$G$2:$G$6347)),UPPER(AQ$137),"")))/LEN(AQ$137)))</f>
        <v>0</v>
      </c>
      <c r="AR191" s="120">
        <v>54</v>
      </c>
      <c r="AS191" s="115"/>
      <c r="AT191" s="115"/>
      <c r="AU191" s="122">
        <f t="shared" si="29"/>
        <v>0</v>
      </c>
      <c r="AW191" s="333"/>
      <c r="AX191" s="344"/>
      <c r="AY191" s="344"/>
      <c r="AZ191" s="344"/>
      <c r="BA191" s="130"/>
      <c r="BB191" s="362" t="s">
        <v>376</v>
      </c>
      <c r="BC191" s="312">
        <f>AR8</f>
        <v>0</v>
      </c>
      <c r="BD191" s="61" t="s">
        <v>206</v>
      </c>
    </row>
    <row r="192" spans="3:65" x14ac:dyDescent="0.25">
      <c r="C192" s="115"/>
      <c r="D192" s="115"/>
      <c r="E192" s="116">
        <v>55</v>
      </c>
      <c r="F192" s="221">
        <f>IF(F$137="","",SUMPRODUCT(--(db!$B$2:$B$6347=$E192),(LEN(db!$G$2:$G$6347)-LEN(SUBSTITUTE((UPPER(db!$G$2:$G$6347)),UPPER(F$137),"")))/LEN(F$137)))</f>
        <v>0</v>
      </c>
      <c r="G192" s="30">
        <f>IF(G$137="","",SUMPRODUCT(--(db!$B$2:$B$6347=$E192),(LEN(db!$G$2:$G$6347)-LEN(SUBSTITUTE((UPPER(db!$G$2:$G$6347)),UPPER(G$137),"")))/LEN(G$137)))</f>
        <v>0</v>
      </c>
      <c r="H192" s="30">
        <f>IF(H$137="","",SUMPRODUCT(--(db!$B$2:$B$6347=$E192),(LEN(db!$G$2:$G$6347)-LEN(SUBSTITUTE((UPPER(db!$G$2:$G$6347)),UPPER(H$137),"")))/LEN(H$137)))</f>
        <v>0</v>
      </c>
      <c r="I192" s="30">
        <f>IF(I$137="","",SUMPRODUCT(--(db!$B$2:$B$6347=$E192),(LEN(db!$G$2:$G$6347)-LEN(SUBSTITUTE((UPPER(db!$G$2:$G$6347)),UPPER(I$137),"")))/LEN(I$137)))</f>
        <v>0</v>
      </c>
      <c r="J192" s="30">
        <f>IF(J$137="","",SUMPRODUCT(--(db!$B$2:$B$6347=$E192),(LEN(db!$G$2:$G$6347)-LEN(SUBSTITUTE((UPPER(db!$G$2:$G$6347)),UPPER(J$137),"")))/LEN(J$137)))</f>
        <v>0</v>
      </c>
      <c r="K192" s="30">
        <f>IF(K$137="","",SUMPRODUCT(--(db!$B$2:$B$6347=$E192),(LEN(db!$G$2:$G$6347)-LEN(SUBSTITUTE((UPPER(db!$G$2:$G$6347)),UPPER(K$137),"")))/LEN(K$137)))</f>
        <v>0</v>
      </c>
      <c r="L192" s="30">
        <f>IF(L$137="","",SUMPRODUCT(--(db!$B$2:$B$6347=$E192),(LEN(db!$G$2:$G$6347)-LEN(SUBSTITUTE((UPPER(db!$G$2:$G$6347)),UPPER(L$137),"")))/LEN(L$137)))</f>
        <v>0</v>
      </c>
      <c r="M192" s="30">
        <f>IF(M$137="","",SUMPRODUCT(--(db!$B$2:$B$6347=$E192),(LEN(db!$G$2:$G$6347)-LEN(SUBSTITUTE((UPPER(db!$G$2:$G$6347)),UPPER(M$137),"")))/LEN(M$137)))</f>
        <v>0</v>
      </c>
      <c r="N192" s="30">
        <f>IF(N$137="","",SUMPRODUCT(--(db!$B$2:$B$6347=$E192),(LEN(db!$G$2:$G$6347)-LEN(SUBSTITUTE((UPPER(db!$G$2:$G$6347)),UPPER(N$137),"")))/LEN(N$137)))</f>
        <v>0</v>
      </c>
      <c r="O192" s="30">
        <f>IF(O$137="","",SUMPRODUCT(--(db!$B$2:$B$6347=$E192),(LEN(db!$G$2:$G$6347)-LEN(SUBSTITUTE((UPPER(db!$G$2:$G$6347)),UPPER(O$137),"")))/LEN(O$137)))</f>
        <v>0</v>
      </c>
      <c r="P192" s="30">
        <f>IF(P$137="","",SUMPRODUCT(--(db!$B$2:$B$6347=$E192),(LEN(db!$G$2:$G$6347)-LEN(SUBSTITUTE((UPPER(db!$G$2:$G$6347)),UPPER(P$137),"")))/LEN(P$137)))</f>
        <v>0</v>
      </c>
      <c r="Q192" s="30">
        <f>IF(Q$137="","",SUMPRODUCT(--(db!$B$2:$B$6347=$E192),(LEN(db!$G$2:$G$6347)-LEN(SUBSTITUTE((UPPER(db!$G$2:$G$6347)),UPPER(Q$137),"")))/LEN(Q$137)))</f>
        <v>0</v>
      </c>
      <c r="R192" s="30">
        <f>IF(R$137="","",SUMPRODUCT(--(db!$B$2:$B$6347=$E192),(LEN(db!$G$2:$G$6347)-LEN(SUBSTITUTE((UPPER(db!$G$2:$G$6347)),UPPER(R$137),"")))/LEN(R$137)))</f>
        <v>0</v>
      </c>
      <c r="S192" s="30">
        <f>IF(S$137="","",SUMPRODUCT(--(db!$B$2:$B$6347=$E192),(LEN(db!$G$2:$G$6347)-LEN(SUBSTITUTE((UPPER(db!$G$2:$G$6347)),UPPER(S$137),"")))/LEN(S$137)))</f>
        <v>0</v>
      </c>
      <c r="T192" s="30">
        <f>IF(T$137="","",SUMPRODUCT(--(db!$B$2:$B$6347=$E192),(LEN(db!$G$2:$G$6347)-LEN(SUBSTITUTE((UPPER(db!$G$2:$G$6347)),UPPER(T$137),"")))/LEN(T$137)))</f>
        <v>0</v>
      </c>
      <c r="U192" s="30">
        <f>IF(U$137="","",SUMPRODUCT(--(db!$B$2:$B$6347=$E192),(LEN(db!$G$2:$G$6347)-LEN(SUBSTITUTE((UPPER(db!$G$2:$G$6347)),UPPER(U$137),"")))/LEN(U$137)))</f>
        <v>0</v>
      </c>
      <c r="V192" s="30">
        <f>IF(V$137="","",SUMPRODUCT(--(db!$B$2:$B$6347=$E192),(LEN(db!$G$2:$G$6347)-LEN(SUBSTITUTE((UPPER(db!$G$2:$G$6347)),UPPER(V$137),"")))/LEN(V$137)))</f>
        <v>0</v>
      </c>
      <c r="W192" s="30">
        <f>IF(W$137="","",SUMPRODUCT(--(db!$B$2:$B$6347=$E192),(LEN(db!$G$2:$G$6347)-LEN(SUBSTITUTE((UPPER(db!$G$2:$G$6347)),UPPER(W$137),"")))/LEN(W$137)))</f>
        <v>0</v>
      </c>
      <c r="X192" s="30">
        <f>IF(X$137="","",SUMPRODUCT(--(db!$B$2:$B$6347=$E192),(LEN(db!$G$2:$G$6347)-LEN(SUBSTITUTE((UPPER(db!$G$2:$G$6347)),UPPER(X$137),"")))/LEN(X$137)))</f>
        <v>0</v>
      </c>
      <c r="Y192" s="30">
        <f>IF(Y$137="","",SUMPRODUCT(--(db!$B$2:$B$6347=$E192),(LEN(db!$G$2:$G$6347)-LEN(SUBSTITUTE((UPPER(db!$G$2:$G$6347)),UPPER(Y$137),"")))/LEN(Y$137)))</f>
        <v>0</v>
      </c>
      <c r="Z192" s="30">
        <f>IF(Z$137="","",SUMPRODUCT(--(db!$B$2:$B$6347=$E192),(LEN(db!$G$2:$G$6347)-LEN(SUBSTITUTE((UPPER(db!$G$2:$G$6347)),UPPER(Z$137),"")))/LEN(Z$137)))</f>
        <v>0</v>
      </c>
      <c r="AA192" s="30">
        <f>IF(AA$137="","",SUMPRODUCT(--(db!$B$2:$B$6347=$E192),(LEN(db!$G$2:$G$6347)-LEN(SUBSTITUTE((UPPER(db!$G$2:$G$6347)),UPPER(AA$137),"")))/LEN(AA$137)))</f>
        <v>0</v>
      </c>
      <c r="AB192" s="30">
        <f>IF(AB$137="","",SUMPRODUCT(--(db!$B$2:$B$6347=$E192),(LEN(db!$G$2:$G$6347)-LEN(SUBSTITUTE((UPPER(db!$G$2:$G$6347)),UPPER(AB$137),"")))/LEN(AB$137)))</f>
        <v>0</v>
      </c>
      <c r="AC192" s="30">
        <f>IF(AC$137="","",SUMPRODUCT(--(db!$B$2:$B$6347=$E192),(LEN(db!$G$2:$G$6347)-LEN(SUBSTITUTE((UPPER(db!$G$2:$G$6347)),UPPER(AC$137),"")))/LEN(AC$137)))</f>
        <v>0</v>
      </c>
      <c r="AD192" s="30">
        <f>IF(AD$137="","",SUMPRODUCT(--(db!$B$2:$B$6347=$E192),(LEN(db!$G$2:$G$6347)-LEN(SUBSTITUTE((UPPER(db!$G$2:$G$6347)),UPPER(AD$137),"")))/LEN(AD$137)))</f>
        <v>0</v>
      </c>
      <c r="AE192" s="30">
        <f>IF(AE$137="","",SUMPRODUCT(--(db!$B$2:$B$6347=$E192),(LEN(db!$G$2:$G$6347)-LEN(SUBSTITUTE((UPPER(db!$G$2:$G$6347)),UPPER(AE$137),"")))/LEN(AE$137)))</f>
        <v>0</v>
      </c>
      <c r="AF192" s="30">
        <f>IF(AF$137="","",SUMPRODUCT(--(db!$B$2:$B$6347=$E192),(LEN(db!$G$2:$G$6347)-LEN(SUBSTITUTE((UPPER(db!$G$2:$G$6347)),UPPER(AF$137),"")))/LEN(AF$137)))</f>
        <v>0</v>
      </c>
      <c r="AG192" s="30">
        <f>IF(AG$137="","",SUMPRODUCT(--(db!$B$2:$B$6347=$E192),(LEN(db!$G$2:$G$6347)-LEN(SUBSTITUTE((UPPER(db!$G$2:$G$6347)),UPPER(AG$137),"")))/LEN(AG$137)))</f>
        <v>0</v>
      </c>
      <c r="AH192" s="30">
        <f>IF(AH$137="","",SUMPRODUCT(--(db!$B$2:$B$6347=$E192),(LEN(db!$G$2:$G$6347)-LEN(SUBSTITUTE((UPPER(db!$G$2:$G$6347)),UPPER(AH$137),"")))/LEN(AH$137)))</f>
        <v>0</v>
      </c>
      <c r="AI192" s="30">
        <f>IF(AI$137="","",SUMPRODUCT(--(db!$B$2:$B$6347=$E192),(LEN(db!$G$2:$G$6347)-LEN(SUBSTITUTE((UPPER(db!$G$2:$G$6347)),UPPER(AI$137),"")))/LEN(AI$137)))</f>
        <v>0</v>
      </c>
      <c r="AJ192" s="30">
        <f>IF(AJ$137="","",SUMPRODUCT(--(db!$B$2:$B$6347=$E192),(LEN(db!$G$2:$G$6347)-LEN(SUBSTITUTE((UPPER(db!$G$2:$G$6347)),UPPER(AJ$137),"")))/LEN(AJ$137)))</f>
        <v>0</v>
      </c>
      <c r="AK192" s="30">
        <f>IF(AK$137="","",SUMPRODUCT(--(db!$B$2:$B$6347=$E192),(LEN(db!$G$2:$G$6347)-LEN(SUBSTITUTE((UPPER(db!$G$2:$G$6347)),UPPER(AK$137),"")))/LEN(AK$137)))</f>
        <v>0</v>
      </c>
      <c r="AL192" s="30">
        <f>IF(AL$137="","",SUMPRODUCT(--(db!$B$2:$B$6347=$E192),(LEN(db!$G$2:$G$6347)-LEN(SUBSTITUTE((UPPER(db!$G$2:$G$6347)),UPPER(AL$137),"")))/LEN(AL$137)))</f>
        <v>0</v>
      </c>
      <c r="AM192" s="30">
        <f>IF(AM$137="","",SUMPRODUCT(--(db!$B$2:$B$6347=$E192),(LEN(db!$G$2:$G$6347)-LEN(SUBSTITUTE((UPPER(db!$G$2:$G$6347)),UPPER(AM$137),"")))/LEN(AM$137)))</f>
        <v>0</v>
      </c>
      <c r="AN192" s="30">
        <f>IF(AN$137="","",SUMPRODUCT(--(db!$B$2:$B$6347=$E192),(LEN(db!$G$2:$G$6347)-LEN(SUBSTITUTE((UPPER(db!$G$2:$G$6347)),UPPER(AN$137),"")))/LEN(AN$137)))</f>
        <v>0</v>
      </c>
      <c r="AO192" s="30">
        <f>IF(AO$137="","",SUMPRODUCT(--(db!$B$2:$B$6347=$E192),(LEN(db!$G$2:$G$6347)-LEN(SUBSTITUTE((UPPER(db!$G$2:$G$6347)),UPPER(AO$137),"")))/LEN(AO$137)))</f>
        <v>0</v>
      </c>
      <c r="AP192" s="30">
        <f>IF(AP$137="","",SUMPRODUCT(--(db!$B$2:$B$6347=$E192),(LEN(db!$G$2:$G$6347)-LEN(SUBSTITUTE((UPPER(db!$G$2:$G$6347)),UPPER(AP$137),"")))/LEN(AP$137)))</f>
        <v>0</v>
      </c>
      <c r="AQ192" s="222">
        <f>IF(AQ$137="","",SUMPRODUCT(--(db!$B$2:$B$6347=$E192),(LEN(db!$G$2:$G$6347)-LEN(SUBSTITUTE((UPPER(db!$G$2:$G$6347)),UPPER(AQ$137),"")))/LEN(AQ$137)))</f>
        <v>0</v>
      </c>
      <c r="AR192" s="120">
        <v>55</v>
      </c>
      <c r="AS192" s="115"/>
      <c r="AT192" s="115"/>
      <c r="AU192" s="122">
        <f t="shared" si="29"/>
        <v>0</v>
      </c>
      <c r="AW192" s="333"/>
      <c r="AX192" s="344"/>
      <c r="AY192" s="344"/>
      <c r="AZ192" s="374"/>
      <c r="BA192" s="374"/>
      <c r="BB192" s="130"/>
      <c r="BC192" s="355">
        <f>SUM(BC190:BC191)</f>
        <v>6030</v>
      </c>
    </row>
    <row r="193" spans="3:55" x14ac:dyDescent="0.25">
      <c r="C193" s="115"/>
      <c r="D193" s="115"/>
      <c r="E193" s="116">
        <v>56</v>
      </c>
      <c r="F193" s="221">
        <f>IF(F$137="","",SUMPRODUCT(--(db!$B$2:$B$6347=$E193),(LEN(db!$G$2:$G$6347)-LEN(SUBSTITUTE((UPPER(db!$G$2:$G$6347)),UPPER(F$137),"")))/LEN(F$137)))</f>
        <v>0</v>
      </c>
      <c r="G193" s="30">
        <f>IF(G$137="","",SUMPRODUCT(--(db!$B$2:$B$6347=$E193),(LEN(db!$G$2:$G$6347)-LEN(SUBSTITUTE((UPPER(db!$G$2:$G$6347)),UPPER(G$137),"")))/LEN(G$137)))</f>
        <v>0</v>
      </c>
      <c r="H193" s="30">
        <f>IF(H$137="","",SUMPRODUCT(--(db!$B$2:$B$6347=$E193),(LEN(db!$G$2:$G$6347)-LEN(SUBSTITUTE((UPPER(db!$G$2:$G$6347)),UPPER(H$137),"")))/LEN(H$137)))</f>
        <v>0</v>
      </c>
      <c r="I193" s="30">
        <f>IF(I$137="","",SUMPRODUCT(--(db!$B$2:$B$6347=$E193),(LEN(db!$G$2:$G$6347)-LEN(SUBSTITUTE((UPPER(db!$G$2:$G$6347)),UPPER(I$137),"")))/LEN(I$137)))</f>
        <v>0</v>
      </c>
      <c r="J193" s="30">
        <f>IF(J$137="","",SUMPRODUCT(--(db!$B$2:$B$6347=$E193),(LEN(db!$G$2:$G$6347)-LEN(SUBSTITUTE((UPPER(db!$G$2:$G$6347)),UPPER(J$137),"")))/LEN(J$137)))</f>
        <v>0</v>
      </c>
      <c r="K193" s="30">
        <f>IF(K$137="","",SUMPRODUCT(--(db!$B$2:$B$6347=$E193),(LEN(db!$G$2:$G$6347)-LEN(SUBSTITUTE((UPPER(db!$G$2:$G$6347)),UPPER(K$137),"")))/LEN(K$137)))</f>
        <v>0</v>
      </c>
      <c r="L193" s="30">
        <f>IF(L$137="","",SUMPRODUCT(--(db!$B$2:$B$6347=$E193),(LEN(db!$G$2:$G$6347)-LEN(SUBSTITUTE((UPPER(db!$G$2:$G$6347)),UPPER(L$137),"")))/LEN(L$137)))</f>
        <v>0</v>
      </c>
      <c r="M193" s="30">
        <f>IF(M$137="","",SUMPRODUCT(--(db!$B$2:$B$6347=$E193),(LEN(db!$G$2:$G$6347)-LEN(SUBSTITUTE((UPPER(db!$G$2:$G$6347)),UPPER(M$137),"")))/LEN(M$137)))</f>
        <v>0</v>
      </c>
      <c r="N193" s="30">
        <f>IF(N$137="","",SUMPRODUCT(--(db!$B$2:$B$6347=$E193),(LEN(db!$G$2:$G$6347)-LEN(SUBSTITUTE((UPPER(db!$G$2:$G$6347)),UPPER(N$137),"")))/LEN(N$137)))</f>
        <v>0</v>
      </c>
      <c r="O193" s="30">
        <f>IF(O$137="","",SUMPRODUCT(--(db!$B$2:$B$6347=$E193),(LEN(db!$G$2:$G$6347)-LEN(SUBSTITUTE((UPPER(db!$G$2:$G$6347)),UPPER(O$137),"")))/LEN(O$137)))</f>
        <v>0</v>
      </c>
      <c r="P193" s="30">
        <f>IF(P$137="","",SUMPRODUCT(--(db!$B$2:$B$6347=$E193),(LEN(db!$G$2:$G$6347)-LEN(SUBSTITUTE((UPPER(db!$G$2:$G$6347)),UPPER(P$137),"")))/LEN(P$137)))</f>
        <v>0</v>
      </c>
      <c r="Q193" s="30">
        <f>IF(Q$137="","",SUMPRODUCT(--(db!$B$2:$B$6347=$E193),(LEN(db!$G$2:$G$6347)-LEN(SUBSTITUTE((UPPER(db!$G$2:$G$6347)),UPPER(Q$137),"")))/LEN(Q$137)))</f>
        <v>0</v>
      </c>
      <c r="R193" s="30">
        <f>IF(R$137="","",SUMPRODUCT(--(db!$B$2:$B$6347=$E193),(LEN(db!$G$2:$G$6347)-LEN(SUBSTITUTE((UPPER(db!$G$2:$G$6347)),UPPER(R$137),"")))/LEN(R$137)))</f>
        <v>0</v>
      </c>
      <c r="S193" s="30">
        <f>IF(S$137="","",SUMPRODUCT(--(db!$B$2:$B$6347=$E193),(LEN(db!$G$2:$G$6347)-LEN(SUBSTITUTE((UPPER(db!$G$2:$G$6347)),UPPER(S$137),"")))/LEN(S$137)))</f>
        <v>0</v>
      </c>
      <c r="T193" s="30">
        <f>IF(T$137="","",SUMPRODUCT(--(db!$B$2:$B$6347=$E193),(LEN(db!$G$2:$G$6347)-LEN(SUBSTITUTE((UPPER(db!$G$2:$G$6347)),UPPER(T$137),"")))/LEN(T$137)))</f>
        <v>0</v>
      </c>
      <c r="U193" s="30">
        <f>IF(U$137="","",SUMPRODUCT(--(db!$B$2:$B$6347=$E193),(LEN(db!$G$2:$G$6347)-LEN(SUBSTITUTE((UPPER(db!$G$2:$G$6347)),UPPER(U$137),"")))/LEN(U$137)))</f>
        <v>0</v>
      </c>
      <c r="V193" s="30">
        <f>IF(V$137="","",SUMPRODUCT(--(db!$B$2:$B$6347=$E193),(LEN(db!$G$2:$G$6347)-LEN(SUBSTITUTE((UPPER(db!$G$2:$G$6347)),UPPER(V$137),"")))/LEN(V$137)))</f>
        <v>0</v>
      </c>
      <c r="W193" s="30">
        <f>IF(W$137="","",SUMPRODUCT(--(db!$B$2:$B$6347=$E193),(LEN(db!$G$2:$G$6347)-LEN(SUBSTITUTE((UPPER(db!$G$2:$G$6347)),UPPER(W$137),"")))/LEN(W$137)))</f>
        <v>0</v>
      </c>
      <c r="X193" s="30">
        <f>IF(X$137="","",SUMPRODUCT(--(db!$B$2:$B$6347=$E193),(LEN(db!$G$2:$G$6347)-LEN(SUBSTITUTE((UPPER(db!$G$2:$G$6347)),UPPER(X$137),"")))/LEN(X$137)))</f>
        <v>0</v>
      </c>
      <c r="Y193" s="30">
        <f>IF(Y$137="","",SUMPRODUCT(--(db!$B$2:$B$6347=$E193),(LEN(db!$G$2:$G$6347)-LEN(SUBSTITUTE((UPPER(db!$G$2:$G$6347)),UPPER(Y$137),"")))/LEN(Y$137)))</f>
        <v>0</v>
      </c>
      <c r="Z193" s="30">
        <f>IF(Z$137="","",SUMPRODUCT(--(db!$B$2:$B$6347=$E193),(LEN(db!$G$2:$G$6347)-LEN(SUBSTITUTE((UPPER(db!$G$2:$G$6347)),UPPER(Z$137),"")))/LEN(Z$137)))</f>
        <v>0</v>
      </c>
      <c r="AA193" s="30">
        <f>IF(AA$137="","",SUMPRODUCT(--(db!$B$2:$B$6347=$E193),(LEN(db!$G$2:$G$6347)-LEN(SUBSTITUTE((UPPER(db!$G$2:$G$6347)),UPPER(AA$137),"")))/LEN(AA$137)))</f>
        <v>0</v>
      </c>
      <c r="AB193" s="30">
        <f>IF(AB$137="","",SUMPRODUCT(--(db!$B$2:$B$6347=$E193),(LEN(db!$G$2:$G$6347)-LEN(SUBSTITUTE((UPPER(db!$G$2:$G$6347)),UPPER(AB$137),"")))/LEN(AB$137)))</f>
        <v>0</v>
      </c>
      <c r="AC193" s="30">
        <f>IF(AC$137="","",SUMPRODUCT(--(db!$B$2:$B$6347=$E193),(LEN(db!$G$2:$G$6347)-LEN(SUBSTITUTE((UPPER(db!$G$2:$G$6347)),UPPER(AC$137),"")))/LEN(AC$137)))</f>
        <v>0</v>
      </c>
      <c r="AD193" s="30">
        <f>IF(AD$137="","",SUMPRODUCT(--(db!$B$2:$B$6347=$E193),(LEN(db!$G$2:$G$6347)-LEN(SUBSTITUTE((UPPER(db!$G$2:$G$6347)),UPPER(AD$137),"")))/LEN(AD$137)))</f>
        <v>0</v>
      </c>
      <c r="AE193" s="30">
        <f>IF(AE$137="","",SUMPRODUCT(--(db!$B$2:$B$6347=$E193),(LEN(db!$G$2:$G$6347)-LEN(SUBSTITUTE((UPPER(db!$G$2:$G$6347)),UPPER(AE$137),"")))/LEN(AE$137)))</f>
        <v>0</v>
      </c>
      <c r="AF193" s="30">
        <f>IF(AF$137="","",SUMPRODUCT(--(db!$B$2:$B$6347=$E193),(LEN(db!$G$2:$G$6347)-LEN(SUBSTITUTE((UPPER(db!$G$2:$G$6347)),UPPER(AF$137),"")))/LEN(AF$137)))</f>
        <v>0</v>
      </c>
      <c r="AG193" s="30">
        <f>IF(AG$137="","",SUMPRODUCT(--(db!$B$2:$B$6347=$E193),(LEN(db!$G$2:$G$6347)-LEN(SUBSTITUTE((UPPER(db!$G$2:$G$6347)),UPPER(AG$137),"")))/LEN(AG$137)))</f>
        <v>0</v>
      </c>
      <c r="AH193" s="30">
        <f>IF(AH$137="","",SUMPRODUCT(--(db!$B$2:$B$6347=$E193),(LEN(db!$G$2:$G$6347)-LEN(SUBSTITUTE((UPPER(db!$G$2:$G$6347)),UPPER(AH$137),"")))/LEN(AH$137)))</f>
        <v>0</v>
      </c>
      <c r="AI193" s="30">
        <f>IF(AI$137="","",SUMPRODUCT(--(db!$B$2:$B$6347=$E193),(LEN(db!$G$2:$G$6347)-LEN(SUBSTITUTE((UPPER(db!$G$2:$G$6347)),UPPER(AI$137),"")))/LEN(AI$137)))</f>
        <v>0</v>
      </c>
      <c r="AJ193" s="30">
        <f>IF(AJ$137="","",SUMPRODUCT(--(db!$B$2:$B$6347=$E193),(LEN(db!$G$2:$G$6347)-LEN(SUBSTITUTE((UPPER(db!$G$2:$G$6347)),UPPER(AJ$137),"")))/LEN(AJ$137)))</f>
        <v>0</v>
      </c>
      <c r="AK193" s="30">
        <f>IF(AK$137="","",SUMPRODUCT(--(db!$B$2:$B$6347=$E193),(LEN(db!$G$2:$G$6347)-LEN(SUBSTITUTE((UPPER(db!$G$2:$G$6347)),UPPER(AK$137),"")))/LEN(AK$137)))</f>
        <v>0</v>
      </c>
      <c r="AL193" s="30">
        <f>IF(AL$137="","",SUMPRODUCT(--(db!$B$2:$B$6347=$E193),(LEN(db!$G$2:$G$6347)-LEN(SUBSTITUTE((UPPER(db!$G$2:$G$6347)),UPPER(AL$137),"")))/LEN(AL$137)))</f>
        <v>0</v>
      </c>
      <c r="AM193" s="30">
        <f>IF(AM$137="","",SUMPRODUCT(--(db!$B$2:$B$6347=$E193),(LEN(db!$G$2:$G$6347)-LEN(SUBSTITUTE((UPPER(db!$G$2:$G$6347)),UPPER(AM$137),"")))/LEN(AM$137)))</f>
        <v>0</v>
      </c>
      <c r="AN193" s="30">
        <f>IF(AN$137="","",SUMPRODUCT(--(db!$B$2:$B$6347=$E193),(LEN(db!$G$2:$G$6347)-LEN(SUBSTITUTE((UPPER(db!$G$2:$G$6347)),UPPER(AN$137),"")))/LEN(AN$137)))</f>
        <v>0</v>
      </c>
      <c r="AO193" s="30">
        <f>IF(AO$137="","",SUMPRODUCT(--(db!$B$2:$B$6347=$E193),(LEN(db!$G$2:$G$6347)-LEN(SUBSTITUTE((UPPER(db!$G$2:$G$6347)),UPPER(AO$137),"")))/LEN(AO$137)))</f>
        <v>0</v>
      </c>
      <c r="AP193" s="30">
        <f>IF(AP$137="","",SUMPRODUCT(--(db!$B$2:$B$6347=$E193),(LEN(db!$G$2:$G$6347)-LEN(SUBSTITUTE((UPPER(db!$G$2:$G$6347)),UPPER(AP$137),"")))/LEN(AP$137)))</f>
        <v>0</v>
      </c>
      <c r="AQ193" s="222">
        <f>IF(AQ$137="","",SUMPRODUCT(--(db!$B$2:$B$6347=$E193),(LEN(db!$G$2:$G$6347)-LEN(SUBSTITUTE((UPPER(db!$G$2:$G$6347)),UPPER(AQ$137),"")))/LEN(AQ$137)))</f>
        <v>0</v>
      </c>
      <c r="AR193" s="120">
        <v>56</v>
      </c>
      <c r="AS193" s="115"/>
      <c r="AT193" s="115"/>
      <c r="AU193" s="122">
        <f t="shared" si="29"/>
        <v>0</v>
      </c>
      <c r="AW193" s="333"/>
      <c r="AX193" s="344"/>
      <c r="AY193" s="344"/>
      <c r="AZ193" s="344"/>
      <c r="BA193" s="344"/>
      <c r="BB193" s="374"/>
      <c r="BC193" s="130" t="str">
        <f>"= 19 x "&amp;BC192/19</f>
        <v>= 19 x 317,368421052632</v>
      </c>
    </row>
    <row r="194" spans="3:55" x14ac:dyDescent="0.25">
      <c r="C194" s="115"/>
      <c r="D194" s="115"/>
      <c r="E194" s="116">
        <v>57</v>
      </c>
      <c r="F194" s="221">
        <f>IF(F$137="","",SUMPRODUCT(--(db!$B$2:$B$6347=$E194),(LEN(db!$G$2:$G$6347)-LEN(SUBSTITUTE((UPPER(db!$G$2:$G$6347)),UPPER(F$137),"")))/LEN(F$137)))</f>
        <v>0</v>
      </c>
      <c r="G194" s="30">
        <f>IF(G$137="","",SUMPRODUCT(--(db!$B$2:$B$6347=$E194),(LEN(db!$G$2:$G$6347)-LEN(SUBSTITUTE((UPPER(db!$G$2:$G$6347)),UPPER(G$137),"")))/LEN(G$137)))</f>
        <v>0</v>
      </c>
      <c r="H194" s="30">
        <f>IF(H$137="","",SUMPRODUCT(--(db!$B$2:$B$6347=$E194),(LEN(db!$G$2:$G$6347)-LEN(SUBSTITUTE((UPPER(db!$G$2:$G$6347)),UPPER(H$137),"")))/LEN(H$137)))</f>
        <v>0</v>
      </c>
      <c r="I194" s="30">
        <f>IF(I$137="","",SUMPRODUCT(--(db!$B$2:$B$6347=$E194),(LEN(db!$G$2:$G$6347)-LEN(SUBSTITUTE((UPPER(db!$G$2:$G$6347)),UPPER(I$137),"")))/LEN(I$137)))</f>
        <v>0</v>
      </c>
      <c r="J194" s="30">
        <f>IF(J$137="","",SUMPRODUCT(--(db!$B$2:$B$6347=$E194),(LEN(db!$G$2:$G$6347)-LEN(SUBSTITUTE((UPPER(db!$G$2:$G$6347)),UPPER(J$137),"")))/LEN(J$137)))</f>
        <v>0</v>
      </c>
      <c r="K194" s="30">
        <f>IF(K$137="","",SUMPRODUCT(--(db!$B$2:$B$6347=$E194),(LEN(db!$G$2:$G$6347)-LEN(SUBSTITUTE((UPPER(db!$G$2:$G$6347)),UPPER(K$137),"")))/LEN(K$137)))</f>
        <v>0</v>
      </c>
      <c r="L194" s="30">
        <f>IF(L$137="","",SUMPRODUCT(--(db!$B$2:$B$6347=$E194),(LEN(db!$G$2:$G$6347)-LEN(SUBSTITUTE((UPPER(db!$G$2:$G$6347)),UPPER(L$137),"")))/LEN(L$137)))</f>
        <v>0</v>
      </c>
      <c r="M194" s="30">
        <f>IF(M$137="","",SUMPRODUCT(--(db!$B$2:$B$6347=$E194),(LEN(db!$G$2:$G$6347)-LEN(SUBSTITUTE((UPPER(db!$G$2:$G$6347)),UPPER(M$137),"")))/LEN(M$137)))</f>
        <v>0</v>
      </c>
      <c r="N194" s="30">
        <f>IF(N$137="","",SUMPRODUCT(--(db!$B$2:$B$6347=$E194),(LEN(db!$G$2:$G$6347)-LEN(SUBSTITUTE((UPPER(db!$G$2:$G$6347)),UPPER(N$137),"")))/LEN(N$137)))</f>
        <v>0</v>
      </c>
      <c r="O194" s="30">
        <f>IF(O$137="","",SUMPRODUCT(--(db!$B$2:$B$6347=$E194),(LEN(db!$G$2:$G$6347)-LEN(SUBSTITUTE((UPPER(db!$G$2:$G$6347)),UPPER(O$137),"")))/LEN(O$137)))</f>
        <v>0</v>
      </c>
      <c r="P194" s="30">
        <f>IF(P$137="","",SUMPRODUCT(--(db!$B$2:$B$6347=$E194),(LEN(db!$G$2:$G$6347)-LEN(SUBSTITUTE((UPPER(db!$G$2:$G$6347)),UPPER(P$137),"")))/LEN(P$137)))</f>
        <v>0</v>
      </c>
      <c r="Q194" s="30">
        <f>IF(Q$137="","",SUMPRODUCT(--(db!$B$2:$B$6347=$E194),(LEN(db!$G$2:$G$6347)-LEN(SUBSTITUTE((UPPER(db!$G$2:$G$6347)),UPPER(Q$137),"")))/LEN(Q$137)))</f>
        <v>0</v>
      </c>
      <c r="R194" s="30">
        <f>IF(R$137="","",SUMPRODUCT(--(db!$B$2:$B$6347=$E194),(LEN(db!$G$2:$G$6347)-LEN(SUBSTITUTE((UPPER(db!$G$2:$G$6347)),UPPER(R$137),"")))/LEN(R$137)))</f>
        <v>0</v>
      </c>
      <c r="S194" s="30">
        <f>IF(S$137="","",SUMPRODUCT(--(db!$B$2:$B$6347=$E194),(LEN(db!$G$2:$G$6347)-LEN(SUBSTITUTE((UPPER(db!$G$2:$G$6347)),UPPER(S$137),"")))/LEN(S$137)))</f>
        <v>0</v>
      </c>
      <c r="T194" s="30">
        <f>IF(T$137="","",SUMPRODUCT(--(db!$B$2:$B$6347=$E194),(LEN(db!$G$2:$G$6347)-LEN(SUBSTITUTE((UPPER(db!$G$2:$G$6347)),UPPER(T$137),"")))/LEN(T$137)))</f>
        <v>0</v>
      </c>
      <c r="U194" s="30">
        <f>IF(U$137="","",SUMPRODUCT(--(db!$B$2:$B$6347=$E194),(LEN(db!$G$2:$G$6347)-LEN(SUBSTITUTE((UPPER(db!$G$2:$G$6347)),UPPER(U$137),"")))/LEN(U$137)))</f>
        <v>0</v>
      </c>
      <c r="V194" s="30">
        <f>IF(V$137="","",SUMPRODUCT(--(db!$B$2:$B$6347=$E194),(LEN(db!$G$2:$G$6347)-LEN(SUBSTITUTE((UPPER(db!$G$2:$G$6347)),UPPER(V$137),"")))/LEN(V$137)))</f>
        <v>0</v>
      </c>
      <c r="W194" s="30">
        <f>IF(W$137="","",SUMPRODUCT(--(db!$B$2:$B$6347=$E194),(LEN(db!$G$2:$G$6347)-LEN(SUBSTITUTE((UPPER(db!$G$2:$G$6347)),UPPER(W$137),"")))/LEN(W$137)))</f>
        <v>0</v>
      </c>
      <c r="X194" s="30">
        <f>IF(X$137="","",SUMPRODUCT(--(db!$B$2:$B$6347=$E194),(LEN(db!$G$2:$G$6347)-LEN(SUBSTITUTE((UPPER(db!$G$2:$G$6347)),UPPER(X$137),"")))/LEN(X$137)))</f>
        <v>0</v>
      </c>
      <c r="Y194" s="30">
        <f>IF(Y$137="","",SUMPRODUCT(--(db!$B$2:$B$6347=$E194),(LEN(db!$G$2:$G$6347)-LEN(SUBSTITUTE((UPPER(db!$G$2:$G$6347)),UPPER(Y$137),"")))/LEN(Y$137)))</f>
        <v>0</v>
      </c>
      <c r="Z194" s="30">
        <f>IF(Z$137="","",SUMPRODUCT(--(db!$B$2:$B$6347=$E194),(LEN(db!$G$2:$G$6347)-LEN(SUBSTITUTE((UPPER(db!$G$2:$G$6347)),UPPER(Z$137),"")))/LEN(Z$137)))</f>
        <v>0</v>
      </c>
      <c r="AA194" s="30">
        <f>IF(AA$137="","",SUMPRODUCT(--(db!$B$2:$B$6347=$E194),(LEN(db!$G$2:$G$6347)-LEN(SUBSTITUTE((UPPER(db!$G$2:$G$6347)),UPPER(AA$137),"")))/LEN(AA$137)))</f>
        <v>0</v>
      </c>
      <c r="AB194" s="30">
        <f>IF(AB$137="","",SUMPRODUCT(--(db!$B$2:$B$6347=$E194),(LEN(db!$G$2:$G$6347)-LEN(SUBSTITUTE((UPPER(db!$G$2:$G$6347)),UPPER(AB$137),"")))/LEN(AB$137)))</f>
        <v>0</v>
      </c>
      <c r="AC194" s="30">
        <f>IF(AC$137="","",SUMPRODUCT(--(db!$B$2:$B$6347=$E194),(LEN(db!$G$2:$G$6347)-LEN(SUBSTITUTE((UPPER(db!$G$2:$G$6347)),UPPER(AC$137),"")))/LEN(AC$137)))</f>
        <v>0</v>
      </c>
      <c r="AD194" s="30">
        <f>IF(AD$137="","",SUMPRODUCT(--(db!$B$2:$B$6347=$E194),(LEN(db!$G$2:$G$6347)-LEN(SUBSTITUTE((UPPER(db!$G$2:$G$6347)),UPPER(AD$137),"")))/LEN(AD$137)))</f>
        <v>0</v>
      </c>
      <c r="AE194" s="30">
        <f>IF(AE$137="","",SUMPRODUCT(--(db!$B$2:$B$6347=$E194),(LEN(db!$G$2:$G$6347)-LEN(SUBSTITUTE((UPPER(db!$G$2:$G$6347)),UPPER(AE$137),"")))/LEN(AE$137)))</f>
        <v>0</v>
      </c>
      <c r="AF194" s="30">
        <f>IF(AF$137="","",SUMPRODUCT(--(db!$B$2:$B$6347=$E194),(LEN(db!$G$2:$G$6347)-LEN(SUBSTITUTE((UPPER(db!$G$2:$G$6347)),UPPER(AF$137),"")))/LEN(AF$137)))</f>
        <v>0</v>
      </c>
      <c r="AG194" s="30">
        <f>IF(AG$137="","",SUMPRODUCT(--(db!$B$2:$B$6347=$E194),(LEN(db!$G$2:$G$6347)-LEN(SUBSTITUTE((UPPER(db!$G$2:$G$6347)),UPPER(AG$137),"")))/LEN(AG$137)))</f>
        <v>0</v>
      </c>
      <c r="AH194" s="30">
        <f>IF(AH$137="","",SUMPRODUCT(--(db!$B$2:$B$6347=$E194),(LEN(db!$G$2:$G$6347)-LEN(SUBSTITUTE((UPPER(db!$G$2:$G$6347)),UPPER(AH$137),"")))/LEN(AH$137)))</f>
        <v>0</v>
      </c>
      <c r="AI194" s="30">
        <f>IF(AI$137="","",SUMPRODUCT(--(db!$B$2:$B$6347=$E194),(LEN(db!$G$2:$G$6347)-LEN(SUBSTITUTE((UPPER(db!$G$2:$G$6347)),UPPER(AI$137),"")))/LEN(AI$137)))</f>
        <v>0</v>
      </c>
      <c r="AJ194" s="30">
        <f>IF(AJ$137="","",SUMPRODUCT(--(db!$B$2:$B$6347=$E194),(LEN(db!$G$2:$G$6347)-LEN(SUBSTITUTE((UPPER(db!$G$2:$G$6347)),UPPER(AJ$137),"")))/LEN(AJ$137)))</f>
        <v>0</v>
      </c>
      <c r="AK194" s="30">
        <f>IF(AK$137="","",SUMPRODUCT(--(db!$B$2:$B$6347=$E194),(LEN(db!$G$2:$G$6347)-LEN(SUBSTITUTE((UPPER(db!$G$2:$G$6347)),UPPER(AK$137),"")))/LEN(AK$137)))</f>
        <v>0</v>
      </c>
      <c r="AL194" s="30">
        <f>IF(AL$137="","",SUMPRODUCT(--(db!$B$2:$B$6347=$E194),(LEN(db!$G$2:$G$6347)-LEN(SUBSTITUTE((UPPER(db!$G$2:$G$6347)),UPPER(AL$137),"")))/LEN(AL$137)))</f>
        <v>0</v>
      </c>
      <c r="AM194" s="30">
        <f>IF(AM$137="","",SUMPRODUCT(--(db!$B$2:$B$6347=$E194),(LEN(db!$G$2:$G$6347)-LEN(SUBSTITUTE((UPPER(db!$G$2:$G$6347)),UPPER(AM$137),"")))/LEN(AM$137)))</f>
        <v>0</v>
      </c>
      <c r="AN194" s="30">
        <f>IF(AN$137="","",SUMPRODUCT(--(db!$B$2:$B$6347=$E194),(LEN(db!$G$2:$G$6347)-LEN(SUBSTITUTE((UPPER(db!$G$2:$G$6347)),UPPER(AN$137),"")))/LEN(AN$137)))</f>
        <v>0</v>
      </c>
      <c r="AO194" s="30">
        <f>IF(AO$137="","",SUMPRODUCT(--(db!$B$2:$B$6347=$E194),(LEN(db!$G$2:$G$6347)-LEN(SUBSTITUTE((UPPER(db!$G$2:$G$6347)),UPPER(AO$137),"")))/LEN(AO$137)))</f>
        <v>0</v>
      </c>
      <c r="AP194" s="30">
        <f>IF(AP$137="","",SUMPRODUCT(--(db!$B$2:$B$6347=$E194),(LEN(db!$G$2:$G$6347)-LEN(SUBSTITUTE((UPPER(db!$G$2:$G$6347)),UPPER(AP$137),"")))/LEN(AP$137)))</f>
        <v>0</v>
      </c>
      <c r="AQ194" s="222">
        <f>IF(AQ$137="","",SUMPRODUCT(--(db!$B$2:$B$6347=$E194),(LEN(db!$G$2:$G$6347)-LEN(SUBSTITUTE((UPPER(db!$G$2:$G$6347)),UPPER(AQ$137),"")))/LEN(AQ$137)))</f>
        <v>0</v>
      </c>
      <c r="AR194" s="120">
        <v>57</v>
      </c>
      <c r="AS194" s="115"/>
      <c r="AT194" s="115"/>
      <c r="AU194" s="122">
        <f t="shared" si="29"/>
        <v>0</v>
      </c>
      <c r="AW194" s="333"/>
      <c r="AX194" s="344"/>
      <c r="AY194" s="344"/>
      <c r="AZ194" s="344"/>
      <c r="BA194" s="344"/>
      <c r="BB194" s="344"/>
      <c r="BC194" s="335" t="s">
        <v>377</v>
      </c>
    </row>
    <row r="195" spans="3:55" x14ac:dyDescent="0.25">
      <c r="C195" s="115"/>
      <c r="D195" s="115"/>
      <c r="E195" s="116">
        <v>58</v>
      </c>
      <c r="F195" s="221">
        <f>IF(F$137="","",SUMPRODUCT(--(db!$B$2:$B$6347=$E195),(LEN(db!$G$2:$G$6347)-LEN(SUBSTITUTE((UPPER(db!$G$2:$G$6347)),UPPER(F$137),"")))/LEN(F$137)))</f>
        <v>0</v>
      </c>
      <c r="G195" s="30">
        <f>IF(G$137="","",SUMPRODUCT(--(db!$B$2:$B$6347=$E195),(LEN(db!$G$2:$G$6347)-LEN(SUBSTITUTE((UPPER(db!$G$2:$G$6347)),UPPER(G$137),"")))/LEN(G$137)))</f>
        <v>0</v>
      </c>
      <c r="H195" s="30">
        <f>IF(H$137="","",SUMPRODUCT(--(db!$B$2:$B$6347=$E195),(LEN(db!$G$2:$G$6347)-LEN(SUBSTITUTE((UPPER(db!$G$2:$G$6347)),UPPER(H$137),"")))/LEN(H$137)))</f>
        <v>0</v>
      </c>
      <c r="I195" s="30">
        <f>IF(I$137="","",SUMPRODUCT(--(db!$B$2:$B$6347=$E195),(LEN(db!$G$2:$G$6347)-LEN(SUBSTITUTE((UPPER(db!$G$2:$G$6347)),UPPER(I$137),"")))/LEN(I$137)))</f>
        <v>0</v>
      </c>
      <c r="J195" s="30">
        <f>IF(J$137="","",SUMPRODUCT(--(db!$B$2:$B$6347=$E195),(LEN(db!$G$2:$G$6347)-LEN(SUBSTITUTE((UPPER(db!$G$2:$G$6347)),UPPER(J$137),"")))/LEN(J$137)))</f>
        <v>0</v>
      </c>
      <c r="K195" s="30">
        <f>IF(K$137="","",SUMPRODUCT(--(db!$B$2:$B$6347=$E195),(LEN(db!$G$2:$G$6347)-LEN(SUBSTITUTE((UPPER(db!$G$2:$G$6347)),UPPER(K$137),"")))/LEN(K$137)))</f>
        <v>0</v>
      </c>
      <c r="L195" s="30">
        <f>IF(L$137="","",SUMPRODUCT(--(db!$B$2:$B$6347=$E195),(LEN(db!$G$2:$G$6347)-LEN(SUBSTITUTE((UPPER(db!$G$2:$G$6347)),UPPER(L$137),"")))/LEN(L$137)))</f>
        <v>0</v>
      </c>
      <c r="M195" s="30">
        <f>IF(M$137="","",SUMPRODUCT(--(db!$B$2:$B$6347=$E195),(LEN(db!$G$2:$G$6347)-LEN(SUBSTITUTE((UPPER(db!$G$2:$G$6347)),UPPER(M$137),"")))/LEN(M$137)))</f>
        <v>0</v>
      </c>
      <c r="N195" s="30">
        <f>IF(N$137="","",SUMPRODUCT(--(db!$B$2:$B$6347=$E195),(LEN(db!$G$2:$G$6347)-LEN(SUBSTITUTE((UPPER(db!$G$2:$G$6347)),UPPER(N$137),"")))/LEN(N$137)))</f>
        <v>0</v>
      </c>
      <c r="O195" s="30">
        <f>IF(O$137="","",SUMPRODUCT(--(db!$B$2:$B$6347=$E195),(LEN(db!$G$2:$G$6347)-LEN(SUBSTITUTE((UPPER(db!$G$2:$G$6347)),UPPER(O$137),"")))/LEN(O$137)))</f>
        <v>0</v>
      </c>
      <c r="P195" s="30">
        <f>IF(P$137="","",SUMPRODUCT(--(db!$B$2:$B$6347=$E195),(LEN(db!$G$2:$G$6347)-LEN(SUBSTITUTE((UPPER(db!$G$2:$G$6347)),UPPER(P$137),"")))/LEN(P$137)))</f>
        <v>0</v>
      </c>
      <c r="Q195" s="30">
        <f>IF(Q$137="","",SUMPRODUCT(--(db!$B$2:$B$6347=$E195),(LEN(db!$G$2:$G$6347)-LEN(SUBSTITUTE((UPPER(db!$G$2:$G$6347)),UPPER(Q$137),"")))/LEN(Q$137)))</f>
        <v>0</v>
      </c>
      <c r="R195" s="30">
        <f>IF(R$137="","",SUMPRODUCT(--(db!$B$2:$B$6347=$E195),(LEN(db!$G$2:$G$6347)-LEN(SUBSTITUTE((UPPER(db!$G$2:$G$6347)),UPPER(R$137),"")))/LEN(R$137)))</f>
        <v>0</v>
      </c>
      <c r="S195" s="30">
        <f>IF(S$137="","",SUMPRODUCT(--(db!$B$2:$B$6347=$E195),(LEN(db!$G$2:$G$6347)-LEN(SUBSTITUTE((UPPER(db!$G$2:$G$6347)),UPPER(S$137),"")))/LEN(S$137)))</f>
        <v>0</v>
      </c>
      <c r="T195" s="30">
        <f>IF(T$137="","",SUMPRODUCT(--(db!$B$2:$B$6347=$E195),(LEN(db!$G$2:$G$6347)-LEN(SUBSTITUTE((UPPER(db!$G$2:$G$6347)),UPPER(T$137),"")))/LEN(T$137)))</f>
        <v>0</v>
      </c>
      <c r="U195" s="30">
        <f>IF(U$137="","",SUMPRODUCT(--(db!$B$2:$B$6347=$E195),(LEN(db!$G$2:$G$6347)-LEN(SUBSTITUTE((UPPER(db!$G$2:$G$6347)),UPPER(U$137),"")))/LEN(U$137)))</f>
        <v>0</v>
      </c>
      <c r="V195" s="30">
        <f>IF(V$137="","",SUMPRODUCT(--(db!$B$2:$B$6347=$E195),(LEN(db!$G$2:$G$6347)-LEN(SUBSTITUTE((UPPER(db!$G$2:$G$6347)),UPPER(V$137),"")))/LEN(V$137)))</f>
        <v>0</v>
      </c>
      <c r="W195" s="30">
        <f>IF(W$137="","",SUMPRODUCT(--(db!$B$2:$B$6347=$E195),(LEN(db!$G$2:$G$6347)-LEN(SUBSTITUTE((UPPER(db!$G$2:$G$6347)),UPPER(W$137),"")))/LEN(W$137)))</f>
        <v>0</v>
      </c>
      <c r="X195" s="30">
        <f>IF(X$137="","",SUMPRODUCT(--(db!$B$2:$B$6347=$E195),(LEN(db!$G$2:$G$6347)-LEN(SUBSTITUTE((UPPER(db!$G$2:$G$6347)),UPPER(X$137),"")))/LEN(X$137)))</f>
        <v>0</v>
      </c>
      <c r="Y195" s="30">
        <f>IF(Y$137="","",SUMPRODUCT(--(db!$B$2:$B$6347=$E195),(LEN(db!$G$2:$G$6347)-LEN(SUBSTITUTE((UPPER(db!$G$2:$G$6347)),UPPER(Y$137),"")))/LEN(Y$137)))</f>
        <v>0</v>
      </c>
      <c r="Z195" s="30">
        <f>IF(Z$137="","",SUMPRODUCT(--(db!$B$2:$B$6347=$E195),(LEN(db!$G$2:$G$6347)-LEN(SUBSTITUTE((UPPER(db!$G$2:$G$6347)),UPPER(Z$137),"")))/LEN(Z$137)))</f>
        <v>0</v>
      </c>
      <c r="AA195" s="30">
        <f>IF(AA$137="","",SUMPRODUCT(--(db!$B$2:$B$6347=$E195),(LEN(db!$G$2:$G$6347)-LEN(SUBSTITUTE((UPPER(db!$G$2:$G$6347)),UPPER(AA$137),"")))/LEN(AA$137)))</f>
        <v>0</v>
      </c>
      <c r="AB195" s="30">
        <f>IF(AB$137="","",SUMPRODUCT(--(db!$B$2:$B$6347=$E195),(LEN(db!$G$2:$G$6347)-LEN(SUBSTITUTE((UPPER(db!$G$2:$G$6347)),UPPER(AB$137),"")))/LEN(AB$137)))</f>
        <v>0</v>
      </c>
      <c r="AC195" s="30">
        <f>IF(AC$137="","",SUMPRODUCT(--(db!$B$2:$B$6347=$E195),(LEN(db!$G$2:$G$6347)-LEN(SUBSTITUTE((UPPER(db!$G$2:$G$6347)),UPPER(AC$137),"")))/LEN(AC$137)))</f>
        <v>0</v>
      </c>
      <c r="AD195" s="30">
        <f>IF(AD$137="","",SUMPRODUCT(--(db!$B$2:$B$6347=$E195),(LEN(db!$G$2:$G$6347)-LEN(SUBSTITUTE((UPPER(db!$G$2:$G$6347)),UPPER(AD$137),"")))/LEN(AD$137)))</f>
        <v>0</v>
      </c>
      <c r="AE195" s="30">
        <f>IF(AE$137="","",SUMPRODUCT(--(db!$B$2:$B$6347=$E195),(LEN(db!$G$2:$G$6347)-LEN(SUBSTITUTE((UPPER(db!$G$2:$G$6347)),UPPER(AE$137),"")))/LEN(AE$137)))</f>
        <v>0</v>
      </c>
      <c r="AF195" s="30">
        <f>IF(AF$137="","",SUMPRODUCT(--(db!$B$2:$B$6347=$E195),(LEN(db!$G$2:$G$6347)-LEN(SUBSTITUTE((UPPER(db!$G$2:$G$6347)),UPPER(AF$137),"")))/LEN(AF$137)))</f>
        <v>0</v>
      </c>
      <c r="AG195" s="30">
        <f>IF(AG$137="","",SUMPRODUCT(--(db!$B$2:$B$6347=$E195),(LEN(db!$G$2:$G$6347)-LEN(SUBSTITUTE((UPPER(db!$G$2:$G$6347)),UPPER(AG$137),"")))/LEN(AG$137)))</f>
        <v>0</v>
      </c>
      <c r="AH195" s="30">
        <f>IF(AH$137="","",SUMPRODUCT(--(db!$B$2:$B$6347=$E195),(LEN(db!$G$2:$G$6347)-LEN(SUBSTITUTE((UPPER(db!$G$2:$G$6347)),UPPER(AH$137),"")))/LEN(AH$137)))</f>
        <v>0</v>
      </c>
      <c r="AI195" s="30">
        <f>IF(AI$137="","",SUMPRODUCT(--(db!$B$2:$B$6347=$E195),(LEN(db!$G$2:$G$6347)-LEN(SUBSTITUTE((UPPER(db!$G$2:$G$6347)),UPPER(AI$137),"")))/LEN(AI$137)))</f>
        <v>0</v>
      </c>
      <c r="AJ195" s="30">
        <f>IF(AJ$137="","",SUMPRODUCT(--(db!$B$2:$B$6347=$E195),(LEN(db!$G$2:$G$6347)-LEN(SUBSTITUTE((UPPER(db!$G$2:$G$6347)),UPPER(AJ$137),"")))/LEN(AJ$137)))</f>
        <v>0</v>
      </c>
      <c r="AK195" s="30">
        <f>IF(AK$137="","",SUMPRODUCT(--(db!$B$2:$B$6347=$E195),(LEN(db!$G$2:$G$6347)-LEN(SUBSTITUTE((UPPER(db!$G$2:$G$6347)),UPPER(AK$137),"")))/LEN(AK$137)))</f>
        <v>0</v>
      </c>
      <c r="AL195" s="30">
        <f>IF(AL$137="","",SUMPRODUCT(--(db!$B$2:$B$6347=$E195),(LEN(db!$G$2:$G$6347)-LEN(SUBSTITUTE((UPPER(db!$G$2:$G$6347)),UPPER(AL$137),"")))/LEN(AL$137)))</f>
        <v>0</v>
      </c>
      <c r="AM195" s="30">
        <f>IF(AM$137="","",SUMPRODUCT(--(db!$B$2:$B$6347=$E195),(LEN(db!$G$2:$G$6347)-LEN(SUBSTITUTE((UPPER(db!$G$2:$G$6347)),UPPER(AM$137),"")))/LEN(AM$137)))</f>
        <v>0</v>
      </c>
      <c r="AN195" s="30">
        <f>IF(AN$137="","",SUMPRODUCT(--(db!$B$2:$B$6347=$E195),(LEN(db!$G$2:$G$6347)-LEN(SUBSTITUTE((UPPER(db!$G$2:$G$6347)),UPPER(AN$137),"")))/LEN(AN$137)))</f>
        <v>0</v>
      </c>
      <c r="AO195" s="30">
        <f>IF(AO$137="","",SUMPRODUCT(--(db!$B$2:$B$6347=$E195),(LEN(db!$G$2:$G$6347)-LEN(SUBSTITUTE((UPPER(db!$G$2:$G$6347)),UPPER(AO$137),"")))/LEN(AO$137)))</f>
        <v>0</v>
      </c>
      <c r="AP195" s="30">
        <f>IF(AP$137="","",SUMPRODUCT(--(db!$B$2:$B$6347=$E195),(LEN(db!$G$2:$G$6347)-LEN(SUBSTITUTE((UPPER(db!$G$2:$G$6347)),UPPER(AP$137),"")))/LEN(AP$137)))</f>
        <v>0</v>
      </c>
      <c r="AQ195" s="222">
        <f>IF(AQ$137="","",SUMPRODUCT(--(db!$B$2:$B$6347=$E195),(LEN(db!$G$2:$G$6347)-LEN(SUBSTITUTE((UPPER(db!$G$2:$G$6347)),UPPER(AQ$137),"")))/LEN(AQ$137)))</f>
        <v>0</v>
      </c>
      <c r="AR195" s="120">
        <v>58</v>
      </c>
      <c r="AS195" s="115"/>
      <c r="AT195" s="115"/>
      <c r="AU195" s="122">
        <f t="shared" si="29"/>
        <v>0</v>
      </c>
      <c r="AW195" s="333"/>
      <c r="AX195" s="344"/>
      <c r="AY195" s="344"/>
      <c r="AZ195" s="344"/>
      <c r="BA195" s="344"/>
      <c r="BB195" s="344"/>
      <c r="BC195" s="375" t="s">
        <v>378</v>
      </c>
    </row>
    <row r="196" spans="3:55" x14ac:dyDescent="0.25">
      <c r="C196" s="115"/>
      <c r="D196" s="115"/>
      <c r="E196" s="116">
        <v>59</v>
      </c>
      <c r="F196" s="221">
        <f>IF(F$137="","",SUMPRODUCT(--(db!$B$2:$B$6347=$E196),(LEN(db!$G$2:$G$6347)-LEN(SUBSTITUTE((UPPER(db!$G$2:$G$6347)),UPPER(F$137),"")))/LEN(F$137)))</f>
        <v>0</v>
      </c>
      <c r="G196" s="30">
        <f>IF(G$137="","",SUMPRODUCT(--(db!$B$2:$B$6347=$E196),(LEN(db!$G$2:$G$6347)-LEN(SUBSTITUTE((UPPER(db!$G$2:$G$6347)),UPPER(G$137),"")))/LEN(G$137)))</f>
        <v>0</v>
      </c>
      <c r="H196" s="30">
        <f>IF(H$137="","",SUMPRODUCT(--(db!$B$2:$B$6347=$E196),(LEN(db!$G$2:$G$6347)-LEN(SUBSTITUTE((UPPER(db!$G$2:$G$6347)),UPPER(H$137),"")))/LEN(H$137)))</f>
        <v>0</v>
      </c>
      <c r="I196" s="30">
        <f>IF(I$137="","",SUMPRODUCT(--(db!$B$2:$B$6347=$E196),(LEN(db!$G$2:$G$6347)-LEN(SUBSTITUTE((UPPER(db!$G$2:$G$6347)),UPPER(I$137),"")))/LEN(I$137)))</f>
        <v>0</v>
      </c>
      <c r="J196" s="30">
        <f>IF(J$137="","",SUMPRODUCT(--(db!$B$2:$B$6347=$E196),(LEN(db!$G$2:$G$6347)-LEN(SUBSTITUTE((UPPER(db!$G$2:$G$6347)),UPPER(J$137),"")))/LEN(J$137)))</f>
        <v>0</v>
      </c>
      <c r="K196" s="30">
        <f>IF(K$137="","",SUMPRODUCT(--(db!$B$2:$B$6347=$E196),(LEN(db!$G$2:$G$6347)-LEN(SUBSTITUTE((UPPER(db!$G$2:$G$6347)),UPPER(K$137),"")))/LEN(K$137)))</f>
        <v>0</v>
      </c>
      <c r="L196" s="30">
        <f>IF(L$137="","",SUMPRODUCT(--(db!$B$2:$B$6347=$E196),(LEN(db!$G$2:$G$6347)-LEN(SUBSTITUTE((UPPER(db!$G$2:$G$6347)),UPPER(L$137),"")))/LEN(L$137)))</f>
        <v>0</v>
      </c>
      <c r="M196" s="30">
        <f>IF(M$137="","",SUMPRODUCT(--(db!$B$2:$B$6347=$E196),(LEN(db!$G$2:$G$6347)-LEN(SUBSTITUTE((UPPER(db!$G$2:$G$6347)),UPPER(M$137),"")))/LEN(M$137)))</f>
        <v>0</v>
      </c>
      <c r="N196" s="30">
        <f>IF(N$137="","",SUMPRODUCT(--(db!$B$2:$B$6347=$E196),(LEN(db!$G$2:$G$6347)-LEN(SUBSTITUTE((UPPER(db!$G$2:$G$6347)),UPPER(N$137),"")))/LEN(N$137)))</f>
        <v>0</v>
      </c>
      <c r="O196" s="30">
        <f>IF(O$137="","",SUMPRODUCT(--(db!$B$2:$B$6347=$E196),(LEN(db!$G$2:$G$6347)-LEN(SUBSTITUTE((UPPER(db!$G$2:$G$6347)),UPPER(O$137),"")))/LEN(O$137)))</f>
        <v>0</v>
      </c>
      <c r="P196" s="30">
        <f>IF(P$137="","",SUMPRODUCT(--(db!$B$2:$B$6347=$E196),(LEN(db!$G$2:$G$6347)-LEN(SUBSTITUTE((UPPER(db!$G$2:$G$6347)),UPPER(P$137),"")))/LEN(P$137)))</f>
        <v>0</v>
      </c>
      <c r="Q196" s="30">
        <f>IF(Q$137="","",SUMPRODUCT(--(db!$B$2:$B$6347=$E196),(LEN(db!$G$2:$G$6347)-LEN(SUBSTITUTE((UPPER(db!$G$2:$G$6347)),UPPER(Q$137),"")))/LEN(Q$137)))</f>
        <v>0</v>
      </c>
      <c r="R196" s="30">
        <f>IF(R$137="","",SUMPRODUCT(--(db!$B$2:$B$6347=$E196),(LEN(db!$G$2:$G$6347)-LEN(SUBSTITUTE((UPPER(db!$G$2:$G$6347)),UPPER(R$137),"")))/LEN(R$137)))</f>
        <v>0</v>
      </c>
      <c r="S196" s="30">
        <f>IF(S$137="","",SUMPRODUCT(--(db!$B$2:$B$6347=$E196),(LEN(db!$G$2:$G$6347)-LEN(SUBSTITUTE((UPPER(db!$G$2:$G$6347)),UPPER(S$137),"")))/LEN(S$137)))</f>
        <v>0</v>
      </c>
      <c r="T196" s="30">
        <f>IF(T$137="","",SUMPRODUCT(--(db!$B$2:$B$6347=$E196),(LEN(db!$G$2:$G$6347)-LEN(SUBSTITUTE((UPPER(db!$G$2:$G$6347)),UPPER(T$137),"")))/LEN(T$137)))</f>
        <v>0</v>
      </c>
      <c r="U196" s="30">
        <f>IF(U$137="","",SUMPRODUCT(--(db!$B$2:$B$6347=$E196),(LEN(db!$G$2:$G$6347)-LEN(SUBSTITUTE((UPPER(db!$G$2:$G$6347)),UPPER(U$137),"")))/LEN(U$137)))</f>
        <v>0</v>
      </c>
      <c r="V196" s="30">
        <f>IF(V$137="","",SUMPRODUCT(--(db!$B$2:$B$6347=$E196),(LEN(db!$G$2:$G$6347)-LEN(SUBSTITUTE((UPPER(db!$G$2:$G$6347)),UPPER(V$137),"")))/LEN(V$137)))</f>
        <v>0</v>
      </c>
      <c r="W196" s="30">
        <f>IF(W$137="","",SUMPRODUCT(--(db!$B$2:$B$6347=$E196),(LEN(db!$G$2:$G$6347)-LEN(SUBSTITUTE((UPPER(db!$G$2:$G$6347)),UPPER(W$137),"")))/LEN(W$137)))</f>
        <v>0</v>
      </c>
      <c r="X196" s="30">
        <f>IF(X$137="","",SUMPRODUCT(--(db!$B$2:$B$6347=$E196),(LEN(db!$G$2:$G$6347)-LEN(SUBSTITUTE((UPPER(db!$G$2:$G$6347)),UPPER(X$137),"")))/LEN(X$137)))</f>
        <v>0</v>
      </c>
      <c r="Y196" s="30">
        <f>IF(Y$137="","",SUMPRODUCT(--(db!$B$2:$B$6347=$E196),(LEN(db!$G$2:$G$6347)-LEN(SUBSTITUTE((UPPER(db!$G$2:$G$6347)),UPPER(Y$137),"")))/LEN(Y$137)))</f>
        <v>0</v>
      </c>
      <c r="Z196" s="30">
        <f>IF(Z$137="","",SUMPRODUCT(--(db!$B$2:$B$6347=$E196),(LEN(db!$G$2:$G$6347)-LEN(SUBSTITUTE((UPPER(db!$G$2:$G$6347)),UPPER(Z$137),"")))/LEN(Z$137)))</f>
        <v>0</v>
      </c>
      <c r="AA196" s="30">
        <f>IF(AA$137="","",SUMPRODUCT(--(db!$B$2:$B$6347=$E196),(LEN(db!$G$2:$G$6347)-LEN(SUBSTITUTE((UPPER(db!$G$2:$G$6347)),UPPER(AA$137),"")))/LEN(AA$137)))</f>
        <v>0</v>
      </c>
      <c r="AB196" s="30">
        <f>IF(AB$137="","",SUMPRODUCT(--(db!$B$2:$B$6347=$E196),(LEN(db!$G$2:$G$6347)-LEN(SUBSTITUTE((UPPER(db!$G$2:$G$6347)),UPPER(AB$137),"")))/LEN(AB$137)))</f>
        <v>0</v>
      </c>
      <c r="AC196" s="30">
        <f>IF(AC$137="","",SUMPRODUCT(--(db!$B$2:$B$6347=$E196),(LEN(db!$G$2:$G$6347)-LEN(SUBSTITUTE((UPPER(db!$G$2:$G$6347)),UPPER(AC$137),"")))/LEN(AC$137)))</f>
        <v>0</v>
      </c>
      <c r="AD196" s="30">
        <f>IF(AD$137="","",SUMPRODUCT(--(db!$B$2:$B$6347=$E196),(LEN(db!$G$2:$G$6347)-LEN(SUBSTITUTE((UPPER(db!$G$2:$G$6347)),UPPER(AD$137),"")))/LEN(AD$137)))</f>
        <v>0</v>
      </c>
      <c r="AE196" s="30">
        <f>IF(AE$137="","",SUMPRODUCT(--(db!$B$2:$B$6347=$E196),(LEN(db!$G$2:$G$6347)-LEN(SUBSTITUTE((UPPER(db!$G$2:$G$6347)),UPPER(AE$137),"")))/LEN(AE$137)))</f>
        <v>0</v>
      </c>
      <c r="AF196" s="30">
        <f>IF(AF$137="","",SUMPRODUCT(--(db!$B$2:$B$6347=$E196),(LEN(db!$G$2:$G$6347)-LEN(SUBSTITUTE((UPPER(db!$G$2:$G$6347)),UPPER(AF$137),"")))/LEN(AF$137)))</f>
        <v>0</v>
      </c>
      <c r="AG196" s="30">
        <f>IF(AG$137="","",SUMPRODUCT(--(db!$B$2:$B$6347=$E196),(LEN(db!$G$2:$G$6347)-LEN(SUBSTITUTE((UPPER(db!$G$2:$G$6347)),UPPER(AG$137),"")))/LEN(AG$137)))</f>
        <v>0</v>
      </c>
      <c r="AH196" s="30">
        <f>IF(AH$137="","",SUMPRODUCT(--(db!$B$2:$B$6347=$E196),(LEN(db!$G$2:$G$6347)-LEN(SUBSTITUTE((UPPER(db!$G$2:$G$6347)),UPPER(AH$137),"")))/LEN(AH$137)))</f>
        <v>0</v>
      </c>
      <c r="AI196" s="30">
        <f>IF(AI$137="","",SUMPRODUCT(--(db!$B$2:$B$6347=$E196),(LEN(db!$G$2:$G$6347)-LEN(SUBSTITUTE((UPPER(db!$G$2:$G$6347)),UPPER(AI$137),"")))/LEN(AI$137)))</f>
        <v>0</v>
      </c>
      <c r="AJ196" s="30">
        <f>IF(AJ$137="","",SUMPRODUCT(--(db!$B$2:$B$6347=$E196),(LEN(db!$G$2:$G$6347)-LEN(SUBSTITUTE((UPPER(db!$G$2:$G$6347)),UPPER(AJ$137),"")))/LEN(AJ$137)))</f>
        <v>0</v>
      </c>
      <c r="AK196" s="30">
        <f>IF(AK$137="","",SUMPRODUCT(--(db!$B$2:$B$6347=$E196),(LEN(db!$G$2:$G$6347)-LEN(SUBSTITUTE((UPPER(db!$G$2:$G$6347)),UPPER(AK$137),"")))/LEN(AK$137)))</f>
        <v>0</v>
      </c>
      <c r="AL196" s="30">
        <f>IF(AL$137="","",SUMPRODUCT(--(db!$B$2:$B$6347=$E196),(LEN(db!$G$2:$G$6347)-LEN(SUBSTITUTE((UPPER(db!$G$2:$G$6347)),UPPER(AL$137),"")))/LEN(AL$137)))</f>
        <v>0</v>
      </c>
      <c r="AM196" s="30">
        <f>IF(AM$137="","",SUMPRODUCT(--(db!$B$2:$B$6347=$E196),(LEN(db!$G$2:$G$6347)-LEN(SUBSTITUTE((UPPER(db!$G$2:$G$6347)),UPPER(AM$137),"")))/LEN(AM$137)))</f>
        <v>0</v>
      </c>
      <c r="AN196" s="30">
        <f>IF(AN$137="","",SUMPRODUCT(--(db!$B$2:$B$6347=$E196),(LEN(db!$G$2:$G$6347)-LEN(SUBSTITUTE((UPPER(db!$G$2:$G$6347)),UPPER(AN$137),"")))/LEN(AN$137)))</f>
        <v>0</v>
      </c>
      <c r="AO196" s="30">
        <f>IF(AO$137="","",SUMPRODUCT(--(db!$B$2:$B$6347=$E196),(LEN(db!$G$2:$G$6347)-LEN(SUBSTITUTE((UPPER(db!$G$2:$G$6347)),UPPER(AO$137),"")))/LEN(AO$137)))</f>
        <v>0</v>
      </c>
      <c r="AP196" s="30">
        <f>IF(AP$137="","",SUMPRODUCT(--(db!$B$2:$B$6347=$E196),(LEN(db!$G$2:$G$6347)-LEN(SUBSTITUTE((UPPER(db!$G$2:$G$6347)),UPPER(AP$137),"")))/LEN(AP$137)))</f>
        <v>0</v>
      </c>
      <c r="AQ196" s="222">
        <f>IF(AQ$137="","",SUMPRODUCT(--(db!$B$2:$B$6347=$E196),(LEN(db!$G$2:$G$6347)-LEN(SUBSTITUTE((UPPER(db!$G$2:$G$6347)),UPPER(AQ$137),"")))/LEN(AQ$137)))</f>
        <v>0</v>
      </c>
      <c r="AR196" s="120">
        <v>59</v>
      </c>
      <c r="AS196" s="115"/>
      <c r="AT196" s="115"/>
      <c r="AU196" s="122">
        <f t="shared" si="29"/>
        <v>0</v>
      </c>
      <c r="AW196" s="333"/>
      <c r="AX196" s="344"/>
      <c r="AY196" s="344"/>
      <c r="AZ196" s="344"/>
      <c r="BA196" s="344"/>
      <c r="BB196" s="344"/>
      <c r="BC196" s="374">
        <f>MOD(BC192,19)</f>
        <v>7</v>
      </c>
    </row>
    <row r="197" spans="3:55" x14ac:dyDescent="0.25">
      <c r="C197" s="115"/>
      <c r="D197" s="115"/>
      <c r="E197" s="116">
        <v>60</v>
      </c>
      <c r="F197" s="221">
        <f>IF(F$137="","",SUMPRODUCT(--(db!$B$2:$B$6347=$E197),(LEN(db!$G$2:$G$6347)-LEN(SUBSTITUTE((UPPER(db!$G$2:$G$6347)),UPPER(F$137),"")))/LEN(F$137)))</f>
        <v>0</v>
      </c>
      <c r="G197" s="30">
        <f>IF(G$137="","",SUMPRODUCT(--(db!$B$2:$B$6347=$E197),(LEN(db!$G$2:$G$6347)-LEN(SUBSTITUTE((UPPER(db!$G$2:$G$6347)),UPPER(G$137),"")))/LEN(G$137)))</f>
        <v>0</v>
      </c>
      <c r="H197" s="30">
        <f>IF(H$137="","",SUMPRODUCT(--(db!$B$2:$B$6347=$E197),(LEN(db!$G$2:$G$6347)-LEN(SUBSTITUTE((UPPER(db!$G$2:$G$6347)),UPPER(H$137),"")))/LEN(H$137)))</f>
        <v>0</v>
      </c>
      <c r="I197" s="30">
        <f>IF(I$137="","",SUMPRODUCT(--(db!$B$2:$B$6347=$E197),(LEN(db!$G$2:$G$6347)-LEN(SUBSTITUTE((UPPER(db!$G$2:$G$6347)),UPPER(I$137),"")))/LEN(I$137)))</f>
        <v>0</v>
      </c>
      <c r="J197" s="30">
        <f>IF(J$137="","",SUMPRODUCT(--(db!$B$2:$B$6347=$E197),(LEN(db!$G$2:$G$6347)-LEN(SUBSTITUTE((UPPER(db!$G$2:$G$6347)),UPPER(J$137),"")))/LEN(J$137)))</f>
        <v>0</v>
      </c>
      <c r="K197" s="30">
        <f>IF(K$137="","",SUMPRODUCT(--(db!$B$2:$B$6347=$E197),(LEN(db!$G$2:$G$6347)-LEN(SUBSTITUTE((UPPER(db!$G$2:$G$6347)),UPPER(K$137),"")))/LEN(K$137)))</f>
        <v>0</v>
      </c>
      <c r="L197" s="30">
        <f>IF(L$137="","",SUMPRODUCT(--(db!$B$2:$B$6347=$E197),(LEN(db!$G$2:$G$6347)-LEN(SUBSTITUTE((UPPER(db!$G$2:$G$6347)),UPPER(L$137),"")))/LEN(L$137)))</f>
        <v>0</v>
      </c>
      <c r="M197" s="30">
        <f>IF(M$137="","",SUMPRODUCT(--(db!$B$2:$B$6347=$E197),(LEN(db!$G$2:$G$6347)-LEN(SUBSTITUTE((UPPER(db!$G$2:$G$6347)),UPPER(M$137),"")))/LEN(M$137)))</f>
        <v>0</v>
      </c>
      <c r="N197" s="30">
        <f>IF(N$137="","",SUMPRODUCT(--(db!$B$2:$B$6347=$E197),(LEN(db!$G$2:$G$6347)-LEN(SUBSTITUTE((UPPER(db!$G$2:$G$6347)),UPPER(N$137),"")))/LEN(N$137)))</f>
        <v>0</v>
      </c>
      <c r="O197" s="30">
        <f>IF(O$137="","",SUMPRODUCT(--(db!$B$2:$B$6347=$E197),(LEN(db!$G$2:$G$6347)-LEN(SUBSTITUTE((UPPER(db!$G$2:$G$6347)),UPPER(O$137),"")))/LEN(O$137)))</f>
        <v>0</v>
      </c>
      <c r="P197" s="30">
        <f>IF(P$137="","",SUMPRODUCT(--(db!$B$2:$B$6347=$E197),(LEN(db!$G$2:$G$6347)-LEN(SUBSTITUTE((UPPER(db!$G$2:$G$6347)),UPPER(P$137),"")))/LEN(P$137)))</f>
        <v>0</v>
      </c>
      <c r="Q197" s="30">
        <f>IF(Q$137="","",SUMPRODUCT(--(db!$B$2:$B$6347=$E197),(LEN(db!$G$2:$G$6347)-LEN(SUBSTITUTE((UPPER(db!$G$2:$G$6347)),UPPER(Q$137),"")))/LEN(Q$137)))</f>
        <v>0</v>
      </c>
      <c r="R197" s="30">
        <f>IF(R$137="","",SUMPRODUCT(--(db!$B$2:$B$6347=$E197),(LEN(db!$G$2:$G$6347)-LEN(SUBSTITUTE((UPPER(db!$G$2:$G$6347)),UPPER(R$137),"")))/LEN(R$137)))</f>
        <v>0</v>
      </c>
      <c r="S197" s="30">
        <f>IF(S$137="","",SUMPRODUCT(--(db!$B$2:$B$6347=$E197),(LEN(db!$G$2:$G$6347)-LEN(SUBSTITUTE((UPPER(db!$G$2:$G$6347)),UPPER(S$137),"")))/LEN(S$137)))</f>
        <v>0</v>
      </c>
      <c r="T197" s="30">
        <f>IF(T$137="","",SUMPRODUCT(--(db!$B$2:$B$6347=$E197),(LEN(db!$G$2:$G$6347)-LEN(SUBSTITUTE((UPPER(db!$G$2:$G$6347)),UPPER(T$137),"")))/LEN(T$137)))</f>
        <v>0</v>
      </c>
      <c r="U197" s="30">
        <f>IF(U$137="","",SUMPRODUCT(--(db!$B$2:$B$6347=$E197),(LEN(db!$G$2:$G$6347)-LEN(SUBSTITUTE((UPPER(db!$G$2:$G$6347)),UPPER(U$137),"")))/LEN(U$137)))</f>
        <v>0</v>
      </c>
      <c r="V197" s="30">
        <f>IF(V$137="","",SUMPRODUCT(--(db!$B$2:$B$6347=$E197),(LEN(db!$G$2:$G$6347)-LEN(SUBSTITUTE((UPPER(db!$G$2:$G$6347)),UPPER(V$137),"")))/LEN(V$137)))</f>
        <v>0</v>
      </c>
      <c r="W197" s="30">
        <f>IF(W$137="","",SUMPRODUCT(--(db!$B$2:$B$6347=$E197),(LEN(db!$G$2:$G$6347)-LEN(SUBSTITUTE((UPPER(db!$G$2:$G$6347)),UPPER(W$137),"")))/LEN(W$137)))</f>
        <v>0</v>
      </c>
      <c r="X197" s="30">
        <f>IF(X$137="","",SUMPRODUCT(--(db!$B$2:$B$6347=$E197),(LEN(db!$G$2:$G$6347)-LEN(SUBSTITUTE((UPPER(db!$G$2:$G$6347)),UPPER(X$137),"")))/LEN(X$137)))</f>
        <v>0</v>
      </c>
      <c r="Y197" s="30">
        <f>IF(Y$137="","",SUMPRODUCT(--(db!$B$2:$B$6347=$E197),(LEN(db!$G$2:$G$6347)-LEN(SUBSTITUTE((UPPER(db!$G$2:$G$6347)),UPPER(Y$137),"")))/LEN(Y$137)))</f>
        <v>0</v>
      </c>
      <c r="Z197" s="30">
        <f>IF(Z$137="","",SUMPRODUCT(--(db!$B$2:$B$6347=$E197),(LEN(db!$G$2:$G$6347)-LEN(SUBSTITUTE((UPPER(db!$G$2:$G$6347)),UPPER(Z$137),"")))/LEN(Z$137)))</f>
        <v>0</v>
      </c>
      <c r="AA197" s="30">
        <f>IF(AA$137="","",SUMPRODUCT(--(db!$B$2:$B$6347=$E197),(LEN(db!$G$2:$G$6347)-LEN(SUBSTITUTE((UPPER(db!$G$2:$G$6347)),UPPER(AA$137),"")))/LEN(AA$137)))</f>
        <v>0</v>
      </c>
      <c r="AB197" s="30">
        <f>IF(AB$137="","",SUMPRODUCT(--(db!$B$2:$B$6347=$E197),(LEN(db!$G$2:$G$6347)-LEN(SUBSTITUTE((UPPER(db!$G$2:$G$6347)),UPPER(AB$137),"")))/LEN(AB$137)))</f>
        <v>0</v>
      </c>
      <c r="AC197" s="30">
        <f>IF(AC$137="","",SUMPRODUCT(--(db!$B$2:$B$6347=$E197),(LEN(db!$G$2:$G$6347)-LEN(SUBSTITUTE((UPPER(db!$G$2:$G$6347)),UPPER(AC$137),"")))/LEN(AC$137)))</f>
        <v>0</v>
      </c>
      <c r="AD197" s="30">
        <f>IF(AD$137="","",SUMPRODUCT(--(db!$B$2:$B$6347=$E197),(LEN(db!$G$2:$G$6347)-LEN(SUBSTITUTE((UPPER(db!$G$2:$G$6347)),UPPER(AD$137),"")))/LEN(AD$137)))</f>
        <v>0</v>
      </c>
      <c r="AE197" s="30">
        <f>IF(AE$137="","",SUMPRODUCT(--(db!$B$2:$B$6347=$E197),(LEN(db!$G$2:$G$6347)-LEN(SUBSTITUTE((UPPER(db!$G$2:$G$6347)),UPPER(AE$137),"")))/LEN(AE$137)))</f>
        <v>0</v>
      </c>
      <c r="AF197" s="30">
        <f>IF(AF$137="","",SUMPRODUCT(--(db!$B$2:$B$6347=$E197),(LEN(db!$G$2:$G$6347)-LEN(SUBSTITUTE((UPPER(db!$G$2:$G$6347)),UPPER(AF$137),"")))/LEN(AF$137)))</f>
        <v>0</v>
      </c>
      <c r="AG197" s="30">
        <f>IF(AG$137="","",SUMPRODUCT(--(db!$B$2:$B$6347=$E197),(LEN(db!$G$2:$G$6347)-LEN(SUBSTITUTE((UPPER(db!$G$2:$G$6347)),UPPER(AG$137),"")))/LEN(AG$137)))</f>
        <v>0</v>
      </c>
      <c r="AH197" s="30">
        <f>IF(AH$137="","",SUMPRODUCT(--(db!$B$2:$B$6347=$E197),(LEN(db!$G$2:$G$6347)-LEN(SUBSTITUTE((UPPER(db!$G$2:$G$6347)),UPPER(AH$137),"")))/LEN(AH$137)))</f>
        <v>0</v>
      </c>
      <c r="AI197" s="30">
        <f>IF(AI$137="","",SUMPRODUCT(--(db!$B$2:$B$6347=$E197),(LEN(db!$G$2:$G$6347)-LEN(SUBSTITUTE((UPPER(db!$G$2:$G$6347)),UPPER(AI$137),"")))/LEN(AI$137)))</f>
        <v>0</v>
      </c>
      <c r="AJ197" s="30">
        <f>IF(AJ$137="","",SUMPRODUCT(--(db!$B$2:$B$6347=$E197),(LEN(db!$G$2:$G$6347)-LEN(SUBSTITUTE((UPPER(db!$G$2:$G$6347)),UPPER(AJ$137),"")))/LEN(AJ$137)))</f>
        <v>0</v>
      </c>
      <c r="AK197" s="30">
        <f>IF(AK$137="","",SUMPRODUCT(--(db!$B$2:$B$6347=$E197),(LEN(db!$G$2:$G$6347)-LEN(SUBSTITUTE((UPPER(db!$G$2:$G$6347)),UPPER(AK$137),"")))/LEN(AK$137)))</f>
        <v>0</v>
      </c>
      <c r="AL197" s="30">
        <f>IF(AL$137="","",SUMPRODUCT(--(db!$B$2:$B$6347=$E197),(LEN(db!$G$2:$G$6347)-LEN(SUBSTITUTE((UPPER(db!$G$2:$G$6347)),UPPER(AL$137),"")))/LEN(AL$137)))</f>
        <v>0</v>
      </c>
      <c r="AM197" s="30">
        <f>IF(AM$137="","",SUMPRODUCT(--(db!$B$2:$B$6347=$E197),(LEN(db!$G$2:$G$6347)-LEN(SUBSTITUTE((UPPER(db!$G$2:$G$6347)),UPPER(AM$137),"")))/LEN(AM$137)))</f>
        <v>0</v>
      </c>
      <c r="AN197" s="30">
        <f>IF(AN$137="","",SUMPRODUCT(--(db!$B$2:$B$6347=$E197),(LEN(db!$G$2:$G$6347)-LEN(SUBSTITUTE((UPPER(db!$G$2:$G$6347)),UPPER(AN$137),"")))/LEN(AN$137)))</f>
        <v>0</v>
      </c>
      <c r="AO197" s="30">
        <f>IF(AO$137="","",SUMPRODUCT(--(db!$B$2:$B$6347=$E197),(LEN(db!$G$2:$G$6347)-LEN(SUBSTITUTE((UPPER(db!$G$2:$G$6347)),UPPER(AO$137),"")))/LEN(AO$137)))</f>
        <v>0</v>
      </c>
      <c r="AP197" s="30">
        <f>IF(AP$137="","",SUMPRODUCT(--(db!$B$2:$B$6347=$E197),(LEN(db!$G$2:$G$6347)-LEN(SUBSTITUTE((UPPER(db!$G$2:$G$6347)),UPPER(AP$137),"")))/LEN(AP$137)))</f>
        <v>0</v>
      </c>
      <c r="AQ197" s="222">
        <f>IF(AQ$137="","",SUMPRODUCT(--(db!$B$2:$B$6347=$E197),(LEN(db!$G$2:$G$6347)-LEN(SUBSTITUTE((UPPER(db!$G$2:$G$6347)),UPPER(AQ$137),"")))/LEN(AQ$137)))</f>
        <v>0</v>
      </c>
      <c r="AR197" s="120">
        <v>60</v>
      </c>
      <c r="AS197" s="115"/>
      <c r="AT197" s="115"/>
      <c r="AU197" s="122">
        <f t="shared" si="29"/>
        <v>0</v>
      </c>
      <c r="AW197" s="250"/>
      <c r="AX197" s="61"/>
      <c r="AY197" s="4"/>
      <c r="AZ197" s="4"/>
      <c r="BA197" s="4"/>
    </row>
    <row r="198" spans="3:55" x14ac:dyDescent="0.25">
      <c r="C198" s="115"/>
      <c r="D198" s="115"/>
      <c r="E198" s="116">
        <v>61</v>
      </c>
      <c r="F198" s="221">
        <f>IF(F$137="","",SUMPRODUCT(--(db!$B$2:$B$6347=$E198),(LEN(db!$G$2:$G$6347)-LEN(SUBSTITUTE((UPPER(db!$G$2:$G$6347)),UPPER(F$137),"")))/LEN(F$137)))</f>
        <v>0</v>
      </c>
      <c r="G198" s="30">
        <f>IF(G$137="","",SUMPRODUCT(--(db!$B$2:$B$6347=$E198),(LEN(db!$G$2:$G$6347)-LEN(SUBSTITUTE((UPPER(db!$G$2:$G$6347)),UPPER(G$137),"")))/LEN(G$137)))</f>
        <v>0</v>
      </c>
      <c r="H198" s="30">
        <f>IF(H$137="","",SUMPRODUCT(--(db!$B$2:$B$6347=$E198),(LEN(db!$G$2:$G$6347)-LEN(SUBSTITUTE((UPPER(db!$G$2:$G$6347)),UPPER(H$137),"")))/LEN(H$137)))</f>
        <v>0</v>
      </c>
      <c r="I198" s="30">
        <f>IF(I$137="","",SUMPRODUCT(--(db!$B$2:$B$6347=$E198),(LEN(db!$G$2:$G$6347)-LEN(SUBSTITUTE((UPPER(db!$G$2:$G$6347)),UPPER(I$137),"")))/LEN(I$137)))</f>
        <v>0</v>
      </c>
      <c r="J198" s="30">
        <f>IF(J$137="","",SUMPRODUCT(--(db!$B$2:$B$6347=$E198),(LEN(db!$G$2:$G$6347)-LEN(SUBSTITUTE((UPPER(db!$G$2:$G$6347)),UPPER(J$137),"")))/LEN(J$137)))</f>
        <v>0</v>
      </c>
      <c r="K198" s="30">
        <f>IF(K$137="","",SUMPRODUCT(--(db!$B$2:$B$6347=$E198),(LEN(db!$G$2:$G$6347)-LEN(SUBSTITUTE((UPPER(db!$G$2:$G$6347)),UPPER(K$137),"")))/LEN(K$137)))</f>
        <v>0</v>
      </c>
      <c r="L198" s="30">
        <f>IF(L$137="","",SUMPRODUCT(--(db!$B$2:$B$6347=$E198),(LEN(db!$G$2:$G$6347)-LEN(SUBSTITUTE((UPPER(db!$G$2:$G$6347)),UPPER(L$137),"")))/LEN(L$137)))</f>
        <v>0</v>
      </c>
      <c r="M198" s="30">
        <f>IF(M$137="","",SUMPRODUCT(--(db!$B$2:$B$6347=$E198),(LEN(db!$G$2:$G$6347)-LEN(SUBSTITUTE((UPPER(db!$G$2:$G$6347)),UPPER(M$137),"")))/LEN(M$137)))</f>
        <v>0</v>
      </c>
      <c r="N198" s="30">
        <f>IF(N$137="","",SUMPRODUCT(--(db!$B$2:$B$6347=$E198),(LEN(db!$G$2:$G$6347)-LEN(SUBSTITUTE((UPPER(db!$G$2:$G$6347)),UPPER(N$137),"")))/LEN(N$137)))</f>
        <v>0</v>
      </c>
      <c r="O198" s="30">
        <f>IF(O$137="","",SUMPRODUCT(--(db!$B$2:$B$6347=$E198),(LEN(db!$G$2:$G$6347)-LEN(SUBSTITUTE((UPPER(db!$G$2:$G$6347)),UPPER(O$137),"")))/LEN(O$137)))</f>
        <v>0</v>
      </c>
      <c r="P198" s="30">
        <f>IF(P$137="","",SUMPRODUCT(--(db!$B$2:$B$6347=$E198),(LEN(db!$G$2:$G$6347)-LEN(SUBSTITUTE((UPPER(db!$G$2:$G$6347)),UPPER(P$137),"")))/LEN(P$137)))</f>
        <v>0</v>
      </c>
      <c r="Q198" s="30">
        <f>IF(Q$137="","",SUMPRODUCT(--(db!$B$2:$B$6347=$E198),(LEN(db!$G$2:$G$6347)-LEN(SUBSTITUTE((UPPER(db!$G$2:$G$6347)),UPPER(Q$137),"")))/LEN(Q$137)))</f>
        <v>0</v>
      </c>
      <c r="R198" s="30">
        <f>IF(R$137="","",SUMPRODUCT(--(db!$B$2:$B$6347=$E198),(LEN(db!$G$2:$G$6347)-LEN(SUBSTITUTE((UPPER(db!$G$2:$G$6347)),UPPER(R$137),"")))/LEN(R$137)))</f>
        <v>0</v>
      </c>
      <c r="S198" s="30">
        <f>IF(S$137="","",SUMPRODUCT(--(db!$B$2:$B$6347=$E198),(LEN(db!$G$2:$G$6347)-LEN(SUBSTITUTE((UPPER(db!$G$2:$G$6347)),UPPER(S$137),"")))/LEN(S$137)))</f>
        <v>0</v>
      </c>
      <c r="T198" s="30">
        <f>IF(T$137="","",SUMPRODUCT(--(db!$B$2:$B$6347=$E198),(LEN(db!$G$2:$G$6347)-LEN(SUBSTITUTE((UPPER(db!$G$2:$G$6347)),UPPER(T$137),"")))/LEN(T$137)))</f>
        <v>0</v>
      </c>
      <c r="U198" s="30">
        <f>IF(U$137="","",SUMPRODUCT(--(db!$B$2:$B$6347=$E198),(LEN(db!$G$2:$G$6347)-LEN(SUBSTITUTE((UPPER(db!$G$2:$G$6347)),UPPER(U$137),"")))/LEN(U$137)))</f>
        <v>0</v>
      </c>
      <c r="V198" s="30">
        <f>IF(V$137="","",SUMPRODUCT(--(db!$B$2:$B$6347=$E198),(LEN(db!$G$2:$G$6347)-LEN(SUBSTITUTE((UPPER(db!$G$2:$G$6347)),UPPER(V$137),"")))/LEN(V$137)))</f>
        <v>0</v>
      </c>
      <c r="W198" s="30">
        <f>IF(W$137="","",SUMPRODUCT(--(db!$B$2:$B$6347=$E198),(LEN(db!$G$2:$G$6347)-LEN(SUBSTITUTE((UPPER(db!$G$2:$G$6347)),UPPER(W$137),"")))/LEN(W$137)))</f>
        <v>0</v>
      </c>
      <c r="X198" s="30">
        <f>IF(X$137="","",SUMPRODUCT(--(db!$B$2:$B$6347=$E198),(LEN(db!$G$2:$G$6347)-LEN(SUBSTITUTE((UPPER(db!$G$2:$G$6347)),UPPER(X$137),"")))/LEN(X$137)))</f>
        <v>0</v>
      </c>
      <c r="Y198" s="30">
        <f>IF(Y$137="","",SUMPRODUCT(--(db!$B$2:$B$6347=$E198),(LEN(db!$G$2:$G$6347)-LEN(SUBSTITUTE((UPPER(db!$G$2:$G$6347)),UPPER(Y$137),"")))/LEN(Y$137)))</f>
        <v>0</v>
      </c>
      <c r="Z198" s="30">
        <f>IF(Z$137="","",SUMPRODUCT(--(db!$B$2:$B$6347=$E198),(LEN(db!$G$2:$G$6347)-LEN(SUBSTITUTE((UPPER(db!$G$2:$G$6347)),UPPER(Z$137),"")))/LEN(Z$137)))</f>
        <v>0</v>
      </c>
      <c r="AA198" s="30">
        <f>IF(AA$137="","",SUMPRODUCT(--(db!$B$2:$B$6347=$E198),(LEN(db!$G$2:$G$6347)-LEN(SUBSTITUTE((UPPER(db!$G$2:$G$6347)),UPPER(AA$137),"")))/LEN(AA$137)))</f>
        <v>0</v>
      </c>
      <c r="AB198" s="30">
        <f>IF(AB$137="","",SUMPRODUCT(--(db!$B$2:$B$6347=$E198),(LEN(db!$G$2:$G$6347)-LEN(SUBSTITUTE((UPPER(db!$G$2:$G$6347)),UPPER(AB$137),"")))/LEN(AB$137)))</f>
        <v>0</v>
      </c>
      <c r="AC198" s="30">
        <f>IF(AC$137="","",SUMPRODUCT(--(db!$B$2:$B$6347=$E198),(LEN(db!$G$2:$G$6347)-LEN(SUBSTITUTE((UPPER(db!$G$2:$G$6347)),UPPER(AC$137),"")))/LEN(AC$137)))</f>
        <v>0</v>
      </c>
      <c r="AD198" s="30">
        <f>IF(AD$137="","",SUMPRODUCT(--(db!$B$2:$B$6347=$E198),(LEN(db!$G$2:$G$6347)-LEN(SUBSTITUTE((UPPER(db!$G$2:$G$6347)),UPPER(AD$137),"")))/LEN(AD$137)))</f>
        <v>0</v>
      </c>
      <c r="AE198" s="30">
        <f>IF(AE$137="","",SUMPRODUCT(--(db!$B$2:$B$6347=$E198),(LEN(db!$G$2:$G$6347)-LEN(SUBSTITUTE((UPPER(db!$G$2:$G$6347)),UPPER(AE$137),"")))/LEN(AE$137)))</f>
        <v>0</v>
      </c>
      <c r="AF198" s="30">
        <f>IF(AF$137="","",SUMPRODUCT(--(db!$B$2:$B$6347=$E198),(LEN(db!$G$2:$G$6347)-LEN(SUBSTITUTE((UPPER(db!$G$2:$G$6347)),UPPER(AF$137),"")))/LEN(AF$137)))</f>
        <v>0</v>
      </c>
      <c r="AG198" s="30">
        <f>IF(AG$137="","",SUMPRODUCT(--(db!$B$2:$B$6347=$E198),(LEN(db!$G$2:$G$6347)-LEN(SUBSTITUTE((UPPER(db!$G$2:$G$6347)),UPPER(AG$137),"")))/LEN(AG$137)))</f>
        <v>0</v>
      </c>
      <c r="AH198" s="30">
        <f>IF(AH$137="","",SUMPRODUCT(--(db!$B$2:$B$6347=$E198),(LEN(db!$G$2:$G$6347)-LEN(SUBSTITUTE((UPPER(db!$G$2:$G$6347)),UPPER(AH$137),"")))/LEN(AH$137)))</f>
        <v>0</v>
      </c>
      <c r="AI198" s="30">
        <f>IF(AI$137="","",SUMPRODUCT(--(db!$B$2:$B$6347=$E198),(LEN(db!$G$2:$G$6347)-LEN(SUBSTITUTE((UPPER(db!$G$2:$G$6347)),UPPER(AI$137),"")))/LEN(AI$137)))</f>
        <v>0</v>
      </c>
      <c r="AJ198" s="30">
        <f>IF(AJ$137="","",SUMPRODUCT(--(db!$B$2:$B$6347=$E198),(LEN(db!$G$2:$G$6347)-LEN(SUBSTITUTE((UPPER(db!$G$2:$G$6347)),UPPER(AJ$137),"")))/LEN(AJ$137)))</f>
        <v>0</v>
      </c>
      <c r="AK198" s="30">
        <f>IF(AK$137="","",SUMPRODUCT(--(db!$B$2:$B$6347=$E198),(LEN(db!$G$2:$G$6347)-LEN(SUBSTITUTE((UPPER(db!$G$2:$G$6347)),UPPER(AK$137),"")))/LEN(AK$137)))</f>
        <v>0</v>
      </c>
      <c r="AL198" s="30">
        <f>IF(AL$137="","",SUMPRODUCT(--(db!$B$2:$B$6347=$E198),(LEN(db!$G$2:$G$6347)-LEN(SUBSTITUTE((UPPER(db!$G$2:$G$6347)),UPPER(AL$137),"")))/LEN(AL$137)))</f>
        <v>0</v>
      </c>
      <c r="AM198" s="30">
        <f>IF(AM$137="","",SUMPRODUCT(--(db!$B$2:$B$6347=$E198),(LEN(db!$G$2:$G$6347)-LEN(SUBSTITUTE((UPPER(db!$G$2:$G$6347)),UPPER(AM$137),"")))/LEN(AM$137)))</f>
        <v>0</v>
      </c>
      <c r="AN198" s="30">
        <f>IF(AN$137="","",SUMPRODUCT(--(db!$B$2:$B$6347=$E198),(LEN(db!$G$2:$G$6347)-LEN(SUBSTITUTE((UPPER(db!$G$2:$G$6347)),UPPER(AN$137),"")))/LEN(AN$137)))</f>
        <v>0</v>
      </c>
      <c r="AO198" s="30">
        <f>IF(AO$137="","",SUMPRODUCT(--(db!$B$2:$B$6347=$E198),(LEN(db!$G$2:$G$6347)-LEN(SUBSTITUTE((UPPER(db!$G$2:$G$6347)),UPPER(AO$137),"")))/LEN(AO$137)))</f>
        <v>0</v>
      </c>
      <c r="AP198" s="30">
        <f>IF(AP$137="","",SUMPRODUCT(--(db!$B$2:$B$6347=$E198),(LEN(db!$G$2:$G$6347)-LEN(SUBSTITUTE((UPPER(db!$G$2:$G$6347)),UPPER(AP$137),"")))/LEN(AP$137)))</f>
        <v>0</v>
      </c>
      <c r="AQ198" s="222">
        <f>IF(AQ$137="","",SUMPRODUCT(--(db!$B$2:$B$6347=$E198),(LEN(db!$G$2:$G$6347)-LEN(SUBSTITUTE((UPPER(db!$G$2:$G$6347)),UPPER(AQ$137),"")))/LEN(AQ$137)))</f>
        <v>0</v>
      </c>
      <c r="AR198" s="120">
        <v>61</v>
      </c>
      <c r="AS198" s="115"/>
      <c r="AT198" s="115"/>
      <c r="AU198" s="122">
        <f t="shared" si="29"/>
        <v>0</v>
      </c>
    </row>
    <row r="199" spans="3:55" x14ac:dyDescent="0.25">
      <c r="C199" s="115"/>
      <c r="D199" s="115"/>
      <c r="E199" s="116">
        <v>62</v>
      </c>
      <c r="F199" s="221">
        <f>IF(F$137="","",SUMPRODUCT(--(db!$B$2:$B$6347=$E199),(LEN(db!$G$2:$G$6347)-LEN(SUBSTITUTE((UPPER(db!$G$2:$G$6347)),UPPER(F$137),"")))/LEN(F$137)))</f>
        <v>0</v>
      </c>
      <c r="G199" s="30">
        <f>IF(G$137="","",SUMPRODUCT(--(db!$B$2:$B$6347=$E199),(LEN(db!$G$2:$G$6347)-LEN(SUBSTITUTE((UPPER(db!$G$2:$G$6347)),UPPER(G$137),"")))/LEN(G$137)))</f>
        <v>0</v>
      </c>
      <c r="H199" s="30">
        <f>IF(H$137="","",SUMPRODUCT(--(db!$B$2:$B$6347=$E199),(LEN(db!$G$2:$G$6347)-LEN(SUBSTITUTE((UPPER(db!$G$2:$G$6347)),UPPER(H$137),"")))/LEN(H$137)))</f>
        <v>0</v>
      </c>
      <c r="I199" s="30">
        <f>IF(I$137="","",SUMPRODUCT(--(db!$B$2:$B$6347=$E199),(LEN(db!$G$2:$G$6347)-LEN(SUBSTITUTE((UPPER(db!$G$2:$G$6347)),UPPER(I$137),"")))/LEN(I$137)))</f>
        <v>0</v>
      </c>
      <c r="J199" s="30">
        <f>IF(J$137="","",SUMPRODUCT(--(db!$B$2:$B$6347=$E199),(LEN(db!$G$2:$G$6347)-LEN(SUBSTITUTE((UPPER(db!$G$2:$G$6347)),UPPER(J$137),"")))/LEN(J$137)))</f>
        <v>0</v>
      </c>
      <c r="K199" s="30">
        <f>IF(K$137="","",SUMPRODUCT(--(db!$B$2:$B$6347=$E199),(LEN(db!$G$2:$G$6347)-LEN(SUBSTITUTE((UPPER(db!$G$2:$G$6347)),UPPER(K$137),"")))/LEN(K$137)))</f>
        <v>0</v>
      </c>
      <c r="L199" s="30">
        <f>IF(L$137="","",SUMPRODUCT(--(db!$B$2:$B$6347=$E199),(LEN(db!$G$2:$G$6347)-LEN(SUBSTITUTE((UPPER(db!$G$2:$G$6347)),UPPER(L$137),"")))/LEN(L$137)))</f>
        <v>0</v>
      </c>
      <c r="M199" s="30">
        <f>IF(M$137="","",SUMPRODUCT(--(db!$B$2:$B$6347=$E199),(LEN(db!$G$2:$G$6347)-LEN(SUBSTITUTE((UPPER(db!$G$2:$G$6347)),UPPER(M$137),"")))/LEN(M$137)))</f>
        <v>0</v>
      </c>
      <c r="N199" s="30">
        <f>IF(N$137="","",SUMPRODUCT(--(db!$B$2:$B$6347=$E199),(LEN(db!$G$2:$G$6347)-LEN(SUBSTITUTE((UPPER(db!$G$2:$G$6347)),UPPER(N$137),"")))/LEN(N$137)))</f>
        <v>0</v>
      </c>
      <c r="O199" s="30">
        <f>IF(O$137="","",SUMPRODUCT(--(db!$B$2:$B$6347=$E199),(LEN(db!$G$2:$G$6347)-LEN(SUBSTITUTE((UPPER(db!$G$2:$G$6347)),UPPER(O$137),"")))/LEN(O$137)))</f>
        <v>0</v>
      </c>
      <c r="P199" s="30">
        <f>IF(P$137="","",SUMPRODUCT(--(db!$B$2:$B$6347=$E199),(LEN(db!$G$2:$G$6347)-LEN(SUBSTITUTE((UPPER(db!$G$2:$G$6347)),UPPER(P$137),"")))/LEN(P$137)))</f>
        <v>0</v>
      </c>
      <c r="Q199" s="30">
        <f>IF(Q$137="","",SUMPRODUCT(--(db!$B$2:$B$6347=$E199),(LEN(db!$G$2:$G$6347)-LEN(SUBSTITUTE((UPPER(db!$G$2:$G$6347)),UPPER(Q$137),"")))/LEN(Q$137)))</f>
        <v>0</v>
      </c>
      <c r="R199" s="30">
        <f>IF(R$137="","",SUMPRODUCT(--(db!$B$2:$B$6347=$E199),(LEN(db!$G$2:$G$6347)-LEN(SUBSTITUTE((UPPER(db!$G$2:$G$6347)),UPPER(R$137),"")))/LEN(R$137)))</f>
        <v>0</v>
      </c>
      <c r="S199" s="30">
        <f>IF(S$137="","",SUMPRODUCT(--(db!$B$2:$B$6347=$E199),(LEN(db!$G$2:$G$6347)-LEN(SUBSTITUTE((UPPER(db!$G$2:$G$6347)),UPPER(S$137),"")))/LEN(S$137)))</f>
        <v>0</v>
      </c>
      <c r="T199" s="30">
        <f>IF(T$137="","",SUMPRODUCT(--(db!$B$2:$B$6347=$E199),(LEN(db!$G$2:$G$6347)-LEN(SUBSTITUTE((UPPER(db!$G$2:$G$6347)),UPPER(T$137),"")))/LEN(T$137)))</f>
        <v>0</v>
      </c>
      <c r="U199" s="30">
        <f>IF(U$137="","",SUMPRODUCT(--(db!$B$2:$B$6347=$E199),(LEN(db!$G$2:$G$6347)-LEN(SUBSTITUTE((UPPER(db!$G$2:$G$6347)),UPPER(U$137),"")))/LEN(U$137)))</f>
        <v>0</v>
      </c>
      <c r="V199" s="30">
        <f>IF(V$137="","",SUMPRODUCT(--(db!$B$2:$B$6347=$E199),(LEN(db!$G$2:$G$6347)-LEN(SUBSTITUTE((UPPER(db!$G$2:$G$6347)),UPPER(V$137),"")))/LEN(V$137)))</f>
        <v>0</v>
      </c>
      <c r="W199" s="30">
        <f>IF(W$137="","",SUMPRODUCT(--(db!$B$2:$B$6347=$E199),(LEN(db!$G$2:$G$6347)-LEN(SUBSTITUTE((UPPER(db!$G$2:$G$6347)),UPPER(W$137),"")))/LEN(W$137)))</f>
        <v>0</v>
      </c>
      <c r="X199" s="30">
        <f>IF(X$137="","",SUMPRODUCT(--(db!$B$2:$B$6347=$E199),(LEN(db!$G$2:$G$6347)-LEN(SUBSTITUTE((UPPER(db!$G$2:$G$6347)),UPPER(X$137),"")))/LEN(X$137)))</f>
        <v>0</v>
      </c>
      <c r="Y199" s="30">
        <f>IF(Y$137="","",SUMPRODUCT(--(db!$B$2:$B$6347=$E199),(LEN(db!$G$2:$G$6347)-LEN(SUBSTITUTE((UPPER(db!$G$2:$G$6347)),UPPER(Y$137),"")))/LEN(Y$137)))</f>
        <v>0</v>
      </c>
      <c r="Z199" s="30">
        <f>IF(Z$137="","",SUMPRODUCT(--(db!$B$2:$B$6347=$E199),(LEN(db!$G$2:$G$6347)-LEN(SUBSTITUTE((UPPER(db!$G$2:$G$6347)),UPPER(Z$137),"")))/LEN(Z$137)))</f>
        <v>0</v>
      </c>
      <c r="AA199" s="30">
        <f>IF(AA$137="","",SUMPRODUCT(--(db!$B$2:$B$6347=$E199),(LEN(db!$G$2:$G$6347)-LEN(SUBSTITUTE((UPPER(db!$G$2:$G$6347)),UPPER(AA$137),"")))/LEN(AA$137)))</f>
        <v>0</v>
      </c>
      <c r="AB199" s="30">
        <f>IF(AB$137="","",SUMPRODUCT(--(db!$B$2:$B$6347=$E199),(LEN(db!$G$2:$G$6347)-LEN(SUBSTITUTE((UPPER(db!$G$2:$G$6347)),UPPER(AB$137),"")))/LEN(AB$137)))</f>
        <v>0</v>
      </c>
      <c r="AC199" s="30">
        <f>IF(AC$137="","",SUMPRODUCT(--(db!$B$2:$B$6347=$E199),(LEN(db!$G$2:$G$6347)-LEN(SUBSTITUTE((UPPER(db!$G$2:$G$6347)),UPPER(AC$137),"")))/LEN(AC$137)))</f>
        <v>0</v>
      </c>
      <c r="AD199" s="30">
        <f>IF(AD$137="","",SUMPRODUCT(--(db!$B$2:$B$6347=$E199),(LEN(db!$G$2:$G$6347)-LEN(SUBSTITUTE((UPPER(db!$G$2:$G$6347)),UPPER(AD$137),"")))/LEN(AD$137)))</f>
        <v>0</v>
      </c>
      <c r="AE199" s="30">
        <f>IF(AE$137="","",SUMPRODUCT(--(db!$B$2:$B$6347=$E199),(LEN(db!$G$2:$G$6347)-LEN(SUBSTITUTE((UPPER(db!$G$2:$G$6347)),UPPER(AE$137),"")))/LEN(AE$137)))</f>
        <v>0</v>
      </c>
      <c r="AF199" s="30">
        <f>IF(AF$137="","",SUMPRODUCT(--(db!$B$2:$B$6347=$E199),(LEN(db!$G$2:$G$6347)-LEN(SUBSTITUTE((UPPER(db!$G$2:$G$6347)),UPPER(AF$137),"")))/LEN(AF$137)))</f>
        <v>0</v>
      </c>
      <c r="AG199" s="30">
        <f>IF(AG$137="","",SUMPRODUCT(--(db!$B$2:$B$6347=$E199),(LEN(db!$G$2:$G$6347)-LEN(SUBSTITUTE((UPPER(db!$G$2:$G$6347)),UPPER(AG$137),"")))/LEN(AG$137)))</f>
        <v>0</v>
      </c>
      <c r="AH199" s="30">
        <f>IF(AH$137="","",SUMPRODUCT(--(db!$B$2:$B$6347=$E199),(LEN(db!$G$2:$G$6347)-LEN(SUBSTITUTE((UPPER(db!$G$2:$G$6347)),UPPER(AH$137),"")))/LEN(AH$137)))</f>
        <v>0</v>
      </c>
      <c r="AI199" s="30">
        <f>IF(AI$137="","",SUMPRODUCT(--(db!$B$2:$B$6347=$E199),(LEN(db!$G$2:$G$6347)-LEN(SUBSTITUTE((UPPER(db!$G$2:$G$6347)),UPPER(AI$137),"")))/LEN(AI$137)))</f>
        <v>0</v>
      </c>
      <c r="AJ199" s="30">
        <f>IF(AJ$137="","",SUMPRODUCT(--(db!$B$2:$B$6347=$E199),(LEN(db!$G$2:$G$6347)-LEN(SUBSTITUTE((UPPER(db!$G$2:$G$6347)),UPPER(AJ$137),"")))/LEN(AJ$137)))</f>
        <v>0</v>
      </c>
      <c r="AK199" s="30">
        <f>IF(AK$137="","",SUMPRODUCT(--(db!$B$2:$B$6347=$E199),(LEN(db!$G$2:$G$6347)-LEN(SUBSTITUTE((UPPER(db!$G$2:$G$6347)),UPPER(AK$137),"")))/LEN(AK$137)))</f>
        <v>0</v>
      </c>
      <c r="AL199" s="30">
        <f>IF(AL$137="","",SUMPRODUCT(--(db!$B$2:$B$6347=$E199),(LEN(db!$G$2:$G$6347)-LEN(SUBSTITUTE((UPPER(db!$G$2:$G$6347)),UPPER(AL$137),"")))/LEN(AL$137)))</f>
        <v>0</v>
      </c>
      <c r="AM199" s="30">
        <f>IF(AM$137="","",SUMPRODUCT(--(db!$B$2:$B$6347=$E199),(LEN(db!$G$2:$G$6347)-LEN(SUBSTITUTE((UPPER(db!$G$2:$G$6347)),UPPER(AM$137),"")))/LEN(AM$137)))</f>
        <v>0</v>
      </c>
      <c r="AN199" s="30">
        <f>IF(AN$137="","",SUMPRODUCT(--(db!$B$2:$B$6347=$E199),(LEN(db!$G$2:$G$6347)-LEN(SUBSTITUTE((UPPER(db!$G$2:$G$6347)),UPPER(AN$137),"")))/LEN(AN$137)))</f>
        <v>0</v>
      </c>
      <c r="AO199" s="30">
        <f>IF(AO$137="","",SUMPRODUCT(--(db!$B$2:$B$6347=$E199),(LEN(db!$G$2:$G$6347)-LEN(SUBSTITUTE((UPPER(db!$G$2:$G$6347)),UPPER(AO$137),"")))/LEN(AO$137)))</f>
        <v>0</v>
      </c>
      <c r="AP199" s="30">
        <f>IF(AP$137="","",SUMPRODUCT(--(db!$B$2:$B$6347=$E199),(LEN(db!$G$2:$G$6347)-LEN(SUBSTITUTE((UPPER(db!$G$2:$G$6347)),UPPER(AP$137),"")))/LEN(AP$137)))</f>
        <v>0</v>
      </c>
      <c r="AQ199" s="222">
        <f>IF(AQ$137="","",SUMPRODUCT(--(db!$B$2:$B$6347=$E199),(LEN(db!$G$2:$G$6347)-LEN(SUBSTITUTE((UPPER(db!$G$2:$G$6347)),UPPER(AQ$137),"")))/LEN(AQ$137)))</f>
        <v>0</v>
      </c>
      <c r="AR199" s="120">
        <v>62</v>
      </c>
      <c r="AS199" s="115"/>
      <c r="AT199" s="115"/>
      <c r="AU199" s="122">
        <f t="shared" si="29"/>
        <v>0</v>
      </c>
    </row>
    <row r="200" spans="3:55" x14ac:dyDescent="0.25">
      <c r="C200" s="115"/>
      <c r="D200" s="115"/>
      <c r="E200" s="116">
        <v>63</v>
      </c>
      <c r="F200" s="221">
        <f>IF(F$137="","",SUMPRODUCT(--(db!$B$2:$B$6347=$E200),(LEN(db!$G$2:$G$6347)-LEN(SUBSTITUTE((UPPER(db!$G$2:$G$6347)),UPPER(F$137),"")))/LEN(F$137)))</f>
        <v>0</v>
      </c>
      <c r="G200" s="30">
        <f>IF(G$137="","",SUMPRODUCT(--(db!$B$2:$B$6347=$E200),(LEN(db!$G$2:$G$6347)-LEN(SUBSTITUTE((UPPER(db!$G$2:$G$6347)),UPPER(G$137),"")))/LEN(G$137)))</f>
        <v>0</v>
      </c>
      <c r="H200" s="30">
        <f>IF(H$137="","",SUMPRODUCT(--(db!$B$2:$B$6347=$E200),(LEN(db!$G$2:$G$6347)-LEN(SUBSTITUTE((UPPER(db!$G$2:$G$6347)),UPPER(H$137),"")))/LEN(H$137)))</f>
        <v>0</v>
      </c>
      <c r="I200" s="30">
        <f>IF(I$137="","",SUMPRODUCT(--(db!$B$2:$B$6347=$E200),(LEN(db!$G$2:$G$6347)-LEN(SUBSTITUTE((UPPER(db!$G$2:$G$6347)),UPPER(I$137),"")))/LEN(I$137)))</f>
        <v>0</v>
      </c>
      <c r="J200" s="30">
        <f>IF(J$137="","",SUMPRODUCT(--(db!$B$2:$B$6347=$E200),(LEN(db!$G$2:$G$6347)-LEN(SUBSTITUTE((UPPER(db!$G$2:$G$6347)),UPPER(J$137),"")))/LEN(J$137)))</f>
        <v>0</v>
      </c>
      <c r="K200" s="30">
        <f>IF(K$137="","",SUMPRODUCT(--(db!$B$2:$B$6347=$E200),(LEN(db!$G$2:$G$6347)-LEN(SUBSTITUTE((UPPER(db!$G$2:$G$6347)),UPPER(K$137),"")))/LEN(K$137)))</f>
        <v>0</v>
      </c>
      <c r="L200" s="30">
        <f>IF(L$137="","",SUMPRODUCT(--(db!$B$2:$B$6347=$E200),(LEN(db!$G$2:$G$6347)-LEN(SUBSTITUTE((UPPER(db!$G$2:$G$6347)),UPPER(L$137),"")))/LEN(L$137)))</f>
        <v>0</v>
      </c>
      <c r="M200" s="30">
        <f>IF(M$137="","",SUMPRODUCT(--(db!$B$2:$B$6347=$E200),(LEN(db!$G$2:$G$6347)-LEN(SUBSTITUTE((UPPER(db!$G$2:$G$6347)),UPPER(M$137),"")))/LEN(M$137)))</f>
        <v>0</v>
      </c>
      <c r="N200" s="30">
        <f>IF(N$137="","",SUMPRODUCT(--(db!$B$2:$B$6347=$E200),(LEN(db!$G$2:$G$6347)-LEN(SUBSTITUTE((UPPER(db!$G$2:$G$6347)),UPPER(N$137),"")))/LEN(N$137)))</f>
        <v>0</v>
      </c>
      <c r="O200" s="30">
        <f>IF(O$137="","",SUMPRODUCT(--(db!$B$2:$B$6347=$E200),(LEN(db!$G$2:$G$6347)-LEN(SUBSTITUTE((UPPER(db!$G$2:$G$6347)),UPPER(O$137),"")))/LEN(O$137)))</f>
        <v>0</v>
      </c>
      <c r="P200" s="30">
        <f>IF(P$137="","",SUMPRODUCT(--(db!$B$2:$B$6347=$E200),(LEN(db!$G$2:$G$6347)-LEN(SUBSTITUTE((UPPER(db!$G$2:$G$6347)),UPPER(P$137),"")))/LEN(P$137)))</f>
        <v>0</v>
      </c>
      <c r="Q200" s="30">
        <f>IF(Q$137="","",SUMPRODUCT(--(db!$B$2:$B$6347=$E200),(LEN(db!$G$2:$G$6347)-LEN(SUBSTITUTE((UPPER(db!$G$2:$G$6347)),UPPER(Q$137),"")))/LEN(Q$137)))</f>
        <v>0</v>
      </c>
      <c r="R200" s="30">
        <f>IF(R$137="","",SUMPRODUCT(--(db!$B$2:$B$6347=$E200),(LEN(db!$G$2:$G$6347)-LEN(SUBSTITUTE((UPPER(db!$G$2:$G$6347)),UPPER(R$137),"")))/LEN(R$137)))</f>
        <v>0</v>
      </c>
      <c r="S200" s="30">
        <f>IF(S$137="","",SUMPRODUCT(--(db!$B$2:$B$6347=$E200),(LEN(db!$G$2:$G$6347)-LEN(SUBSTITUTE((UPPER(db!$G$2:$G$6347)),UPPER(S$137),"")))/LEN(S$137)))</f>
        <v>0</v>
      </c>
      <c r="T200" s="30">
        <f>IF(T$137="","",SUMPRODUCT(--(db!$B$2:$B$6347=$E200),(LEN(db!$G$2:$G$6347)-LEN(SUBSTITUTE((UPPER(db!$G$2:$G$6347)),UPPER(T$137),"")))/LEN(T$137)))</f>
        <v>0</v>
      </c>
      <c r="U200" s="30">
        <f>IF(U$137="","",SUMPRODUCT(--(db!$B$2:$B$6347=$E200),(LEN(db!$G$2:$G$6347)-LEN(SUBSTITUTE((UPPER(db!$G$2:$G$6347)),UPPER(U$137),"")))/LEN(U$137)))</f>
        <v>0</v>
      </c>
      <c r="V200" s="30">
        <f>IF(V$137="","",SUMPRODUCT(--(db!$B$2:$B$6347=$E200),(LEN(db!$G$2:$G$6347)-LEN(SUBSTITUTE((UPPER(db!$G$2:$G$6347)),UPPER(V$137),"")))/LEN(V$137)))</f>
        <v>0</v>
      </c>
      <c r="W200" s="30">
        <f>IF(W$137="","",SUMPRODUCT(--(db!$B$2:$B$6347=$E200),(LEN(db!$G$2:$G$6347)-LEN(SUBSTITUTE((UPPER(db!$G$2:$G$6347)),UPPER(W$137),"")))/LEN(W$137)))</f>
        <v>0</v>
      </c>
      <c r="X200" s="30">
        <f>IF(X$137="","",SUMPRODUCT(--(db!$B$2:$B$6347=$E200),(LEN(db!$G$2:$G$6347)-LEN(SUBSTITUTE((UPPER(db!$G$2:$G$6347)),UPPER(X$137),"")))/LEN(X$137)))</f>
        <v>0</v>
      </c>
      <c r="Y200" s="30">
        <f>IF(Y$137="","",SUMPRODUCT(--(db!$B$2:$B$6347=$E200),(LEN(db!$G$2:$G$6347)-LEN(SUBSTITUTE((UPPER(db!$G$2:$G$6347)),UPPER(Y$137),"")))/LEN(Y$137)))</f>
        <v>0</v>
      </c>
      <c r="Z200" s="30">
        <f>IF(Z$137="","",SUMPRODUCT(--(db!$B$2:$B$6347=$E200),(LEN(db!$G$2:$G$6347)-LEN(SUBSTITUTE((UPPER(db!$G$2:$G$6347)),UPPER(Z$137),"")))/LEN(Z$137)))</f>
        <v>0</v>
      </c>
      <c r="AA200" s="30">
        <f>IF(AA$137="","",SUMPRODUCT(--(db!$B$2:$B$6347=$E200),(LEN(db!$G$2:$G$6347)-LEN(SUBSTITUTE((UPPER(db!$G$2:$G$6347)),UPPER(AA$137),"")))/LEN(AA$137)))</f>
        <v>0</v>
      </c>
      <c r="AB200" s="30">
        <f>IF(AB$137="","",SUMPRODUCT(--(db!$B$2:$B$6347=$E200),(LEN(db!$G$2:$G$6347)-LEN(SUBSTITUTE((UPPER(db!$G$2:$G$6347)),UPPER(AB$137),"")))/LEN(AB$137)))</f>
        <v>0</v>
      </c>
      <c r="AC200" s="30">
        <f>IF(AC$137="","",SUMPRODUCT(--(db!$B$2:$B$6347=$E200),(LEN(db!$G$2:$G$6347)-LEN(SUBSTITUTE((UPPER(db!$G$2:$G$6347)),UPPER(AC$137),"")))/LEN(AC$137)))</f>
        <v>0</v>
      </c>
      <c r="AD200" s="30">
        <f>IF(AD$137="","",SUMPRODUCT(--(db!$B$2:$B$6347=$E200),(LEN(db!$G$2:$G$6347)-LEN(SUBSTITUTE((UPPER(db!$G$2:$G$6347)),UPPER(AD$137),"")))/LEN(AD$137)))</f>
        <v>0</v>
      </c>
      <c r="AE200" s="30">
        <f>IF(AE$137="","",SUMPRODUCT(--(db!$B$2:$B$6347=$E200),(LEN(db!$G$2:$G$6347)-LEN(SUBSTITUTE((UPPER(db!$G$2:$G$6347)),UPPER(AE$137),"")))/LEN(AE$137)))</f>
        <v>0</v>
      </c>
      <c r="AF200" s="30">
        <f>IF(AF$137="","",SUMPRODUCT(--(db!$B$2:$B$6347=$E200),(LEN(db!$G$2:$G$6347)-LEN(SUBSTITUTE((UPPER(db!$G$2:$G$6347)),UPPER(AF$137),"")))/LEN(AF$137)))</f>
        <v>0</v>
      </c>
      <c r="AG200" s="30">
        <f>IF(AG$137="","",SUMPRODUCT(--(db!$B$2:$B$6347=$E200),(LEN(db!$G$2:$G$6347)-LEN(SUBSTITUTE((UPPER(db!$G$2:$G$6347)),UPPER(AG$137),"")))/LEN(AG$137)))</f>
        <v>0</v>
      </c>
      <c r="AH200" s="30">
        <f>IF(AH$137="","",SUMPRODUCT(--(db!$B$2:$B$6347=$E200),(LEN(db!$G$2:$G$6347)-LEN(SUBSTITUTE((UPPER(db!$G$2:$G$6347)),UPPER(AH$137),"")))/LEN(AH$137)))</f>
        <v>0</v>
      </c>
      <c r="AI200" s="30">
        <f>IF(AI$137="","",SUMPRODUCT(--(db!$B$2:$B$6347=$E200),(LEN(db!$G$2:$G$6347)-LEN(SUBSTITUTE((UPPER(db!$G$2:$G$6347)),UPPER(AI$137),"")))/LEN(AI$137)))</f>
        <v>0</v>
      </c>
      <c r="AJ200" s="30">
        <f>IF(AJ$137="","",SUMPRODUCT(--(db!$B$2:$B$6347=$E200),(LEN(db!$G$2:$G$6347)-LEN(SUBSTITUTE((UPPER(db!$G$2:$G$6347)),UPPER(AJ$137),"")))/LEN(AJ$137)))</f>
        <v>0</v>
      </c>
      <c r="AK200" s="30">
        <f>IF(AK$137="","",SUMPRODUCT(--(db!$B$2:$B$6347=$E200),(LEN(db!$G$2:$G$6347)-LEN(SUBSTITUTE((UPPER(db!$G$2:$G$6347)),UPPER(AK$137),"")))/LEN(AK$137)))</f>
        <v>0</v>
      </c>
      <c r="AL200" s="30">
        <f>IF(AL$137="","",SUMPRODUCT(--(db!$B$2:$B$6347=$E200),(LEN(db!$G$2:$G$6347)-LEN(SUBSTITUTE((UPPER(db!$G$2:$G$6347)),UPPER(AL$137),"")))/LEN(AL$137)))</f>
        <v>0</v>
      </c>
      <c r="AM200" s="30">
        <f>IF(AM$137="","",SUMPRODUCT(--(db!$B$2:$B$6347=$E200),(LEN(db!$G$2:$G$6347)-LEN(SUBSTITUTE((UPPER(db!$G$2:$G$6347)),UPPER(AM$137),"")))/LEN(AM$137)))</f>
        <v>0</v>
      </c>
      <c r="AN200" s="30">
        <f>IF(AN$137="","",SUMPRODUCT(--(db!$B$2:$B$6347=$E200),(LEN(db!$G$2:$G$6347)-LEN(SUBSTITUTE((UPPER(db!$G$2:$G$6347)),UPPER(AN$137),"")))/LEN(AN$137)))</f>
        <v>0</v>
      </c>
      <c r="AO200" s="30">
        <f>IF(AO$137="","",SUMPRODUCT(--(db!$B$2:$B$6347=$E200),(LEN(db!$G$2:$G$6347)-LEN(SUBSTITUTE((UPPER(db!$G$2:$G$6347)),UPPER(AO$137),"")))/LEN(AO$137)))</f>
        <v>0</v>
      </c>
      <c r="AP200" s="30">
        <f>IF(AP$137="","",SUMPRODUCT(--(db!$B$2:$B$6347=$E200),(LEN(db!$G$2:$G$6347)-LEN(SUBSTITUTE((UPPER(db!$G$2:$G$6347)),UPPER(AP$137),"")))/LEN(AP$137)))</f>
        <v>0</v>
      </c>
      <c r="AQ200" s="222">
        <f>IF(AQ$137="","",SUMPRODUCT(--(db!$B$2:$B$6347=$E200),(LEN(db!$G$2:$G$6347)-LEN(SUBSTITUTE((UPPER(db!$G$2:$G$6347)),UPPER(AQ$137),"")))/LEN(AQ$137)))</f>
        <v>0</v>
      </c>
      <c r="AR200" s="120">
        <v>63</v>
      </c>
      <c r="AS200" s="115"/>
      <c r="AT200" s="115"/>
      <c r="AU200" s="122">
        <f t="shared" si="29"/>
        <v>0</v>
      </c>
    </row>
    <row r="201" spans="3:55" x14ac:dyDescent="0.25">
      <c r="C201" s="115"/>
      <c r="D201" s="115"/>
      <c r="E201" s="116">
        <v>64</v>
      </c>
      <c r="F201" s="221">
        <f>IF(F$137="","",SUMPRODUCT(--(db!$B$2:$B$6347=$E201),(LEN(db!$G$2:$G$6347)-LEN(SUBSTITUTE((UPPER(db!$G$2:$G$6347)),UPPER(F$137),"")))/LEN(F$137)))</f>
        <v>0</v>
      </c>
      <c r="G201" s="30">
        <f>IF(G$137="","",SUMPRODUCT(--(db!$B$2:$B$6347=$E201),(LEN(db!$G$2:$G$6347)-LEN(SUBSTITUTE((UPPER(db!$G$2:$G$6347)),UPPER(G$137),"")))/LEN(G$137)))</f>
        <v>0</v>
      </c>
      <c r="H201" s="30">
        <f>IF(H$137="","",SUMPRODUCT(--(db!$B$2:$B$6347=$E201),(LEN(db!$G$2:$G$6347)-LEN(SUBSTITUTE((UPPER(db!$G$2:$G$6347)),UPPER(H$137),"")))/LEN(H$137)))</f>
        <v>0</v>
      </c>
      <c r="I201" s="30">
        <f>IF(I$137="","",SUMPRODUCT(--(db!$B$2:$B$6347=$E201),(LEN(db!$G$2:$G$6347)-LEN(SUBSTITUTE((UPPER(db!$G$2:$G$6347)),UPPER(I$137),"")))/LEN(I$137)))</f>
        <v>0</v>
      </c>
      <c r="J201" s="30">
        <f>IF(J$137="","",SUMPRODUCT(--(db!$B$2:$B$6347=$E201),(LEN(db!$G$2:$G$6347)-LEN(SUBSTITUTE((UPPER(db!$G$2:$G$6347)),UPPER(J$137),"")))/LEN(J$137)))</f>
        <v>0</v>
      </c>
      <c r="K201" s="30">
        <f>IF(K$137="","",SUMPRODUCT(--(db!$B$2:$B$6347=$E201),(LEN(db!$G$2:$G$6347)-LEN(SUBSTITUTE((UPPER(db!$G$2:$G$6347)),UPPER(K$137),"")))/LEN(K$137)))</f>
        <v>0</v>
      </c>
      <c r="L201" s="30">
        <f>IF(L$137="","",SUMPRODUCT(--(db!$B$2:$B$6347=$E201),(LEN(db!$G$2:$G$6347)-LEN(SUBSTITUTE((UPPER(db!$G$2:$G$6347)),UPPER(L$137),"")))/LEN(L$137)))</f>
        <v>0</v>
      </c>
      <c r="M201" s="30">
        <f>IF(M$137="","",SUMPRODUCT(--(db!$B$2:$B$6347=$E201),(LEN(db!$G$2:$G$6347)-LEN(SUBSTITUTE((UPPER(db!$G$2:$G$6347)),UPPER(M$137),"")))/LEN(M$137)))</f>
        <v>0</v>
      </c>
      <c r="N201" s="30">
        <f>IF(N$137="","",SUMPRODUCT(--(db!$B$2:$B$6347=$E201),(LEN(db!$G$2:$G$6347)-LEN(SUBSTITUTE((UPPER(db!$G$2:$G$6347)),UPPER(N$137),"")))/LEN(N$137)))</f>
        <v>0</v>
      </c>
      <c r="O201" s="30">
        <f>IF(O$137="","",SUMPRODUCT(--(db!$B$2:$B$6347=$E201),(LEN(db!$G$2:$G$6347)-LEN(SUBSTITUTE((UPPER(db!$G$2:$G$6347)),UPPER(O$137),"")))/LEN(O$137)))</f>
        <v>0</v>
      </c>
      <c r="P201" s="30">
        <f>IF(P$137="","",SUMPRODUCT(--(db!$B$2:$B$6347=$E201),(LEN(db!$G$2:$G$6347)-LEN(SUBSTITUTE((UPPER(db!$G$2:$G$6347)),UPPER(P$137),"")))/LEN(P$137)))</f>
        <v>0</v>
      </c>
      <c r="Q201" s="30">
        <f>IF(Q$137="","",SUMPRODUCT(--(db!$B$2:$B$6347=$E201),(LEN(db!$G$2:$G$6347)-LEN(SUBSTITUTE((UPPER(db!$G$2:$G$6347)),UPPER(Q$137),"")))/LEN(Q$137)))</f>
        <v>0</v>
      </c>
      <c r="R201" s="30">
        <f>IF(R$137="","",SUMPRODUCT(--(db!$B$2:$B$6347=$E201),(LEN(db!$G$2:$G$6347)-LEN(SUBSTITUTE((UPPER(db!$G$2:$G$6347)),UPPER(R$137),"")))/LEN(R$137)))</f>
        <v>0</v>
      </c>
      <c r="S201" s="30">
        <f>IF(S$137="","",SUMPRODUCT(--(db!$B$2:$B$6347=$E201),(LEN(db!$G$2:$G$6347)-LEN(SUBSTITUTE((UPPER(db!$G$2:$G$6347)),UPPER(S$137),"")))/LEN(S$137)))</f>
        <v>0</v>
      </c>
      <c r="T201" s="30">
        <f>IF(T$137="","",SUMPRODUCT(--(db!$B$2:$B$6347=$E201),(LEN(db!$G$2:$G$6347)-LEN(SUBSTITUTE((UPPER(db!$G$2:$G$6347)),UPPER(T$137),"")))/LEN(T$137)))</f>
        <v>0</v>
      </c>
      <c r="U201" s="30">
        <f>IF(U$137="","",SUMPRODUCT(--(db!$B$2:$B$6347=$E201),(LEN(db!$G$2:$G$6347)-LEN(SUBSTITUTE((UPPER(db!$G$2:$G$6347)),UPPER(U$137),"")))/LEN(U$137)))</f>
        <v>0</v>
      </c>
      <c r="V201" s="30">
        <f>IF(V$137="","",SUMPRODUCT(--(db!$B$2:$B$6347=$E201),(LEN(db!$G$2:$G$6347)-LEN(SUBSTITUTE((UPPER(db!$G$2:$G$6347)),UPPER(V$137),"")))/LEN(V$137)))</f>
        <v>0</v>
      </c>
      <c r="W201" s="30">
        <f>IF(W$137="","",SUMPRODUCT(--(db!$B$2:$B$6347=$E201),(LEN(db!$G$2:$G$6347)-LEN(SUBSTITUTE((UPPER(db!$G$2:$G$6347)),UPPER(W$137),"")))/LEN(W$137)))</f>
        <v>0</v>
      </c>
      <c r="X201" s="30">
        <f>IF(X$137="","",SUMPRODUCT(--(db!$B$2:$B$6347=$E201),(LEN(db!$G$2:$G$6347)-LEN(SUBSTITUTE((UPPER(db!$G$2:$G$6347)),UPPER(X$137),"")))/LEN(X$137)))</f>
        <v>0</v>
      </c>
      <c r="Y201" s="30">
        <f>IF(Y$137="","",SUMPRODUCT(--(db!$B$2:$B$6347=$E201),(LEN(db!$G$2:$G$6347)-LEN(SUBSTITUTE((UPPER(db!$G$2:$G$6347)),UPPER(Y$137),"")))/LEN(Y$137)))</f>
        <v>0</v>
      </c>
      <c r="Z201" s="30">
        <f>IF(Z$137="","",SUMPRODUCT(--(db!$B$2:$B$6347=$E201),(LEN(db!$G$2:$G$6347)-LEN(SUBSTITUTE((UPPER(db!$G$2:$G$6347)),UPPER(Z$137),"")))/LEN(Z$137)))</f>
        <v>0</v>
      </c>
      <c r="AA201" s="30">
        <f>IF(AA$137="","",SUMPRODUCT(--(db!$B$2:$B$6347=$E201),(LEN(db!$G$2:$G$6347)-LEN(SUBSTITUTE((UPPER(db!$G$2:$G$6347)),UPPER(AA$137),"")))/LEN(AA$137)))</f>
        <v>0</v>
      </c>
      <c r="AB201" s="30">
        <f>IF(AB$137="","",SUMPRODUCT(--(db!$B$2:$B$6347=$E201),(LEN(db!$G$2:$G$6347)-LEN(SUBSTITUTE((UPPER(db!$G$2:$G$6347)),UPPER(AB$137),"")))/LEN(AB$137)))</f>
        <v>0</v>
      </c>
      <c r="AC201" s="30">
        <f>IF(AC$137="","",SUMPRODUCT(--(db!$B$2:$B$6347=$E201),(LEN(db!$G$2:$G$6347)-LEN(SUBSTITUTE((UPPER(db!$G$2:$G$6347)),UPPER(AC$137),"")))/LEN(AC$137)))</f>
        <v>0</v>
      </c>
      <c r="AD201" s="30">
        <f>IF(AD$137="","",SUMPRODUCT(--(db!$B$2:$B$6347=$E201),(LEN(db!$G$2:$G$6347)-LEN(SUBSTITUTE((UPPER(db!$G$2:$G$6347)),UPPER(AD$137),"")))/LEN(AD$137)))</f>
        <v>0</v>
      </c>
      <c r="AE201" s="30">
        <f>IF(AE$137="","",SUMPRODUCT(--(db!$B$2:$B$6347=$E201),(LEN(db!$G$2:$G$6347)-LEN(SUBSTITUTE((UPPER(db!$G$2:$G$6347)),UPPER(AE$137),"")))/LEN(AE$137)))</f>
        <v>0</v>
      </c>
      <c r="AF201" s="30">
        <f>IF(AF$137="","",SUMPRODUCT(--(db!$B$2:$B$6347=$E201),(LEN(db!$G$2:$G$6347)-LEN(SUBSTITUTE((UPPER(db!$G$2:$G$6347)),UPPER(AF$137),"")))/LEN(AF$137)))</f>
        <v>0</v>
      </c>
      <c r="AG201" s="30">
        <f>IF(AG$137="","",SUMPRODUCT(--(db!$B$2:$B$6347=$E201),(LEN(db!$G$2:$G$6347)-LEN(SUBSTITUTE((UPPER(db!$G$2:$G$6347)),UPPER(AG$137),"")))/LEN(AG$137)))</f>
        <v>0</v>
      </c>
      <c r="AH201" s="30">
        <f>IF(AH$137="","",SUMPRODUCT(--(db!$B$2:$B$6347=$E201),(LEN(db!$G$2:$G$6347)-LEN(SUBSTITUTE((UPPER(db!$G$2:$G$6347)),UPPER(AH$137),"")))/LEN(AH$137)))</f>
        <v>0</v>
      </c>
      <c r="AI201" s="30">
        <f>IF(AI$137="","",SUMPRODUCT(--(db!$B$2:$B$6347=$E201),(LEN(db!$G$2:$G$6347)-LEN(SUBSTITUTE((UPPER(db!$G$2:$G$6347)),UPPER(AI$137),"")))/LEN(AI$137)))</f>
        <v>0</v>
      </c>
      <c r="AJ201" s="30">
        <f>IF(AJ$137="","",SUMPRODUCT(--(db!$B$2:$B$6347=$E201),(LEN(db!$G$2:$G$6347)-LEN(SUBSTITUTE((UPPER(db!$G$2:$G$6347)),UPPER(AJ$137),"")))/LEN(AJ$137)))</f>
        <v>0</v>
      </c>
      <c r="AK201" s="30">
        <f>IF(AK$137="","",SUMPRODUCT(--(db!$B$2:$B$6347=$E201),(LEN(db!$G$2:$G$6347)-LEN(SUBSTITUTE((UPPER(db!$G$2:$G$6347)),UPPER(AK$137),"")))/LEN(AK$137)))</f>
        <v>0</v>
      </c>
      <c r="AL201" s="30">
        <f>IF(AL$137="","",SUMPRODUCT(--(db!$B$2:$B$6347=$E201),(LEN(db!$G$2:$G$6347)-LEN(SUBSTITUTE((UPPER(db!$G$2:$G$6347)),UPPER(AL$137),"")))/LEN(AL$137)))</f>
        <v>0</v>
      </c>
      <c r="AM201" s="30">
        <f>IF(AM$137="","",SUMPRODUCT(--(db!$B$2:$B$6347=$E201),(LEN(db!$G$2:$G$6347)-LEN(SUBSTITUTE((UPPER(db!$G$2:$G$6347)),UPPER(AM$137),"")))/LEN(AM$137)))</f>
        <v>0</v>
      </c>
      <c r="AN201" s="30">
        <f>IF(AN$137="","",SUMPRODUCT(--(db!$B$2:$B$6347=$E201),(LEN(db!$G$2:$G$6347)-LEN(SUBSTITUTE((UPPER(db!$G$2:$G$6347)),UPPER(AN$137),"")))/LEN(AN$137)))</f>
        <v>0</v>
      </c>
      <c r="AO201" s="30">
        <f>IF(AO$137="","",SUMPRODUCT(--(db!$B$2:$B$6347=$E201),(LEN(db!$G$2:$G$6347)-LEN(SUBSTITUTE((UPPER(db!$G$2:$G$6347)),UPPER(AO$137),"")))/LEN(AO$137)))</f>
        <v>0</v>
      </c>
      <c r="AP201" s="30">
        <f>IF(AP$137="","",SUMPRODUCT(--(db!$B$2:$B$6347=$E201),(LEN(db!$G$2:$G$6347)-LEN(SUBSTITUTE((UPPER(db!$G$2:$G$6347)),UPPER(AP$137),"")))/LEN(AP$137)))</f>
        <v>0</v>
      </c>
      <c r="AQ201" s="222">
        <f>IF(AQ$137="","",SUMPRODUCT(--(db!$B$2:$B$6347=$E201),(LEN(db!$G$2:$G$6347)-LEN(SUBSTITUTE((UPPER(db!$G$2:$G$6347)),UPPER(AQ$137),"")))/LEN(AQ$137)))</f>
        <v>0</v>
      </c>
      <c r="AR201" s="120">
        <v>64</v>
      </c>
      <c r="AS201" s="115"/>
      <c r="AT201" s="115"/>
      <c r="AU201" s="122">
        <f t="shared" si="29"/>
        <v>0</v>
      </c>
    </row>
    <row r="202" spans="3:55" x14ac:dyDescent="0.25">
      <c r="C202" s="115"/>
      <c r="D202" s="115"/>
      <c r="E202" s="116">
        <v>65</v>
      </c>
      <c r="F202" s="221">
        <f>IF(F$137="","",SUMPRODUCT(--(db!$B$2:$B$6347=$E202),(LEN(db!$G$2:$G$6347)-LEN(SUBSTITUTE((UPPER(db!$G$2:$G$6347)),UPPER(F$137),"")))/LEN(F$137)))</f>
        <v>0</v>
      </c>
      <c r="G202" s="30">
        <f>IF(G$137="","",SUMPRODUCT(--(db!$B$2:$B$6347=$E202),(LEN(db!$G$2:$G$6347)-LEN(SUBSTITUTE((UPPER(db!$G$2:$G$6347)),UPPER(G$137),"")))/LEN(G$137)))</f>
        <v>0</v>
      </c>
      <c r="H202" s="30">
        <f>IF(H$137="","",SUMPRODUCT(--(db!$B$2:$B$6347=$E202),(LEN(db!$G$2:$G$6347)-LEN(SUBSTITUTE((UPPER(db!$G$2:$G$6347)),UPPER(H$137),"")))/LEN(H$137)))</f>
        <v>0</v>
      </c>
      <c r="I202" s="30">
        <f>IF(I$137="","",SUMPRODUCT(--(db!$B$2:$B$6347=$E202),(LEN(db!$G$2:$G$6347)-LEN(SUBSTITUTE((UPPER(db!$G$2:$G$6347)),UPPER(I$137),"")))/LEN(I$137)))</f>
        <v>0</v>
      </c>
      <c r="J202" s="30">
        <f>IF(J$137="","",SUMPRODUCT(--(db!$B$2:$B$6347=$E202),(LEN(db!$G$2:$G$6347)-LEN(SUBSTITUTE((UPPER(db!$G$2:$G$6347)),UPPER(J$137),"")))/LEN(J$137)))</f>
        <v>0</v>
      </c>
      <c r="K202" s="30">
        <f>IF(K$137="","",SUMPRODUCT(--(db!$B$2:$B$6347=$E202),(LEN(db!$G$2:$G$6347)-LEN(SUBSTITUTE((UPPER(db!$G$2:$G$6347)),UPPER(K$137),"")))/LEN(K$137)))</f>
        <v>0</v>
      </c>
      <c r="L202" s="30">
        <f>IF(L$137="","",SUMPRODUCT(--(db!$B$2:$B$6347=$E202),(LEN(db!$G$2:$G$6347)-LEN(SUBSTITUTE((UPPER(db!$G$2:$G$6347)),UPPER(L$137),"")))/LEN(L$137)))</f>
        <v>0</v>
      </c>
      <c r="M202" s="30">
        <f>IF(M$137="","",SUMPRODUCT(--(db!$B$2:$B$6347=$E202),(LEN(db!$G$2:$G$6347)-LEN(SUBSTITUTE((UPPER(db!$G$2:$G$6347)),UPPER(M$137),"")))/LEN(M$137)))</f>
        <v>0</v>
      </c>
      <c r="N202" s="30">
        <f>IF(N$137="","",SUMPRODUCT(--(db!$B$2:$B$6347=$E202),(LEN(db!$G$2:$G$6347)-LEN(SUBSTITUTE((UPPER(db!$G$2:$G$6347)),UPPER(N$137),"")))/LEN(N$137)))</f>
        <v>0</v>
      </c>
      <c r="O202" s="30">
        <f>IF(O$137="","",SUMPRODUCT(--(db!$B$2:$B$6347=$E202),(LEN(db!$G$2:$G$6347)-LEN(SUBSTITUTE((UPPER(db!$G$2:$G$6347)),UPPER(O$137),"")))/LEN(O$137)))</f>
        <v>0</v>
      </c>
      <c r="P202" s="30">
        <f>IF(P$137="","",SUMPRODUCT(--(db!$B$2:$B$6347=$E202),(LEN(db!$G$2:$G$6347)-LEN(SUBSTITUTE((UPPER(db!$G$2:$G$6347)),UPPER(P$137),"")))/LEN(P$137)))</f>
        <v>0</v>
      </c>
      <c r="Q202" s="30">
        <f>IF(Q$137="","",SUMPRODUCT(--(db!$B$2:$B$6347=$E202),(LEN(db!$G$2:$G$6347)-LEN(SUBSTITUTE((UPPER(db!$G$2:$G$6347)),UPPER(Q$137),"")))/LEN(Q$137)))</f>
        <v>0</v>
      </c>
      <c r="R202" s="30">
        <f>IF(R$137="","",SUMPRODUCT(--(db!$B$2:$B$6347=$E202),(LEN(db!$G$2:$G$6347)-LEN(SUBSTITUTE((UPPER(db!$G$2:$G$6347)),UPPER(R$137),"")))/LEN(R$137)))</f>
        <v>0</v>
      </c>
      <c r="S202" s="30">
        <f>IF(S$137="","",SUMPRODUCT(--(db!$B$2:$B$6347=$E202),(LEN(db!$G$2:$G$6347)-LEN(SUBSTITUTE((UPPER(db!$G$2:$G$6347)),UPPER(S$137),"")))/LEN(S$137)))</f>
        <v>0</v>
      </c>
      <c r="T202" s="30">
        <f>IF(T$137="","",SUMPRODUCT(--(db!$B$2:$B$6347=$E202),(LEN(db!$G$2:$G$6347)-LEN(SUBSTITUTE((UPPER(db!$G$2:$G$6347)),UPPER(T$137),"")))/LEN(T$137)))</f>
        <v>0</v>
      </c>
      <c r="U202" s="30">
        <f>IF(U$137="","",SUMPRODUCT(--(db!$B$2:$B$6347=$E202),(LEN(db!$G$2:$G$6347)-LEN(SUBSTITUTE((UPPER(db!$G$2:$G$6347)),UPPER(U$137),"")))/LEN(U$137)))</f>
        <v>0</v>
      </c>
      <c r="V202" s="30">
        <f>IF(V$137="","",SUMPRODUCT(--(db!$B$2:$B$6347=$E202),(LEN(db!$G$2:$G$6347)-LEN(SUBSTITUTE((UPPER(db!$G$2:$G$6347)),UPPER(V$137),"")))/LEN(V$137)))</f>
        <v>0</v>
      </c>
      <c r="W202" s="30">
        <f>IF(W$137="","",SUMPRODUCT(--(db!$B$2:$B$6347=$E202),(LEN(db!$G$2:$G$6347)-LEN(SUBSTITUTE((UPPER(db!$G$2:$G$6347)),UPPER(W$137),"")))/LEN(W$137)))</f>
        <v>0</v>
      </c>
      <c r="X202" s="30">
        <f>IF(X$137="","",SUMPRODUCT(--(db!$B$2:$B$6347=$E202),(LEN(db!$G$2:$G$6347)-LEN(SUBSTITUTE((UPPER(db!$G$2:$G$6347)),UPPER(X$137),"")))/LEN(X$137)))</f>
        <v>0</v>
      </c>
      <c r="Y202" s="30">
        <f>IF(Y$137="","",SUMPRODUCT(--(db!$B$2:$B$6347=$E202),(LEN(db!$G$2:$G$6347)-LEN(SUBSTITUTE((UPPER(db!$G$2:$G$6347)),UPPER(Y$137),"")))/LEN(Y$137)))</f>
        <v>0</v>
      </c>
      <c r="Z202" s="30">
        <f>IF(Z$137="","",SUMPRODUCT(--(db!$B$2:$B$6347=$E202),(LEN(db!$G$2:$G$6347)-LEN(SUBSTITUTE((UPPER(db!$G$2:$G$6347)),UPPER(Z$137),"")))/LEN(Z$137)))</f>
        <v>0</v>
      </c>
      <c r="AA202" s="30">
        <f>IF(AA$137="","",SUMPRODUCT(--(db!$B$2:$B$6347=$E202),(LEN(db!$G$2:$G$6347)-LEN(SUBSTITUTE((UPPER(db!$G$2:$G$6347)),UPPER(AA$137),"")))/LEN(AA$137)))</f>
        <v>0</v>
      </c>
      <c r="AB202" s="30">
        <f>IF(AB$137="","",SUMPRODUCT(--(db!$B$2:$B$6347=$E202),(LEN(db!$G$2:$G$6347)-LEN(SUBSTITUTE((UPPER(db!$G$2:$G$6347)),UPPER(AB$137),"")))/LEN(AB$137)))</f>
        <v>0</v>
      </c>
      <c r="AC202" s="30">
        <f>IF(AC$137="","",SUMPRODUCT(--(db!$B$2:$B$6347=$E202),(LEN(db!$G$2:$G$6347)-LEN(SUBSTITUTE((UPPER(db!$G$2:$G$6347)),UPPER(AC$137),"")))/LEN(AC$137)))</f>
        <v>0</v>
      </c>
      <c r="AD202" s="30">
        <f>IF(AD$137="","",SUMPRODUCT(--(db!$B$2:$B$6347=$E202),(LEN(db!$G$2:$G$6347)-LEN(SUBSTITUTE((UPPER(db!$G$2:$G$6347)),UPPER(AD$137),"")))/LEN(AD$137)))</f>
        <v>0</v>
      </c>
      <c r="AE202" s="30">
        <f>IF(AE$137="","",SUMPRODUCT(--(db!$B$2:$B$6347=$E202),(LEN(db!$G$2:$G$6347)-LEN(SUBSTITUTE((UPPER(db!$G$2:$G$6347)),UPPER(AE$137),"")))/LEN(AE$137)))</f>
        <v>0</v>
      </c>
      <c r="AF202" s="30">
        <f>IF(AF$137="","",SUMPRODUCT(--(db!$B$2:$B$6347=$E202),(LEN(db!$G$2:$G$6347)-LEN(SUBSTITUTE((UPPER(db!$G$2:$G$6347)),UPPER(AF$137),"")))/LEN(AF$137)))</f>
        <v>0</v>
      </c>
      <c r="AG202" s="30">
        <f>IF(AG$137="","",SUMPRODUCT(--(db!$B$2:$B$6347=$E202),(LEN(db!$G$2:$G$6347)-LEN(SUBSTITUTE((UPPER(db!$G$2:$G$6347)),UPPER(AG$137),"")))/LEN(AG$137)))</f>
        <v>0</v>
      </c>
      <c r="AH202" s="30">
        <f>IF(AH$137="","",SUMPRODUCT(--(db!$B$2:$B$6347=$E202),(LEN(db!$G$2:$G$6347)-LEN(SUBSTITUTE((UPPER(db!$G$2:$G$6347)),UPPER(AH$137),"")))/LEN(AH$137)))</f>
        <v>0</v>
      </c>
      <c r="AI202" s="30">
        <f>IF(AI$137="","",SUMPRODUCT(--(db!$B$2:$B$6347=$E202),(LEN(db!$G$2:$G$6347)-LEN(SUBSTITUTE((UPPER(db!$G$2:$G$6347)),UPPER(AI$137),"")))/LEN(AI$137)))</f>
        <v>0</v>
      </c>
      <c r="AJ202" s="30">
        <f>IF(AJ$137="","",SUMPRODUCT(--(db!$B$2:$B$6347=$E202),(LEN(db!$G$2:$G$6347)-LEN(SUBSTITUTE((UPPER(db!$G$2:$G$6347)),UPPER(AJ$137),"")))/LEN(AJ$137)))</f>
        <v>0</v>
      </c>
      <c r="AK202" s="30">
        <f>IF(AK$137="","",SUMPRODUCT(--(db!$B$2:$B$6347=$E202),(LEN(db!$G$2:$G$6347)-LEN(SUBSTITUTE((UPPER(db!$G$2:$G$6347)),UPPER(AK$137),"")))/LEN(AK$137)))</f>
        <v>0</v>
      </c>
      <c r="AL202" s="30">
        <f>IF(AL$137="","",SUMPRODUCT(--(db!$B$2:$B$6347=$E202),(LEN(db!$G$2:$G$6347)-LEN(SUBSTITUTE((UPPER(db!$G$2:$G$6347)),UPPER(AL$137),"")))/LEN(AL$137)))</f>
        <v>0</v>
      </c>
      <c r="AM202" s="30">
        <f>IF(AM$137="","",SUMPRODUCT(--(db!$B$2:$B$6347=$E202),(LEN(db!$G$2:$G$6347)-LEN(SUBSTITUTE((UPPER(db!$G$2:$G$6347)),UPPER(AM$137),"")))/LEN(AM$137)))</f>
        <v>0</v>
      </c>
      <c r="AN202" s="30">
        <f>IF(AN$137="","",SUMPRODUCT(--(db!$B$2:$B$6347=$E202),(LEN(db!$G$2:$G$6347)-LEN(SUBSTITUTE((UPPER(db!$G$2:$G$6347)),UPPER(AN$137),"")))/LEN(AN$137)))</f>
        <v>0</v>
      </c>
      <c r="AO202" s="30">
        <f>IF(AO$137="","",SUMPRODUCT(--(db!$B$2:$B$6347=$E202),(LEN(db!$G$2:$G$6347)-LEN(SUBSTITUTE((UPPER(db!$G$2:$G$6347)),UPPER(AO$137),"")))/LEN(AO$137)))</f>
        <v>0</v>
      </c>
      <c r="AP202" s="30">
        <f>IF(AP$137="","",SUMPRODUCT(--(db!$B$2:$B$6347=$E202),(LEN(db!$G$2:$G$6347)-LEN(SUBSTITUTE((UPPER(db!$G$2:$G$6347)),UPPER(AP$137),"")))/LEN(AP$137)))</f>
        <v>0</v>
      </c>
      <c r="AQ202" s="222">
        <f>IF(AQ$137="","",SUMPRODUCT(--(db!$B$2:$B$6347=$E202),(LEN(db!$G$2:$G$6347)-LEN(SUBSTITUTE((UPPER(db!$G$2:$G$6347)),UPPER(AQ$137),"")))/LEN(AQ$137)))</f>
        <v>0</v>
      </c>
      <c r="AR202" s="120">
        <v>65</v>
      </c>
      <c r="AS202" s="115"/>
      <c r="AT202" s="115"/>
      <c r="AU202" s="122">
        <f t="shared" ref="AU202:AU251" si="36">SUM(F202:AQ202)</f>
        <v>0</v>
      </c>
    </row>
    <row r="203" spans="3:55" x14ac:dyDescent="0.25">
      <c r="C203" s="115"/>
      <c r="D203" s="115"/>
      <c r="E203" s="116">
        <v>66</v>
      </c>
      <c r="F203" s="221">
        <f>IF(F$137="","",SUMPRODUCT(--(db!$B$2:$B$6347=$E203),(LEN(db!$G$2:$G$6347)-LEN(SUBSTITUTE((UPPER(db!$G$2:$G$6347)),UPPER(F$137),"")))/LEN(F$137)))</f>
        <v>0</v>
      </c>
      <c r="G203" s="30">
        <f>IF(G$137="","",SUMPRODUCT(--(db!$B$2:$B$6347=$E203),(LEN(db!$G$2:$G$6347)-LEN(SUBSTITUTE((UPPER(db!$G$2:$G$6347)),UPPER(G$137),"")))/LEN(G$137)))</f>
        <v>0</v>
      </c>
      <c r="H203" s="30">
        <f>IF(H$137="","",SUMPRODUCT(--(db!$B$2:$B$6347=$E203),(LEN(db!$G$2:$G$6347)-LEN(SUBSTITUTE((UPPER(db!$G$2:$G$6347)),UPPER(H$137),"")))/LEN(H$137)))</f>
        <v>0</v>
      </c>
      <c r="I203" s="30">
        <f>IF(I$137="","",SUMPRODUCT(--(db!$B$2:$B$6347=$E203),(LEN(db!$G$2:$G$6347)-LEN(SUBSTITUTE((UPPER(db!$G$2:$G$6347)),UPPER(I$137),"")))/LEN(I$137)))</f>
        <v>0</v>
      </c>
      <c r="J203" s="30">
        <f>IF(J$137="","",SUMPRODUCT(--(db!$B$2:$B$6347=$E203),(LEN(db!$G$2:$G$6347)-LEN(SUBSTITUTE((UPPER(db!$G$2:$G$6347)),UPPER(J$137),"")))/LEN(J$137)))</f>
        <v>0</v>
      </c>
      <c r="K203" s="30">
        <f>IF(K$137="","",SUMPRODUCT(--(db!$B$2:$B$6347=$E203),(LEN(db!$G$2:$G$6347)-LEN(SUBSTITUTE((UPPER(db!$G$2:$G$6347)),UPPER(K$137),"")))/LEN(K$137)))</f>
        <v>0</v>
      </c>
      <c r="L203" s="30">
        <f>IF(L$137="","",SUMPRODUCT(--(db!$B$2:$B$6347=$E203),(LEN(db!$G$2:$G$6347)-LEN(SUBSTITUTE((UPPER(db!$G$2:$G$6347)),UPPER(L$137),"")))/LEN(L$137)))</f>
        <v>0</v>
      </c>
      <c r="M203" s="30">
        <f>IF(M$137="","",SUMPRODUCT(--(db!$B$2:$B$6347=$E203),(LEN(db!$G$2:$G$6347)-LEN(SUBSTITUTE((UPPER(db!$G$2:$G$6347)),UPPER(M$137),"")))/LEN(M$137)))</f>
        <v>0</v>
      </c>
      <c r="N203" s="30">
        <f>IF(N$137="","",SUMPRODUCT(--(db!$B$2:$B$6347=$E203),(LEN(db!$G$2:$G$6347)-LEN(SUBSTITUTE((UPPER(db!$G$2:$G$6347)),UPPER(N$137),"")))/LEN(N$137)))</f>
        <v>0</v>
      </c>
      <c r="O203" s="30">
        <f>IF(O$137="","",SUMPRODUCT(--(db!$B$2:$B$6347=$E203),(LEN(db!$G$2:$G$6347)-LEN(SUBSTITUTE((UPPER(db!$G$2:$G$6347)),UPPER(O$137),"")))/LEN(O$137)))</f>
        <v>0</v>
      </c>
      <c r="P203" s="30">
        <f>IF(P$137="","",SUMPRODUCT(--(db!$B$2:$B$6347=$E203),(LEN(db!$G$2:$G$6347)-LEN(SUBSTITUTE((UPPER(db!$G$2:$G$6347)),UPPER(P$137),"")))/LEN(P$137)))</f>
        <v>0</v>
      </c>
      <c r="Q203" s="30">
        <f>IF(Q$137="","",SUMPRODUCT(--(db!$B$2:$B$6347=$E203),(LEN(db!$G$2:$G$6347)-LEN(SUBSTITUTE((UPPER(db!$G$2:$G$6347)),UPPER(Q$137),"")))/LEN(Q$137)))</f>
        <v>0</v>
      </c>
      <c r="R203" s="30">
        <f>IF(R$137="","",SUMPRODUCT(--(db!$B$2:$B$6347=$E203),(LEN(db!$G$2:$G$6347)-LEN(SUBSTITUTE((UPPER(db!$G$2:$G$6347)),UPPER(R$137),"")))/LEN(R$137)))</f>
        <v>0</v>
      </c>
      <c r="S203" s="30">
        <f>IF(S$137="","",SUMPRODUCT(--(db!$B$2:$B$6347=$E203),(LEN(db!$G$2:$G$6347)-LEN(SUBSTITUTE((UPPER(db!$G$2:$G$6347)),UPPER(S$137),"")))/LEN(S$137)))</f>
        <v>0</v>
      </c>
      <c r="T203" s="30">
        <f>IF(T$137="","",SUMPRODUCT(--(db!$B$2:$B$6347=$E203),(LEN(db!$G$2:$G$6347)-LEN(SUBSTITUTE((UPPER(db!$G$2:$G$6347)),UPPER(T$137),"")))/LEN(T$137)))</f>
        <v>0</v>
      </c>
      <c r="U203" s="30">
        <f>IF(U$137="","",SUMPRODUCT(--(db!$B$2:$B$6347=$E203),(LEN(db!$G$2:$G$6347)-LEN(SUBSTITUTE((UPPER(db!$G$2:$G$6347)),UPPER(U$137),"")))/LEN(U$137)))</f>
        <v>0</v>
      </c>
      <c r="V203" s="30">
        <f>IF(V$137="","",SUMPRODUCT(--(db!$B$2:$B$6347=$E203),(LEN(db!$G$2:$G$6347)-LEN(SUBSTITUTE((UPPER(db!$G$2:$G$6347)),UPPER(V$137),"")))/LEN(V$137)))</f>
        <v>0</v>
      </c>
      <c r="W203" s="30">
        <f>IF(W$137="","",SUMPRODUCT(--(db!$B$2:$B$6347=$E203),(LEN(db!$G$2:$G$6347)-LEN(SUBSTITUTE((UPPER(db!$G$2:$G$6347)),UPPER(W$137),"")))/LEN(W$137)))</f>
        <v>0</v>
      </c>
      <c r="X203" s="30">
        <f>IF(X$137="","",SUMPRODUCT(--(db!$B$2:$B$6347=$E203),(LEN(db!$G$2:$G$6347)-LEN(SUBSTITUTE((UPPER(db!$G$2:$G$6347)),UPPER(X$137),"")))/LEN(X$137)))</f>
        <v>0</v>
      </c>
      <c r="Y203" s="30">
        <f>IF(Y$137="","",SUMPRODUCT(--(db!$B$2:$B$6347=$E203),(LEN(db!$G$2:$G$6347)-LEN(SUBSTITUTE((UPPER(db!$G$2:$G$6347)),UPPER(Y$137),"")))/LEN(Y$137)))</f>
        <v>0</v>
      </c>
      <c r="Z203" s="30">
        <f>IF(Z$137="","",SUMPRODUCT(--(db!$B$2:$B$6347=$E203),(LEN(db!$G$2:$G$6347)-LEN(SUBSTITUTE((UPPER(db!$G$2:$G$6347)),UPPER(Z$137),"")))/LEN(Z$137)))</f>
        <v>0</v>
      </c>
      <c r="AA203" s="30">
        <f>IF(AA$137="","",SUMPRODUCT(--(db!$B$2:$B$6347=$E203),(LEN(db!$G$2:$G$6347)-LEN(SUBSTITUTE((UPPER(db!$G$2:$G$6347)),UPPER(AA$137),"")))/LEN(AA$137)))</f>
        <v>0</v>
      </c>
      <c r="AB203" s="30">
        <f>IF(AB$137="","",SUMPRODUCT(--(db!$B$2:$B$6347=$E203),(LEN(db!$G$2:$G$6347)-LEN(SUBSTITUTE((UPPER(db!$G$2:$G$6347)),UPPER(AB$137),"")))/LEN(AB$137)))</f>
        <v>0</v>
      </c>
      <c r="AC203" s="30">
        <f>IF(AC$137="","",SUMPRODUCT(--(db!$B$2:$B$6347=$E203),(LEN(db!$G$2:$G$6347)-LEN(SUBSTITUTE((UPPER(db!$G$2:$G$6347)),UPPER(AC$137),"")))/LEN(AC$137)))</f>
        <v>0</v>
      </c>
      <c r="AD203" s="30">
        <f>IF(AD$137="","",SUMPRODUCT(--(db!$B$2:$B$6347=$E203),(LEN(db!$G$2:$G$6347)-LEN(SUBSTITUTE((UPPER(db!$G$2:$G$6347)),UPPER(AD$137),"")))/LEN(AD$137)))</f>
        <v>0</v>
      </c>
      <c r="AE203" s="30">
        <f>IF(AE$137="","",SUMPRODUCT(--(db!$B$2:$B$6347=$E203),(LEN(db!$G$2:$G$6347)-LEN(SUBSTITUTE((UPPER(db!$G$2:$G$6347)),UPPER(AE$137),"")))/LEN(AE$137)))</f>
        <v>0</v>
      </c>
      <c r="AF203" s="30">
        <f>IF(AF$137="","",SUMPRODUCT(--(db!$B$2:$B$6347=$E203),(LEN(db!$G$2:$G$6347)-LEN(SUBSTITUTE((UPPER(db!$G$2:$G$6347)),UPPER(AF$137),"")))/LEN(AF$137)))</f>
        <v>0</v>
      </c>
      <c r="AG203" s="30">
        <f>IF(AG$137="","",SUMPRODUCT(--(db!$B$2:$B$6347=$E203),(LEN(db!$G$2:$G$6347)-LEN(SUBSTITUTE((UPPER(db!$G$2:$G$6347)),UPPER(AG$137),"")))/LEN(AG$137)))</f>
        <v>0</v>
      </c>
      <c r="AH203" s="30">
        <f>IF(AH$137="","",SUMPRODUCT(--(db!$B$2:$B$6347=$E203),(LEN(db!$G$2:$G$6347)-LEN(SUBSTITUTE((UPPER(db!$G$2:$G$6347)),UPPER(AH$137),"")))/LEN(AH$137)))</f>
        <v>0</v>
      </c>
      <c r="AI203" s="30">
        <f>IF(AI$137="","",SUMPRODUCT(--(db!$B$2:$B$6347=$E203),(LEN(db!$G$2:$G$6347)-LEN(SUBSTITUTE((UPPER(db!$G$2:$G$6347)),UPPER(AI$137),"")))/LEN(AI$137)))</f>
        <v>0</v>
      </c>
      <c r="AJ203" s="30">
        <f>IF(AJ$137="","",SUMPRODUCT(--(db!$B$2:$B$6347=$E203),(LEN(db!$G$2:$G$6347)-LEN(SUBSTITUTE((UPPER(db!$G$2:$G$6347)),UPPER(AJ$137),"")))/LEN(AJ$137)))</f>
        <v>0</v>
      </c>
      <c r="AK203" s="30">
        <f>IF(AK$137="","",SUMPRODUCT(--(db!$B$2:$B$6347=$E203),(LEN(db!$G$2:$G$6347)-LEN(SUBSTITUTE((UPPER(db!$G$2:$G$6347)),UPPER(AK$137),"")))/LEN(AK$137)))</f>
        <v>0</v>
      </c>
      <c r="AL203" s="30">
        <f>IF(AL$137="","",SUMPRODUCT(--(db!$B$2:$B$6347=$E203),(LEN(db!$G$2:$G$6347)-LEN(SUBSTITUTE((UPPER(db!$G$2:$G$6347)),UPPER(AL$137),"")))/LEN(AL$137)))</f>
        <v>0</v>
      </c>
      <c r="AM203" s="30">
        <f>IF(AM$137="","",SUMPRODUCT(--(db!$B$2:$B$6347=$E203),(LEN(db!$G$2:$G$6347)-LEN(SUBSTITUTE((UPPER(db!$G$2:$G$6347)),UPPER(AM$137),"")))/LEN(AM$137)))</f>
        <v>0</v>
      </c>
      <c r="AN203" s="30">
        <f>IF(AN$137="","",SUMPRODUCT(--(db!$B$2:$B$6347=$E203),(LEN(db!$G$2:$G$6347)-LEN(SUBSTITUTE((UPPER(db!$G$2:$G$6347)),UPPER(AN$137),"")))/LEN(AN$137)))</f>
        <v>0</v>
      </c>
      <c r="AO203" s="30">
        <f>IF(AO$137="","",SUMPRODUCT(--(db!$B$2:$B$6347=$E203),(LEN(db!$G$2:$G$6347)-LEN(SUBSTITUTE((UPPER(db!$G$2:$G$6347)),UPPER(AO$137),"")))/LEN(AO$137)))</f>
        <v>0</v>
      </c>
      <c r="AP203" s="30">
        <f>IF(AP$137="","",SUMPRODUCT(--(db!$B$2:$B$6347=$E203),(LEN(db!$G$2:$G$6347)-LEN(SUBSTITUTE((UPPER(db!$G$2:$G$6347)),UPPER(AP$137),"")))/LEN(AP$137)))</f>
        <v>0</v>
      </c>
      <c r="AQ203" s="222">
        <f>IF(AQ$137="","",SUMPRODUCT(--(db!$B$2:$B$6347=$E203),(LEN(db!$G$2:$G$6347)-LEN(SUBSTITUTE((UPPER(db!$G$2:$G$6347)),UPPER(AQ$137),"")))/LEN(AQ$137)))</f>
        <v>0</v>
      </c>
      <c r="AR203" s="120">
        <v>66</v>
      </c>
      <c r="AS203" s="115"/>
      <c r="AT203" s="115"/>
      <c r="AU203" s="122">
        <f t="shared" si="36"/>
        <v>0</v>
      </c>
    </row>
    <row r="204" spans="3:55" x14ac:dyDescent="0.25">
      <c r="C204" s="115"/>
      <c r="D204" s="115"/>
      <c r="E204" s="116">
        <v>67</v>
      </c>
      <c r="F204" s="221">
        <f>IF(F$137="","",SUMPRODUCT(--(db!$B$2:$B$6347=$E204),(LEN(db!$G$2:$G$6347)-LEN(SUBSTITUTE((UPPER(db!$G$2:$G$6347)),UPPER(F$137),"")))/LEN(F$137)))</f>
        <v>0</v>
      </c>
      <c r="G204" s="30">
        <f>IF(G$137="","",SUMPRODUCT(--(db!$B$2:$B$6347=$E204),(LEN(db!$G$2:$G$6347)-LEN(SUBSTITUTE((UPPER(db!$G$2:$G$6347)),UPPER(G$137),"")))/LEN(G$137)))</f>
        <v>0</v>
      </c>
      <c r="H204" s="30">
        <f>IF(H$137="","",SUMPRODUCT(--(db!$B$2:$B$6347=$E204),(LEN(db!$G$2:$G$6347)-LEN(SUBSTITUTE((UPPER(db!$G$2:$G$6347)),UPPER(H$137),"")))/LEN(H$137)))</f>
        <v>0</v>
      </c>
      <c r="I204" s="30">
        <f>IF(I$137="","",SUMPRODUCT(--(db!$B$2:$B$6347=$E204),(LEN(db!$G$2:$G$6347)-LEN(SUBSTITUTE((UPPER(db!$G$2:$G$6347)),UPPER(I$137),"")))/LEN(I$137)))</f>
        <v>0</v>
      </c>
      <c r="J204" s="30">
        <f>IF(J$137="","",SUMPRODUCT(--(db!$B$2:$B$6347=$E204),(LEN(db!$G$2:$G$6347)-LEN(SUBSTITUTE((UPPER(db!$G$2:$G$6347)),UPPER(J$137),"")))/LEN(J$137)))</f>
        <v>0</v>
      </c>
      <c r="K204" s="30">
        <f>IF(K$137="","",SUMPRODUCT(--(db!$B$2:$B$6347=$E204),(LEN(db!$G$2:$G$6347)-LEN(SUBSTITUTE((UPPER(db!$G$2:$G$6347)),UPPER(K$137),"")))/LEN(K$137)))</f>
        <v>0</v>
      </c>
      <c r="L204" s="30">
        <f>IF(L$137="","",SUMPRODUCT(--(db!$B$2:$B$6347=$E204),(LEN(db!$G$2:$G$6347)-LEN(SUBSTITUTE((UPPER(db!$G$2:$G$6347)),UPPER(L$137),"")))/LEN(L$137)))</f>
        <v>0</v>
      </c>
      <c r="M204" s="30">
        <f>IF(M$137="","",SUMPRODUCT(--(db!$B$2:$B$6347=$E204),(LEN(db!$G$2:$G$6347)-LEN(SUBSTITUTE((UPPER(db!$G$2:$G$6347)),UPPER(M$137),"")))/LEN(M$137)))</f>
        <v>0</v>
      </c>
      <c r="N204" s="30">
        <f>IF(N$137="","",SUMPRODUCT(--(db!$B$2:$B$6347=$E204),(LEN(db!$G$2:$G$6347)-LEN(SUBSTITUTE((UPPER(db!$G$2:$G$6347)),UPPER(N$137),"")))/LEN(N$137)))</f>
        <v>0</v>
      </c>
      <c r="O204" s="30">
        <f>IF(O$137="","",SUMPRODUCT(--(db!$B$2:$B$6347=$E204),(LEN(db!$G$2:$G$6347)-LEN(SUBSTITUTE((UPPER(db!$G$2:$G$6347)),UPPER(O$137),"")))/LEN(O$137)))</f>
        <v>0</v>
      </c>
      <c r="P204" s="30">
        <f>IF(P$137="","",SUMPRODUCT(--(db!$B$2:$B$6347=$E204),(LEN(db!$G$2:$G$6347)-LEN(SUBSTITUTE((UPPER(db!$G$2:$G$6347)),UPPER(P$137),"")))/LEN(P$137)))</f>
        <v>0</v>
      </c>
      <c r="Q204" s="30">
        <f>IF(Q$137="","",SUMPRODUCT(--(db!$B$2:$B$6347=$E204),(LEN(db!$G$2:$G$6347)-LEN(SUBSTITUTE((UPPER(db!$G$2:$G$6347)),UPPER(Q$137),"")))/LEN(Q$137)))</f>
        <v>0</v>
      </c>
      <c r="R204" s="30">
        <f>IF(R$137="","",SUMPRODUCT(--(db!$B$2:$B$6347=$E204),(LEN(db!$G$2:$G$6347)-LEN(SUBSTITUTE((UPPER(db!$G$2:$G$6347)),UPPER(R$137),"")))/LEN(R$137)))</f>
        <v>0</v>
      </c>
      <c r="S204" s="30">
        <f>IF(S$137="","",SUMPRODUCT(--(db!$B$2:$B$6347=$E204),(LEN(db!$G$2:$G$6347)-LEN(SUBSTITUTE((UPPER(db!$G$2:$G$6347)),UPPER(S$137),"")))/LEN(S$137)))</f>
        <v>0</v>
      </c>
      <c r="T204" s="30">
        <f>IF(T$137="","",SUMPRODUCT(--(db!$B$2:$B$6347=$E204),(LEN(db!$G$2:$G$6347)-LEN(SUBSTITUTE((UPPER(db!$G$2:$G$6347)),UPPER(T$137),"")))/LEN(T$137)))</f>
        <v>0</v>
      </c>
      <c r="U204" s="30">
        <f>IF(U$137="","",SUMPRODUCT(--(db!$B$2:$B$6347=$E204),(LEN(db!$G$2:$G$6347)-LEN(SUBSTITUTE((UPPER(db!$G$2:$G$6347)),UPPER(U$137),"")))/LEN(U$137)))</f>
        <v>0</v>
      </c>
      <c r="V204" s="30">
        <f>IF(V$137="","",SUMPRODUCT(--(db!$B$2:$B$6347=$E204),(LEN(db!$G$2:$G$6347)-LEN(SUBSTITUTE((UPPER(db!$G$2:$G$6347)),UPPER(V$137),"")))/LEN(V$137)))</f>
        <v>0</v>
      </c>
      <c r="W204" s="30">
        <f>IF(W$137="","",SUMPRODUCT(--(db!$B$2:$B$6347=$E204),(LEN(db!$G$2:$G$6347)-LEN(SUBSTITUTE((UPPER(db!$G$2:$G$6347)),UPPER(W$137),"")))/LEN(W$137)))</f>
        <v>0</v>
      </c>
      <c r="X204" s="30">
        <f>IF(X$137="","",SUMPRODUCT(--(db!$B$2:$B$6347=$E204),(LEN(db!$G$2:$G$6347)-LEN(SUBSTITUTE((UPPER(db!$G$2:$G$6347)),UPPER(X$137),"")))/LEN(X$137)))</f>
        <v>0</v>
      </c>
      <c r="Y204" s="30">
        <f>IF(Y$137="","",SUMPRODUCT(--(db!$B$2:$B$6347=$E204),(LEN(db!$G$2:$G$6347)-LEN(SUBSTITUTE((UPPER(db!$G$2:$G$6347)),UPPER(Y$137),"")))/LEN(Y$137)))</f>
        <v>0</v>
      </c>
      <c r="Z204" s="30">
        <f>IF(Z$137="","",SUMPRODUCT(--(db!$B$2:$B$6347=$E204),(LEN(db!$G$2:$G$6347)-LEN(SUBSTITUTE((UPPER(db!$G$2:$G$6347)),UPPER(Z$137),"")))/LEN(Z$137)))</f>
        <v>0</v>
      </c>
      <c r="AA204" s="30">
        <f>IF(AA$137="","",SUMPRODUCT(--(db!$B$2:$B$6347=$E204),(LEN(db!$G$2:$G$6347)-LEN(SUBSTITUTE((UPPER(db!$G$2:$G$6347)),UPPER(AA$137),"")))/LEN(AA$137)))</f>
        <v>0</v>
      </c>
      <c r="AB204" s="30">
        <f>IF(AB$137="","",SUMPRODUCT(--(db!$B$2:$B$6347=$E204),(LEN(db!$G$2:$G$6347)-LEN(SUBSTITUTE((UPPER(db!$G$2:$G$6347)),UPPER(AB$137),"")))/LEN(AB$137)))</f>
        <v>0</v>
      </c>
      <c r="AC204" s="30">
        <f>IF(AC$137="","",SUMPRODUCT(--(db!$B$2:$B$6347=$E204),(LEN(db!$G$2:$G$6347)-LEN(SUBSTITUTE((UPPER(db!$G$2:$G$6347)),UPPER(AC$137),"")))/LEN(AC$137)))</f>
        <v>0</v>
      </c>
      <c r="AD204" s="30">
        <f>IF(AD$137="","",SUMPRODUCT(--(db!$B$2:$B$6347=$E204),(LEN(db!$G$2:$G$6347)-LEN(SUBSTITUTE((UPPER(db!$G$2:$G$6347)),UPPER(AD$137),"")))/LEN(AD$137)))</f>
        <v>0</v>
      </c>
      <c r="AE204" s="30">
        <f>IF(AE$137="","",SUMPRODUCT(--(db!$B$2:$B$6347=$E204),(LEN(db!$G$2:$G$6347)-LEN(SUBSTITUTE((UPPER(db!$G$2:$G$6347)),UPPER(AE$137),"")))/LEN(AE$137)))</f>
        <v>0</v>
      </c>
      <c r="AF204" s="30">
        <f>IF(AF$137="","",SUMPRODUCT(--(db!$B$2:$B$6347=$E204),(LEN(db!$G$2:$G$6347)-LEN(SUBSTITUTE((UPPER(db!$G$2:$G$6347)),UPPER(AF$137),"")))/LEN(AF$137)))</f>
        <v>0</v>
      </c>
      <c r="AG204" s="30">
        <f>IF(AG$137="","",SUMPRODUCT(--(db!$B$2:$B$6347=$E204),(LEN(db!$G$2:$G$6347)-LEN(SUBSTITUTE((UPPER(db!$G$2:$G$6347)),UPPER(AG$137),"")))/LEN(AG$137)))</f>
        <v>0</v>
      </c>
      <c r="AH204" s="30">
        <f>IF(AH$137="","",SUMPRODUCT(--(db!$B$2:$B$6347=$E204),(LEN(db!$G$2:$G$6347)-LEN(SUBSTITUTE((UPPER(db!$G$2:$G$6347)),UPPER(AH$137),"")))/LEN(AH$137)))</f>
        <v>0</v>
      </c>
      <c r="AI204" s="30">
        <f>IF(AI$137="","",SUMPRODUCT(--(db!$B$2:$B$6347=$E204),(LEN(db!$G$2:$G$6347)-LEN(SUBSTITUTE((UPPER(db!$G$2:$G$6347)),UPPER(AI$137),"")))/LEN(AI$137)))</f>
        <v>0</v>
      </c>
      <c r="AJ204" s="30">
        <f>IF(AJ$137="","",SUMPRODUCT(--(db!$B$2:$B$6347=$E204),(LEN(db!$G$2:$G$6347)-LEN(SUBSTITUTE((UPPER(db!$G$2:$G$6347)),UPPER(AJ$137),"")))/LEN(AJ$137)))</f>
        <v>0</v>
      </c>
      <c r="AK204" s="30">
        <f>IF(AK$137="","",SUMPRODUCT(--(db!$B$2:$B$6347=$E204),(LEN(db!$G$2:$G$6347)-LEN(SUBSTITUTE((UPPER(db!$G$2:$G$6347)),UPPER(AK$137),"")))/LEN(AK$137)))</f>
        <v>0</v>
      </c>
      <c r="AL204" s="30">
        <f>IF(AL$137="","",SUMPRODUCT(--(db!$B$2:$B$6347=$E204),(LEN(db!$G$2:$G$6347)-LEN(SUBSTITUTE((UPPER(db!$G$2:$G$6347)),UPPER(AL$137),"")))/LEN(AL$137)))</f>
        <v>0</v>
      </c>
      <c r="AM204" s="30">
        <f>IF(AM$137="","",SUMPRODUCT(--(db!$B$2:$B$6347=$E204),(LEN(db!$G$2:$G$6347)-LEN(SUBSTITUTE((UPPER(db!$G$2:$G$6347)),UPPER(AM$137),"")))/LEN(AM$137)))</f>
        <v>0</v>
      </c>
      <c r="AN204" s="30">
        <f>IF(AN$137="","",SUMPRODUCT(--(db!$B$2:$B$6347=$E204),(LEN(db!$G$2:$G$6347)-LEN(SUBSTITUTE((UPPER(db!$G$2:$G$6347)),UPPER(AN$137),"")))/LEN(AN$137)))</f>
        <v>0</v>
      </c>
      <c r="AO204" s="30">
        <f>IF(AO$137="","",SUMPRODUCT(--(db!$B$2:$B$6347=$E204),(LEN(db!$G$2:$G$6347)-LEN(SUBSTITUTE((UPPER(db!$G$2:$G$6347)),UPPER(AO$137),"")))/LEN(AO$137)))</f>
        <v>0</v>
      </c>
      <c r="AP204" s="30">
        <f>IF(AP$137="","",SUMPRODUCT(--(db!$B$2:$B$6347=$E204),(LEN(db!$G$2:$G$6347)-LEN(SUBSTITUTE((UPPER(db!$G$2:$G$6347)),UPPER(AP$137),"")))/LEN(AP$137)))</f>
        <v>0</v>
      </c>
      <c r="AQ204" s="222">
        <f>IF(AQ$137="","",SUMPRODUCT(--(db!$B$2:$B$6347=$E204),(LEN(db!$G$2:$G$6347)-LEN(SUBSTITUTE((UPPER(db!$G$2:$G$6347)),UPPER(AQ$137),"")))/LEN(AQ$137)))</f>
        <v>0</v>
      </c>
      <c r="AR204" s="120">
        <v>67</v>
      </c>
      <c r="AS204" s="115"/>
      <c r="AT204" s="115"/>
      <c r="AU204" s="122">
        <f t="shared" si="36"/>
        <v>0</v>
      </c>
    </row>
    <row r="205" spans="3:55" x14ac:dyDescent="0.25">
      <c r="C205" s="115" t="s">
        <v>261</v>
      </c>
      <c r="D205" s="115">
        <v>50</v>
      </c>
      <c r="E205" s="116">
        <v>68</v>
      </c>
      <c r="F205" s="251">
        <f>IF(F$137="","",SUMPRODUCT(--(db!$B$2:$B$6347=$E205),(LEN(db!$G$2:$G$6347)-LEN(SUBSTITUTE((UPPER(db!$G$2:$G$6347)),UPPER(F$137),"")))/LEN(F$137)))</f>
        <v>0</v>
      </c>
      <c r="G205" s="181">
        <f>IF(G$137="","",SUMPRODUCT(--(db!$B$2:$B$6347=$E205),(LEN(db!$G$2:$G$6347)-LEN(SUBSTITUTE((UPPER(db!$G$2:$G$6347)),UPPER(G$137),"")))/LEN(G$137)))</f>
        <v>0</v>
      </c>
      <c r="H205" s="181">
        <f>IF(H$137="","",SUMPRODUCT(--(db!$B$2:$B$6347=$E205),(LEN(db!$G$2:$G$6347)-LEN(SUBSTITUTE((UPPER(db!$G$2:$G$6347)),UPPER(H$137),"")))/LEN(H$137)))</f>
        <v>0</v>
      </c>
      <c r="I205" s="181">
        <f>IF(I$137="","",SUMPRODUCT(--(db!$B$2:$B$6347=$E205),(LEN(db!$G$2:$G$6347)-LEN(SUBSTITUTE((UPPER(db!$G$2:$G$6347)),UPPER(I$137),"")))/LEN(I$137)))</f>
        <v>0</v>
      </c>
      <c r="J205" s="181">
        <f>IF(J$137="","",SUMPRODUCT(--(db!$B$2:$B$6347=$E205),(LEN(db!$G$2:$G$6347)-LEN(SUBSTITUTE((UPPER(db!$G$2:$G$6347)),UPPER(J$137),"")))/LEN(J$137)))</f>
        <v>0</v>
      </c>
      <c r="K205" s="181">
        <f>IF(K$137="","",SUMPRODUCT(--(db!$B$2:$B$6347=$E205),(LEN(db!$G$2:$G$6347)-LEN(SUBSTITUTE((UPPER(db!$G$2:$G$6347)),UPPER(K$137),"")))/LEN(K$137)))</f>
        <v>0</v>
      </c>
      <c r="L205" s="181">
        <f>IF(L$137="","",SUMPRODUCT(--(db!$B$2:$B$6347=$E205),(LEN(db!$G$2:$G$6347)-LEN(SUBSTITUTE((UPPER(db!$G$2:$G$6347)),UPPER(L$137),"")))/LEN(L$137)))</f>
        <v>0</v>
      </c>
      <c r="M205" s="181">
        <f>IF(M$137="","",SUMPRODUCT(--(db!$B$2:$B$6347=$E205),(LEN(db!$G$2:$G$6347)-LEN(SUBSTITUTE((UPPER(db!$G$2:$G$6347)),UPPER(M$137),"")))/LEN(M$137)))</f>
        <v>0</v>
      </c>
      <c r="N205" s="181">
        <f>IF(N$137="","",SUMPRODUCT(--(db!$B$2:$B$6347=$E205),(LEN(db!$G$2:$G$6347)-LEN(SUBSTITUTE((UPPER(db!$G$2:$G$6347)),UPPER(N$137),"")))/LEN(N$137)))</f>
        <v>0</v>
      </c>
      <c r="O205" s="181">
        <f>IF(O$137="","",SUMPRODUCT(--(db!$B$2:$B$6347=$E205),(LEN(db!$G$2:$G$6347)-LEN(SUBSTITUTE((UPPER(db!$G$2:$G$6347)),UPPER(O$137),"")))/LEN(O$137)))</f>
        <v>0</v>
      </c>
      <c r="P205" s="181">
        <f>IF(P$137="","",SUMPRODUCT(--(db!$B$2:$B$6347=$E205),(LEN(db!$G$2:$G$6347)-LEN(SUBSTITUTE((UPPER(db!$G$2:$G$6347)),UPPER(P$137),"")))/LEN(P$137)))</f>
        <v>0</v>
      </c>
      <c r="Q205" s="181">
        <f>IF(Q$137="","",SUMPRODUCT(--(db!$B$2:$B$6347=$E205),(LEN(db!$G$2:$G$6347)-LEN(SUBSTITUTE((UPPER(db!$G$2:$G$6347)),UPPER(Q$137),"")))/LEN(Q$137)))</f>
        <v>0</v>
      </c>
      <c r="R205" s="181">
        <f>IF(R$137="","",SUMPRODUCT(--(db!$B$2:$B$6347=$E205),(LEN(db!$G$2:$G$6347)-LEN(SUBSTITUTE((UPPER(db!$G$2:$G$6347)),UPPER(R$137),"")))/LEN(R$137)))</f>
        <v>0</v>
      </c>
      <c r="S205" s="181">
        <f>IF(S$137="","",SUMPRODUCT(--(db!$B$2:$B$6347=$E205),(LEN(db!$G$2:$G$6347)-LEN(SUBSTITUTE((UPPER(db!$G$2:$G$6347)),UPPER(S$137),"")))/LEN(S$137)))</f>
        <v>0</v>
      </c>
      <c r="T205" s="181">
        <f>IF(T$137="","",SUMPRODUCT(--(db!$B$2:$B$6347=$E205),(LEN(db!$G$2:$G$6347)-LEN(SUBSTITUTE((UPPER(db!$G$2:$G$6347)),UPPER(T$137),"")))/LEN(T$137)))</f>
        <v>0</v>
      </c>
      <c r="U205" s="181">
        <f>IF(U$137="","",SUMPRODUCT(--(db!$B$2:$B$6347=$E205),(LEN(db!$G$2:$G$6347)-LEN(SUBSTITUTE((UPPER(db!$G$2:$G$6347)),UPPER(U$137),"")))/LEN(U$137)))</f>
        <v>0</v>
      </c>
      <c r="V205" s="181">
        <f>IF(V$137="","",SUMPRODUCT(--(db!$B$2:$B$6347=$E205),(LEN(db!$G$2:$G$6347)-LEN(SUBSTITUTE((UPPER(db!$G$2:$G$6347)),UPPER(V$137),"")))/LEN(V$137)))</f>
        <v>0</v>
      </c>
      <c r="W205" s="181">
        <f>IF(W$137="","",SUMPRODUCT(--(db!$B$2:$B$6347=$E205),(LEN(db!$G$2:$G$6347)-LEN(SUBSTITUTE((UPPER(db!$G$2:$G$6347)),UPPER(W$137),"")))/LEN(W$137)))</f>
        <v>0</v>
      </c>
      <c r="X205" s="181">
        <f>IF(X$137="","",SUMPRODUCT(--(db!$B$2:$B$6347=$E205),(LEN(db!$G$2:$G$6347)-LEN(SUBSTITUTE((UPPER(db!$G$2:$G$6347)),UPPER(X$137),"")))/LEN(X$137)))</f>
        <v>0</v>
      </c>
      <c r="Y205" s="181">
        <f>IF(Y$137="","",SUMPRODUCT(--(db!$B$2:$B$6347=$E205),(LEN(db!$G$2:$G$6347)-LEN(SUBSTITUTE((UPPER(db!$G$2:$G$6347)),UPPER(Y$137),"")))/LEN(Y$137)))</f>
        <v>0</v>
      </c>
      <c r="Z205" s="181">
        <f>IF(Z$137="","",SUMPRODUCT(--(db!$B$2:$B$6347=$E205),(LEN(db!$G$2:$G$6347)-LEN(SUBSTITUTE((UPPER(db!$G$2:$G$6347)),UPPER(Z$137),"")))/LEN(Z$137)))</f>
        <v>0</v>
      </c>
      <c r="AA205" s="181">
        <f>IF(AA$137="","",SUMPRODUCT(--(db!$B$2:$B$6347=$E205),(LEN(db!$G$2:$G$6347)-LEN(SUBSTITUTE((UPPER(db!$G$2:$G$6347)),UPPER(AA$137),"")))/LEN(AA$137)))</f>
        <v>0</v>
      </c>
      <c r="AB205" s="181">
        <f>IF(AB$137="","",SUMPRODUCT(--(db!$B$2:$B$6347=$E205),(LEN(db!$G$2:$G$6347)-LEN(SUBSTITUTE((UPPER(db!$G$2:$G$6347)),UPPER(AB$137),"")))/LEN(AB$137)))</f>
        <v>0</v>
      </c>
      <c r="AC205" s="224"/>
      <c r="AD205" s="181">
        <f>IF(AD$137="","",SUMPRODUCT(--(db!$B$2:$B$6347=$E205),(LEN(db!$G$2:$G$6347)-LEN(SUBSTITUTE((UPPER(db!$G$2:$G$6347)),UPPER(AD$137),"")))/LEN(AD$137)))</f>
        <v>0</v>
      </c>
      <c r="AE205" s="181">
        <f>IF(AE$137="","",SUMPRODUCT(--(db!$B$2:$B$6347=$E205),(LEN(db!$G$2:$G$6347)-LEN(SUBSTITUTE((UPPER(db!$G$2:$G$6347)),UPPER(AE$137),"")))/LEN(AE$137)))</f>
        <v>0</v>
      </c>
      <c r="AF205" s="181">
        <f>IF(AF$137="","",SUMPRODUCT(--(db!$B$2:$B$6347=$E205),(LEN(db!$G$2:$G$6347)-LEN(SUBSTITUTE((UPPER(db!$G$2:$G$6347)),UPPER(AF$137),"")))/LEN(AF$137)))</f>
        <v>0</v>
      </c>
      <c r="AG205" s="181">
        <f>IF(AG$137="","",SUMPRODUCT(--(db!$B$2:$B$6347=$E205),(LEN(db!$G$2:$G$6347)-LEN(SUBSTITUTE((UPPER(db!$G$2:$G$6347)),UPPER(AG$137),"")))/LEN(AG$137)))</f>
        <v>0</v>
      </c>
      <c r="AH205" s="181">
        <f>IF(AH$137="","",SUMPRODUCT(--(db!$B$2:$B$6347=$E205),(LEN(db!$G$2:$G$6347)-LEN(SUBSTITUTE((UPPER(db!$G$2:$G$6347)),UPPER(AH$137),"")))/LEN(AH$137)))</f>
        <v>0</v>
      </c>
      <c r="AI205" s="181">
        <f>IF(AI$137="","",SUMPRODUCT(--(db!$B$2:$B$6347=$E205),(LEN(db!$G$2:$G$6347)-LEN(SUBSTITUTE((UPPER(db!$G$2:$G$6347)),UPPER(AI$137),"")))/LEN(AI$137)))</f>
        <v>0</v>
      </c>
      <c r="AJ205" s="181">
        <f>IF(AJ$137="","",SUMPRODUCT(--(db!$B$2:$B$6347=$E205),(LEN(db!$G$2:$G$6347)-LEN(SUBSTITUTE((UPPER(db!$G$2:$G$6347)),UPPER(AJ$137),"")))/LEN(AJ$137)))</f>
        <v>0</v>
      </c>
      <c r="AK205" s="181">
        <f>IF(AK$137="","",SUMPRODUCT(--(db!$B$2:$B$6347=$E205),(LEN(db!$G$2:$G$6347)-LEN(SUBSTITUTE((UPPER(db!$G$2:$G$6347)),UPPER(AK$137),"")))/LEN(AK$137)))</f>
        <v>0</v>
      </c>
      <c r="AL205" s="181">
        <f>IF(AL$137="","",SUMPRODUCT(--(db!$B$2:$B$6347=$E205),(LEN(db!$G$2:$G$6347)-LEN(SUBSTITUTE((UPPER(db!$G$2:$G$6347)),UPPER(AL$137),"")))/LEN(AL$137)))</f>
        <v>0</v>
      </c>
      <c r="AM205" s="181">
        <f>IF(AM$137="","",SUMPRODUCT(--(db!$B$2:$B$6347=$E205),(LEN(db!$G$2:$G$6347)-LEN(SUBSTITUTE((UPPER(db!$G$2:$G$6347)),UPPER(AM$137),"")))/LEN(AM$137)))</f>
        <v>0</v>
      </c>
      <c r="AN205" s="181">
        <f>IF(AN$137="","",SUMPRODUCT(--(db!$B$2:$B$6347=$E205),(LEN(db!$G$2:$G$6347)-LEN(SUBSTITUTE((UPPER(db!$G$2:$G$6347)),UPPER(AN$137),"")))/LEN(AN$137)))</f>
        <v>0</v>
      </c>
      <c r="AO205" s="181">
        <f>IF(AO$137="","",SUMPRODUCT(--(db!$B$2:$B$6347=$E205),(LEN(db!$G$2:$G$6347)-LEN(SUBSTITUTE((UPPER(db!$G$2:$G$6347)),UPPER(AO$137),"")))/LEN(AO$137)))</f>
        <v>0</v>
      </c>
      <c r="AP205" s="181">
        <f>IF(AP$137="","",SUMPRODUCT(--(db!$B$2:$B$6347=$E205),(LEN(db!$G$2:$G$6347)-LEN(SUBSTITUTE((UPPER(db!$G$2:$G$6347)),UPPER(AP$137),"")))/LEN(AP$137)))</f>
        <v>0</v>
      </c>
      <c r="AQ205" s="252">
        <f>IF(AQ$137="","",SUMPRODUCT(--(db!$B$2:$B$6347=$E205),(LEN(db!$G$2:$G$6347)-LEN(SUBSTITUTE((UPPER(db!$G$2:$G$6347)),UPPER(AQ$137),"")))/LEN(AQ$137)))</f>
        <v>0</v>
      </c>
      <c r="AR205" s="120">
        <v>68</v>
      </c>
      <c r="AS205" s="115">
        <v>50</v>
      </c>
      <c r="AT205" s="115" t="s">
        <v>261</v>
      </c>
      <c r="AU205" s="122">
        <f t="shared" si="36"/>
        <v>0</v>
      </c>
    </row>
    <row r="206" spans="3:55" x14ac:dyDescent="0.25">
      <c r="C206" s="115"/>
      <c r="D206" s="115"/>
      <c r="E206" s="116">
        <v>69</v>
      </c>
      <c r="F206" s="221">
        <f>IF(F$137="","",SUMPRODUCT(--(db!$B$2:$B$6347=$E206),(LEN(db!$G$2:$G$6347)-LEN(SUBSTITUTE((UPPER(db!$G$2:$G$6347)),UPPER(F$137),"")))/LEN(F$137)))</f>
        <v>0</v>
      </c>
      <c r="G206" s="30">
        <f>IF(G$137="","",SUMPRODUCT(--(db!$B$2:$B$6347=$E206),(LEN(db!$G$2:$G$6347)-LEN(SUBSTITUTE((UPPER(db!$G$2:$G$6347)),UPPER(G$137),"")))/LEN(G$137)))</f>
        <v>0</v>
      </c>
      <c r="H206" s="30">
        <f>IF(H$137="","",SUMPRODUCT(--(db!$B$2:$B$6347=$E206),(LEN(db!$G$2:$G$6347)-LEN(SUBSTITUTE((UPPER(db!$G$2:$G$6347)),UPPER(H$137),"")))/LEN(H$137)))</f>
        <v>0</v>
      </c>
      <c r="I206" s="30">
        <f>IF(I$137="","",SUMPRODUCT(--(db!$B$2:$B$6347=$E206),(LEN(db!$G$2:$G$6347)-LEN(SUBSTITUTE((UPPER(db!$G$2:$G$6347)),UPPER(I$137),"")))/LEN(I$137)))</f>
        <v>0</v>
      </c>
      <c r="J206" s="30">
        <f>IF(J$137="","",SUMPRODUCT(--(db!$B$2:$B$6347=$E206),(LEN(db!$G$2:$G$6347)-LEN(SUBSTITUTE((UPPER(db!$G$2:$G$6347)),UPPER(J$137),"")))/LEN(J$137)))</f>
        <v>0</v>
      </c>
      <c r="K206" s="30">
        <f>IF(K$137="","",SUMPRODUCT(--(db!$B$2:$B$6347=$E206),(LEN(db!$G$2:$G$6347)-LEN(SUBSTITUTE((UPPER(db!$G$2:$G$6347)),UPPER(K$137),"")))/LEN(K$137)))</f>
        <v>0</v>
      </c>
      <c r="L206" s="30">
        <f>IF(L$137="","",SUMPRODUCT(--(db!$B$2:$B$6347=$E206),(LEN(db!$G$2:$G$6347)-LEN(SUBSTITUTE((UPPER(db!$G$2:$G$6347)),UPPER(L$137),"")))/LEN(L$137)))</f>
        <v>0</v>
      </c>
      <c r="M206" s="30">
        <f>IF(M$137="","",SUMPRODUCT(--(db!$B$2:$B$6347=$E206),(LEN(db!$G$2:$G$6347)-LEN(SUBSTITUTE((UPPER(db!$G$2:$G$6347)),UPPER(M$137),"")))/LEN(M$137)))</f>
        <v>0</v>
      </c>
      <c r="N206" s="30">
        <f>IF(N$137="","",SUMPRODUCT(--(db!$B$2:$B$6347=$E206),(LEN(db!$G$2:$G$6347)-LEN(SUBSTITUTE((UPPER(db!$G$2:$G$6347)),UPPER(N$137),"")))/LEN(N$137)))</f>
        <v>0</v>
      </c>
      <c r="O206" s="30">
        <f>IF(O$137="","",SUMPRODUCT(--(db!$B$2:$B$6347=$E206),(LEN(db!$G$2:$G$6347)-LEN(SUBSTITUTE((UPPER(db!$G$2:$G$6347)),UPPER(O$137),"")))/LEN(O$137)))</f>
        <v>0</v>
      </c>
      <c r="P206" s="30">
        <f>IF(P$137="","",SUMPRODUCT(--(db!$B$2:$B$6347=$E206),(LEN(db!$G$2:$G$6347)-LEN(SUBSTITUTE((UPPER(db!$G$2:$G$6347)),UPPER(P$137),"")))/LEN(P$137)))</f>
        <v>0</v>
      </c>
      <c r="Q206" s="30">
        <f>IF(Q$137="","",SUMPRODUCT(--(db!$B$2:$B$6347=$E206),(LEN(db!$G$2:$G$6347)-LEN(SUBSTITUTE((UPPER(db!$G$2:$G$6347)),UPPER(Q$137),"")))/LEN(Q$137)))</f>
        <v>0</v>
      </c>
      <c r="R206" s="30">
        <f>IF(R$137="","",SUMPRODUCT(--(db!$B$2:$B$6347=$E206),(LEN(db!$G$2:$G$6347)-LEN(SUBSTITUTE((UPPER(db!$G$2:$G$6347)),UPPER(R$137),"")))/LEN(R$137)))</f>
        <v>0</v>
      </c>
      <c r="S206" s="30">
        <f>IF(S$137="","",SUMPRODUCT(--(db!$B$2:$B$6347=$E206),(LEN(db!$G$2:$G$6347)-LEN(SUBSTITUTE((UPPER(db!$G$2:$G$6347)),UPPER(S$137),"")))/LEN(S$137)))</f>
        <v>0</v>
      </c>
      <c r="T206" s="30">
        <f>IF(T$137="","",SUMPRODUCT(--(db!$B$2:$B$6347=$E206),(LEN(db!$G$2:$G$6347)-LEN(SUBSTITUTE((UPPER(db!$G$2:$G$6347)),UPPER(T$137),"")))/LEN(T$137)))</f>
        <v>0</v>
      </c>
      <c r="U206" s="30">
        <f>IF(U$137="","",SUMPRODUCT(--(db!$B$2:$B$6347=$E206),(LEN(db!$G$2:$G$6347)-LEN(SUBSTITUTE((UPPER(db!$G$2:$G$6347)),UPPER(U$137),"")))/LEN(U$137)))</f>
        <v>0</v>
      </c>
      <c r="V206" s="30">
        <f>IF(V$137="","",SUMPRODUCT(--(db!$B$2:$B$6347=$E206),(LEN(db!$G$2:$G$6347)-LEN(SUBSTITUTE((UPPER(db!$G$2:$G$6347)),UPPER(V$137),"")))/LEN(V$137)))</f>
        <v>0</v>
      </c>
      <c r="W206" s="30">
        <f>IF(W$137="","",SUMPRODUCT(--(db!$B$2:$B$6347=$E206),(LEN(db!$G$2:$G$6347)-LEN(SUBSTITUTE((UPPER(db!$G$2:$G$6347)),UPPER(W$137),"")))/LEN(W$137)))</f>
        <v>0</v>
      </c>
      <c r="X206" s="30">
        <f>IF(X$137="","",SUMPRODUCT(--(db!$B$2:$B$6347=$E206),(LEN(db!$G$2:$G$6347)-LEN(SUBSTITUTE((UPPER(db!$G$2:$G$6347)),UPPER(X$137),"")))/LEN(X$137)))</f>
        <v>0</v>
      </c>
      <c r="Y206" s="30">
        <f>IF(Y$137="","",SUMPRODUCT(--(db!$B$2:$B$6347=$E206),(LEN(db!$G$2:$G$6347)-LEN(SUBSTITUTE((UPPER(db!$G$2:$G$6347)),UPPER(Y$137),"")))/LEN(Y$137)))</f>
        <v>0</v>
      </c>
      <c r="Z206" s="30">
        <f>IF(Z$137="","",SUMPRODUCT(--(db!$B$2:$B$6347=$E206),(LEN(db!$G$2:$G$6347)-LEN(SUBSTITUTE((UPPER(db!$G$2:$G$6347)),UPPER(Z$137),"")))/LEN(Z$137)))</f>
        <v>0</v>
      </c>
      <c r="AA206" s="30">
        <f>IF(AA$137="","",SUMPRODUCT(--(db!$B$2:$B$6347=$E206),(LEN(db!$G$2:$G$6347)-LEN(SUBSTITUTE((UPPER(db!$G$2:$G$6347)),UPPER(AA$137),"")))/LEN(AA$137)))</f>
        <v>0</v>
      </c>
      <c r="AB206" s="30">
        <f>IF(AB$137="","",SUMPRODUCT(--(db!$B$2:$B$6347=$E206),(LEN(db!$G$2:$G$6347)-LEN(SUBSTITUTE((UPPER(db!$G$2:$G$6347)),UPPER(AB$137),"")))/LEN(AB$137)))</f>
        <v>0</v>
      </c>
      <c r="AC206" s="30">
        <f>IF(AC$137="","",SUMPRODUCT(--(db!$B$2:$B$6347=$E206),(LEN(db!$G$2:$G$6347)-LEN(SUBSTITUTE((UPPER(db!$G$2:$G$6347)),UPPER(AC$137),"")))/LEN(AC$137)))</f>
        <v>0</v>
      </c>
      <c r="AD206" s="30">
        <f>IF(AD$137="","",SUMPRODUCT(--(db!$B$2:$B$6347=$E206),(LEN(db!$G$2:$G$6347)-LEN(SUBSTITUTE((UPPER(db!$G$2:$G$6347)),UPPER(AD$137),"")))/LEN(AD$137)))</f>
        <v>0</v>
      </c>
      <c r="AE206" s="30">
        <f>IF(AE$137="","",SUMPRODUCT(--(db!$B$2:$B$6347=$E206),(LEN(db!$G$2:$G$6347)-LEN(SUBSTITUTE((UPPER(db!$G$2:$G$6347)),UPPER(AE$137),"")))/LEN(AE$137)))</f>
        <v>0</v>
      </c>
      <c r="AF206" s="30">
        <f>IF(AF$137="","",SUMPRODUCT(--(db!$B$2:$B$6347=$E206),(LEN(db!$G$2:$G$6347)-LEN(SUBSTITUTE((UPPER(db!$G$2:$G$6347)),UPPER(AF$137),"")))/LEN(AF$137)))</f>
        <v>0</v>
      </c>
      <c r="AG206" s="30">
        <f>IF(AG$137="","",SUMPRODUCT(--(db!$B$2:$B$6347=$E206),(LEN(db!$G$2:$G$6347)-LEN(SUBSTITUTE((UPPER(db!$G$2:$G$6347)),UPPER(AG$137),"")))/LEN(AG$137)))</f>
        <v>0</v>
      </c>
      <c r="AH206" s="30">
        <f>IF(AH$137="","",SUMPRODUCT(--(db!$B$2:$B$6347=$E206),(LEN(db!$G$2:$G$6347)-LEN(SUBSTITUTE((UPPER(db!$G$2:$G$6347)),UPPER(AH$137),"")))/LEN(AH$137)))</f>
        <v>0</v>
      </c>
      <c r="AI206" s="30">
        <f>IF(AI$137="","",SUMPRODUCT(--(db!$B$2:$B$6347=$E206),(LEN(db!$G$2:$G$6347)-LEN(SUBSTITUTE((UPPER(db!$G$2:$G$6347)),UPPER(AI$137),"")))/LEN(AI$137)))</f>
        <v>0</v>
      </c>
      <c r="AJ206" s="30">
        <f>IF(AJ$137="","",SUMPRODUCT(--(db!$B$2:$B$6347=$E206),(LEN(db!$G$2:$G$6347)-LEN(SUBSTITUTE((UPPER(db!$G$2:$G$6347)),UPPER(AJ$137),"")))/LEN(AJ$137)))</f>
        <v>0</v>
      </c>
      <c r="AK206" s="30">
        <f>IF(AK$137="","",SUMPRODUCT(--(db!$B$2:$B$6347=$E206),(LEN(db!$G$2:$G$6347)-LEN(SUBSTITUTE((UPPER(db!$G$2:$G$6347)),UPPER(AK$137),"")))/LEN(AK$137)))</f>
        <v>0</v>
      </c>
      <c r="AL206" s="30">
        <f>IF(AL$137="","",SUMPRODUCT(--(db!$B$2:$B$6347=$E206),(LEN(db!$G$2:$G$6347)-LEN(SUBSTITUTE((UPPER(db!$G$2:$G$6347)),UPPER(AL$137),"")))/LEN(AL$137)))</f>
        <v>0</v>
      </c>
      <c r="AM206" s="30">
        <f>IF(AM$137="","",SUMPRODUCT(--(db!$B$2:$B$6347=$E206),(LEN(db!$G$2:$G$6347)-LEN(SUBSTITUTE((UPPER(db!$G$2:$G$6347)),UPPER(AM$137),"")))/LEN(AM$137)))</f>
        <v>0</v>
      </c>
      <c r="AN206" s="30">
        <f>IF(AN$137="","",SUMPRODUCT(--(db!$B$2:$B$6347=$E206),(LEN(db!$G$2:$G$6347)-LEN(SUBSTITUTE((UPPER(db!$G$2:$G$6347)),UPPER(AN$137),"")))/LEN(AN$137)))</f>
        <v>0</v>
      </c>
      <c r="AO206" s="30">
        <f>IF(AO$137="","",SUMPRODUCT(--(db!$B$2:$B$6347=$E206),(LEN(db!$G$2:$G$6347)-LEN(SUBSTITUTE((UPPER(db!$G$2:$G$6347)),UPPER(AO$137),"")))/LEN(AO$137)))</f>
        <v>0</v>
      </c>
      <c r="AP206" s="30">
        <f>IF(AP$137="","",SUMPRODUCT(--(db!$B$2:$B$6347=$E206),(LEN(db!$G$2:$G$6347)-LEN(SUBSTITUTE((UPPER(db!$G$2:$G$6347)),UPPER(AP$137),"")))/LEN(AP$137)))</f>
        <v>0</v>
      </c>
      <c r="AQ206" s="222">
        <f>IF(AQ$137="","",SUMPRODUCT(--(db!$B$2:$B$6347=$E206),(LEN(db!$G$2:$G$6347)-LEN(SUBSTITUTE((UPPER(db!$G$2:$G$6347)),UPPER(AQ$137),"")))/LEN(AQ$137)))</f>
        <v>0</v>
      </c>
      <c r="AR206" s="120">
        <v>69</v>
      </c>
      <c r="AS206" s="115"/>
      <c r="AT206" s="115"/>
      <c r="AU206" s="122">
        <f t="shared" si="36"/>
        <v>0</v>
      </c>
    </row>
    <row r="207" spans="3:55" x14ac:dyDescent="0.25">
      <c r="C207" s="115"/>
      <c r="D207" s="115"/>
      <c r="E207" s="116">
        <v>70</v>
      </c>
      <c r="F207" s="221">
        <f>IF(F$137="","",SUMPRODUCT(--(db!$B$2:$B$6347=$E207),(LEN(db!$G$2:$G$6347)-LEN(SUBSTITUTE((UPPER(db!$G$2:$G$6347)),UPPER(F$137),"")))/LEN(F$137)))</f>
        <v>0</v>
      </c>
      <c r="G207" s="30">
        <f>IF(G$137="","",SUMPRODUCT(--(db!$B$2:$B$6347=$E207),(LEN(db!$G$2:$G$6347)-LEN(SUBSTITUTE((UPPER(db!$G$2:$G$6347)),UPPER(G$137),"")))/LEN(G$137)))</f>
        <v>0</v>
      </c>
      <c r="H207" s="30">
        <f>IF(H$137="","",SUMPRODUCT(--(db!$B$2:$B$6347=$E207),(LEN(db!$G$2:$G$6347)-LEN(SUBSTITUTE((UPPER(db!$G$2:$G$6347)),UPPER(H$137),"")))/LEN(H$137)))</f>
        <v>0</v>
      </c>
      <c r="I207" s="30">
        <f>IF(I$137="","",SUMPRODUCT(--(db!$B$2:$B$6347=$E207),(LEN(db!$G$2:$G$6347)-LEN(SUBSTITUTE((UPPER(db!$G$2:$G$6347)),UPPER(I$137),"")))/LEN(I$137)))</f>
        <v>0</v>
      </c>
      <c r="J207" s="30">
        <f>IF(J$137="","",SUMPRODUCT(--(db!$B$2:$B$6347=$E207),(LEN(db!$G$2:$G$6347)-LEN(SUBSTITUTE((UPPER(db!$G$2:$G$6347)),UPPER(J$137),"")))/LEN(J$137)))</f>
        <v>0</v>
      </c>
      <c r="K207" s="30">
        <f>IF(K$137="","",SUMPRODUCT(--(db!$B$2:$B$6347=$E207),(LEN(db!$G$2:$G$6347)-LEN(SUBSTITUTE((UPPER(db!$G$2:$G$6347)),UPPER(K$137),"")))/LEN(K$137)))</f>
        <v>0</v>
      </c>
      <c r="L207" s="30">
        <f>IF(L$137="","",SUMPRODUCT(--(db!$B$2:$B$6347=$E207),(LEN(db!$G$2:$G$6347)-LEN(SUBSTITUTE((UPPER(db!$G$2:$G$6347)),UPPER(L$137),"")))/LEN(L$137)))</f>
        <v>0</v>
      </c>
      <c r="M207" s="30">
        <f>IF(M$137="","",SUMPRODUCT(--(db!$B$2:$B$6347=$E207),(LEN(db!$G$2:$G$6347)-LEN(SUBSTITUTE((UPPER(db!$G$2:$G$6347)),UPPER(M$137),"")))/LEN(M$137)))</f>
        <v>0</v>
      </c>
      <c r="N207" s="30">
        <f>IF(N$137="","",SUMPRODUCT(--(db!$B$2:$B$6347=$E207),(LEN(db!$G$2:$G$6347)-LEN(SUBSTITUTE((UPPER(db!$G$2:$G$6347)),UPPER(N$137),"")))/LEN(N$137)))</f>
        <v>0</v>
      </c>
      <c r="O207" s="30">
        <f>IF(O$137="","",SUMPRODUCT(--(db!$B$2:$B$6347=$E207),(LEN(db!$G$2:$G$6347)-LEN(SUBSTITUTE((UPPER(db!$G$2:$G$6347)),UPPER(O$137),"")))/LEN(O$137)))</f>
        <v>0</v>
      </c>
      <c r="P207" s="30">
        <f>IF(P$137="","",SUMPRODUCT(--(db!$B$2:$B$6347=$E207),(LEN(db!$G$2:$G$6347)-LEN(SUBSTITUTE((UPPER(db!$G$2:$G$6347)),UPPER(P$137),"")))/LEN(P$137)))</f>
        <v>0</v>
      </c>
      <c r="Q207" s="30">
        <f>IF(Q$137="","",SUMPRODUCT(--(db!$B$2:$B$6347=$E207),(LEN(db!$G$2:$G$6347)-LEN(SUBSTITUTE((UPPER(db!$G$2:$G$6347)),UPPER(Q$137),"")))/LEN(Q$137)))</f>
        <v>0</v>
      </c>
      <c r="R207" s="30">
        <f>IF(R$137="","",SUMPRODUCT(--(db!$B$2:$B$6347=$E207),(LEN(db!$G$2:$G$6347)-LEN(SUBSTITUTE((UPPER(db!$G$2:$G$6347)),UPPER(R$137),"")))/LEN(R$137)))</f>
        <v>0</v>
      </c>
      <c r="S207" s="30">
        <f>IF(S$137="","",SUMPRODUCT(--(db!$B$2:$B$6347=$E207),(LEN(db!$G$2:$G$6347)-LEN(SUBSTITUTE((UPPER(db!$G$2:$G$6347)),UPPER(S$137),"")))/LEN(S$137)))</f>
        <v>0</v>
      </c>
      <c r="T207" s="30">
        <f>IF(T$137="","",SUMPRODUCT(--(db!$B$2:$B$6347=$E207),(LEN(db!$G$2:$G$6347)-LEN(SUBSTITUTE((UPPER(db!$G$2:$G$6347)),UPPER(T$137),"")))/LEN(T$137)))</f>
        <v>0</v>
      </c>
      <c r="U207" s="30">
        <f>IF(U$137="","",SUMPRODUCT(--(db!$B$2:$B$6347=$E207),(LEN(db!$G$2:$G$6347)-LEN(SUBSTITUTE((UPPER(db!$G$2:$G$6347)),UPPER(U$137),"")))/LEN(U$137)))</f>
        <v>0</v>
      </c>
      <c r="V207" s="30">
        <f>IF(V$137="","",SUMPRODUCT(--(db!$B$2:$B$6347=$E207),(LEN(db!$G$2:$G$6347)-LEN(SUBSTITUTE((UPPER(db!$G$2:$G$6347)),UPPER(V$137),"")))/LEN(V$137)))</f>
        <v>0</v>
      </c>
      <c r="W207" s="30">
        <f>IF(W$137="","",SUMPRODUCT(--(db!$B$2:$B$6347=$E207),(LEN(db!$G$2:$G$6347)-LEN(SUBSTITUTE((UPPER(db!$G$2:$G$6347)),UPPER(W$137),"")))/LEN(W$137)))</f>
        <v>0</v>
      </c>
      <c r="X207" s="30">
        <f>IF(X$137="","",SUMPRODUCT(--(db!$B$2:$B$6347=$E207),(LEN(db!$G$2:$G$6347)-LEN(SUBSTITUTE((UPPER(db!$G$2:$G$6347)),UPPER(X$137),"")))/LEN(X$137)))</f>
        <v>0</v>
      </c>
      <c r="Y207" s="30">
        <f>IF(Y$137="","",SUMPRODUCT(--(db!$B$2:$B$6347=$E207),(LEN(db!$G$2:$G$6347)-LEN(SUBSTITUTE((UPPER(db!$G$2:$G$6347)),UPPER(Y$137),"")))/LEN(Y$137)))</f>
        <v>0</v>
      </c>
      <c r="Z207" s="30">
        <f>IF(Z$137="","",SUMPRODUCT(--(db!$B$2:$B$6347=$E207),(LEN(db!$G$2:$G$6347)-LEN(SUBSTITUTE((UPPER(db!$G$2:$G$6347)),UPPER(Z$137),"")))/LEN(Z$137)))</f>
        <v>0</v>
      </c>
      <c r="AA207" s="30">
        <f>IF(AA$137="","",SUMPRODUCT(--(db!$B$2:$B$6347=$E207),(LEN(db!$G$2:$G$6347)-LEN(SUBSTITUTE((UPPER(db!$G$2:$G$6347)),UPPER(AA$137),"")))/LEN(AA$137)))</f>
        <v>0</v>
      </c>
      <c r="AB207" s="30">
        <f>IF(AB$137="","",SUMPRODUCT(--(db!$B$2:$B$6347=$E207),(LEN(db!$G$2:$G$6347)-LEN(SUBSTITUTE((UPPER(db!$G$2:$G$6347)),UPPER(AB$137),"")))/LEN(AB$137)))</f>
        <v>0</v>
      </c>
      <c r="AC207" s="30">
        <f>IF(AC$137="","",SUMPRODUCT(--(db!$B$2:$B$6347=$E207),(LEN(db!$G$2:$G$6347)-LEN(SUBSTITUTE((UPPER(db!$G$2:$G$6347)),UPPER(AC$137),"")))/LEN(AC$137)))</f>
        <v>0</v>
      </c>
      <c r="AD207" s="30">
        <f>IF(AD$137="","",SUMPRODUCT(--(db!$B$2:$B$6347=$E207),(LEN(db!$G$2:$G$6347)-LEN(SUBSTITUTE((UPPER(db!$G$2:$G$6347)),UPPER(AD$137),"")))/LEN(AD$137)))</f>
        <v>0</v>
      </c>
      <c r="AE207" s="30">
        <f>IF(AE$137="","",SUMPRODUCT(--(db!$B$2:$B$6347=$E207),(LEN(db!$G$2:$G$6347)-LEN(SUBSTITUTE((UPPER(db!$G$2:$G$6347)),UPPER(AE$137),"")))/LEN(AE$137)))</f>
        <v>0</v>
      </c>
      <c r="AF207" s="30">
        <f>IF(AF$137="","",SUMPRODUCT(--(db!$B$2:$B$6347=$E207),(LEN(db!$G$2:$G$6347)-LEN(SUBSTITUTE((UPPER(db!$G$2:$G$6347)),UPPER(AF$137),"")))/LEN(AF$137)))</f>
        <v>0</v>
      </c>
      <c r="AG207" s="30">
        <f>IF(AG$137="","",SUMPRODUCT(--(db!$B$2:$B$6347=$E207),(LEN(db!$G$2:$G$6347)-LEN(SUBSTITUTE((UPPER(db!$G$2:$G$6347)),UPPER(AG$137),"")))/LEN(AG$137)))</f>
        <v>0</v>
      </c>
      <c r="AH207" s="30">
        <f>IF(AH$137="","",SUMPRODUCT(--(db!$B$2:$B$6347=$E207),(LEN(db!$G$2:$G$6347)-LEN(SUBSTITUTE((UPPER(db!$G$2:$G$6347)),UPPER(AH$137),"")))/LEN(AH$137)))</f>
        <v>0</v>
      </c>
      <c r="AI207" s="30">
        <f>IF(AI$137="","",SUMPRODUCT(--(db!$B$2:$B$6347=$E207),(LEN(db!$G$2:$G$6347)-LEN(SUBSTITUTE((UPPER(db!$G$2:$G$6347)),UPPER(AI$137),"")))/LEN(AI$137)))</f>
        <v>0</v>
      </c>
      <c r="AJ207" s="30">
        <f>IF(AJ$137="","",SUMPRODUCT(--(db!$B$2:$B$6347=$E207),(LEN(db!$G$2:$G$6347)-LEN(SUBSTITUTE((UPPER(db!$G$2:$G$6347)),UPPER(AJ$137),"")))/LEN(AJ$137)))</f>
        <v>0</v>
      </c>
      <c r="AK207" s="30">
        <f>IF(AK$137="","",SUMPRODUCT(--(db!$B$2:$B$6347=$E207),(LEN(db!$G$2:$G$6347)-LEN(SUBSTITUTE((UPPER(db!$G$2:$G$6347)),UPPER(AK$137),"")))/LEN(AK$137)))</f>
        <v>0</v>
      </c>
      <c r="AL207" s="30">
        <f>IF(AL$137="","",SUMPRODUCT(--(db!$B$2:$B$6347=$E207),(LEN(db!$G$2:$G$6347)-LEN(SUBSTITUTE((UPPER(db!$G$2:$G$6347)),UPPER(AL$137),"")))/LEN(AL$137)))</f>
        <v>0</v>
      </c>
      <c r="AM207" s="30">
        <f>IF(AM$137="","",SUMPRODUCT(--(db!$B$2:$B$6347=$E207),(LEN(db!$G$2:$G$6347)-LEN(SUBSTITUTE((UPPER(db!$G$2:$G$6347)),UPPER(AM$137),"")))/LEN(AM$137)))</f>
        <v>0</v>
      </c>
      <c r="AN207" s="30">
        <f>IF(AN$137="","",SUMPRODUCT(--(db!$B$2:$B$6347=$E207),(LEN(db!$G$2:$G$6347)-LEN(SUBSTITUTE((UPPER(db!$G$2:$G$6347)),UPPER(AN$137),"")))/LEN(AN$137)))</f>
        <v>0</v>
      </c>
      <c r="AO207" s="30">
        <f>IF(AO$137="","",SUMPRODUCT(--(db!$B$2:$B$6347=$E207),(LEN(db!$G$2:$G$6347)-LEN(SUBSTITUTE((UPPER(db!$G$2:$G$6347)),UPPER(AO$137),"")))/LEN(AO$137)))</f>
        <v>0</v>
      </c>
      <c r="AP207" s="30">
        <f>IF(AP$137="","",SUMPRODUCT(--(db!$B$2:$B$6347=$E207),(LEN(db!$G$2:$G$6347)-LEN(SUBSTITUTE((UPPER(db!$G$2:$G$6347)),UPPER(AP$137),"")))/LEN(AP$137)))</f>
        <v>0</v>
      </c>
      <c r="AQ207" s="222">
        <f>IF(AQ$137="","",SUMPRODUCT(--(db!$B$2:$B$6347=$E207),(LEN(db!$G$2:$G$6347)-LEN(SUBSTITUTE((UPPER(db!$G$2:$G$6347)),UPPER(AQ$137),"")))/LEN(AQ$137)))</f>
        <v>0</v>
      </c>
      <c r="AR207" s="120">
        <v>70</v>
      </c>
      <c r="AS207" s="115"/>
      <c r="AT207" s="115"/>
      <c r="AU207" s="122">
        <f t="shared" si="36"/>
        <v>0</v>
      </c>
    </row>
    <row r="208" spans="3:55" x14ac:dyDescent="0.25">
      <c r="C208" s="115"/>
      <c r="D208" s="115"/>
      <c r="E208" s="116">
        <v>71</v>
      </c>
      <c r="F208" s="221">
        <f>IF(F$137="","",SUMPRODUCT(--(db!$B$2:$B$6347=$E208),(LEN(db!$G$2:$G$6347)-LEN(SUBSTITUTE((UPPER(db!$G$2:$G$6347)),UPPER(F$137),"")))/LEN(F$137)))</f>
        <v>0</v>
      </c>
      <c r="G208" s="30">
        <f>IF(G$137="","",SUMPRODUCT(--(db!$B$2:$B$6347=$E208),(LEN(db!$G$2:$G$6347)-LEN(SUBSTITUTE((UPPER(db!$G$2:$G$6347)),UPPER(G$137),"")))/LEN(G$137)))</f>
        <v>0</v>
      </c>
      <c r="H208" s="30">
        <f>IF(H$137="","",SUMPRODUCT(--(db!$B$2:$B$6347=$E208),(LEN(db!$G$2:$G$6347)-LEN(SUBSTITUTE((UPPER(db!$G$2:$G$6347)),UPPER(H$137),"")))/LEN(H$137)))</f>
        <v>0</v>
      </c>
      <c r="I208" s="30">
        <f>IF(I$137="","",SUMPRODUCT(--(db!$B$2:$B$6347=$E208),(LEN(db!$G$2:$G$6347)-LEN(SUBSTITUTE((UPPER(db!$G$2:$G$6347)),UPPER(I$137),"")))/LEN(I$137)))</f>
        <v>0</v>
      </c>
      <c r="J208" s="30">
        <f>IF(J$137="","",SUMPRODUCT(--(db!$B$2:$B$6347=$E208),(LEN(db!$G$2:$G$6347)-LEN(SUBSTITUTE((UPPER(db!$G$2:$G$6347)),UPPER(J$137),"")))/LEN(J$137)))</f>
        <v>0</v>
      </c>
      <c r="K208" s="30">
        <f>IF(K$137="","",SUMPRODUCT(--(db!$B$2:$B$6347=$E208),(LEN(db!$G$2:$G$6347)-LEN(SUBSTITUTE((UPPER(db!$G$2:$G$6347)),UPPER(K$137),"")))/LEN(K$137)))</f>
        <v>0</v>
      </c>
      <c r="L208" s="30">
        <f>IF(L$137="","",SUMPRODUCT(--(db!$B$2:$B$6347=$E208),(LEN(db!$G$2:$G$6347)-LEN(SUBSTITUTE((UPPER(db!$G$2:$G$6347)),UPPER(L$137),"")))/LEN(L$137)))</f>
        <v>0</v>
      </c>
      <c r="M208" s="30">
        <f>IF(M$137="","",SUMPRODUCT(--(db!$B$2:$B$6347=$E208),(LEN(db!$G$2:$G$6347)-LEN(SUBSTITUTE((UPPER(db!$G$2:$G$6347)),UPPER(M$137),"")))/LEN(M$137)))</f>
        <v>0</v>
      </c>
      <c r="N208" s="30">
        <f>IF(N$137="","",SUMPRODUCT(--(db!$B$2:$B$6347=$E208),(LEN(db!$G$2:$G$6347)-LEN(SUBSTITUTE((UPPER(db!$G$2:$G$6347)),UPPER(N$137),"")))/LEN(N$137)))</f>
        <v>0</v>
      </c>
      <c r="O208" s="30">
        <f>IF(O$137="","",SUMPRODUCT(--(db!$B$2:$B$6347=$E208),(LEN(db!$G$2:$G$6347)-LEN(SUBSTITUTE((UPPER(db!$G$2:$G$6347)),UPPER(O$137),"")))/LEN(O$137)))</f>
        <v>0</v>
      </c>
      <c r="P208" s="30">
        <f>IF(P$137="","",SUMPRODUCT(--(db!$B$2:$B$6347=$E208),(LEN(db!$G$2:$G$6347)-LEN(SUBSTITUTE((UPPER(db!$G$2:$G$6347)),UPPER(P$137),"")))/LEN(P$137)))</f>
        <v>0</v>
      </c>
      <c r="Q208" s="30">
        <f>IF(Q$137="","",SUMPRODUCT(--(db!$B$2:$B$6347=$E208),(LEN(db!$G$2:$G$6347)-LEN(SUBSTITUTE((UPPER(db!$G$2:$G$6347)),UPPER(Q$137),"")))/LEN(Q$137)))</f>
        <v>0</v>
      </c>
      <c r="R208" s="30">
        <f>IF(R$137="","",SUMPRODUCT(--(db!$B$2:$B$6347=$E208),(LEN(db!$G$2:$G$6347)-LEN(SUBSTITUTE((UPPER(db!$G$2:$G$6347)),UPPER(R$137),"")))/LEN(R$137)))</f>
        <v>0</v>
      </c>
      <c r="S208" s="30">
        <f>IF(S$137="","",SUMPRODUCT(--(db!$B$2:$B$6347=$E208),(LEN(db!$G$2:$G$6347)-LEN(SUBSTITUTE((UPPER(db!$G$2:$G$6347)),UPPER(S$137),"")))/LEN(S$137)))</f>
        <v>0</v>
      </c>
      <c r="T208" s="30">
        <f>IF(T$137="","",SUMPRODUCT(--(db!$B$2:$B$6347=$E208),(LEN(db!$G$2:$G$6347)-LEN(SUBSTITUTE((UPPER(db!$G$2:$G$6347)),UPPER(T$137),"")))/LEN(T$137)))</f>
        <v>0</v>
      </c>
      <c r="U208" s="30">
        <f>IF(U$137="","",SUMPRODUCT(--(db!$B$2:$B$6347=$E208),(LEN(db!$G$2:$G$6347)-LEN(SUBSTITUTE((UPPER(db!$G$2:$G$6347)),UPPER(U$137),"")))/LEN(U$137)))</f>
        <v>0</v>
      </c>
      <c r="V208" s="30">
        <f>IF(V$137="","",SUMPRODUCT(--(db!$B$2:$B$6347=$E208),(LEN(db!$G$2:$G$6347)-LEN(SUBSTITUTE((UPPER(db!$G$2:$G$6347)),UPPER(V$137),"")))/LEN(V$137)))</f>
        <v>0</v>
      </c>
      <c r="W208" s="30">
        <f>IF(W$137="","",SUMPRODUCT(--(db!$B$2:$B$6347=$E208),(LEN(db!$G$2:$G$6347)-LEN(SUBSTITUTE((UPPER(db!$G$2:$G$6347)),UPPER(W$137),"")))/LEN(W$137)))</f>
        <v>0</v>
      </c>
      <c r="X208" s="30">
        <f>IF(X$137="","",SUMPRODUCT(--(db!$B$2:$B$6347=$E208),(LEN(db!$G$2:$G$6347)-LEN(SUBSTITUTE((UPPER(db!$G$2:$G$6347)),UPPER(X$137),"")))/LEN(X$137)))</f>
        <v>0</v>
      </c>
      <c r="Y208" s="30">
        <f>IF(Y$137="","",SUMPRODUCT(--(db!$B$2:$B$6347=$E208),(LEN(db!$G$2:$G$6347)-LEN(SUBSTITUTE((UPPER(db!$G$2:$G$6347)),UPPER(Y$137),"")))/LEN(Y$137)))</f>
        <v>0</v>
      </c>
      <c r="Z208" s="30">
        <f>IF(Z$137="","",SUMPRODUCT(--(db!$B$2:$B$6347=$E208),(LEN(db!$G$2:$G$6347)-LEN(SUBSTITUTE((UPPER(db!$G$2:$G$6347)),UPPER(Z$137),"")))/LEN(Z$137)))</f>
        <v>0</v>
      </c>
      <c r="AA208" s="30">
        <f>IF(AA$137="","",SUMPRODUCT(--(db!$B$2:$B$6347=$E208),(LEN(db!$G$2:$G$6347)-LEN(SUBSTITUTE((UPPER(db!$G$2:$G$6347)),UPPER(AA$137),"")))/LEN(AA$137)))</f>
        <v>0</v>
      </c>
      <c r="AB208" s="30">
        <f>IF(AB$137="","",SUMPRODUCT(--(db!$B$2:$B$6347=$E208),(LEN(db!$G$2:$G$6347)-LEN(SUBSTITUTE((UPPER(db!$G$2:$G$6347)),UPPER(AB$137),"")))/LEN(AB$137)))</f>
        <v>0</v>
      </c>
      <c r="AC208" s="30">
        <f>IF(AC$137="","",SUMPRODUCT(--(db!$B$2:$B$6347=$E208),(LEN(db!$G$2:$G$6347)-LEN(SUBSTITUTE((UPPER(db!$G$2:$G$6347)),UPPER(AC$137),"")))/LEN(AC$137)))</f>
        <v>0</v>
      </c>
      <c r="AD208" s="30">
        <f>IF(AD$137="","",SUMPRODUCT(--(db!$B$2:$B$6347=$E208),(LEN(db!$G$2:$G$6347)-LEN(SUBSTITUTE((UPPER(db!$G$2:$G$6347)),UPPER(AD$137),"")))/LEN(AD$137)))</f>
        <v>0</v>
      </c>
      <c r="AE208" s="30">
        <f>IF(AE$137="","",SUMPRODUCT(--(db!$B$2:$B$6347=$E208),(LEN(db!$G$2:$G$6347)-LEN(SUBSTITUTE((UPPER(db!$G$2:$G$6347)),UPPER(AE$137),"")))/LEN(AE$137)))</f>
        <v>0</v>
      </c>
      <c r="AF208" s="30">
        <f>IF(AF$137="","",SUMPRODUCT(--(db!$B$2:$B$6347=$E208),(LEN(db!$G$2:$G$6347)-LEN(SUBSTITUTE((UPPER(db!$G$2:$G$6347)),UPPER(AF$137),"")))/LEN(AF$137)))</f>
        <v>0</v>
      </c>
      <c r="AG208" s="30">
        <f>IF(AG$137="","",SUMPRODUCT(--(db!$B$2:$B$6347=$E208),(LEN(db!$G$2:$G$6347)-LEN(SUBSTITUTE((UPPER(db!$G$2:$G$6347)),UPPER(AG$137),"")))/LEN(AG$137)))</f>
        <v>0</v>
      </c>
      <c r="AH208" s="30">
        <f>IF(AH$137="","",SUMPRODUCT(--(db!$B$2:$B$6347=$E208),(LEN(db!$G$2:$G$6347)-LEN(SUBSTITUTE((UPPER(db!$G$2:$G$6347)),UPPER(AH$137),"")))/LEN(AH$137)))</f>
        <v>0</v>
      </c>
      <c r="AI208" s="30">
        <f>IF(AI$137="","",SUMPRODUCT(--(db!$B$2:$B$6347=$E208),(LEN(db!$G$2:$G$6347)-LEN(SUBSTITUTE((UPPER(db!$G$2:$G$6347)),UPPER(AI$137),"")))/LEN(AI$137)))</f>
        <v>0</v>
      </c>
      <c r="AJ208" s="30">
        <f>IF(AJ$137="","",SUMPRODUCT(--(db!$B$2:$B$6347=$E208),(LEN(db!$G$2:$G$6347)-LEN(SUBSTITUTE((UPPER(db!$G$2:$G$6347)),UPPER(AJ$137),"")))/LEN(AJ$137)))</f>
        <v>0</v>
      </c>
      <c r="AK208" s="30">
        <f>IF(AK$137="","",SUMPRODUCT(--(db!$B$2:$B$6347=$E208),(LEN(db!$G$2:$G$6347)-LEN(SUBSTITUTE((UPPER(db!$G$2:$G$6347)),UPPER(AK$137),"")))/LEN(AK$137)))</f>
        <v>0</v>
      </c>
      <c r="AL208" s="30">
        <f>IF(AL$137="","",SUMPRODUCT(--(db!$B$2:$B$6347=$E208),(LEN(db!$G$2:$G$6347)-LEN(SUBSTITUTE((UPPER(db!$G$2:$G$6347)),UPPER(AL$137),"")))/LEN(AL$137)))</f>
        <v>0</v>
      </c>
      <c r="AM208" s="30">
        <f>IF(AM$137="","",SUMPRODUCT(--(db!$B$2:$B$6347=$E208),(LEN(db!$G$2:$G$6347)-LEN(SUBSTITUTE((UPPER(db!$G$2:$G$6347)),UPPER(AM$137),"")))/LEN(AM$137)))</f>
        <v>0</v>
      </c>
      <c r="AN208" s="30">
        <f>IF(AN$137="","",SUMPRODUCT(--(db!$B$2:$B$6347=$E208),(LEN(db!$G$2:$G$6347)-LEN(SUBSTITUTE((UPPER(db!$G$2:$G$6347)),UPPER(AN$137),"")))/LEN(AN$137)))</f>
        <v>0</v>
      </c>
      <c r="AO208" s="30">
        <f>IF(AO$137="","",SUMPRODUCT(--(db!$B$2:$B$6347=$E208),(LEN(db!$G$2:$G$6347)-LEN(SUBSTITUTE((UPPER(db!$G$2:$G$6347)),UPPER(AO$137),"")))/LEN(AO$137)))</f>
        <v>0</v>
      </c>
      <c r="AP208" s="30">
        <f>IF(AP$137="","",SUMPRODUCT(--(db!$B$2:$B$6347=$E208),(LEN(db!$G$2:$G$6347)-LEN(SUBSTITUTE((UPPER(db!$G$2:$G$6347)),UPPER(AP$137),"")))/LEN(AP$137)))</f>
        <v>0</v>
      </c>
      <c r="AQ208" s="222">
        <f>IF(AQ$137="","",SUMPRODUCT(--(db!$B$2:$B$6347=$E208),(LEN(db!$G$2:$G$6347)-LEN(SUBSTITUTE((UPPER(db!$G$2:$G$6347)),UPPER(AQ$137),"")))/LEN(AQ$137)))</f>
        <v>0</v>
      </c>
      <c r="AR208" s="120">
        <v>71</v>
      </c>
      <c r="AS208" s="115"/>
      <c r="AT208" s="115"/>
      <c r="AU208" s="122">
        <f t="shared" si="36"/>
        <v>0</v>
      </c>
    </row>
    <row r="209" spans="3:47" x14ac:dyDescent="0.25">
      <c r="C209" s="115"/>
      <c r="D209" s="115"/>
      <c r="E209" s="116">
        <v>72</v>
      </c>
      <c r="F209" s="221">
        <f>IF(F$137="","",SUMPRODUCT(--(db!$B$2:$B$6347=$E209),(LEN(db!$G$2:$G$6347)-LEN(SUBSTITUTE((UPPER(db!$G$2:$G$6347)),UPPER(F$137),"")))/LEN(F$137)))</f>
        <v>0</v>
      </c>
      <c r="G209" s="30">
        <f>IF(G$137="","",SUMPRODUCT(--(db!$B$2:$B$6347=$E209),(LEN(db!$G$2:$G$6347)-LEN(SUBSTITUTE((UPPER(db!$G$2:$G$6347)),UPPER(G$137),"")))/LEN(G$137)))</f>
        <v>0</v>
      </c>
      <c r="H209" s="30">
        <f>IF(H$137="","",SUMPRODUCT(--(db!$B$2:$B$6347=$E209),(LEN(db!$G$2:$G$6347)-LEN(SUBSTITUTE((UPPER(db!$G$2:$G$6347)),UPPER(H$137),"")))/LEN(H$137)))</f>
        <v>0</v>
      </c>
      <c r="I209" s="30">
        <f>IF(I$137="","",SUMPRODUCT(--(db!$B$2:$B$6347=$E209),(LEN(db!$G$2:$G$6347)-LEN(SUBSTITUTE((UPPER(db!$G$2:$G$6347)),UPPER(I$137),"")))/LEN(I$137)))</f>
        <v>0</v>
      </c>
      <c r="J209" s="30">
        <f>IF(J$137="","",SUMPRODUCT(--(db!$B$2:$B$6347=$E209),(LEN(db!$G$2:$G$6347)-LEN(SUBSTITUTE((UPPER(db!$G$2:$G$6347)),UPPER(J$137),"")))/LEN(J$137)))</f>
        <v>0</v>
      </c>
      <c r="K209" s="30">
        <f>IF(K$137="","",SUMPRODUCT(--(db!$B$2:$B$6347=$E209),(LEN(db!$G$2:$G$6347)-LEN(SUBSTITUTE((UPPER(db!$G$2:$G$6347)),UPPER(K$137),"")))/LEN(K$137)))</f>
        <v>0</v>
      </c>
      <c r="L209" s="30">
        <f>IF(L$137="","",SUMPRODUCT(--(db!$B$2:$B$6347=$E209),(LEN(db!$G$2:$G$6347)-LEN(SUBSTITUTE((UPPER(db!$G$2:$G$6347)),UPPER(L$137),"")))/LEN(L$137)))</f>
        <v>0</v>
      </c>
      <c r="M209" s="30">
        <f>IF(M$137="","",SUMPRODUCT(--(db!$B$2:$B$6347=$E209),(LEN(db!$G$2:$G$6347)-LEN(SUBSTITUTE((UPPER(db!$G$2:$G$6347)),UPPER(M$137),"")))/LEN(M$137)))</f>
        <v>0</v>
      </c>
      <c r="N209" s="30">
        <f>IF(N$137="","",SUMPRODUCT(--(db!$B$2:$B$6347=$E209),(LEN(db!$G$2:$G$6347)-LEN(SUBSTITUTE((UPPER(db!$G$2:$G$6347)),UPPER(N$137),"")))/LEN(N$137)))</f>
        <v>0</v>
      </c>
      <c r="O209" s="30">
        <f>IF(O$137="","",SUMPRODUCT(--(db!$B$2:$B$6347=$E209),(LEN(db!$G$2:$G$6347)-LEN(SUBSTITUTE((UPPER(db!$G$2:$G$6347)),UPPER(O$137),"")))/LEN(O$137)))</f>
        <v>0</v>
      </c>
      <c r="P209" s="30">
        <f>IF(P$137="","",SUMPRODUCT(--(db!$B$2:$B$6347=$E209),(LEN(db!$G$2:$G$6347)-LEN(SUBSTITUTE((UPPER(db!$G$2:$G$6347)),UPPER(P$137),"")))/LEN(P$137)))</f>
        <v>0</v>
      </c>
      <c r="Q209" s="30">
        <f>IF(Q$137="","",SUMPRODUCT(--(db!$B$2:$B$6347=$E209),(LEN(db!$G$2:$G$6347)-LEN(SUBSTITUTE((UPPER(db!$G$2:$G$6347)),UPPER(Q$137),"")))/LEN(Q$137)))</f>
        <v>0</v>
      </c>
      <c r="R209" s="30">
        <f>IF(R$137="","",SUMPRODUCT(--(db!$B$2:$B$6347=$E209),(LEN(db!$G$2:$G$6347)-LEN(SUBSTITUTE((UPPER(db!$G$2:$G$6347)),UPPER(R$137),"")))/LEN(R$137)))</f>
        <v>0</v>
      </c>
      <c r="S209" s="30">
        <f>IF(S$137="","",SUMPRODUCT(--(db!$B$2:$B$6347=$E209),(LEN(db!$G$2:$G$6347)-LEN(SUBSTITUTE((UPPER(db!$G$2:$G$6347)),UPPER(S$137),"")))/LEN(S$137)))</f>
        <v>0</v>
      </c>
      <c r="T209" s="30">
        <f>IF(T$137="","",SUMPRODUCT(--(db!$B$2:$B$6347=$E209),(LEN(db!$G$2:$G$6347)-LEN(SUBSTITUTE((UPPER(db!$G$2:$G$6347)),UPPER(T$137),"")))/LEN(T$137)))</f>
        <v>0</v>
      </c>
      <c r="U209" s="30">
        <f>IF(U$137="","",SUMPRODUCT(--(db!$B$2:$B$6347=$E209),(LEN(db!$G$2:$G$6347)-LEN(SUBSTITUTE((UPPER(db!$G$2:$G$6347)),UPPER(U$137),"")))/LEN(U$137)))</f>
        <v>0</v>
      </c>
      <c r="V209" s="30">
        <f>IF(V$137="","",SUMPRODUCT(--(db!$B$2:$B$6347=$E209),(LEN(db!$G$2:$G$6347)-LEN(SUBSTITUTE((UPPER(db!$G$2:$G$6347)),UPPER(V$137),"")))/LEN(V$137)))</f>
        <v>0</v>
      </c>
      <c r="W209" s="30">
        <f>IF(W$137="","",SUMPRODUCT(--(db!$B$2:$B$6347=$E209),(LEN(db!$G$2:$G$6347)-LEN(SUBSTITUTE((UPPER(db!$G$2:$G$6347)),UPPER(W$137),"")))/LEN(W$137)))</f>
        <v>0</v>
      </c>
      <c r="X209" s="30">
        <f>IF(X$137="","",SUMPRODUCT(--(db!$B$2:$B$6347=$E209),(LEN(db!$G$2:$G$6347)-LEN(SUBSTITUTE((UPPER(db!$G$2:$G$6347)),UPPER(X$137),"")))/LEN(X$137)))</f>
        <v>0</v>
      </c>
      <c r="Y209" s="30">
        <f>IF(Y$137="","",SUMPRODUCT(--(db!$B$2:$B$6347=$E209),(LEN(db!$G$2:$G$6347)-LEN(SUBSTITUTE((UPPER(db!$G$2:$G$6347)),UPPER(Y$137),"")))/LEN(Y$137)))</f>
        <v>0</v>
      </c>
      <c r="Z209" s="30">
        <f>IF(Z$137="","",SUMPRODUCT(--(db!$B$2:$B$6347=$E209),(LEN(db!$G$2:$G$6347)-LEN(SUBSTITUTE((UPPER(db!$G$2:$G$6347)),UPPER(Z$137),"")))/LEN(Z$137)))</f>
        <v>0</v>
      </c>
      <c r="AA209" s="30">
        <f>IF(AA$137="","",SUMPRODUCT(--(db!$B$2:$B$6347=$E209),(LEN(db!$G$2:$G$6347)-LEN(SUBSTITUTE((UPPER(db!$G$2:$G$6347)),UPPER(AA$137),"")))/LEN(AA$137)))</f>
        <v>0</v>
      </c>
      <c r="AB209" s="30">
        <f>IF(AB$137="","",SUMPRODUCT(--(db!$B$2:$B$6347=$E209),(LEN(db!$G$2:$G$6347)-LEN(SUBSTITUTE((UPPER(db!$G$2:$G$6347)),UPPER(AB$137),"")))/LEN(AB$137)))</f>
        <v>0</v>
      </c>
      <c r="AC209" s="30">
        <f>IF(AC$137="","",SUMPRODUCT(--(db!$B$2:$B$6347=$E209),(LEN(db!$G$2:$G$6347)-LEN(SUBSTITUTE((UPPER(db!$G$2:$G$6347)),UPPER(AC$137),"")))/LEN(AC$137)))</f>
        <v>0</v>
      </c>
      <c r="AD209" s="30">
        <f>IF(AD$137="","",SUMPRODUCT(--(db!$B$2:$B$6347=$E209),(LEN(db!$G$2:$G$6347)-LEN(SUBSTITUTE((UPPER(db!$G$2:$G$6347)),UPPER(AD$137),"")))/LEN(AD$137)))</f>
        <v>0</v>
      </c>
      <c r="AE209" s="30">
        <f>IF(AE$137="","",SUMPRODUCT(--(db!$B$2:$B$6347=$E209),(LEN(db!$G$2:$G$6347)-LEN(SUBSTITUTE((UPPER(db!$G$2:$G$6347)),UPPER(AE$137),"")))/LEN(AE$137)))</f>
        <v>0</v>
      </c>
      <c r="AF209" s="30">
        <f>IF(AF$137="","",SUMPRODUCT(--(db!$B$2:$B$6347=$E209),(LEN(db!$G$2:$G$6347)-LEN(SUBSTITUTE((UPPER(db!$G$2:$G$6347)),UPPER(AF$137),"")))/LEN(AF$137)))</f>
        <v>0</v>
      </c>
      <c r="AG209" s="30">
        <f>IF(AG$137="","",SUMPRODUCT(--(db!$B$2:$B$6347=$E209),(LEN(db!$G$2:$G$6347)-LEN(SUBSTITUTE((UPPER(db!$G$2:$G$6347)),UPPER(AG$137),"")))/LEN(AG$137)))</f>
        <v>0</v>
      </c>
      <c r="AH209" s="30">
        <f>IF(AH$137="","",SUMPRODUCT(--(db!$B$2:$B$6347=$E209),(LEN(db!$G$2:$G$6347)-LEN(SUBSTITUTE((UPPER(db!$G$2:$G$6347)),UPPER(AH$137),"")))/LEN(AH$137)))</f>
        <v>0</v>
      </c>
      <c r="AI209" s="30">
        <f>IF(AI$137="","",SUMPRODUCT(--(db!$B$2:$B$6347=$E209),(LEN(db!$G$2:$G$6347)-LEN(SUBSTITUTE((UPPER(db!$G$2:$G$6347)),UPPER(AI$137),"")))/LEN(AI$137)))</f>
        <v>0</v>
      </c>
      <c r="AJ209" s="30">
        <f>IF(AJ$137="","",SUMPRODUCT(--(db!$B$2:$B$6347=$E209),(LEN(db!$G$2:$G$6347)-LEN(SUBSTITUTE((UPPER(db!$G$2:$G$6347)),UPPER(AJ$137),"")))/LEN(AJ$137)))</f>
        <v>0</v>
      </c>
      <c r="AK209" s="30">
        <f>IF(AK$137="","",SUMPRODUCT(--(db!$B$2:$B$6347=$E209),(LEN(db!$G$2:$G$6347)-LEN(SUBSTITUTE((UPPER(db!$G$2:$G$6347)),UPPER(AK$137),"")))/LEN(AK$137)))</f>
        <v>0</v>
      </c>
      <c r="AL209" s="30">
        <f>IF(AL$137="","",SUMPRODUCT(--(db!$B$2:$B$6347=$E209),(LEN(db!$G$2:$G$6347)-LEN(SUBSTITUTE((UPPER(db!$G$2:$G$6347)),UPPER(AL$137),"")))/LEN(AL$137)))</f>
        <v>0</v>
      </c>
      <c r="AM209" s="30">
        <f>IF(AM$137="","",SUMPRODUCT(--(db!$B$2:$B$6347=$E209),(LEN(db!$G$2:$G$6347)-LEN(SUBSTITUTE((UPPER(db!$G$2:$G$6347)),UPPER(AM$137),"")))/LEN(AM$137)))</f>
        <v>0</v>
      </c>
      <c r="AN209" s="30">
        <f>IF(AN$137="","",SUMPRODUCT(--(db!$B$2:$B$6347=$E209),(LEN(db!$G$2:$G$6347)-LEN(SUBSTITUTE((UPPER(db!$G$2:$G$6347)),UPPER(AN$137),"")))/LEN(AN$137)))</f>
        <v>0</v>
      </c>
      <c r="AO209" s="30">
        <f>IF(AO$137="","",SUMPRODUCT(--(db!$B$2:$B$6347=$E209),(LEN(db!$G$2:$G$6347)-LEN(SUBSTITUTE((UPPER(db!$G$2:$G$6347)),UPPER(AO$137),"")))/LEN(AO$137)))</f>
        <v>0</v>
      </c>
      <c r="AP209" s="30">
        <f>IF(AP$137="","",SUMPRODUCT(--(db!$B$2:$B$6347=$E209),(LEN(db!$G$2:$G$6347)-LEN(SUBSTITUTE((UPPER(db!$G$2:$G$6347)),UPPER(AP$137),"")))/LEN(AP$137)))</f>
        <v>0</v>
      </c>
      <c r="AQ209" s="222">
        <f>IF(AQ$137="","",SUMPRODUCT(--(db!$B$2:$B$6347=$E209),(LEN(db!$G$2:$G$6347)-LEN(SUBSTITUTE((UPPER(db!$G$2:$G$6347)),UPPER(AQ$137),"")))/LEN(AQ$137)))</f>
        <v>0</v>
      </c>
      <c r="AR209" s="120">
        <v>72</v>
      </c>
      <c r="AS209" s="115"/>
      <c r="AT209" s="115"/>
      <c r="AU209" s="122">
        <f t="shared" si="36"/>
        <v>0</v>
      </c>
    </row>
    <row r="210" spans="3:47" x14ac:dyDescent="0.25">
      <c r="C210" s="115"/>
      <c r="D210" s="115"/>
      <c r="E210" s="116">
        <v>73</v>
      </c>
      <c r="F210" s="221">
        <f>IF(F$137="","",SUMPRODUCT(--(db!$B$2:$B$6347=$E210),(LEN(db!$G$2:$G$6347)-LEN(SUBSTITUTE((UPPER(db!$G$2:$G$6347)),UPPER(F$137),"")))/LEN(F$137)))</f>
        <v>0</v>
      </c>
      <c r="G210" s="30">
        <f>IF(G$137="","",SUMPRODUCT(--(db!$B$2:$B$6347=$E210),(LEN(db!$G$2:$G$6347)-LEN(SUBSTITUTE((UPPER(db!$G$2:$G$6347)),UPPER(G$137),"")))/LEN(G$137)))</f>
        <v>0</v>
      </c>
      <c r="H210" s="30">
        <f>IF(H$137="","",SUMPRODUCT(--(db!$B$2:$B$6347=$E210),(LEN(db!$G$2:$G$6347)-LEN(SUBSTITUTE((UPPER(db!$G$2:$G$6347)),UPPER(H$137),"")))/LEN(H$137)))</f>
        <v>0</v>
      </c>
      <c r="I210" s="30">
        <f>IF(I$137="","",SUMPRODUCT(--(db!$B$2:$B$6347=$E210),(LEN(db!$G$2:$G$6347)-LEN(SUBSTITUTE((UPPER(db!$G$2:$G$6347)),UPPER(I$137),"")))/LEN(I$137)))</f>
        <v>0</v>
      </c>
      <c r="J210" s="30">
        <f>IF(J$137="","",SUMPRODUCT(--(db!$B$2:$B$6347=$E210),(LEN(db!$G$2:$G$6347)-LEN(SUBSTITUTE((UPPER(db!$G$2:$G$6347)),UPPER(J$137),"")))/LEN(J$137)))</f>
        <v>0</v>
      </c>
      <c r="K210" s="30">
        <f>IF(K$137="","",SUMPRODUCT(--(db!$B$2:$B$6347=$E210),(LEN(db!$G$2:$G$6347)-LEN(SUBSTITUTE((UPPER(db!$G$2:$G$6347)),UPPER(K$137),"")))/LEN(K$137)))</f>
        <v>0</v>
      </c>
      <c r="L210" s="30">
        <f>IF(L$137="","",SUMPRODUCT(--(db!$B$2:$B$6347=$E210),(LEN(db!$G$2:$G$6347)-LEN(SUBSTITUTE((UPPER(db!$G$2:$G$6347)),UPPER(L$137),"")))/LEN(L$137)))</f>
        <v>0</v>
      </c>
      <c r="M210" s="30">
        <f>IF(M$137="","",SUMPRODUCT(--(db!$B$2:$B$6347=$E210),(LEN(db!$G$2:$G$6347)-LEN(SUBSTITUTE((UPPER(db!$G$2:$G$6347)),UPPER(M$137),"")))/LEN(M$137)))</f>
        <v>0</v>
      </c>
      <c r="N210" s="30">
        <f>IF(N$137="","",SUMPRODUCT(--(db!$B$2:$B$6347=$E210),(LEN(db!$G$2:$G$6347)-LEN(SUBSTITUTE((UPPER(db!$G$2:$G$6347)),UPPER(N$137),"")))/LEN(N$137)))</f>
        <v>0</v>
      </c>
      <c r="O210" s="30">
        <f>IF(O$137="","",SUMPRODUCT(--(db!$B$2:$B$6347=$E210),(LEN(db!$G$2:$G$6347)-LEN(SUBSTITUTE((UPPER(db!$G$2:$G$6347)),UPPER(O$137),"")))/LEN(O$137)))</f>
        <v>0</v>
      </c>
      <c r="P210" s="30">
        <f>IF(P$137="","",SUMPRODUCT(--(db!$B$2:$B$6347=$E210),(LEN(db!$G$2:$G$6347)-LEN(SUBSTITUTE((UPPER(db!$G$2:$G$6347)),UPPER(P$137),"")))/LEN(P$137)))</f>
        <v>0</v>
      </c>
      <c r="Q210" s="30">
        <f>IF(Q$137="","",SUMPRODUCT(--(db!$B$2:$B$6347=$E210),(LEN(db!$G$2:$G$6347)-LEN(SUBSTITUTE((UPPER(db!$G$2:$G$6347)),UPPER(Q$137),"")))/LEN(Q$137)))</f>
        <v>0</v>
      </c>
      <c r="R210" s="30">
        <f>IF(R$137="","",SUMPRODUCT(--(db!$B$2:$B$6347=$E210),(LEN(db!$G$2:$G$6347)-LEN(SUBSTITUTE((UPPER(db!$G$2:$G$6347)),UPPER(R$137),"")))/LEN(R$137)))</f>
        <v>0</v>
      </c>
      <c r="S210" s="30">
        <f>IF(S$137="","",SUMPRODUCT(--(db!$B$2:$B$6347=$E210),(LEN(db!$G$2:$G$6347)-LEN(SUBSTITUTE((UPPER(db!$G$2:$G$6347)),UPPER(S$137),"")))/LEN(S$137)))</f>
        <v>0</v>
      </c>
      <c r="T210" s="30">
        <f>IF(T$137="","",SUMPRODUCT(--(db!$B$2:$B$6347=$E210),(LEN(db!$G$2:$G$6347)-LEN(SUBSTITUTE((UPPER(db!$G$2:$G$6347)),UPPER(T$137),"")))/LEN(T$137)))</f>
        <v>0</v>
      </c>
      <c r="U210" s="30">
        <f>IF(U$137="","",SUMPRODUCT(--(db!$B$2:$B$6347=$E210),(LEN(db!$G$2:$G$6347)-LEN(SUBSTITUTE((UPPER(db!$G$2:$G$6347)),UPPER(U$137),"")))/LEN(U$137)))</f>
        <v>0</v>
      </c>
      <c r="V210" s="30">
        <f>IF(V$137="","",SUMPRODUCT(--(db!$B$2:$B$6347=$E210),(LEN(db!$G$2:$G$6347)-LEN(SUBSTITUTE((UPPER(db!$G$2:$G$6347)),UPPER(V$137),"")))/LEN(V$137)))</f>
        <v>0</v>
      </c>
      <c r="W210" s="30">
        <f>IF(W$137="","",SUMPRODUCT(--(db!$B$2:$B$6347=$E210),(LEN(db!$G$2:$G$6347)-LEN(SUBSTITUTE((UPPER(db!$G$2:$G$6347)),UPPER(W$137),"")))/LEN(W$137)))</f>
        <v>0</v>
      </c>
      <c r="X210" s="30">
        <f>IF(X$137="","",SUMPRODUCT(--(db!$B$2:$B$6347=$E210),(LEN(db!$G$2:$G$6347)-LEN(SUBSTITUTE((UPPER(db!$G$2:$G$6347)),UPPER(X$137),"")))/LEN(X$137)))</f>
        <v>0</v>
      </c>
      <c r="Y210" s="30">
        <f>IF(Y$137="","",SUMPRODUCT(--(db!$B$2:$B$6347=$E210),(LEN(db!$G$2:$G$6347)-LEN(SUBSTITUTE((UPPER(db!$G$2:$G$6347)),UPPER(Y$137),"")))/LEN(Y$137)))</f>
        <v>0</v>
      </c>
      <c r="Z210" s="30">
        <f>IF(Z$137="","",SUMPRODUCT(--(db!$B$2:$B$6347=$E210),(LEN(db!$G$2:$G$6347)-LEN(SUBSTITUTE((UPPER(db!$G$2:$G$6347)),UPPER(Z$137),"")))/LEN(Z$137)))</f>
        <v>0</v>
      </c>
      <c r="AA210" s="30">
        <f>IF(AA$137="","",SUMPRODUCT(--(db!$B$2:$B$6347=$E210),(LEN(db!$G$2:$G$6347)-LEN(SUBSTITUTE((UPPER(db!$G$2:$G$6347)),UPPER(AA$137),"")))/LEN(AA$137)))</f>
        <v>0</v>
      </c>
      <c r="AB210" s="30">
        <f>IF(AB$137="","",SUMPRODUCT(--(db!$B$2:$B$6347=$E210),(LEN(db!$G$2:$G$6347)-LEN(SUBSTITUTE((UPPER(db!$G$2:$G$6347)),UPPER(AB$137),"")))/LEN(AB$137)))</f>
        <v>0</v>
      </c>
      <c r="AC210" s="30">
        <f>IF(AC$137="","",SUMPRODUCT(--(db!$B$2:$B$6347=$E210),(LEN(db!$G$2:$G$6347)-LEN(SUBSTITUTE((UPPER(db!$G$2:$G$6347)),UPPER(AC$137),"")))/LEN(AC$137)))</f>
        <v>0</v>
      </c>
      <c r="AD210" s="30">
        <f>IF(AD$137="","",SUMPRODUCT(--(db!$B$2:$B$6347=$E210),(LEN(db!$G$2:$G$6347)-LEN(SUBSTITUTE((UPPER(db!$G$2:$G$6347)),UPPER(AD$137),"")))/LEN(AD$137)))</f>
        <v>0</v>
      </c>
      <c r="AE210" s="30">
        <f>IF(AE$137="","",SUMPRODUCT(--(db!$B$2:$B$6347=$E210),(LEN(db!$G$2:$G$6347)-LEN(SUBSTITUTE((UPPER(db!$G$2:$G$6347)),UPPER(AE$137),"")))/LEN(AE$137)))</f>
        <v>0</v>
      </c>
      <c r="AF210" s="30">
        <f>IF(AF$137="","",SUMPRODUCT(--(db!$B$2:$B$6347=$E210),(LEN(db!$G$2:$G$6347)-LEN(SUBSTITUTE((UPPER(db!$G$2:$G$6347)),UPPER(AF$137),"")))/LEN(AF$137)))</f>
        <v>0</v>
      </c>
      <c r="AG210" s="30">
        <f>IF(AG$137="","",SUMPRODUCT(--(db!$B$2:$B$6347=$E210),(LEN(db!$G$2:$G$6347)-LEN(SUBSTITUTE((UPPER(db!$G$2:$G$6347)),UPPER(AG$137),"")))/LEN(AG$137)))</f>
        <v>0</v>
      </c>
      <c r="AH210" s="30">
        <f>IF(AH$137="","",SUMPRODUCT(--(db!$B$2:$B$6347=$E210),(LEN(db!$G$2:$G$6347)-LEN(SUBSTITUTE((UPPER(db!$G$2:$G$6347)),UPPER(AH$137),"")))/LEN(AH$137)))</f>
        <v>0</v>
      </c>
      <c r="AI210" s="30">
        <f>IF(AI$137="","",SUMPRODUCT(--(db!$B$2:$B$6347=$E210),(LEN(db!$G$2:$G$6347)-LEN(SUBSTITUTE((UPPER(db!$G$2:$G$6347)),UPPER(AI$137),"")))/LEN(AI$137)))</f>
        <v>0</v>
      </c>
      <c r="AJ210" s="30">
        <f>IF(AJ$137="","",SUMPRODUCT(--(db!$B$2:$B$6347=$E210),(LEN(db!$G$2:$G$6347)-LEN(SUBSTITUTE((UPPER(db!$G$2:$G$6347)),UPPER(AJ$137),"")))/LEN(AJ$137)))</f>
        <v>0</v>
      </c>
      <c r="AK210" s="30">
        <f>IF(AK$137="","",SUMPRODUCT(--(db!$B$2:$B$6347=$E210),(LEN(db!$G$2:$G$6347)-LEN(SUBSTITUTE((UPPER(db!$G$2:$G$6347)),UPPER(AK$137),"")))/LEN(AK$137)))</f>
        <v>0</v>
      </c>
      <c r="AL210" s="30">
        <f>IF(AL$137="","",SUMPRODUCT(--(db!$B$2:$B$6347=$E210),(LEN(db!$G$2:$G$6347)-LEN(SUBSTITUTE((UPPER(db!$G$2:$G$6347)),UPPER(AL$137),"")))/LEN(AL$137)))</f>
        <v>0</v>
      </c>
      <c r="AM210" s="30">
        <f>IF(AM$137="","",SUMPRODUCT(--(db!$B$2:$B$6347=$E210),(LEN(db!$G$2:$G$6347)-LEN(SUBSTITUTE((UPPER(db!$G$2:$G$6347)),UPPER(AM$137),"")))/LEN(AM$137)))</f>
        <v>0</v>
      </c>
      <c r="AN210" s="30">
        <f>IF(AN$137="","",SUMPRODUCT(--(db!$B$2:$B$6347=$E210),(LEN(db!$G$2:$G$6347)-LEN(SUBSTITUTE((UPPER(db!$G$2:$G$6347)),UPPER(AN$137),"")))/LEN(AN$137)))</f>
        <v>0</v>
      </c>
      <c r="AO210" s="30">
        <f>IF(AO$137="","",SUMPRODUCT(--(db!$B$2:$B$6347=$E210),(LEN(db!$G$2:$G$6347)-LEN(SUBSTITUTE((UPPER(db!$G$2:$G$6347)),UPPER(AO$137),"")))/LEN(AO$137)))</f>
        <v>0</v>
      </c>
      <c r="AP210" s="30">
        <f>IF(AP$137="","",SUMPRODUCT(--(db!$B$2:$B$6347=$E210),(LEN(db!$G$2:$G$6347)-LEN(SUBSTITUTE((UPPER(db!$G$2:$G$6347)),UPPER(AP$137),"")))/LEN(AP$137)))</f>
        <v>0</v>
      </c>
      <c r="AQ210" s="222">
        <f>IF(AQ$137="","",SUMPRODUCT(--(db!$B$2:$B$6347=$E210),(LEN(db!$G$2:$G$6347)-LEN(SUBSTITUTE((UPPER(db!$G$2:$G$6347)),UPPER(AQ$137),"")))/LEN(AQ$137)))</f>
        <v>0</v>
      </c>
      <c r="AR210" s="120">
        <v>73</v>
      </c>
      <c r="AS210" s="115"/>
      <c r="AT210" s="115"/>
      <c r="AU210" s="122">
        <f t="shared" si="36"/>
        <v>0</v>
      </c>
    </row>
    <row r="211" spans="3:47" x14ac:dyDescent="0.25">
      <c r="C211" s="115"/>
      <c r="D211" s="115"/>
      <c r="E211" s="116">
        <v>74</v>
      </c>
      <c r="F211" s="221">
        <f>IF(F$137="","",SUMPRODUCT(--(db!$B$2:$B$6347=$E211),(LEN(db!$G$2:$G$6347)-LEN(SUBSTITUTE((UPPER(db!$G$2:$G$6347)),UPPER(F$137),"")))/LEN(F$137)))</f>
        <v>0</v>
      </c>
      <c r="G211" s="30">
        <f>IF(G$137="","",SUMPRODUCT(--(db!$B$2:$B$6347=$E211),(LEN(db!$G$2:$G$6347)-LEN(SUBSTITUTE((UPPER(db!$G$2:$G$6347)),UPPER(G$137),"")))/LEN(G$137)))</f>
        <v>0</v>
      </c>
      <c r="H211" s="30">
        <f>IF(H$137="","",SUMPRODUCT(--(db!$B$2:$B$6347=$E211),(LEN(db!$G$2:$G$6347)-LEN(SUBSTITUTE((UPPER(db!$G$2:$G$6347)),UPPER(H$137),"")))/LEN(H$137)))</f>
        <v>0</v>
      </c>
      <c r="I211" s="30">
        <f>IF(I$137="","",SUMPRODUCT(--(db!$B$2:$B$6347=$E211),(LEN(db!$G$2:$G$6347)-LEN(SUBSTITUTE((UPPER(db!$G$2:$G$6347)),UPPER(I$137),"")))/LEN(I$137)))</f>
        <v>0</v>
      </c>
      <c r="J211" s="30">
        <f>IF(J$137="","",SUMPRODUCT(--(db!$B$2:$B$6347=$E211),(LEN(db!$G$2:$G$6347)-LEN(SUBSTITUTE((UPPER(db!$G$2:$G$6347)),UPPER(J$137),"")))/LEN(J$137)))</f>
        <v>0</v>
      </c>
      <c r="K211" s="30">
        <f>IF(K$137="","",SUMPRODUCT(--(db!$B$2:$B$6347=$E211),(LEN(db!$G$2:$G$6347)-LEN(SUBSTITUTE((UPPER(db!$G$2:$G$6347)),UPPER(K$137),"")))/LEN(K$137)))</f>
        <v>0</v>
      </c>
      <c r="L211" s="30">
        <f>IF(L$137="","",SUMPRODUCT(--(db!$B$2:$B$6347=$E211),(LEN(db!$G$2:$G$6347)-LEN(SUBSTITUTE((UPPER(db!$G$2:$G$6347)),UPPER(L$137),"")))/LEN(L$137)))</f>
        <v>0</v>
      </c>
      <c r="M211" s="30">
        <f>IF(M$137="","",SUMPRODUCT(--(db!$B$2:$B$6347=$E211),(LEN(db!$G$2:$G$6347)-LEN(SUBSTITUTE((UPPER(db!$G$2:$G$6347)),UPPER(M$137),"")))/LEN(M$137)))</f>
        <v>0</v>
      </c>
      <c r="N211" s="30">
        <f>IF(N$137="","",SUMPRODUCT(--(db!$B$2:$B$6347=$E211),(LEN(db!$G$2:$G$6347)-LEN(SUBSTITUTE((UPPER(db!$G$2:$G$6347)),UPPER(N$137),"")))/LEN(N$137)))</f>
        <v>0</v>
      </c>
      <c r="O211" s="30">
        <f>IF(O$137="","",SUMPRODUCT(--(db!$B$2:$B$6347=$E211),(LEN(db!$G$2:$G$6347)-LEN(SUBSTITUTE((UPPER(db!$G$2:$G$6347)),UPPER(O$137),"")))/LEN(O$137)))</f>
        <v>0</v>
      </c>
      <c r="P211" s="30">
        <f>IF(P$137="","",SUMPRODUCT(--(db!$B$2:$B$6347=$E211),(LEN(db!$G$2:$G$6347)-LEN(SUBSTITUTE((UPPER(db!$G$2:$G$6347)),UPPER(P$137),"")))/LEN(P$137)))</f>
        <v>0</v>
      </c>
      <c r="Q211" s="30">
        <f>IF(Q$137="","",SUMPRODUCT(--(db!$B$2:$B$6347=$E211),(LEN(db!$G$2:$G$6347)-LEN(SUBSTITUTE((UPPER(db!$G$2:$G$6347)),UPPER(Q$137),"")))/LEN(Q$137)))</f>
        <v>0</v>
      </c>
      <c r="R211" s="30">
        <f>IF(R$137="","",SUMPRODUCT(--(db!$B$2:$B$6347=$E211),(LEN(db!$G$2:$G$6347)-LEN(SUBSTITUTE((UPPER(db!$G$2:$G$6347)),UPPER(R$137),"")))/LEN(R$137)))</f>
        <v>0</v>
      </c>
      <c r="S211" s="30">
        <f>IF(S$137="","",SUMPRODUCT(--(db!$B$2:$B$6347=$E211),(LEN(db!$G$2:$G$6347)-LEN(SUBSTITUTE((UPPER(db!$G$2:$G$6347)),UPPER(S$137),"")))/LEN(S$137)))</f>
        <v>0</v>
      </c>
      <c r="T211" s="30">
        <f>IF(T$137="","",SUMPRODUCT(--(db!$B$2:$B$6347=$E211),(LEN(db!$G$2:$G$6347)-LEN(SUBSTITUTE((UPPER(db!$G$2:$G$6347)),UPPER(T$137),"")))/LEN(T$137)))</f>
        <v>0</v>
      </c>
      <c r="U211" s="30">
        <f>IF(U$137="","",SUMPRODUCT(--(db!$B$2:$B$6347=$E211),(LEN(db!$G$2:$G$6347)-LEN(SUBSTITUTE((UPPER(db!$G$2:$G$6347)),UPPER(U$137),"")))/LEN(U$137)))</f>
        <v>0</v>
      </c>
      <c r="V211" s="30">
        <f>IF(V$137="","",SUMPRODUCT(--(db!$B$2:$B$6347=$E211),(LEN(db!$G$2:$G$6347)-LEN(SUBSTITUTE((UPPER(db!$G$2:$G$6347)),UPPER(V$137),"")))/LEN(V$137)))</f>
        <v>0</v>
      </c>
      <c r="W211" s="30">
        <f>IF(W$137="","",SUMPRODUCT(--(db!$B$2:$B$6347=$E211),(LEN(db!$G$2:$G$6347)-LEN(SUBSTITUTE((UPPER(db!$G$2:$G$6347)),UPPER(W$137),"")))/LEN(W$137)))</f>
        <v>0</v>
      </c>
      <c r="X211" s="30">
        <f>IF(X$137="","",SUMPRODUCT(--(db!$B$2:$B$6347=$E211),(LEN(db!$G$2:$G$6347)-LEN(SUBSTITUTE((UPPER(db!$G$2:$G$6347)),UPPER(X$137),"")))/LEN(X$137)))</f>
        <v>0</v>
      </c>
      <c r="Y211" s="30">
        <f>IF(Y$137="","",SUMPRODUCT(--(db!$B$2:$B$6347=$E211),(LEN(db!$G$2:$G$6347)-LEN(SUBSTITUTE((UPPER(db!$G$2:$G$6347)),UPPER(Y$137),"")))/LEN(Y$137)))</f>
        <v>0</v>
      </c>
      <c r="Z211" s="30">
        <f>IF(Z$137="","",SUMPRODUCT(--(db!$B$2:$B$6347=$E211),(LEN(db!$G$2:$G$6347)-LEN(SUBSTITUTE((UPPER(db!$G$2:$G$6347)),UPPER(Z$137),"")))/LEN(Z$137)))</f>
        <v>0</v>
      </c>
      <c r="AA211" s="30">
        <f>IF(AA$137="","",SUMPRODUCT(--(db!$B$2:$B$6347=$E211),(LEN(db!$G$2:$G$6347)-LEN(SUBSTITUTE((UPPER(db!$G$2:$G$6347)),UPPER(AA$137),"")))/LEN(AA$137)))</f>
        <v>0</v>
      </c>
      <c r="AB211" s="30">
        <f>IF(AB$137="","",SUMPRODUCT(--(db!$B$2:$B$6347=$E211),(LEN(db!$G$2:$G$6347)-LEN(SUBSTITUTE((UPPER(db!$G$2:$G$6347)),UPPER(AB$137),"")))/LEN(AB$137)))</f>
        <v>0</v>
      </c>
      <c r="AC211" s="30">
        <f>IF(AC$137="","",SUMPRODUCT(--(db!$B$2:$B$6347=$E211),(LEN(db!$G$2:$G$6347)-LEN(SUBSTITUTE((UPPER(db!$G$2:$G$6347)),UPPER(AC$137),"")))/LEN(AC$137)))</f>
        <v>0</v>
      </c>
      <c r="AD211" s="30">
        <f>IF(AD$137="","",SUMPRODUCT(--(db!$B$2:$B$6347=$E211),(LEN(db!$G$2:$G$6347)-LEN(SUBSTITUTE((UPPER(db!$G$2:$G$6347)),UPPER(AD$137),"")))/LEN(AD$137)))</f>
        <v>0</v>
      </c>
      <c r="AE211" s="30">
        <f>IF(AE$137="","",SUMPRODUCT(--(db!$B$2:$B$6347=$E211),(LEN(db!$G$2:$G$6347)-LEN(SUBSTITUTE((UPPER(db!$G$2:$G$6347)),UPPER(AE$137),"")))/LEN(AE$137)))</f>
        <v>0</v>
      </c>
      <c r="AF211" s="30">
        <f>IF(AF$137="","",SUMPRODUCT(--(db!$B$2:$B$6347=$E211),(LEN(db!$G$2:$G$6347)-LEN(SUBSTITUTE((UPPER(db!$G$2:$G$6347)),UPPER(AF$137),"")))/LEN(AF$137)))</f>
        <v>0</v>
      </c>
      <c r="AG211" s="30">
        <f>IF(AG$137="","",SUMPRODUCT(--(db!$B$2:$B$6347=$E211),(LEN(db!$G$2:$G$6347)-LEN(SUBSTITUTE((UPPER(db!$G$2:$G$6347)),UPPER(AG$137),"")))/LEN(AG$137)))</f>
        <v>0</v>
      </c>
      <c r="AH211" s="30">
        <f>IF(AH$137="","",SUMPRODUCT(--(db!$B$2:$B$6347=$E211),(LEN(db!$G$2:$G$6347)-LEN(SUBSTITUTE((UPPER(db!$G$2:$G$6347)),UPPER(AH$137),"")))/LEN(AH$137)))</f>
        <v>0</v>
      </c>
      <c r="AI211" s="30">
        <f>IF(AI$137="","",SUMPRODUCT(--(db!$B$2:$B$6347=$E211),(LEN(db!$G$2:$G$6347)-LEN(SUBSTITUTE((UPPER(db!$G$2:$G$6347)),UPPER(AI$137),"")))/LEN(AI$137)))</f>
        <v>0</v>
      </c>
      <c r="AJ211" s="30">
        <f>IF(AJ$137="","",SUMPRODUCT(--(db!$B$2:$B$6347=$E211),(LEN(db!$G$2:$G$6347)-LEN(SUBSTITUTE((UPPER(db!$G$2:$G$6347)),UPPER(AJ$137),"")))/LEN(AJ$137)))</f>
        <v>0</v>
      </c>
      <c r="AK211" s="30">
        <f>IF(AK$137="","",SUMPRODUCT(--(db!$B$2:$B$6347=$E211),(LEN(db!$G$2:$G$6347)-LEN(SUBSTITUTE((UPPER(db!$G$2:$G$6347)),UPPER(AK$137),"")))/LEN(AK$137)))</f>
        <v>0</v>
      </c>
      <c r="AL211" s="30">
        <f>IF(AL$137="","",SUMPRODUCT(--(db!$B$2:$B$6347=$E211),(LEN(db!$G$2:$G$6347)-LEN(SUBSTITUTE((UPPER(db!$G$2:$G$6347)),UPPER(AL$137),"")))/LEN(AL$137)))</f>
        <v>0</v>
      </c>
      <c r="AM211" s="30">
        <f>IF(AM$137="","",SUMPRODUCT(--(db!$B$2:$B$6347=$E211),(LEN(db!$G$2:$G$6347)-LEN(SUBSTITUTE((UPPER(db!$G$2:$G$6347)),UPPER(AM$137),"")))/LEN(AM$137)))</f>
        <v>0</v>
      </c>
      <c r="AN211" s="30">
        <f>IF(AN$137="","",SUMPRODUCT(--(db!$B$2:$B$6347=$E211),(LEN(db!$G$2:$G$6347)-LEN(SUBSTITUTE((UPPER(db!$G$2:$G$6347)),UPPER(AN$137),"")))/LEN(AN$137)))</f>
        <v>0</v>
      </c>
      <c r="AO211" s="30">
        <f>IF(AO$137="","",SUMPRODUCT(--(db!$B$2:$B$6347=$E211),(LEN(db!$G$2:$G$6347)-LEN(SUBSTITUTE((UPPER(db!$G$2:$G$6347)),UPPER(AO$137),"")))/LEN(AO$137)))</f>
        <v>0</v>
      </c>
      <c r="AP211" s="30">
        <f>IF(AP$137="","",SUMPRODUCT(--(db!$B$2:$B$6347=$E211),(LEN(db!$G$2:$G$6347)-LEN(SUBSTITUTE((UPPER(db!$G$2:$G$6347)),UPPER(AP$137),"")))/LEN(AP$137)))</f>
        <v>0</v>
      </c>
      <c r="AQ211" s="222">
        <f>IF(AQ$137="","",SUMPRODUCT(--(db!$B$2:$B$6347=$E211),(LEN(db!$G$2:$G$6347)-LEN(SUBSTITUTE((UPPER(db!$G$2:$G$6347)),UPPER(AQ$137),"")))/LEN(AQ$137)))</f>
        <v>0</v>
      </c>
      <c r="AR211" s="120">
        <v>74</v>
      </c>
      <c r="AS211" s="115"/>
      <c r="AT211" s="115"/>
      <c r="AU211" s="122">
        <f t="shared" si="36"/>
        <v>0</v>
      </c>
    </row>
    <row r="212" spans="3:47" x14ac:dyDescent="0.25">
      <c r="C212" s="115"/>
      <c r="D212" s="115"/>
      <c r="E212" s="116">
        <v>75</v>
      </c>
      <c r="F212" s="221">
        <f>IF(F$137="","",SUMPRODUCT(--(db!$B$2:$B$6347=$E212),(LEN(db!$G$2:$G$6347)-LEN(SUBSTITUTE((UPPER(db!$G$2:$G$6347)),UPPER(F$137),"")))/LEN(F$137)))</f>
        <v>0</v>
      </c>
      <c r="G212" s="30">
        <f>IF(G$137="","",SUMPRODUCT(--(db!$B$2:$B$6347=$E212),(LEN(db!$G$2:$G$6347)-LEN(SUBSTITUTE((UPPER(db!$G$2:$G$6347)),UPPER(G$137),"")))/LEN(G$137)))</f>
        <v>0</v>
      </c>
      <c r="H212" s="30">
        <f>IF(H$137="","",SUMPRODUCT(--(db!$B$2:$B$6347=$E212),(LEN(db!$G$2:$G$6347)-LEN(SUBSTITUTE((UPPER(db!$G$2:$G$6347)),UPPER(H$137),"")))/LEN(H$137)))</f>
        <v>0</v>
      </c>
      <c r="I212" s="30">
        <f>IF(I$137="","",SUMPRODUCT(--(db!$B$2:$B$6347=$E212),(LEN(db!$G$2:$G$6347)-LEN(SUBSTITUTE((UPPER(db!$G$2:$G$6347)),UPPER(I$137),"")))/LEN(I$137)))</f>
        <v>0</v>
      </c>
      <c r="J212" s="30">
        <f>IF(J$137="","",SUMPRODUCT(--(db!$B$2:$B$6347=$E212),(LEN(db!$G$2:$G$6347)-LEN(SUBSTITUTE((UPPER(db!$G$2:$G$6347)),UPPER(J$137),"")))/LEN(J$137)))</f>
        <v>0</v>
      </c>
      <c r="K212" s="30">
        <f>IF(K$137="","",SUMPRODUCT(--(db!$B$2:$B$6347=$E212),(LEN(db!$G$2:$G$6347)-LEN(SUBSTITUTE((UPPER(db!$G$2:$G$6347)),UPPER(K$137),"")))/LEN(K$137)))</f>
        <v>0</v>
      </c>
      <c r="L212" s="30">
        <f>IF(L$137="","",SUMPRODUCT(--(db!$B$2:$B$6347=$E212),(LEN(db!$G$2:$G$6347)-LEN(SUBSTITUTE((UPPER(db!$G$2:$G$6347)),UPPER(L$137),"")))/LEN(L$137)))</f>
        <v>0</v>
      </c>
      <c r="M212" s="30">
        <f>IF(M$137="","",SUMPRODUCT(--(db!$B$2:$B$6347=$E212),(LEN(db!$G$2:$G$6347)-LEN(SUBSTITUTE((UPPER(db!$G$2:$G$6347)),UPPER(M$137),"")))/LEN(M$137)))</f>
        <v>0</v>
      </c>
      <c r="N212" s="30">
        <f>IF(N$137="","",SUMPRODUCT(--(db!$B$2:$B$6347=$E212),(LEN(db!$G$2:$G$6347)-LEN(SUBSTITUTE((UPPER(db!$G$2:$G$6347)),UPPER(N$137),"")))/LEN(N$137)))</f>
        <v>0</v>
      </c>
      <c r="O212" s="30">
        <f>IF(O$137="","",SUMPRODUCT(--(db!$B$2:$B$6347=$E212),(LEN(db!$G$2:$G$6347)-LEN(SUBSTITUTE((UPPER(db!$G$2:$G$6347)),UPPER(O$137),"")))/LEN(O$137)))</f>
        <v>0</v>
      </c>
      <c r="P212" s="30">
        <f>IF(P$137="","",SUMPRODUCT(--(db!$B$2:$B$6347=$E212),(LEN(db!$G$2:$G$6347)-LEN(SUBSTITUTE((UPPER(db!$G$2:$G$6347)),UPPER(P$137),"")))/LEN(P$137)))</f>
        <v>0</v>
      </c>
      <c r="Q212" s="30">
        <f>IF(Q$137="","",SUMPRODUCT(--(db!$B$2:$B$6347=$E212),(LEN(db!$G$2:$G$6347)-LEN(SUBSTITUTE((UPPER(db!$G$2:$G$6347)),UPPER(Q$137),"")))/LEN(Q$137)))</f>
        <v>0</v>
      </c>
      <c r="R212" s="30">
        <f>IF(R$137="","",SUMPRODUCT(--(db!$B$2:$B$6347=$E212),(LEN(db!$G$2:$G$6347)-LEN(SUBSTITUTE((UPPER(db!$G$2:$G$6347)),UPPER(R$137),"")))/LEN(R$137)))</f>
        <v>0</v>
      </c>
      <c r="S212" s="30">
        <f>IF(S$137="","",SUMPRODUCT(--(db!$B$2:$B$6347=$E212),(LEN(db!$G$2:$G$6347)-LEN(SUBSTITUTE((UPPER(db!$G$2:$G$6347)),UPPER(S$137),"")))/LEN(S$137)))</f>
        <v>0</v>
      </c>
      <c r="T212" s="30">
        <f>IF(T$137="","",SUMPRODUCT(--(db!$B$2:$B$6347=$E212),(LEN(db!$G$2:$G$6347)-LEN(SUBSTITUTE((UPPER(db!$G$2:$G$6347)),UPPER(T$137),"")))/LEN(T$137)))</f>
        <v>0</v>
      </c>
      <c r="U212" s="30">
        <f>IF(U$137="","",SUMPRODUCT(--(db!$B$2:$B$6347=$E212),(LEN(db!$G$2:$G$6347)-LEN(SUBSTITUTE((UPPER(db!$G$2:$G$6347)),UPPER(U$137),"")))/LEN(U$137)))</f>
        <v>0</v>
      </c>
      <c r="V212" s="30">
        <f>IF(V$137="","",SUMPRODUCT(--(db!$B$2:$B$6347=$E212),(LEN(db!$G$2:$G$6347)-LEN(SUBSTITUTE((UPPER(db!$G$2:$G$6347)),UPPER(V$137),"")))/LEN(V$137)))</f>
        <v>0</v>
      </c>
      <c r="W212" s="30">
        <f>IF(W$137="","",SUMPRODUCT(--(db!$B$2:$B$6347=$E212),(LEN(db!$G$2:$G$6347)-LEN(SUBSTITUTE((UPPER(db!$G$2:$G$6347)),UPPER(W$137),"")))/LEN(W$137)))</f>
        <v>0</v>
      </c>
      <c r="X212" s="30">
        <f>IF(X$137="","",SUMPRODUCT(--(db!$B$2:$B$6347=$E212),(LEN(db!$G$2:$G$6347)-LEN(SUBSTITUTE((UPPER(db!$G$2:$G$6347)),UPPER(X$137),"")))/LEN(X$137)))</f>
        <v>0</v>
      </c>
      <c r="Y212" s="30">
        <f>IF(Y$137="","",SUMPRODUCT(--(db!$B$2:$B$6347=$E212),(LEN(db!$G$2:$G$6347)-LEN(SUBSTITUTE((UPPER(db!$G$2:$G$6347)),UPPER(Y$137),"")))/LEN(Y$137)))</f>
        <v>0</v>
      </c>
      <c r="Z212" s="30">
        <f>IF(Z$137="","",SUMPRODUCT(--(db!$B$2:$B$6347=$E212),(LEN(db!$G$2:$G$6347)-LEN(SUBSTITUTE((UPPER(db!$G$2:$G$6347)),UPPER(Z$137),"")))/LEN(Z$137)))</f>
        <v>0</v>
      </c>
      <c r="AA212" s="30">
        <f>IF(AA$137="","",SUMPRODUCT(--(db!$B$2:$B$6347=$E212),(LEN(db!$G$2:$G$6347)-LEN(SUBSTITUTE((UPPER(db!$G$2:$G$6347)),UPPER(AA$137),"")))/LEN(AA$137)))</f>
        <v>0</v>
      </c>
      <c r="AB212" s="30">
        <f>IF(AB$137="","",SUMPRODUCT(--(db!$B$2:$B$6347=$E212),(LEN(db!$G$2:$G$6347)-LEN(SUBSTITUTE((UPPER(db!$G$2:$G$6347)),UPPER(AB$137),"")))/LEN(AB$137)))</f>
        <v>0</v>
      </c>
      <c r="AC212" s="30">
        <f>IF(AC$137="","",SUMPRODUCT(--(db!$B$2:$B$6347=$E212),(LEN(db!$G$2:$G$6347)-LEN(SUBSTITUTE((UPPER(db!$G$2:$G$6347)),UPPER(AC$137),"")))/LEN(AC$137)))</f>
        <v>0</v>
      </c>
      <c r="AD212" s="30">
        <f>IF(AD$137="","",SUMPRODUCT(--(db!$B$2:$B$6347=$E212),(LEN(db!$G$2:$G$6347)-LEN(SUBSTITUTE((UPPER(db!$G$2:$G$6347)),UPPER(AD$137),"")))/LEN(AD$137)))</f>
        <v>0</v>
      </c>
      <c r="AE212" s="30">
        <f>IF(AE$137="","",SUMPRODUCT(--(db!$B$2:$B$6347=$E212),(LEN(db!$G$2:$G$6347)-LEN(SUBSTITUTE((UPPER(db!$G$2:$G$6347)),UPPER(AE$137),"")))/LEN(AE$137)))</f>
        <v>0</v>
      </c>
      <c r="AF212" s="30">
        <f>IF(AF$137="","",SUMPRODUCT(--(db!$B$2:$B$6347=$E212),(LEN(db!$G$2:$G$6347)-LEN(SUBSTITUTE((UPPER(db!$G$2:$G$6347)),UPPER(AF$137),"")))/LEN(AF$137)))</f>
        <v>0</v>
      </c>
      <c r="AG212" s="30">
        <f>IF(AG$137="","",SUMPRODUCT(--(db!$B$2:$B$6347=$E212),(LEN(db!$G$2:$G$6347)-LEN(SUBSTITUTE((UPPER(db!$G$2:$G$6347)),UPPER(AG$137),"")))/LEN(AG$137)))</f>
        <v>0</v>
      </c>
      <c r="AH212" s="30">
        <f>IF(AH$137="","",SUMPRODUCT(--(db!$B$2:$B$6347=$E212),(LEN(db!$G$2:$G$6347)-LEN(SUBSTITUTE((UPPER(db!$G$2:$G$6347)),UPPER(AH$137),"")))/LEN(AH$137)))</f>
        <v>0</v>
      </c>
      <c r="AI212" s="30">
        <f>IF(AI$137="","",SUMPRODUCT(--(db!$B$2:$B$6347=$E212),(LEN(db!$G$2:$G$6347)-LEN(SUBSTITUTE((UPPER(db!$G$2:$G$6347)),UPPER(AI$137),"")))/LEN(AI$137)))</f>
        <v>0</v>
      </c>
      <c r="AJ212" s="30">
        <f>IF(AJ$137="","",SUMPRODUCT(--(db!$B$2:$B$6347=$E212),(LEN(db!$G$2:$G$6347)-LEN(SUBSTITUTE((UPPER(db!$G$2:$G$6347)),UPPER(AJ$137),"")))/LEN(AJ$137)))</f>
        <v>0</v>
      </c>
      <c r="AK212" s="30">
        <f>IF(AK$137="","",SUMPRODUCT(--(db!$B$2:$B$6347=$E212),(LEN(db!$G$2:$G$6347)-LEN(SUBSTITUTE((UPPER(db!$G$2:$G$6347)),UPPER(AK$137),"")))/LEN(AK$137)))</f>
        <v>0</v>
      </c>
      <c r="AL212" s="30">
        <f>IF(AL$137="","",SUMPRODUCT(--(db!$B$2:$B$6347=$E212),(LEN(db!$G$2:$G$6347)-LEN(SUBSTITUTE((UPPER(db!$G$2:$G$6347)),UPPER(AL$137),"")))/LEN(AL$137)))</f>
        <v>0</v>
      </c>
      <c r="AM212" s="30">
        <f>IF(AM$137="","",SUMPRODUCT(--(db!$B$2:$B$6347=$E212),(LEN(db!$G$2:$G$6347)-LEN(SUBSTITUTE((UPPER(db!$G$2:$G$6347)),UPPER(AM$137),"")))/LEN(AM$137)))</f>
        <v>0</v>
      </c>
      <c r="AN212" s="30">
        <f>IF(AN$137="","",SUMPRODUCT(--(db!$B$2:$B$6347=$E212),(LEN(db!$G$2:$G$6347)-LEN(SUBSTITUTE((UPPER(db!$G$2:$G$6347)),UPPER(AN$137),"")))/LEN(AN$137)))</f>
        <v>0</v>
      </c>
      <c r="AO212" s="30">
        <f>IF(AO$137="","",SUMPRODUCT(--(db!$B$2:$B$6347=$E212),(LEN(db!$G$2:$G$6347)-LEN(SUBSTITUTE((UPPER(db!$G$2:$G$6347)),UPPER(AO$137),"")))/LEN(AO$137)))</f>
        <v>0</v>
      </c>
      <c r="AP212" s="30">
        <f>IF(AP$137="","",SUMPRODUCT(--(db!$B$2:$B$6347=$E212),(LEN(db!$G$2:$G$6347)-LEN(SUBSTITUTE((UPPER(db!$G$2:$G$6347)),UPPER(AP$137),"")))/LEN(AP$137)))</f>
        <v>0</v>
      </c>
      <c r="AQ212" s="222">
        <f>IF(AQ$137="","",SUMPRODUCT(--(db!$B$2:$B$6347=$E212),(LEN(db!$G$2:$G$6347)-LEN(SUBSTITUTE((UPPER(db!$G$2:$G$6347)),UPPER(AQ$137),"")))/LEN(AQ$137)))</f>
        <v>0</v>
      </c>
      <c r="AR212" s="120">
        <v>75</v>
      </c>
      <c r="AS212" s="115"/>
      <c r="AT212" s="115"/>
      <c r="AU212" s="122">
        <f t="shared" si="36"/>
        <v>0</v>
      </c>
    </row>
    <row r="213" spans="3:47" x14ac:dyDescent="0.25">
      <c r="C213" s="115"/>
      <c r="D213" s="115"/>
      <c r="E213" s="116">
        <v>76</v>
      </c>
      <c r="F213" s="221">
        <f>IF(F$137="","",SUMPRODUCT(--(db!$B$2:$B$6347=$E213),(LEN(db!$G$2:$G$6347)-LEN(SUBSTITUTE((UPPER(db!$G$2:$G$6347)),UPPER(F$137),"")))/LEN(F$137)))</f>
        <v>0</v>
      </c>
      <c r="G213" s="30">
        <f>IF(G$137="","",SUMPRODUCT(--(db!$B$2:$B$6347=$E213),(LEN(db!$G$2:$G$6347)-LEN(SUBSTITUTE((UPPER(db!$G$2:$G$6347)),UPPER(G$137),"")))/LEN(G$137)))</f>
        <v>0</v>
      </c>
      <c r="H213" s="30">
        <f>IF(H$137="","",SUMPRODUCT(--(db!$B$2:$B$6347=$E213),(LEN(db!$G$2:$G$6347)-LEN(SUBSTITUTE((UPPER(db!$G$2:$G$6347)),UPPER(H$137),"")))/LEN(H$137)))</f>
        <v>0</v>
      </c>
      <c r="I213" s="30">
        <f>IF(I$137="","",SUMPRODUCT(--(db!$B$2:$B$6347=$E213),(LEN(db!$G$2:$G$6347)-LEN(SUBSTITUTE((UPPER(db!$G$2:$G$6347)),UPPER(I$137),"")))/LEN(I$137)))</f>
        <v>0</v>
      </c>
      <c r="J213" s="30">
        <f>IF(J$137="","",SUMPRODUCT(--(db!$B$2:$B$6347=$E213),(LEN(db!$G$2:$G$6347)-LEN(SUBSTITUTE((UPPER(db!$G$2:$G$6347)),UPPER(J$137),"")))/LEN(J$137)))</f>
        <v>0</v>
      </c>
      <c r="K213" s="30">
        <f>IF(K$137="","",SUMPRODUCT(--(db!$B$2:$B$6347=$E213),(LEN(db!$G$2:$G$6347)-LEN(SUBSTITUTE((UPPER(db!$G$2:$G$6347)),UPPER(K$137),"")))/LEN(K$137)))</f>
        <v>0</v>
      </c>
      <c r="L213" s="30">
        <f>IF(L$137="","",SUMPRODUCT(--(db!$B$2:$B$6347=$E213),(LEN(db!$G$2:$G$6347)-LEN(SUBSTITUTE((UPPER(db!$G$2:$G$6347)),UPPER(L$137),"")))/LEN(L$137)))</f>
        <v>0</v>
      </c>
      <c r="M213" s="30">
        <f>IF(M$137="","",SUMPRODUCT(--(db!$B$2:$B$6347=$E213),(LEN(db!$G$2:$G$6347)-LEN(SUBSTITUTE((UPPER(db!$G$2:$G$6347)),UPPER(M$137),"")))/LEN(M$137)))</f>
        <v>0</v>
      </c>
      <c r="N213" s="30">
        <f>IF(N$137="","",SUMPRODUCT(--(db!$B$2:$B$6347=$E213),(LEN(db!$G$2:$G$6347)-LEN(SUBSTITUTE((UPPER(db!$G$2:$G$6347)),UPPER(N$137),"")))/LEN(N$137)))</f>
        <v>0</v>
      </c>
      <c r="O213" s="30">
        <f>IF(O$137="","",SUMPRODUCT(--(db!$B$2:$B$6347=$E213),(LEN(db!$G$2:$G$6347)-LEN(SUBSTITUTE((UPPER(db!$G$2:$G$6347)),UPPER(O$137),"")))/LEN(O$137)))</f>
        <v>0</v>
      </c>
      <c r="P213" s="30">
        <f>IF(P$137="","",SUMPRODUCT(--(db!$B$2:$B$6347=$E213),(LEN(db!$G$2:$G$6347)-LEN(SUBSTITUTE((UPPER(db!$G$2:$G$6347)),UPPER(P$137),"")))/LEN(P$137)))</f>
        <v>0</v>
      </c>
      <c r="Q213" s="30">
        <f>IF(Q$137="","",SUMPRODUCT(--(db!$B$2:$B$6347=$E213),(LEN(db!$G$2:$G$6347)-LEN(SUBSTITUTE((UPPER(db!$G$2:$G$6347)),UPPER(Q$137),"")))/LEN(Q$137)))</f>
        <v>0</v>
      </c>
      <c r="R213" s="30">
        <f>IF(R$137="","",SUMPRODUCT(--(db!$B$2:$B$6347=$E213),(LEN(db!$G$2:$G$6347)-LEN(SUBSTITUTE((UPPER(db!$G$2:$G$6347)),UPPER(R$137),"")))/LEN(R$137)))</f>
        <v>0</v>
      </c>
      <c r="S213" s="30">
        <f>IF(S$137="","",SUMPRODUCT(--(db!$B$2:$B$6347=$E213),(LEN(db!$G$2:$G$6347)-LEN(SUBSTITUTE((UPPER(db!$G$2:$G$6347)),UPPER(S$137),"")))/LEN(S$137)))</f>
        <v>0</v>
      </c>
      <c r="T213" s="30">
        <f>IF(T$137="","",SUMPRODUCT(--(db!$B$2:$B$6347=$E213),(LEN(db!$G$2:$G$6347)-LEN(SUBSTITUTE((UPPER(db!$G$2:$G$6347)),UPPER(T$137),"")))/LEN(T$137)))</f>
        <v>0</v>
      </c>
      <c r="U213" s="30">
        <f>IF(U$137="","",SUMPRODUCT(--(db!$B$2:$B$6347=$E213),(LEN(db!$G$2:$G$6347)-LEN(SUBSTITUTE((UPPER(db!$G$2:$G$6347)),UPPER(U$137),"")))/LEN(U$137)))</f>
        <v>0</v>
      </c>
      <c r="V213" s="30">
        <f>IF(V$137="","",SUMPRODUCT(--(db!$B$2:$B$6347=$E213),(LEN(db!$G$2:$G$6347)-LEN(SUBSTITUTE((UPPER(db!$G$2:$G$6347)),UPPER(V$137),"")))/LEN(V$137)))</f>
        <v>0</v>
      </c>
      <c r="W213" s="30">
        <f>IF(W$137="","",SUMPRODUCT(--(db!$B$2:$B$6347=$E213),(LEN(db!$G$2:$G$6347)-LEN(SUBSTITUTE((UPPER(db!$G$2:$G$6347)),UPPER(W$137),"")))/LEN(W$137)))</f>
        <v>0</v>
      </c>
      <c r="X213" s="30">
        <f>IF(X$137="","",SUMPRODUCT(--(db!$B$2:$B$6347=$E213),(LEN(db!$G$2:$G$6347)-LEN(SUBSTITUTE((UPPER(db!$G$2:$G$6347)),UPPER(X$137),"")))/LEN(X$137)))</f>
        <v>0</v>
      </c>
      <c r="Y213" s="30">
        <f>IF(Y$137="","",SUMPRODUCT(--(db!$B$2:$B$6347=$E213),(LEN(db!$G$2:$G$6347)-LEN(SUBSTITUTE((UPPER(db!$G$2:$G$6347)),UPPER(Y$137),"")))/LEN(Y$137)))</f>
        <v>0</v>
      </c>
      <c r="Z213" s="30">
        <f>IF(Z$137="","",SUMPRODUCT(--(db!$B$2:$B$6347=$E213),(LEN(db!$G$2:$G$6347)-LEN(SUBSTITUTE((UPPER(db!$G$2:$G$6347)),UPPER(Z$137),"")))/LEN(Z$137)))</f>
        <v>0</v>
      </c>
      <c r="AA213" s="30">
        <f>IF(AA$137="","",SUMPRODUCT(--(db!$B$2:$B$6347=$E213),(LEN(db!$G$2:$G$6347)-LEN(SUBSTITUTE((UPPER(db!$G$2:$G$6347)),UPPER(AA$137),"")))/LEN(AA$137)))</f>
        <v>0</v>
      </c>
      <c r="AB213" s="30">
        <f>IF(AB$137="","",SUMPRODUCT(--(db!$B$2:$B$6347=$E213),(LEN(db!$G$2:$G$6347)-LEN(SUBSTITUTE((UPPER(db!$G$2:$G$6347)),UPPER(AB$137),"")))/LEN(AB$137)))</f>
        <v>0</v>
      </c>
      <c r="AC213" s="30">
        <f>IF(AC$137="","",SUMPRODUCT(--(db!$B$2:$B$6347=$E213),(LEN(db!$G$2:$G$6347)-LEN(SUBSTITUTE((UPPER(db!$G$2:$G$6347)),UPPER(AC$137),"")))/LEN(AC$137)))</f>
        <v>0</v>
      </c>
      <c r="AD213" s="30">
        <f>IF(AD$137="","",SUMPRODUCT(--(db!$B$2:$B$6347=$E213),(LEN(db!$G$2:$G$6347)-LEN(SUBSTITUTE((UPPER(db!$G$2:$G$6347)),UPPER(AD$137),"")))/LEN(AD$137)))</f>
        <v>0</v>
      </c>
      <c r="AE213" s="30">
        <f>IF(AE$137="","",SUMPRODUCT(--(db!$B$2:$B$6347=$E213),(LEN(db!$G$2:$G$6347)-LEN(SUBSTITUTE((UPPER(db!$G$2:$G$6347)),UPPER(AE$137),"")))/LEN(AE$137)))</f>
        <v>0</v>
      </c>
      <c r="AF213" s="30">
        <f>IF(AF$137="","",SUMPRODUCT(--(db!$B$2:$B$6347=$E213),(LEN(db!$G$2:$G$6347)-LEN(SUBSTITUTE((UPPER(db!$G$2:$G$6347)),UPPER(AF$137),"")))/LEN(AF$137)))</f>
        <v>0</v>
      </c>
      <c r="AG213" s="30">
        <f>IF(AG$137="","",SUMPRODUCT(--(db!$B$2:$B$6347=$E213),(LEN(db!$G$2:$G$6347)-LEN(SUBSTITUTE((UPPER(db!$G$2:$G$6347)),UPPER(AG$137),"")))/LEN(AG$137)))</f>
        <v>0</v>
      </c>
      <c r="AH213" s="30">
        <f>IF(AH$137="","",SUMPRODUCT(--(db!$B$2:$B$6347=$E213),(LEN(db!$G$2:$G$6347)-LEN(SUBSTITUTE((UPPER(db!$G$2:$G$6347)),UPPER(AH$137),"")))/LEN(AH$137)))</f>
        <v>0</v>
      </c>
      <c r="AI213" s="30">
        <f>IF(AI$137="","",SUMPRODUCT(--(db!$B$2:$B$6347=$E213),(LEN(db!$G$2:$G$6347)-LEN(SUBSTITUTE((UPPER(db!$G$2:$G$6347)),UPPER(AI$137),"")))/LEN(AI$137)))</f>
        <v>0</v>
      </c>
      <c r="AJ213" s="30">
        <f>IF(AJ$137="","",SUMPRODUCT(--(db!$B$2:$B$6347=$E213),(LEN(db!$G$2:$G$6347)-LEN(SUBSTITUTE((UPPER(db!$G$2:$G$6347)),UPPER(AJ$137),"")))/LEN(AJ$137)))</f>
        <v>0</v>
      </c>
      <c r="AK213" s="30">
        <f>IF(AK$137="","",SUMPRODUCT(--(db!$B$2:$B$6347=$E213),(LEN(db!$G$2:$G$6347)-LEN(SUBSTITUTE((UPPER(db!$G$2:$G$6347)),UPPER(AK$137),"")))/LEN(AK$137)))</f>
        <v>0</v>
      </c>
      <c r="AL213" s="30">
        <f>IF(AL$137="","",SUMPRODUCT(--(db!$B$2:$B$6347=$E213),(LEN(db!$G$2:$G$6347)-LEN(SUBSTITUTE((UPPER(db!$G$2:$G$6347)),UPPER(AL$137),"")))/LEN(AL$137)))</f>
        <v>0</v>
      </c>
      <c r="AM213" s="30">
        <f>IF(AM$137="","",SUMPRODUCT(--(db!$B$2:$B$6347=$E213),(LEN(db!$G$2:$G$6347)-LEN(SUBSTITUTE((UPPER(db!$G$2:$G$6347)),UPPER(AM$137),"")))/LEN(AM$137)))</f>
        <v>0</v>
      </c>
      <c r="AN213" s="30">
        <f>IF(AN$137="","",SUMPRODUCT(--(db!$B$2:$B$6347=$E213),(LEN(db!$G$2:$G$6347)-LEN(SUBSTITUTE((UPPER(db!$G$2:$G$6347)),UPPER(AN$137),"")))/LEN(AN$137)))</f>
        <v>0</v>
      </c>
      <c r="AO213" s="30">
        <f>IF(AO$137="","",SUMPRODUCT(--(db!$B$2:$B$6347=$E213),(LEN(db!$G$2:$G$6347)-LEN(SUBSTITUTE((UPPER(db!$G$2:$G$6347)),UPPER(AO$137),"")))/LEN(AO$137)))</f>
        <v>0</v>
      </c>
      <c r="AP213" s="30">
        <f>IF(AP$137="","",SUMPRODUCT(--(db!$B$2:$B$6347=$E213),(LEN(db!$G$2:$G$6347)-LEN(SUBSTITUTE((UPPER(db!$G$2:$G$6347)),UPPER(AP$137),"")))/LEN(AP$137)))</f>
        <v>0</v>
      </c>
      <c r="AQ213" s="222">
        <f>IF(AQ$137="","",SUMPRODUCT(--(db!$B$2:$B$6347=$E213),(LEN(db!$G$2:$G$6347)-LEN(SUBSTITUTE((UPPER(db!$G$2:$G$6347)),UPPER(AQ$137),"")))/LEN(AQ$137)))</f>
        <v>0</v>
      </c>
      <c r="AR213" s="120">
        <v>76</v>
      </c>
      <c r="AS213" s="115"/>
      <c r="AT213" s="115"/>
      <c r="AU213" s="122">
        <f t="shared" si="36"/>
        <v>0</v>
      </c>
    </row>
    <row r="214" spans="3:47" x14ac:dyDescent="0.25">
      <c r="C214" s="115"/>
      <c r="D214" s="115"/>
      <c r="E214" s="116">
        <v>77</v>
      </c>
      <c r="F214" s="221">
        <f>IF(F$137="","",SUMPRODUCT(--(db!$B$2:$B$6347=$E214),(LEN(db!$G$2:$G$6347)-LEN(SUBSTITUTE((UPPER(db!$G$2:$G$6347)),UPPER(F$137),"")))/LEN(F$137)))</f>
        <v>0</v>
      </c>
      <c r="G214" s="30">
        <f>IF(G$137="","",SUMPRODUCT(--(db!$B$2:$B$6347=$E214),(LEN(db!$G$2:$G$6347)-LEN(SUBSTITUTE((UPPER(db!$G$2:$G$6347)),UPPER(G$137),"")))/LEN(G$137)))</f>
        <v>0</v>
      </c>
      <c r="H214" s="30">
        <f>IF(H$137="","",SUMPRODUCT(--(db!$B$2:$B$6347=$E214),(LEN(db!$G$2:$G$6347)-LEN(SUBSTITUTE((UPPER(db!$G$2:$G$6347)),UPPER(H$137),"")))/LEN(H$137)))</f>
        <v>0</v>
      </c>
      <c r="I214" s="30">
        <f>IF(I$137="","",SUMPRODUCT(--(db!$B$2:$B$6347=$E214),(LEN(db!$G$2:$G$6347)-LEN(SUBSTITUTE((UPPER(db!$G$2:$G$6347)),UPPER(I$137),"")))/LEN(I$137)))</f>
        <v>0</v>
      </c>
      <c r="J214" s="30">
        <f>IF(J$137="","",SUMPRODUCT(--(db!$B$2:$B$6347=$E214),(LEN(db!$G$2:$G$6347)-LEN(SUBSTITUTE((UPPER(db!$G$2:$G$6347)),UPPER(J$137),"")))/LEN(J$137)))</f>
        <v>0</v>
      </c>
      <c r="K214" s="30">
        <f>IF(K$137="","",SUMPRODUCT(--(db!$B$2:$B$6347=$E214),(LEN(db!$G$2:$G$6347)-LEN(SUBSTITUTE((UPPER(db!$G$2:$G$6347)),UPPER(K$137),"")))/LEN(K$137)))</f>
        <v>0</v>
      </c>
      <c r="L214" s="30">
        <f>IF(L$137="","",SUMPRODUCT(--(db!$B$2:$B$6347=$E214),(LEN(db!$G$2:$G$6347)-LEN(SUBSTITUTE((UPPER(db!$G$2:$G$6347)),UPPER(L$137),"")))/LEN(L$137)))</f>
        <v>0</v>
      </c>
      <c r="M214" s="30">
        <f>IF(M$137="","",SUMPRODUCT(--(db!$B$2:$B$6347=$E214),(LEN(db!$G$2:$G$6347)-LEN(SUBSTITUTE((UPPER(db!$G$2:$G$6347)),UPPER(M$137),"")))/LEN(M$137)))</f>
        <v>0</v>
      </c>
      <c r="N214" s="30">
        <f>IF(N$137="","",SUMPRODUCT(--(db!$B$2:$B$6347=$E214),(LEN(db!$G$2:$G$6347)-LEN(SUBSTITUTE((UPPER(db!$G$2:$G$6347)),UPPER(N$137),"")))/LEN(N$137)))</f>
        <v>0</v>
      </c>
      <c r="O214" s="30">
        <f>IF(O$137="","",SUMPRODUCT(--(db!$B$2:$B$6347=$E214),(LEN(db!$G$2:$G$6347)-LEN(SUBSTITUTE((UPPER(db!$G$2:$G$6347)),UPPER(O$137),"")))/LEN(O$137)))</f>
        <v>0</v>
      </c>
      <c r="P214" s="30">
        <f>IF(P$137="","",SUMPRODUCT(--(db!$B$2:$B$6347=$E214),(LEN(db!$G$2:$G$6347)-LEN(SUBSTITUTE((UPPER(db!$G$2:$G$6347)),UPPER(P$137),"")))/LEN(P$137)))</f>
        <v>0</v>
      </c>
      <c r="Q214" s="30">
        <f>IF(Q$137="","",SUMPRODUCT(--(db!$B$2:$B$6347=$E214),(LEN(db!$G$2:$G$6347)-LEN(SUBSTITUTE((UPPER(db!$G$2:$G$6347)),UPPER(Q$137),"")))/LEN(Q$137)))</f>
        <v>0</v>
      </c>
      <c r="R214" s="30">
        <f>IF(R$137="","",SUMPRODUCT(--(db!$B$2:$B$6347=$E214),(LEN(db!$G$2:$G$6347)-LEN(SUBSTITUTE((UPPER(db!$G$2:$G$6347)),UPPER(R$137),"")))/LEN(R$137)))</f>
        <v>0</v>
      </c>
      <c r="S214" s="30">
        <f>IF(S$137="","",SUMPRODUCT(--(db!$B$2:$B$6347=$E214),(LEN(db!$G$2:$G$6347)-LEN(SUBSTITUTE((UPPER(db!$G$2:$G$6347)),UPPER(S$137),"")))/LEN(S$137)))</f>
        <v>0</v>
      </c>
      <c r="T214" s="30">
        <f>IF(T$137="","",SUMPRODUCT(--(db!$B$2:$B$6347=$E214),(LEN(db!$G$2:$G$6347)-LEN(SUBSTITUTE((UPPER(db!$G$2:$G$6347)),UPPER(T$137),"")))/LEN(T$137)))</f>
        <v>0</v>
      </c>
      <c r="U214" s="30">
        <f>IF(U$137="","",SUMPRODUCT(--(db!$B$2:$B$6347=$E214),(LEN(db!$G$2:$G$6347)-LEN(SUBSTITUTE((UPPER(db!$G$2:$G$6347)),UPPER(U$137),"")))/LEN(U$137)))</f>
        <v>0</v>
      </c>
      <c r="V214" s="30">
        <f>IF(V$137="","",SUMPRODUCT(--(db!$B$2:$B$6347=$E214),(LEN(db!$G$2:$G$6347)-LEN(SUBSTITUTE((UPPER(db!$G$2:$G$6347)),UPPER(V$137),"")))/LEN(V$137)))</f>
        <v>0</v>
      </c>
      <c r="W214" s="30">
        <f>IF(W$137="","",SUMPRODUCT(--(db!$B$2:$B$6347=$E214),(LEN(db!$G$2:$G$6347)-LEN(SUBSTITUTE((UPPER(db!$G$2:$G$6347)),UPPER(W$137),"")))/LEN(W$137)))</f>
        <v>0</v>
      </c>
      <c r="X214" s="30">
        <f>IF(X$137="","",SUMPRODUCT(--(db!$B$2:$B$6347=$E214),(LEN(db!$G$2:$G$6347)-LEN(SUBSTITUTE((UPPER(db!$G$2:$G$6347)),UPPER(X$137),"")))/LEN(X$137)))</f>
        <v>0</v>
      </c>
      <c r="Y214" s="30">
        <f>IF(Y$137="","",SUMPRODUCT(--(db!$B$2:$B$6347=$E214),(LEN(db!$G$2:$G$6347)-LEN(SUBSTITUTE((UPPER(db!$G$2:$G$6347)),UPPER(Y$137),"")))/LEN(Y$137)))</f>
        <v>0</v>
      </c>
      <c r="Z214" s="30">
        <f>IF(Z$137="","",SUMPRODUCT(--(db!$B$2:$B$6347=$E214),(LEN(db!$G$2:$G$6347)-LEN(SUBSTITUTE((UPPER(db!$G$2:$G$6347)),UPPER(Z$137),"")))/LEN(Z$137)))</f>
        <v>0</v>
      </c>
      <c r="AA214" s="30">
        <f>IF(AA$137="","",SUMPRODUCT(--(db!$B$2:$B$6347=$E214),(LEN(db!$G$2:$G$6347)-LEN(SUBSTITUTE((UPPER(db!$G$2:$G$6347)),UPPER(AA$137),"")))/LEN(AA$137)))</f>
        <v>0</v>
      </c>
      <c r="AB214" s="30">
        <f>IF(AB$137="","",SUMPRODUCT(--(db!$B$2:$B$6347=$E214),(LEN(db!$G$2:$G$6347)-LEN(SUBSTITUTE((UPPER(db!$G$2:$G$6347)),UPPER(AB$137),"")))/LEN(AB$137)))</f>
        <v>0</v>
      </c>
      <c r="AC214" s="30">
        <f>IF(AC$137="","",SUMPRODUCT(--(db!$B$2:$B$6347=$E214),(LEN(db!$G$2:$G$6347)-LEN(SUBSTITUTE((UPPER(db!$G$2:$G$6347)),UPPER(AC$137),"")))/LEN(AC$137)))</f>
        <v>0</v>
      </c>
      <c r="AD214" s="30">
        <f>IF(AD$137="","",SUMPRODUCT(--(db!$B$2:$B$6347=$E214),(LEN(db!$G$2:$G$6347)-LEN(SUBSTITUTE((UPPER(db!$G$2:$G$6347)),UPPER(AD$137),"")))/LEN(AD$137)))</f>
        <v>0</v>
      </c>
      <c r="AE214" s="30">
        <f>IF(AE$137="","",SUMPRODUCT(--(db!$B$2:$B$6347=$E214),(LEN(db!$G$2:$G$6347)-LEN(SUBSTITUTE((UPPER(db!$G$2:$G$6347)),UPPER(AE$137),"")))/LEN(AE$137)))</f>
        <v>0</v>
      </c>
      <c r="AF214" s="30">
        <f>IF(AF$137="","",SUMPRODUCT(--(db!$B$2:$B$6347=$E214),(LEN(db!$G$2:$G$6347)-LEN(SUBSTITUTE((UPPER(db!$G$2:$G$6347)),UPPER(AF$137),"")))/LEN(AF$137)))</f>
        <v>0</v>
      </c>
      <c r="AG214" s="30">
        <f>IF(AG$137="","",SUMPRODUCT(--(db!$B$2:$B$6347=$E214),(LEN(db!$G$2:$G$6347)-LEN(SUBSTITUTE((UPPER(db!$G$2:$G$6347)),UPPER(AG$137),"")))/LEN(AG$137)))</f>
        <v>0</v>
      </c>
      <c r="AH214" s="30">
        <f>IF(AH$137="","",SUMPRODUCT(--(db!$B$2:$B$6347=$E214),(LEN(db!$G$2:$G$6347)-LEN(SUBSTITUTE((UPPER(db!$G$2:$G$6347)),UPPER(AH$137),"")))/LEN(AH$137)))</f>
        <v>0</v>
      </c>
      <c r="AI214" s="30">
        <f>IF(AI$137="","",SUMPRODUCT(--(db!$B$2:$B$6347=$E214),(LEN(db!$G$2:$G$6347)-LEN(SUBSTITUTE((UPPER(db!$G$2:$G$6347)),UPPER(AI$137),"")))/LEN(AI$137)))</f>
        <v>0</v>
      </c>
      <c r="AJ214" s="30">
        <f>IF(AJ$137="","",SUMPRODUCT(--(db!$B$2:$B$6347=$E214),(LEN(db!$G$2:$G$6347)-LEN(SUBSTITUTE((UPPER(db!$G$2:$G$6347)),UPPER(AJ$137),"")))/LEN(AJ$137)))</f>
        <v>0</v>
      </c>
      <c r="AK214" s="30">
        <f>IF(AK$137="","",SUMPRODUCT(--(db!$B$2:$B$6347=$E214),(LEN(db!$G$2:$G$6347)-LEN(SUBSTITUTE((UPPER(db!$G$2:$G$6347)),UPPER(AK$137),"")))/LEN(AK$137)))</f>
        <v>0</v>
      </c>
      <c r="AL214" s="30">
        <f>IF(AL$137="","",SUMPRODUCT(--(db!$B$2:$B$6347=$E214),(LEN(db!$G$2:$G$6347)-LEN(SUBSTITUTE((UPPER(db!$G$2:$G$6347)),UPPER(AL$137),"")))/LEN(AL$137)))</f>
        <v>0</v>
      </c>
      <c r="AM214" s="30">
        <f>IF(AM$137="","",SUMPRODUCT(--(db!$B$2:$B$6347=$E214),(LEN(db!$G$2:$G$6347)-LEN(SUBSTITUTE((UPPER(db!$G$2:$G$6347)),UPPER(AM$137),"")))/LEN(AM$137)))</f>
        <v>0</v>
      </c>
      <c r="AN214" s="30">
        <f>IF(AN$137="","",SUMPRODUCT(--(db!$B$2:$B$6347=$E214),(LEN(db!$G$2:$G$6347)-LEN(SUBSTITUTE((UPPER(db!$G$2:$G$6347)),UPPER(AN$137),"")))/LEN(AN$137)))</f>
        <v>0</v>
      </c>
      <c r="AO214" s="30">
        <f>IF(AO$137="","",SUMPRODUCT(--(db!$B$2:$B$6347=$E214),(LEN(db!$G$2:$G$6347)-LEN(SUBSTITUTE((UPPER(db!$G$2:$G$6347)),UPPER(AO$137),"")))/LEN(AO$137)))</f>
        <v>0</v>
      </c>
      <c r="AP214" s="30">
        <f>IF(AP$137="","",SUMPRODUCT(--(db!$B$2:$B$6347=$E214),(LEN(db!$G$2:$G$6347)-LEN(SUBSTITUTE((UPPER(db!$G$2:$G$6347)),UPPER(AP$137),"")))/LEN(AP$137)))</f>
        <v>0</v>
      </c>
      <c r="AQ214" s="222">
        <f>IF(AQ$137="","",SUMPRODUCT(--(db!$B$2:$B$6347=$E214),(LEN(db!$G$2:$G$6347)-LEN(SUBSTITUTE((UPPER(db!$G$2:$G$6347)),UPPER(AQ$137),"")))/LEN(AQ$137)))</f>
        <v>0</v>
      </c>
      <c r="AR214" s="120">
        <v>77</v>
      </c>
      <c r="AS214" s="115"/>
      <c r="AT214" s="115"/>
      <c r="AU214" s="122">
        <f t="shared" si="36"/>
        <v>0</v>
      </c>
    </row>
    <row r="215" spans="3:47" x14ac:dyDescent="0.25">
      <c r="C215" s="115"/>
      <c r="D215" s="115"/>
      <c r="E215" s="116">
        <v>78</v>
      </c>
      <c r="F215" s="221">
        <f>IF(F$137="","",SUMPRODUCT(--(db!$B$2:$B$6347=$E215),(LEN(db!$G$2:$G$6347)-LEN(SUBSTITUTE((UPPER(db!$G$2:$G$6347)),UPPER(F$137),"")))/LEN(F$137)))</f>
        <v>0</v>
      </c>
      <c r="G215" s="30">
        <f>IF(G$137="","",SUMPRODUCT(--(db!$B$2:$B$6347=$E215),(LEN(db!$G$2:$G$6347)-LEN(SUBSTITUTE((UPPER(db!$G$2:$G$6347)),UPPER(G$137),"")))/LEN(G$137)))</f>
        <v>0</v>
      </c>
      <c r="H215" s="30">
        <f>IF(H$137="","",SUMPRODUCT(--(db!$B$2:$B$6347=$E215),(LEN(db!$G$2:$G$6347)-LEN(SUBSTITUTE((UPPER(db!$G$2:$G$6347)),UPPER(H$137),"")))/LEN(H$137)))</f>
        <v>0</v>
      </c>
      <c r="I215" s="30">
        <f>IF(I$137="","",SUMPRODUCT(--(db!$B$2:$B$6347=$E215),(LEN(db!$G$2:$G$6347)-LEN(SUBSTITUTE((UPPER(db!$G$2:$G$6347)),UPPER(I$137),"")))/LEN(I$137)))</f>
        <v>0</v>
      </c>
      <c r="J215" s="30">
        <f>IF(J$137="","",SUMPRODUCT(--(db!$B$2:$B$6347=$E215),(LEN(db!$G$2:$G$6347)-LEN(SUBSTITUTE((UPPER(db!$G$2:$G$6347)),UPPER(J$137),"")))/LEN(J$137)))</f>
        <v>0</v>
      </c>
      <c r="K215" s="30">
        <f>IF(K$137="","",SUMPRODUCT(--(db!$B$2:$B$6347=$E215),(LEN(db!$G$2:$G$6347)-LEN(SUBSTITUTE((UPPER(db!$G$2:$G$6347)),UPPER(K$137),"")))/LEN(K$137)))</f>
        <v>0</v>
      </c>
      <c r="L215" s="30">
        <f>IF(L$137="","",SUMPRODUCT(--(db!$B$2:$B$6347=$E215),(LEN(db!$G$2:$G$6347)-LEN(SUBSTITUTE((UPPER(db!$G$2:$G$6347)),UPPER(L$137),"")))/LEN(L$137)))</f>
        <v>0</v>
      </c>
      <c r="M215" s="30">
        <f>IF(M$137="","",SUMPRODUCT(--(db!$B$2:$B$6347=$E215),(LEN(db!$G$2:$G$6347)-LEN(SUBSTITUTE((UPPER(db!$G$2:$G$6347)),UPPER(M$137),"")))/LEN(M$137)))</f>
        <v>0</v>
      </c>
      <c r="N215" s="30">
        <f>IF(N$137="","",SUMPRODUCT(--(db!$B$2:$B$6347=$E215),(LEN(db!$G$2:$G$6347)-LEN(SUBSTITUTE((UPPER(db!$G$2:$G$6347)),UPPER(N$137),"")))/LEN(N$137)))</f>
        <v>0</v>
      </c>
      <c r="O215" s="30">
        <f>IF(O$137="","",SUMPRODUCT(--(db!$B$2:$B$6347=$E215),(LEN(db!$G$2:$G$6347)-LEN(SUBSTITUTE((UPPER(db!$G$2:$G$6347)),UPPER(O$137),"")))/LEN(O$137)))</f>
        <v>0</v>
      </c>
      <c r="P215" s="30">
        <f>IF(P$137="","",SUMPRODUCT(--(db!$B$2:$B$6347=$E215),(LEN(db!$G$2:$G$6347)-LEN(SUBSTITUTE((UPPER(db!$G$2:$G$6347)),UPPER(P$137),"")))/LEN(P$137)))</f>
        <v>0</v>
      </c>
      <c r="Q215" s="30">
        <f>IF(Q$137="","",SUMPRODUCT(--(db!$B$2:$B$6347=$E215),(LEN(db!$G$2:$G$6347)-LEN(SUBSTITUTE((UPPER(db!$G$2:$G$6347)),UPPER(Q$137),"")))/LEN(Q$137)))</f>
        <v>0</v>
      </c>
      <c r="R215" s="30">
        <f>IF(R$137="","",SUMPRODUCT(--(db!$B$2:$B$6347=$E215),(LEN(db!$G$2:$G$6347)-LEN(SUBSTITUTE((UPPER(db!$G$2:$G$6347)),UPPER(R$137),"")))/LEN(R$137)))</f>
        <v>0</v>
      </c>
      <c r="S215" s="30">
        <f>IF(S$137="","",SUMPRODUCT(--(db!$B$2:$B$6347=$E215),(LEN(db!$G$2:$G$6347)-LEN(SUBSTITUTE((UPPER(db!$G$2:$G$6347)),UPPER(S$137),"")))/LEN(S$137)))</f>
        <v>0</v>
      </c>
      <c r="T215" s="30">
        <f>IF(T$137="","",SUMPRODUCT(--(db!$B$2:$B$6347=$E215),(LEN(db!$G$2:$G$6347)-LEN(SUBSTITUTE((UPPER(db!$G$2:$G$6347)),UPPER(T$137),"")))/LEN(T$137)))</f>
        <v>0</v>
      </c>
      <c r="U215" s="30">
        <f>IF(U$137="","",SUMPRODUCT(--(db!$B$2:$B$6347=$E215),(LEN(db!$G$2:$G$6347)-LEN(SUBSTITUTE((UPPER(db!$G$2:$G$6347)),UPPER(U$137),"")))/LEN(U$137)))</f>
        <v>0</v>
      </c>
      <c r="V215" s="30">
        <f>IF(V$137="","",SUMPRODUCT(--(db!$B$2:$B$6347=$E215),(LEN(db!$G$2:$G$6347)-LEN(SUBSTITUTE((UPPER(db!$G$2:$G$6347)),UPPER(V$137),"")))/LEN(V$137)))</f>
        <v>0</v>
      </c>
      <c r="W215" s="30">
        <f>IF(W$137="","",SUMPRODUCT(--(db!$B$2:$B$6347=$E215),(LEN(db!$G$2:$G$6347)-LEN(SUBSTITUTE((UPPER(db!$G$2:$G$6347)),UPPER(W$137),"")))/LEN(W$137)))</f>
        <v>0</v>
      </c>
      <c r="X215" s="30">
        <f>IF(X$137="","",SUMPRODUCT(--(db!$B$2:$B$6347=$E215),(LEN(db!$G$2:$G$6347)-LEN(SUBSTITUTE((UPPER(db!$G$2:$G$6347)),UPPER(X$137),"")))/LEN(X$137)))</f>
        <v>0</v>
      </c>
      <c r="Y215" s="30">
        <f>IF(Y$137="","",SUMPRODUCT(--(db!$B$2:$B$6347=$E215),(LEN(db!$G$2:$G$6347)-LEN(SUBSTITUTE((UPPER(db!$G$2:$G$6347)),UPPER(Y$137),"")))/LEN(Y$137)))</f>
        <v>0</v>
      </c>
      <c r="Z215" s="30">
        <f>IF(Z$137="","",SUMPRODUCT(--(db!$B$2:$B$6347=$E215),(LEN(db!$G$2:$G$6347)-LEN(SUBSTITUTE((UPPER(db!$G$2:$G$6347)),UPPER(Z$137),"")))/LEN(Z$137)))</f>
        <v>0</v>
      </c>
      <c r="AA215" s="30">
        <f>IF(AA$137="","",SUMPRODUCT(--(db!$B$2:$B$6347=$E215),(LEN(db!$G$2:$G$6347)-LEN(SUBSTITUTE((UPPER(db!$G$2:$G$6347)),UPPER(AA$137),"")))/LEN(AA$137)))</f>
        <v>0</v>
      </c>
      <c r="AB215" s="30">
        <f>IF(AB$137="","",SUMPRODUCT(--(db!$B$2:$B$6347=$E215),(LEN(db!$G$2:$G$6347)-LEN(SUBSTITUTE((UPPER(db!$G$2:$G$6347)),UPPER(AB$137),"")))/LEN(AB$137)))</f>
        <v>0</v>
      </c>
      <c r="AC215" s="30">
        <f>IF(AC$137="","",SUMPRODUCT(--(db!$B$2:$B$6347=$E215),(LEN(db!$G$2:$G$6347)-LEN(SUBSTITUTE((UPPER(db!$G$2:$G$6347)),UPPER(AC$137),"")))/LEN(AC$137)))</f>
        <v>0</v>
      </c>
      <c r="AD215" s="30">
        <f>IF(AD$137="","",SUMPRODUCT(--(db!$B$2:$B$6347=$E215),(LEN(db!$G$2:$G$6347)-LEN(SUBSTITUTE((UPPER(db!$G$2:$G$6347)),UPPER(AD$137),"")))/LEN(AD$137)))</f>
        <v>0</v>
      </c>
      <c r="AE215" s="30">
        <f>IF(AE$137="","",SUMPRODUCT(--(db!$B$2:$B$6347=$E215),(LEN(db!$G$2:$G$6347)-LEN(SUBSTITUTE((UPPER(db!$G$2:$G$6347)),UPPER(AE$137),"")))/LEN(AE$137)))</f>
        <v>0</v>
      </c>
      <c r="AF215" s="30">
        <f>IF(AF$137="","",SUMPRODUCT(--(db!$B$2:$B$6347=$E215),(LEN(db!$G$2:$G$6347)-LEN(SUBSTITUTE((UPPER(db!$G$2:$G$6347)),UPPER(AF$137),"")))/LEN(AF$137)))</f>
        <v>0</v>
      </c>
      <c r="AG215" s="30">
        <f>IF(AG$137="","",SUMPRODUCT(--(db!$B$2:$B$6347=$E215),(LEN(db!$G$2:$G$6347)-LEN(SUBSTITUTE((UPPER(db!$G$2:$G$6347)),UPPER(AG$137),"")))/LEN(AG$137)))</f>
        <v>0</v>
      </c>
      <c r="AH215" s="30">
        <f>IF(AH$137="","",SUMPRODUCT(--(db!$B$2:$B$6347=$E215),(LEN(db!$G$2:$G$6347)-LEN(SUBSTITUTE((UPPER(db!$G$2:$G$6347)),UPPER(AH$137),"")))/LEN(AH$137)))</f>
        <v>0</v>
      </c>
      <c r="AI215" s="30">
        <f>IF(AI$137="","",SUMPRODUCT(--(db!$B$2:$B$6347=$E215),(LEN(db!$G$2:$G$6347)-LEN(SUBSTITUTE((UPPER(db!$G$2:$G$6347)),UPPER(AI$137),"")))/LEN(AI$137)))</f>
        <v>0</v>
      </c>
      <c r="AJ215" s="30">
        <f>IF(AJ$137="","",SUMPRODUCT(--(db!$B$2:$B$6347=$E215),(LEN(db!$G$2:$G$6347)-LEN(SUBSTITUTE((UPPER(db!$G$2:$G$6347)),UPPER(AJ$137),"")))/LEN(AJ$137)))</f>
        <v>0</v>
      </c>
      <c r="AK215" s="30">
        <f>IF(AK$137="","",SUMPRODUCT(--(db!$B$2:$B$6347=$E215),(LEN(db!$G$2:$G$6347)-LEN(SUBSTITUTE((UPPER(db!$G$2:$G$6347)),UPPER(AK$137),"")))/LEN(AK$137)))</f>
        <v>0</v>
      </c>
      <c r="AL215" s="30">
        <f>IF(AL$137="","",SUMPRODUCT(--(db!$B$2:$B$6347=$E215),(LEN(db!$G$2:$G$6347)-LEN(SUBSTITUTE((UPPER(db!$G$2:$G$6347)),UPPER(AL$137),"")))/LEN(AL$137)))</f>
        <v>0</v>
      </c>
      <c r="AM215" s="30">
        <f>IF(AM$137="","",SUMPRODUCT(--(db!$B$2:$B$6347=$E215),(LEN(db!$G$2:$G$6347)-LEN(SUBSTITUTE((UPPER(db!$G$2:$G$6347)),UPPER(AM$137),"")))/LEN(AM$137)))</f>
        <v>0</v>
      </c>
      <c r="AN215" s="30">
        <f>IF(AN$137="","",SUMPRODUCT(--(db!$B$2:$B$6347=$E215),(LEN(db!$G$2:$G$6347)-LEN(SUBSTITUTE((UPPER(db!$G$2:$G$6347)),UPPER(AN$137),"")))/LEN(AN$137)))</f>
        <v>0</v>
      </c>
      <c r="AO215" s="30">
        <f>IF(AO$137="","",SUMPRODUCT(--(db!$B$2:$B$6347=$E215),(LEN(db!$G$2:$G$6347)-LEN(SUBSTITUTE((UPPER(db!$G$2:$G$6347)),UPPER(AO$137),"")))/LEN(AO$137)))</f>
        <v>0</v>
      </c>
      <c r="AP215" s="30">
        <f>IF(AP$137="","",SUMPRODUCT(--(db!$B$2:$B$6347=$E215),(LEN(db!$G$2:$G$6347)-LEN(SUBSTITUTE((UPPER(db!$G$2:$G$6347)),UPPER(AP$137),"")))/LEN(AP$137)))</f>
        <v>0</v>
      </c>
      <c r="AQ215" s="222">
        <f>IF(AQ$137="","",SUMPRODUCT(--(db!$B$2:$B$6347=$E215),(LEN(db!$G$2:$G$6347)-LEN(SUBSTITUTE((UPPER(db!$G$2:$G$6347)),UPPER(AQ$137),"")))/LEN(AQ$137)))</f>
        <v>0</v>
      </c>
      <c r="AR215" s="120">
        <v>78</v>
      </c>
      <c r="AS215" s="115"/>
      <c r="AT215" s="115"/>
      <c r="AU215" s="122">
        <f t="shared" si="36"/>
        <v>0</v>
      </c>
    </row>
    <row r="216" spans="3:47" x14ac:dyDescent="0.25">
      <c r="C216" s="115"/>
      <c r="D216" s="115"/>
      <c r="E216" s="116">
        <v>79</v>
      </c>
      <c r="F216" s="221">
        <f>IF(F$137="","",SUMPRODUCT(--(db!$B$2:$B$6347=$E216),(LEN(db!$G$2:$G$6347)-LEN(SUBSTITUTE((UPPER(db!$G$2:$G$6347)),UPPER(F$137),"")))/LEN(F$137)))</f>
        <v>0</v>
      </c>
      <c r="G216" s="30">
        <f>IF(G$137="","",SUMPRODUCT(--(db!$B$2:$B$6347=$E216),(LEN(db!$G$2:$G$6347)-LEN(SUBSTITUTE((UPPER(db!$G$2:$G$6347)),UPPER(G$137),"")))/LEN(G$137)))</f>
        <v>0</v>
      </c>
      <c r="H216" s="30">
        <f>IF(H$137="","",SUMPRODUCT(--(db!$B$2:$B$6347=$E216),(LEN(db!$G$2:$G$6347)-LEN(SUBSTITUTE((UPPER(db!$G$2:$G$6347)),UPPER(H$137),"")))/LEN(H$137)))</f>
        <v>0</v>
      </c>
      <c r="I216" s="30">
        <f>IF(I$137="","",SUMPRODUCT(--(db!$B$2:$B$6347=$E216),(LEN(db!$G$2:$G$6347)-LEN(SUBSTITUTE((UPPER(db!$G$2:$G$6347)),UPPER(I$137),"")))/LEN(I$137)))</f>
        <v>0</v>
      </c>
      <c r="J216" s="30">
        <f>IF(J$137="","",SUMPRODUCT(--(db!$B$2:$B$6347=$E216),(LEN(db!$G$2:$G$6347)-LEN(SUBSTITUTE((UPPER(db!$G$2:$G$6347)),UPPER(J$137),"")))/LEN(J$137)))</f>
        <v>0</v>
      </c>
      <c r="K216" s="30">
        <f>IF(K$137="","",SUMPRODUCT(--(db!$B$2:$B$6347=$E216),(LEN(db!$G$2:$G$6347)-LEN(SUBSTITUTE((UPPER(db!$G$2:$G$6347)),UPPER(K$137),"")))/LEN(K$137)))</f>
        <v>0</v>
      </c>
      <c r="L216" s="30">
        <f>IF(L$137="","",SUMPRODUCT(--(db!$B$2:$B$6347=$E216),(LEN(db!$G$2:$G$6347)-LEN(SUBSTITUTE((UPPER(db!$G$2:$G$6347)),UPPER(L$137),"")))/LEN(L$137)))</f>
        <v>0</v>
      </c>
      <c r="M216" s="30">
        <f>IF(M$137="","",SUMPRODUCT(--(db!$B$2:$B$6347=$E216),(LEN(db!$G$2:$G$6347)-LEN(SUBSTITUTE((UPPER(db!$G$2:$G$6347)),UPPER(M$137),"")))/LEN(M$137)))</f>
        <v>0</v>
      </c>
      <c r="N216" s="30">
        <f>IF(N$137="","",SUMPRODUCT(--(db!$B$2:$B$6347=$E216),(LEN(db!$G$2:$G$6347)-LEN(SUBSTITUTE((UPPER(db!$G$2:$G$6347)),UPPER(N$137),"")))/LEN(N$137)))</f>
        <v>0</v>
      </c>
      <c r="O216" s="30">
        <f>IF(O$137="","",SUMPRODUCT(--(db!$B$2:$B$6347=$E216),(LEN(db!$G$2:$G$6347)-LEN(SUBSTITUTE((UPPER(db!$G$2:$G$6347)),UPPER(O$137),"")))/LEN(O$137)))</f>
        <v>0</v>
      </c>
      <c r="P216" s="30">
        <f>IF(P$137="","",SUMPRODUCT(--(db!$B$2:$B$6347=$E216),(LEN(db!$G$2:$G$6347)-LEN(SUBSTITUTE((UPPER(db!$G$2:$G$6347)),UPPER(P$137),"")))/LEN(P$137)))</f>
        <v>0</v>
      </c>
      <c r="Q216" s="30">
        <f>IF(Q$137="","",SUMPRODUCT(--(db!$B$2:$B$6347=$E216),(LEN(db!$G$2:$G$6347)-LEN(SUBSTITUTE((UPPER(db!$G$2:$G$6347)),UPPER(Q$137),"")))/LEN(Q$137)))</f>
        <v>0</v>
      </c>
      <c r="R216" s="30">
        <f>IF(R$137="","",SUMPRODUCT(--(db!$B$2:$B$6347=$E216),(LEN(db!$G$2:$G$6347)-LEN(SUBSTITUTE((UPPER(db!$G$2:$G$6347)),UPPER(R$137),"")))/LEN(R$137)))</f>
        <v>0</v>
      </c>
      <c r="S216" s="30">
        <f>IF(S$137="","",SUMPRODUCT(--(db!$B$2:$B$6347=$E216),(LEN(db!$G$2:$G$6347)-LEN(SUBSTITUTE((UPPER(db!$G$2:$G$6347)),UPPER(S$137),"")))/LEN(S$137)))</f>
        <v>0</v>
      </c>
      <c r="T216" s="30">
        <f>IF(T$137="","",SUMPRODUCT(--(db!$B$2:$B$6347=$E216),(LEN(db!$G$2:$G$6347)-LEN(SUBSTITUTE((UPPER(db!$G$2:$G$6347)),UPPER(T$137),"")))/LEN(T$137)))</f>
        <v>0</v>
      </c>
      <c r="U216" s="30">
        <f>IF(U$137="","",SUMPRODUCT(--(db!$B$2:$B$6347=$E216),(LEN(db!$G$2:$G$6347)-LEN(SUBSTITUTE((UPPER(db!$G$2:$G$6347)),UPPER(U$137),"")))/LEN(U$137)))</f>
        <v>0</v>
      </c>
      <c r="V216" s="30">
        <f>IF(V$137="","",SUMPRODUCT(--(db!$B$2:$B$6347=$E216),(LEN(db!$G$2:$G$6347)-LEN(SUBSTITUTE((UPPER(db!$G$2:$G$6347)),UPPER(V$137),"")))/LEN(V$137)))</f>
        <v>0</v>
      </c>
      <c r="W216" s="30">
        <f>IF(W$137="","",SUMPRODUCT(--(db!$B$2:$B$6347=$E216),(LEN(db!$G$2:$G$6347)-LEN(SUBSTITUTE((UPPER(db!$G$2:$G$6347)),UPPER(W$137),"")))/LEN(W$137)))</f>
        <v>0</v>
      </c>
      <c r="X216" s="30">
        <f>IF(X$137="","",SUMPRODUCT(--(db!$B$2:$B$6347=$E216),(LEN(db!$G$2:$G$6347)-LEN(SUBSTITUTE((UPPER(db!$G$2:$G$6347)),UPPER(X$137),"")))/LEN(X$137)))</f>
        <v>0</v>
      </c>
      <c r="Y216" s="30">
        <f>IF(Y$137="","",SUMPRODUCT(--(db!$B$2:$B$6347=$E216),(LEN(db!$G$2:$G$6347)-LEN(SUBSTITUTE((UPPER(db!$G$2:$G$6347)),UPPER(Y$137),"")))/LEN(Y$137)))</f>
        <v>0</v>
      </c>
      <c r="Z216" s="30">
        <f>IF(Z$137="","",SUMPRODUCT(--(db!$B$2:$B$6347=$E216),(LEN(db!$G$2:$G$6347)-LEN(SUBSTITUTE((UPPER(db!$G$2:$G$6347)),UPPER(Z$137),"")))/LEN(Z$137)))</f>
        <v>0</v>
      </c>
      <c r="AA216" s="30">
        <f>IF(AA$137="","",SUMPRODUCT(--(db!$B$2:$B$6347=$E216),(LEN(db!$G$2:$G$6347)-LEN(SUBSTITUTE((UPPER(db!$G$2:$G$6347)),UPPER(AA$137),"")))/LEN(AA$137)))</f>
        <v>0</v>
      </c>
      <c r="AB216" s="30">
        <f>IF(AB$137="","",SUMPRODUCT(--(db!$B$2:$B$6347=$E216),(LEN(db!$G$2:$G$6347)-LEN(SUBSTITUTE((UPPER(db!$G$2:$G$6347)),UPPER(AB$137),"")))/LEN(AB$137)))</f>
        <v>0</v>
      </c>
      <c r="AC216" s="30">
        <f>IF(AC$137="","",SUMPRODUCT(--(db!$B$2:$B$6347=$E216),(LEN(db!$G$2:$G$6347)-LEN(SUBSTITUTE((UPPER(db!$G$2:$G$6347)),UPPER(AC$137),"")))/LEN(AC$137)))</f>
        <v>0</v>
      </c>
      <c r="AD216" s="30">
        <f>IF(AD$137="","",SUMPRODUCT(--(db!$B$2:$B$6347=$E216),(LEN(db!$G$2:$G$6347)-LEN(SUBSTITUTE((UPPER(db!$G$2:$G$6347)),UPPER(AD$137),"")))/LEN(AD$137)))</f>
        <v>0</v>
      </c>
      <c r="AE216" s="30">
        <f>IF(AE$137="","",SUMPRODUCT(--(db!$B$2:$B$6347=$E216),(LEN(db!$G$2:$G$6347)-LEN(SUBSTITUTE((UPPER(db!$G$2:$G$6347)),UPPER(AE$137),"")))/LEN(AE$137)))</f>
        <v>0</v>
      </c>
      <c r="AF216" s="30">
        <f>IF(AF$137="","",SUMPRODUCT(--(db!$B$2:$B$6347=$E216),(LEN(db!$G$2:$G$6347)-LEN(SUBSTITUTE((UPPER(db!$G$2:$G$6347)),UPPER(AF$137),"")))/LEN(AF$137)))</f>
        <v>0</v>
      </c>
      <c r="AG216" s="30">
        <f>IF(AG$137="","",SUMPRODUCT(--(db!$B$2:$B$6347=$E216),(LEN(db!$G$2:$G$6347)-LEN(SUBSTITUTE((UPPER(db!$G$2:$G$6347)),UPPER(AG$137),"")))/LEN(AG$137)))</f>
        <v>0</v>
      </c>
      <c r="AH216" s="30">
        <f>IF(AH$137="","",SUMPRODUCT(--(db!$B$2:$B$6347=$E216),(LEN(db!$G$2:$G$6347)-LEN(SUBSTITUTE((UPPER(db!$G$2:$G$6347)),UPPER(AH$137),"")))/LEN(AH$137)))</f>
        <v>0</v>
      </c>
      <c r="AI216" s="30">
        <f>IF(AI$137="","",SUMPRODUCT(--(db!$B$2:$B$6347=$E216),(LEN(db!$G$2:$G$6347)-LEN(SUBSTITUTE((UPPER(db!$G$2:$G$6347)),UPPER(AI$137),"")))/LEN(AI$137)))</f>
        <v>0</v>
      </c>
      <c r="AJ216" s="30">
        <f>IF(AJ$137="","",SUMPRODUCT(--(db!$B$2:$B$6347=$E216),(LEN(db!$G$2:$G$6347)-LEN(SUBSTITUTE((UPPER(db!$G$2:$G$6347)),UPPER(AJ$137),"")))/LEN(AJ$137)))</f>
        <v>0</v>
      </c>
      <c r="AK216" s="30">
        <f>IF(AK$137="","",SUMPRODUCT(--(db!$B$2:$B$6347=$E216),(LEN(db!$G$2:$G$6347)-LEN(SUBSTITUTE((UPPER(db!$G$2:$G$6347)),UPPER(AK$137),"")))/LEN(AK$137)))</f>
        <v>0</v>
      </c>
      <c r="AL216" s="30">
        <f>IF(AL$137="","",SUMPRODUCT(--(db!$B$2:$B$6347=$E216),(LEN(db!$G$2:$G$6347)-LEN(SUBSTITUTE((UPPER(db!$G$2:$G$6347)),UPPER(AL$137),"")))/LEN(AL$137)))</f>
        <v>0</v>
      </c>
      <c r="AM216" s="30">
        <f>IF(AM$137="","",SUMPRODUCT(--(db!$B$2:$B$6347=$E216),(LEN(db!$G$2:$G$6347)-LEN(SUBSTITUTE((UPPER(db!$G$2:$G$6347)),UPPER(AM$137),"")))/LEN(AM$137)))</f>
        <v>0</v>
      </c>
      <c r="AN216" s="30">
        <f>IF(AN$137="","",SUMPRODUCT(--(db!$B$2:$B$6347=$E216),(LEN(db!$G$2:$G$6347)-LEN(SUBSTITUTE((UPPER(db!$G$2:$G$6347)),UPPER(AN$137),"")))/LEN(AN$137)))</f>
        <v>0</v>
      </c>
      <c r="AO216" s="30">
        <f>IF(AO$137="","",SUMPRODUCT(--(db!$B$2:$B$6347=$E216),(LEN(db!$G$2:$G$6347)-LEN(SUBSTITUTE((UPPER(db!$G$2:$G$6347)),UPPER(AO$137),"")))/LEN(AO$137)))</f>
        <v>0</v>
      </c>
      <c r="AP216" s="30">
        <f>IF(AP$137="","",SUMPRODUCT(--(db!$B$2:$B$6347=$E216),(LEN(db!$G$2:$G$6347)-LEN(SUBSTITUTE((UPPER(db!$G$2:$G$6347)),UPPER(AP$137),"")))/LEN(AP$137)))</f>
        <v>0</v>
      </c>
      <c r="AQ216" s="222">
        <f>IF(AQ$137="","",SUMPRODUCT(--(db!$B$2:$B$6347=$E216),(LEN(db!$G$2:$G$6347)-LEN(SUBSTITUTE((UPPER(db!$G$2:$G$6347)),UPPER(AQ$137),"")))/LEN(AQ$137)))</f>
        <v>0</v>
      </c>
      <c r="AR216" s="120">
        <v>79</v>
      </c>
      <c r="AS216" s="115"/>
      <c r="AT216" s="115"/>
      <c r="AU216" s="122">
        <f t="shared" si="36"/>
        <v>0</v>
      </c>
    </row>
    <row r="217" spans="3:47" x14ac:dyDescent="0.25">
      <c r="C217" s="115"/>
      <c r="D217" s="115"/>
      <c r="E217" s="116">
        <v>80</v>
      </c>
      <c r="F217" s="221">
        <f>IF(F$137="","",SUMPRODUCT(--(db!$B$2:$B$6347=$E217),(LEN(db!$G$2:$G$6347)-LEN(SUBSTITUTE((UPPER(db!$G$2:$G$6347)),UPPER(F$137),"")))/LEN(F$137)))</f>
        <v>0</v>
      </c>
      <c r="G217" s="30">
        <f>IF(G$137="","",SUMPRODUCT(--(db!$B$2:$B$6347=$E217),(LEN(db!$G$2:$G$6347)-LEN(SUBSTITUTE((UPPER(db!$G$2:$G$6347)),UPPER(G$137),"")))/LEN(G$137)))</f>
        <v>0</v>
      </c>
      <c r="H217" s="30">
        <f>IF(H$137="","",SUMPRODUCT(--(db!$B$2:$B$6347=$E217),(LEN(db!$G$2:$G$6347)-LEN(SUBSTITUTE((UPPER(db!$G$2:$G$6347)),UPPER(H$137),"")))/LEN(H$137)))</f>
        <v>0</v>
      </c>
      <c r="I217" s="30">
        <f>IF(I$137="","",SUMPRODUCT(--(db!$B$2:$B$6347=$E217),(LEN(db!$G$2:$G$6347)-LEN(SUBSTITUTE((UPPER(db!$G$2:$G$6347)),UPPER(I$137),"")))/LEN(I$137)))</f>
        <v>0</v>
      </c>
      <c r="J217" s="30">
        <f>IF(J$137="","",SUMPRODUCT(--(db!$B$2:$B$6347=$E217),(LEN(db!$G$2:$G$6347)-LEN(SUBSTITUTE((UPPER(db!$G$2:$G$6347)),UPPER(J$137),"")))/LEN(J$137)))</f>
        <v>0</v>
      </c>
      <c r="K217" s="30">
        <f>IF(K$137="","",SUMPRODUCT(--(db!$B$2:$B$6347=$E217),(LEN(db!$G$2:$G$6347)-LEN(SUBSTITUTE((UPPER(db!$G$2:$G$6347)),UPPER(K$137),"")))/LEN(K$137)))</f>
        <v>0</v>
      </c>
      <c r="L217" s="30">
        <f>IF(L$137="","",SUMPRODUCT(--(db!$B$2:$B$6347=$E217),(LEN(db!$G$2:$G$6347)-LEN(SUBSTITUTE((UPPER(db!$G$2:$G$6347)),UPPER(L$137),"")))/LEN(L$137)))</f>
        <v>0</v>
      </c>
      <c r="M217" s="30">
        <f>IF(M$137="","",SUMPRODUCT(--(db!$B$2:$B$6347=$E217),(LEN(db!$G$2:$G$6347)-LEN(SUBSTITUTE((UPPER(db!$G$2:$G$6347)),UPPER(M$137),"")))/LEN(M$137)))</f>
        <v>0</v>
      </c>
      <c r="N217" s="30">
        <f>IF(N$137="","",SUMPRODUCT(--(db!$B$2:$B$6347=$E217),(LEN(db!$G$2:$G$6347)-LEN(SUBSTITUTE((UPPER(db!$G$2:$G$6347)),UPPER(N$137),"")))/LEN(N$137)))</f>
        <v>0</v>
      </c>
      <c r="O217" s="30">
        <f>IF(O$137="","",SUMPRODUCT(--(db!$B$2:$B$6347=$E217),(LEN(db!$G$2:$G$6347)-LEN(SUBSTITUTE((UPPER(db!$G$2:$G$6347)),UPPER(O$137),"")))/LEN(O$137)))</f>
        <v>0</v>
      </c>
      <c r="P217" s="30">
        <f>IF(P$137="","",SUMPRODUCT(--(db!$B$2:$B$6347=$E217),(LEN(db!$G$2:$G$6347)-LEN(SUBSTITUTE((UPPER(db!$G$2:$G$6347)),UPPER(P$137),"")))/LEN(P$137)))</f>
        <v>0</v>
      </c>
      <c r="Q217" s="30">
        <f>IF(Q$137="","",SUMPRODUCT(--(db!$B$2:$B$6347=$E217),(LEN(db!$G$2:$G$6347)-LEN(SUBSTITUTE((UPPER(db!$G$2:$G$6347)),UPPER(Q$137),"")))/LEN(Q$137)))</f>
        <v>0</v>
      </c>
      <c r="R217" s="30">
        <f>IF(R$137="","",SUMPRODUCT(--(db!$B$2:$B$6347=$E217),(LEN(db!$G$2:$G$6347)-LEN(SUBSTITUTE((UPPER(db!$G$2:$G$6347)),UPPER(R$137),"")))/LEN(R$137)))</f>
        <v>0</v>
      </c>
      <c r="S217" s="30">
        <f>IF(S$137="","",SUMPRODUCT(--(db!$B$2:$B$6347=$E217),(LEN(db!$G$2:$G$6347)-LEN(SUBSTITUTE((UPPER(db!$G$2:$G$6347)),UPPER(S$137),"")))/LEN(S$137)))</f>
        <v>0</v>
      </c>
      <c r="T217" s="30">
        <f>IF(T$137="","",SUMPRODUCT(--(db!$B$2:$B$6347=$E217),(LEN(db!$G$2:$G$6347)-LEN(SUBSTITUTE((UPPER(db!$G$2:$G$6347)),UPPER(T$137),"")))/LEN(T$137)))</f>
        <v>0</v>
      </c>
      <c r="U217" s="30">
        <f>IF(U$137="","",SUMPRODUCT(--(db!$B$2:$B$6347=$E217),(LEN(db!$G$2:$G$6347)-LEN(SUBSTITUTE((UPPER(db!$G$2:$G$6347)),UPPER(U$137),"")))/LEN(U$137)))</f>
        <v>0</v>
      </c>
      <c r="V217" s="30">
        <f>IF(V$137="","",SUMPRODUCT(--(db!$B$2:$B$6347=$E217),(LEN(db!$G$2:$G$6347)-LEN(SUBSTITUTE((UPPER(db!$G$2:$G$6347)),UPPER(V$137),"")))/LEN(V$137)))</f>
        <v>0</v>
      </c>
      <c r="W217" s="30">
        <f>IF(W$137="","",SUMPRODUCT(--(db!$B$2:$B$6347=$E217),(LEN(db!$G$2:$G$6347)-LEN(SUBSTITUTE((UPPER(db!$G$2:$G$6347)),UPPER(W$137),"")))/LEN(W$137)))</f>
        <v>0</v>
      </c>
      <c r="X217" s="30">
        <f>IF(X$137="","",SUMPRODUCT(--(db!$B$2:$B$6347=$E217),(LEN(db!$G$2:$G$6347)-LEN(SUBSTITUTE((UPPER(db!$G$2:$G$6347)),UPPER(X$137),"")))/LEN(X$137)))</f>
        <v>0</v>
      </c>
      <c r="Y217" s="30">
        <f>IF(Y$137="","",SUMPRODUCT(--(db!$B$2:$B$6347=$E217),(LEN(db!$G$2:$G$6347)-LEN(SUBSTITUTE((UPPER(db!$G$2:$G$6347)),UPPER(Y$137),"")))/LEN(Y$137)))</f>
        <v>0</v>
      </c>
      <c r="Z217" s="30">
        <f>IF(Z$137="","",SUMPRODUCT(--(db!$B$2:$B$6347=$E217),(LEN(db!$G$2:$G$6347)-LEN(SUBSTITUTE((UPPER(db!$G$2:$G$6347)),UPPER(Z$137),"")))/LEN(Z$137)))</f>
        <v>0</v>
      </c>
      <c r="AA217" s="30">
        <f>IF(AA$137="","",SUMPRODUCT(--(db!$B$2:$B$6347=$E217),(LEN(db!$G$2:$G$6347)-LEN(SUBSTITUTE((UPPER(db!$G$2:$G$6347)),UPPER(AA$137),"")))/LEN(AA$137)))</f>
        <v>0</v>
      </c>
      <c r="AB217" s="30">
        <f>IF(AB$137="","",SUMPRODUCT(--(db!$B$2:$B$6347=$E217),(LEN(db!$G$2:$G$6347)-LEN(SUBSTITUTE((UPPER(db!$G$2:$G$6347)),UPPER(AB$137),"")))/LEN(AB$137)))</f>
        <v>0</v>
      </c>
      <c r="AC217" s="30">
        <f>IF(AC$137="","",SUMPRODUCT(--(db!$B$2:$B$6347=$E217),(LEN(db!$G$2:$G$6347)-LEN(SUBSTITUTE((UPPER(db!$G$2:$G$6347)),UPPER(AC$137),"")))/LEN(AC$137)))</f>
        <v>0</v>
      </c>
      <c r="AD217" s="30">
        <f>IF(AD$137="","",SUMPRODUCT(--(db!$B$2:$B$6347=$E217),(LEN(db!$G$2:$G$6347)-LEN(SUBSTITUTE((UPPER(db!$G$2:$G$6347)),UPPER(AD$137),"")))/LEN(AD$137)))</f>
        <v>0</v>
      </c>
      <c r="AE217" s="30">
        <f>IF(AE$137="","",SUMPRODUCT(--(db!$B$2:$B$6347=$E217),(LEN(db!$G$2:$G$6347)-LEN(SUBSTITUTE((UPPER(db!$G$2:$G$6347)),UPPER(AE$137),"")))/LEN(AE$137)))</f>
        <v>0</v>
      </c>
      <c r="AF217" s="30">
        <f>IF(AF$137="","",SUMPRODUCT(--(db!$B$2:$B$6347=$E217),(LEN(db!$G$2:$G$6347)-LEN(SUBSTITUTE((UPPER(db!$G$2:$G$6347)),UPPER(AF$137),"")))/LEN(AF$137)))</f>
        <v>0</v>
      </c>
      <c r="AG217" s="30">
        <f>IF(AG$137="","",SUMPRODUCT(--(db!$B$2:$B$6347=$E217),(LEN(db!$G$2:$G$6347)-LEN(SUBSTITUTE((UPPER(db!$G$2:$G$6347)),UPPER(AG$137),"")))/LEN(AG$137)))</f>
        <v>0</v>
      </c>
      <c r="AH217" s="30">
        <f>IF(AH$137="","",SUMPRODUCT(--(db!$B$2:$B$6347=$E217),(LEN(db!$G$2:$G$6347)-LEN(SUBSTITUTE((UPPER(db!$G$2:$G$6347)),UPPER(AH$137),"")))/LEN(AH$137)))</f>
        <v>0</v>
      </c>
      <c r="AI217" s="30">
        <f>IF(AI$137="","",SUMPRODUCT(--(db!$B$2:$B$6347=$E217),(LEN(db!$G$2:$G$6347)-LEN(SUBSTITUTE((UPPER(db!$G$2:$G$6347)),UPPER(AI$137),"")))/LEN(AI$137)))</f>
        <v>0</v>
      </c>
      <c r="AJ217" s="30">
        <f>IF(AJ$137="","",SUMPRODUCT(--(db!$B$2:$B$6347=$E217),(LEN(db!$G$2:$G$6347)-LEN(SUBSTITUTE((UPPER(db!$G$2:$G$6347)),UPPER(AJ$137),"")))/LEN(AJ$137)))</f>
        <v>0</v>
      </c>
      <c r="AK217" s="30">
        <f>IF(AK$137="","",SUMPRODUCT(--(db!$B$2:$B$6347=$E217),(LEN(db!$G$2:$G$6347)-LEN(SUBSTITUTE((UPPER(db!$G$2:$G$6347)),UPPER(AK$137),"")))/LEN(AK$137)))</f>
        <v>0</v>
      </c>
      <c r="AL217" s="30">
        <f>IF(AL$137="","",SUMPRODUCT(--(db!$B$2:$B$6347=$E217),(LEN(db!$G$2:$G$6347)-LEN(SUBSTITUTE((UPPER(db!$G$2:$G$6347)),UPPER(AL$137),"")))/LEN(AL$137)))</f>
        <v>0</v>
      </c>
      <c r="AM217" s="30">
        <f>IF(AM$137="","",SUMPRODUCT(--(db!$B$2:$B$6347=$E217),(LEN(db!$G$2:$G$6347)-LEN(SUBSTITUTE((UPPER(db!$G$2:$G$6347)),UPPER(AM$137),"")))/LEN(AM$137)))</f>
        <v>0</v>
      </c>
      <c r="AN217" s="30">
        <f>IF(AN$137="","",SUMPRODUCT(--(db!$B$2:$B$6347=$E217),(LEN(db!$G$2:$G$6347)-LEN(SUBSTITUTE((UPPER(db!$G$2:$G$6347)),UPPER(AN$137),"")))/LEN(AN$137)))</f>
        <v>0</v>
      </c>
      <c r="AO217" s="30">
        <f>IF(AO$137="","",SUMPRODUCT(--(db!$B$2:$B$6347=$E217),(LEN(db!$G$2:$G$6347)-LEN(SUBSTITUTE((UPPER(db!$G$2:$G$6347)),UPPER(AO$137),"")))/LEN(AO$137)))</f>
        <v>0</v>
      </c>
      <c r="AP217" s="30">
        <f>IF(AP$137="","",SUMPRODUCT(--(db!$B$2:$B$6347=$E217),(LEN(db!$G$2:$G$6347)-LEN(SUBSTITUTE((UPPER(db!$G$2:$G$6347)),UPPER(AP$137),"")))/LEN(AP$137)))</f>
        <v>0</v>
      </c>
      <c r="AQ217" s="222">
        <f>IF(AQ$137="","",SUMPRODUCT(--(db!$B$2:$B$6347=$E217),(LEN(db!$G$2:$G$6347)-LEN(SUBSTITUTE((UPPER(db!$G$2:$G$6347)),UPPER(AQ$137),"")))/LEN(AQ$137)))</f>
        <v>0</v>
      </c>
      <c r="AR217" s="120">
        <v>80</v>
      </c>
      <c r="AS217" s="115"/>
      <c r="AT217" s="115"/>
      <c r="AU217" s="122">
        <f t="shared" si="36"/>
        <v>0</v>
      </c>
    </row>
    <row r="218" spans="3:47" x14ac:dyDescent="0.25">
      <c r="C218" s="115"/>
      <c r="D218" s="115"/>
      <c r="E218" s="116">
        <v>81</v>
      </c>
      <c r="F218" s="221">
        <f>IF(F$137="","",SUMPRODUCT(--(db!$B$2:$B$6347=$E218),(LEN(db!$G$2:$G$6347)-LEN(SUBSTITUTE((UPPER(db!$G$2:$G$6347)),UPPER(F$137),"")))/LEN(F$137)))</f>
        <v>0</v>
      </c>
      <c r="G218" s="30">
        <f>IF(G$137="","",SUMPRODUCT(--(db!$B$2:$B$6347=$E218),(LEN(db!$G$2:$G$6347)-LEN(SUBSTITUTE((UPPER(db!$G$2:$G$6347)),UPPER(G$137),"")))/LEN(G$137)))</f>
        <v>0</v>
      </c>
      <c r="H218" s="30">
        <f>IF(H$137="","",SUMPRODUCT(--(db!$B$2:$B$6347=$E218),(LEN(db!$G$2:$G$6347)-LEN(SUBSTITUTE((UPPER(db!$G$2:$G$6347)),UPPER(H$137),"")))/LEN(H$137)))</f>
        <v>0</v>
      </c>
      <c r="I218" s="30">
        <f>IF(I$137="","",SUMPRODUCT(--(db!$B$2:$B$6347=$E218),(LEN(db!$G$2:$G$6347)-LEN(SUBSTITUTE((UPPER(db!$G$2:$G$6347)),UPPER(I$137),"")))/LEN(I$137)))</f>
        <v>0</v>
      </c>
      <c r="J218" s="30">
        <f>IF(J$137="","",SUMPRODUCT(--(db!$B$2:$B$6347=$E218),(LEN(db!$G$2:$G$6347)-LEN(SUBSTITUTE((UPPER(db!$G$2:$G$6347)),UPPER(J$137),"")))/LEN(J$137)))</f>
        <v>0</v>
      </c>
      <c r="K218" s="30">
        <f>IF(K$137="","",SUMPRODUCT(--(db!$B$2:$B$6347=$E218),(LEN(db!$G$2:$G$6347)-LEN(SUBSTITUTE((UPPER(db!$G$2:$G$6347)),UPPER(K$137),"")))/LEN(K$137)))</f>
        <v>0</v>
      </c>
      <c r="L218" s="30">
        <f>IF(L$137="","",SUMPRODUCT(--(db!$B$2:$B$6347=$E218),(LEN(db!$G$2:$G$6347)-LEN(SUBSTITUTE((UPPER(db!$G$2:$G$6347)),UPPER(L$137),"")))/LEN(L$137)))</f>
        <v>0</v>
      </c>
      <c r="M218" s="30">
        <f>IF(M$137="","",SUMPRODUCT(--(db!$B$2:$B$6347=$E218),(LEN(db!$G$2:$G$6347)-LEN(SUBSTITUTE((UPPER(db!$G$2:$G$6347)),UPPER(M$137),"")))/LEN(M$137)))</f>
        <v>0</v>
      </c>
      <c r="N218" s="30">
        <f>IF(N$137="","",SUMPRODUCT(--(db!$B$2:$B$6347=$E218),(LEN(db!$G$2:$G$6347)-LEN(SUBSTITUTE((UPPER(db!$G$2:$G$6347)),UPPER(N$137),"")))/LEN(N$137)))</f>
        <v>0</v>
      </c>
      <c r="O218" s="30">
        <f>IF(O$137="","",SUMPRODUCT(--(db!$B$2:$B$6347=$E218),(LEN(db!$G$2:$G$6347)-LEN(SUBSTITUTE((UPPER(db!$G$2:$G$6347)),UPPER(O$137),"")))/LEN(O$137)))</f>
        <v>0</v>
      </c>
      <c r="P218" s="30">
        <f>IF(P$137="","",SUMPRODUCT(--(db!$B$2:$B$6347=$E218),(LEN(db!$G$2:$G$6347)-LEN(SUBSTITUTE((UPPER(db!$G$2:$G$6347)),UPPER(P$137),"")))/LEN(P$137)))</f>
        <v>0</v>
      </c>
      <c r="Q218" s="30">
        <f>IF(Q$137="","",SUMPRODUCT(--(db!$B$2:$B$6347=$E218),(LEN(db!$G$2:$G$6347)-LEN(SUBSTITUTE((UPPER(db!$G$2:$G$6347)),UPPER(Q$137),"")))/LEN(Q$137)))</f>
        <v>0</v>
      </c>
      <c r="R218" s="30">
        <f>IF(R$137="","",SUMPRODUCT(--(db!$B$2:$B$6347=$E218),(LEN(db!$G$2:$G$6347)-LEN(SUBSTITUTE((UPPER(db!$G$2:$G$6347)),UPPER(R$137),"")))/LEN(R$137)))</f>
        <v>0</v>
      </c>
      <c r="S218" s="30">
        <f>IF(S$137="","",SUMPRODUCT(--(db!$B$2:$B$6347=$E218),(LEN(db!$G$2:$G$6347)-LEN(SUBSTITUTE((UPPER(db!$G$2:$G$6347)),UPPER(S$137),"")))/LEN(S$137)))</f>
        <v>0</v>
      </c>
      <c r="T218" s="30">
        <f>IF(T$137="","",SUMPRODUCT(--(db!$B$2:$B$6347=$E218),(LEN(db!$G$2:$G$6347)-LEN(SUBSTITUTE((UPPER(db!$G$2:$G$6347)),UPPER(T$137),"")))/LEN(T$137)))</f>
        <v>0</v>
      </c>
      <c r="U218" s="30">
        <f>IF(U$137="","",SUMPRODUCT(--(db!$B$2:$B$6347=$E218),(LEN(db!$G$2:$G$6347)-LEN(SUBSTITUTE((UPPER(db!$G$2:$G$6347)),UPPER(U$137),"")))/LEN(U$137)))</f>
        <v>0</v>
      </c>
      <c r="V218" s="30">
        <f>IF(V$137="","",SUMPRODUCT(--(db!$B$2:$B$6347=$E218),(LEN(db!$G$2:$G$6347)-LEN(SUBSTITUTE((UPPER(db!$G$2:$G$6347)),UPPER(V$137),"")))/LEN(V$137)))</f>
        <v>0</v>
      </c>
      <c r="W218" s="30">
        <f>IF(W$137="","",SUMPRODUCT(--(db!$B$2:$B$6347=$E218),(LEN(db!$G$2:$G$6347)-LEN(SUBSTITUTE((UPPER(db!$G$2:$G$6347)),UPPER(W$137),"")))/LEN(W$137)))</f>
        <v>0</v>
      </c>
      <c r="X218" s="30">
        <f>IF(X$137="","",SUMPRODUCT(--(db!$B$2:$B$6347=$E218),(LEN(db!$G$2:$G$6347)-LEN(SUBSTITUTE((UPPER(db!$G$2:$G$6347)),UPPER(X$137),"")))/LEN(X$137)))</f>
        <v>0</v>
      </c>
      <c r="Y218" s="30">
        <f>IF(Y$137="","",SUMPRODUCT(--(db!$B$2:$B$6347=$E218),(LEN(db!$G$2:$G$6347)-LEN(SUBSTITUTE((UPPER(db!$G$2:$G$6347)),UPPER(Y$137),"")))/LEN(Y$137)))</f>
        <v>0</v>
      </c>
      <c r="Z218" s="30">
        <f>IF(Z$137="","",SUMPRODUCT(--(db!$B$2:$B$6347=$E218),(LEN(db!$G$2:$G$6347)-LEN(SUBSTITUTE((UPPER(db!$G$2:$G$6347)),UPPER(Z$137),"")))/LEN(Z$137)))</f>
        <v>0</v>
      </c>
      <c r="AA218" s="30">
        <f>IF(AA$137="","",SUMPRODUCT(--(db!$B$2:$B$6347=$E218),(LEN(db!$G$2:$G$6347)-LEN(SUBSTITUTE((UPPER(db!$G$2:$G$6347)),UPPER(AA$137),"")))/LEN(AA$137)))</f>
        <v>0</v>
      </c>
      <c r="AB218" s="30">
        <f>IF(AB$137="","",SUMPRODUCT(--(db!$B$2:$B$6347=$E218),(LEN(db!$G$2:$G$6347)-LEN(SUBSTITUTE((UPPER(db!$G$2:$G$6347)),UPPER(AB$137),"")))/LEN(AB$137)))</f>
        <v>0</v>
      </c>
      <c r="AC218" s="30">
        <f>IF(AC$137="","",SUMPRODUCT(--(db!$B$2:$B$6347=$E218),(LEN(db!$G$2:$G$6347)-LEN(SUBSTITUTE((UPPER(db!$G$2:$G$6347)),UPPER(AC$137),"")))/LEN(AC$137)))</f>
        <v>0</v>
      </c>
      <c r="AD218" s="30">
        <f>IF(AD$137="","",SUMPRODUCT(--(db!$B$2:$B$6347=$E218),(LEN(db!$G$2:$G$6347)-LEN(SUBSTITUTE((UPPER(db!$G$2:$G$6347)),UPPER(AD$137),"")))/LEN(AD$137)))</f>
        <v>0</v>
      </c>
      <c r="AE218" s="30">
        <f>IF(AE$137="","",SUMPRODUCT(--(db!$B$2:$B$6347=$E218),(LEN(db!$G$2:$G$6347)-LEN(SUBSTITUTE((UPPER(db!$G$2:$G$6347)),UPPER(AE$137),"")))/LEN(AE$137)))</f>
        <v>0</v>
      </c>
      <c r="AF218" s="30">
        <f>IF(AF$137="","",SUMPRODUCT(--(db!$B$2:$B$6347=$E218),(LEN(db!$G$2:$G$6347)-LEN(SUBSTITUTE((UPPER(db!$G$2:$G$6347)),UPPER(AF$137),"")))/LEN(AF$137)))</f>
        <v>0</v>
      </c>
      <c r="AG218" s="30">
        <f>IF(AG$137="","",SUMPRODUCT(--(db!$B$2:$B$6347=$E218),(LEN(db!$G$2:$G$6347)-LEN(SUBSTITUTE((UPPER(db!$G$2:$G$6347)),UPPER(AG$137),"")))/LEN(AG$137)))</f>
        <v>0</v>
      </c>
      <c r="AH218" s="30">
        <f>IF(AH$137="","",SUMPRODUCT(--(db!$B$2:$B$6347=$E218),(LEN(db!$G$2:$G$6347)-LEN(SUBSTITUTE((UPPER(db!$G$2:$G$6347)),UPPER(AH$137),"")))/LEN(AH$137)))</f>
        <v>0</v>
      </c>
      <c r="AI218" s="30">
        <f>IF(AI$137="","",SUMPRODUCT(--(db!$B$2:$B$6347=$E218),(LEN(db!$G$2:$G$6347)-LEN(SUBSTITUTE((UPPER(db!$G$2:$G$6347)),UPPER(AI$137),"")))/LEN(AI$137)))</f>
        <v>0</v>
      </c>
      <c r="AJ218" s="30">
        <f>IF(AJ$137="","",SUMPRODUCT(--(db!$B$2:$B$6347=$E218),(LEN(db!$G$2:$G$6347)-LEN(SUBSTITUTE((UPPER(db!$G$2:$G$6347)),UPPER(AJ$137),"")))/LEN(AJ$137)))</f>
        <v>0</v>
      </c>
      <c r="AK218" s="30">
        <f>IF(AK$137="","",SUMPRODUCT(--(db!$B$2:$B$6347=$E218),(LEN(db!$G$2:$G$6347)-LEN(SUBSTITUTE((UPPER(db!$G$2:$G$6347)),UPPER(AK$137),"")))/LEN(AK$137)))</f>
        <v>0</v>
      </c>
      <c r="AL218" s="30">
        <f>IF(AL$137="","",SUMPRODUCT(--(db!$B$2:$B$6347=$E218),(LEN(db!$G$2:$G$6347)-LEN(SUBSTITUTE((UPPER(db!$G$2:$G$6347)),UPPER(AL$137),"")))/LEN(AL$137)))</f>
        <v>0</v>
      </c>
      <c r="AM218" s="30">
        <f>IF(AM$137="","",SUMPRODUCT(--(db!$B$2:$B$6347=$E218),(LEN(db!$G$2:$G$6347)-LEN(SUBSTITUTE((UPPER(db!$G$2:$G$6347)),UPPER(AM$137),"")))/LEN(AM$137)))</f>
        <v>0</v>
      </c>
      <c r="AN218" s="30">
        <f>IF(AN$137="","",SUMPRODUCT(--(db!$B$2:$B$6347=$E218),(LEN(db!$G$2:$G$6347)-LEN(SUBSTITUTE((UPPER(db!$G$2:$G$6347)),UPPER(AN$137),"")))/LEN(AN$137)))</f>
        <v>0</v>
      </c>
      <c r="AO218" s="30">
        <f>IF(AO$137="","",SUMPRODUCT(--(db!$B$2:$B$6347=$E218),(LEN(db!$G$2:$G$6347)-LEN(SUBSTITUTE((UPPER(db!$G$2:$G$6347)),UPPER(AO$137),"")))/LEN(AO$137)))</f>
        <v>0</v>
      </c>
      <c r="AP218" s="30">
        <f>IF(AP$137="","",SUMPRODUCT(--(db!$B$2:$B$6347=$E218),(LEN(db!$G$2:$G$6347)-LEN(SUBSTITUTE((UPPER(db!$G$2:$G$6347)),UPPER(AP$137),"")))/LEN(AP$137)))</f>
        <v>0</v>
      </c>
      <c r="AQ218" s="222">
        <f>IF(AQ$137="","",SUMPRODUCT(--(db!$B$2:$B$6347=$E218),(LEN(db!$G$2:$G$6347)-LEN(SUBSTITUTE((UPPER(db!$G$2:$G$6347)),UPPER(AQ$137),"")))/LEN(AQ$137)))</f>
        <v>0</v>
      </c>
      <c r="AR218" s="120">
        <v>81</v>
      </c>
      <c r="AS218" s="115"/>
      <c r="AT218" s="115"/>
      <c r="AU218" s="122">
        <f t="shared" si="36"/>
        <v>0</v>
      </c>
    </row>
    <row r="219" spans="3:47" x14ac:dyDescent="0.25">
      <c r="C219" s="115"/>
      <c r="D219" s="115"/>
      <c r="E219" s="116">
        <v>82</v>
      </c>
      <c r="F219" s="221">
        <f>IF(F$137="","",SUMPRODUCT(--(db!$B$2:$B$6347=$E219),(LEN(db!$G$2:$G$6347)-LEN(SUBSTITUTE((UPPER(db!$G$2:$G$6347)),UPPER(F$137),"")))/LEN(F$137)))</f>
        <v>0</v>
      </c>
      <c r="G219" s="30">
        <f>IF(G$137="","",SUMPRODUCT(--(db!$B$2:$B$6347=$E219),(LEN(db!$G$2:$G$6347)-LEN(SUBSTITUTE((UPPER(db!$G$2:$G$6347)),UPPER(G$137),"")))/LEN(G$137)))</f>
        <v>0</v>
      </c>
      <c r="H219" s="30">
        <f>IF(H$137="","",SUMPRODUCT(--(db!$B$2:$B$6347=$E219),(LEN(db!$G$2:$G$6347)-LEN(SUBSTITUTE((UPPER(db!$G$2:$G$6347)),UPPER(H$137),"")))/LEN(H$137)))</f>
        <v>0</v>
      </c>
      <c r="I219" s="30">
        <f>IF(I$137="","",SUMPRODUCT(--(db!$B$2:$B$6347=$E219),(LEN(db!$G$2:$G$6347)-LEN(SUBSTITUTE((UPPER(db!$G$2:$G$6347)),UPPER(I$137),"")))/LEN(I$137)))</f>
        <v>0</v>
      </c>
      <c r="J219" s="30">
        <f>IF(J$137="","",SUMPRODUCT(--(db!$B$2:$B$6347=$E219),(LEN(db!$G$2:$G$6347)-LEN(SUBSTITUTE((UPPER(db!$G$2:$G$6347)),UPPER(J$137),"")))/LEN(J$137)))</f>
        <v>0</v>
      </c>
      <c r="K219" s="30">
        <f>IF(K$137="","",SUMPRODUCT(--(db!$B$2:$B$6347=$E219),(LEN(db!$G$2:$G$6347)-LEN(SUBSTITUTE((UPPER(db!$G$2:$G$6347)),UPPER(K$137),"")))/LEN(K$137)))</f>
        <v>0</v>
      </c>
      <c r="L219" s="30">
        <f>IF(L$137="","",SUMPRODUCT(--(db!$B$2:$B$6347=$E219),(LEN(db!$G$2:$G$6347)-LEN(SUBSTITUTE((UPPER(db!$G$2:$G$6347)),UPPER(L$137),"")))/LEN(L$137)))</f>
        <v>0</v>
      </c>
      <c r="M219" s="30">
        <f>IF(M$137="","",SUMPRODUCT(--(db!$B$2:$B$6347=$E219),(LEN(db!$G$2:$G$6347)-LEN(SUBSTITUTE((UPPER(db!$G$2:$G$6347)),UPPER(M$137),"")))/LEN(M$137)))</f>
        <v>0</v>
      </c>
      <c r="N219" s="30">
        <f>IF(N$137="","",SUMPRODUCT(--(db!$B$2:$B$6347=$E219),(LEN(db!$G$2:$G$6347)-LEN(SUBSTITUTE((UPPER(db!$G$2:$G$6347)),UPPER(N$137),"")))/LEN(N$137)))</f>
        <v>0</v>
      </c>
      <c r="O219" s="30">
        <f>IF(O$137="","",SUMPRODUCT(--(db!$B$2:$B$6347=$E219),(LEN(db!$G$2:$G$6347)-LEN(SUBSTITUTE((UPPER(db!$G$2:$G$6347)),UPPER(O$137),"")))/LEN(O$137)))</f>
        <v>0</v>
      </c>
      <c r="P219" s="30">
        <f>IF(P$137="","",SUMPRODUCT(--(db!$B$2:$B$6347=$E219),(LEN(db!$G$2:$G$6347)-LEN(SUBSTITUTE((UPPER(db!$G$2:$G$6347)),UPPER(P$137),"")))/LEN(P$137)))</f>
        <v>0</v>
      </c>
      <c r="Q219" s="30">
        <f>IF(Q$137="","",SUMPRODUCT(--(db!$B$2:$B$6347=$E219),(LEN(db!$G$2:$G$6347)-LEN(SUBSTITUTE((UPPER(db!$G$2:$G$6347)),UPPER(Q$137),"")))/LEN(Q$137)))</f>
        <v>0</v>
      </c>
      <c r="R219" s="30">
        <f>IF(R$137="","",SUMPRODUCT(--(db!$B$2:$B$6347=$E219),(LEN(db!$G$2:$G$6347)-LEN(SUBSTITUTE((UPPER(db!$G$2:$G$6347)),UPPER(R$137),"")))/LEN(R$137)))</f>
        <v>0</v>
      </c>
      <c r="S219" s="30">
        <f>IF(S$137="","",SUMPRODUCT(--(db!$B$2:$B$6347=$E219),(LEN(db!$G$2:$G$6347)-LEN(SUBSTITUTE((UPPER(db!$G$2:$G$6347)),UPPER(S$137),"")))/LEN(S$137)))</f>
        <v>0</v>
      </c>
      <c r="T219" s="30">
        <f>IF(T$137="","",SUMPRODUCT(--(db!$B$2:$B$6347=$E219),(LEN(db!$G$2:$G$6347)-LEN(SUBSTITUTE((UPPER(db!$G$2:$G$6347)),UPPER(T$137),"")))/LEN(T$137)))</f>
        <v>0</v>
      </c>
      <c r="U219" s="30">
        <f>IF(U$137="","",SUMPRODUCT(--(db!$B$2:$B$6347=$E219),(LEN(db!$G$2:$G$6347)-LEN(SUBSTITUTE((UPPER(db!$G$2:$G$6347)),UPPER(U$137),"")))/LEN(U$137)))</f>
        <v>0</v>
      </c>
      <c r="V219" s="30">
        <f>IF(V$137="","",SUMPRODUCT(--(db!$B$2:$B$6347=$E219),(LEN(db!$G$2:$G$6347)-LEN(SUBSTITUTE((UPPER(db!$G$2:$G$6347)),UPPER(V$137),"")))/LEN(V$137)))</f>
        <v>0</v>
      </c>
      <c r="W219" s="30">
        <f>IF(W$137="","",SUMPRODUCT(--(db!$B$2:$B$6347=$E219),(LEN(db!$G$2:$G$6347)-LEN(SUBSTITUTE((UPPER(db!$G$2:$G$6347)),UPPER(W$137),"")))/LEN(W$137)))</f>
        <v>0</v>
      </c>
      <c r="X219" s="30">
        <f>IF(X$137="","",SUMPRODUCT(--(db!$B$2:$B$6347=$E219),(LEN(db!$G$2:$G$6347)-LEN(SUBSTITUTE((UPPER(db!$G$2:$G$6347)),UPPER(X$137),"")))/LEN(X$137)))</f>
        <v>0</v>
      </c>
      <c r="Y219" s="30">
        <f>IF(Y$137="","",SUMPRODUCT(--(db!$B$2:$B$6347=$E219),(LEN(db!$G$2:$G$6347)-LEN(SUBSTITUTE((UPPER(db!$G$2:$G$6347)),UPPER(Y$137),"")))/LEN(Y$137)))</f>
        <v>0</v>
      </c>
      <c r="Z219" s="30">
        <f>IF(Z$137="","",SUMPRODUCT(--(db!$B$2:$B$6347=$E219),(LEN(db!$G$2:$G$6347)-LEN(SUBSTITUTE((UPPER(db!$G$2:$G$6347)),UPPER(Z$137),"")))/LEN(Z$137)))</f>
        <v>0</v>
      </c>
      <c r="AA219" s="30">
        <f>IF(AA$137="","",SUMPRODUCT(--(db!$B$2:$B$6347=$E219),(LEN(db!$G$2:$G$6347)-LEN(SUBSTITUTE((UPPER(db!$G$2:$G$6347)),UPPER(AA$137),"")))/LEN(AA$137)))</f>
        <v>0</v>
      </c>
      <c r="AB219" s="30">
        <f>IF(AB$137="","",SUMPRODUCT(--(db!$B$2:$B$6347=$E219),(LEN(db!$G$2:$G$6347)-LEN(SUBSTITUTE((UPPER(db!$G$2:$G$6347)),UPPER(AB$137),"")))/LEN(AB$137)))</f>
        <v>0</v>
      </c>
      <c r="AC219" s="30">
        <f>IF(AC$137="","",SUMPRODUCT(--(db!$B$2:$B$6347=$E219),(LEN(db!$G$2:$G$6347)-LEN(SUBSTITUTE((UPPER(db!$G$2:$G$6347)),UPPER(AC$137),"")))/LEN(AC$137)))</f>
        <v>0</v>
      </c>
      <c r="AD219" s="30">
        <f>IF(AD$137="","",SUMPRODUCT(--(db!$B$2:$B$6347=$E219),(LEN(db!$G$2:$G$6347)-LEN(SUBSTITUTE((UPPER(db!$G$2:$G$6347)),UPPER(AD$137),"")))/LEN(AD$137)))</f>
        <v>0</v>
      </c>
      <c r="AE219" s="30">
        <f>IF(AE$137="","",SUMPRODUCT(--(db!$B$2:$B$6347=$E219),(LEN(db!$G$2:$G$6347)-LEN(SUBSTITUTE((UPPER(db!$G$2:$G$6347)),UPPER(AE$137),"")))/LEN(AE$137)))</f>
        <v>0</v>
      </c>
      <c r="AF219" s="30">
        <f>IF(AF$137="","",SUMPRODUCT(--(db!$B$2:$B$6347=$E219),(LEN(db!$G$2:$G$6347)-LEN(SUBSTITUTE((UPPER(db!$G$2:$G$6347)),UPPER(AF$137),"")))/LEN(AF$137)))</f>
        <v>0</v>
      </c>
      <c r="AG219" s="30">
        <f>IF(AG$137="","",SUMPRODUCT(--(db!$B$2:$B$6347=$E219),(LEN(db!$G$2:$G$6347)-LEN(SUBSTITUTE((UPPER(db!$G$2:$G$6347)),UPPER(AG$137),"")))/LEN(AG$137)))</f>
        <v>0</v>
      </c>
      <c r="AH219" s="30">
        <f>IF(AH$137="","",SUMPRODUCT(--(db!$B$2:$B$6347=$E219),(LEN(db!$G$2:$G$6347)-LEN(SUBSTITUTE((UPPER(db!$G$2:$G$6347)),UPPER(AH$137),"")))/LEN(AH$137)))</f>
        <v>0</v>
      </c>
      <c r="AI219" s="30">
        <f>IF(AI$137="","",SUMPRODUCT(--(db!$B$2:$B$6347=$E219),(LEN(db!$G$2:$G$6347)-LEN(SUBSTITUTE((UPPER(db!$G$2:$G$6347)),UPPER(AI$137),"")))/LEN(AI$137)))</f>
        <v>0</v>
      </c>
      <c r="AJ219" s="30">
        <f>IF(AJ$137="","",SUMPRODUCT(--(db!$B$2:$B$6347=$E219),(LEN(db!$G$2:$G$6347)-LEN(SUBSTITUTE((UPPER(db!$G$2:$G$6347)),UPPER(AJ$137),"")))/LEN(AJ$137)))</f>
        <v>0</v>
      </c>
      <c r="AK219" s="30">
        <f>IF(AK$137="","",SUMPRODUCT(--(db!$B$2:$B$6347=$E219),(LEN(db!$G$2:$G$6347)-LEN(SUBSTITUTE((UPPER(db!$G$2:$G$6347)),UPPER(AK$137),"")))/LEN(AK$137)))</f>
        <v>0</v>
      </c>
      <c r="AL219" s="30">
        <f>IF(AL$137="","",SUMPRODUCT(--(db!$B$2:$B$6347=$E219),(LEN(db!$G$2:$G$6347)-LEN(SUBSTITUTE((UPPER(db!$G$2:$G$6347)),UPPER(AL$137),"")))/LEN(AL$137)))</f>
        <v>0</v>
      </c>
      <c r="AM219" s="30">
        <f>IF(AM$137="","",SUMPRODUCT(--(db!$B$2:$B$6347=$E219),(LEN(db!$G$2:$G$6347)-LEN(SUBSTITUTE((UPPER(db!$G$2:$G$6347)),UPPER(AM$137),"")))/LEN(AM$137)))</f>
        <v>0</v>
      </c>
      <c r="AN219" s="30">
        <f>IF(AN$137="","",SUMPRODUCT(--(db!$B$2:$B$6347=$E219),(LEN(db!$G$2:$G$6347)-LEN(SUBSTITUTE((UPPER(db!$G$2:$G$6347)),UPPER(AN$137),"")))/LEN(AN$137)))</f>
        <v>0</v>
      </c>
      <c r="AO219" s="30">
        <f>IF(AO$137="","",SUMPRODUCT(--(db!$B$2:$B$6347=$E219),(LEN(db!$G$2:$G$6347)-LEN(SUBSTITUTE((UPPER(db!$G$2:$G$6347)),UPPER(AO$137),"")))/LEN(AO$137)))</f>
        <v>0</v>
      </c>
      <c r="AP219" s="30">
        <f>IF(AP$137="","",SUMPRODUCT(--(db!$B$2:$B$6347=$E219),(LEN(db!$G$2:$G$6347)-LEN(SUBSTITUTE((UPPER(db!$G$2:$G$6347)),UPPER(AP$137),"")))/LEN(AP$137)))</f>
        <v>0</v>
      </c>
      <c r="AQ219" s="222">
        <f>IF(AQ$137="","",SUMPRODUCT(--(db!$B$2:$B$6347=$E219),(LEN(db!$G$2:$G$6347)-LEN(SUBSTITUTE((UPPER(db!$G$2:$G$6347)),UPPER(AQ$137),"")))/LEN(AQ$137)))</f>
        <v>0</v>
      </c>
      <c r="AR219" s="120">
        <v>82</v>
      </c>
      <c r="AS219" s="115"/>
      <c r="AT219" s="115"/>
      <c r="AU219" s="122">
        <f t="shared" si="36"/>
        <v>0</v>
      </c>
    </row>
    <row r="220" spans="3:47" x14ac:dyDescent="0.25">
      <c r="C220" s="115"/>
      <c r="D220" s="115"/>
      <c r="E220" s="116">
        <v>83</v>
      </c>
      <c r="F220" s="221">
        <f>IF(F$137="","",SUMPRODUCT(--(db!$B$2:$B$6347=$E220),(LEN(db!$G$2:$G$6347)-LEN(SUBSTITUTE((UPPER(db!$G$2:$G$6347)),UPPER(F$137),"")))/LEN(F$137)))</f>
        <v>0</v>
      </c>
      <c r="G220" s="30">
        <f>IF(G$137="","",SUMPRODUCT(--(db!$B$2:$B$6347=$E220),(LEN(db!$G$2:$G$6347)-LEN(SUBSTITUTE((UPPER(db!$G$2:$G$6347)),UPPER(G$137),"")))/LEN(G$137)))</f>
        <v>0</v>
      </c>
      <c r="H220" s="30">
        <f>IF(H$137="","",SUMPRODUCT(--(db!$B$2:$B$6347=$E220),(LEN(db!$G$2:$G$6347)-LEN(SUBSTITUTE((UPPER(db!$G$2:$G$6347)),UPPER(H$137),"")))/LEN(H$137)))</f>
        <v>0</v>
      </c>
      <c r="I220" s="30">
        <f>IF(I$137="","",SUMPRODUCT(--(db!$B$2:$B$6347=$E220),(LEN(db!$G$2:$G$6347)-LEN(SUBSTITUTE((UPPER(db!$G$2:$G$6347)),UPPER(I$137),"")))/LEN(I$137)))</f>
        <v>0</v>
      </c>
      <c r="J220" s="30">
        <f>IF(J$137="","",SUMPRODUCT(--(db!$B$2:$B$6347=$E220),(LEN(db!$G$2:$G$6347)-LEN(SUBSTITUTE((UPPER(db!$G$2:$G$6347)),UPPER(J$137),"")))/LEN(J$137)))</f>
        <v>0</v>
      </c>
      <c r="K220" s="30">
        <f>IF(K$137="","",SUMPRODUCT(--(db!$B$2:$B$6347=$E220),(LEN(db!$G$2:$G$6347)-LEN(SUBSTITUTE((UPPER(db!$G$2:$G$6347)),UPPER(K$137),"")))/LEN(K$137)))</f>
        <v>0</v>
      </c>
      <c r="L220" s="30">
        <f>IF(L$137="","",SUMPRODUCT(--(db!$B$2:$B$6347=$E220),(LEN(db!$G$2:$G$6347)-LEN(SUBSTITUTE((UPPER(db!$G$2:$G$6347)),UPPER(L$137),"")))/LEN(L$137)))</f>
        <v>0</v>
      </c>
      <c r="M220" s="30">
        <f>IF(M$137="","",SUMPRODUCT(--(db!$B$2:$B$6347=$E220),(LEN(db!$G$2:$G$6347)-LEN(SUBSTITUTE((UPPER(db!$G$2:$G$6347)),UPPER(M$137),"")))/LEN(M$137)))</f>
        <v>0</v>
      </c>
      <c r="N220" s="30">
        <f>IF(N$137="","",SUMPRODUCT(--(db!$B$2:$B$6347=$E220),(LEN(db!$G$2:$G$6347)-LEN(SUBSTITUTE((UPPER(db!$G$2:$G$6347)),UPPER(N$137),"")))/LEN(N$137)))</f>
        <v>0</v>
      </c>
      <c r="O220" s="30">
        <f>IF(O$137="","",SUMPRODUCT(--(db!$B$2:$B$6347=$E220),(LEN(db!$G$2:$G$6347)-LEN(SUBSTITUTE((UPPER(db!$G$2:$G$6347)),UPPER(O$137),"")))/LEN(O$137)))</f>
        <v>0</v>
      </c>
      <c r="P220" s="30">
        <f>IF(P$137="","",SUMPRODUCT(--(db!$B$2:$B$6347=$E220),(LEN(db!$G$2:$G$6347)-LEN(SUBSTITUTE((UPPER(db!$G$2:$G$6347)),UPPER(P$137),"")))/LEN(P$137)))</f>
        <v>0</v>
      </c>
      <c r="Q220" s="30">
        <f>IF(Q$137="","",SUMPRODUCT(--(db!$B$2:$B$6347=$E220),(LEN(db!$G$2:$G$6347)-LEN(SUBSTITUTE((UPPER(db!$G$2:$G$6347)),UPPER(Q$137),"")))/LEN(Q$137)))</f>
        <v>0</v>
      </c>
      <c r="R220" s="30">
        <f>IF(R$137="","",SUMPRODUCT(--(db!$B$2:$B$6347=$E220),(LEN(db!$G$2:$G$6347)-LEN(SUBSTITUTE((UPPER(db!$G$2:$G$6347)),UPPER(R$137),"")))/LEN(R$137)))</f>
        <v>0</v>
      </c>
      <c r="S220" s="30">
        <f>IF(S$137="","",SUMPRODUCT(--(db!$B$2:$B$6347=$E220),(LEN(db!$G$2:$G$6347)-LEN(SUBSTITUTE((UPPER(db!$G$2:$G$6347)),UPPER(S$137),"")))/LEN(S$137)))</f>
        <v>0</v>
      </c>
      <c r="T220" s="30">
        <f>IF(T$137="","",SUMPRODUCT(--(db!$B$2:$B$6347=$E220),(LEN(db!$G$2:$G$6347)-LEN(SUBSTITUTE((UPPER(db!$G$2:$G$6347)),UPPER(T$137),"")))/LEN(T$137)))</f>
        <v>0</v>
      </c>
      <c r="U220" s="30">
        <f>IF(U$137="","",SUMPRODUCT(--(db!$B$2:$B$6347=$E220),(LEN(db!$G$2:$G$6347)-LEN(SUBSTITUTE((UPPER(db!$G$2:$G$6347)),UPPER(U$137),"")))/LEN(U$137)))</f>
        <v>0</v>
      </c>
      <c r="V220" s="30">
        <f>IF(V$137="","",SUMPRODUCT(--(db!$B$2:$B$6347=$E220),(LEN(db!$G$2:$G$6347)-LEN(SUBSTITUTE((UPPER(db!$G$2:$G$6347)),UPPER(V$137),"")))/LEN(V$137)))</f>
        <v>0</v>
      </c>
      <c r="W220" s="30">
        <f>IF(W$137="","",SUMPRODUCT(--(db!$B$2:$B$6347=$E220),(LEN(db!$G$2:$G$6347)-LEN(SUBSTITUTE((UPPER(db!$G$2:$G$6347)),UPPER(W$137),"")))/LEN(W$137)))</f>
        <v>0</v>
      </c>
      <c r="X220" s="30">
        <f>IF(X$137="","",SUMPRODUCT(--(db!$B$2:$B$6347=$E220),(LEN(db!$G$2:$G$6347)-LEN(SUBSTITUTE((UPPER(db!$G$2:$G$6347)),UPPER(X$137),"")))/LEN(X$137)))</f>
        <v>0</v>
      </c>
      <c r="Y220" s="30">
        <f>IF(Y$137="","",SUMPRODUCT(--(db!$B$2:$B$6347=$E220),(LEN(db!$G$2:$G$6347)-LEN(SUBSTITUTE((UPPER(db!$G$2:$G$6347)),UPPER(Y$137),"")))/LEN(Y$137)))</f>
        <v>0</v>
      </c>
      <c r="Z220" s="30">
        <f>IF(Z$137="","",SUMPRODUCT(--(db!$B$2:$B$6347=$E220),(LEN(db!$G$2:$G$6347)-LEN(SUBSTITUTE((UPPER(db!$G$2:$G$6347)),UPPER(Z$137),"")))/LEN(Z$137)))</f>
        <v>0</v>
      </c>
      <c r="AA220" s="30">
        <f>IF(AA$137="","",SUMPRODUCT(--(db!$B$2:$B$6347=$E220),(LEN(db!$G$2:$G$6347)-LEN(SUBSTITUTE((UPPER(db!$G$2:$G$6347)),UPPER(AA$137),"")))/LEN(AA$137)))</f>
        <v>0</v>
      </c>
      <c r="AB220" s="30">
        <f>IF(AB$137="","",SUMPRODUCT(--(db!$B$2:$B$6347=$E220),(LEN(db!$G$2:$G$6347)-LEN(SUBSTITUTE((UPPER(db!$G$2:$G$6347)),UPPER(AB$137),"")))/LEN(AB$137)))</f>
        <v>0</v>
      </c>
      <c r="AC220" s="30">
        <f>IF(AC$137="","",SUMPRODUCT(--(db!$B$2:$B$6347=$E220),(LEN(db!$G$2:$G$6347)-LEN(SUBSTITUTE((UPPER(db!$G$2:$G$6347)),UPPER(AC$137),"")))/LEN(AC$137)))</f>
        <v>0</v>
      </c>
      <c r="AD220" s="30">
        <f>IF(AD$137="","",SUMPRODUCT(--(db!$B$2:$B$6347=$E220),(LEN(db!$G$2:$G$6347)-LEN(SUBSTITUTE((UPPER(db!$G$2:$G$6347)),UPPER(AD$137),"")))/LEN(AD$137)))</f>
        <v>0</v>
      </c>
      <c r="AE220" s="30">
        <f>IF(AE$137="","",SUMPRODUCT(--(db!$B$2:$B$6347=$E220),(LEN(db!$G$2:$G$6347)-LEN(SUBSTITUTE((UPPER(db!$G$2:$G$6347)),UPPER(AE$137),"")))/LEN(AE$137)))</f>
        <v>0</v>
      </c>
      <c r="AF220" s="30">
        <f>IF(AF$137="","",SUMPRODUCT(--(db!$B$2:$B$6347=$E220),(LEN(db!$G$2:$G$6347)-LEN(SUBSTITUTE((UPPER(db!$G$2:$G$6347)),UPPER(AF$137),"")))/LEN(AF$137)))</f>
        <v>0</v>
      </c>
      <c r="AG220" s="30">
        <f>IF(AG$137="","",SUMPRODUCT(--(db!$B$2:$B$6347=$E220),(LEN(db!$G$2:$G$6347)-LEN(SUBSTITUTE((UPPER(db!$G$2:$G$6347)),UPPER(AG$137),"")))/LEN(AG$137)))</f>
        <v>0</v>
      </c>
      <c r="AH220" s="30">
        <f>IF(AH$137="","",SUMPRODUCT(--(db!$B$2:$B$6347=$E220),(LEN(db!$G$2:$G$6347)-LEN(SUBSTITUTE((UPPER(db!$G$2:$G$6347)),UPPER(AH$137),"")))/LEN(AH$137)))</f>
        <v>0</v>
      </c>
      <c r="AI220" s="30">
        <f>IF(AI$137="","",SUMPRODUCT(--(db!$B$2:$B$6347=$E220),(LEN(db!$G$2:$G$6347)-LEN(SUBSTITUTE((UPPER(db!$G$2:$G$6347)),UPPER(AI$137),"")))/LEN(AI$137)))</f>
        <v>0</v>
      </c>
      <c r="AJ220" s="30">
        <f>IF(AJ$137="","",SUMPRODUCT(--(db!$B$2:$B$6347=$E220),(LEN(db!$G$2:$G$6347)-LEN(SUBSTITUTE((UPPER(db!$G$2:$G$6347)),UPPER(AJ$137),"")))/LEN(AJ$137)))</f>
        <v>0</v>
      </c>
      <c r="AK220" s="30">
        <f>IF(AK$137="","",SUMPRODUCT(--(db!$B$2:$B$6347=$E220),(LEN(db!$G$2:$G$6347)-LEN(SUBSTITUTE((UPPER(db!$G$2:$G$6347)),UPPER(AK$137),"")))/LEN(AK$137)))</f>
        <v>0</v>
      </c>
      <c r="AL220" s="30">
        <f>IF(AL$137="","",SUMPRODUCT(--(db!$B$2:$B$6347=$E220),(LEN(db!$G$2:$G$6347)-LEN(SUBSTITUTE((UPPER(db!$G$2:$G$6347)),UPPER(AL$137),"")))/LEN(AL$137)))</f>
        <v>0</v>
      </c>
      <c r="AM220" s="30">
        <f>IF(AM$137="","",SUMPRODUCT(--(db!$B$2:$B$6347=$E220),(LEN(db!$G$2:$G$6347)-LEN(SUBSTITUTE((UPPER(db!$G$2:$G$6347)),UPPER(AM$137),"")))/LEN(AM$137)))</f>
        <v>0</v>
      </c>
      <c r="AN220" s="30">
        <f>IF(AN$137="","",SUMPRODUCT(--(db!$B$2:$B$6347=$E220),(LEN(db!$G$2:$G$6347)-LEN(SUBSTITUTE((UPPER(db!$G$2:$G$6347)),UPPER(AN$137),"")))/LEN(AN$137)))</f>
        <v>0</v>
      </c>
      <c r="AO220" s="30">
        <f>IF(AO$137="","",SUMPRODUCT(--(db!$B$2:$B$6347=$E220),(LEN(db!$G$2:$G$6347)-LEN(SUBSTITUTE((UPPER(db!$G$2:$G$6347)),UPPER(AO$137),"")))/LEN(AO$137)))</f>
        <v>0</v>
      </c>
      <c r="AP220" s="30">
        <f>IF(AP$137="","",SUMPRODUCT(--(db!$B$2:$B$6347=$E220),(LEN(db!$G$2:$G$6347)-LEN(SUBSTITUTE((UPPER(db!$G$2:$G$6347)),UPPER(AP$137),"")))/LEN(AP$137)))</f>
        <v>0</v>
      </c>
      <c r="AQ220" s="222">
        <f>IF(AQ$137="","",SUMPRODUCT(--(db!$B$2:$B$6347=$E220),(LEN(db!$G$2:$G$6347)-LEN(SUBSTITUTE((UPPER(db!$G$2:$G$6347)),UPPER(AQ$137),"")))/LEN(AQ$137)))</f>
        <v>0</v>
      </c>
      <c r="AR220" s="120">
        <v>83</v>
      </c>
      <c r="AS220" s="115"/>
      <c r="AT220" s="115"/>
      <c r="AU220" s="122">
        <f t="shared" si="36"/>
        <v>0</v>
      </c>
    </row>
    <row r="221" spans="3:47" x14ac:dyDescent="0.25">
      <c r="C221" s="115"/>
      <c r="D221" s="115"/>
      <c r="E221" s="116">
        <v>84</v>
      </c>
      <c r="F221" s="221">
        <f>IF(F$137="","",SUMPRODUCT(--(db!$B$2:$B$6347=$E221),(LEN(db!$G$2:$G$6347)-LEN(SUBSTITUTE((UPPER(db!$G$2:$G$6347)),UPPER(F$137),"")))/LEN(F$137)))</f>
        <v>0</v>
      </c>
      <c r="G221" s="30">
        <f>IF(G$137="","",SUMPRODUCT(--(db!$B$2:$B$6347=$E221),(LEN(db!$G$2:$G$6347)-LEN(SUBSTITUTE((UPPER(db!$G$2:$G$6347)),UPPER(G$137),"")))/LEN(G$137)))</f>
        <v>0</v>
      </c>
      <c r="H221" s="30">
        <f>IF(H$137="","",SUMPRODUCT(--(db!$B$2:$B$6347=$E221),(LEN(db!$G$2:$G$6347)-LEN(SUBSTITUTE((UPPER(db!$G$2:$G$6347)),UPPER(H$137),"")))/LEN(H$137)))</f>
        <v>0</v>
      </c>
      <c r="I221" s="30">
        <f>IF(I$137="","",SUMPRODUCT(--(db!$B$2:$B$6347=$E221),(LEN(db!$G$2:$G$6347)-LEN(SUBSTITUTE((UPPER(db!$G$2:$G$6347)),UPPER(I$137),"")))/LEN(I$137)))</f>
        <v>0</v>
      </c>
      <c r="J221" s="30">
        <f>IF(J$137="","",SUMPRODUCT(--(db!$B$2:$B$6347=$E221),(LEN(db!$G$2:$G$6347)-LEN(SUBSTITUTE((UPPER(db!$G$2:$G$6347)),UPPER(J$137),"")))/LEN(J$137)))</f>
        <v>0</v>
      </c>
      <c r="K221" s="30">
        <f>IF(K$137="","",SUMPRODUCT(--(db!$B$2:$B$6347=$E221),(LEN(db!$G$2:$G$6347)-LEN(SUBSTITUTE((UPPER(db!$G$2:$G$6347)),UPPER(K$137),"")))/LEN(K$137)))</f>
        <v>0</v>
      </c>
      <c r="L221" s="30">
        <f>IF(L$137="","",SUMPRODUCT(--(db!$B$2:$B$6347=$E221),(LEN(db!$G$2:$G$6347)-LEN(SUBSTITUTE((UPPER(db!$G$2:$G$6347)),UPPER(L$137),"")))/LEN(L$137)))</f>
        <v>0</v>
      </c>
      <c r="M221" s="30">
        <f>IF(M$137="","",SUMPRODUCT(--(db!$B$2:$B$6347=$E221),(LEN(db!$G$2:$G$6347)-LEN(SUBSTITUTE((UPPER(db!$G$2:$G$6347)),UPPER(M$137),"")))/LEN(M$137)))</f>
        <v>0</v>
      </c>
      <c r="N221" s="30">
        <f>IF(N$137="","",SUMPRODUCT(--(db!$B$2:$B$6347=$E221),(LEN(db!$G$2:$G$6347)-LEN(SUBSTITUTE((UPPER(db!$G$2:$G$6347)),UPPER(N$137),"")))/LEN(N$137)))</f>
        <v>0</v>
      </c>
      <c r="O221" s="30">
        <f>IF(O$137="","",SUMPRODUCT(--(db!$B$2:$B$6347=$E221),(LEN(db!$G$2:$G$6347)-LEN(SUBSTITUTE((UPPER(db!$G$2:$G$6347)),UPPER(O$137),"")))/LEN(O$137)))</f>
        <v>0</v>
      </c>
      <c r="P221" s="30">
        <f>IF(P$137="","",SUMPRODUCT(--(db!$B$2:$B$6347=$E221),(LEN(db!$G$2:$G$6347)-LEN(SUBSTITUTE((UPPER(db!$G$2:$G$6347)),UPPER(P$137),"")))/LEN(P$137)))</f>
        <v>0</v>
      </c>
      <c r="Q221" s="30">
        <f>IF(Q$137="","",SUMPRODUCT(--(db!$B$2:$B$6347=$E221),(LEN(db!$G$2:$G$6347)-LEN(SUBSTITUTE((UPPER(db!$G$2:$G$6347)),UPPER(Q$137),"")))/LEN(Q$137)))</f>
        <v>0</v>
      </c>
      <c r="R221" s="30">
        <f>IF(R$137="","",SUMPRODUCT(--(db!$B$2:$B$6347=$E221),(LEN(db!$G$2:$G$6347)-LEN(SUBSTITUTE((UPPER(db!$G$2:$G$6347)),UPPER(R$137),"")))/LEN(R$137)))</f>
        <v>0</v>
      </c>
      <c r="S221" s="30">
        <f>IF(S$137="","",SUMPRODUCT(--(db!$B$2:$B$6347=$E221),(LEN(db!$G$2:$G$6347)-LEN(SUBSTITUTE((UPPER(db!$G$2:$G$6347)),UPPER(S$137),"")))/LEN(S$137)))</f>
        <v>0</v>
      </c>
      <c r="T221" s="30">
        <f>IF(T$137="","",SUMPRODUCT(--(db!$B$2:$B$6347=$E221),(LEN(db!$G$2:$G$6347)-LEN(SUBSTITUTE((UPPER(db!$G$2:$G$6347)),UPPER(T$137),"")))/LEN(T$137)))</f>
        <v>0</v>
      </c>
      <c r="U221" s="30">
        <f>IF(U$137="","",SUMPRODUCT(--(db!$B$2:$B$6347=$E221),(LEN(db!$G$2:$G$6347)-LEN(SUBSTITUTE((UPPER(db!$G$2:$G$6347)),UPPER(U$137),"")))/LEN(U$137)))</f>
        <v>0</v>
      </c>
      <c r="V221" s="30">
        <f>IF(V$137="","",SUMPRODUCT(--(db!$B$2:$B$6347=$E221),(LEN(db!$G$2:$G$6347)-LEN(SUBSTITUTE((UPPER(db!$G$2:$G$6347)),UPPER(V$137),"")))/LEN(V$137)))</f>
        <v>0</v>
      </c>
      <c r="W221" s="30">
        <f>IF(W$137="","",SUMPRODUCT(--(db!$B$2:$B$6347=$E221),(LEN(db!$G$2:$G$6347)-LEN(SUBSTITUTE((UPPER(db!$G$2:$G$6347)),UPPER(W$137),"")))/LEN(W$137)))</f>
        <v>0</v>
      </c>
      <c r="X221" s="30">
        <f>IF(X$137="","",SUMPRODUCT(--(db!$B$2:$B$6347=$E221),(LEN(db!$G$2:$G$6347)-LEN(SUBSTITUTE((UPPER(db!$G$2:$G$6347)),UPPER(X$137),"")))/LEN(X$137)))</f>
        <v>0</v>
      </c>
      <c r="Y221" s="30">
        <f>IF(Y$137="","",SUMPRODUCT(--(db!$B$2:$B$6347=$E221),(LEN(db!$G$2:$G$6347)-LEN(SUBSTITUTE((UPPER(db!$G$2:$G$6347)),UPPER(Y$137),"")))/LEN(Y$137)))</f>
        <v>0</v>
      </c>
      <c r="Z221" s="30">
        <f>IF(Z$137="","",SUMPRODUCT(--(db!$B$2:$B$6347=$E221),(LEN(db!$G$2:$G$6347)-LEN(SUBSTITUTE((UPPER(db!$G$2:$G$6347)),UPPER(Z$137),"")))/LEN(Z$137)))</f>
        <v>0</v>
      </c>
      <c r="AA221" s="30">
        <f>IF(AA$137="","",SUMPRODUCT(--(db!$B$2:$B$6347=$E221),(LEN(db!$G$2:$G$6347)-LEN(SUBSTITUTE((UPPER(db!$G$2:$G$6347)),UPPER(AA$137),"")))/LEN(AA$137)))</f>
        <v>0</v>
      </c>
      <c r="AB221" s="30">
        <f>IF(AB$137="","",SUMPRODUCT(--(db!$B$2:$B$6347=$E221),(LEN(db!$G$2:$G$6347)-LEN(SUBSTITUTE((UPPER(db!$G$2:$G$6347)),UPPER(AB$137),"")))/LEN(AB$137)))</f>
        <v>0</v>
      </c>
      <c r="AC221" s="30">
        <f>IF(AC$137="","",SUMPRODUCT(--(db!$B$2:$B$6347=$E221),(LEN(db!$G$2:$G$6347)-LEN(SUBSTITUTE((UPPER(db!$G$2:$G$6347)),UPPER(AC$137),"")))/LEN(AC$137)))</f>
        <v>0</v>
      </c>
      <c r="AD221" s="30">
        <f>IF(AD$137="","",SUMPRODUCT(--(db!$B$2:$B$6347=$E221),(LEN(db!$G$2:$G$6347)-LEN(SUBSTITUTE((UPPER(db!$G$2:$G$6347)),UPPER(AD$137),"")))/LEN(AD$137)))</f>
        <v>0</v>
      </c>
      <c r="AE221" s="30">
        <f>IF(AE$137="","",SUMPRODUCT(--(db!$B$2:$B$6347=$E221),(LEN(db!$G$2:$G$6347)-LEN(SUBSTITUTE((UPPER(db!$G$2:$G$6347)),UPPER(AE$137),"")))/LEN(AE$137)))</f>
        <v>0</v>
      </c>
      <c r="AF221" s="30">
        <f>IF(AF$137="","",SUMPRODUCT(--(db!$B$2:$B$6347=$E221),(LEN(db!$G$2:$G$6347)-LEN(SUBSTITUTE((UPPER(db!$G$2:$G$6347)),UPPER(AF$137),"")))/LEN(AF$137)))</f>
        <v>0</v>
      </c>
      <c r="AG221" s="30">
        <f>IF(AG$137="","",SUMPRODUCT(--(db!$B$2:$B$6347=$E221),(LEN(db!$G$2:$G$6347)-LEN(SUBSTITUTE((UPPER(db!$G$2:$G$6347)),UPPER(AG$137),"")))/LEN(AG$137)))</f>
        <v>0</v>
      </c>
      <c r="AH221" s="30">
        <f>IF(AH$137="","",SUMPRODUCT(--(db!$B$2:$B$6347=$E221),(LEN(db!$G$2:$G$6347)-LEN(SUBSTITUTE((UPPER(db!$G$2:$G$6347)),UPPER(AH$137),"")))/LEN(AH$137)))</f>
        <v>0</v>
      </c>
      <c r="AI221" s="30">
        <f>IF(AI$137="","",SUMPRODUCT(--(db!$B$2:$B$6347=$E221),(LEN(db!$G$2:$G$6347)-LEN(SUBSTITUTE((UPPER(db!$G$2:$G$6347)),UPPER(AI$137),"")))/LEN(AI$137)))</f>
        <v>0</v>
      </c>
      <c r="AJ221" s="30">
        <f>IF(AJ$137="","",SUMPRODUCT(--(db!$B$2:$B$6347=$E221),(LEN(db!$G$2:$G$6347)-LEN(SUBSTITUTE((UPPER(db!$G$2:$G$6347)),UPPER(AJ$137),"")))/LEN(AJ$137)))</f>
        <v>0</v>
      </c>
      <c r="AK221" s="30">
        <f>IF(AK$137="","",SUMPRODUCT(--(db!$B$2:$B$6347=$E221),(LEN(db!$G$2:$G$6347)-LEN(SUBSTITUTE((UPPER(db!$G$2:$G$6347)),UPPER(AK$137),"")))/LEN(AK$137)))</f>
        <v>0</v>
      </c>
      <c r="AL221" s="30">
        <f>IF(AL$137="","",SUMPRODUCT(--(db!$B$2:$B$6347=$E221),(LEN(db!$G$2:$G$6347)-LEN(SUBSTITUTE((UPPER(db!$G$2:$G$6347)),UPPER(AL$137),"")))/LEN(AL$137)))</f>
        <v>0</v>
      </c>
      <c r="AM221" s="30">
        <f>IF(AM$137="","",SUMPRODUCT(--(db!$B$2:$B$6347=$E221),(LEN(db!$G$2:$G$6347)-LEN(SUBSTITUTE((UPPER(db!$G$2:$G$6347)),UPPER(AM$137),"")))/LEN(AM$137)))</f>
        <v>0</v>
      </c>
      <c r="AN221" s="30">
        <f>IF(AN$137="","",SUMPRODUCT(--(db!$B$2:$B$6347=$E221),(LEN(db!$G$2:$G$6347)-LEN(SUBSTITUTE((UPPER(db!$G$2:$G$6347)),UPPER(AN$137),"")))/LEN(AN$137)))</f>
        <v>0</v>
      </c>
      <c r="AO221" s="30">
        <f>IF(AO$137="","",SUMPRODUCT(--(db!$B$2:$B$6347=$E221),(LEN(db!$G$2:$G$6347)-LEN(SUBSTITUTE((UPPER(db!$G$2:$G$6347)),UPPER(AO$137),"")))/LEN(AO$137)))</f>
        <v>0</v>
      </c>
      <c r="AP221" s="30">
        <f>IF(AP$137="","",SUMPRODUCT(--(db!$B$2:$B$6347=$E221),(LEN(db!$G$2:$G$6347)-LEN(SUBSTITUTE((UPPER(db!$G$2:$G$6347)),UPPER(AP$137),"")))/LEN(AP$137)))</f>
        <v>0</v>
      </c>
      <c r="AQ221" s="222">
        <f>IF(AQ$137="","",SUMPRODUCT(--(db!$B$2:$B$6347=$E221),(LEN(db!$G$2:$G$6347)-LEN(SUBSTITUTE((UPPER(db!$G$2:$G$6347)),UPPER(AQ$137),"")))/LEN(AQ$137)))</f>
        <v>0</v>
      </c>
      <c r="AR221" s="120">
        <v>84</v>
      </c>
      <c r="AS221" s="115"/>
      <c r="AT221" s="115"/>
      <c r="AU221" s="122">
        <f t="shared" si="36"/>
        <v>0</v>
      </c>
    </row>
    <row r="222" spans="3:47" x14ac:dyDescent="0.25">
      <c r="C222" s="115"/>
      <c r="D222" s="115"/>
      <c r="E222" s="116">
        <v>85</v>
      </c>
      <c r="F222" s="221">
        <f>IF(F$137="","",SUMPRODUCT(--(db!$B$2:$B$6347=$E222),(LEN(db!$G$2:$G$6347)-LEN(SUBSTITUTE((UPPER(db!$G$2:$G$6347)),UPPER(F$137),"")))/LEN(F$137)))</f>
        <v>0</v>
      </c>
      <c r="G222" s="30">
        <f>IF(G$137="","",SUMPRODUCT(--(db!$B$2:$B$6347=$E222),(LEN(db!$G$2:$G$6347)-LEN(SUBSTITUTE((UPPER(db!$G$2:$G$6347)),UPPER(G$137),"")))/LEN(G$137)))</f>
        <v>0</v>
      </c>
      <c r="H222" s="30">
        <f>IF(H$137="","",SUMPRODUCT(--(db!$B$2:$B$6347=$E222),(LEN(db!$G$2:$G$6347)-LEN(SUBSTITUTE((UPPER(db!$G$2:$G$6347)),UPPER(H$137),"")))/LEN(H$137)))</f>
        <v>0</v>
      </c>
      <c r="I222" s="30">
        <f>IF(I$137="","",SUMPRODUCT(--(db!$B$2:$B$6347=$E222),(LEN(db!$G$2:$G$6347)-LEN(SUBSTITUTE((UPPER(db!$G$2:$G$6347)),UPPER(I$137),"")))/LEN(I$137)))</f>
        <v>0</v>
      </c>
      <c r="J222" s="30">
        <f>IF(J$137="","",SUMPRODUCT(--(db!$B$2:$B$6347=$E222),(LEN(db!$G$2:$G$6347)-LEN(SUBSTITUTE((UPPER(db!$G$2:$G$6347)),UPPER(J$137),"")))/LEN(J$137)))</f>
        <v>0</v>
      </c>
      <c r="K222" s="30">
        <f>IF(K$137="","",SUMPRODUCT(--(db!$B$2:$B$6347=$E222),(LEN(db!$G$2:$G$6347)-LEN(SUBSTITUTE((UPPER(db!$G$2:$G$6347)),UPPER(K$137),"")))/LEN(K$137)))</f>
        <v>0</v>
      </c>
      <c r="L222" s="30">
        <f>IF(L$137="","",SUMPRODUCT(--(db!$B$2:$B$6347=$E222),(LEN(db!$G$2:$G$6347)-LEN(SUBSTITUTE((UPPER(db!$G$2:$G$6347)),UPPER(L$137),"")))/LEN(L$137)))</f>
        <v>0</v>
      </c>
      <c r="M222" s="30">
        <f>IF(M$137="","",SUMPRODUCT(--(db!$B$2:$B$6347=$E222),(LEN(db!$G$2:$G$6347)-LEN(SUBSTITUTE((UPPER(db!$G$2:$G$6347)),UPPER(M$137),"")))/LEN(M$137)))</f>
        <v>0</v>
      </c>
      <c r="N222" s="30">
        <f>IF(N$137="","",SUMPRODUCT(--(db!$B$2:$B$6347=$E222),(LEN(db!$G$2:$G$6347)-LEN(SUBSTITUTE((UPPER(db!$G$2:$G$6347)),UPPER(N$137),"")))/LEN(N$137)))</f>
        <v>0</v>
      </c>
      <c r="O222" s="30">
        <f>IF(O$137="","",SUMPRODUCT(--(db!$B$2:$B$6347=$E222),(LEN(db!$G$2:$G$6347)-LEN(SUBSTITUTE((UPPER(db!$G$2:$G$6347)),UPPER(O$137),"")))/LEN(O$137)))</f>
        <v>0</v>
      </c>
      <c r="P222" s="30">
        <f>IF(P$137="","",SUMPRODUCT(--(db!$B$2:$B$6347=$E222),(LEN(db!$G$2:$G$6347)-LEN(SUBSTITUTE((UPPER(db!$G$2:$G$6347)),UPPER(P$137),"")))/LEN(P$137)))</f>
        <v>0</v>
      </c>
      <c r="Q222" s="30">
        <f>IF(Q$137="","",SUMPRODUCT(--(db!$B$2:$B$6347=$E222),(LEN(db!$G$2:$G$6347)-LEN(SUBSTITUTE((UPPER(db!$G$2:$G$6347)),UPPER(Q$137),"")))/LEN(Q$137)))</f>
        <v>0</v>
      </c>
      <c r="R222" s="30">
        <f>IF(R$137="","",SUMPRODUCT(--(db!$B$2:$B$6347=$E222),(LEN(db!$G$2:$G$6347)-LEN(SUBSTITUTE((UPPER(db!$G$2:$G$6347)),UPPER(R$137),"")))/LEN(R$137)))</f>
        <v>0</v>
      </c>
      <c r="S222" s="30">
        <f>IF(S$137="","",SUMPRODUCT(--(db!$B$2:$B$6347=$E222),(LEN(db!$G$2:$G$6347)-LEN(SUBSTITUTE((UPPER(db!$G$2:$G$6347)),UPPER(S$137),"")))/LEN(S$137)))</f>
        <v>0</v>
      </c>
      <c r="T222" s="30">
        <f>IF(T$137="","",SUMPRODUCT(--(db!$B$2:$B$6347=$E222),(LEN(db!$G$2:$G$6347)-LEN(SUBSTITUTE((UPPER(db!$G$2:$G$6347)),UPPER(T$137),"")))/LEN(T$137)))</f>
        <v>0</v>
      </c>
      <c r="U222" s="30">
        <f>IF(U$137="","",SUMPRODUCT(--(db!$B$2:$B$6347=$E222),(LEN(db!$G$2:$G$6347)-LEN(SUBSTITUTE((UPPER(db!$G$2:$G$6347)),UPPER(U$137),"")))/LEN(U$137)))</f>
        <v>0</v>
      </c>
      <c r="V222" s="30">
        <f>IF(V$137="","",SUMPRODUCT(--(db!$B$2:$B$6347=$E222),(LEN(db!$G$2:$G$6347)-LEN(SUBSTITUTE((UPPER(db!$G$2:$G$6347)),UPPER(V$137),"")))/LEN(V$137)))</f>
        <v>0</v>
      </c>
      <c r="W222" s="30">
        <f>IF(W$137="","",SUMPRODUCT(--(db!$B$2:$B$6347=$E222),(LEN(db!$G$2:$G$6347)-LEN(SUBSTITUTE((UPPER(db!$G$2:$G$6347)),UPPER(W$137),"")))/LEN(W$137)))</f>
        <v>0</v>
      </c>
      <c r="X222" s="30">
        <f>IF(X$137="","",SUMPRODUCT(--(db!$B$2:$B$6347=$E222),(LEN(db!$G$2:$G$6347)-LEN(SUBSTITUTE((UPPER(db!$G$2:$G$6347)),UPPER(X$137),"")))/LEN(X$137)))</f>
        <v>0</v>
      </c>
      <c r="Y222" s="30">
        <f>IF(Y$137="","",SUMPRODUCT(--(db!$B$2:$B$6347=$E222),(LEN(db!$G$2:$G$6347)-LEN(SUBSTITUTE((UPPER(db!$G$2:$G$6347)),UPPER(Y$137),"")))/LEN(Y$137)))</f>
        <v>0</v>
      </c>
      <c r="Z222" s="30">
        <f>IF(Z$137="","",SUMPRODUCT(--(db!$B$2:$B$6347=$E222),(LEN(db!$G$2:$G$6347)-LEN(SUBSTITUTE((UPPER(db!$G$2:$G$6347)),UPPER(Z$137),"")))/LEN(Z$137)))</f>
        <v>0</v>
      </c>
      <c r="AA222" s="30">
        <f>IF(AA$137="","",SUMPRODUCT(--(db!$B$2:$B$6347=$E222),(LEN(db!$G$2:$G$6347)-LEN(SUBSTITUTE((UPPER(db!$G$2:$G$6347)),UPPER(AA$137),"")))/LEN(AA$137)))</f>
        <v>0</v>
      </c>
      <c r="AB222" s="30">
        <f>IF(AB$137="","",SUMPRODUCT(--(db!$B$2:$B$6347=$E222),(LEN(db!$G$2:$G$6347)-LEN(SUBSTITUTE((UPPER(db!$G$2:$G$6347)),UPPER(AB$137),"")))/LEN(AB$137)))</f>
        <v>0</v>
      </c>
      <c r="AC222" s="30">
        <f>IF(AC$137="","",SUMPRODUCT(--(db!$B$2:$B$6347=$E222),(LEN(db!$G$2:$G$6347)-LEN(SUBSTITUTE((UPPER(db!$G$2:$G$6347)),UPPER(AC$137),"")))/LEN(AC$137)))</f>
        <v>0</v>
      </c>
      <c r="AD222" s="30">
        <f>IF(AD$137="","",SUMPRODUCT(--(db!$B$2:$B$6347=$E222),(LEN(db!$G$2:$G$6347)-LEN(SUBSTITUTE((UPPER(db!$G$2:$G$6347)),UPPER(AD$137),"")))/LEN(AD$137)))</f>
        <v>0</v>
      </c>
      <c r="AE222" s="30">
        <f>IF(AE$137="","",SUMPRODUCT(--(db!$B$2:$B$6347=$E222),(LEN(db!$G$2:$G$6347)-LEN(SUBSTITUTE((UPPER(db!$G$2:$G$6347)),UPPER(AE$137),"")))/LEN(AE$137)))</f>
        <v>0</v>
      </c>
      <c r="AF222" s="30">
        <f>IF(AF$137="","",SUMPRODUCT(--(db!$B$2:$B$6347=$E222),(LEN(db!$G$2:$G$6347)-LEN(SUBSTITUTE((UPPER(db!$G$2:$G$6347)),UPPER(AF$137),"")))/LEN(AF$137)))</f>
        <v>0</v>
      </c>
      <c r="AG222" s="30">
        <f>IF(AG$137="","",SUMPRODUCT(--(db!$B$2:$B$6347=$E222),(LEN(db!$G$2:$G$6347)-LEN(SUBSTITUTE((UPPER(db!$G$2:$G$6347)),UPPER(AG$137),"")))/LEN(AG$137)))</f>
        <v>0</v>
      </c>
      <c r="AH222" s="30">
        <f>IF(AH$137="","",SUMPRODUCT(--(db!$B$2:$B$6347=$E222),(LEN(db!$G$2:$G$6347)-LEN(SUBSTITUTE((UPPER(db!$G$2:$G$6347)),UPPER(AH$137),"")))/LEN(AH$137)))</f>
        <v>0</v>
      </c>
      <c r="AI222" s="30">
        <f>IF(AI$137="","",SUMPRODUCT(--(db!$B$2:$B$6347=$E222),(LEN(db!$G$2:$G$6347)-LEN(SUBSTITUTE((UPPER(db!$G$2:$G$6347)),UPPER(AI$137),"")))/LEN(AI$137)))</f>
        <v>0</v>
      </c>
      <c r="AJ222" s="30">
        <f>IF(AJ$137="","",SUMPRODUCT(--(db!$B$2:$B$6347=$E222),(LEN(db!$G$2:$G$6347)-LEN(SUBSTITUTE((UPPER(db!$G$2:$G$6347)),UPPER(AJ$137),"")))/LEN(AJ$137)))</f>
        <v>0</v>
      </c>
      <c r="AK222" s="30">
        <f>IF(AK$137="","",SUMPRODUCT(--(db!$B$2:$B$6347=$E222),(LEN(db!$G$2:$G$6347)-LEN(SUBSTITUTE((UPPER(db!$G$2:$G$6347)),UPPER(AK$137),"")))/LEN(AK$137)))</f>
        <v>0</v>
      </c>
      <c r="AL222" s="30">
        <f>IF(AL$137="","",SUMPRODUCT(--(db!$B$2:$B$6347=$E222),(LEN(db!$G$2:$G$6347)-LEN(SUBSTITUTE((UPPER(db!$G$2:$G$6347)),UPPER(AL$137),"")))/LEN(AL$137)))</f>
        <v>0</v>
      </c>
      <c r="AM222" s="30">
        <f>IF(AM$137="","",SUMPRODUCT(--(db!$B$2:$B$6347=$E222),(LEN(db!$G$2:$G$6347)-LEN(SUBSTITUTE((UPPER(db!$G$2:$G$6347)),UPPER(AM$137),"")))/LEN(AM$137)))</f>
        <v>0</v>
      </c>
      <c r="AN222" s="30">
        <f>IF(AN$137="","",SUMPRODUCT(--(db!$B$2:$B$6347=$E222),(LEN(db!$G$2:$G$6347)-LEN(SUBSTITUTE((UPPER(db!$G$2:$G$6347)),UPPER(AN$137),"")))/LEN(AN$137)))</f>
        <v>0</v>
      </c>
      <c r="AO222" s="30">
        <f>IF(AO$137="","",SUMPRODUCT(--(db!$B$2:$B$6347=$E222),(LEN(db!$G$2:$G$6347)-LEN(SUBSTITUTE((UPPER(db!$G$2:$G$6347)),UPPER(AO$137),"")))/LEN(AO$137)))</f>
        <v>0</v>
      </c>
      <c r="AP222" s="30">
        <f>IF(AP$137="","",SUMPRODUCT(--(db!$B$2:$B$6347=$E222),(LEN(db!$G$2:$G$6347)-LEN(SUBSTITUTE((UPPER(db!$G$2:$G$6347)),UPPER(AP$137),"")))/LEN(AP$137)))</f>
        <v>0</v>
      </c>
      <c r="AQ222" s="222">
        <f>IF(AQ$137="","",SUMPRODUCT(--(db!$B$2:$B$6347=$E222),(LEN(db!$G$2:$G$6347)-LEN(SUBSTITUTE((UPPER(db!$G$2:$G$6347)),UPPER(AQ$137),"")))/LEN(AQ$137)))</f>
        <v>0</v>
      </c>
      <c r="AR222" s="120">
        <v>85</v>
      </c>
      <c r="AS222" s="115"/>
      <c r="AT222" s="115"/>
      <c r="AU222" s="122">
        <f t="shared" si="36"/>
        <v>0</v>
      </c>
    </row>
    <row r="223" spans="3:47" x14ac:dyDescent="0.25">
      <c r="C223" s="115"/>
      <c r="D223" s="115"/>
      <c r="E223" s="116">
        <v>86</v>
      </c>
      <c r="F223" s="221">
        <f>IF(F$137="","",SUMPRODUCT(--(db!$B$2:$B$6347=$E223),(LEN(db!$G$2:$G$6347)-LEN(SUBSTITUTE((UPPER(db!$G$2:$G$6347)),UPPER(F$137),"")))/LEN(F$137)))</f>
        <v>0</v>
      </c>
      <c r="G223" s="30">
        <f>IF(G$137="","",SUMPRODUCT(--(db!$B$2:$B$6347=$E223),(LEN(db!$G$2:$G$6347)-LEN(SUBSTITUTE((UPPER(db!$G$2:$G$6347)),UPPER(G$137),"")))/LEN(G$137)))</f>
        <v>0</v>
      </c>
      <c r="H223" s="30">
        <f>IF(H$137="","",SUMPRODUCT(--(db!$B$2:$B$6347=$E223),(LEN(db!$G$2:$G$6347)-LEN(SUBSTITUTE((UPPER(db!$G$2:$G$6347)),UPPER(H$137),"")))/LEN(H$137)))</f>
        <v>0</v>
      </c>
      <c r="I223" s="30">
        <f>IF(I$137="","",SUMPRODUCT(--(db!$B$2:$B$6347=$E223),(LEN(db!$G$2:$G$6347)-LEN(SUBSTITUTE((UPPER(db!$G$2:$G$6347)),UPPER(I$137),"")))/LEN(I$137)))</f>
        <v>0</v>
      </c>
      <c r="J223" s="30">
        <f>IF(J$137="","",SUMPRODUCT(--(db!$B$2:$B$6347=$E223),(LEN(db!$G$2:$G$6347)-LEN(SUBSTITUTE((UPPER(db!$G$2:$G$6347)),UPPER(J$137),"")))/LEN(J$137)))</f>
        <v>0</v>
      </c>
      <c r="K223" s="30">
        <f>IF(K$137="","",SUMPRODUCT(--(db!$B$2:$B$6347=$E223),(LEN(db!$G$2:$G$6347)-LEN(SUBSTITUTE((UPPER(db!$G$2:$G$6347)),UPPER(K$137),"")))/LEN(K$137)))</f>
        <v>0</v>
      </c>
      <c r="L223" s="30">
        <f>IF(L$137="","",SUMPRODUCT(--(db!$B$2:$B$6347=$E223),(LEN(db!$G$2:$G$6347)-LEN(SUBSTITUTE((UPPER(db!$G$2:$G$6347)),UPPER(L$137),"")))/LEN(L$137)))</f>
        <v>0</v>
      </c>
      <c r="M223" s="30">
        <f>IF(M$137="","",SUMPRODUCT(--(db!$B$2:$B$6347=$E223),(LEN(db!$G$2:$G$6347)-LEN(SUBSTITUTE((UPPER(db!$G$2:$G$6347)),UPPER(M$137),"")))/LEN(M$137)))</f>
        <v>0</v>
      </c>
      <c r="N223" s="30">
        <f>IF(N$137="","",SUMPRODUCT(--(db!$B$2:$B$6347=$E223),(LEN(db!$G$2:$G$6347)-LEN(SUBSTITUTE((UPPER(db!$G$2:$G$6347)),UPPER(N$137),"")))/LEN(N$137)))</f>
        <v>0</v>
      </c>
      <c r="O223" s="30">
        <f>IF(O$137="","",SUMPRODUCT(--(db!$B$2:$B$6347=$E223),(LEN(db!$G$2:$G$6347)-LEN(SUBSTITUTE((UPPER(db!$G$2:$G$6347)),UPPER(O$137),"")))/LEN(O$137)))</f>
        <v>0</v>
      </c>
      <c r="P223" s="30">
        <f>IF(P$137="","",SUMPRODUCT(--(db!$B$2:$B$6347=$E223),(LEN(db!$G$2:$G$6347)-LEN(SUBSTITUTE((UPPER(db!$G$2:$G$6347)),UPPER(P$137),"")))/LEN(P$137)))</f>
        <v>0</v>
      </c>
      <c r="Q223" s="30">
        <f>IF(Q$137="","",SUMPRODUCT(--(db!$B$2:$B$6347=$E223),(LEN(db!$G$2:$G$6347)-LEN(SUBSTITUTE((UPPER(db!$G$2:$G$6347)),UPPER(Q$137),"")))/LEN(Q$137)))</f>
        <v>0</v>
      </c>
      <c r="R223" s="30">
        <f>IF(R$137="","",SUMPRODUCT(--(db!$B$2:$B$6347=$E223),(LEN(db!$G$2:$G$6347)-LEN(SUBSTITUTE((UPPER(db!$G$2:$G$6347)),UPPER(R$137),"")))/LEN(R$137)))</f>
        <v>0</v>
      </c>
      <c r="S223" s="30">
        <f>IF(S$137="","",SUMPRODUCT(--(db!$B$2:$B$6347=$E223),(LEN(db!$G$2:$G$6347)-LEN(SUBSTITUTE((UPPER(db!$G$2:$G$6347)),UPPER(S$137),"")))/LEN(S$137)))</f>
        <v>0</v>
      </c>
      <c r="T223" s="30">
        <f>IF(T$137="","",SUMPRODUCT(--(db!$B$2:$B$6347=$E223),(LEN(db!$G$2:$G$6347)-LEN(SUBSTITUTE((UPPER(db!$G$2:$G$6347)),UPPER(T$137),"")))/LEN(T$137)))</f>
        <v>0</v>
      </c>
      <c r="U223" s="30">
        <f>IF(U$137="","",SUMPRODUCT(--(db!$B$2:$B$6347=$E223),(LEN(db!$G$2:$G$6347)-LEN(SUBSTITUTE((UPPER(db!$G$2:$G$6347)),UPPER(U$137),"")))/LEN(U$137)))</f>
        <v>0</v>
      </c>
      <c r="V223" s="30">
        <f>IF(V$137="","",SUMPRODUCT(--(db!$B$2:$B$6347=$E223),(LEN(db!$G$2:$G$6347)-LEN(SUBSTITUTE((UPPER(db!$G$2:$G$6347)),UPPER(V$137),"")))/LEN(V$137)))</f>
        <v>0</v>
      </c>
      <c r="W223" s="30">
        <f>IF(W$137="","",SUMPRODUCT(--(db!$B$2:$B$6347=$E223),(LEN(db!$G$2:$G$6347)-LEN(SUBSTITUTE((UPPER(db!$G$2:$G$6347)),UPPER(W$137),"")))/LEN(W$137)))</f>
        <v>0</v>
      </c>
      <c r="X223" s="30">
        <f>IF(X$137="","",SUMPRODUCT(--(db!$B$2:$B$6347=$E223),(LEN(db!$G$2:$G$6347)-LEN(SUBSTITUTE((UPPER(db!$G$2:$G$6347)),UPPER(X$137),"")))/LEN(X$137)))</f>
        <v>0</v>
      </c>
      <c r="Y223" s="30">
        <f>IF(Y$137="","",SUMPRODUCT(--(db!$B$2:$B$6347=$E223),(LEN(db!$G$2:$G$6347)-LEN(SUBSTITUTE((UPPER(db!$G$2:$G$6347)),UPPER(Y$137),"")))/LEN(Y$137)))</f>
        <v>0</v>
      </c>
      <c r="Z223" s="30">
        <f>IF(Z$137="","",SUMPRODUCT(--(db!$B$2:$B$6347=$E223),(LEN(db!$G$2:$G$6347)-LEN(SUBSTITUTE((UPPER(db!$G$2:$G$6347)),UPPER(Z$137),"")))/LEN(Z$137)))</f>
        <v>0</v>
      </c>
      <c r="AA223" s="30">
        <f>IF(AA$137="","",SUMPRODUCT(--(db!$B$2:$B$6347=$E223),(LEN(db!$G$2:$G$6347)-LEN(SUBSTITUTE((UPPER(db!$G$2:$G$6347)),UPPER(AA$137),"")))/LEN(AA$137)))</f>
        <v>0</v>
      </c>
      <c r="AB223" s="30">
        <f>IF(AB$137="","",SUMPRODUCT(--(db!$B$2:$B$6347=$E223),(LEN(db!$G$2:$G$6347)-LEN(SUBSTITUTE((UPPER(db!$G$2:$G$6347)),UPPER(AB$137),"")))/LEN(AB$137)))</f>
        <v>0</v>
      </c>
      <c r="AC223" s="30">
        <f>IF(AC$137="","",SUMPRODUCT(--(db!$B$2:$B$6347=$E223),(LEN(db!$G$2:$G$6347)-LEN(SUBSTITUTE((UPPER(db!$G$2:$G$6347)),UPPER(AC$137),"")))/LEN(AC$137)))</f>
        <v>0</v>
      </c>
      <c r="AD223" s="30">
        <f>IF(AD$137="","",SUMPRODUCT(--(db!$B$2:$B$6347=$E223),(LEN(db!$G$2:$G$6347)-LEN(SUBSTITUTE((UPPER(db!$G$2:$G$6347)),UPPER(AD$137),"")))/LEN(AD$137)))</f>
        <v>0</v>
      </c>
      <c r="AE223" s="30">
        <f>IF(AE$137="","",SUMPRODUCT(--(db!$B$2:$B$6347=$E223),(LEN(db!$G$2:$G$6347)-LEN(SUBSTITUTE((UPPER(db!$G$2:$G$6347)),UPPER(AE$137),"")))/LEN(AE$137)))</f>
        <v>0</v>
      </c>
      <c r="AF223" s="30">
        <f>IF(AF$137="","",SUMPRODUCT(--(db!$B$2:$B$6347=$E223),(LEN(db!$G$2:$G$6347)-LEN(SUBSTITUTE((UPPER(db!$G$2:$G$6347)),UPPER(AF$137),"")))/LEN(AF$137)))</f>
        <v>0</v>
      </c>
      <c r="AG223" s="30">
        <f>IF(AG$137="","",SUMPRODUCT(--(db!$B$2:$B$6347=$E223),(LEN(db!$G$2:$G$6347)-LEN(SUBSTITUTE((UPPER(db!$G$2:$G$6347)),UPPER(AG$137),"")))/LEN(AG$137)))</f>
        <v>0</v>
      </c>
      <c r="AH223" s="30">
        <f>IF(AH$137="","",SUMPRODUCT(--(db!$B$2:$B$6347=$E223),(LEN(db!$G$2:$G$6347)-LEN(SUBSTITUTE((UPPER(db!$G$2:$G$6347)),UPPER(AH$137),"")))/LEN(AH$137)))</f>
        <v>0</v>
      </c>
      <c r="AI223" s="30">
        <f>IF(AI$137="","",SUMPRODUCT(--(db!$B$2:$B$6347=$E223),(LEN(db!$G$2:$G$6347)-LEN(SUBSTITUTE((UPPER(db!$G$2:$G$6347)),UPPER(AI$137),"")))/LEN(AI$137)))</f>
        <v>0</v>
      </c>
      <c r="AJ223" s="30">
        <f>IF(AJ$137="","",SUMPRODUCT(--(db!$B$2:$B$6347=$E223),(LEN(db!$G$2:$G$6347)-LEN(SUBSTITUTE((UPPER(db!$G$2:$G$6347)),UPPER(AJ$137),"")))/LEN(AJ$137)))</f>
        <v>0</v>
      </c>
      <c r="AK223" s="30">
        <f>IF(AK$137="","",SUMPRODUCT(--(db!$B$2:$B$6347=$E223),(LEN(db!$G$2:$G$6347)-LEN(SUBSTITUTE((UPPER(db!$G$2:$G$6347)),UPPER(AK$137),"")))/LEN(AK$137)))</f>
        <v>0</v>
      </c>
      <c r="AL223" s="30">
        <f>IF(AL$137="","",SUMPRODUCT(--(db!$B$2:$B$6347=$E223),(LEN(db!$G$2:$G$6347)-LEN(SUBSTITUTE((UPPER(db!$G$2:$G$6347)),UPPER(AL$137),"")))/LEN(AL$137)))</f>
        <v>0</v>
      </c>
      <c r="AM223" s="30">
        <f>IF(AM$137="","",SUMPRODUCT(--(db!$B$2:$B$6347=$E223),(LEN(db!$G$2:$G$6347)-LEN(SUBSTITUTE((UPPER(db!$G$2:$G$6347)),UPPER(AM$137),"")))/LEN(AM$137)))</f>
        <v>0</v>
      </c>
      <c r="AN223" s="30">
        <f>IF(AN$137="","",SUMPRODUCT(--(db!$B$2:$B$6347=$E223),(LEN(db!$G$2:$G$6347)-LEN(SUBSTITUTE((UPPER(db!$G$2:$G$6347)),UPPER(AN$137),"")))/LEN(AN$137)))</f>
        <v>0</v>
      </c>
      <c r="AO223" s="30">
        <f>IF(AO$137="","",SUMPRODUCT(--(db!$B$2:$B$6347=$E223),(LEN(db!$G$2:$G$6347)-LEN(SUBSTITUTE((UPPER(db!$G$2:$G$6347)),UPPER(AO$137),"")))/LEN(AO$137)))</f>
        <v>0</v>
      </c>
      <c r="AP223" s="30">
        <f>IF(AP$137="","",SUMPRODUCT(--(db!$B$2:$B$6347=$E223),(LEN(db!$G$2:$G$6347)-LEN(SUBSTITUTE((UPPER(db!$G$2:$G$6347)),UPPER(AP$137),"")))/LEN(AP$137)))</f>
        <v>0</v>
      </c>
      <c r="AQ223" s="222">
        <f>IF(AQ$137="","",SUMPRODUCT(--(db!$B$2:$B$6347=$E223),(LEN(db!$G$2:$G$6347)-LEN(SUBSTITUTE((UPPER(db!$G$2:$G$6347)),UPPER(AQ$137),"")))/LEN(AQ$137)))</f>
        <v>0</v>
      </c>
      <c r="AR223" s="120">
        <v>86</v>
      </c>
      <c r="AS223" s="115"/>
      <c r="AT223" s="115"/>
      <c r="AU223" s="122">
        <f t="shared" si="36"/>
        <v>0</v>
      </c>
    </row>
    <row r="224" spans="3:47" x14ac:dyDescent="0.25">
      <c r="C224" s="115"/>
      <c r="D224" s="115"/>
      <c r="E224" s="116">
        <v>87</v>
      </c>
      <c r="F224" s="221">
        <f>IF(F$137="","",SUMPRODUCT(--(db!$B$2:$B$6347=$E224),(LEN(db!$G$2:$G$6347)-LEN(SUBSTITUTE((UPPER(db!$G$2:$G$6347)),UPPER(F$137),"")))/LEN(F$137)))</f>
        <v>0</v>
      </c>
      <c r="G224" s="30">
        <f>IF(G$137="","",SUMPRODUCT(--(db!$B$2:$B$6347=$E224),(LEN(db!$G$2:$G$6347)-LEN(SUBSTITUTE((UPPER(db!$G$2:$G$6347)),UPPER(G$137),"")))/LEN(G$137)))</f>
        <v>0</v>
      </c>
      <c r="H224" s="30">
        <f>IF(H$137="","",SUMPRODUCT(--(db!$B$2:$B$6347=$E224),(LEN(db!$G$2:$G$6347)-LEN(SUBSTITUTE((UPPER(db!$G$2:$G$6347)),UPPER(H$137),"")))/LEN(H$137)))</f>
        <v>0</v>
      </c>
      <c r="I224" s="30">
        <f>IF(I$137="","",SUMPRODUCT(--(db!$B$2:$B$6347=$E224),(LEN(db!$G$2:$G$6347)-LEN(SUBSTITUTE((UPPER(db!$G$2:$G$6347)),UPPER(I$137),"")))/LEN(I$137)))</f>
        <v>0</v>
      </c>
      <c r="J224" s="30">
        <f>IF(J$137="","",SUMPRODUCT(--(db!$B$2:$B$6347=$E224),(LEN(db!$G$2:$G$6347)-LEN(SUBSTITUTE((UPPER(db!$G$2:$G$6347)),UPPER(J$137),"")))/LEN(J$137)))</f>
        <v>0</v>
      </c>
      <c r="K224" s="30">
        <f>IF(K$137="","",SUMPRODUCT(--(db!$B$2:$B$6347=$E224),(LEN(db!$G$2:$G$6347)-LEN(SUBSTITUTE((UPPER(db!$G$2:$G$6347)),UPPER(K$137),"")))/LEN(K$137)))</f>
        <v>0</v>
      </c>
      <c r="L224" s="30">
        <f>IF(L$137="","",SUMPRODUCT(--(db!$B$2:$B$6347=$E224),(LEN(db!$G$2:$G$6347)-LEN(SUBSTITUTE((UPPER(db!$G$2:$G$6347)),UPPER(L$137),"")))/LEN(L$137)))</f>
        <v>0</v>
      </c>
      <c r="M224" s="30">
        <f>IF(M$137="","",SUMPRODUCT(--(db!$B$2:$B$6347=$E224),(LEN(db!$G$2:$G$6347)-LEN(SUBSTITUTE((UPPER(db!$G$2:$G$6347)),UPPER(M$137),"")))/LEN(M$137)))</f>
        <v>0</v>
      </c>
      <c r="N224" s="30">
        <f>IF(N$137="","",SUMPRODUCT(--(db!$B$2:$B$6347=$E224),(LEN(db!$G$2:$G$6347)-LEN(SUBSTITUTE((UPPER(db!$G$2:$G$6347)),UPPER(N$137),"")))/LEN(N$137)))</f>
        <v>0</v>
      </c>
      <c r="O224" s="30">
        <f>IF(O$137="","",SUMPRODUCT(--(db!$B$2:$B$6347=$E224),(LEN(db!$G$2:$G$6347)-LEN(SUBSTITUTE((UPPER(db!$G$2:$G$6347)),UPPER(O$137),"")))/LEN(O$137)))</f>
        <v>0</v>
      </c>
      <c r="P224" s="30">
        <f>IF(P$137="","",SUMPRODUCT(--(db!$B$2:$B$6347=$E224),(LEN(db!$G$2:$G$6347)-LEN(SUBSTITUTE((UPPER(db!$G$2:$G$6347)),UPPER(P$137),"")))/LEN(P$137)))</f>
        <v>0</v>
      </c>
      <c r="Q224" s="30">
        <f>IF(Q$137="","",SUMPRODUCT(--(db!$B$2:$B$6347=$E224),(LEN(db!$G$2:$G$6347)-LEN(SUBSTITUTE((UPPER(db!$G$2:$G$6347)),UPPER(Q$137),"")))/LEN(Q$137)))</f>
        <v>0</v>
      </c>
      <c r="R224" s="30">
        <f>IF(R$137="","",SUMPRODUCT(--(db!$B$2:$B$6347=$E224),(LEN(db!$G$2:$G$6347)-LEN(SUBSTITUTE((UPPER(db!$G$2:$G$6347)),UPPER(R$137),"")))/LEN(R$137)))</f>
        <v>0</v>
      </c>
      <c r="S224" s="30">
        <f>IF(S$137="","",SUMPRODUCT(--(db!$B$2:$B$6347=$E224),(LEN(db!$G$2:$G$6347)-LEN(SUBSTITUTE((UPPER(db!$G$2:$G$6347)),UPPER(S$137),"")))/LEN(S$137)))</f>
        <v>0</v>
      </c>
      <c r="T224" s="30">
        <f>IF(T$137="","",SUMPRODUCT(--(db!$B$2:$B$6347=$E224),(LEN(db!$G$2:$G$6347)-LEN(SUBSTITUTE((UPPER(db!$G$2:$G$6347)),UPPER(T$137),"")))/LEN(T$137)))</f>
        <v>0</v>
      </c>
      <c r="U224" s="30">
        <f>IF(U$137="","",SUMPRODUCT(--(db!$B$2:$B$6347=$E224),(LEN(db!$G$2:$G$6347)-LEN(SUBSTITUTE((UPPER(db!$G$2:$G$6347)),UPPER(U$137),"")))/LEN(U$137)))</f>
        <v>0</v>
      </c>
      <c r="V224" s="30">
        <f>IF(V$137="","",SUMPRODUCT(--(db!$B$2:$B$6347=$E224),(LEN(db!$G$2:$G$6347)-LEN(SUBSTITUTE((UPPER(db!$G$2:$G$6347)),UPPER(V$137),"")))/LEN(V$137)))</f>
        <v>0</v>
      </c>
      <c r="W224" s="30">
        <f>IF(W$137="","",SUMPRODUCT(--(db!$B$2:$B$6347=$E224),(LEN(db!$G$2:$G$6347)-LEN(SUBSTITUTE((UPPER(db!$G$2:$G$6347)),UPPER(W$137),"")))/LEN(W$137)))</f>
        <v>0</v>
      </c>
      <c r="X224" s="30">
        <f>IF(X$137="","",SUMPRODUCT(--(db!$B$2:$B$6347=$E224),(LEN(db!$G$2:$G$6347)-LEN(SUBSTITUTE((UPPER(db!$G$2:$G$6347)),UPPER(X$137),"")))/LEN(X$137)))</f>
        <v>0</v>
      </c>
      <c r="Y224" s="30">
        <f>IF(Y$137="","",SUMPRODUCT(--(db!$B$2:$B$6347=$E224),(LEN(db!$G$2:$G$6347)-LEN(SUBSTITUTE((UPPER(db!$G$2:$G$6347)),UPPER(Y$137),"")))/LEN(Y$137)))</f>
        <v>0</v>
      </c>
      <c r="Z224" s="30">
        <f>IF(Z$137="","",SUMPRODUCT(--(db!$B$2:$B$6347=$E224),(LEN(db!$G$2:$G$6347)-LEN(SUBSTITUTE((UPPER(db!$G$2:$G$6347)),UPPER(Z$137),"")))/LEN(Z$137)))</f>
        <v>0</v>
      </c>
      <c r="AA224" s="30">
        <f>IF(AA$137="","",SUMPRODUCT(--(db!$B$2:$B$6347=$E224),(LEN(db!$G$2:$G$6347)-LEN(SUBSTITUTE((UPPER(db!$G$2:$G$6347)),UPPER(AA$137),"")))/LEN(AA$137)))</f>
        <v>0</v>
      </c>
      <c r="AB224" s="30">
        <f>IF(AB$137="","",SUMPRODUCT(--(db!$B$2:$B$6347=$E224),(LEN(db!$G$2:$G$6347)-LEN(SUBSTITUTE((UPPER(db!$G$2:$G$6347)),UPPER(AB$137),"")))/LEN(AB$137)))</f>
        <v>0</v>
      </c>
      <c r="AC224" s="30">
        <f>IF(AC$137="","",SUMPRODUCT(--(db!$B$2:$B$6347=$E224),(LEN(db!$G$2:$G$6347)-LEN(SUBSTITUTE((UPPER(db!$G$2:$G$6347)),UPPER(AC$137),"")))/LEN(AC$137)))</f>
        <v>0</v>
      </c>
      <c r="AD224" s="30">
        <f>IF(AD$137="","",SUMPRODUCT(--(db!$B$2:$B$6347=$E224),(LEN(db!$G$2:$G$6347)-LEN(SUBSTITUTE((UPPER(db!$G$2:$G$6347)),UPPER(AD$137),"")))/LEN(AD$137)))</f>
        <v>0</v>
      </c>
      <c r="AE224" s="30">
        <f>IF(AE$137="","",SUMPRODUCT(--(db!$B$2:$B$6347=$E224),(LEN(db!$G$2:$G$6347)-LEN(SUBSTITUTE((UPPER(db!$G$2:$G$6347)),UPPER(AE$137),"")))/LEN(AE$137)))</f>
        <v>0</v>
      </c>
      <c r="AF224" s="30">
        <f>IF(AF$137="","",SUMPRODUCT(--(db!$B$2:$B$6347=$E224),(LEN(db!$G$2:$G$6347)-LEN(SUBSTITUTE((UPPER(db!$G$2:$G$6347)),UPPER(AF$137),"")))/LEN(AF$137)))</f>
        <v>0</v>
      </c>
      <c r="AG224" s="30">
        <f>IF(AG$137="","",SUMPRODUCT(--(db!$B$2:$B$6347=$E224),(LEN(db!$G$2:$G$6347)-LEN(SUBSTITUTE((UPPER(db!$G$2:$G$6347)),UPPER(AG$137),"")))/LEN(AG$137)))</f>
        <v>0</v>
      </c>
      <c r="AH224" s="30">
        <f>IF(AH$137="","",SUMPRODUCT(--(db!$B$2:$B$6347=$E224),(LEN(db!$G$2:$G$6347)-LEN(SUBSTITUTE((UPPER(db!$G$2:$G$6347)),UPPER(AH$137),"")))/LEN(AH$137)))</f>
        <v>0</v>
      </c>
      <c r="AI224" s="30">
        <f>IF(AI$137="","",SUMPRODUCT(--(db!$B$2:$B$6347=$E224),(LEN(db!$G$2:$G$6347)-LEN(SUBSTITUTE((UPPER(db!$G$2:$G$6347)),UPPER(AI$137),"")))/LEN(AI$137)))</f>
        <v>0</v>
      </c>
      <c r="AJ224" s="30">
        <f>IF(AJ$137="","",SUMPRODUCT(--(db!$B$2:$B$6347=$E224),(LEN(db!$G$2:$G$6347)-LEN(SUBSTITUTE((UPPER(db!$G$2:$G$6347)),UPPER(AJ$137),"")))/LEN(AJ$137)))</f>
        <v>0</v>
      </c>
      <c r="AK224" s="30">
        <f>IF(AK$137="","",SUMPRODUCT(--(db!$B$2:$B$6347=$E224),(LEN(db!$G$2:$G$6347)-LEN(SUBSTITUTE((UPPER(db!$G$2:$G$6347)),UPPER(AK$137),"")))/LEN(AK$137)))</f>
        <v>0</v>
      </c>
      <c r="AL224" s="30">
        <f>IF(AL$137="","",SUMPRODUCT(--(db!$B$2:$B$6347=$E224),(LEN(db!$G$2:$G$6347)-LEN(SUBSTITUTE((UPPER(db!$G$2:$G$6347)),UPPER(AL$137),"")))/LEN(AL$137)))</f>
        <v>0</v>
      </c>
      <c r="AM224" s="30">
        <f>IF(AM$137="","",SUMPRODUCT(--(db!$B$2:$B$6347=$E224),(LEN(db!$G$2:$G$6347)-LEN(SUBSTITUTE((UPPER(db!$G$2:$G$6347)),UPPER(AM$137),"")))/LEN(AM$137)))</f>
        <v>0</v>
      </c>
      <c r="AN224" s="30">
        <f>IF(AN$137="","",SUMPRODUCT(--(db!$B$2:$B$6347=$E224),(LEN(db!$G$2:$G$6347)-LEN(SUBSTITUTE((UPPER(db!$G$2:$G$6347)),UPPER(AN$137),"")))/LEN(AN$137)))</f>
        <v>0</v>
      </c>
      <c r="AO224" s="30">
        <f>IF(AO$137="","",SUMPRODUCT(--(db!$B$2:$B$6347=$E224),(LEN(db!$G$2:$G$6347)-LEN(SUBSTITUTE((UPPER(db!$G$2:$G$6347)),UPPER(AO$137),"")))/LEN(AO$137)))</f>
        <v>0</v>
      </c>
      <c r="AP224" s="30">
        <f>IF(AP$137="","",SUMPRODUCT(--(db!$B$2:$B$6347=$E224),(LEN(db!$G$2:$G$6347)-LEN(SUBSTITUTE((UPPER(db!$G$2:$G$6347)),UPPER(AP$137),"")))/LEN(AP$137)))</f>
        <v>0</v>
      </c>
      <c r="AQ224" s="222">
        <f>IF(AQ$137="","",SUMPRODUCT(--(db!$B$2:$B$6347=$E224),(LEN(db!$G$2:$G$6347)-LEN(SUBSTITUTE((UPPER(db!$G$2:$G$6347)),UPPER(AQ$137),"")))/LEN(AQ$137)))</f>
        <v>0</v>
      </c>
      <c r="AR224" s="120">
        <v>87</v>
      </c>
      <c r="AS224" s="115"/>
      <c r="AT224" s="115"/>
      <c r="AU224" s="122">
        <f t="shared" si="36"/>
        <v>0</v>
      </c>
    </row>
    <row r="225" spans="3:47" x14ac:dyDescent="0.25">
      <c r="C225" s="115"/>
      <c r="D225" s="115"/>
      <c r="E225" s="116">
        <v>88</v>
      </c>
      <c r="F225" s="221">
        <f>IF(F$137="","",SUMPRODUCT(--(db!$B$2:$B$6347=$E225),(LEN(db!$G$2:$G$6347)-LEN(SUBSTITUTE((UPPER(db!$G$2:$G$6347)),UPPER(F$137),"")))/LEN(F$137)))</f>
        <v>0</v>
      </c>
      <c r="G225" s="30">
        <f>IF(G$137="","",SUMPRODUCT(--(db!$B$2:$B$6347=$E225),(LEN(db!$G$2:$G$6347)-LEN(SUBSTITUTE((UPPER(db!$G$2:$G$6347)),UPPER(G$137),"")))/LEN(G$137)))</f>
        <v>0</v>
      </c>
      <c r="H225" s="30">
        <f>IF(H$137="","",SUMPRODUCT(--(db!$B$2:$B$6347=$E225),(LEN(db!$G$2:$G$6347)-LEN(SUBSTITUTE((UPPER(db!$G$2:$G$6347)),UPPER(H$137),"")))/LEN(H$137)))</f>
        <v>0</v>
      </c>
      <c r="I225" s="30">
        <f>IF(I$137="","",SUMPRODUCT(--(db!$B$2:$B$6347=$E225),(LEN(db!$G$2:$G$6347)-LEN(SUBSTITUTE((UPPER(db!$G$2:$G$6347)),UPPER(I$137),"")))/LEN(I$137)))</f>
        <v>0</v>
      </c>
      <c r="J225" s="30">
        <f>IF(J$137="","",SUMPRODUCT(--(db!$B$2:$B$6347=$E225),(LEN(db!$G$2:$G$6347)-LEN(SUBSTITUTE((UPPER(db!$G$2:$G$6347)),UPPER(J$137),"")))/LEN(J$137)))</f>
        <v>0</v>
      </c>
      <c r="K225" s="30">
        <f>IF(K$137="","",SUMPRODUCT(--(db!$B$2:$B$6347=$E225),(LEN(db!$G$2:$G$6347)-LEN(SUBSTITUTE((UPPER(db!$G$2:$G$6347)),UPPER(K$137),"")))/LEN(K$137)))</f>
        <v>0</v>
      </c>
      <c r="L225" s="30">
        <f>IF(L$137="","",SUMPRODUCT(--(db!$B$2:$B$6347=$E225),(LEN(db!$G$2:$G$6347)-LEN(SUBSTITUTE((UPPER(db!$G$2:$G$6347)),UPPER(L$137),"")))/LEN(L$137)))</f>
        <v>0</v>
      </c>
      <c r="M225" s="30">
        <f>IF(M$137="","",SUMPRODUCT(--(db!$B$2:$B$6347=$E225),(LEN(db!$G$2:$G$6347)-LEN(SUBSTITUTE((UPPER(db!$G$2:$G$6347)),UPPER(M$137),"")))/LEN(M$137)))</f>
        <v>0</v>
      </c>
      <c r="N225" s="30">
        <f>IF(N$137="","",SUMPRODUCT(--(db!$B$2:$B$6347=$E225),(LEN(db!$G$2:$G$6347)-LEN(SUBSTITUTE((UPPER(db!$G$2:$G$6347)),UPPER(N$137),"")))/LEN(N$137)))</f>
        <v>0</v>
      </c>
      <c r="O225" s="30">
        <f>IF(O$137="","",SUMPRODUCT(--(db!$B$2:$B$6347=$E225),(LEN(db!$G$2:$G$6347)-LEN(SUBSTITUTE((UPPER(db!$G$2:$G$6347)),UPPER(O$137),"")))/LEN(O$137)))</f>
        <v>0</v>
      </c>
      <c r="P225" s="30">
        <f>IF(P$137="","",SUMPRODUCT(--(db!$B$2:$B$6347=$E225),(LEN(db!$G$2:$G$6347)-LEN(SUBSTITUTE((UPPER(db!$G$2:$G$6347)),UPPER(P$137),"")))/LEN(P$137)))</f>
        <v>0</v>
      </c>
      <c r="Q225" s="30">
        <f>IF(Q$137="","",SUMPRODUCT(--(db!$B$2:$B$6347=$E225),(LEN(db!$G$2:$G$6347)-LEN(SUBSTITUTE((UPPER(db!$G$2:$G$6347)),UPPER(Q$137),"")))/LEN(Q$137)))</f>
        <v>0</v>
      </c>
      <c r="R225" s="30">
        <f>IF(R$137="","",SUMPRODUCT(--(db!$B$2:$B$6347=$E225),(LEN(db!$G$2:$G$6347)-LEN(SUBSTITUTE((UPPER(db!$G$2:$G$6347)),UPPER(R$137),"")))/LEN(R$137)))</f>
        <v>0</v>
      </c>
      <c r="S225" s="30">
        <f>IF(S$137="","",SUMPRODUCT(--(db!$B$2:$B$6347=$E225),(LEN(db!$G$2:$G$6347)-LEN(SUBSTITUTE((UPPER(db!$G$2:$G$6347)),UPPER(S$137),"")))/LEN(S$137)))</f>
        <v>0</v>
      </c>
      <c r="T225" s="30">
        <f>IF(T$137="","",SUMPRODUCT(--(db!$B$2:$B$6347=$E225),(LEN(db!$G$2:$G$6347)-LEN(SUBSTITUTE((UPPER(db!$G$2:$G$6347)),UPPER(T$137),"")))/LEN(T$137)))</f>
        <v>0</v>
      </c>
      <c r="U225" s="30">
        <f>IF(U$137="","",SUMPRODUCT(--(db!$B$2:$B$6347=$E225),(LEN(db!$G$2:$G$6347)-LEN(SUBSTITUTE((UPPER(db!$G$2:$G$6347)),UPPER(U$137),"")))/LEN(U$137)))</f>
        <v>0</v>
      </c>
      <c r="V225" s="30">
        <f>IF(V$137="","",SUMPRODUCT(--(db!$B$2:$B$6347=$E225),(LEN(db!$G$2:$G$6347)-LEN(SUBSTITUTE((UPPER(db!$G$2:$G$6347)),UPPER(V$137),"")))/LEN(V$137)))</f>
        <v>0</v>
      </c>
      <c r="W225" s="30">
        <f>IF(W$137="","",SUMPRODUCT(--(db!$B$2:$B$6347=$E225),(LEN(db!$G$2:$G$6347)-LEN(SUBSTITUTE((UPPER(db!$G$2:$G$6347)),UPPER(W$137),"")))/LEN(W$137)))</f>
        <v>0</v>
      </c>
      <c r="X225" s="30">
        <f>IF(X$137="","",SUMPRODUCT(--(db!$B$2:$B$6347=$E225),(LEN(db!$G$2:$G$6347)-LEN(SUBSTITUTE((UPPER(db!$G$2:$G$6347)),UPPER(X$137),"")))/LEN(X$137)))</f>
        <v>0</v>
      </c>
      <c r="Y225" s="30">
        <f>IF(Y$137="","",SUMPRODUCT(--(db!$B$2:$B$6347=$E225),(LEN(db!$G$2:$G$6347)-LEN(SUBSTITUTE((UPPER(db!$G$2:$G$6347)),UPPER(Y$137),"")))/LEN(Y$137)))</f>
        <v>0</v>
      </c>
      <c r="Z225" s="30">
        <f>IF(Z$137="","",SUMPRODUCT(--(db!$B$2:$B$6347=$E225),(LEN(db!$G$2:$G$6347)-LEN(SUBSTITUTE((UPPER(db!$G$2:$G$6347)),UPPER(Z$137),"")))/LEN(Z$137)))</f>
        <v>0</v>
      </c>
      <c r="AA225" s="30">
        <f>IF(AA$137="","",SUMPRODUCT(--(db!$B$2:$B$6347=$E225),(LEN(db!$G$2:$G$6347)-LEN(SUBSTITUTE((UPPER(db!$G$2:$G$6347)),UPPER(AA$137),"")))/LEN(AA$137)))</f>
        <v>0</v>
      </c>
      <c r="AB225" s="30">
        <f>IF(AB$137="","",SUMPRODUCT(--(db!$B$2:$B$6347=$E225),(LEN(db!$G$2:$G$6347)-LEN(SUBSTITUTE((UPPER(db!$G$2:$G$6347)),UPPER(AB$137),"")))/LEN(AB$137)))</f>
        <v>0</v>
      </c>
      <c r="AC225" s="30">
        <f>IF(AC$137="","",SUMPRODUCT(--(db!$B$2:$B$6347=$E225),(LEN(db!$G$2:$G$6347)-LEN(SUBSTITUTE((UPPER(db!$G$2:$G$6347)),UPPER(AC$137),"")))/LEN(AC$137)))</f>
        <v>0</v>
      </c>
      <c r="AD225" s="30">
        <f>IF(AD$137="","",SUMPRODUCT(--(db!$B$2:$B$6347=$E225),(LEN(db!$G$2:$G$6347)-LEN(SUBSTITUTE((UPPER(db!$G$2:$G$6347)),UPPER(AD$137),"")))/LEN(AD$137)))</f>
        <v>0</v>
      </c>
      <c r="AE225" s="30">
        <f>IF(AE$137="","",SUMPRODUCT(--(db!$B$2:$B$6347=$E225),(LEN(db!$G$2:$G$6347)-LEN(SUBSTITUTE((UPPER(db!$G$2:$G$6347)),UPPER(AE$137),"")))/LEN(AE$137)))</f>
        <v>0</v>
      </c>
      <c r="AF225" s="30">
        <f>IF(AF$137="","",SUMPRODUCT(--(db!$B$2:$B$6347=$E225),(LEN(db!$G$2:$G$6347)-LEN(SUBSTITUTE((UPPER(db!$G$2:$G$6347)),UPPER(AF$137),"")))/LEN(AF$137)))</f>
        <v>0</v>
      </c>
      <c r="AG225" s="30">
        <f>IF(AG$137="","",SUMPRODUCT(--(db!$B$2:$B$6347=$E225),(LEN(db!$G$2:$G$6347)-LEN(SUBSTITUTE((UPPER(db!$G$2:$G$6347)),UPPER(AG$137),"")))/LEN(AG$137)))</f>
        <v>0</v>
      </c>
      <c r="AH225" s="30">
        <f>IF(AH$137="","",SUMPRODUCT(--(db!$B$2:$B$6347=$E225),(LEN(db!$G$2:$G$6347)-LEN(SUBSTITUTE((UPPER(db!$G$2:$G$6347)),UPPER(AH$137),"")))/LEN(AH$137)))</f>
        <v>0</v>
      </c>
      <c r="AI225" s="30">
        <f>IF(AI$137="","",SUMPRODUCT(--(db!$B$2:$B$6347=$E225),(LEN(db!$G$2:$G$6347)-LEN(SUBSTITUTE((UPPER(db!$G$2:$G$6347)),UPPER(AI$137),"")))/LEN(AI$137)))</f>
        <v>0</v>
      </c>
      <c r="AJ225" s="30">
        <f>IF(AJ$137="","",SUMPRODUCT(--(db!$B$2:$B$6347=$E225),(LEN(db!$G$2:$G$6347)-LEN(SUBSTITUTE((UPPER(db!$G$2:$G$6347)),UPPER(AJ$137),"")))/LEN(AJ$137)))</f>
        <v>0</v>
      </c>
      <c r="AK225" s="30">
        <f>IF(AK$137="","",SUMPRODUCT(--(db!$B$2:$B$6347=$E225),(LEN(db!$G$2:$G$6347)-LEN(SUBSTITUTE((UPPER(db!$G$2:$G$6347)),UPPER(AK$137),"")))/LEN(AK$137)))</f>
        <v>0</v>
      </c>
      <c r="AL225" s="30">
        <f>IF(AL$137="","",SUMPRODUCT(--(db!$B$2:$B$6347=$E225),(LEN(db!$G$2:$G$6347)-LEN(SUBSTITUTE((UPPER(db!$G$2:$G$6347)),UPPER(AL$137),"")))/LEN(AL$137)))</f>
        <v>0</v>
      </c>
      <c r="AM225" s="30">
        <f>IF(AM$137="","",SUMPRODUCT(--(db!$B$2:$B$6347=$E225),(LEN(db!$G$2:$G$6347)-LEN(SUBSTITUTE((UPPER(db!$G$2:$G$6347)),UPPER(AM$137),"")))/LEN(AM$137)))</f>
        <v>0</v>
      </c>
      <c r="AN225" s="30">
        <f>IF(AN$137="","",SUMPRODUCT(--(db!$B$2:$B$6347=$E225),(LEN(db!$G$2:$G$6347)-LEN(SUBSTITUTE((UPPER(db!$G$2:$G$6347)),UPPER(AN$137),"")))/LEN(AN$137)))</f>
        <v>0</v>
      </c>
      <c r="AO225" s="30">
        <f>IF(AO$137="","",SUMPRODUCT(--(db!$B$2:$B$6347=$E225),(LEN(db!$G$2:$G$6347)-LEN(SUBSTITUTE((UPPER(db!$G$2:$G$6347)),UPPER(AO$137),"")))/LEN(AO$137)))</f>
        <v>0</v>
      </c>
      <c r="AP225" s="30">
        <f>IF(AP$137="","",SUMPRODUCT(--(db!$B$2:$B$6347=$E225),(LEN(db!$G$2:$G$6347)-LEN(SUBSTITUTE((UPPER(db!$G$2:$G$6347)),UPPER(AP$137),"")))/LEN(AP$137)))</f>
        <v>0</v>
      </c>
      <c r="AQ225" s="222">
        <f>IF(AQ$137="","",SUMPRODUCT(--(db!$B$2:$B$6347=$E225),(LEN(db!$G$2:$G$6347)-LEN(SUBSTITUTE((UPPER(db!$G$2:$G$6347)),UPPER(AQ$137),"")))/LEN(AQ$137)))</f>
        <v>0</v>
      </c>
      <c r="AR225" s="120">
        <v>88</v>
      </c>
      <c r="AS225" s="115"/>
      <c r="AT225" s="115"/>
      <c r="AU225" s="122">
        <f t="shared" si="36"/>
        <v>0</v>
      </c>
    </row>
    <row r="226" spans="3:47" x14ac:dyDescent="0.25">
      <c r="C226" s="115"/>
      <c r="D226" s="115"/>
      <c r="E226" s="116">
        <v>89</v>
      </c>
      <c r="F226" s="221">
        <f>IF(F$137="","",SUMPRODUCT(--(db!$B$2:$B$6347=$E226),(LEN(db!$G$2:$G$6347)-LEN(SUBSTITUTE((UPPER(db!$G$2:$G$6347)),UPPER(F$137),"")))/LEN(F$137)))</f>
        <v>0</v>
      </c>
      <c r="G226" s="30">
        <f>IF(G$137="","",SUMPRODUCT(--(db!$B$2:$B$6347=$E226),(LEN(db!$G$2:$G$6347)-LEN(SUBSTITUTE((UPPER(db!$G$2:$G$6347)),UPPER(G$137),"")))/LEN(G$137)))</f>
        <v>0</v>
      </c>
      <c r="H226" s="30">
        <f>IF(H$137="","",SUMPRODUCT(--(db!$B$2:$B$6347=$E226),(LEN(db!$G$2:$G$6347)-LEN(SUBSTITUTE((UPPER(db!$G$2:$G$6347)),UPPER(H$137),"")))/LEN(H$137)))</f>
        <v>0</v>
      </c>
      <c r="I226" s="30">
        <f>IF(I$137="","",SUMPRODUCT(--(db!$B$2:$B$6347=$E226),(LEN(db!$G$2:$G$6347)-LEN(SUBSTITUTE((UPPER(db!$G$2:$G$6347)),UPPER(I$137),"")))/LEN(I$137)))</f>
        <v>0</v>
      </c>
      <c r="J226" s="30">
        <f>IF(J$137="","",SUMPRODUCT(--(db!$B$2:$B$6347=$E226),(LEN(db!$G$2:$G$6347)-LEN(SUBSTITUTE((UPPER(db!$G$2:$G$6347)),UPPER(J$137),"")))/LEN(J$137)))</f>
        <v>0</v>
      </c>
      <c r="K226" s="30">
        <f>IF(K$137="","",SUMPRODUCT(--(db!$B$2:$B$6347=$E226),(LEN(db!$G$2:$G$6347)-LEN(SUBSTITUTE((UPPER(db!$G$2:$G$6347)),UPPER(K$137),"")))/LEN(K$137)))</f>
        <v>0</v>
      </c>
      <c r="L226" s="30">
        <f>IF(L$137="","",SUMPRODUCT(--(db!$B$2:$B$6347=$E226),(LEN(db!$G$2:$G$6347)-LEN(SUBSTITUTE((UPPER(db!$G$2:$G$6347)),UPPER(L$137),"")))/LEN(L$137)))</f>
        <v>0</v>
      </c>
      <c r="M226" s="30">
        <f>IF(M$137="","",SUMPRODUCT(--(db!$B$2:$B$6347=$E226),(LEN(db!$G$2:$G$6347)-LEN(SUBSTITUTE((UPPER(db!$G$2:$G$6347)),UPPER(M$137),"")))/LEN(M$137)))</f>
        <v>0</v>
      </c>
      <c r="N226" s="30">
        <f>IF(N$137="","",SUMPRODUCT(--(db!$B$2:$B$6347=$E226),(LEN(db!$G$2:$G$6347)-LEN(SUBSTITUTE((UPPER(db!$G$2:$G$6347)),UPPER(N$137),"")))/LEN(N$137)))</f>
        <v>0</v>
      </c>
      <c r="O226" s="30">
        <f>IF(O$137="","",SUMPRODUCT(--(db!$B$2:$B$6347=$E226),(LEN(db!$G$2:$G$6347)-LEN(SUBSTITUTE((UPPER(db!$G$2:$G$6347)),UPPER(O$137),"")))/LEN(O$137)))</f>
        <v>0</v>
      </c>
      <c r="P226" s="30">
        <f>IF(P$137="","",SUMPRODUCT(--(db!$B$2:$B$6347=$E226),(LEN(db!$G$2:$G$6347)-LEN(SUBSTITUTE((UPPER(db!$G$2:$G$6347)),UPPER(P$137),"")))/LEN(P$137)))</f>
        <v>0</v>
      </c>
      <c r="Q226" s="30">
        <f>IF(Q$137="","",SUMPRODUCT(--(db!$B$2:$B$6347=$E226),(LEN(db!$G$2:$G$6347)-LEN(SUBSTITUTE((UPPER(db!$G$2:$G$6347)),UPPER(Q$137),"")))/LEN(Q$137)))</f>
        <v>0</v>
      </c>
      <c r="R226" s="30">
        <f>IF(R$137="","",SUMPRODUCT(--(db!$B$2:$B$6347=$E226),(LEN(db!$G$2:$G$6347)-LEN(SUBSTITUTE((UPPER(db!$G$2:$G$6347)),UPPER(R$137),"")))/LEN(R$137)))</f>
        <v>0</v>
      </c>
      <c r="S226" s="30">
        <f>IF(S$137="","",SUMPRODUCT(--(db!$B$2:$B$6347=$E226),(LEN(db!$G$2:$G$6347)-LEN(SUBSTITUTE((UPPER(db!$G$2:$G$6347)),UPPER(S$137),"")))/LEN(S$137)))</f>
        <v>0</v>
      </c>
      <c r="T226" s="30">
        <f>IF(T$137="","",SUMPRODUCT(--(db!$B$2:$B$6347=$E226),(LEN(db!$G$2:$G$6347)-LEN(SUBSTITUTE((UPPER(db!$G$2:$G$6347)),UPPER(T$137),"")))/LEN(T$137)))</f>
        <v>0</v>
      </c>
      <c r="U226" s="30">
        <f>IF(U$137="","",SUMPRODUCT(--(db!$B$2:$B$6347=$E226),(LEN(db!$G$2:$G$6347)-LEN(SUBSTITUTE((UPPER(db!$G$2:$G$6347)),UPPER(U$137),"")))/LEN(U$137)))</f>
        <v>0</v>
      </c>
      <c r="V226" s="30">
        <f>IF(V$137="","",SUMPRODUCT(--(db!$B$2:$B$6347=$E226),(LEN(db!$G$2:$G$6347)-LEN(SUBSTITUTE((UPPER(db!$G$2:$G$6347)),UPPER(V$137),"")))/LEN(V$137)))</f>
        <v>0</v>
      </c>
      <c r="W226" s="30">
        <f>IF(W$137="","",SUMPRODUCT(--(db!$B$2:$B$6347=$E226),(LEN(db!$G$2:$G$6347)-LEN(SUBSTITUTE((UPPER(db!$G$2:$G$6347)),UPPER(W$137),"")))/LEN(W$137)))</f>
        <v>0</v>
      </c>
      <c r="X226" s="30">
        <f>IF(X$137="","",SUMPRODUCT(--(db!$B$2:$B$6347=$E226),(LEN(db!$G$2:$G$6347)-LEN(SUBSTITUTE((UPPER(db!$G$2:$G$6347)),UPPER(X$137),"")))/LEN(X$137)))</f>
        <v>0</v>
      </c>
      <c r="Y226" s="30">
        <f>IF(Y$137="","",SUMPRODUCT(--(db!$B$2:$B$6347=$E226),(LEN(db!$G$2:$G$6347)-LEN(SUBSTITUTE((UPPER(db!$G$2:$G$6347)),UPPER(Y$137),"")))/LEN(Y$137)))</f>
        <v>0</v>
      </c>
      <c r="Z226" s="30">
        <f>IF(Z$137="","",SUMPRODUCT(--(db!$B$2:$B$6347=$E226),(LEN(db!$G$2:$G$6347)-LEN(SUBSTITUTE((UPPER(db!$G$2:$G$6347)),UPPER(Z$137),"")))/LEN(Z$137)))</f>
        <v>0</v>
      </c>
      <c r="AA226" s="30">
        <f>IF(AA$137="","",SUMPRODUCT(--(db!$B$2:$B$6347=$E226),(LEN(db!$G$2:$G$6347)-LEN(SUBSTITUTE((UPPER(db!$G$2:$G$6347)),UPPER(AA$137),"")))/LEN(AA$137)))</f>
        <v>0</v>
      </c>
      <c r="AB226" s="30">
        <f>IF(AB$137="","",SUMPRODUCT(--(db!$B$2:$B$6347=$E226),(LEN(db!$G$2:$G$6347)-LEN(SUBSTITUTE((UPPER(db!$G$2:$G$6347)),UPPER(AB$137),"")))/LEN(AB$137)))</f>
        <v>0</v>
      </c>
      <c r="AC226" s="30">
        <f>IF(AC$137="","",SUMPRODUCT(--(db!$B$2:$B$6347=$E226),(LEN(db!$G$2:$G$6347)-LEN(SUBSTITUTE((UPPER(db!$G$2:$G$6347)),UPPER(AC$137),"")))/LEN(AC$137)))</f>
        <v>0</v>
      </c>
      <c r="AD226" s="30">
        <f>IF(AD$137="","",SUMPRODUCT(--(db!$B$2:$B$6347=$E226),(LEN(db!$G$2:$G$6347)-LEN(SUBSTITUTE((UPPER(db!$G$2:$G$6347)),UPPER(AD$137),"")))/LEN(AD$137)))</f>
        <v>0</v>
      </c>
      <c r="AE226" s="30">
        <f>IF(AE$137="","",SUMPRODUCT(--(db!$B$2:$B$6347=$E226),(LEN(db!$G$2:$G$6347)-LEN(SUBSTITUTE((UPPER(db!$G$2:$G$6347)),UPPER(AE$137),"")))/LEN(AE$137)))</f>
        <v>0</v>
      </c>
      <c r="AF226" s="30">
        <f>IF(AF$137="","",SUMPRODUCT(--(db!$B$2:$B$6347=$E226),(LEN(db!$G$2:$G$6347)-LEN(SUBSTITUTE((UPPER(db!$G$2:$G$6347)),UPPER(AF$137),"")))/LEN(AF$137)))</f>
        <v>0</v>
      </c>
      <c r="AG226" s="30">
        <f>IF(AG$137="","",SUMPRODUCT(--(db!$B$2:$B$6347=$E226),(LEN(db!$G$2:$G$6347)-LEN(SUBSTITUTE((UPPER(db!$G$2:$G$6347)),UPPER(AG$137),"")))/LEN(AG$137)))</f>
        <v>0</v>
      </c>
      <c r="AH226" s="30">
        <f>IF(AH$137="","",SUMPRODUCT(--(db!$B$2:$B$6347=$E226),(LEN(db!$G$2:$G$6347)-LEN(SUBSTITUTE((UPPER(db!$G$2:$G$6347)),UPPER(AH$137),"")))/LEN(AH$137)))</f>
        <v>0</v>
      </c>
      <c r="AI226" s="30">
        <f>IF(AI$137="","",SUMPRODUCT(--(db!$B$2:$B$6347=$E226),(LEN(db!$G$2:$G$6347)-LEN(SUBSTITUTE((UPPER(db!$G$2:$G$6347)),UPPER(AI$137),"")))/LEN(AI$137)))</f>
        <v>0</v>
      </c>
      <c r="AJ226" s="30">
        <f>IF(AJ$137="","",SUMPRODUCT(--(db!$B$2:$B$6347=$E226),(LEN(db!$G$2:$G$6347)-LEN(SUBSTITUTE((UPPER(db!$G$2:$G$6347)),UPPER(AJ$137),"")))/LEN(AJ$137)))</f>
        <v>0</v>
      </c>
      <c r="AK226" s="30">
        <f>IF(AK$137="","",SUMPRODUCT(--(db!$B$2:$B$6347=$E226),(LEN(db!$G$2:$G$6347)-LEN(SUBSTITUTE((UPPER(db!$G$2:$G$6347)),UPPER(AK$137),"")))/LEN(AK$137)))</f>
        <v>0</v>
      </c>
      <c r="AL226" s="30">
        <f>IF(AL$137="","",SUMPRODUCT(--(db!$B$2:$B$6347=$E226),(LEN(db!$G$2:$G$6347)-LEN(SUBSTITUTE((UPPER(db!$G$2:$G$6347)),UPPER(AL$137),"")))/LEN(AL$137)))</f>
        <v>0</v>
      </c>
      <c r="AM226" s="30">
        <f>IF(AM$137="","",SUMPRODUCT(--(db!$B$2:$B$6347=$E226),(LEN(db!$G$2:$G$6347)-LEN(SUBSTITUTE((UPPER(db!$G$2:$G$6347)),UPPER(AM$137),"")))/LEN(AM$137)))</f>
        <v>0</v>
      </c>
      <c r="AN226" s="30">
        <f>IF(AN$137="","",SUMPRODUCT(--(db!$B$2:$B$6347=$E226),(LEN(db!$G$2:$G$6347)-LEN(SUBSTITUTE((UPPER(db!$G$2:$G$6347)),UPPER(AN$137),"")))/LEN(AN$137)))</f>
        <v>0</v>
      </c>
      <c r="AO226" s="30">
        <f>IF(AO$137="","",SUMPRODUCT(--(db!$B$2:$B$6347=$E226),(LEN(db!$G$2:$G$6347)-LEN(SUBSTITUTE((UPPER(db!$G$2:$G$6347)),UPPER(AO$137),"")))/LEN(AO$137)))</f>
        <v>0</v>
      </c>
      <c r="AP226" s="30">
        <f>IF(AP$137="","",SUMPRODUCT(--(db!$B$2:$B$6347=$E226),(LEN(db!$G$2:$G$6347)-LEN(SUBSTITUTE((UPPER(db!$G$2:$G$6347)),UPPER(AP$137),"")))/LEN(AP$137)))</f>
        <v>0</v>
      </c>
      <c r="AQ226" s="222">
        <f>IF(AQ$137="","",SUMPRODUCT(--(db!$B$2:$B$6347=$E226),(LEN(db!$G$2:$G$6347)-LEN(SUBSTITUTE((UPPER(db!$G$2:$G$6347)),UPPER(AQ$137),"")))/LEN(AQ$137)))</f>
        <v>0</v>
      </c>
      <c r="AR226" s="120">
        <v>89</v>
      </c>
      <c r="AS226" s="115"/>
      <c r="AT226" s="115"/>
      <c r="AU226" s="122">
        <f t="shared" si="36"/>
        <v>0</v>
      </c>
    </row>
    <row r="227" spans="3:47" x14ac:dyDescent="0.25">
      <c r="C227" s="115"/>
      <c r="D227" s="115"/>
      <c r="E227" s="116">
        <v>90</v>
      </c>
      <c r="F227" s="221">
        <f>IF(F$137="","",SUMPRODUCT(--(db!$B$2:$B$6347=$E227),(LEN(db!$G$2:$G$6347)-LEN(SUBSTITUTE((UPPER(db!$G$2:$G$6347)),UPPER(F$137),"")))/LEN(F$137)))</f>
        <v>0</v>
      </c>
      <c r="G227" s="30">
        <f>IF(G$137="","",SUMPRODUCT(--(db!$B$2:$B$6347=$E227),(LEN(db!$G$2:$G$6347)-LEN(SUBSTITUTE((UPPER(db!$G$2:$G$6347)),UPPER(G$137),"")))/LEN(G$137)))</f>
        <v>0</v>
      </c>
      <c r="H227" s="30">
        <f>IF(H$137="","",SUMPRODUCT(--(db!$B$2:$B$6347=$E227),(LEN(db!$G$2:$G$6347)-LEN(SUBSTITUTE((UPPER(db!$G$2:$G$6347)),UPPER(H$137),"")))/LEN(H$137)))</f>
        <v>0</v>
      </c>
      <c r="I227" s="30">
        <f>IF(I$137="","",SUMPRODUCT(--(db!$B$2:$B$6347=$E227),(LEN(db!$G$2:$G$6347)-LEN(SUBSTITUTE((UPPER(db!$G$2:$G$6347)),UPPER(I$137),"")))/LEN(I$137)))</f>
        <v>0</v>
      </c>
      <c r="J227" s="30">
        <f>IF(J$137="","",SUMPRODUCT(--(db!$B$2:$B$6347=$E227),(LEN(db!$G$2:$G$6347)-LEN(SUBSTITUTE((UPPER(db!$G$2:$G$6347)),UPPER(J$137),"")))/LEN(J$137)))</f>
        <v>0</v>
      </c>
      <c r="K227" s="30">
        <f>IF(K$137="","",SUMPRODUCT(--(db!$B$2:$B$6347=$E227),(LEN(db!$G$2:$G$6347)-LEN(SUBSTITUTE((UPPER(db!$G$2:$G$6347)),UPPER(K$137),"")))/LEN(K$137)))</f>
        <v>0</v>
      </c>
      <c r="L227" s="30">
        <f>IF(L$137="","",SUMPRODUCT(--(db!$B$2:$B$6347=$E227),(LEN(db!$G$2:$G$6347)-LEN(SUBSTITUTE((UPPER(db!$G$2:$G$6347)),UPPER(L$137),"")))/LEN(L$137)))</f>
        <v>0</v>
      </c>
      <c r="M227" s="30">
        <f>IF(M$137="","",SUMPRODUCT(--(db!$B$2:$B$6347=$E227),(LEN(db!$G$2:$G$6347)-LEN(SUBSTITUTE((UPPER(db!$G$2:$G$6347)),UPPER(M$137),"")))/LEN(M$137)))</f>
        <v>0</v>
      </c>
      <c r="N227" s="30">
        <f>IF(N$137="","",SUMPRODUCT(--(db!$B$2:$B$6347=$E227),(LEN(db!$G$2:$G$6347)-LEN(SUBSTITUTE((UPPER(db!$G$2:$G$6347)),UPPER(N$137),"")))/LEN(N$137)))</f>
        <v>0</v>
      </c>
      <c r="O227" s="30">
        <f>IF(O$137="","",SUMPRODUCT(--(db!$B$2:$B$6347=$E227),(LEN(db!$G$2:$G$6347)-LEN(SUBSTITUTE((UPPER(db!$G$2:$G$6347)),UPPER(O$137),"")))/LEN(O$137)))</f>
        <v>0</v>
      </c>
      <c r="P227" s="30">
        <f>IF(P$137="","",SUMPRODUCT(--(db!$B$2:$B$6347=$E227),(LEN(db!$G$2:$G$6347)-LEN(SUBSTITUTE((UPPER(db!$G$2:$G$6347)),UPPER(P$137),"")))/LEN(P$137)))</f>
        <v>0</v>
      </c>
      <c r="Q227" s="30">
        <f>IF(Q$137="","",SUMPRODUCT(--(db!$B$2:$B$6347=$E227),(LEN(db!$G$2:$G$6347)-LEN(SUBSTITUTE((UPPER(db!$G$2:$G$6347)),UPPER(Q$137),"")))/LEN(Q$137)))</f>
        <v>0</v>
      </c>
      <c r="R227" s="30">
        <f>IF(R$137="","",SUMPRODUCT(--(db!$B$2:$B$6347=$E227),(LEN(db!$G$2:$G$6347)-LEN(SUBSTITUTE((UPPER(db!$G$2:$G$6347)),UPPER(R$137),"")))/LEN(R$137)))</f>
        <v>0</v>
      </c>
      <c r="S227" s="30">
        <f>IF(S$137="","",SUMPRODUCT(--(db!$B$2:$B$6347=$E227),(LEN(db!$G$2:$G$6347)-LEN(SUBSTITUTE((UPPER(db!$G$2:$G$6347)),UPPER(S$137),"")))/LEN(S$137)))</f>
        <v>0</v>
      </c>
      <c r="T227" s="30">
        <f>IF(T$137="","",SUMPRODUCT(--(db!$B$2:$B$6347=$E227),(LEN(db!$G$2:$G$6347)-LEN(SUBSTITUTE((UPPER(db!$G$2:$G$6347)),UPPER(T$137),"")))/LEN(T$137)))</f>
        <v>0</v>
      </c>
      <c r="U227" s="30">
        <f>IF(U$137="","",SUMPRODUCT(--(db!$B$2:$B$6347=$E227),(LEN(db!$G$2:$G$6347)-LEN(SUBSTITUTE((UPPER(db!$G$2:$G$6347)),UPPER(U$137),"")))/LEN(U$137)))</f>
        <v>0</v>
      </c>
      <c r="V227" s="30">
        <f>IF(V$137="","",SUMPRODUCT(--(db!$B$2:$B$6347=$E227),(LEN(db!$G$2:$G$6347)-LEN(SUBSTITUTE((UPPER(db!$G$2:$G$6347)),UPPER(V$137),"")))/LEN(V$137)))</f>
        <v>0</v>
      </c>
      <c r="W227" s="30">
        <f>IF(W$137="","",SUMPRODUCT(--(db!$B$2:$B$6347=$E227),(LEN(db!$G$2:$G$6347)-LEN(SUBSTITUTE((UPPER(db!$G$2:$G$6347)),UPPER(W$137),"")))/LEN(W$137)))</f>
        <v>0</v>
      </c>
      <c r="X227" s="30">
        <f>IF(X$137="","",SUMPRODUCT(--(db!$B$2:$B$6347=$E227),(LEN(db!$G$2:$G$6347)-LEN(SUBSTITUTE((UPPER(db!$G$2:$G$6347)),UPPER(X$137),"")))/LEN(X$137)))</f>
        <v>0</v>
      </c>
      <c r="Y227" s="30">
        <f>IF(Y$137="","",SUMPRODUCT(--(db!$B$2:$B$6347=$E227),(LEN(db!$G$2:$G$6347)-LEN(SUBSTITUTE((UPPER(db!$G$2:$G$6347)),UPPER(Y$137),"")))/LEN(Y$137)))</f>
        <v>0</v>
      </c>
      <c r="Z227" s="30">
        <f>IF(Z$137="","",SUMPRODUCT(--(db!$B$2:$B$6347=$E227),(LEN(db!$G$2:$G$6347)-LEN(SUBSTITUTE((UPPER(db!$G$2:$G$6347)),UPPER(Z$137),"")))/LEN(Z$137)))</f>
        <v>0</v>
      </c>
      <c r="AA227" s="30">
        <f>IF(AA$137="","",SUMPRODUCT(--(db!$B$2:$B$6347=$E227),(LEN(db!$G$2:$G$6347)-LEN(SUBSTITUTE((UPPER(db!$G$2:$G$6347)),UPPER(AA$137),"")))/LEN(AA$137)))</f>
        <v>0</v>
      </c>
      <c r="AB227" s="30">
        <f>IF(AB$137="","",SUMPRODUCT(--(db!$B$2:$B$6347=$E227),(LEN(db!$G$2:$G$6347)-LEN(SUBSTITUTE((UPPER(db!$G$2:$G$6347)),UPPER(AB$137),"")))/LEN(AB$137)))</f>
        <v>0</v>
      </c>
      <c r="AC227" s="30">
        <f>IF(AC$137="","",SUMPRODUCT(--(db!$B$2:$B$6347=$E227),(LEN(db!$G$2:$G$6347)-LEN(SUBSTITUTE((UPPER(db!$G$2:$G$6347)),UPPER(AC$137),"")))/LEN(AC$137)))</f>
        <v>0</v>
      </c>
      <c r="AD227" s="30">
        <f>IF(AD$137="","",SUMPRODUCT(--(db!$B$2:$B$6347=$E227),(LEN(db!$G$2:$G$6347)-LEN(SUBSTITUTE((UPPER(db!$G$2:$G$6347)),UPPER(AD$137),"")))/LEN(AD$137)))</f>
        <v>0</v>
      </c>
      <c r="AE227" s="30">
        <f>IF(AE$137="","",SUMPRODUCT(--(db!$B$2:$B$6347=$E227),(LEN(db!$G$2:$G$6347)-LEN(SUBSTITUTE((UPPER(db!$G$2:$G$6347)),UPPER(AE$137),"")))/LEN(AE$137)))</f>
        <v>0</v>
      </c>
      <c r="AF227" s="30">
        <f>IF(AF$137="","",SUMPRODUCT(--(db!$B$2:$B$6347=$E227),(LEN(db!$G$2:$G$6347)-LEN(SUBSTITUTE((UPPER(db!$G$2:$G$6347)),UPPER(AF$137),"")))/LEN(AF$137)))</f>
        <v>0</v>
      </c>
      <c r="AG227" s="30">
        <f>IF(AG$137="","",SUMPRODUCT(--(db!$B$2:$B$6347=$E227),(LEN(db!$G$2:$G$6347)-LEN(SUBSTITUTE((UPPER(db!$G$2:$G$6347)),UPPER(AG$137),"")))/LEN(AG$137)))</f>
        <v>0</v>
      </c>
      <c r="AH227" s="30">
        <f>IF(AH$137="","",SUMPRODUCT(--(db!$B$2:$B$6347=$E227),(LEN(db!$G$2:$G$6347)-LEN(SUBSTITUTE((UPPER(db!$G$2:$G$6347)),UPPER(AH$137),"")))/LEN(AH$137)))</f>
        <v>0</v>
      </c>
      <c r="AI227" s="30">
        <f>IF(AI$137="","",SUMPRODUCT(--(db!$B$2:$B$6347=$E227),(LEN(db!$G$2:$G$6347)-LEN(SUBSTITUTE((UPPER(db!$G$2:$G$6347)),UPPER(AI$137),"")))/LEN(AI$137)))</f>
        <v>0</v>
      </c>
      <c r="AJ227" s="30">
        <f>IF(AJ$137="","",SUMPRODUCT(--(db!$B$2:$B$6347=$E227),(LEN(db!$G$2:$G$6347)-LEN(SUBSTITUTE((UPPER(db!$G$2:$G$6347)),UPPER(AJ$137),"")))/LEN(AJ$137)))</f>
        <v>0</v>
      </c>
      <c r="AK227" s="30">
        <f>IF(AK$137="","",SUMPRODUCT(--(db!$B$2:$B$6347=$E227),(LEN(db!$G$2:$G$6347)-LEN(SUBSTITUTE((UPPER(db!$G$2:$G$6347)),UPPER(AK$137),"")))/LEN(AK$137)))</f>
        <v>0</v>
      </c>
      <c r="AL227" s="30">
        <f>IF(AL$137="","",SUMPRODUCT(--(db!$B$2:$B$6347=$E227),(LEN(db!$G$2:$G$6347)-LEN(SUBSTITUTE((UPPER(db!$G$2:$G$6347)),UPPER(AL$137),"")))/LEN(AL$137)))</f>
        <v>0</v>
      </c>
      <c r="AM227" s="30">
        <f>IF(AM$137="","",SUMPRODUCT(--(db!$B$2:$B$6347=$E227),(LEN(db!$G$2:$G$6347)-LEN(SUBSTITUTE((UPPER(db!$G$2:$G$6347)),UPPER(AM$137),"")))/LEN(AM$137)))</f>
        <v>0</v>
      </c>
      <c r="AN227" s="30">
        <f>IF(AN$137="","",SUMPRODUCT(--(db!$B$2:$B$6347=$E227),(LEN(db!$G$2:$G$6347)-LEN(SUBSTITUTE((UPPER(db!$G$2:$G$6347)),UPPER(AN$137),"")))/LEN(AN$137)))</f>
        <v>0</v>
      </c>
      <c r="AO227" s="30">
        <f>IF(AO$137="","",SUMPRODUCT(--(db!$B$2:$B$6347=$E227),(LEN(db!$G$2:$G$6347)-LEN(SUBSTITUTE((UPPER(db!$G$2:$G$6347)),UPPER(AO$137),"")))/LEN(AO$137)))</f>
        <v>0</v>
      </c>
      <c r="AP227" s="30">
        <f>IF(AP$137="","",SUMPRODUCT(--(db!$B$2:$B$6347=$E227),(LEN(db!$G$2:$G$6347)-LEN(SUBSTITUTE((UPPER(db!$G$2:$G$6347)),UPPER(AP$137),"")))/LEN(AP$137)))</f>
        <v>0</v>
      </c>
      <c r="AQ227" s="222">
        <f>IF(AQ$137="","",SUMPRODUCT(--(db!$B$2:$B$6347=$E227),(LEN(db!$G$2:$G$6347)-LEN(SUBSTITUTE((UPPER(db!$G$2:$G$6347)),UPPER(AQ$137),"")))/LEN(AQ$137)))</f>
        <v>0</v>
      </c>
      <c r="AR227" s="120">
        <v>90</v>
      </c>
      <c r="AS227" s="115"/>
      <c r="AT227" s="115"/>
      <c r="AU227" s="122">
        <f t="shared" si="36"/>
        <v>0</v>
      </c>
    </row>
    <row r="228" spans="3:47" x14ac:dyDescent="0.25">
      <c r="C228" s="115"/>
      <c r="D228" s="115"/>
      <c r="E228" s="116">
        <v>91</v>
      </c>
      <c r="F228" s="221">
        <f>IF(F$137="","",SUMPRODUCT(--(db!$B$2:$B$6347=$E228),(LEN(db!$G$2:$G$6347)-LEN(SUBSTITUTE((UPPER(db!$G$2:$G$6347)),UPPER(F$137),"")))/LEN(F$137)))</f>
        <v>0</v>
      </c>
      <c r="G228" s="30">
        <f>IF(G$137="","",SUMPRODUCT(--(db!$B$2:$B$6347=$E228),(LEN(db!$G$2:$G$6347)-LEN(SUBSTITUTE((UPPER(db!$G$2:$G$6347)),UPPER(G$137),"")))/LEN(G$137)))</f>
        <v>0</v>
      </c>
      <c r="H228" s="30">
        <f>IF(H$137="","",SUMPRODUCT(--(db!$B$2:$B$6347=$E228),(LEN(db!$G$2:$G$6347)-LEN(SUBSTITUTE((UPPER(db!$G$2:$G$6347)),UPPER(H$137),"")))/LEN(H$137)))</f>
        <v>0</v>
      </c>
      <c r="I228" s="30">
        <f>IF(I$137="","",SUMPRODUCT(--(db!$B$2:$B$6347=$E228),(LEN(db!$G$2:$G$6347)-LEN(SUBSTITUTE((UPPER(db!$G$2:$G$6347)),UPPER(I$137),"")))/LEN(I$137)))</f>
        <v>0</v>
      </c>
      <c r="J228" s="30">
        <f>IF(J$137="","",SUMPRODUCT(--(db!$B$2:$B$6347=$E228),(LEN(db!$G$2:$G$6347)-LEN(SUBSTITUTE((UPPER(db!$G$2:$G$6347)),UPPER(J$137),"")))/LEN(J$137)))</f>
        <v>0</v>
      </c>
      <c r="K228" s="30">
        <f>IF(K$137="","",SUMPRODUCT(--(db!$B$2:$B$6347=$E228),(LEN(db!$G$2:$G$6347)-LEN(SUBSTITUTE((UPPER(db!$G$2:$G$6347)),UPPER(K$137),"")))/LEN(K$137)))</f>
        <v>0</v>
      </c>
      <c r="L228" s="30">
        <f>IF(L$137="","",SUMPRODUCT(--(db!$B$2:$B$6347=$E228),(LEN(db!$G$2:$G$6347)-LEN(SUBSTITUTE((UPPER(db!$G$2:$G$6347)),UPPER(L$137),"")))/LEN(L$137)))</f>
        <v>0</v>
      </c>
      <c r="M228" s="30">
        <f>IF(M$137="","",SUMPRODUCT(--(db!$B$2:$B$6347=$E228),(LEN(db!$G$2:$G$6347)-LEN(SUBSTITUTE((UPPER(db!$G$2:$G$6347)),UPPER(M$137),"")))/LEN(M$137)))</f>
        <v>0</v>
      </c>
      <c r="N228" s="30">
        <f>IF(N$137="","",SUMPRODUCT(--(db!$B$2:$B$6347=$E228),(LEN(db!$G$2:$G$6347)-LEN(SUBSTITUTE((UPPER(db!$G$2:$G$6347)),UPPER(N$137),"")))/LEN(N$137)))</f>
        <v>0</v>
      </c>
      <c r="O228" s="30">
        <f>IF(O$137="","",SUMPRODUCT(--(db!$B$2:$B$6347=$E228),(LEN(db!$G$2:$G$6347)-LEN(SUBSTITUTE((UPPER(db!$G$2:$G$6347)),UPPER(O$137),"")))/LEN(O$137)))</f>
        <v>0</v>
      </c>
      <c r="P228" s="30">
        <f>IF(P$137="","",SUMPRODUCT(--(db!$B$2:$B$6347=$E228),(LEN(db!$G$2:$G$6347)-LEN(SUBSTITUTE((UPPER(db!$G$2:$G$6347)),UPPER(P$137),"")))/LEN(P$137)))</f>
        <v>0</v>
      </c>
      <c r="Q228" s="30">
        <f>IF(Q$137="","",SUMPRODUCT(--(db!$B$2:$B$6347=$E228),(LEN(db!$G$2:$G$6347)-LEN(SUBSTITUTE((UPPER(db!$G$2:$G$6347)),UPPER(Q$137),"")))/LEN(Q$137)))</f>
        <v>0</v>
      </c>
      <c r="R228" s="30">
        <f>IF(R$137="","",SUMPRODUCT(--(db!$B$2:$B$6347=$E228),(LEN(db!$G$2:$G$6347)-LEN(SUBSTITUTE((UPPER(db!$G$2:$G$6347)),UPPER(R$137),"")))/LEN(R$137)))</f>
        <v>0</v>
      </c>
      <c r="S228" s="30">
        <f>IF(S$137="","",SUMPRODUCT(--(db!$B$2:$B$6347=$E228),(LEN(db!$G$2:$G$6347)-LEN(SUBSTITUTE((UPPER(db!$G$2:$G$6347)),UPPER(S$137),"")))/LEN(S$137)))</f>
        <v>0</v>
      </c>
      <c r="T228" s="30">
        <f>IF(T$137="","",SUMPRODUCT(--(db!$B$2:$B$6347=$E228),(LEN(db!$G$2:$G$6347)-LEN(SUBSTITUTE((UPPER(db!$G$2:$G$6347)),UPPER(T$137),"")))/LEN(T$137)))</f>
        <v>0</v>
      </c>
      <c r="U228" s="30">
        <f>IF(U$137="","",SUMPRODUCT(--(db!$B$2:$B$6347=$E228),(LEN(db!$G$2:$G$6347)-LEN(SUBSTITUTE((UPPER(db!$G$2:$G$6347)),UPPER(U$137),"")))/LEN(U$137)))</f>
        <v>0</v>
      </c>
      <c r="V228" s="30">
        <f>IF(V$137="","",SUMPRODUCT(--(db!$B$2:$B$6347=$E228),(LEN(db!$G$2:$G$6347)-LEN(SUBSTITUTE((UPPER(db!$G$2:$G$6347)),UPPER(V$137),"")))/LEN(V$137)))</f>
        <v>0</v>
      </c>
      <c r="W228" s="30">
        <f>IF(W$137="","",SUMPRODUCT(--(db!$B$2:$B$6347=$E228),(LEN(db!$G$2:$G$6347)-LEN(SUBSTITUTE((UPPER(db!$G$2:$G$6347)),UPPER(W$137),"")))/LEN(W$137)))</f>
        <v>0</v>
      </c>
      <c r="X228" s="30">
        <f>IF(X$137="","",SUMPRODUCT(--(db!$B$2:$B$6347=$E228),(LEN(db!$G$2:$G$6347)-LEN(SUBSTITUTE((UPPER(db!$G$2:$G$6347)),UPPER(X$137),"")))/LEN(X$137)))</f>
        <v>0</v>
      </c>
      <c r="Y228" s="30">
        <f>IF(Y$137="","",SUMPRODUCT(--(db!$B$2:$B$6347=$E228),(LEN(db!$G$2:$G$6347)-LEN(SUBSTITUTE((UPPER(db!$G$2:$G$6347)),UPPER(Y$137),"")))/LEN(Y$137)))</f>
        <v>0</v>
      </c>
      <c r="Z228" s="30">
        <f>IF(Z$137="","",SUMPRODUCT(--(db!$B$2:$B$6347=$E228),(LEN(db!$G$2:$G$6347)-LEN(SUBSTITUTE((UPPER(db!$G$2:$G$6347)),UPPER(Z$137),"")))/LEN(Z$137)))</f>
        <v>0</v>
      </c>
      <c r="AA228" s="30">
        <f>IF(AA$137="","",SUMPRODUCT(--(db!$B$2:$B$6347=$E228),(LEN(db!$G$2:$G$6347)-LEN(SUBSTITUTE((UPPER(db!$G$2:$G$6347)),UPPER(AA$137),"")))/LEN(AA$137)))</f>
        <v>0</v>
      </c>
      <c r="AB228" s="30">
        <f>IF(AB$137="","",SUMPRODUCT(--(db!$B$2:$B$6347=$E228),(LEN(db!$G$2:$G$6347)-LEN(SUBSTITUTE((UPPER(db!$G$2:$G$6347)),UPPER(AB$137),"")))/LEN(AB$137)))</f>
        <v>0</v>
      </c>
      <c r="AC228" s="30">
        <f>IF(AC$137="","",SUMPRODUCT(--(db!$B$2:$B$6347=$E228),(LEN(db!$G$2:$G$6347)-LEN(SUBSTITUTE((UPPER(db!$G$2:$G$6347)),UPPER(AC$137),"")))/LEN(AC$137)))</f>
        <v>0</v>
      </c>
      <c r="AD228" s="30">
        <f>IF(AD$137="","",SUMPRODUCT(--(db!$B$2:$B$6347=$E228),(LEN(db!$G$2:$G$6347)-LEN(SUBSTITUTE((UPPER(db!$G$2:$G$6347)),UPPER(AD$137),"")))/LEN(AD$137)))</f>
        <v>0</v>
      </c>
      <c r="AE228" s="30">
        <f>IF(AE$137="","",SUMPRODUCT(--(db!$B$2:$B$6347=$E228),(LEN(db!$G$2:$G$6347)-LEN(SUBSTITUTE((UPPER(db!$G$2:$G$6347)),UPPER(AE$137),"")))/LEN(AE$137)))</f>
        <v>0</v>
      </c>
      <c r="AF228" s="30">
        <f>IF(AF$137="","",SUMPRODUCT(--(db!$B$2:$B$6347=$E228),(LEN(db!$G$2:$G$6347)-LEN(SUBSTITUTE((UPPER(db!$G$2:$G$6347)),UPPER(AF$137),"")))/LEN(AF$137)))</f>
        <v>0</v>
      </c>
      <c r="AG228" s="30">
        <f>IF(AG$137="","",SUMPRODUCT(--(db!$B$2:$B$6347=$E228),(LEN(db!$G$2:$G$6347)-LEN(SUBSTITUTE((UPPER(db!$G$2:$G$6347)),UPPER(AG$137),"")))/LEN(AG$137)))</f>
        <v>0</v>
      </c>
      <c r="AH228" s="30">
        <f>IF(AH$137="","",SUMPRODUCT(--(db!$B$2:$B$6347=$E228),(LEN(db!$G$2:$G$6347)-LEN(SUBSTITUTE((UPPER(db!$G$2:$G$6347)),UPPER(AH$137),"")))/LEN(AH$137)))</f>
        <v>0</v>
      </c>
      <c r="AI228" s="30">
        <f>IF(AI$137="","",SUMPRODUCT(--(db!$B$2:$B$6347=$E228),(LEN(db!$G$2:$G$6347)-LEN(SUBSTITUTE((UPPER(db!$G$2:$G$6347)),UPPER(AI$137),"")))/LEN(AI$137)))</f>
        <v>0</v>
      </c>
      <c r="AJ228" s="30">
        <f>IF(AJ$137="","",SUMPRODUCT(--(db!$B$2:$B$6347=$E228),(LEN(db!$G$2:$G$6347)-LEN(SUBSTITUTE((UPPER(db!$G$2:$G$6347)),UPPER(AJ$137),"")))/LEN(AJ$137)))</f>
        <v>0</v>
      </c>
      <c r="AK228" s="30">
        <f>IF(AK$137="","",SUMPRODUCT(--(db!$B$2:$B$6347=$E228),(LEN(db!$G$2:$G$6347)-LEN(SUBSTITUTE((UPPER(db!$G$2:$G$6347)),UPPER(AK$137),"")))/LEN(AK$137)))</f>
        <v>0</v>
      </c>
      <c r="AL228" s="30">
        <f>IF(AL$137="","",SUMPRODUCT(--(db!$B$2:$B$6347=$E228),(LEN(db!$G$2:$G$6347)-LEN(SUBSTITUTE((UPPER(db!$G$2:$G$6347)),UPPER(AL$137),"")))/LEN(AL$137)))</f>
        <v>0</v>
      </c>
      <c r="AM228" s="30">
        <f>IF(AM$137="","",SUMPRODUCT(--(db!$B$2:$B$6347=$E228),(LEN(db!$G$2:$G$6347)-LEN(SUBSTITUTE((UPPER(db!$G$2:$G$6347)),UPPER(AM$137),"")))/LEN(AM$137)))</f>
        <v>0</v>
      </c>
      <c r="AN228" s="30">
        <f>IF(AN$137="","",SUMPRODUCT(--(db!$B$2:$B$6347=$E228),(LEN(db!$G$2:$G$6347)-LEN(SUBSTITUTE((UPPER(db!$G$2:$G$6347)),UPPER(AN$137),"")))/LEN(AN$137)))</f>
        <v>0</v>
      </c>
      <c r="AO228" s="30">
        <f>IF(AO$137="","",SUMPRODUCT(--(db!$B$2:$B$6347=$E228),(LEN(db!$G$2:$G$6347)-LEN(SUBSTITUTE((UPPER(db!$G$2:$G$6347)),UPPER(AO$137),"")))/LEN(AO$137)))</f>
        <v>0</v>
      </c>
      <c r="AP228" s="30">
        <f>IF(AP$137="","",SUMPRODUCT(--(db!$B$2:$B$6347=$E228),(LEN(db!$G$2:$G$6347)-LEN(SUBSTITUTE((UPPER(db!$G$2:$G$6347)),UPPER(AP$137),"")))/LEN(AP$137)))</f>
        <v>0</v>
      </c>
      <c r="AQ228" s="222">
        <f>IF(AQ$137="","",SUMPRODUCT(--(db!$B$2:$B$6347=$E228),(LEN(db!$G$2:$G$6347)-LEN(SUBSTITUTE((UPPER(db!$G$2:$G$6347)),UPPER(AQ$137),"")))/LEN(AQ$137)))</f>
        <v>0</v>
      </c>
      <c r="AR228" s="120">
        <v>91</v>
      </c>
      <c r="AS228" s="115"/>
      <c r="AT228" s="115"/>
      <c r="AU228" s="122">
        <f t="shared" si="36"/>
        <v>0</v>
      </c>
    </row>
    <row r="229" spans="3:47" x14ac:dyDescent="0.25">
      <c r="C229" s="115"/>
      <c r="D229" s="115"/>
      <c r="E229" s="116">
        <v>92</v>
      </c>
      <c r="F229" s="221">
        <f>IF(F$137="","",SUMPRODUCT(--(db!$B$2:$B$6347=$E229),(LEN(db!$G$2:$G$6347)-LEN(SUBSTITUTE((UPPER(db!$G$2:$G$6347)),UPPER(F$137),"")))/LEN(F$137)))</f>
        <v>0</v>
      </c>
      <c r="G229" s="30">
        <f>IF(G$137="","",SUMPRODUCT(--(db!$B$2:$B$6347=$E229),(LEN(db!$G$2:$G$6347)-LEN(SUBSTITUTE((UPPER(db!$G$2:$G$6347)),UPPER(G$137),"")))/LEN(G$137)))</f>
        <v>0</v>
      </c>
      <c r="H229" s="30">
        <f>IF(H$137="","",SUMPRODUCT(--(db!$B$2:$B$6347=$E229),(LEN(db!$G$2:$G$6347)-LEN(SUBSTITUTE((UPPER(db!$G$2:$G$6347)),UPPER(H$137),"")))/LEN(H$137)))</f>
        <v>0</v>
      </c>
      <c r="I229" s="30">
        <f>IF(I$137="","",SUMPRODUCT(--(db!$B$2:$B$6347=$E229),(LEN(db!$G$2:$G$6347)-LEN(SUBSTITUTE((UPPER(db!$G$2:$G$6347)),UPPER(I$137),"")))/LEN(I$137)))</f>
        <v>0</v>
      </c>
      <c r="J229" s="30">
        <f>IF(J$137="","",SUMPRODUCT(--(db!$B$2:$B$6347=$E229),(LEN(db!$G$2:$G$6347)-LEN(SUBSTITUTE((UPPER(db!$G$2:$G$6347)),UPPER(J$137),"")))/LEN(J$137)))</f>
        <v>0</v>
      </c>
      <c r="K229" s="30">
        <f>IF(K$137="","",SUMPRODUCT(--(db!$B$2:$B$6347=$E229),(LEN(db!$G$2:$G$6347)-LEN(SUBSTITUTE((UPPER(db!$G$2:$G$6347)),UPPER(K$137),"")))/LEN(K$137)))</f>
        <v>0</v>
      </c>
      <c r="L229" s="30">
        <f>IF(L$137="","",SUMPRODUCT(--(db!$B$2:$B$6347=$E229),(LEN(db!$G$2:$G$6347)-LEN(SUBSTITUTE((UPPER(db!$G$2:$G$6347)),UPPER(L$137),"")))/LEN(L$137)))</f>
        <v>0</v>
      </c>
      <c r="M229" s="30">
        <f>IF(M$137="","",SUMPRODUCT(--(db!$B$2:$B$6347=$E229),(LEN(db!$G$2:$G$6347)-LEN(SUBSTITUTE((UPPER(db!$G$2:$G$6347)),UPPER(M$137),"")))/LEN(M$137)))</f>
        <v>0</v>
      </c>
      <c r="N229" s="30">
        <f>IF(N$137="","",SUMPRODUCT(--(db!$B$2:$B$6347=$E229),(LEN(db!$G$2:$G$6347)-LEN(SUBSTITUTE((UPPER(db!$G$2:$G$6347)),UPPER(N$137),"")))/LEN(N$137)))</f>
        <v>0</v>
      </c>
      <c r="O229" s="30">
        <f>IF(O$137="","",SUMPRODUCT(--(db!$B$2:$B$6347=$E229),(LEN(db!$G$2:$G$6347)-LEN(SUBSTITUTE((UPPER(db!$G$2:$G$6347)),UPPER(O$137),"")))/LEN(O$137)))</f>
        <v>0</v>
      </c>
      <c r="P229" s="30">
        <f>IF(P$137="","",SUMPRODUCT(--(db!$B$2:$B$6347=$E229),(LEN(db!$G$2:$G$6347)-LEN(SUBSTITUTE((UPPER(db!$G$2:$G$6347)),UPPER(P$137),"")))/LEN(P$137)))</f>
        <v>0</v>
      </c>
      <c r="Q229" s="30">
        <f>IF(Q$137="","",SUMPRODUCT(--(db!$B$2:$B$6347=$E229),(LEN(db!$G$2:$G$6347)-LEN(SUBSTITUTE((UPPER(db!$G$2:$G$6347)),UPPER(Q$137),"")))/LEN(Q$137)))</f>
        <v>0</v>
      </c>
      <c r="R229" s="30">
        <f>IF(R$137="","",SUMPRODUCT(--(db!$B$2:$B$6347=$E229),(LEN(db!$G$2:$G$6347)-LEN(SUBSTITUTE((UPPER(db!$G$2:$G$6347)),UPPER(R$137),"")))/LEN(R$137)))</f>
        <v>0</v>
      </c>
      <c r="S229" s="30">
        <f>IF(S$137="","",SUMPRODUCT(--(db!$B$2:$B$6347=$E229),(LEN(db!$G$2:$G$6347)-LEN(SUBSTITUTE((UPPER(db!$G$2:$G$6347)),UPPER(S$137),"")))/LEN(S$137)))</f>
        <v>0</v>
      </c>
      <c r="T229" s="30">
        <f>IF(T$137="","",SUMPRODUCT(--(db!$B$2:$B$6347=$E229),(LEN(db!$G$2:$G$6347)-LEN(SUBSTITUTE((UPPER(db!$G$2:$G$6347)),UPPER(T$137),"")))/LEN(T$137)))</f>
        <v>0</v>
      </c>
      <c r="U229" s="30">
        <f>IF(U$137="","",SUMPRODUCT(--(db!$B$2:$B$6347=$E229),(LEN(db!$G$2:$G$6347)-LEN(SUBSTITUTE((UPPER(db!$G$2:$G$6347)),UPPER(U$137),"")))/LEN(U$137)))</f>
        <v>0</v>
      </c>
      <c r="V229" s="30">
        <f>IF(V$137="","",SUMPRODUCT(--(db!$B$2:$B$6347=$E229),(LEN(db!$G$2:$G$6347)-LEN(SUBSTITUTE((UPPER(db!$G$2:$G$6347)),UPPER(V$137),"")))/LEN(V$137)))</f>
        <v>0</v>
      </c>
      <c r="W229" s="30">
        <f>IF(W$137="","",SUMPRODUCT(--(db!$B$2:$B$6347=$E229),(LEN(db!$G$2:$G$6347)-LEN(SUBSTITUTE((UPPER(db!$G$2:$G$6347)),UPPER(W$137),"")))/LEN(W$137)))</f>
        <v>0</v>
      </c>
      <c r="X229" s="30">
        <f>IF(X$137="","",SUMPRODUCT(--(db!$B$2:$B$6347=$E229),(LEN(db!$G$2:$G$6347)-LEN(SUBSTITUTE((UPPER(db!$G$2:$G$6347)),UPPER(X$137),"")))/LEN(X$137)))</f>
        <v>0</v>
      </c>
      <c r="Y229" s="30">
        <f>IF(Y$137="","",SUMPRODUCT(--(db!$B$2:$B$6347=$E229),(LEN(db!$G$2:$G$6347)-LEN(SUBSTITUTE((UPPER(db!$G$2:$G$6347)),UPPER(Y$137),"")))/LEN(Y$137)))</f>
        <v>0</v>
      </c>
      <c r="Z229" s="30">
        <f>IF(Z$137="","",SUMPRODUCT(--(db!$B$2:$B$6347=$E229),(LEN(db!$G$2:$G$6347)-LEN(SUBSTITUTE((UPPER(db!$G$2:$G$6347)),UPPER(Z$137),"")))/LEN(Z$137)))</f>
        <v>0</v>
      </c>
      <c r="AA229" s="30">
        <f>IF(AA$137="","",SUMPRODUCT(--(db!$B$2:$B$6347=$E229),(LEN(db!$G$2:$G$6347)-LEN(SUBSTITUTE((UPPER(db!$G$2:$G$6347)),UPPER(AA$137),"")))/LEN(AA$137)))</f>
        <v>0</v>
      </c>
      <c r="AB229" s="30">
        <f>IF(AB$137="","",SUMPRODUCT(--(db!$B$2:$B$6347=$E229),(LEN(db!$G$2:$G$6347)-LEN(SUBSTITUTE((UPPER(db!$G$2:$G$6347)),UPPER(AB$137),"")))/LEN(AB$137)))</f>
        <v>0</v>
      </c>
      <c r="AC229" s="30">
        <f>IF(AC$137="","",SUMPRODUCT(--(db!$B$2:$B$6347=$E229),(LEN(db!$G$2:$G$6347)-LEN(SUBSTITUTE((UPPER(db!$G$2:$G$6347)),UPPER(AC$137),"")))/LEN(AC$137)))</f>
        <v>0</v>
      </c>
      <c r="AD229" s="30">
        <f>IF(AD$137="","",SUMPRODUCT(--(db!$B$2:$B$6347=$E229),(LEN(db!$G$2:$G$6347)-LEN(SUBSTITUTE((UPPER(db!$G$2:$G$6347)),UPPER(AD$137),"")))/LEN(AD$137)))</f>
        <v>0</v>
      </c>
      <c r="AE229" s="30">
        <f>IF(AE$137="","",SUMPRODUCT(--(db!$B$2:$B$6347=$E229),(LEN(db!$G$2:$G$6347)-LEN(SUBSTITUTE((UPPER(db!$G$2:$G$6347)),UPPER(AE$137),"")))/LEN(AE$137)))</f>
        <v>0</v>
      </c>
      <c r="AF229" s="30">
        <f>IF(AF$137="","",SUMPRODUCT(--(db!$B$2:$B$6347=$E229),(LEN(db!$G$2:$G$6347)-LEN(SUBSTITUTE((UPPER(db!$G$2:$G$6347)),UPPER(AF$137),"")))/LEN(AF$137)))</f>
        <v>0</v>
      </c>
      <c r="AG229" s="30">
        <f>IF(AG$137="","",SUMPRODUCT(--(db!$B$2:$B$6347=$E229),(LEN(db!$G$2:$G$6347)-LEN(SUBSTITUTE((UPPER(db!$G$2:$G$6347)),UPPER(AG$137),"")))/LEN(AG$137)))</f>
        <v>0</v>
      </c>
      <c r="AH229" s="30">
        <f>IF(AH$137="","",SUMPRODUCT(--(db!$B$2:$B$6347=$E229),(LEN(db!$G$2:$G$6347)-LEN(SUBSTITUTE((UPPER(db!$G$2:$G$6347)),UPPER(AH$137),"")))/LEN(AH$137)))</f>
        <v>0</v>
      </c>
      <c r="AI229" s="30">
        <f>IF(AI$137="","",SUMPRODUCT(--(db!$B$2:$B$6347=$E229),(LEN(db!$G$2:$G$6347)-LEN(SUBSTITUTE((UPPER(db!$G$2:$G$6347)),UPPER(AI$137),"")))/LEN(AI$137)))</f>
        <v>0</v>
      </c>
      <c r="AJ229" s="30">
        <f>IF(AJ$137="","",SUMPRODUCT(--(db!$B$2:$B$6347=$E229),(LEN(db!$G$2:$G$6347)-LEN(SUBSTITUTE((UPPER(db!$G$2:$G$6347)),UPPER(AJ$137),"")))/LEN(AJ$137)))</f>
        <v>0</v>
      </c>
      <c r="AK229" s="30">
        <f>IF(AK$137="","",SUMPRODUCT(--(db!$B$2:$B$6347=$E229),(LEN(db!$G$2:$G$6347)-LEN(SUBSTITUTE((UPPER(db!$G$2:$G$6347)),UPPER(AK$137),"")))/LEN(AK$137)))</f>
        <v>0</v>
      </c>
      <c r="AL229" s="30">
        <f>IF(AL$137="","",SUMPRODUCT(--(db!$B$2:$B$6347=$E229),(LEN(db!$G$2:$G$6347)-LEN(SUBSTITUTE((UPPER(db!$G$2:$G$6347)),UPPER(AL$137),"")))/LEN(AL$137)))</f>
        <v>0</v>
      </c>
      <c r="AM229" s="30">
        <f>IF(AM$137="","",SUMPRODUCT(--(db!$B$2:$B$6347=$E229),(LEN(db!$G$2:$G$6347)-LEN(SUBSTITUTE((UPPER(db!$G$2:$G$6347)),UPPER(AM$137),"")))/LEN(AM$137)))</f>
        <v>0</v>
      </c>
      <c r="AN229" s="30">
        <f>IF(AN$137="","",SUMPRODUCT(--(db!$B$2:$B$6347=$E229),(LEN(db!$G$2:$G$6347)-LEN(SUBSTITUTE((UPPER(db!$G$2:$G$6347)),UPPER(AN$137),"")))/LEN(AN$137)))</f>
        <v>0</v>
      </c>
      <c r="AO229" s="30">
        <f>IF(AO$137="","",SUMPRODUCT(--(db!$B$2:$B$6347=$E229),(LEN(db!$G$2:$G$6347)-LEN(SUBSTITUTE((UPPER(db!$G$2:$G$6347)),UPPER(AO$137),"")))/LEN(AO$137)))</f>
        <v>0</v>
      </c>
      <c r="AP229" s="30">
        <f>IF(AP$137="","",SUMPRODUCT(--(db!$B$2:$B$6347=$E229),(LEN(db!$G$2:$G$6347)-LEN(SUBSTITUTE((UPPER(db!$G$2:$G$6347)),UPPER(AP$137),"")))/LEN(AP$137)))</f>
        <v>0</v>
      </c>
      <c r="AQ229" s="222">
        <f>IF(AQ$137="","",SUMPRODUCT(--(db!$B$2:$B$6347=$E229),(LEN(db!$G$2:$G$6347)-LEN(SUBSTITUTE((UPPER(db!$G$2:$G$6347)),UPPER(AQ$137),"")))/LEN(AQ$137)))</f>
        <v>0</v>
      </c>
      <c r="AR229" s="120">
        <v>92</v>
      </c>
      <c r="AS229" s="115"/>
      <c r="AT229" s="115"/>
      <c r="AU229" s="122">
        <f t="shared" si="36"/>
        <v>0</v>
      </c>
    </row>
    <row r="230" spans="3:47" x14ac:dyDescent="0.25">
      <c r="C230" s="115"/>
      <c r="D230" s="115"/>
      <c r="E230" s="116">
        <v>93</v>
      </c>
      <c r="F230" s="221">
        <f>IF(F$137="","",SUMPRODUCT(--(db!$B$2:$B$6347=$E230),(LEN(db!$G$2:$G$6347)-LEN(SUBSTITUTE((UPPER(db!$G$2:$G$6347)),UPPER(F$137),"")))/LEN(F$137)))</f>
        <v>0</v>
      </c>
      <c r="G230" s="30">
        <f>IF(G$137="","",SUMPRODUCT(--(db!$B$2:$B$6347=$E230),(LEN(db!$G$2:$G$6347)-LEN(SUBSTITUTE((UPPER(db!$G$2:$G$6347)),UPPER(G$137),"")))/LEN(G$137)))</f>
        <v>0</v>
      </c>
      <c r="H230" s="30">
        <f>IF(H$137="","",SUMPRODUCT(--(db!$B$2:$B$6347=$E230),(LEN(db!$G$2:$G$6347)-LEN(SUBSTITUTE((UPPER(db!$G$2:$G$6347)),UPPER(H$137),"")))/LEN(H$137)))</f>
        <v>0</v>
      </c>
      <c r="I230" s="30">
        <f>IF(I$137="","",SUMPRODUCT(--(db!$B$2:$B$6347=$E230),(LEN(db!$G$2:$G$6347)-LEN(SUBSTITUTE((UPPER(db!$G$2:$G$6347)),UPPER(I$137),"")))/LEN(I$137)))</f>
        <v>0</v>
      </c>
      <c r="J230" s="30">
        <f>IF(J$137="","",SUMPRODUCT(--(db!$B$2:$B$6347=$E230),(LEN(db!$G$2:$G$6347)-LEN(SUBSTITUTE((UPPER(db!$G$2:$G$6347)),UPPER(J$137),"")))/LEN(J$137)))</f>
        <v>0</v>
      </c>
      <c r="K230" s="30">
        <f>IF(K$137="","",SUMPRODUCT(--(db!$B$2:$B$6347=$E230),(LEN(db!$G$2:$G$6347)-LEN(SUBSTITUTE((UPPER(db!$G$2:$G$6347)),UPPER(K$137),"")))/LEN(K$137)))</f>
        <v>0</v>
      </c>
      <c r="L230" s="30">
        <f>IF(L$137="","",SUMPRODUCT(--(db!$B$2:$B$6347=$E230),(LEN(db!$G$2:$G$6347)-LEN(SUBSTITUTE((UPPER(db!$G$2:$G$6347)),UPPER(L$137),"")))/LEN(L$137)))</f>
        <v>0</v>
      </c>
      <c r="M230" s="30">
        <f>IF(M$137="","",SUMPRODUCT(--(db!$B$2:$B$6347=$E230),(LEN(db!$G$2:$G$6347)-LEN(SUBSTITUTE((UPPER(db!$G$2:$G$6347)),UPPER(M$137),"")))/LEN(M$137)))</f>
        <v>0</v>
      </c>
      <c r="N230" s="30">
        <f>IF(N$137="","",SUMPRODUCT(--(db!$B$2:$B$6347=$E230),(LEN(db!$G$2:$G$6347)-LEN(SUBSTITUTE((UPPER(db!$G$2:$G$6347)),UPPER(N$137),"")))/LEN(N$137)))</f>
        <v>0</v>
      </c>
      <c r="O230" s="30">
        <f>IF(O$137="","",SUMPRODUCT(--(db!$B$2:$B$6347=$E230),(LEN(db!$G$2:$G$6347)-LEN(SUBSTITUTE((UPPER(db!$G$2:$G$6347)),UPPER(O$137),"")))/LEN(O$137)))</f>
        <v>0</v>
      </c>
      <c r="P230" s="30">
        <f>IF(P$137="","",SUMPRODUCT(--(db!$B$2:$B$6347=$E230),(LEN(db!$G$2:$G$6347)-LEN(SUBSTITUTE((UPPER(db!$G$2:$G$6347)),UPPER(P$137),"")))/LEN(P$137)))</f>
        <v>0</v>
      </c>
      <c r="Q230" s="30">
        <f>IF(Q$137="","",SUMPRODUCT(--(db!$B$2:$B$6347=$E230),(LEN(db!$G$2:$G$6347)-LEN(SUBSTITUTE((UPPER(db!$G$2:$G$6347)),UPPER(Q$137),"")))/LEN(Q$137)))</f>
        <v>0</v>
      </c>
      <c r="R230" s="30">
        <f>IF(R$137="","",SUMPRODUCT(--(db!$B$2:$B$6347=$E230),(LEN(db!$G$2:$G$6347)-LEN(SUBSTITUTE((UPPER(db!$G$2:$G$6347)),UPPER(R$137),"")))/LEN(R$137)))</f>
        <v>0</v>
      </c>
      <c r="S230" s="30">
        <f>IF(S$137="","",SUMPRODUCT(--(db!$B$2:$B$6347=$E230),(LEN(db!$G$2:$G$6347)-LEN(SUBSTITUTE((UPPER(db!$G$2:$G$6347)),UPPER(S$137),"")))/LEN(S$137)))</f>
        <v>0</v>
      </c>
      <c r="T230" s="30">
        <f>IF(T$137="","",SUMPRODUCT(--(db!$B$2:$B$6347=$E230),(LEN(db!$G$2:$G$6347)-LEN(SUBSTITUTE((UPPER(db!$G$2:$G$6347)),UPPER(T$137),"")))/LEN(T$137)))</f>
        <v>0</v>
      </c>
      <c r="U230" s="30">
        <f>IF(U$137="","",SUMPRODUCT(--(db!$B$2:$B$6347=$E230),(LEN(db!$G$2:$G$6347)-LEN(SUBSTITUTE((UPPER(db!$G$2:$G$6347)),UPPER(U$137),"")))/LEN(U$137)))</f>
        <v>0</v>
      </c>
      <c r="V230" s="30">
        <f>IF(V$137="","",SUMPRODUCT(--(db!$B$2:$B$6347=$E230),(LEN(db!$G$2:$G$6347)-LEN(SUBSTITUTE((UPPER(db!$G$2:$G$6347)),UPPER(V$137),"")))/LEN(V$137)))</f>
        <v>0</v>
      </c>
      <c r="W230" s="30">
        <f>IF(W$137="","",SUMPRODUCT(--(db!$B$2:$B$6347=$E230),(LEN(db!$G$2:$G$6347)-LEN(SUBSTITUTE((UPPER(db!$G$2:$G$6347)),UPPER(W$137),"")))/LEN(W$137)))</f>
        <v>0</v>
      </c>
      <c r="X230" s="30">
        <f>IF(X$137="","",SUMPRODUCT(--(db!$B$2:$B$6347=$E230),(LEN(db!$G$2:$G$6347)-LEN(SUBSTITUTE((UPPER(db!$G$2:$G$6347)),UPPER(X$137),"")))/LEN(X$137)))</f>
        <v>0</v>
      </c>
      <c r="Y230" s="30">
        <f>IF(Y$137="","",SUMPRODUCT(--(db!$B$2:$B$6347=$E230),(LEN(db!$G$2:$G$6347)-LEN(SUBSTITUTE((UPPER(db!$G$2:$G$6347)),UPPER(Y$137),"")))/LEN(Y$137)))</f>
        <v>0</v>
      </c>
      <c r="Z230" s="30">
        <f>IF(Z$137="","",SUMPRODUCT(--(db!$B$2:$B$6347=$E230),(LEN(db!$G$2:$G$6347)-LEN(SUBSTITUTE((UPPER(db!$G$2:$G$6347)),UPPER(Z$137),"")))/LEN(Z$137)))</f>
        <v>0</v>
      </c>
      <c r="AA230" s="30">
        <f>IF(AA$137="","",SUMPRODUCT(--(db!$B$2:$B$6347=$E230),(LEN(db!$G$2:$G$6347)-LEN(SUBSTITUTE((UPPER(db!$G$2:$G$6347)),UPPER(AA$137),"")))/LEN(AA$137)))</f>
        <v>0</v>
      </c>
      <c r="AB230" s="30">
        <f>IF(AB$137="","",SUMPRODUCT(--(db!$B$2:$B$6347=$E230),(LEN(db!$G$2:$G$6347)-LEN(SUBSTITUTE((UPPER(db!$G$2:$G$6347)),UPPER(AB$137),"")))/LEN(AB$137)))</f>
        <v>0</v>
      </c>
      <c r="AC230" s="30">
        <f>IF(AC$137="","",SUMPRODUCT(--(db!$B$2:$B$6347=$E230),(LEN(db!$G$2:$G$6347)-LEN(SUBSTITUTE((UPPER(db!$G$2:$G$6347)),UPPER(AC$137),"")))/LEN(AC$137)))</f>
        <v>0</v>
      </c>
      <c r="AD230" s="30">
        <f>IF(AD$137="","",SUMPRODUCT(--(db!$B$2:$B$6347=$E230),(LEN(db!$G$2:$G$6347)-LEN(SUBSTITUTE((UPPER(db!$G$2:$G$6347)),UPPER(AD$137),"")))/LEN(AD$137)))</f>
        <v>0</v>
      </c>
      <c r="AE230" s="30">
        <f>IF(AE$137="","",SUMPRODUCT(--(db!$B$2:$B$6347=$E230),(LEN(db!$G$2:$G$6347)-LEN(SUBSTITUTE((UPPER(db!$G$2:$G$6347)),UPPER(AE$137),"")))/LEN(AE$137)))</f>
        <v>0</v>
      </c>
      <c r="AF230" s="30">
        <f>IF(AF$137="","",SUMPRODUCT(--(db!$B$2:$B$6347=$E230),(LEN(db!$G$2:$G$6347)-LEN(SUBSTITUTE((UPPER(db!$G$2:$G$6347)),UPPER(AF$137),"")))/LEN(AF$137)))</f>
        <v>0</v>
      </c>
      <c r="AG230" s="30">
        <f>IF(AG$137="","",SUMPRODUCT(--(db!$B$2:$B$6347=$E230),(LEN(db!$G$2:$G$6347)-LEN(SUBSTITUTE((UPPER(db!$G$2:$G$6347)),UPPER(AG$137),"")))/LEN(AG$137)))</f>
        <v>0</v>
      </c>
      <c r="AH230" s="30">
        <f>IF(AH$137="","",SUMPRODUCT(--(db!$B$2:$B$6347=$E230),(LEN(db!$G$2:$G$6347)-LEN(SUBSTITUTE((UPPER(db!$G$2:$G$6347)),UPPER(AH$137),"")))/LEN(AH$137)))</f>
        <v>0</v>
      </c>
      <c r="AI230" s="30">
        <f>IF(AI$137="","",SUMPRODUCT(--(db!$B$2:$B$6347=$E230),(LEN(db!$G$2:$G$6347)-LEN(SUBSTITUTE((UPPER(db!$G$2:$G$6347)),UPPER(AI$137),"")))/LEN(AI$137)))</f>
        <v>0</v>
      </c>
      <c r="AJ230" s="30">
        <f>IF(AJ$137="","",SUMPRODUCT(--(db!$B$2:$B$6347=$E230),(LEN(db!$G$2:$G$6347)-LEN(SUBSTITUTE((UPPER(db!$G$2:$G$6347)),UPPER(AJ$137),"")))/LEN(AJ$137)))</f>
        <v>0</v>
      </c>
      <c r="AK230" s="30">
        <f>IF(AK$137="","",SUMPRODUCT(--(db!$B$2:$B$6347=$E230),(LEN(db!$G$2:$G$6347)-LEN(SUBSTITUTE((UPPER(db!$G$2:$G$6347)),UPPER(AK$137),"")))/LEN(AK$137)))</f>
        <v>0</v>
      </c>
      <c r="AL230" s="30">
        <f>IF(AL$137="","",SUMPRODUCT(--(db!$B$2:$B$6347=$E230),(LEN(db!$G$2:$G$6347)-LEN(SUBSTITUTE((UPPER(db!$G$2:$G$6347)),UPPER(AL$137),"")))/LEN(AL$137)))</f>
        <v>0</v>
      </c>
      <c r="AM230" s="30">
        <f>IF(AM$137="","",SUMPRODUCT(--(db!$B$2:$B$6347=$E230),(LEN(db!$G$2:$G$6347)-LEN(SUBSTITUTE((UPPER(db!$G$2:$G$6347)),UPPER(AM$137),"")))/LEN(AM$137)))</f>
        <v>0</v>
      </c>
      <c r="AN230" s="30">
        <f>IF(AN$137="","",SUMPRODUCT(--(db!$B$2:$B$6347=$E230),(LEN(db!$G$2:$G$6347)-LEN(SUBSTITUTE((UPPER(db!$G$2:$G$6347)),UPPER(AN$137),"")))/LEN(AN$137)))</f>
        <v>0</v>
      </c>
      <c r="AO230" s="30">
        <f>IF(AO$137="","",SUMPRODUCT(--(db!$B$2:$B$6347=$E230),(LEN(db!$G$2:$G$6347)-LEN(SUBSTITUTE((UPPER(db!$G$2:$G$6347)),UPPER(AO$137),"")))/LEN(AO$137)))</f>
        <v>0</v>
      </c>
      <c r="AP230" s="30">
        <f>IF(AP$137="","",SUMPRODUCT(--(db!$B$2:$B$6347=$E230),(LEN(db!$G$2:$G$6347)-LEN(SUBSTITUTE((UPPER(db!$G$2:$G$6347)),UPPER(AP$137),"")))/LEN(AP$137)))</f>
        <v>0</v>
      </c>
      <c r="AQ230" s="222">
        <f>IF(AQ$137="","",SUMPRODUCT(--(db!$B$2:$B$6347=$E230),(LEN(db!$G$2:$G$6347)-LEN(SUBSTITUTE((UPPER(db!$G$2:$G$6347)),UPPER(AQ$137),"")))/LEN(AQ$137)))</f>
        <v>0</v>
      </c>
      <c r="AR230" s="120">
        <v>93</v>
      </c>
      <c r="AS230" s="115"/>
      <c r="AT230" s="115"/>
      <c r="AU230" s="122">
        <f t="shared" si="36"/>
        <v>0</v>
      </c>
    </row>
    <row r="231" spans="3:47" x14ac:dyDescent="0.25">
      <c r="C231" s="115"/>
      <c r="D231" s="115"/>
      <c r="E231" s="116">
        <v>94</v>
      </c>
      <c r="F231" s="221">
        <f>IF(F$137="","",SUMPRODUCT(--(db!$B$2:$B$6347=$E231),(LEN(db!$G$2:$G$6347)-LEN(SUBSTITUTE((UPPER(db!$G$2:$G$6347)),UPPER(F$137),"")))/LEN(F$137)))</f>
        <v>0</v>
      </c>
      <c r="G231" s="30">
        <f>IF(G$137="","",SUMPRODUCT(--(db!$B$2:$B$6347=$E231),(LEN(db!$G$2:$G$6347)-LEN(SUBSTITUTE((UPPER(db!$G$2:$G$6347)),UPPER(G$137),"")))/LEN(G$137)))</f>
        <v>0</v>
      </c>
      <c r="H231" s="30">
        <f>IF(H$137="","",SUMPRODUCT(--(db!$B$2:$B$6347=$E231),(LEN(db!$G$2:$G$6347)-LEN(SUBSTITUTE((UPPER(db!$G$2:$G$6347)),UPPER(H$137),"")))/LEN(H$137)))</f>
        <v>0</v>
      </c>
      <c r="I231" s="30">
        <f>IF(I$137="","",SUMPRODUCT(--(db!$B$2:$B$6347=$E231),(LEN(db!$G$2:$G$6347)-LEN(SUBSTITUTE((UPPER(db!$G$2:$G$6347)),UPPER(I$137),"")))/LEN(I$137)))</f>
        <v>0</v>
      </c>
      <c r="J231" s="30">
        <f>IF(J$137="","",SUMPRODUCT(--(db!$B$2:$B$6347=$E231),(LEN(db!$G$2:$G$6347)-LEN(SUBSTITUTE((UPPER(db!$G$2:$G$6347)),UPPER(J$137),"")))/LEN(J$137)))</f>
        <v>0</v>
      </c>
      <c r="K231" s="30">
        <f>IF(K$137="","",SUMPRODUCT(--(db!$B$2:$B$6347=$E231),(LEN(db!$G$2:$G$6347)-LEN(SUBSTITUTE((UPPER(db!$G$2:$G$6347)),UPPER(K$137),"")))/LEN(K$137)))</f>
        <v>0</v>
      </c>
      <c r="L231" s="30">
        <f>IF(L$137="","",SUMPRODUCT(--(db!$B$2:$B$6347=$E231),(LEN(db!$G$2:$G$6347)-LEN(SUBSTITUTE((UPPER(db!$G$2:$G$6347)),UPPER(L$137),"")))/LEN(L$137)))</f>
        <v>0</v>
      </c>
      <c r="M231" s="30">
        <f>IF(M$137="","",SUMPRODUCT(--(db!$B$2:$B$6347=$E231),(LEN(db!$G$2:$G$6347)-LEN(SUBSTITUTE((UPPER(db!$G$2:$G$6347)),UPPER(M$137),"")))/LEN(M$137)))</f>
        <v>0</v>
      </c>
      <c r="N231" s="30">
        <f>IF(N$137="","",SUMPRODUCT(--(db!$B$2:$B$6347=$E231),(LEN(db!$G$2:$G$6347)-LEN(SUBSTITUTE((UPPER(db!$G$2:$G$6347)),UPPER(N$137),"")))/LEN(N$137)))</f>
        <v>0</v>
      </c>
      <c r="O231" s="30">
        <f>IF(O$137="","",SUMPRODUCT(--(db!$B$2:$B$6347=$E231),(LEN(db!$G$2:$G$6347)-LEN(SUBSTITUTE((UPPER(db!$G$2:$G$6347)),UPPER(O$137),"")))/LEN(O$137)))</f>
        <v>0</v>
      </c>
      <c r="P231" s="30">
        <f>IF(P$137="","",SUMPRODUCT(--(db!$B$2:$B$6347=$E231),(LEN(db!$G$2:$G$6347)-LEN(SUBSTITUTE((UPPER(db!$G$2:$G$6347)),UPPER(P$137),"")))/LEN(P$137)))</f>
        <v>0</v>
      </c>
      <c r="Q231" s="30">
        <f>IF(Q$137="","",SUMPRODUCT(--(db!$B$2:$B$6347=$E231),(LEN(db!$G$2:$G$6347)-LEN(SUBSTITUTE((UPPER(db!$G$2:$G$6347)),UPPER(Q$137),"")))/LEN(Q$137)))</f>
        <v>0</v>
      </c>
      <c r="R231" s="30">
        <f>IF(R$137="","",SUMPRODUCT(--(db!$B$2:$B$6347=$E231),(LEN(db!$G$2:$G$6347)-LEN(SUBSTITUTE((UPPER(db!$G$2:$G$6347)),UPPER(R$137),"")))/LEN(R$137)))</f>
        <v>0</v>
      </c>
      <c r="S231" s="30">
        <f>IF(S$137="","",SUMPRODUCT(--(db!$B$2:$B$6347=$E231),(LEN(db!$G$2:$G$6347)-LEN(SUBSTITUTE((UPPER(db!$G$2:$G$6347)),UPPER(S$137),"")))/LEN(S$137)))</f>
        <v>0</v>
      </c>
      <c r="T231" s="30">
        <f>IF(T$137="","",SUMPRODUCT(--(db!$B$2:$B$6347=$E231),(LEN(db!$G$2:$G$6347)-LEN(SUBSTITUTE((UPPER(db!$G$2:$G$6347)),UPPER(T$137),"")))/LEN(T$137)))</f>
        <v>0</v>
      </c>
      <c r="U231" s="30">
        <f>IF(U$137="","",SUMPRODUCT(--(db!$B$2:$B$6347=$E231),(LEN(db!$G$2:$G$6347)-LEN(SUBSTITUTE((UPPER(db!$G$2:$G$6347)),UPPER(U$137),"")))/LEN(U$137)))</f>
        <v>0</v>
      </c>
      <c r="V231" s="30">
        <f>IF(V$137="","",SUMPRODUCT(--(db!$B$2:$B$6347=$E231),(LEN(db!$G$2:$G$6347)-LEN(SUBSTITUTE((UPPER(db!$G$2:$G$6347)),UPPER(V$137),"")))/LEN(V$137)))</f>
        <v>0</v>
      </c>
      <c r="W231" s="30">
        <f>IF(W$137="","",SUMPRODUCT(--(db!$B$2:$B$6347=$E231),(LEN(db!$G$2:$G$6347)-LEN(SUBSTITUTE((UPPER(db!$G$2:$G$6347)),UPPER(W$137),"")))/LEN(W$137)))</f>
        <v>0</v>
      </c>
      <c r="X231" s="30">
        <f>IF(X$137="","",SUMPRODUCT(--(db!$B$2:$B$6347=$E231),(LEN(db!$G$2:$G$6347)-LEN(SUBSTITUTE((UPPER(db!$G$2:$G$6347)),UPPER(X$137),"")))/LEN(X$137)))</f>
        <v>0</v>
      </c>
      <c r="Y231" s="30">
        <f>IF(Y$137="","",SUMPRODUCT(--(db!$B$2:$B$6347=$E231),(LEN(db!$G$2:$G$6347)-LEN(SUBSTITUTE((UPPER(db!$G$2:$G$6347)),UPPER(Y$137),"")))/LEN(Y$137)))</f>
        <v>0</v>
      </c>
      <c r="Z231" s="30">
        <f>IF(Z$137="","",SUMPRODUCT(--(db!$B$2:$B$6347=$E231),(LEN(db!$G$2:$G$6347)-LEN(SUBSTITUTE((UPPER(db!$G$2:$G$6347)),UPPER(Z$137),"")))/LEN(Z$137)))</f>
        <v>0</v>
      </c>
      <c r="AA231" s="30">
        <f>IF(AA$137="","",SUMPRODUCT(--(db!$B$2:$B$6347=$E231),(LEN(db!$G$2:$G$6347)-LEN(SUBSTITUTE((UPPER(db!$G$2:$G$6347)),UPPER(AA$137),"")))/LEN(AA$137)))</f>
        <v>0</v>
      </c>
      <c r="AB231" s="30">
        <f>IF(AB$137="","",SUMPRODUCT(--(db!$B$2:$B$6347=$E231),(LEN(db!$G$2:$G$6347)-LEN(SUBSTITUTE((UPPER(db!$G$2:$G$6347)),UPPER(AB$137),"")))/LEN(AB$137)))</f>
        <v>0</v>
      </c>
      <c r="AC231" s="30">
        <f>IF(AC$137="","",SUMPRODUCT(--(db!$B$2:$B$6347=$E231),(LEN(db!$G$2:$G$6347)-LEN(SUBSTITUTE((UPPER(db!$G$2:$G$6347)),UPPER(AC$137),"")))/LEN(AC$137)))</f>
        <v>0</v>
      </c>
      <c r="AD231" s="30">
        <f>IF(AD$137="","",SUMPRODUCT(--(db!$B$2:$B$6347=$E231),(LEN(db!$G$2:$G$6347)-LEN(SUBSTITUTE((UPPER(db!$G$2:$G$6347)),UPPER(AD$137),"")))/LEN(AD$137)))</f>
        <v>0</v>
      </c>
      <c r="AE231" s="30">
        <f>IF(AE$137="","",SUMPRODUCT(--(db!$B$2:$B$6347=$E231),(LEN(db!$G$2:$G$6347)-LEN(SUBSTITUTE((UPPER(db!$G$2:$G$6347)),UPPER(AE$137),"")))/LEN(AE$137)))</f>
        <v>0</v>
      </c>
      <c r="AF231" s="30">
        <f>IF(AF$137="","",SUMPRODUCT(--(db!$B$2:$B$6347=$E231),(LEN(db!$G$2:$G$6347)-LEN(SUBSTITUTE((UPPER(db!$G$2:$G$6347)),UPPER(AF$137),"")))/LEN(AF$137)))</f>
        <v>0</v>
      </c>
      <c r="AG231" s="30">
        <f>IF(AG$137="","",SUMPRODUCT(--(db!$B$2:$B$6347=$E231),(LEN(db!$G$2:$G$6347)-LEN(SUBSTITUTE((UPPER(db!$G$2:$G$6347)),UPPER(AG$137),"")))/LEN(AG$137)))</f>
        <v>0</v>
      </c>
      <c r="AH231" s="30">
        <f>IF(AH$137="","",SUMPRODUCT(--(db!$B$2:$B$6347=$E231),(LEN(db!$G$2:$G$6347)-LEN(SUBSTITUTE((UPPER(db!$G$2:$G$6347)),UPPER(AH$137),"")))/LEN(AH$137)))</f>
        <v>0</v>
      </c>
      <c r="AI231" s="30">
        <f>IF(AI$137="","",SUMPRODUCT(--(db!$B$2:$B$6347=$E231),(LEN(db!$G$2:$G$6347)-LEN(SUBSTITUTE((UPPER(db!$G$2:$G$6347)),UPPER(AI$137),"")))/LEN(AI$137)))</f>
        <v>0</v>
      </c>
      <c r="AJ231" s="30">
        <f>IF(AJ$137="","",SUMPRODUCT(--(db!$B$2:$B$6347=$E231),(LEN(db!$G$2:$G$6347)-LEN(SUBSTITUTE((UPPER(db!$G$2:$G$6347)),UPPER(AJ$137),"")))/LEN(AJ$137)))</f>
        <v>0</v>
      </c>
      <c r="AK231" s="30">
        <f>IF(AK$137="","",SUMPRODUCT(--(db!$B$2:$B$6347=$E231),(LEN(db!$G$2:$G$6347)-LEN(SUBSTITUTE((UPPER(db!$G$2:$G$6347)),UPPER(AK$137),"")))/LEN(AK$137)))</f>
        <v>0</v>
      </c>
      <c r="AL231" s="30">
        <f>IF(AL$137="","",SUMPRODUCT(--(db!$B$2:$B$6347=$E231),(LEN(db!$G$2:$G$6347)-LEN(SUBSTITUTE((UPPER(db!$G$2:$G$6347)),UPPER(AL$137),"")))/LEN(AL$137)))</f>
        <v>0</v>
      </c>
      <c r="AM231" s="30">
        <f>IF(AM$137="","",SUMPRODUCT(--(db!$B$2:$B$6347=$E231),(LEN(db!$G$2:$G$6347)-LEN(SUBSTITUTE((UPPER(db!$G$2:$G$6347)),UPPER(AM$137),"")))/LEN(AM$137)))</f>
        <v>0</v>
      </c>
      <c r="AN231" s="30">
        <f>IF(AN$137="","",SUMPRODUCT(--(db!$B$2:$B$6347=$E231),(LEN(db!$G$2:$G$6347)-LEN(SUBSTITUTE((UPPER(db!$G$2:$G$6347)),UPPER(AN$137),"")))/LEN(AN$137)))</f>
        <v>0</v>
      </c>
      <c r="AO231" s="30">
        <f>IF(AO$137="","",SUMPRODUCT(--(db!$B$2:$B$6347=$E231),(LEN(db!$G$2:$G$6347)-LEN(SUBSTITUTE((UPPER(db!$G$2:$G$6347)),UPPER(AO$137),"")))/LEN(AO$137)))</f>
        <v>0</v>
      </c>
      <c r="AP231" s="30">
        <f>IF(AP$137="","",SUMPRODUCT(--(db!$B$2:$B$6347=$E231),(LEN(db!$G$2:$G$6347)-LEN(SUBSTITUTE((UPPER(db!$G$2:$G$6347)),UPPER(AP$137),"")))/LEN(AP$137)))</f>
        <v>0</v>
      </c>
      <c r="AQ231" s="222">
        <f>IF(AQ$137="","",SUMPRODUCT(--(db!$B$2:$B$6347=$E231),(LEN(db!$G$2:$G$6347)-LEN(SUBSTITUTE((UPPER(db!$G$2:$G$6347)),UPPER(AQ$137),"")))/LEN(AQ$137)))</f>
        <v>0</v>
      </c>
      <c r="AR231" s="120">
        <v>94</v>
      </c>
      <c r="AS231" s="115"/>
      <c r="AT231" s="115"/>
      <c r="AU231" s="122">
        <f t="shared" si="36"/>
        <v>0</v>
      </c>
    </row>
    <row r="232" spans="3:47" x14ac:dyDescent="0.25">
      <c r="C232" s="115"/>
      <c r="D232" s="115"/>
      <c r="E232" s="116">
        <v>95</v>
      </c>
      <c r="F232" s="221">
        <f>IF(F$137="","",SUMPRODUCT(--(db!$B$2:$B$6347=$E232),(LEN(db!$G$2:$G$6347)-LEN(SUBSTITUTE((UPPER(db!$G$2:$G$6347)),UPPER(F$137),"")))/LEN(F$137)))</f>
        <v>0</v>
      </c>
      <c r="G232" s="30">
        <f>IF(G$137="","",SUMPRODUCT(--(db!$B$2:$B$6347=$E232),(LEN(db!$G$2:$G$6347)-LEN(SUBSTITUTE((UPPER(db!$G$2:$G$6347)),UPPER(G$137),"")))/LEN(G$137)))</f>
        <v>0</v>
      </c>
      <c r="H232" s="30">
        <f>IF(H$137="","",SUMPRODUCT(--(db!$B$2:$B$6347=$E232),(LEN(db!$G$2:$G$6347)-LEN(SUBSTITUTE((UPPER(db!$G$2:$G$6347)),UPPER(H$137),"")))/LEN(H$137)))</f>
        <v>0</v>
      </c>
      <c r="I232" s="30">
        <f>IF(I$137="","",SUMPRODUCT(--(db!$B$2:$B$6347=$E232),(LEN(db!$G$2:$G$6347)-LEN(SUBSTITUTE((UPPER(db!$G$2:$G$6347)),UPPER(I$137),"")))/LEN(I$137)))</f>
        <v>0</v>
      </c>
      <c r="J232" s="30">
        <f>IF(J$137="","",SUMPRODUCT(--(db!$B$2:$B$6347=$E232),(LEN(db!$G$2:$G$6347)-LEN(SUBSTITUTE((UPPER(db!$G$2:$G$6347)),UPPER(J$137),"")))/LEN(J$137)))</f>
        <v>0</v>
      </c>
      <c r="K232" s="30">
        <f>IF(K$137="","",SUMPRODUCT(--(db!$B$2:$B$6347=$E232),(LEN(db!$G$2:$G$6347)-LEN(SUBSTITUTE((UPPER(db!$G$2:$G$6347)),UPPER(K$137),"")))/LEN(K$137)))</f>
        <v>0</v>
      </c>
      <c r="L232" s="30">
        <f>IF(L$137="","",SUMPRODUCT(--(db!$B$2:$B$6347=$E232),(LEN(db!$G$2:$G$6347)-LEN(SUBSTITUTE((UPPER(db!$G$2:$G$6347)),UPPER(L$137),"")))/LEN(L$137)))</f>
        <v>0</v>
      </c>
      <c r="M232" s="30">
        <f>IF(M$137="","",SUMPRODUCT(--(db!$B$2:$B$6347=$E232),(LEN(db!$G$2:$G$6347)-LEN(SUBSTITUTE((UPPER(db!$G$2:$G$6347)),UPPER(M$137),"")))/LEN(M$137)))</f>
        <v>0</v>
      </c>
      <c r="N232" s="30">
        <f>IF(N$137="","",SUMPRODUCT(--(db!$B$2:$B$6347=$E232),(LEN(db!$G$2:$G$6347)-LEN(SUBSTITUTE((UPPER(db!$G$2:$G$6347)),UPPER(N$137),"")))/LEN(N$137)))</f>
        <v>0</v>
      </c>
      <c r="O232" s="30">
        <f>IF(O$137="","",SUMPRODUCT(--(db!$B$2:$B$6347=$E232),(LEN(db!$G$2:$G$6347)-LEN(SUBSTITUTE((UPPER(db!$G$2:$G$6347)),UPPER(O$137),"")))/LEN(O$137)))</f>
        <v>0</v>
      </c>
      <c r="P232" s="30">
        <f>IF(P$137="","",SUMPRODUCT(--(db!$B$2:$B$6347=$E232),(LEN(db!$G$2:$G$6347)-LEN(SUBSTITUTE((UPPER(db!$G$2:$G$6347)),UPPER(P$137),"")))/LEN(P$137)))</f>
        <v>0</v>
      </c>
      <c r="Q232" s="30">
        <f>IF(Q$137="","",SUMPRODUCT(--(db!$B$2:$B$6347=$E232),(LEN(db!$G$2:$G$6347)-LEN(SUBSTITUTE((UPPER(db!$G$2:$G$6347)),UPPER(Q$137),"")))/LEN(Q$137)))</f>
        <v>0</v>
      </c>
      <c r="R232" s="30">
        <f>IF(R$137="","",SUMPRODUCT(--(db!$B$2:$B$6347=$E232),(LEN(db!$G$2:$G$6347)-LEN(SUBSTITUTE((UPPER(db!$G$2:$G$6347)),UPPER(R$137),"")))/LEN(R$137)))</f>
        <v>0</v>
      </c>
      <c r="S232" s="30">
        <f>IF(S$137="","",SUMPRODUCT(--(db!$B$2:$B$6347=$E232),(LEN(db!$G$2:$G$6347)-LEN(SUBSTITUTE((UPPER(db!$G$2:$G$6347)),UPPER(S$137),"")))/LEN(S$137)))</f>
        <v>0</v>
      </c>
      <c r="T232" s="30">
        <f>IF(T$137="","",SUMPRODUCT(--(db!$B$2:$B$6347=$E232),(LEN(db!$G$2:$G$6347)-LEN(SUBSTITUTE((UPPER(db!$G$2:$G$6347)),UPPER(T$137),"")))/LEN(T$137)))</f>
        <v>0</v>
      </c>
      <c r="U232" s="30">
        <f>IF(U$137="","",SUMPRODUCT(--(db!$B$2:$B$6347=$E232),(LEN(db!$G$2:$G$6347)-LEN(SUBSTITUTE((UPPER(db!$G$2:$G$6347)),UPPER(U$137),"")))/LEN(U$137)))</f>
        <v>0</v>
      </c>
      <c r="V232" s="30">
        <f>IF(V$137="","",SUMPRODUCT(--(db!$B$2:$B$6347=$E232),(LEN(db!$G$2:$G$6347)-LEN(SUBSTITUTE((UPPER(db!$G$2:$G$6347)),UPPER(V$137),"")))/LEN(V$137)))</f>
        <v>0</v>
      </c>
      <c r="W232" s="30">
        <f>IF(W$137="","",SUMPRODUCT(--(db!$B$2:$B$6347=$E232),(LEN(db!$G$2:$G$6347)-LEN(SUBSTITUTE((UPPER(db!$G$2:$G$6347)),UPPER(W$137),"")))/LEN(W$137)))</f>
        <v>0</v>
      </c>
      <c r="X232" s="30">
        <f>IF(X$137="","",SUMPRODUCT(--(db!$B$2:$B$6347=$E232),(LEN(db!$G$2:$G$6347)-LEN(SUBSTITUTE((UPPER(db!$G$2:$G$6347)),UPPER(X$137),"")))/LEN(X$137)))</f>
        <v>0</v>
      </c>
      <c r="Y232" s="30">
        <f>IF(Y$137="","",SUMPRODUCT(--(db!$B$2:$B$6347=$E232),(LEN(db!$G$2:$G$6347)-LEN(SUBSTITUTE((UPPER(db!$G$2:$G$6347)),UPPER(Y$137),"")))/LEN(Y$137)))</f>
        <v>0</v>
      </c>
      <c r="Z232" s="30">
        <f>IF(Z$137="","",SUMPRODUCT(--(db!$B$2:$B$6347=$E232),(LEN(db!$G$2:$G$6347)-LEN(SUBSTITUTE((UPPER(db!$G$2:$G$6347)),UPPER(Z$137),"")))/LEN(Z$137)))</f>
        <v>0</v>
      </c>
      <c r="AA232" s="30">
        <f>IF(AA$137="","",SUMPRODUCT(--(db!$B$2:$B$6347=$E232),(LEN(db!$G$2:$G$6347)-LEN(SUBSTITUTE((UPPER(db!$G$2:$G$6347)),UPPER(AA$137),"")))/LEN(AA$137)))</f>
        <v>0</v>
      </c>
      <c r="AB232" s="30">
        <f>IF(AB$137="","",SUMPRODUCT(--(db!$B$2:$B$6347=$E232),(LEN(db!$G$2:$G$6347)-LEN(SUBSTITUTE((UPPER(db!$G$2:$G$6347)),UPPER(AB$137),"")))/LEN(AB$137)))</f>
        <v>0</v>
      </c>
      <c r="AC232" s="30">
        <f>IF(AC$137="","",SUMPRODUCT(--(db!$B$2:$B$6347=$E232),(LEN(db!$G$2:$G$6347)-LEN(SUBSTITUTE((UPPER(db!$G$2:$G$6347)),UPPER(AC$137),"")))/LEN(AC$137)))</f>
        <v>0</v>
      </c>
      <c r="AD232" s="30">
        <f>IF(AD$137="","",SUMPRODUCT(--(db!$B$2:$B$6347=$E232),(LEN(db!$G$2:$G$6347)-LEN(SUBSTITUTE((UPPER(db!$G$2:$G$6347)),UPPER(AD$137),"")))/LEN(AD$137)))</f>
        <v>0</v>
      </c>
      <c r="AE232" s="30">
        <f>IF(AE$137="","",SUMPRODUCT(--(db!$B$2:$B$6347=$E232),(LEN(db!$G$2:$G$6347)-LEN(SUBSTITUTE((UPPER(db!$G$2:$G$6347)),UPPER(AE$137),"")))/LEN(AE$137)))</f>
        <v>0</v>
      </c>
      <c r="AF232" s="30">
        <f>IF(AF$137="","",SUMPRODUCT(--(db!$B$2:$B$6347=$E232),(LEN(db!$G$2:$G$6347)-LEN(SUBSTITUTE((UPPER(db!$G$2:$G$6347)),UPPER(AF$137),"")))/LEN(AF$137)))</f>
        <v>0</v>
      </c>
      <c r="AG232" s="30">
        <f>IF(AG$137="","",SUMPRODUCT(--(db!$B$2:$B$6347=$E232),(LEN(db!$G$2:$G$6347)-LEN(SUBSTITUTE((UPPER(db!$G$2:$G$6347)),UPPER(AG$137),"")))/LEN(AG$137)))</f>
        <v>0</v>
      </c>
      <c r="AH232" s="30">
        <f>IF(AH$137="","",SUMPRODUCT(--(db!$B$2:$B$6347=$E232),(LEN(db!$G$2:$G$6347)-LEN(SUBSTITUTE((UPPER(db!$G$2:$G$6347)),UPPER(AH$137),"")))/LEN(AH$137)))</f>
        <v>0</v>
      </c>
      <c r="AI232" s="30">
        <f>IF(AI$137="","",SUMPRODUCT(--(db!$B$2:$B$6347=$E232),(LEN(db!$G$2:$G$6347)-LEN(SUBSTITUTE((UPPER(db!$G$2:$G$6347)),UPPER(AI$137),"")))/LEN(AI$137)))</f>
        <v>0</v>
      </c>
      <c r="AJ232" s="30">
        <f>IF(AJ$137="","",SUMPRODUCT(--(db!$B$2:$B$6347=$E232),(LEN(db!$G$2:$G$6347)-LEN(SUBSTITUTE((UPPER(db!$G$2:$G$6347)),UPPER(AJ$137),"")))/LEN(AJ$137)))</f>
        <v>0</v>
      </c>
      <c r="AK232" s="30">
        <f>IF(AK$137="","",SUMPRODUCT(--(db!$B$2:$B$6347=$E232),(LEN(db!$G$2:$G$6347)-LEN(SUBSTITUTE((UPPER(db!$G$2:$G$6347)),UPPER(AK$137),"")))/LEN(AK$137)))</f>
        <v>0</v>
      </c>
      <c r="AL232" s="30">
        <f>IF(AL$137="","",SUMPRODUCT(--(db!$B$2:$B$6347=$E232),(LEN(db!$G$2:$G$6347)-LEN(SUBSTITUTE((UPPER(db!$G$2:$G$6347)),UPPER(AL$137),"")))/LEN(AL$137)))</f>
        <v>0</v>
      </c>
      <c r="AM232" s="30">
        <f>IF(AM$137="","",SUMPRODUCT(--(db!$B$2:$B$6347=$E232),(LEN(db!$G$2:$G$6347)-LEN(SUBSTITUTE((UPPER(db!$G$2:$G$6347)),UPPER(AM$137),"")))/LEN(AM$137)))</f>
        <v>0</v>
      </c>
      <c r="AN232" s="30">
        <f>IF(AN$137="","",SUMPRODUCT(--(db!$B$2:$B$6347=$E232),(LEN(db!$G$2:$G$6347)-LEN(SUBSTITUTE((UPPER(db!$G$2:$G$6347)),UPPER(AN$137),"")))/LEN(AN$137)))</f>
        <v>0</v>
      </c>
      <c r="AO232" s="30">
        <f>IF(AO$137="","",SUMPRODUCT(--(db!$B$2:$B$6347=$E232),(LEN(db!$G$2:$G$6347)-LEN(SUBSTITUTE((UPPER(db!$G$2:$G$6347)),UPPER(AO$137),"")))/LEN(AO$137)))</f>
        <v>0</v>
      </c>
      <c r="AP232" s="30">
        <f>IF(AP$137="","",SUMPRODUCT(--(db!$B$2:$B$6347=$E232),(LEN(db!$G$2:$G$6347)-LEN(SUBSTITUTE((UPPER(db!$G$2:$G$6347)),UPPER(AP$137),"")))/LEN(AP$137)))</f>
        <v>0</v>
      </c>
      <c r="AQ232" s="230">
        <f>IF(AQ$137="","",SUMPRODUCT(--(db!$B$2:$B$6347=$E232),(LEN(db!$G$2:$G$6347)-LEN(SUBSTITUTE((UPPER(db!$G$2:$G$6347)),UPPER(AQ$137),"")))/LEN(AQ$137)))</f>
        <v>0</v>
      </c>
      <c r="AR232" s="120">
        <v>95</v>
      </c>
      <c r="AS232" s="115"/>
      <c r="AT232" s="115"/>
      <c r="AU232" s="122">
        <f t="shared" si="36"/>
        <v>0</v>
      </c>
    </row>
    <row r="233" spans="3:47" x14ac:dyDescent="0.25">
      <c r="C233" s="115"/>
      <c r="D233" s="115"/>
      <c r="E233" s="116">
        <v>96</v>
      </c>
      <c r="F233" s="221">
        <f>IF(F$137="","",SUMPRODUCT(--(db!$B$2:$B$6347=$E233),(LEN(db!$G$2:$G$6347)-LEN(SUBSTITUTE((UPPER(db!$G$2:$G$6347)),UPPER(F$137),"")))/LEN(F$137)))</f>
        <v>0</v>
      </c>
      <c r="G233" s="30">
        <f>IF(G$137="","",SUMPRODUCT(--(db!$B$2:$B$6347=$E233),(LEN(db!$G$2:$G$6347)-LEN(SUBSTITUTE((UPPER(db!$G$2:$G$6347)),UPPER(G$137),"")))/LEN(G$137)))</f>
        <v>0</v>
      </c>
      <c r="H233" s="30">
        <f>IF(H$137="","",SUMPRODUCT(--(db!$B$2:$B$6347=$E233),(LEN(db!$G$2:$G$6347)-LEN(SUBSTITUTE((UPPER(db!$G$2:$G$6347)),UPPER(H$137),"")))/LEN(H$137)))</f>
        <v>0</v>
      </c>
      <c r="I233" s="30">
        <f>IF(I$137="","",SUMPRODUCT(--(db!$B$2:$B$6347=$E233),(LEN(db!$G$2:$G$6347)-LEN(SUBSTITUTE((UPPER(db!$G$2:$G$6347)),UPPER(I$137),"")))/LEN(I$137)))</f>
        <v>0</v>
      </c>
      <c r="J233" s="30">
        <f>IF(J$137="","",SUMPRODUCT(--(db!$B$2:$B$6347=$E233),(LEN(db!$G$2:$G$6347)-LEN(SUBSTITUTE((UPPER(db!$G$2:$G$6347)),UPPER(J$137),"")))/LEN(J$137)))</f>
        <v>0</v>
      </c>
      <c r="K233" s="30">
        <f>IF(K$137="","",SUMPRODUCT(--(db!$B$2:$B$6347=$E233),(LEN(db!$G$2:$G$6347)-LEN(SUBSTITUTE((UPPER(db!$G$2:$G$6347)),UPPER(K$137),"")))/LEN(K$137)))</f>
        <v>0</v>
      </c>
      <c r="L233" s="30">
        <f>IF(L$137="","",SUMPRODUCT(--(db!$B$2:$B$6347=$E233),(LEN(db!$G$2:$G$6347)-LEN(SUBSTITUTE((UPPER(db!$G$2:$G$6347)),UPPER(L$137),"")))/LEN(L$137)))</f>
        <v>0</v>
      </c>
      <c r="M233" s="30">
        <f>IF(M$137="","",SUMPRODUCT(--(db!$B$2:$B$6347=$E233),(LEN(db!$G$2:$G$6347)-LEN(SUBSTITUTE((UPPER(db!$G$2:$G$6347)),UPPER(M$137),"")))/LEN(M$137)))</f>
        <v>0</v>
      </c>
      <c r="N233" s="30">
        <f>IF(N$137="","",SUMPRODUCT(--(db!$B$2:$B$6347=$E233),(LEN(db!$G$2:$G$6347)-LEN(SUBSTITUTE((UPPER(db!$G$2:$G$6347)),UPPER(N$137),"")))/LEN(N$137)))</f>
        <v>0</v>
      </c>
      <c r="O233" s="30">
        <f>IF(O$137="","",SUMPRODUCT(--(db!$B$2:$B$6347=$E233),(LEN(db!$G$2:$G$6347)-LEN(SUBSTITUTE((UPPER(db!$G$2:$G$6347)),UPPER(O$137),"")))/LEN(O$137)))</f>
        <v>0</v>
      </c>
      <c r="P233" s="30">
        <f>IF(P$137="","",SUMPRODUCT(--(db!$B$2:$B$6347=$E233),(LEN(db!$G$2:$G$6347)-LEN(SUBSTITUTE((UPPER(db!$G$2:$G$6347)),UPPER(P$137),"")))/LEN(P$137)))</f>
        <v>0</v>
      </c>
      <c r="Q233" s="30">
        <f>IF(Q$137="","",SUMPRODUCT(--(db!$B$2:$B$6347=$E233),(LEN(db!$G$2:$G$6347)-LEN(SUBSTITUTE((UPPER(db!$G$2:$G$6347)),UPPER(Q$137),"")))/LEN(Q$137)))</f>
        <v>0</v>
      </c>
      <c r="R233" s="30">
        <f>IF(R$137="","",SUMPRODUCT(--(db!$B$2:$B$6347=$E233),(LEN(db!$G$2:$G$6347)-LEN(SUBSTITUTE((UPPER(db!$G$2:$G$6347)),UPPER(R$137),"")))/LEN(R$137)))</f>
        <v>0</v>
      </c>
      <c r="S233" s="30">
        <f>IF(S$137="","",SUMPRODUCT(--(db!$B$2:$B$6347=$E233),(LEN(db!$G$2:$G$6347)-LEN(SUBSTITUTE((UPPER(db!$G$2:$G$6347)),UPPER(S$137),"")))/LEN(S$137)))</f>
        <v>0</v>
      </c>
      <c r="T233" s="30">
        <f>IF(T$137="","",SUMPRODUCT(--(db!$B$2:$B$6347=$E233),(LEN(db!$G$2:$G$6347)-LEN(SUBSTITUTE((UPPER(db!$G$2:$G$6347)),UPPER(T$137),"")))/LEN(T$137)))</f>
        <v>0</v>
      </c>
      <c r="U233" s="30">
        <f>IF(U$137="","",SUMPRODUCT(--(db!$B$2:$B$6347=$E233),(LEN(db!$G$2:$G$6347)-LEN(SUBSTITUTE((UPPER(db!$G$2:$G$6347)),UPPER(U$137),"")))/LEN(U$137)))</f>
        <v>0</v>
      </c>
      <c r="V233" s="30">
        <f>IF(V$137="","",SUMPRODUCT(--(db!$B$2:$B$6347=$E233),(LEN(db!$G$2:$G$6347)-LEN(SUBSTITUTE((UPPER(db!$G$2:$G$6347)),UPPER(V$137),"")))/LEN(V$137)))</f>
        <v>0</v>
      </c>
      <c r="W233" s="30">
        <f>IF(W$137="","",SUMPRODUCT(--(db!$B$2:$B$6347=$E233),(LEN(db!$G$2:$G$6347)-LEN(SUBSTITUTE((UPPER(db!$G$2:$G$6347)),UPPER(W$137),"")))/LEN(W$137)))</f>
        <v>0</v>
      </c>
      <c r="X233" s="30">
        <f>IF(X$137="","",SUMPRODUCT(--(db!$B$2:$B$6347=$E233),(LEN(db!$G$2:$G$6347)-LEN(SUBSTITUTE((UPPER(db!$G$2:$G$6347)),UPPER(X$137),"")))/LEN(X$137)))</f>
        <v>0</v>
      </c>
      <c r="Y233" s="30">
        <f>IF(Y$137="","",SUMPRODUCT(--(db!$B$2:$B$6347=$E233),(LEN(db!$G$2:$G$6347)-LEN(SUBSTITUTE((UPPER(db!$G$2:$G$6347)),UPPER(Y$137),"")))/LEN(Y$137)))</f>
        <v>0</v>
      </c>
      <c r="Z233" s="30">
        <f>IF(Z$137="","",SUMPRODUCT(--(db!$B$2:$B$6347=$E233),(LEN(db!$G$2:$G$6347)-LEN(SUBSTITUTE((UPPER(db!$G$2:$G$6347)),UPPER(Z$137),"")))/LEN(Z$137)))</f>
        <v>0</v>
      </c>
      <c r="AA233" s="30">
        <f>IF(AA$137="","",SUMPRODUCT(--(db!$B$2:$B$6347=$E233),(LEN(db!$G$2:$G$6347)-LEN(SUBSTITUTE((UPPER(db!$G$2:$G$6347)),UPPER(AA$137),"")))/LEN(AA$137)))</f>
        <v>0</v>
      </c>
      <c r="AB233" s="30">
        <f>IF(AB$137="","",SUMPRODUCT(--(db!$B$2:$B$6347=$E233),(LEN(db!$G$2:$G$6347)-LEN(SUBSTITUTE((UPPER(db!$G$2:$G$6347)),UPPER(AB$137),"")))/LEN(AB$137)))</f>
        <v>0</v>
      </c>
      <c r="AC233" s="30">
        <f>IF(AC$137="","",SUMPRODUCT(--(db!$B$2:$B$6347=$E233),(LEN(db!$G$2:$G$6347)-LEN(SUBSTITUTE((UPPER(db!$G$2:$G$6347)),UPPER(AC$137),"")))/LEN(AC$137)))</f>
        <v>0</v>
      </c>
      <c r="AD233" s="30">
        <f>IF(AD$137="","",SUMPRODUCT(--(db!$B$2:$B$6347=$E233),(LEN(db!$G$2:$G$6347)-LEN(SUBSTITUTE((UPPER(db!$G$2:$G$6347)),UPPER(AD$137),"")))/LEN(AD$137)))</f>
        <v>0</v>
      </c>
      <c r="AE233" s="30">
        <f>IF(AE$137="","",SUMPRODUCT(--(db!$B$2:$B$6347=$E233),(LEN(db!$G$2:$G$6347)-LEN(SUBSTITUTE((UPPER(db!$G$2:$G$6347)),UPPER(AE$137),"")))/LEN(AE$137)))</f>
        <v>0</v>
      </c>
      <c r="AF233" s="30">
        <f>IF(AF$137="","",SUMPRODUCT(--(db!$B$2:$B$6347=$E233),(LEN(db!$G$2:$G$6347)-LEN(SUBSTITUTE((UPPER(db!$G$2:$G$6347)),UPPER(AF$137),"")))/LEN(AF$137)))</f>
        <v>0</v>
      </c>
      <c r="AG233" s="30">
        <f>IF(AG$137="","",SUMPRODUCT(--(db!$B$2:$B$6347=$E233),(LEN(db!$G$2:$G$6347)-LEN(SUBSTITUTE((UPPER(db!$G$2:$G$6347)),UPPER(AG$137),"")))/LEN(AG$137)))</f>
        <v>0</v>
      </c>
      <c r="AH233" s="30">
        <f>IF(AH$137="","",SUMPRODUCT(--(db!$B$2:$B$6347=$E233),(LEN(db!$G$2:$G$6347)-LEN(SUBSTITUTE((UPPER(db!$G$2:$G$6347)),UPPER(AH$137),"")))/LEN(AH$137)))</f>
        <v>0</v>
      </c>
      <c r="AI233" s="30">
        <f>IF(AI$137="","",SUMPRODUCT(--(db!$B$2:$B$6347=$E233),(LEN(db!$G$2:$G$6347)-LEN(SUBSTITUTE((UPPER(db!$G$2:$G$6347)),UPPER(AI$137),"")))/LEN(AI$137)))</f>
        <v>0</v>
      </c>
      <c r="AJ233" s="30">
        <f>IF(AJ$137="","",SUMPRODUCT(--(db!$B$2:$B$6347=$E233),(LEN(db!$G$2:$G$6347)-LEN(SUBSTITUTE((UPPER(db!$G$2:$G$6347)),UPPER(AJ$137),"")))/LEN(AJ$137)))</f>
        <v>0</v>
      </c>
      <c r="AK233" s="30">
        <f>IF(AK$137="","",SUMPRODUCT(--(db!$B$2:$B$6347=$E233),(LEN(db!$G$2:$G$6347)-LEN(SUBSTITUTE((UPPER(db!$G$2:$G$6347)),UPPER(AK$137),"")))/LEN(AK$137)))</f>
        <v>0</v>
      </c>
      <c r="AL233" s="30">
        <f>IF(AL$137="","",SUMPRODUCT(--(db!$B$2:$B$6347=$E233),(LEN(db!$G$2:$G$6347)-LEN(SUBSTITUTE((UPPER(db!$G$2:$G$6347)),UPPER(AL$137),"")))/LEN(AL$137)))</f>
        <v>0</v>
      </c>
      <c r="AM233" s="30">
        <f>IF(AM$137="","",SUMPRODUCT(--(db!$B$2:$B$6347=$E233),(LEN(db!$G$2:$G$6347)-LEN(SUBSTITUTE((UPPER(db!$G$2:$G$6347)),UPPER(AM$137),"")))/LEN(AM$137)))</f>
        <v>0</v>
      </c>
      <c r="AN233" s="30">
        <f>IF(AN$137="","",SUMPRODUCT(--(db!$B$2:$B$6347=$E233),(LEN(db!$G$2:$G$6347)-LEN(SUBSTITUTE((UPPER(db!$G$2:$G$6347)),UPPER(AN$137),"")))/LEN(AN$137)))</f>
        <v>0</v>
      </c>
      <c r="AO233" s="30">
        <f>IF(AO$137="","",SUMPRODUCT(--(db!$B$2:$B$6347=$E233),(LEN(db!$G$2:$G$6347)-LEN(SUBSTITUTE((UPPER(db!$G$2:$G$6347)),UPPER(AO$137),"")))/LEN(AO$137)))</f>
        <v>0</v>
      </c>
      <c r="AP233" s="30">
        <f>IF(AP$137="","",SUMPRODUCT(--(db!$B$2:$B$6347=$E233),(LEN(db!$G$2:$G$6347)-LEN(SUBSTITUTE((UPPER(db!$G$2:$G$6347)),UPPER(AP$137),"")))/LEN(AP$137)))</f>
        <v>0</v>
      </c>
      <c r="AQ233" s="222">
        <f>IF(AQ$137="","",SUMPRODUCT(--(db!$B$2:$B$6347=$E233),(LEN(db!$G$2:$G$6347)-LEN(SUBSTITUTE((UPPER(db!$G$2:$G$6347)),UPPER(AQ$137),"")))/LEN(AQ$137)))</f>
        <v>0</v>
      </c>
      <c r="AR233" s="120">
        <v>96</v>
      </c>
      <c r="AS233" s="115"/>
      <c r="AT233" s="115"/>
      <c r="AU233" s="122">
        <f t="shared" si="36"/>
        <v>0</v>
      </c>
    </row>
    <row r="234" spans="3:47" x14ac:dyDescent="0.25">
      <c r="C234" s="115"/>
      <c r="D234" s="115"/>
      <c r="E234" s="116">
        <v>97</v>
      </c>
      <c r="F234" s="221">
        <f>IF(F$137="","",SUMPRODUCT(--(db!$B$2:$B$6347=$E234),(LEN(db!$G$2:$G$6347)-LEN(SUBSTITUTE((UPPER(db!$G$2:$G$6347)),UPPER(F$137),"")))/LEN(F$137)))</f>
        <v>0</v>
      </c>
      <c r="G234" s="30">
        <f>IF(G$137="","",SUMPRODUCT(--(db!$B$2:$B$6347=$E234),(LEN(db!$G$2:$G$6347)-LEN(SUBSTITUTE((UPPER(db!$G$2:$G$6347)),UPPER(G$137),"")))/LEN(G$137)))</f>
        <v>0</v>
      </c>
      <c r="H234" s="30">
        <f>IF(H$137="","",SUMPRODUCT(--(db!$B$2:$B$6347=$E234),(LEN(db!$G$2:$G$6347)-LEN(SUBSTITUTE((UPPER(db!$G$2:$G$6347)),UPPER(H$137),"")))/LEN(H$137)))</f>
        <v>0</v>
      </c>
      <c r="I234" s="30">
        <f>IF(I$137="","",SUMPRODUCT(--(db!$B$2:$B$6347=$E234),(LEN(db!$G$2:$G$6347)-LEN(SUBSTITUTE((UPPER(db!$G$2:$G$6347)),UPPER(I$137),"")))/LEN(I$137)))</f>
        <v>0</v>
      </c>
      <c r="J234" s="30">
        <f>IF(J$137="","",SUMPRODUCT(--(db!$B$2:$B$6347=$E234),(LEN(db!$G$2:$G$6347)-LEN(SUBSTITUTE((UPPER(db!$G$2:$G$6347)),UPPER(J$137),"")))/LEN(J$137)))</f>
        <v>0</v>
      </c>
      <c r="K234" s="30">
        <f>IF(K$137="","",SUMPRODUCT(--(db!$B$2:$B$6347=$E234),(LEN(db!$G$2:$G$6347)-LEN(SUBSTITUTE((UPPER(db!$G$2:$G$6347)),UPPER(K$137),"")))/LEN(K$137)))</f>
        <v>0</v>
      </c>
      <c r="L234" s="30">
        <f>IF(L$137="","",SUMPRODUCT(--(db!$B$2:$B$6347=$E234),(LEN(db!$G$2:$G$6347)-LEN(SUBSTITUTE((UPPER(db!$G$2:$G$6347)),UPPER(L$137),"")))/LEN(L$137)))</f>
        <v>0</v>
      </c>
      <c r="M234" s="30">
        <f>IF(M$137="","",SUMPRODUCT(--(db!$B$2:$B$6347=$E234),(LEN(db!$G$2:$G$6347)-LEN(SUBSTITUTE((UPPER(db!$G$2:$G$6347)),UPPER(M$137),"")))/LEN(M$137)))</f>
        <v>0</v>
      </c>
      <c r="N234" s="30">
        <f>IF(N$137="","",SUMPRODUCT(--(db!$B$2:$B$6347=$E234),(LEN(db!$G$2:$G$6347)-LEN(SUBSTITUTE((UPPER(db!$G$2:$G$6347)),UPPER(N$137),"")))/LEN(N$137)))</f>
        <v>0</v>
      </c>
      <c r="O234" s="30">
        <f>IF(O$137="","",SUMPRODUCT(--(db!$B$2:$B$6347=$E234),(LEN(db!$G$2:$G$6347)-LEN(SUBSTITUTE((UPPER(db!$G$2:$G$6347)),UPPER(O$137),"")))/LEN(O$137)))</f>
        <v>0</v>
      </c>
      <c r="P234" s="30">
        <f>IF(P$137="","",SUMPRODUCT(--(db!$B$2:$B$6347=$E234),(LEN(db!$G$2:$G$6347)-LEN(SUBSTITUTE((UPPER(db!$G$2:$G$6347)),UPPER(P$137),"")))/LEN(P$137)))</f>
        <v>0</v>
      </c>
      <c r="Q234" s="30">
        <f>IF(Q$137="","",SUMPRODUCT(--(db!$B$2:$B$6347=$E234),(LEN(db!$G$2:$G$6347)-LEN(SUBSTITUTE((UPPER(db!$G$2:$G$6347)),UPPER(Q$137),"")))/LEN(Q$137)))</f>
        <v>0</v>
      </c>
      <c r="R234" s="30">
        <f>IF(R$137="","",SUMPRODUCT(--(db!$B$2:$B$6347=$E234),(LEN(db!$G$2:$G$6347)-LEN(SUBSTITUTE((UPPER(db!$G$2:$G$6347)),UPPER(R$137),"")))/LEN(R$137)))</f>
        <v>0</v>
      </c>
      <c r="S234" s="30">
        <f>IF(S$137="","",SUMPRODUCT(--(db!$B$2:$B$6347=$E234),(LEN(db!$G$2:$G$6347)-LEN(SUBSTITUTE((UPPER(db!$G$2:$G$6347)),UPPER(S$137),"")))/LEN(S$137)))</f>
        <v>0</v>
      </c>
      <c r="T234" s="30">
        <f>IF(T$137="","",SUMPRODUCT(--(db!$B$2:$B$6347=$E234),(LEN(db!$G$2:$G$6347)-LEN(SUBSTITUTE((UPPER(db!$G$2:$G$6347)),UPPER(T$137),"")))/LEN(T$137)))</f>
        <v>0</v>
      </c>
      <c r="U234" s="30">
        <f>IF(U$137="","",SUMPRODUCT(--(db!$B$2:$B$6347=$E234),(LEN(db!$G$2:$G$6347)-LEN(SUBSTITUTE((UPPER(db!$G$2:$G$6347)),UPPER(U$137),"")))/LEN(U$137)))</f>
        <v>0</v>
      </c>
      <c r="V234" s="30">
        <f>IF(V$137="","",SUMPRODUCT(--(db!$B$2:$B$6347=$E234),(LEN(db!$G$2:$G$6347)-LEN(SUBSTITUTE((UPPER(db!$G$2:$G$6347)),UPPER(V$137),"")))/LEN(V$137)))</f>
        <v>0</v>
      </c>
      <c r="W234" s="30">
        <f>IF(W$137="","",SUMPRODUCT(--(db!$B$2:$B$6347=$E234),(LEN(db!$G$2:$G$6347)-LEN(SUBSTITUTE((UPPER(db!$G$2:$G$6347)),UPPER(W$137),"")))/LEN(W$137)))</f>
        <v>0</v>
      </c>
      <c r="X234" s="30">
        <f>IF(X$137="","",SUMPRODUCT(--(db!$B$2:$B$6347=$E234),(LEN(db!$G$2:$G$6347)-LEN(SUBSTITUTE((UPPER(db!$G$2:$G$6347)),UPPER(X$137),"")))/LEN(X$137)))</f>
        <v>0</v>
      </c>
      <c r="Y234" s="30">
        <f>IF(Y$137="","",SUMPRODUCT(--(db!$B$2:$B$6347=$E234),(LEN(db!$G$2:$G$6347)-LEN(SUBSTITUTE((UPPER(db!$G$2:$G$6347)),UPPER(Y$137),"")))/LEN(Y$137)))</f>
        <v>0</v>
      </c>
      <c r="Z234" s="30">
        <f>IF(Z$137="","",SUMPRODUCT(--(db!$B$2:$B$6347=$E234),(LEN(db!$G$2:$G$6347)-LEN(SUBSTITUTE((UPPER(db!$G$2:$G$6347)),UPPER(Z$137),"")))/LEN(Z$137)))</f>
        <v>0</v>
      </c>
      <c r="AA234" s="30">
        <f>IF(AA$137="","",SUMPRODUCT(--(db!$B$2:$B$6347=$E234),(LEN(db!$G$2:$G$6347)-LEN(SUBSTITUTE((UPPER(db!$G$2:$G$6347)),UPPER(AA$137),"")))/LEN(AA$137)))</f>
        <v>0</v>
      </c>
      <c r="AB234" s="30">
        <f>IF(AB$137="","",SUMPRODUCT(--(db!$B$2:$B$6347=$E234),(LEN(db!$G$2:$G$6347)-LEN(SUBSTITUTE((UPPER(db!$G$2:$G$6347)),UPPER(AB$137),"")))/LEN(AB$137)))</f>
        <v>0</v>
      </c>
      <c r="AC234" s="30">
        <f>IF(AC$137="","",SUMPRODUCT(--(db!$B$2:$B$6347=$E234),(LEN(db!$G$2:$G$6347)-LEN(SUBSTITUTE((UPPER(db!$G$2:$G$6347)),UPPER(AC$137),"")))/LEN(AC$137)))</f>
        <v>0</v>
      </c>
      <c r="AD234" s="30">
        <f>IF(AD$137="","",SUMPRODUCT(--(db!$B$2:$B$6347=$E234),(LEN(db!$G$2:$G$6347)-LEN(SUBSTITUTE((UPPER(db!$G$2:$G$6347)),UPPER(AD$137),"")))/LEN(AD$137)))</f>
        <v>0</v>
      </c>
      <c r="AE234" s="30">
        <f>IF(AE$137="","",SUMPRODUCT(--(db!$B$2:$B$6347=$E234),(LEN(db!$G$2:$G$6347)-LEN(SUBSTITUTE((UPPER(db!$G$2:$G$6347)),UPPER(AE$137),"")))/LEN(AE$137)))</f>
        <v>0</v>
      </c>
      <c r="AF234" s="30">
        <f>IF(AF$137="","",SUMPRODUCT(--(db!$B$2:$B$6347=$E234),(LEN(db!$G$2:$G$6347)-LEN(SUBSTITUTE((UPPER(db!$G$2:$G$6347)),UPPER(AF$137),"")))/LEN(AF$137)))</f>
        <v>0</v>
      </c>
      <c r="AG234" s="30">
        <f>IF(AG$137="","",SUMPRODUCT(--(db!$B$2:$B$6347=$E234),(LEN(db!$G$2:$G$6347)-LEN(SUBSTITUTE((UPPER(db!$G$2:$G$6347)),UPPER(AG$137),"")))/LEN(AG$137)))</f>
        <v>0</v>
      </c>
      <c r="AH234" s="30">
        <f>IF(AH$137="","",SUMPRODUCT(--(db!$B$2:$B$6347=$E234),(LEN(db!$G$2:$G$6347)-LEN(SUBSTITUTE((UPPER(db!$G$2:$G$6347)),UPPER(AH$137),"")))/LEN(AH$137)))</f>
        <v>0</v>
      </c>
      <c r="AI234" s="30">
        <f>IF(AI$137="","",SUMPRODUCT(--(db!$B$2:$B$6347=$E234),(LEN(db!$G$2:$G$6347)-LEN(SUBSTITUTE((UPPER(db!$G$2:$G$6347)),UPPER(AI$137),"")))/LEN(AI$137)))</f>
        <v>0</v>
      </c>
      <c r="AJ234" s="30">
        <f>IF(AJ$137="","",SUMPRODUCT(--(db!$B$2:$B$6347=$E234),(LEN(db!$G$2:$G$6347)-LEN(SUBSTITUTE((UPPER(db!$G$2:$G$6347)),UPPER(AJ$137),"")))/LEN(AJ$137)))</f>
        <v>0</v>
      </c>
      <c r="AK234" s="30">
        <f>IF(AK$137="","",SUMPRODUCT(--(db!$B$2:$B$6347=$E234),(LEN(db!$G$2:$G$6347)-LEN(SUBSTITUTE((UPPER(db!$G$2:$G$6347)),UPPER(AK$137),"")))/LEN(AK$137)))</f>
        <v>0</v>
      </c>
      <c r="AL234" s="30">
        <f>IF(AL$137="","",SUMPRODUCT(--(db!$B$2:$B$6347=$E234),(LEN(db!$G$2:$G$6347)-LEN(SUBSTITUTE((UPPER(db!$G$2:$G$6347)),UPPER(AL$137),"")))/LEN(AL$137)))</f>
        <v>0</v>
      </c>
      <c r="AM234" s="30">
        <f>IF(AM$137="","",SUMPRODUCT(--(db!$B$2:$B$6347=$E234),(LEN(db!$G$2:$G$6347)-LEN(SUBSTITUTE((UPPER(db!$G$2:$G$6347)),UPPER(AM$137),"")))/LEN(AM$137)))</f>
        <v>0</v>
      </c>
      <c r="AN234" s="30">
        <f>IF(AN$137="","",SUMPRODUCT(--(db!$B$2:$B$6347=$E234),(LEN(db!$G$2:$G$6347)-LEN(SUBSTITUTE((UPPER(db!$G$2:$G$6347)),UPPER(AN$137),"")))/LEN(AN$137)))</f>
        <v>0</v>
      </c>
      <c r="AO234" s="30">
        <f>IF(AO$137="","",SUMPRODUCT(--(db!$B$2:$B$6347=$E234),(LEN(db!$G$2:$G$6347)-LEN(SUBSTITUTE((UPPER(db!$G$2:$G$6347)),UPPER(AO$137),"")))/LEN(AO$137)))</f>
        <v>0</v>
      </c>
      <c r="AP234" s="30">
        <f>IF(AP$137="","",SUMPRODUCT(--(db!$B$2:$B$6347=$E234),(LEN(db!$G$2:$G$6347)-LEN(SUBSTITUTE((UPPER(db!$G$2:$G$6347)),UPPER(AP$137),"")))/LEN(AP$137)))</f>
        <v>0</v>
      </c>
      <c r="AQ234" s="230">
        <f>IF(AQ$137="","",SUMPRODUCT(--(db!$B$2:$B$6347=$E234),(LEN(db!$G$2:$G$6347)-LEN(SUBSTITUTE((UPPER(db!$G$2:$G$6347)),UPPER(AQ$137),"")))/LEN(AQ$137)))</f>
        <v>0</v>
      </c>
      <c r="AR234" s="120">
        <v>97</v>
      </c>
      <c r="AS234" s="115"/>
      <c r="AT234" s="115"/>
      <c r="AU234" s="122">
        <f t="shared" si="36"/>
        <v>0</v>
      </c>
    </row>
    <row r="235" spans="3:47" x14ac:dyDescent="0.25">
      <c r="C235" s="115"/>
      <c r="D235" s="115"/>
      <c r="E235" s="116">
        <v>98</v>
      </c>
      <c r="F235" s="221">
        <f>IF(F$137="","",SUMPRODUCT(--(db!$B$2:$B$6347=$E235),(LEN(db!$G$2:$G$6347)-LEN(SUBSTITUTE((UPPER(db!$G$2:$G$6347)),UPPER(F$137),"")))/LEN(F$137)))</f>
        <v>0</v>
      </c>
      <c r="G235" s="30">
        <f>IF(G$137="","",SUMPRODUCT(--(db!$B$2:$B$6347=$E235),(LEN(db!$G$2:$G$6347)-LEN(SUBSTITUTE((UPPER(db!$G$2:$G$6347)),UPPER(G$137),"")))/LEN(G$137)))</f>
        <v>0</v>
      </c>
      <c r="H235" s="30">
        <f>IF(H$137="","",SUMPRODUCT(--(db!$B$2:$B$6347=$E235),(LEN(db!$G$2:$G$6347)-LEN(SUBSTITUTE((UPPER(db!$G$2:$G$6347)),UPPER(H$137),"")))/LEN(H$137)))</f>
        <v>0</v>
      </c>
      <c r="I235" s="30">
        <f>IF(I$137="","",SUMPRODUCT(--(db!$B$2:$B$6347=$E235),(LEN(db!$G$2:$G$6347)-LEN(SUBSTITUTE((UPPER(db!$G$2:$G$6347)),UPPER(I$137),"")))/LEN(I$137)))</f>
        <v>0</v>
      </c>
      <c r="J235" s="30">
        <f>IF(J$137="","",SUMPRODUCT(--(db!$B$2:$B$6347=$E235),(LEN(db!$G$2:$G$6347)-LEN(SUBSTITUTE((UPPER(db!$G$2:$G$6347)),UPPER(J$137),"")))/LEN(J$137)))</f>
        <v>0</v>
      </c>
      <c r="K235" s="30">
        <f>IF(K$137="","",SUMPRODUCT(--(db!$B$2:$B$6347=$E235),(LEN(db!$G$2:$G$6347)-LEN(SUBSTITUTE((UPPER(db!$G$2:$G$6347)),UPPER(K$137),"")))/LEN(K$137)))</f>
        <v>0</v>
      </c>
      <c r="L235" s="30">
        <f>IF(L$137="","",SUMPRODUCT(--(db!$B$2:$B$6347=$E235),(LEN(db!$G$2:$G$6347)-LEN(SUBSTITUTE((UPPER(db!$G$2:$G$6347)),UPPER(L$137),"")))/LEN(L$137)))</f>
        <v>0</v>
      </c>
      <c r="M235" s="30">
        <f>IF(M$137="","",SUMPRODUCT(--(db!$B$2:$B$6347=$E235),(LEN(db!$G$2:$G$6347)-LEN(SUBSTITUTE((UPPER(db!$G$2:$G$6347)),UPPER(M$137),"")))/LEN(M$137)))</f>
        <v>0</v>
      </c>
      <c r="N235" s="30">
        <f>IF(N$137="","",SUMPRODUCT(--(db!$B$2:$B$6347=$E235),(LEN(db!$G$2:$G$6347)-LEN(SUBSTITUTE((UPPER(db!$G$2:$G$6347)),UPPER(N$137),"")))/LEN(N$137)))</f>
        <v>0</v>
      </c>
      <c r="O235" s="30">
        <f>IF(O$137="","",SUMPRODUCT(--(db!$B$2:$B$6347=$E235),(LEN(db!$G$2:$G$6347)-LEN(SUBSTITUTE((UPPER(db!$G$2:$G$6347)),UPPER(O$137),"")))/LEN(O$137)))</f>
        <v>0</v>
      </c>
      <c r="P235" s="30">
        <f>IF(P$137="","",SUMPRODUCT(--(db!$B$2:$B$6347=$E235),(LEN(db!$G$2:$G$6347)-LEN(SUBSTITUTE((UPPER(db!$G$2:$G$6347)),UPPER(P$137),"")))/LEN(P$137)))</f>
        <v>0</v>
      </c>
      <c r="Q235" s="30">
        <f>IF(Q$137="","",SUMPRODUCT(--(db!$B$2:$B$6347=$E235),(LEN(db!$G$2:$G$6347)-LEN(SUBSTITUTE((UPPER(db!$G$2:$G$6347)),UPPER(Q$137),"")))/LEN(Q$137)))</f>
        <v>0</v>
      </c>
      <c r="R235" s="30">
        <f>IF(R$137="","",SUMPRODUCT(--(db!$B$2:$B$6347=$E235),(LEN(db!$G$2:$G$6347)-LEN(SUBSTITUTE((UPPER(db!$G$2:$G$6347)),UPPER(R$137),"")))/LEN(R$137)))</f>
        <v>0</v>
      </c>
      <c r="S235" s="30">
        <f>IF(S$137="","",SUMPRODUCT(--(db!$B$2:$B$6347=$E235),(LEN(db!$G$2:$G$6347)-LEN(SUBSTITUTE((UPPER(db!$G$2:$G$6347)),UPPER(S$137),"")))/LEN(S$137)))</f>
        <v>0</v>
      </c>
      <c r="T235" s="30">
        <f>IF(T$137="","",SUMPRODUCT(--(db!$B$2:$B$6347=$E235),(LEN(db!$G$2:$G$6347)-LEN(SUBSTITUTE((UPPER(db!$G$2:$G$6347)),UPPER(T$137),"")))/LEN(T$137)))</f>
        <v>0</v>
      </c>
      <c r="U235" s="30">
        <f>IF(U$137="","",SUMPRODUCT(--(db!$B$2:$B$6347=$E235),(LEN(db!$G$2:$G$6347)-LEN(SUBSTITUTE((UPPER(db!$G$2:$G$6347)),UPPER(U$137),"")))/LEN(U$137)))</f>
        <v>0</v>
      </c>
      <c r="V235" s="30">
        <f>IF(V$137="","",SUMPRODUCT(--(db!$B$2:$B$6347=$E235),(LEN(db!$G$2:$G$6347)-LEN(SUBSTITUTE((UPPER(db!$G$2:$G$6347)),UPPER(V$137),"")))/LEN(V$137)))</f>
        <v>0</v>
      </c>
      <c r="W235" s="30">
        <f>IF(W$137="","",SUMPRODUCT(--(db!$B$2:$B$6347=$E235),(LEN(db!$G$2:$G$6347)-LEN(SUBSTITUTE((UPPER(db!$G$2:$G$6347)),UPPER(W$137),"")))/LEN(W$137)))</f>
        <v>0</v>
      </c>
      <c r="X235" s="30">
        <f>IF(X$137="","",SUMPRODUCT(--(db!$B$2:$B$6347=$E235),(LEN(db!$G$2:$G$6347)-LEN(SUBSTITUTE((UPPER(db!$G$2:$G$6347)),UPPER(X$137),"")))/LEN(X$137)))</f>
        <v>0</v>
      </c>
      <c r="Y235" s="30">
        <f>IF(Y$137="","",SUMPRODUCT(--(db!$B$2:$B$6347=$E235),(LEN(db!$G$2:$G$6347)-LEN(SUBSTITUTE((UPPER(db!$G$2:$G$6347)),UPPER(Y$137),"")))/LEN(Y$137)))</f>
        <v>0</v>
      </c>
      <c r="Z235" s="30">
        <f>IF(Z$137="","",SUMPRODUCT(--(db!$B$2:$B$6347=$E235),(LEN(db!$G$2:$G$6347)-LEN(SUBSTITUTE((UPPER(db!$G$2:$G$6347)),UPPER(Z$137),"")))/LEN(Z$137)))</f>
        <v>0</v>
      </c>
      <c r="AA235" s="30">
        <f>IF(AA$137="","",SUMPRODUCT(--(db!$B$2:$B$6347=$E235),(LEN(db!$G$2:$G$6347)-LEN(SUBSTITUTE((UPPER(db!$G$2:$G$6347)),UPPER(AA$137),"")))/LEN(AA$137)))</f>
        <v>0</v>
      </c>
      <c r="AB235" s="30">
        <f>IF(AB$137="","",SUMPRODUCT(--(db!$B$2:$B$6347=$E235),(LEN(db!$G$2:$G$6347)-LEN(SUBSTITUTE((UPPER(db!$G$2:$G$6347)),UPPER(AB$137),"")))/LEN(AB$137)))</f>
        <v>0</v>
      </c>
      <c r="AC235" s="30">
        <f>IF(AC$137="","",SUMPRODUCT(--(db!$B$2:$B$6347=$E235),(LEN(db!$G$2:$G$6347)-LEN(SUBSTITUTE((UPPER(db!$G$2:$G$6347)),UPPER(AC$137),"")))/LEN(AC$137)))</f>
        <v>0</v>
      </c>
      <c r="AD235" s="30">
        <f>IF(AD$137="","",SUMPRODUCT(--(db!$B$2:$B$6347=$E235),(LEN(db!$G$2:$G$6347)-LEN(SUBSTITUTE((UPPER(db!$G$2:$G$6347)),UPPER(AD$137),"")))/LEN(AD$137)))</f>
        <v>0</v>
      </c>
      <c r="AE235" s="30">
        <f>IF(AE$137="","",SUMPRODUCT(--(db!$B$2:$B$6347=$E235),(LEN(db!$G$2:$G$6347)-LEN(SUBSTITUTE((UPPER(db!$G$2:$G$6347)),UPPER(AE$137),"")))/LEN(AE$137)))</f>
        <v>0</v>
      </c>
      <c r="AF235" s="30">
        <f>IF(AF$137="","",SUMPRODUCT(--(db!$B$2:$B$6347=$E235),(LEN(db!$G$2:$G$6347)-LEN(SUBSTITUTE((UPPER(db!$G$2:$G$6347)),UPPER(AF$137),"")))/LEN(AF$137)))</f>
        <v>0</v>
      </c>
      <c r="AG235" s="30">
        <f>IF(AG$137="","",SUMPRODUCT(--(db!$B$2:$B$6347=$E235),(LEN(db!$G$2:$G$6347)-LEN(SUBSTITUTE((UPPER(db!$G$2:$G$6347)),UPPER(AG$137),"")))/LEN(AG$137)))</f>
        <v>0</v>
      </c>
      <c r="AH235" s="30">
        <f>IF(AH$137="","",SUMPRODUCT(--(db!$B$2:$B$6347=$E235),(LEN(db!$G$2:$G$6347)-LEN(SUBSTITUTE((UPPER(db!$G$2:$G$6347)),UPPER(AH$137),"")))/LEN(AH$137)))</f>
        <v>0</v>
      </c>
      <c r="AI235" s="30">
        <f>IF(AI$137="","",SUMPRODUCT(--(db!$B$2:$B$6347=$E235),(LEN(db!$G$2:$G$6347)-LEN(SUBSTITUTE((UPPER(db!$G$2:$G$6347)),UPPER(AI$137),"")))/LEN(AI$137)))</f>
        <v>0</v>
      </c>
      <c r="AJ235" s="30">
        <f>IF(AJ$137="","",SUMPRODUCT(--(db!$B$2:$B$6347=$E235),(LEN(db!$G$2:$G$6347)-LEN(SUBSTITUTE((UPPER(db!$G$2:$G$6347)),UPPER(AJ$137),"")))/LEN(AJ$137)))</f>
        <v>0</v>
      </c>
      <c r="AK235" s="30">
        <f>IF(AK$137="","",SUMPRODUCT(--(db!$B$2:$B$6347=$E235),(LEN(db!$G$2:$G$6347)-LEN(SUBSTITUTE((UPPER(db!$G$2:$G$6347)),UPPER(AK$137),"")))/LEN(AK$137)))</f>
        <v>0</v>
      </c>
      <c r="AL235" s="30">
        <f>IF(AL$137="","",SUMPRODUCT(--(db!$B$2:$B$6347=$E235),(LEN(db!$G$2:$G$6347)-LEN(SUBSTITUTE((UPPER(db!$G$2:$G$6347)),UPPER(AL$137),"")))/LEN(AL$137)))</f>
        <v>0</v>
      </c>
      <c r="AM235" s="30">
        <f>IF(AM$137="","",SUMPRODUCT(--(db!$B$2:$B$6347=$E235),(LEN(db!$G$2:$G$6347)-LEN(SUBSTITUTE((UPPER(db!$G$2:$G$6347)),UPPER(AM$137),"")))/LEN(AM$137)))</f>
        <v>0</v>
      </c>
      <c r="AN235" s="30">
        <f>IF(AN$137="","",SUMPRODUCT(--(db!$B$2:$B$6347=$E235),(LEN(db!$G$2:$G$6347)-LEN(SUBSTITUTE((UPPER(db!$G$2:$G$6347)),UPPER(AN$137),"")))/LEN(AN$137)))</f>
        <v>0</v>
      </c>
      <c r="AO235" s="30">
        <f>IF(AO$137="","",SUMPRODUCT(--(db!$B$2:$B$6347=$E235),(LEN(db!$G$2:$G$6347)-LEN(SUBSTITUTE((UPPER(db!$G$2:$G$6347)),UPPER(AO$137),"")))/LEN(AO$137)))</f>
        <v>0</v>
      </c>
      <c r="AP235" s="30">
        <f>IF(AP$137="","",SUMPRODUCT(--(db!$B$2:$B$6347=$E235),(LEN(db!$G$2:$G$6347)-LEN(SUBSTITUTE((UPPER(db!$G$2:$G$6347)),UPPER(AP$137),"")))/LEN(AP$137)))</f>
        <v>0</v>
      </c>
      <c r="AQ235" s="222">
        <f>IF(AQ$137="","",SUMPRODUCT(--(db!$B$2:$B$6347=$E235),(LEN(db!$G$2:$G$6347)-LEN(SUBSTITUTE((UPPER(db!$G$2:$G$6347)),UPPER(AQ$137),"")))/LEN(AQ$137)))</f>
        <v>0</v>
      </c>
      <c r="AR235" s="120">
        <v>98</v>
      </c>
      <c r="AS235" s="115"/>
      <c r="AT235" s="115"/>
      <c r="AU235" s="122">
        <f t="shared" si="36"/>
        <v>0</v>
      </c>
    </row>
    <row r="236" spans="3:47" x14ac:dyDescent="0.25">
      <c r="C236" s="115"/>
      <c r="D236" s="115"/>
      <c r="E236" s="116">
        <v>99</v>
      </c>
      <c r="F236" s="221">
        <f>IF(F$137="","",SUMPRODUCT(--(db!$B$2:$B$6347=$E236),(LEN(db!$G$2:$G$6347)-LEN(SUBSTITUTE((UPPER(db!$G$2:$G$6347)),UPPER(F$137),"")))/LEN(F$137)))</f>
        <v>0</v>
      </c>
      <c r="G236" s="30">
        <f>IF(G$137="","",SUMPRODUCT(--(db!$B$2:$B$6347=$E236),(LEN(db!$G$2:$G$6347)-LEN(SUBSTITUTE((UPPER(db!$G$2:$G$6347)),UPPER(G$137),"")))/LEN(G$137)))</f>
        <v>0</v>
      </c>
      <c r="H236" s="30">
        <f>IF(H$137="","",SUMPRODUCT(--(db!$B$2:$B$6347=$E236),(LEN(db!$G$2:$G$6347)-LEN(SUBSTITUTE((UPPER(db!$G$2:$G$6347)),UPPER(H$137),"")))/LEN(H$137)))</f>
        <v>0</v>
      </c>
      <c r="I236" s="30">
        <f>IF(I$137="","",SUMPRODUCT(--(db!$B$2:$B$6347=$E236),(LEN(db!$G$2:$G$6347)-LEN(SUBSTITUTE((UPPER(db!$G$2:$G$6347)),UPPER(I$137),"")))/LEN(I$137)))</f>
        <v>0</v>
      </c>
      <c r="J236" s="30">
        <f>IF(J$137="","",SUMPRODUCT(--(db!$B$2:$B$6347=$E236),(LEN(db!$G$2:$G$6347)-LEN(SUBSTITUTE((UPPER(db!$G$2:$G$6347)),UPPER(J$137),"")))/LEN(J$137)))</f>
        <v>0</v>
      </c>
      <c r="K236" s="30">
        <f>IF(K$137="","",SUMPRODUCT(--(db!$B$2:$B$6347=$E236),(LEN(db!$G$2:$G$6347)-LEN(SUBSTITUTE((UPPER(db!$G$2:$G$6347)),UPPER(K$137),"")))/LEN(K$137)))</f>
        <v>0</v>
      </c>
      <c r="L236" s="30">
        <f>IF(L$137="","",SUMPRODUCT(--(db!$B$2:$B$6347=$E236),(LEN(db!$G$2:$G$6347)-LEN(SUBSTITUTE((UPPER(db!$G$2:$G$6347)),UPPER(L$137),"")))/LEN(L$137)))</f>
        <v>0</v>
      </c>
      <c r="M236" s="30">
        <f>IF(M$137="","",SUMPRODUCT(--(db!$B$2:$B$6347=$E236),(LEN(db!$G$2:$G$6347)-LEN(SUBSTITUTE((UPPER(db!$G$2:$G$6347)),UPPER(M$137),"")))/LEN(M$137)))</f>
        <v>0</v>
      </c>
      <c r="N236" s="30">
        <f>IF(N$137="","",SUMPRODUCT(--(db!$B$2:$B$6347=$E236),(LEN(db!$G$2:$G$6347)-LEN(SUBSTITUTE((UPPER(db!$G$2:$G$6347)),UPPER(N$137),"")))/LEN(N$137)))</f>
        <v>0</v>
      </c>
      <c r="O236" s="30">
        <f>IF(O$137="","",SUMPRODUCT(--(db!$B$2:$B$6347=$E236),(LEN(db!$G$2:$G$6347)-LEN(SUBSTITUTE((UPPER(db!$G$2:$G$6347)),UPPER(O$137),"")))/LEN(O$137)))</f>
        <v>0</v>
      </c>
      <c r="P236" s="30">
        <f>IF(P$137="","",SUMPRODUCT(--(db!$B$2:$B$6347=$E236),(LEN(db!$G$2:$G$6347)-LEN(SUBSTITUTE((UPPER(db!$G$2:$G$6347)),UPPER(P$137),"")))/LEN(P$137)))</f>
        <v>0</v>
      </c>
      <c r="Q236" s="30">
        <f>IF(Q$137="","",SUMPRODUCT(--(db!$B$2:$B$6347=$E236),(LEN(db!$G$2:$G$6347)-LEN(SUBSTITUTE((UPPER(db!$G$2:$G$6347)),UPPER(Q$137),"")))/LEN(Q$137)))</f>
        <v>0</v>
      </c>
      <c r="R236" s="30">
        <f>IF(R$137="","",SUMPRODUCT(--(db!$B$2:$B$6347=$E236),(LEN(db!$G$2:$G$6347)-LEN(SUBSTITUTE((UPPER(db!$G$2:$G$6347)),UPPER(R$137),"")))/LEN(R$137)))</f>
        <v>0</v>
      </c>
      <c r="S236" s="30">
        <f>IF(S$137="","",SUMPRODUCT(--(db!$B$2:$B$6347=$E236),(LEN(db!$G$2:$G$6347)-LEN(SUBSTITUTE((UPPER(db!$G$2:$G$6347)),UPPER(S$137),"")))/LEN(S$137)))</f>
        <v>0</v>
      </c>
      <c r="T236" s="30">
        <f>IF(T$137="","",SUMPRODUCT(--(db!$B$2:$B$6347=$E236),(LEN(db!$G$2:$G$6347)-LEN(SUBSTITUTE((UPPER(db!$G$2:$G$6347)),UPPER(T$137),"")))/LEN(T$137)))</f>
        <v>0</v>
      </c>
      <c r="U236" s="30">
        <f>IF(U$137="","",SUMPRODUCT(--(db!$B$2:$B$6347=$E236),(LEN(db!$G$2:$G$6347)-LEN(SUBSTITUTE((UPPER(db!$G$2:$G$6347)),UPPER(U$137),"")))/LEN(U$137)))</f>
        <v>0</v>
      </c>
      <c r="V236" s="30">
        <f>IF(V$137="","",SUMPRODUCT(--(db!$B$2:$B$6347=$E236),(LEN(db!$G$2:$G$6347)-LEN(SUBSTITUTE((UPPER(db!$G$2:$G$6347)),UPPER(V$137),"")))/LEN(V$137)))</f>
        <v>0</v>
      </c>
      <c r="W236" s="30">
        <f>IF(W$137="","",SUMPRODUCT(--(db!$B$2:$B$6347=$E236),(LEN(db!$G$2:$G$6347)-LEN(SUBSTITUTE((UPPER(db!$G$2:$G$6347)),UPPER(W$137),"")))/LEN(W$137)))</f>
        <v>0</v>
      </c>
      <c r="X236" s="30">
        <f>IF(X$137="","",SUMPRODUCT(--(db!$B$2:$B$6347=$E236),(LEN(db!$G$2:$G$6347)-LEN(SUBSTITUTE((UPPER(db!$G$2:$G$6347)),UPPER(X$137),"")))/LEN(X$137)))</f>
        <v>0</v>
      </c>
      <c r="Y236" s="30">
        <f>IF(Y$137="","",SUMPRODUCT(--(db!$B$2:$B$6347=$E236),(LEN(db!$G$2:$G$6347)-LEN(SUBSTITUTE((UPPER(db!$G$2:$G$6347)),UPPER(Y$137),"")))/LEN(Y$137)))</f>
        <v>0</v>
      </c>
      <c r="Z236" s="30">
        <f>IF(Z$137="","",SUMPRODUCT(--(db!$B$2:$B$6347=$E236),(LEN(db!$G$2:$G$6347)-LEN(SUBSTITUTE((UPPER(db!$G$2:$G$6347)),UPPER(Z$137),"")))/LEN(Z$137)))</f>
        <v>0</v>
      </c>
      <c r="AA236" s="30">
        <f>IF(AA$137="","",SUMPRODUCT(--(db!$B$2:$B$6347=$E236),(LEN(db!$G$2:$G$6347)-LEN(SUBSTITUTE((UPPER(db!$G$2:$G$6347)),UPPER(AA$137),"")))/LEN(AA$137)))</f>
        <v>0</v>
      </c>
      <c r="AB236" s="30">
        <f>IF(AB$137="","",SUMPRODUCT(--(db!$B$2:$B$6347=$E236),(LEN(db!$G$2:$G$6347)-LEN(SUBSTITUTE((UPPER(db!$G$2:$G$6347)),UPPER(AB$137),"")))/LEN(AB$137)))</f>
        <v>0</v>
      </c>
      <c r="AC236" s="30">
        <f>IF(AC$137="","",SUMPRODUCT(--(db!$B$2:$B$6347=$E236),(LEN(db!$G$2:$G$6347)-LEN(SUBSTITUTE((UPPER(db!$G$2:$G$6347)),UPPER(AC$137),"")))/LEN(AC$137)))</f>
        <v>0</v>
      </c>
      <c r="AD236" s="30">
        <f>IF(AD$137="","",SUMPRODUCT(--(db!$B$2:$B$6347=$E236),(LEN(db!$G$2:$G$6347)-LEN(SUBSTITUTE((UPPER(db!$G$2:$G$6347)),UPPER(AD$137),"")))/LEN(AD$137)))</f>
        <v>0</v>
      </c>
      <c r="AE236" s="30">
        <f>IF(AE$137="","",SUMPRODUCT(--(db!$B$2:$B$6347=$E236),(LEN(db!$G$2:$G$6347)-LEN(SUBSTITUTE((UPPER(db!$G$2:$G$6347)),UPPER(AE$137),"")))/LEN(AE$137)))</f>
        <v>0</v>
      </c>
      <c r="AF236" s="30">
        <f>IF(AF$137="","",SUMPRODUCT(--(db!$B$2:$B$6347=$E236),(LEN(db!$G$2:$G$6347)-LEN(SUBSTITUTE((UPPER(db!$G$2:$G$6347)),UPPER(AF$137),"")))/LEN(AF$137)))</f>
        <v>0</v>
      </c>
      <c r="AG236" s="30">
        <f>IF(AG$137="","",SUMPRODUCT(--(db!$B$2:$B$6347=$E236),(LEN(db!$G$2:$G$6347)-LEN(SUBSTITUTE((UPPER(db!$G$2:$G$6347)),UPPER(AG$137),"")))/LEN(AG$137)))</f>
        <v>0</v>
      </c>
      <c r="AH236" s="30">
        <f>IF(AH$137="","",SUMPRODUCT(--(db!$B$2:$B$6347=$E236),(LEN(db!$G$2:$G$6347)-LEN(SUBSTITUTE((UPPER(db!$G$2:$G$6347)),UPPER(AH$137),"")))/LEN(AH$137)))</f>
        <v>0</v>
      </c>
      <c r="AI236" s="30">
        <f>IF(AI$137="","",SUMPRODUCT(--(db!$B$2:$B$6347=$E236),(LEN(db!$G$2:$G$6347)-LEN(SUBSTITUTE((UPPER(db!$G$2:$G$6347)),UPPER(AI$137),"")))/LEN(AI$137)))</f>
        <v>0</v>
      </c>
      <c r="AJ236" s="30">
        <f>IF(AJ$137="","",SUMPRODUCT(--(db!$B$2:$B$6347=$E236),(LEN(db!$G$2:$G$6347)-LEN(SUBSTITUTE((UPPER(db!$G$2:$G$6347)),UPPER(AJ$137),"")))/LEN(AJ$137)))</f>
        <v>0</v>
      </c>
      <c r="AK236" s="30">
        <f>IF(AK$137="","",SUMPRODUCT(--(db!$B$2:$B$6347=$E236),(LEN(db!$G$2:$G$6347)-LEN(SUBSTITUTE((UPPER(db!$G$2:$G$6347)),UPPER(AK$137),"")))/LEN(AK$137)))</f>
        <v>0</v>
      </c>
      <c r="AL236" s="30">
        <f>IF(AL$137="","",SUMPRODUCT(--(db!$B$2:$B$6347=$E236),(LEN(db!$G$2:$G$6347)-LEN(SUBSTITUTE((UPPER(db!$G$2:$G$6347)),UPPER(AL$137),"")))/LEN(AL$137)))</f>
        <v>0</v>
      </c>
      <c r="AM236" s="30">
        <f>IF(AM$137="","",SUMPRODUCT(--(db!$B$2:$B$6347=$E236),(LEN(db!$G$2:$G$6347)-LEN(SUBSTITUTE((UPPER(db!$G$2:$G$6347)),UPPER(AM$137),"")))/LEN(AM$137)))</f>
        <v>0</v>
      </c>
      <c r="AN236" s="30">
        <f>IF(AN$137="","",SUMPRODUCT(--(db!$B$2:$B$6347=$E236),(LEN(db!$G$2:$G$6347)-LEN(SUBSTITUTE((UPPER(db!$G$2:$G$6347)),UPPER(AN$137),"")))/LEN(AN$137)))</f>
        <v>0</v>
      </c>
      <c r="AO236" s="30">
        <f>IF(AO$137="","",SUMPRODUCT(--(db!$B$2:$B$6347=$E236),(LEN(db!$G$2:$G$6347)-LEN(SUBSTITUTE((UPPER(db!$G$2:$G$6347)),UPPER(AO$137),"")))/LEN(AO$137)))</f>
        <v>0</v>
      </c>
      <c r="AP236" s="30">
        <f>IF(AP$137="","",SUMPRODUCT(--(db!$B$2:$B$6347=$E236),(LEN(db!$G$2:$G$6347)-LEN(SUBSTITUTE((UPPER(db!$G$2:$G$6347)),UPPER(AP$137),"")))/LEN(AP$137)))</f>
        <v>0</v>
      </c>
      <c r="AQ236" s="222">
        <f>IF(AQ$137="","",SUMPRODUCT(--(db!$B$2:$B$6347=$E236),(LEN(db!$G$2:$G$6347)-LEN(SUBSTITUTE((UPPER(db!$G$2:$G$6347)),UPPER(AQ$137),"")))/LEN(AQ$137)))</f>
        <v>0</v>
      </c>
      <c r="AR236" s="120">
        <v>99</v>
      </c>
      <c r="AS236" s="115"/>
      <c r="AT236" s="115"/>
      <c r="AU236" s="122">
        <f t="shared" si="36"/>
        <v>0</v>
      </c>
    </row>
    <row r="237" spans="3:47" x14ac:dyDescent="0.25">
      <c r="C237" s="115"/>
      <c r="D237" s="115"/>
      <c r="E237" s="116">
        <v>100</v>
      </c>
      <c r="F237" s="221">
        <f>IF(F$137="","",SUMPRODUCT(--(db!$B$2:$B$6347=$E237),(LEN(db!$G$2:$G$6347)-LEN(SUBSTITUTE((UPPER(db!$G$2:$G$6347)),UPPER(F$137),"")))/LEN(F$137)))</f>
        <v>0</v>
      </c>
      <c r="G237" s="30">
        <f>IF(G$137="","",SUMPRODUCT(--(db!$B$2:$B$6347=$E237),(LEN(db!$G$2:$G$6347)-LEN(SUBSTITUTE((UPPER(db!$G$2:$G$6347)),UPPER(G$137),"")))/LEN(G$137)))</f>
        <v>0</v>
      </c>
      <c r="H237" s="30">
        <f>IF(H$137="","",SUMPRODUCT(--(db!$B$2:$B$6347=$E237),(LEN(db!$G$2:$G$6347)-LEN(SUBSTITUTE((UPPER(db!$G$2:$G$6347)),UPPER(H$137),"")))/LEN(H$137)))</f>
        <v>0</v>
      </c>
      <c r="I237" s="30">
        <f>IF(I$137="","",SUMPRODUCT(--(db!$B$2:$B$6347=$E237),(LEN(db!$G$2:$G$6347)-LEN(SUBSTITUTE((UPPER(db!$G$2:$G$6347)),UPPER(I$137),"")))/LEN(I$137)))</f>
        <v>0</v>
      </c>
      <c r="J237" s="30">
        <f>IF(J$137="","",SUMPRODUCT(--(db!$B$2:$B$6347=$E237),(LEN(db!$G$2:$G$6347)-LEN(SUBSTITUTE((UPPER(db!$G$2:$G$6347)),UPPER(J$137),"")))/LEN(J$137)))</f>
        <v>0</v>
      </c>
      <c r="K237" s="30">
        <f>IF(K$137="","",SUMPRODUCT(--(db!$B$2:$B$6347=$E237),(LEN(db!$G$2:$G$6347)-LEN(SUBSTITUTE((UPPER(db!$G$2:$G$6347)),UPPER(K$137),"")))/LEN(K$137)))</f>
        <v>0</v>
      </c>
      <c r="L237" s="30">
        <f>IF(L$137="","",SUMPRODUCT(--(db!$B$2:$B$6347=$E237),(LEN(db!$G$2:$G$6347)-LEN(SUBSTITUTE((UPPER(db!$G$2:$G$6347)),UPPER(L$137),"")))/LEN(L$137)))</f>
        <v>0</v>
      </c>
      <c r="M237" s="30">
        <f>IF(M$137="","",SUMPRODUCT(--(db!$B$2:$B$6347=$E237),(LEN(db!$G$2:$G$6347)-LEN(SUBSTITUTE((UPPER(db!$G$2:$G$6347)),UPPER(M$137),"")))/LEN(M$137)))</f>
        <v>0</v>
      </c>
      <c r="N237" s="30">
        <f>IF(N$137="","",SUMPRODUCT(--(db!$B$2:$B$6347=$E237),(LEN(db!$G$2:$G$6347)-LEN(SUBSTITUTE((UPPER(db!$G$2:$G$6347)),UPPER(N$137),"")))/LEN(N$137)))</f>
        <v>0</v>
      </c>
      <c r="O237" s="30">
        <f>IF(O$137="","",SUMPRODUCT(--(db!$B$2:$B$6347=$E237),(LEN(db!$G$2:$G$6347)-LEN(SUBSTITUTE((UPPER(db!$G$2:$G$6347)),UPPER(O$137),"")))/LEN(O$137)))</f>
        <v>0</v>
      </c>
      <c r="P237" s="30">
        <f>IF(P$137="","",SUMPRODUCT(--(db!$B$2:$B$6347=$E237),(LEN(db!$G$2:$G$6347)-LEN(SUBSTITUTE((UPPER(db!$G$2:$G$6347)),UPPER(P$137),"")))/LEN(P$137)))</f>
        <v>0</v>
      </c>
      <c r="Q237" s="30">
        <f>IF(Q$137="","",SUMPRODUCT(--(db!$B$2:$B$6347=$E237),(LEN(db!$G$2:$G$6347)-LEN(SUBSTITUTE((UPPER(db!$G$2:$G$6347)),UPPER(Q$137),"")))/LEN(Q$137)))</f>
        <v>0</v>
      </c>
      <c r="R237" s="30">
        <f>IF(R$137="","",SUMPRODUCT(--(db!$B$2:$B$6347=$E237),(LEN(db!$G$2:$G$6347)-LEN(SUBSTITUTE((UPPER(db!$G$2:$G$6347)),UPPER(R$137),"")))/LEN(R$137)))</f>
        <v>0</v>
      </c>
      <c r="S237" s="30">
        <f>IF(S$137="","",SUMPRODUCT(--(db!$B$2:$B$6347=$E237),(LEN(db!$G$2:$G$6347)-LEN(SUBSTITUTE((UPPER(db!$G$2:$G$6347)),UPPER(S$137),"")))/LEN(S$137)))</f>
        <v>0</v>
      </c>
      <c r="T237" s="30">
        <f>IF(T$137="","",SUMPRODUCT(--(db!$B$2:$B$6347=$E237),(LEN(db!$G$2:$G$6347)-LEN(SUBSTITUTE((UPPER(db!$G$2:$G$6347)),UPPER(T$137),"")))/LEN(T$137)))</f>
        <v>0</v>
      </c>
      <c r="U237" s="30">
        <f>IF(U$137="","",SUMPRODUCT(--(db!$B$2:$B$6347=$E237),(LEN(db!$G$2:$G$6347)-LEN(SUBSTITUTE((UPPER(db!$G$2:$G$6347)),UPPER(U$137),"")))/LEN(U$137)))</f>
        <v>0</v>
      </c>
      <c r="V237" s="30">
        <f>IF(V$137="","",SUMPRODUCT(--(db!$B$2:$B$6347=$E237),(LEN(db!$G$2:$G$6347)-LEN(SUBSTITUTE((UPPER(db!$G$2:$G$6347)),UPPER(V$137),"")))/LEN(V$137)))</f>
        <v>0</v>
      </c>
      <c r="W237" s="30">
        <f>IF(W$137="","",SUMPRODUCT(--(db!$B$2:$B$6347=$E237),(LEN(db!$G$2:$G$6347)-LEN(SUBSTITUTE((UPPER(db!$G$2:$G$6347)),UPPER(W$137),"")))/LEN(W$137)))</f>
        <v>0</v>
      </c>
      <c r="X237" s="30">
        <f>IF(X$137="","",SUMPRODUCT(--(db!$B$2:$B$6347=$E237),(LEN(db!$G$2:$G$6347)-LEN(SUBSTITUTE((UPPER(db!$G$2:$G$6347)),UPPER(X$137),"")))/LEN(X$137)))</f>
        <v>0</v>
      </c>
      <c r="Y237" s="30">
        <f>IF(Y$137="","",SUMPRODUCT(--(db!$B$2:$B$6347=$E237),(LEN(db!$G$2:$G$6347)-LEN(SUBSTITUTE((UPPER(db!$G$2:$G$6347)),UPPER(Y$137),"")))/LEN(Y$137)))</f>
        <v>0</v>
      </c>
      <c r="Z237" s="30">
        <f>IF(Z$137="","",SUMPRODUCT(--(db!$B$2:$B$6347=$E237),(LEN(db!$G$2:$G$6347)-LEN(SUBSTITUTE((UPPER(db!$G$2:$G$6347)),UPPER(Z$137),"")))/LEN(Z$137)))</f>
        <v>0</v>
      </c>
      <c r="AA237" s="30">
        <f>IF(AA$137="","",SUMPRODUCT(--(db!$B$2:$B$6347=$E237),(LEN(db!$G$2:$G$6347)-LEN(SUBSTITUTE((UPPER(db!$G$2:$G$6347)),UPPER(AA$137),"")))/LEN(AA$137)))</f>
        <v>0</v>
      </c>
      <c r="AB237" s="30">
        <f>IF(AB$137="","",SUMPRODUCT(--(db!$B$2:$B$6347=$E237),(LEN(db!$G$2:$G$6347)-LEN(SUBSTITUTE((UPPER(db!$G$2:$G$6347)),UPPER(AB$137),"")))/LEN(AB$137)))</f>
        <v>0</v>
      </c>
      <c r="AC237" s="30">
        <f>IF(AC$137="","",SUMPRODUCT(--(db!$B$2:$B$6347=$E237),(LEN(db!$G$2:$G$6347)-LEN(SUBSTITUTE((UPPER(db!$G$2:$G$6347)),UPPER(AC$137),"")))/LEN(AC$137)))</f>
        <v>0</v>
      </c>
      <c r="AD237" s="30">
        <f>IF(AD$137="","",SUMPRODUCT(--(db!$B$2:$B$6347=$E237),(LEN(db!$G$2:$G$6347)-LEN(SUBSTITUTE((UPPER(db!$G$2:$G$6347)),UPPER(AD$137),"")))/LEN(AD$137)))</f>
        <v>0</v>
      </c>
      <c r="AE237" s="30">
        <f>IF(AE$137="","",SUMPRODUCT(--(db!$B$2:$B$6347=$E237),(LEN(db!$G$2:$G$6347)-LEN(SUBSTITUTE((UPPER(db!$G$2:$G$6347)),UPPER(AE$137),"")))/LEN(AE$137)))</f>
        <v>0</v>
      </c>
      <c r="AF237" s="30">
        <f>IF(AF$137="","",SUMPRODUCT(--(db!$B$2:$B$6347=$E237),(LEN(db!$G$2:$G$6347)-LEN(SUBSTITUTE((UPPER(db!$G$2:$G$6347)),UPPER(AF$137),"")))/LEN(AF$137)))</f>
        <v>0</v>
      </c>
      <c r="AG237" s="30">
        <f>IF(AG$137="","",SUMPRODUCT(--(db!$B$2:$B$6347=$E237),(LEN(db!$G$2:$G$6347)-LEN(SUBSTITUTE((UPPER(db!$G$2:$G$6347)),UPPER(AG$137),"")))/LEN(AG$137)))</f>
        <v>0</v>
      </c>
      <c r="AH237" s="30">
        <f>IF(AH$137="","",SUMPRODUCT(--(db!$B$2:$B$6347=$E237),(LEN(db!$G$2:$G$6347)-LEN(SUBSTITUTE((UPPER(db!$G$2:$G$6347)),UPPER(AH$137),"")))/LEN(AH$137)))</f>
        <v>0</v>
      </c>
      <c r="AI237" s="30">
        <f>IF(AI$137="","",SUMPRODUCT(--(db!$B$2:$B$6347=$E237),(LEN(db!$G$2:$G$6347)-LEN(SUBSTITUTE((UPPER(db!$G$2:$G$6347)),UPPER(AI$137),"")))/LEN(AI$137)))</f>
        <v>0</v>
      </c>
      <c r="AJ237" s="30">
        <f>IF(AJ$137="","",SUMPRODUCT(--(db!$B$2:$B$6347=$E237),(LEN(db!$G$2:$G$6347)-LEN(SUBSTITUTE((UPPER(db!$G$2:$G$6347)),UPPER(AJ$137),"")))/LEN(AJ$137)))</f>
        <v>0</v>
      </c>
      <c r="AK237" s="30">
        <f>IF(AK$137="","",SUMPRODUCT(--(db!$B$2:$B$6347=$E237),(LEN(db!$G$2:$G$6347)-LEN(SUBSTITUTE((UPPER(db!$G$2:$G$6347)),UPPER(AK$137),"")))/LEN(AK$137)))</f>
        <v>0</v>
      </c>
      <c r="AL237" s="30">
        <f>IF(AL$137="","",SUMPRODUCT(--(db!$B$2:$B$6347=$E237),(LEN(db!$G$2:$G$6347)-LEN(SUBSTITUTE((UPPER(db!$G$2:$G$6347)),UPPER(AL$137),"")))/LEN(AL$137)))</f>
        <v>0</v>
      </c>
      <c r="AM237" s="30">
        <f>IF(AM$137="","",SUMPRODUCT(--(db!$B$2:$B$6347=$E237),(LEN(db!$G$2:$G$6347)-LEN(SUBSTITUTE((UPPER(db!$G$2:$G$6347)),UPPER(AM$137),"")))/LEN(AM$137)))</f>
        <v>0</v>
      </c>
      <c r="AN237" s="30">
        <f>IF(AN$137="","",SUMPRODUCT(--(db!$B$2:$B$6347=$E237),(LEN(db!$G$2:$G$6347)-LEN(SUBSTITUTE((UPPER(db!$G$2:$G$6347)),UPPER(AN$137),"")))/LEN(AN$137)))</f>
        <v>0</v>
      </c>
      <c r="AO237" s="30">
        <f>IF(AO$137="","",SUMPRODUCT(--(db!$B$2:$B$6347=$E237),(LEN(db!$G$2:$G$6347)-LEN(SUBSTITUTE((UPPER(db!$G$2:$G$6347)),UPPER(AO$137),"")))/LEN(AO$137)))</f>
        <v>0</v>
      </c>
      <c r="AP237" s="30">
        <f>IF(AP$137="","",SUMPRODUCT(--(db!$B$2:$B$6347=$E237),(LEN(db!$G$2:$G$6347)-LEN(SUBSTITUTE((UPPER(db!$G$2:$G$6347)),UPPER(AP$137),"")))/LEN(AP$137)))</f>
        <v>0</v>
      </c>
      <c r="AQ237" s="222">
        <f>IF(AQ$137="","",SUMPRODUCT(--(db!$B$2:$B$6347=$E237),(LEN(db!$G$2:$G$6347)-LEN(SUBSTITUTE((UPPER(db!$G$2:$G$6347)),UPPER(AQ$137),"")))/LEN(AQ$137)))</f>
        <v>0</v>
      </c>
      <c r="AR237" s="120">
        <v>100</v>
      </c>
      <c r="AS237" s="115"/>
      <c r="AT237" s="115"/>
      <c r="AU237" s="122">
        <f t="shared" si="36"/>
        <v>0</v>
      </c>
    </row>
    <row r="238" spans="3:47" x14ac:dyDescent="0.25">
      <c r="C238" s="115"/>
      <c r="D238" s="115"/>
      <c r="E238" s="116">
        <v>101</v>
      </c>
      <c r="F238" s="221">
        <f>IF(F$137="","",SUMPRODUCT(--(db!$B$2:$B$6347=$E238),(LEN(db!$G$2:$G$6347)-LEN(SUBSTITUTE((UPPER(db!$G$2:$G$6347)),UPPER(F$137),"")))/LEN(F$137)))</f>
        <v>0</v>
      </c>
      <c r="G238" s="30">
        <f>IF(G$137="","",SUMPRODUCT(--(db!$B$2:$B$6347=$E238),(LEN(db!$G$2:$G$6347)-LEN(SUBSTITUTE((UPPER(db!$G$2:$G$6347)),UPPER(G$137),"")))/LEN(G$137)))</f>
        <v>0</v>
      </c>
      <c r="H238" s="30">
        <f>IF(H$137="","",SUMPRODUCT(--(db!$B$2:$B$6347=$E238),(LEN(db!$G$2:$G$6347)-LEN(SUBSTITUTE((UPPER(db!$G$2:$G$6347)),UPPER(H$137),"")))/LEN(H$137)))</f>
        <v>0</v>
      </c>
      <c r="I238" s="30">
        <f>IF(I$137="","",SUMPRODUCT(--(db!$B$2:$B$6347=$E238),(LEN(db!$G$2:$G$6347)-LEN(SUBSTITUTE((UPPER(db!$G$2:$G$6347)),UPPER(I$137),"")))/LEN(I$137)))</f>
        <v>0</v>
      </c>
      <c r="J238" s="30">
        <f>IF(J$137="","",SUMPRODUCT(--(db!$B$2:$B$6347=$E238),(LEN(db!$G$2:$G$6347)-LEN(SUBSTITUTE((UPPER(db!$G$2:$G$6347)),UPPER(J$137),"")))/LEN(J$137)))</f>
        <v>0</v>
      </c>
      <c r="K238" s="30">
        <f>IF(K$137="","",SUMPRODUCT(--(db!$B$2:$B$6347=$E238),(LEN(db!$G$2:$G$6347)-LEN(SUBSTITUTE((UPPER(db!$G$2:$G$6347)),UPPER(K$137),"")))/LEN(K$137)))</f>
        <v>0</v>
      </c>
      <c r="L238" s="30">
        <f>IF(L$137="","",SUMPRODUCT(--(db!$B$2:$B$6347=$E238),(LEN(db!$G$2:$G$6347)-LEN(SUBSTITUTE((UPPER(db!$G$2:$G$6347)),UPPER(L$137),"")))/LEN(L$137)))</f>
        <v>0</v>
      </c>
      <c r="M238" s="30">
        <f>IF(M$137="","",SUMPRODUCT(--(db!$B$2:$B$6347=$E238),(LEN(db!$G$2:$G$6347)-LEN(SUBSTITUTE((UPPER(db!$G$2:$G$6347)),UPPER(M$137),"")))/LEN(M$137)))</f>
        <v>0</v>
      </c>
      <c r="N238" s="30">
        <f>IF(N$137="","",SUMPRODUCT(--(db!$B$2:$B$6347=$E238),(LEN(db!$G$2:$G$6347)-LEN(SUBSTITUTE((UPPER(db!$G$2:$G$6347)),UPPER(N$137),"")))/LEN(N$137)))</f>
        <v>0</v>
      </c>
      <c r="O238" s="30">
        <f>IF(O$137="","",SUMPRODUCT(--(db!$B$2:$B$6347=$E238),(LEN(db!$G$2:$G$6347)-LEN(SUBSTITUTE((UPPER(db!$G$2:$G$6347)),UPPER(O$137),"")))/LEN(O$137)))</f>
        <v>0</v>
      </c>
      <c r="P238" s="30">
        <f>IF(P$137="","",SUMPRODUCT(--(db!$B$2:$B$6347=$E238),(LEN(db!$G$2:$G$6347)-LEN(SUBSTITUTE((UPPER(db!$G$2:$G$6347)),UPPER(P$137),"")))/LEN(P$137)))</f>
        <v>0</v>
      </c>
      <c r="Q238" s="30">
        <f>IF(Q$137="","",SUMPRODUCT(--(db!$B$2:$B$6347=$E238),(LEN(db!$G$2:$G$6347)-LEN(SUBSTITUTE((UPPER(db!$G$2:$G$6347)),UPPER(Q$137),"")))/LEN(Q$137)))</f>
        <v>0</v>
      </c>
      <c r="R238" s="30">
        <f>IF(R$137="","",SUMPRODUCT(--(db!$B$2:$B$6347=$E238),(LEN(db!$G$2:$G$6347)-LEN(SUBSTITUTE((UPPER(db!$G$2:$G$6347)),UPPER(R$137),"")))/LEN(R$137)))</f>
        <v>0</v>
      </c>
      <c r="S238" s="30">
        <f>IF(S$137="","",SUMPRODUCT(--(db!$B$2:$B$6347=$E238),(LEN(db!$G$2:$G$6347)-LEN(SUBSTITUTE((UPPER(db!$G$2:$G$6347)),UPPER(S$137),"")))/LEN(S$137)))</f>
        <v>0</v>
      </c>
      <c r="T238" s="30">
        <f>IF(T$137="","",SUMPRODUCT(--(db!$B$2:$B$6347=$E238),(LEN(db!$G$2:$G$6347)-LEN(SUBSTITUTE((UPPER(db!$G$2:$G$6347)),UPPER(T$137),"")))/LEN(T$137)))</f>
        <v>0</v>
      </c>
      <c r="U238" s="30">
        <f>IF(U$137="","",SUMPRODUCT(--(db!$B$2:$B$6347=$E238),(LEN(db!$G$2:$G$6347)-LEN(SUBSTITUTE((UPPER(db!$G$2:$G$6347)),UPPER(U$137),"")))/LEN(U$137)))</f>
        <v>0</v>
      </c>
      <c r="V238" s="30">
        <f>IF(V$137="","",SUMPRODUCT(--(db!$B$2:$B$6347=$E238),(LEN(db!$G$2:$G$6347)-LEN(SUBSTITUTE((UPPER(db!$G$2:$G$6347)),UPPER(V$137),"")))/LEN(V$137)))</f>
        <v>0</v>
      </c>
      <c r="W238" s="30">
        <f>IF(W$137="","",SUMPRODUCT(--(db!$B$2:$B$6347=$E238),(LEN(db!$G$2:$G$6347)-LEN(SUBSTITUTE((UPPER(db!$G$2:$G$6347)),UPPER(W$137),"")))/LEN(W$137)))</f>
        <v>0</v>
      </c>
      <c r="X238" s="30">
        <f>IF(X$137="","",SUMPRODUCT(--(db!$B$2:$B$6347=$E238),(LEN(db!$G$2:$G$6347)-LEN(SUBSTITUTE((UPPER(db!$G$2:$G$6347)),UPPER(X$137),"")))/LEN(X$137)))</f>
        <v>0</v>
      </c>
      <c r="Y238" s="30">
        <f>IF(Y$137="","",SUMPRODUCT(--(db!$B$2:$B$6347=$E238),(LEN(db!$G$2:$G$6347)-LEN(SUBSTITUTE((UPPER(db!$G$2:$G$6347)),UPPER(Y$137),"")))/LEN(Y$137)))</f>
        <v>0</v>
      </c>
      <c r="Z238" s="30">
        <f>IF(Z$137="","",SUMPRODUCT(--(db!$B$2:$B$6347=$E238),(LEN(db!$G$2:$G$6347)-LEN(SUBSTITUTE((UPPER(db!$G$2:$G$6347)),UPPER(Z$137),"")))/LEN(Z$137)))</f>
        <v>0</v>
      </c>
      <c r="AA238" s="30">
        <f>IF(AA$137="","",SUMPRODUCT(--(db!$B$2:$B$6347=$E238),(LEN(db!$G$2:$G$6347)-LEN(SUBSTITUTE((UPPER(db!$G$2:$G$6347)),UPPER(AA$137),"")))/LEN(AA$137)))</f>
        <v>0</v>
      </c>
      <c r="AB238" s="30">
        <f>IF(AB$137="","",SUMPRODUCT(--(db!$B$2:$B$6347=$E238),(LEN(db!$G$2:$G$6347)-LEN(SUBSTITUTE((UPPER(db!$G$2:$G$6347)),UPPER(AB$137),"")))/LEN(AB$137)))</f>
        <v>0</v>
      </c>
      <c r="AC238" s="30">
        <f>IF(AC$137="","",SUMPRODUCT(--(db!$B$2:$B$6347=$E238),(LEN(db!$G$2:$G$6347)-LEN(SUBSTITUTE((UPPER(db!$G$2:$G$6347)),UPPER(AC$137),"")))/LEN(AC$137)))</f>
        <v>0</v>
      </c>
      <c r="AD238" s="30">
        <f>IF(AD$137="","",SUMPRODUCT(--(db!$B$2:$B$6347=$E238),(LEN(db!$G$2:$G$6347)-LEN(SUBSTITUTE((UPPER(db!$G$2:$G$6347)),UPPER(AD$137),"")))/LEN(AD$137)))</f>
        <v>0</v>
      </c>
      <c r="AE238" s="30">
        <f>IF(AE$137="","",SUMPRODUCT(--(db!$B$2:$B$6347=$E238),(LEN(db!$G$2:$G$6347)-LEN(SUBSTITUTE((UPPER(db!$G$2:$G$6347)),UPPER(AE$137),"")))/LEN(AE$137)))</f>
        <v>0</v>
      </c>
      <c r="AF238" s="30">
        <f>IF(AF$137="","",SUMPRODUCT(--(db!$B$2:$B$6347=$E238),(LEN(db!$G$2:$G$6347)-LEN(SUBSTITUTE((UPPER(db!$G$2:$G$6347)),UPPER(AF$137),"")))/LEN(AF$137)))</f>
        <v>0</v>
      </c>
      <c r="AG238" s="30">
        <f>IF(AG$137="","",SUMPRODUCT(--(db!$B$2:$B$6347=$E238),(LEN(db!$G$2:$G$6347)-LEN(SUBSTITUTE((UPPER(db!$G$2:$G$6347)),UPPER(AG$137),"")))/LEN(AG$137)))</f>
        <v>0</v>
      </c>
      <c r="AH238" s="30">
        <f>IF(AH$137="","",SUMPRODUCT(--(db!$B$2:$B$6347=$E238),(LEN(db!$G$2:$G$6347)-LEN(SUBSTITUTE((UPPER(db!$G$2:$G$6347)),UPPER(AH$137),"")))/LEN(AH$137)))</f>
        <v>0</v>
      </c>
      <c r="AI238" s="30">
        <f>IF(AI$137="","",SUMPRODUCT(--(db!$B$2:$B$6347=$E238),(LEN(db!$G$2:$G$6347)-LEN(SUBSTITUTE((UPPER(db!$G$2:$G$6347)),UPPER(AI$137),"")))/LEN(AI$137)))</f>
        <v>0</v>
      </c>
      <c r="AJ238" s="30">
        <f>IF(AJ$137="","",SUMPRODUCT(--(db!$B$2:$B$6347=$E238),(LEN(db!$G$2:$G$6347)-LEN(SUBSTITUTE((UPPER(db!$G$2:$G$6347)),UPPER(AJ$137),"")))/LEN(AJ$137)))</f>
        <v>0</v>
      </c>
      <c r="AK238" s="30">
        <f>IF(AK$137="","",SUMPRODUCT(--(db!$B$2:$B$6347=$E238),(LEN(db!$G$2:$G$6347)-LEN(SUBSTITUTE((UPPER(db!$G$2:$G$6347)),UPPER(AK$137),"")))/LEN(AK$137)))</f>
        <v>0</v>
      </c>
      <c r="AL238" s="30">
        <f>IF(AL$137="","",SUMPRODUCT(--(db!$B$2:$B$6347=$E238),(LEN(db!$G$2:$G$6347)-LEN(SUBSTITUTE((UPPER(db!$G$2:$G$6347)),UPPER(AL$137),"")))/LEN(AL$137)))</f>
        <v>0</v>
      </c>
      <c r="AM238" s="30">
        <f>IF(AM$137="","",SUMPRODUCT(--(db!$B$2:$B$6347=$E238),(LEN(db!$G$2:$G$6347)-LEN(SUBSTITUTE((UPPER(db!$G$2:$G$6347)),UPPER(AM$137),"")))/LEN(AM$137)))</f>
        <v>0</v>
      </c>
      <c r="AN238" s="30">
        <f>IF(AN$137="","",SUMPRODUCT(--(db!$B$2:$B$6347=$E238),(LEN(db!$G$2:$G$6347)-LEN(SUBSTITUTE((UPPER(db!$G$2:$G$6347)),UPPER(AN$137),"")))/LEN(AN$137)))</f>
        <v>0</v>
      </c>
      <c r="AO238" s="30">
        <f>IF(AO$137="","",SUMPRODUCT(--(db!$B$2:$B$6347=$E238),(LEN(db!$G$2:$G$6347)-LEN(SUBSTITUTE((UPPER(db!$G$2:$G$6347)),UPPER(AO$137),"")))/LEN(AO$137)))</f>
        <v>0</v>
      </c>
      <c r="AP238" s="30">
        <f>IF(AP$137="","",SUMPRODUCT(--(db!$B$2:$B$6347=$E238),(LEN(db!$G$2:$G$6347)-LEN(SUBSTITUTE((UPPER(db!$G$2:$G$6347)),UPPER(AP$137),"")))/LEN(AP$137)))</f>
        <v>0</v>
      </c>
      <c r="AQ238" s="222">
        <f>IF(AQ$137="","",SUMPRODUCT(--(db!$B$2:$B$6347=$E238),(LEN(db!$G$2:$G$6347)-LEN(SUBSTITUTE((UPPER(db!$G$2:$G$6347)),UPPER(AQ$137),"")))/LEN(AQ$137)))</f>
        <v>0</v>
      </c>
      <c r="AR238" s="120">
        <v>101</v>
      </c>
      <c r="AS238" s="115"/>
      <c r="AT238" s="115"/>
      <c r="AU238" s="122">
        <f t="shared" si="36"/>
        <v>0</v>
      </c>
    </row>
    <row r="239" spans="3:47" x14ac:dyDescent="0.25">
      <c r="C239" s="115"/>
      <c r="D239" s="115"/>
      <c r="E239" s="116">
        <v>102</v>
      </c>
      <c r="F239" s="221">
        <f>IF(F$137="","",SUMPRODUCT(--(db!$B$2:$B$6347=$E239),(LEN(db!$G$2:$G$6347)-LEN(SUBSTITUTE((UPPER(db!$G$2:$G$6347)),UPPER(F$137),"")))/LEN(F$137)))</f>
        <v>0</v>
      </c>
      <c r="G239" s="30">
        <f>IF(G$137="","",SUMPRODUCT(--(db!$B$2:$B$6347=$E239),(LEN(db!$G$2:$G$6347)-LEN(SUBSTITUTE((UPPER(db!$G$2:$G$6347)),UPPER(G$137),"")))/LEN(G$137)))</f>
        <v>0</v>
      </c>
      <c r="H239" s="30">
        <f>IF(H$137="","",SUMPRODUCT(--(db!$B$2:$B$6347=$E239),(LEN(db!$G$2:$G$6347)-LEN(SUBSTITUTE((UPPER(db!$G$2:$G$6347)),UPPER(H$137),"")))/LEN(H$137)))</f>
        <v>0</v>
      </c>
      <c r="I239" s="30">
        <f>IF(I$137="","",SUMPRODUCT(--(db!$B$2:$B$6347=$E239),(LEN(db!$G$2:$G$6347)-LEN(SUBSTITUTE((UPPER(db!$G$2:$G$6347)),UPPER(I$137),"")))/LEN(I$137)))</f>
        <v>0</v>
      </c>
      <c r="J239" s="30">
        <f>IF(J$137="","",SUMPRODUCT(--(db!$B$2:$B$6347=$E239),(LEN(db!$G$2:$G$6347)-LEN(SUBSTITUTE((UPPER(db!$G$2:$G$6347)),UPPER(J$137),"")))/LEN(J$137)))</f>
        <v>0</v>
      </c>
      <c r="K239" s="30">
        <f>IF(K$137="","",SUMPRODUCT(--(db!$B$2:$B$6347=$E239),(LEN(db!$G$2:$G$6347)-LEN(SUBSTITUTE((UPPER(db!$G$2:$G$6347)),UPPER(K$137),"")))/LEN(K$137)))</f>
        <v>0</v>
      </c>
      <c r="L239" s="30">
        <f>IF(L$137="","",SUMPRODUCT(--(db!$B$2:$B$6347=$E239),(LEN(db!$G$2:$G$6347)-LEN(SUBSTITUTE((UPPER(db!$G$2:$G$6347)),UPPER(L$137),"")))/LEN(L$137)))</f>
        <v>0</v>
      </c>
      <c r="M239" s="30">
        <f>IF(M$137="","",SUMPRODUCT(--(db!$B$2:$B$6347=$E239),(LEN(db!$G$2:$G$6347)-LEN(SUBSTITUTE((UPPER(db!$G$2:$G$6347)),UPPER(M$137),"")))/LEN(M$137)))</f>
        <v>0</v>
      </c>
      <c r="N239" s="30">
        <f>IF(N$137="","",SUMPRODUCT(--(db!$B$2:$B$6347=$E239),(LEN(db!$G$2:$G$6347)-LEN(SUBSTITUTE((UPPER(db!$G$2:$G$6347)),UPPER(N$137),"")))/LEN(N$137)))</f>
        <v>0</v>
      </c>
      <c r="O239" s="30">
        <f>IF(O$137="","",SUMPRODUCT(--(db!$B$2:$B$6347=$E239),(LEN(db!$G$2:$G$6347)-LEN(SUBSTITUTE((UPPER(db!$G$2:$G$6347)),UPPER(O$137),"")))/LEN(O$137)))</f>
        <v>0</v>
      </c>
      <c r="P239" s="30">
        <f>IF(P$137="","",SUMPRODUCT(--(db!$B$2:$B$6347=$E239),(LEN(db!$G$2:$G$6347)-LEN(SUBSTITUTE((UPPER(db!$G$2:$G$6347)),UPPER(P$137),"")))/LEN(P$137)))</f>
        <v>0</v>
      </c>
      <c r="Q239" s="30">
        <f>IF(Q$137="","",SUMPRODUCT(--(db!$B$2:$B$6347=$E239),(LEN(db!$G$2:$G$6347)-LEN(SUBSTITUTE((UPPER(db!$G$2:$G$6347)),UPPER(Q$137),"")))/LEN(Q$137)))</f>
        <v>0</v>
      </c>
      <c r="R239" s="30">
        <f>IF(R$137="","",SUMPRODUCT(--(db!$B$2:$B$6347=$E239),(LEN(db!$G$2:$G$6347)-LEN(SUBSTITUTE((UPPER(db!$G$2:$G$6347)),UPPER(R$137),"")))/LEN(R$137)))</f>
        <v>0</v>
      </c>
      <c r="S239" s="30">
        <f>IF(S$137="","",SUMPRODUCT(--(db!$B$2:$B$6347=$E239),(LEN(db!$G$2:$G$6347)-LEN(SUBSTITUTE((UPPER(db!$G$2:$G$6347)),UPPER(S$137),"")))/LEN(S$137)))</f>
        <v>0</v>
      </c>
      <c r="T239" s="30">
        <f>IF(T$137="","",SUMPRODUCT(--(db!$B$2:$B$6347=$E239),(LEN(db!$G$2:$G$6347)-LEN(SUBSTITUTE((UPPER(db!$G$2:$G$6347)),UPPER(T$137),"")))/LEN(T$137)))</f>
        <v>0</v>
      </c>
      <c r="U239" s="30">
        <f>IF(U$137="","",SUMPRODUCT(--(db!$B$2:$B$6347=$E239),(LEN(db!$G$2:$G$6347)-LEN(SUBSTITUTE((UPPER(db!$G$2:$G$6347)),UPPER(U$137),"")))/LEN(U$137)))</f>
        <v>0</v>
      </c>
      <c r="V239" s="30">
        <f>IF(V$137="","",SUMPRODUCT(--(db!$B$2:$B$6347=$E239),(LEN(db!$G$2:$G$6347)-LEN(SUBSTITUTE((UPPER(db!$G$2:$G$6347)),UPPER(V$137),"")))/LEN(V$137)))</f>
        <v>0</v>
      </c>
      <c r="W239" s="30">
        <f>IF(W$137="","",SUMPRODUCT(--(db!$B$2:$B$6347=$E239),(LEN(db!$G$2:$G$6347)-LEN(SUBSTITUTE((UPPER(db!$G$2:$G$6347)),UPPER(W$137),"")))/LEN(W$137)))</f>
        <v>0</v>
      </c>
      <c r="X239" s="30">
        <f>IF(X$137="","",SUMPRODUCT(--(db!$B$2:$B$6347=$E239),(LEN(db!$G$2:$G$6347)-LEN(SUBSTITUTE((UPPER(db!$G$2:$G$6347)),UPPER(X$137),"")))/LEN(X$137)))</f>
        <v>0</v>
      </c>
      <c r="Y239" s="30">
        <f>IF(Y$137="","",SUMPRODUCT(--(db!$B$2:$B$6347=$E239),(LEN(db!$G$2:$G$6347)-LEN(SUBSTITUTE((UPPER(db!$G$2:$G$6347)),UPPER(Y$137),"")))/LEN(Y$137)))</f>
        <v>0</v>
      </c>
      <c r="Z239" s="30">
        <f>IF(Z$137="","",SUMPRODUCT(--(db!$B$2:$B$6347=$E239),(LEN(db!$G$2:$G$6347)-LEN(SUBSTITUTE((UPPER(db!$G$2:$G$6347)),UPPER(Z$137),"")))/LEN(Z$137)))</f>
        <v>0</v>
      </c>
      <c r="AA239" s="30">
        <f>IF(AA$137="","",SUMPRODUCT(--(db!$B$2:$B$6347=$E239),(LEN(db!$G$2:$G$6347)-LEN(SUBSTITUTE((UPPER(db!$G$2:$G$6347)),UPPER(AA$137),"")))/LEN(AA$137)))</f>
        <v>0</v>
      </c>
      <c r="AB239" s="30">
        <f>IF(AB$137="","",SUMPRODUCT(--(db!$B$2:$B$6347=$E239),(LEN(db!$G$2:$G$6347)-LEN(SUBSTITUTE((UPPER(db!$G$2:$G$6347)),UPPER(AB$137),"")))/LEN(AB$137)))</f>
        <v>0</v>
      </c>
      <c r="AC239" s="30">
        <f>IF(AC$137="","",SUMPRODUCT(--(db!$B$2:$B$6347=$E239),(LEN(db!$G$2:$G$6347)-LEN(SUBSTITUTE((UPPER(db!$G$2:$G$6347)),UPPER(AC$137),"")))/LEN(AC$137)))</f>
        <v>0</v>
      </c>
      <c r="AD239" s="30">
        <f>IF(AD$137="","",SUMPRODUCT(--(db!$B$2:$B$6347=$E239),(LEN(db!$G$2:$G$6347)-LEN(SUBSTITUTE((UPPER(db!$G$2:$G$6347)),UPPER(AD$137),"")))/LEN(AD$137)))</f>
        <v>0</v>
      </c>
      <c r="AE239" s="30">
        <f>IF(AE$137="","",SUMPRODUCT(--(db!$B$2:$B$6347=$E239),(LEN(db!$G$2:$G$6347)-LEN(SUBSTITUTE((UPPER(db!$G$2:$G$6347)),UPPER(AE$137),"")))/LEN(AE$137)))</f>
        <v>0</v>
      </c>
      <c r="AF239" s="30">
        <f>IF(AF$137="","",SUMPRODUCT(--(db!$B$2:$B$6347=$E239),(LEN(db!$G$2:$G$6347)-LEN(SUBSTITUTE((UPPER(db!$G$2:$G$6347)),UPPER(AF$137),"")))/LEN(AF$137)))</f>
        <v>0</v>
      </c>
      <c r="AG239" s="30">
        <f>IF(AG$137="","",SUMPRODUCT(--(db!$B$2:$B$6347=$E239),(LEN(db!$G$2:$G$6347)-LEN(SUBSTITUTE((UPPER(db!$G$2:$G$6347)),UPPER(AG$137),"")))/LEN(AG$137)))</f>
        <v>0</v>
      </c>
      <c r="AH239" s="30">
        <f>IF(AH$137="","",SUMPRODUCT(--(db!$B$2:$B$6347=$E239),(LEN(db!$G$2:$G$6347)-LEN(SUBSTITUTE((UPPER(db!$G$2:$G$6347)),UPPER(AH$137),"")))/LEN(AH$137)))</f>
        <v>0</v>
      </c>
      <c r="AI239" s="30">
        <f>IF(AI$137="","",SUMPRODUCT(--(db!$B$2:$B$6347=$E239),(LEN(db!$G$2:$G$6347)-LEN(SUBSTITUTE((UPPER(db!$G$2:$G$6347)),UPPER(AI$137),"")))/LEN(AI$137)))</f>
        <v>0</v>
      </c>
      <c r="AJ239" s="30">
        <f>IF(AJ$137="","",SUMPRODUCT(--(db!$B$2:$B$6347=$E239),(LEN(db!$G$2:$G$6347)-LEN(SUBSTITUTE((UPPER(db!$G$2:$G$6347)),UPPER(AJ$137),"")))/LEN(AJ$137)))</f>
        <v>0</v>
      </c>
      <c r="AK239" s="30">
        <f>IF(AK$137="","",SUMPRODUCT(--(db!$B$2:$B$6347=$E239),(LEN(db!$G$2:$G$6347)-LEN(SUBSTITUTE((UPPER(db!$G$2:$G$6347)),UPPER(AK$137),"")))/LEN(AK$137)))</f>
        <v>0</v>
      </c>
      <c r="AL239" s="30">
        <f>IF(AL$137="","",SUMPRODUCT(--(db!$B$2:$B$6347=$E239),(LEN(db!$G$2:$G$6347)-LEN(SUBSTITUTE((UPPER(db!$G$2:$G$6347)),UPPER(AL$137),"")))/LEN(AL$137)))</f>
        <v>0</v>
      </c>
      <c r="AM239" s="30">
        <f>IF(AM$137="","",SUMPRODUCT(--(db!$B$2:$B$6347=$E239),(LEN(db!$G$2:$G$6347)-LEN(SUBSTITUTE((UPPER(db!$G$2:$G$6347)),UPPER(AM$137),"")))/LEN(AM$137)))</f>
        <v>0</v>
      </c>
      <c r="AN239" s="30">
        <f>IF(AN$137="","",SUMPRODUCT(--(db!$B$2:$B$6347=$E239),(LEN(db!$G$2:$G$6347)-LEN(SUBSTITUTE((UPPER(db!$G$2:$G$6347)),UPPER(AN$137),"")))/LEN(AN$137)))</f>
        <v>0</v>
      </c>
      <c r="AO239" s="30">
        <f>IF(AO$137="","",SUMPRODUCT(--(db!$B$2:$B$6347=$E239),(LEN(db!$G$2:$G$6347)-LEN(SUBSTITUTE((UPPER(db!$G$2:$G$6347)),UPPER(AO$137),"")))/LEN(AO$137)))</f>
        <v>0</v>
      </c>
      <c r="AP239" s="30">
        <f>IF(AP$137="","",SUMPRODUCT(--(db!$B$2:$B$6347=$E239),(LEN(db!$G$2:$G$6347)-LEN(SUBSTITUTE((UPPER(db!$G$2:$G$6347)),UPPER(AP$137),"")))/LEN(AP$137)))</f>
        <v>0</v>
      </c>
      <c r="AQ239" s="222">
        <f>IF(AQ$137="","",SUMPRODUCT(--(db!$B$2:$B$6347=$E239),(LEN(db!$G$2:$G$6347)-LEN(SUBSTITUTE((UPPER(db!$G$2:$G$6347)),UPPER(AQ$137),"")))/LEN(AQ$137)))</f>
        <v>0</v>
      </c>
      <c r="AR239" s="120">
        <v>102</v>
      </c>
      <c r="AS239" s="115"/>
      <c r="AT239" s="115"/>
      <c r="AU239" s="122">
        <f t="shared" si="36"/>
        <v>0</v>
      </c>
    </row>
    <row r="240" spans="3:47" x14ac:dyDescent="0.25">
      <c r="C240" s="115"/>
      <c r="D240" s="115"/>
      <c r="E240" s="116">
        <v>103</v>
      </c>
      <c r="F240" s="221">
        <f>IF(F$137="","",SUMPRODUCT(--(db!$B$2:$B$6347=$E240),(LEN(db!$G$2:$G$6347)-LEN(SUBSTITUTE((UPPER(db!$G$2:$G$6347)),UPPER(F$137),"")))/LEN(F$137)))</f>
        <v>0</v>
      </c>
      <c r="G240" s="30">
        <f>IF(G$137="","",SUMPRODUCT(--(db!$B$2:$B$6347=$E240),(LEN(db!$G$2:$G$6347)-LEN(SUBSTITUTE((UPPER(db!$G$2:$G$6347)),UPPER(G$137),"")))/LEN(G$137)))</f>
        <v>0</v>
      </c>
      <c r="H240" s="30">
        <f>IF(H$137="","",SUMPRODUCT(--(db!$B$2:$B$6347=$E240),(LEN(db!$G$2:$G$6347)-LEN(SUBSTITUTE((UPPER(db!$G$2:$G$6347)),UPPER(H$137),"")))/LEN(H$137)))</f>
        <v>0</v>
      </c>
      <c r="I240" s="30">
        <f>IF(I$137="","",SUMPRODUCT(--(db!$B$2:$B$6347=$E240),(LEN(db!$G$2:$G$6347)-LEN(SUBSTITUTE((UPPER(db!$G$2:$G$6347)),UPPER(I$137),"")))/LEN(I$137)))</f>
        <v>0</v>
      </c>
      <c r="J240" s="30">
        <f>IF(J$137="","",SUMPRODUCT(--(db!$B$2:$B$6347=$E240),(LEN(db!$G$2:$G$6347)-LEN(SUBSTITUTE((UPPER(db!$G$2:$G$6347)),UPPER(J$137),"")))/LEN(J$137)))</f>
        <v>0</v>
      </c>
      <c r="K240" s="30">
        <f>IF(K$137="","",SUMPRODUCT(--(db!$B$2:$B$6347=$E240),(LEN(db!$G$2:$G$6347)-LEN(SUBSTITUTE((UPPER(db!$G$2:$G$6347)),UPPER(K$137),"")))/LEN(K$137)))</f>
        <v>0</v>
      </c>
      <c r="L240" s="30">
        <f>IF(L$137="","",SUMPRODUCT(--(db!$B$2:$B$6347=$E240),(LEN(db!$G$2:$G$6347)-LEN(SUBSTITUTE((UPPER(db!$G$2:$G$6347)),UPPER(L$137),"")))/LEN(L$137)))</f>
        <v>0</v>
      </c>
      <c r="M240" s="30">
        <f>IF(M$137="","",SUMPRODUCT(--(db!$B$2:$B$6347=$E240),(LEN(db!$G$2:$G$6347)-LEN(SUBSTITUTE((UPPER(db!$G$2:$G$6347)),UPPER(M$137),"")))/LEN(M$137)))</f>
        <v>0</v>
      </c>
      <c r="N240" s="30">
        <f>IF(N$137="","",SUMPRODUCT(--(db!$B$2:$B$6347=$E240),(LEN(db!$G$2:$G$6347)-LEN(SUBSTITUTE((UPPER(db!$G$2:$G$6347)),UPPER(N$137),"")))/LEN(N$137)))</f>
        <v>0</v>
      </c>
      <c r="O240" s="30">
        <f>IF(O$137="","",SUMPRODUCT(--(db!$B$2:$B$6347=$E240),(LEN(db!$G$2:$G$6347)-LEN(SUBSTITUTE((UPPER(db!$G$2:$G$6347)),UPPER(O$137),"")))/LEN(O$137)))</f>
        <v>0</v>
      </c>
      <c r="P240" s="30">
        <f>IF(P$137="","",SUMPRODUCT(--(db!$B$2:$B$6347=$E240),(LEN(db!$G$2:$G$6347)-LEN(SUBSTITUTE((UPPER(db!$G$2:$G$6347)),UPPER(P$137),"")))/LEN(P$137)))</f>
        <v>0</v>
      </c>
      <c r="Q240" s="30">
        <f>IF(Q$137="","",SUMPRODUCT(--(db!$B$2:$B$6347=$E240),(LEN(db!$G$2:$G$6347)-LEN(SUBSTITUTE((UPPER(db!$G$2:$G$6347)),UPPER(Q$137),"")))/LEN(Q$137)))</f>
        <v>0</v>
      </c>
      <c r="R240" s="30">
        <f>IF(R$137="","",SUMPRODUCT(--(db!$B$2:$B$6347=$E240),(LEN(db!$G$2:$G$6347)-LEN(SUBSTITUTE((UPPER(db!$G$2:$G$6347)),UPPER(R$137),"")))/LEN(R$137)))</f>
        <v>0</v>
      </c>
      <c r="S240" s="30">
        <f>IF(S$137="","",SUMPRODUCT(--(db!$B$2:$B$6347=$E240),(LEN(db!$G$2:$G$6347)-LEN(SUBSTITUTE((UPPER(db!$G$2:$G$6347)),UPPER(S$137),"")))/LEN(S$137)))</f>
        <v>0</v>
      </c>
      <c r="T240" s="30">
        <f>IF(T$137="","",SUMPRODUCT(--(db!$B$2:$B$6347=$E240),(LEN(db!$G$2:$G$6347)-LEN(SUBSTITUTE((UPPER(db!$G$2:$G$6347)),UPPER(T$137),"")))/LEN(T$137)))</f>
        <v>0</v>
      </c>
      <c r="U240" s="30">
        <f>IF(U$137="","",SUMPRODUCT(--(db!$B$2:$B$6347=$E240),(LEN(db!$G$2:$G$6347)-LEN(SUBSTITUTE((UPPER(db!$G$2:$G$6347)),UPPER(U$137),"")))/LEN(U$137)))</f>
        <v>0</v>
      </c>
      <c r="V240" s="30">
        <f>IF(V$137="","",SUMPRODUCT(--(db!$B$2:$B$6347=$E240),(LEN(db!$G$2:$G$6347)-LEN(SUBSTITUTE((UPPER(db!$G$2:$G$6347)),UPPER(V$137),"")))/LEN(V$137)))</f>
        <v>0</v>
      </c>
      <c r="W240" s="30">
        <f>IF(W$137="","",SUMPRODUCT(--(db!$B$2:$B$6347=$E240),(LEN(db!$G$2:$G$6347)-LEN(SUBSTITUTE((UPPER(db!$G$2:$G$6347)),UPPER(W$137),"")))/LEN(W$137)))</f>
        <v>0</v>
      </c>
      <c r="X240" s="30">
        <f>IF(X$137="","",SUMPRODUCT(--(db!$B$2:$B$6347=$E240),(LEN(db!$G$2:$G$6347)-LEN(SUBSTITUTE((UPPER(db!$G$2:$G$6347)),UPPER(X$137),"")))/LEN(X$137)))</f>
        <v>0</v>
      </c>
      <c r="Y240" s="30">
        <f>IF(Y$137="","",SUMPRODUCT(--(db!$B$2:$B$6347=$E240),(LEN(db!$G$2:$G$6347)-LEN(SUBSTITUTE((UPPER(db!$G$2:$G$6347)),UPPER(Y$137),"")))/LEN(Y$137)))</f>
        <v>0</v>
      </c>
      <c r="Z240" s="30">
        <f>IF(Z$137="","",SUMPRODUCT(--(db!$B$2:$B$6347=$E240),(LEN(db!$G$2:$G$6347)-LEN(SUBSTITUTE((UPPER(db!$G$2:$G$6347)),UPPER(Z$137),"")))/LEN(Z$137)))</f>
        <v>0</v>
      </c>
      <c r="AA240" s="30">
        <f>IF(AA$137="","",SUMPRODUCT(--(db!$B$2:$B$6347=$E240),(LEN(db!$G$2:$G$6347)-LEN(SUBSTITUTE((UPPER(db!$G$2:$G$6347)),UPPER(AA$137),"")))/LEN(AA$137)))</f>
        <v>0</v>
      </c>
      <c r="AB240" s="30">
        <f>IF(AB$137="","",SUMPRODUCT(--(db!$B$2:$B$6347=$E240),(LEN(db!$G$2:$G$6347)-LEN(SUBSTITUTE((UPPER(db!$G$2:$G$6347)),UPPER(AB$137),"")))/LEN(AB$137)))</f>
        <v>0</v>
      </c>
      <c r="AC240" s="30">
        <f>IF(AC$137="","",SUMPRODUCT(--(db!$B$2:$B$6347=$E240),(LEN(db!$G$2:$G$6347)-LEN(SUBSTITUTE((UPPER(db!$G$2:$G$6347)),UPPER(AC$137),"")))/LEN(AC$137)))</f>
        <v>0</v>
      </c>
      <c r="AD240" s="30">
        <f>IF(AD$137="","",SUMPRODUCT(--(db!$B$2:$B$6347=$E240),(LEN(db!$G$2:$G$6347)-LEN(SUBSTITUTE((UPPER(db!$G$2:$G$6347)),UPPER(AD$137),"")))/LEN(AD$137)))</f>
        <v>0</v>
      </c>
      <c r="AE240" s="30">
        <f>IF(AE$137="","",SUMPRODUCT(--(db!$B$2:$B$6347=$E240),(LEN(db!$G$2:$G$6347)-LEN(SUBSTITUTE((UPPER(db!$G$2:$G$6347)),UPPER(AE$137),"")))/LEN(AE$137)))</f>
        <v>0</v>
      </c>
      <c r="AF240" s="30">
        <f>IF(AF$137="","",SUMPRODUCT(--(db!$B$2:$B$6347=$E240),(LEN(db!$G$2:$G$6347)-LEN(SUBSTITUTE((UPPER(db!$G$2:$G$6347)),UPPER(AF$137),"")))/LEN(AF$137)))</f>
        <v>0</v>
      </c>
      <c r="AG240" s="30">
        <f>IF(AG$137="","",SUMPRODUCT(--(db!$B$2:$B$6347=$E240),(LEN(db!$G$2:$G$6347)-LEN(SUBSTITUTE((UPPER(db!$G$2:$G$6347)),UPPER(AG$137),"")))/LEN(AG$137)))</f>
        <v>0</v>
      </c>
      <c r="AH240" s="30">
        <f>IF(AH$137="","",SUMPRODUCT(--(db!$B$2:$B$6347=$E240),(LEN(db!$G$2:$G$6347)-LEN(SUBSTITUTE((UPPER(db!$G$2:$G$6347)),UPPER(AH$137),"")))/LEN(AH$137)))</f>
        <v>0</v>
      </c>
      <c r="AI240" s="30">
        <f>IF(AI$137="","",SUMPRODUCT(--(db!$B$2:$B$6347=$E240),(LEN(db!$G$2:$G$6347)-LEN(SUBSTITUTE((UPPER(db!$G$2:$G$6347)),UPPER(AI$137),"")))/LEN(AI$137)))</f>
        <v>0</v>
      </c>
      <c r="AJ240" s="30">
        <f>IF(AJ$137="","",SUMPRODUCT(--(db!$B$2:$B$6347=$E240),(LEN(db!$G$2:$G$6347)-LEN(SUBSTITUTE((UPPER(db!$G$2:$G$6347)),UPPER(AJ$137),"")))/LEN(AJ$137)))</f>
        <v>0</v>
      </c>
      <c r="AK240" s="30">
        <f>IF(AK$137="","",SUMPRODUCT(--(db!$B$2:$B$6347=$E240),(LEN(db!$G$2:$G$6347)-LEN(SUBSTITUTE((UPPER(db!$G$2:$G$6347)),UPPER(AK$137),"")))/LEN(AK$137)))</f>
        <v>0</v>
      </c>
      <c r="AL240" s="30">
        <f>IF(AL$137="","",SUMPRODUCT(--(db!$B$2:$B$6347=$E240),(LEN(db!$G$2:$G$6347)-LEN(SUBSTITUTE((UPPER(db!$G$2:$G$6347)),UPPER(AL$137),"")))/LEN(AL$137)))</f>
        <v>0</v>
      </c>
      <c r="AM240" s="30">
        <f>IF(AM$137="","",SUMPRODUCT(--(db!$B$2:$B$6347=$E240),(LEN(db!$G$2:$G$6347)-LEN(SUBSTITUTE((UPPER(db!$G$2:$G$6347)),UPPER(AM$137),"")))/LEN(AM$137)))</f>
        <v>0</v>
      </c>
      <c r="AN240" s="30">
        <f>IF(AN$137="","",SUMPRODUCT(--(db!$B$2:$B$6347=$E240),(LEN(db!$G$2:$G$6347)-LEN(SUBSTITUTE((UPPER(db!$G$2:$G$6347)),UPPER(AN$137),"")))/LEN(AN$137)))</f>
        <v>0</v>
      </c>
      <c r="AO240" s="30">
        <f>IF(AO$137="","",SUMPRODUCT(--(db!$B$2:$B$6347=$E240),(LEN(db!$G$2:$G$6347)-LEN(SUBSTITUTE((UPPER(db!$G$2:$G$6347)),UPPER(AO$137),"")))/LEN(AO$137)))</f>
        <v>0</v>
      </c>
      <c r="AP240" s="30">
        <f>IF(AP$137="","",SUMPRODUCT(--(db!$B$2:$B$6347=$E240),(LEN(db!$G$2:$G$6347)-LEN(SUBSTITUTE((UPPER(db!$G$2:$G$6347)),UPPER(AP$137),"")))/LEN(AP$137)))</f>
        <v>0</v>
      </c>
      <c r="AQ240" s="222">
        <f>IF(AQ$137="","",SUMPRODUCT(--(db!$B$2:$B$6347=$E240),(LEN(db!$G$2:$G$6347)-LEN(SUBSTITUTE((UPPER(db!$G$2:$G$6347)),UPPER(AQ$137),"")))/LEN(AQ$137)))</f>
        <v>0</v>
      </c>
      <c r="AR240" s="120">
        <v>103</v>
      </c>
      <c r="AS240" s="115"/>
      <c r="AT240" s="115"/>
      <c r="AU240" s="122">
        <f t="shared" si="36"/>
        <v>0</v>
      </c>
    </row>
    <row r="241" spans="3:62" x14ac:dyDescent="0.25">
      <c r="C241" s="115"/>
      <c r="D241" s="115"/>
      <c r="E241" s="116">
        <v>104</v>
      </c>
      <c r="F241" s="221">
        <f>IF(F$137="","",SUMPRODUCT(--(db!$B$2:$B$6347=$E241),(LEN(db!$G$2:$G$6347)-LEN(SUBSTITUTE((UPPER(db!$G$2:$G$6347)),UPPER(F$137),"")))/LEN(F$137)))</f>
        <v>0</v>
      </c>
      <c r="G241" s="30">
        <f>IF(G$137="","",SUMPRODUCT(--(db!$B$2:$B$6347=$E241),(LEN(db!$G$2:$G$6347)-LEN(SUBSTITUTE((UPPER(db!$G$2:$G$6347)),UPPER(G$137),"")))/LEN(G$137)))</f>
        <v>0</v>
      </c>
      <c r="H241" s="30">
        <f>IF(H$137="","",SUMPRODUCT(--(db!$B$2:$B$6347=$E241),(LEN(db!$G$2:$G$6347)-LEN(SUBSTITUTE((UPPER(db!$G$2:$G$6347)),UPPER(H$137),"")))/LEN(H$137)))</f>
        <v>0</v>
      </c>
      <c r="I241" s="30">
        <f>IF(I$137="","",SUMPRODUCT(--(db!$B$2:$B$6347=$E241),(LEN(db!$G$2:$G$6347)-LEN(SUBSTITUTE((UPPER(db!$G$2:$G$6347)),UPPER(I$137),"")))/LEN(I$137)))</f>
        <v>0</v>
      </c>
      <c r="J241" s="30">
        <f>IF(J$137="","",SUMPRODUCT(--(db!$B$2:$B$6347=$E241),(LEN(db!$G$2:$G$6347)-LEN(SUBSTITUTE((UPPER(db!$G$2:$G$6347)),UPPER(J$137),"")))/LEN(J$137)))</f>
        <v>0</v>
      </c>
      <c r="K241" s="30">
        <f>IF(K$137="","",SUMPRODUCT(--(db!$B$2:$B$6347=$E241),(LEN(db!$G$2:$G$6347)-LEN(SUBSTITUTE((UPPER(db!$G$2:$G$6347)),UPPER(K$137),"")))/LEN(K$137)))</f>
        <v>0</v>
      </c>
      <c r="L241" s="30">
        <f>IF(L$137="","",SUMPRODUCT(--(db!$B$2:$B$6347=$E241),(LEN(db!$G$2:$G$6347)-LEN(SUBSTITUTE((UPPER(db!$G$2:$G$6347)),UPPER(L$137),"")))/LEN(L$137)))</f>
        <v>0</v>
      </c>
      <c r="M241" s="30">
        <f>IF(M$137="","",SUMPRODUCT(--(db!$B$2:$B$6347=$E241),(LEN(db!$G$2:$G$6347)-LEN(SUBSTITUTE((UPPER(db!$G$2:$G$6347)),UPPER(M$137),"")))/LEN(M$137)))</f>
        <v>0</v>
      </c>
      <c r="N241" s="30">
        <f>IF(N$137="","",SUMPRODUCT(--(db!$B$2:$B$6347=$E241),(LEN(db!$G$2:$G$6347)-LEN(SUBSTITUTE((UPPER(db!$G$2:$G$6347)),UPPER(N$137),"")))/LEN(N$137)))</f>
        <v>0</v>
      </c>
      <c r="O241" s="30">
        <f>IF(O$137="","",SUMPRODUCT(--(db!$B$2:$B$6347=$E241),(LEN(db!$G$2:$G$6347)-LEN(SUBSTITUTE((UPPER(db!$G$2:$G$6347)),UPPER(O$137),"")))/LEN(O$137)))</f>
        <v>0</v>
      </c>
      <c r="P241" s="30">
        <f>IF(P$137="","",SUMPRODUCT(--(db!$B$2:$B$6347=$E241),(LEN(db!$G$2:$G$6347)-LEN(SUBSTITUTE((UPPER(db!$G$2:$G$6347)),UPPER(P$137),"")))/LEN(P$137)))</f>
        <v>0</v>
      </c>
      <c r="Q241" s="30">
        <f>IF(Q$137="","",SUMPRODUCT(--(db!$B$2:$B$6347=$E241),(LEN(db!$G$2:$G$6347)-LEN(SUBSTITUTE((UPPER(db!$G$2:$G$6347)),UPPER(Q$137),"")))/LEN(Q$137)))</f>
        <v>0</v>
      </c>
      <c r="R241" s="30">
        <f>IF(R$137="","",SUMPRODUCT(--(db!$B$2:$B$6347=$E241),(LEN(db!$G$2:$G$6347)-LEN(SUBSTITUTE((UPPER(db!$G$2:$G$6347)),UPPER(R$137),"")))/LEN(R$137)))</f>
        <v>0</v>
      </c>
      <c r="S241" s="30">
        <f>IF(S$137="","",SUMPRODUCT(--(db!$B$2:$B$6347=$E241),(LEN(db!$G$2:$G$6347)-LEN(SUBSTITUTE((UPPER(db!$G$2:$G$6347)),UPPER(S$137),"")))/LEN(S$137)))</f>
        <v>0</v>
      </c>
      <c r="T241" s="30">
        <f>IF(T$137="","",SUMPRODUCT(--(db!$B$2:$B$6347=$E241),(LEN(db!$G$2:$G$6347)-LEN(SUBSTITUTE((UPPER(db!$G$2:$G$6347)),UPPER(T$137),"")))/LEN(T$137)))</f>
        <v>0</v>
      </c>
      <c r="U241" s="30">
        <f>IF(U$137="","",SUMPRODUCT(--(db!$B$2:$B$6347=$E241),(LEN(db!$G$2:$G$6347)-LEN(SUBSTITUTE((UPPER(db!$G$2:$G$6347)),UPPER(U$137),"")))/LEN(U$137)))</f>
        <v>0</v>
      </c>
      <c r="V241" s="30">
        <f>IF(V$137="","",SUMPRODUCT(--(db!$B$2:$B$6347=$E241),(LEN(db!$G$2:$G$6347)-LEN(SUBSTITUTE((UPPER(db!$G$2:$G$6347)),UPPER(V$137),"")))/LEN(V$137)))</f>
        <v>0</v>
      </c>
      <c r="W241" s="30">
        <f>IF(W$137="","",SUMPRODUCT(--(db!$B$2:$B$6347=$E241),(LEN(db!$G$2:$G$6347)-LEN(SUBSTITUTE((UPPER(db!$G$2:$G$6347)),UPPER(W$137),"")))/LEN(W$137)))</f>
        <v>0</v>
      </c>
      <c r="X241" s="30">
        <f>IF(X$137="","",SUMPRODUCT(--(db!$B$2:$B$6347=$E241),(LEN(db!$G$2:$G$6347)-LEN(SUBSTITUTE((UPPER(db!$G$2:$G$6347)),UPPER(X$137),"")))/LEN(X$137)))</f>
        <v>0</v>
      </c>
      <c r="Y241" s="30">
        <f>IF(Y$137="","",SUMPRODUCT(--(db!$B$2:$B$6347=$E241),(LEN(db!$G$2:$G$6347)-LEN(SUBSTITUTE((UPPER(db!$G$2:$G$6347)),UPPER(Y$137),"")))/LEN(Y$137)))</f>
        <v>0</v>
      </c>
      <c r="Z241" s="30">
        <f>IF(Z$137="","",SUMPRODUCT(--(db!$B$2:$B$6347=$E241),(LEN(db!$G$2:$G$6347)-LEN(SUBSTITUTE((UPPER(db!$G$2:$G$6347)),UPPER(Z$137),"")))/LEN(Z$137)))</f>
        <v>0</v>
      </c>
      <c r="AA241" s="30">
        <f>IF(AA$137="","",SUMPRODUCT(--(db!$B$2:$B$6347=$E241),(LEN(db!$G$2:$G$6347)-LEN(SUBSTITUTE((UPPER(db!$G$2:$G$6347)),UPPER(AA$137),"")))/LEN(AA$137)))</f>
        <v>0</v>
      </c>
      <c r="AB241" s="30">
        <f>IF(AB$137="","",SUMPRODUCT(--(db!$B$2:$B$6347=$E241),(LEN(db!$G$2:$G$6347)-LEN(SUBSTITUTE((UPPER(db!$G$2:$G$6347)),UPPER(AB$137),"")))/LEN(AB$137)))</f>
        <v>0</v>
      </c>
      <c r="AC241" s="30">
        <f>IF(AC$137="","",SUMPRODUCT(--(db!$B$2:$B$6347=$E241),(LEN(db!$G$2:$G$6347)-LEN(SUBSTITUTE((UPPER(db!$G$2:$G$6347)),UPPER(AC$137),"")))/LEN(AC$137)))</f>
        <v>0</v>
      </c>
      <c r="AD241" s="30">
        <f>IF(AD$137="","",SUMPRODUCT(--(db!$B$2:$B$6347=$E241),(LEN(db!$G$2:$G$6347)-LEN(SUBSTITUTE((UPPER(db!$G$2:$G$6347)),UPPER(AD$137),"")))/LEN(AD$137)))</f>
        <v>0</v>
      </c>
      <c r="AE241" s="30">
        <f>IF(AE$137="","",SUMPRODUCT(--(db!$B$2:$B$6347=$E241),(LEN(db!$G$2:$G$6347)-LEN(SUBSTITUTE((UPPER(db!$G$2:$G$6347)),UPPER(AE$137),"")))/LEN(AE$137)))</f>
        <v>0</v>
      </c>
      <c r="AF241" s="30">
        <f>IF(AF$137="","",SUMPRODUCT(--(db!$B$2:$B$6347=$E241),(LEN(db!$G$2:$G$6347)-LEN(SUBSTITUTE((UPPER(db!$G$2:$G$6347)),UPPER(AF$137),"")))/LEN(AF$137)))</f>
        <v>0</v>
      </c>
      <c r="AG241" s="30">
        <f>IF(AG$137="","",SUMPRODUCT(--(db!$B$2:$B$6347=$E241),(LEN(db!$G$2:$G$6347)-LEN(SUBSTITUTE((UPPER(db!$G$2:$G$6347)),UPPER(AG$137),"")))/LEN(AG$137)))</f>
        <v>0</v>
      </c>
      <c r="AH241" s="30">
        <f>IF(AH$137="","",SUMPRODUCT(--(db!$B$2:$B$6347=$E241),(LEN(db!$G$2:$G$6347)-LEN(SUBSTITUTE((UPPER(db!$G$2:$G$6347)),UPPER(AH$137),"")))/LEN(AH$137)))</f>
        <v>0</v>
      </c>
      <c r="AI241" s="30">
        <f>IF(AI$137="","",SUMPRODUCT(--(db!$B$2:$B$6347=$E241),(LEN(db!$G$2:$G$6347)-LEN(SUBSTITUTE((UPPER(db!$G$2:$G$6347)),UPPER(AI$137),"")))/LEN(AI$137)))</f>
        <v>0</v>
      </c>
      <c r="AJ241" s="30">
        <f>IF(AJ$137="","",SUMPRODUCT(--(db!$B$2:$B$6347=$E241),(LEN(db!$G$2:$G$6347)-LEN(SUBSTITUTE((UPPER(db!$G$2:$G$6347)),UPPER(AJ$137),"")))/LEN(AJ$137)))</f>
        <v>0</v>
      </c>
      <c r="AK241" s="30">
        <f>IF(AK$137="","",SUMPRODUCT(--(db!$B$2:$B$6347=$E241),(LEN(db!$G$2:$G$6347)-LEN(SUBSTITUTE((UPPER(db!$G$2:$G$6347)),UPPER(AK$137),"")))/LEN(AK$137)))</f>
        <v>0</v>
      </c>
      <c r="AL241" s="30">
        <f>IF(AL$137="","",SUMPRODUCT(--(db!$B$2:$B$6347=$E241),(LEN(db!$G$2:$G$6347)-LEN(SUBSTITUTE((UPPER(db!$G$2:$G$6347)),UPPER(AL$137),"")))/LEN(AL$137)))</f>
        <v>0</v>
      </c>
      <c r="AM241" s="30">
        <f>IF(AM$137="","",SUMPRODUCT(--(db!$B$2:$B$6347=$E241),(LEN(db!$G$2:$G$6347)-LEN(SUBSTITUTE((UPPER(db!$G$2:$G$6347)),UPPER(AM$137),"")))/LEN(AM$137)))</f>
        <v>0</v>
      </c>
      <c r="AN241" s="30">
        <f>IF(AN$137="","",SUMPRODUCT(--(db!$B$2:$B$6347=$E241),(LEN(db!$G$2:$G$6347)-LEN(SUBSTITUTE((UPPER(db!$G$2:$G$6347)),UPPER(AN$137),"")))/LEN(AN$137)))</f>
        <v>0</v>
      </c>
      <c r="AO241" s="30">
        <f>IF(AO$137="","",SUMPRODUCT(--(db!$B$2:$B$6347=$E241),(LEN(db!$G$2:$G$6347)-LEN(SUBSTITUTE((UPPER(db!$G$2:$G$6347)),UPPER(AO$137),"")))/LEN(AO$137)))</f>
        <v>0</v>
      </c>
      <c r="AP241" s="30">
        <f>IF(AP$137="","",SUMPRODUCT(--(db!$B$2:$B$6347=$E241),(LEN(db!$G$2:$G$6347)-LEN(SUBSTITUTE((UPPER(db!$G$2:$G$6347)),UPPER(AP$137),"")))/LEN(AP$137)))</f>
        <v>0</v>
      </c>
      <c r="AQ241" s="222">
        <f>IF(AQ$137="","",SUMPRODUCT(--(db!$B$2:$B$6347=$E241),(LEN(db!$G$2:$G$6347)-LEN(SUBSTITUTE((UPPER(db!$G$2:$G$6347)),UPPER(AQ$137),"")))/LEN(AQ$137)))</f>
        <v>0</v>
      </c>
      <c r="AR241" s="120">
        <v>104</v>
      </c>
      <c r="AS241" s="115"/>
      <c r="AT241" s="115"/>
      <c r="AU241" s="122">
        <f t="shared" si="36"/>
        <v>0</v>
      </c>
    </row>
    <row r="242" spans="3:62" x14ac:dyDescent="0.25">
      <c r="C242" s="115"/>
      <c r="D242" s="115"/>
      <c r="E242" s="116">
        <v>105</v>
      </c>
      <c r="F242" s="221">
        <f>IF(F$137="","",SUMPRODUCT(--(db!$B$2:$B$6347=$E242),(LEN(db!$G$2:$G$6347)-LEN(SUBSTITUTE((UPPER(db!$G$2:$G$6347)),UPPER(F$137),"")))/LEN(F$137)))</f>
        <v>0</v>
      </c>
      <c r="G242" s="30">
        <f>IF(G$137="","",SUMPRODUCT(--(db!$B$2:$B$6347=$E242),(LEN(db!$G$2:$G$6347)-LEN(SUBSTITUTE((UPPER(db!$G$2:$G$6347)),UPPER(G$137),"")))/LEN(G$137)))</f>
        <v>0</v>
      </c>
      <c r="H242" s="30">
        <f>IF(H$137="","",SUMPRODUCT(--(db!$B$2:$B$6347=$E242),(LEN(db!$G$2:$G$6347)-LEN(SUBSTITUTE((UPPER(db!$G$2:$G$6347)),UPPER(H$137),"")))/LEN(H$137)))</f>
        <v>0</v>
      </c>
      <c r="I242" s="30">
        <f>IF(I$137="","",SUMPRODUCT(--(db!$B$2:$B$6347=$E242),(LEN(db!$G$2:$G$6347)-LEN(SUBSTITUTE((UPPER(db!$G$2:$G$6347)),UPPER(I$137),"")))/LEN(I$137)))</f>
        <v>0</v>
      </c>
      <c r="J242" s="30">
        <f>IF(J$137="","",SUMPRODUCT(--(db!$B$2:$B$6347=$E242),(LEN(db!$G$2:$G$6347)-LEN(SUBSTITUTE((UPPER(db!$G$2:$G$6347)),UPPER(J$137),"")))/LEN(J$137)))</f>
        <v>0</v>
      </c>
      <c r="K242" s="30">
        <f>IF(K$137="","",SUMPRODUCT(--(db!$B$2:$B$6347=$E242),(LEN(db!$G$2:$G$6347)-LEN(SUBSTITUTE((UPPER(db!$G$2:$G$6347)),UPPER(K$137),"")))/LEN(K$137)))</f>
        <v>0</v>
      </c>
      <c r="L242" s="30">
        <f>IF(L$137="","",SUMPRODUCT(--(db!$B$2:$B$6347=$E242),(LEN(db!$G$2:$G$6347)-LEN(SUBSTITUTE((UPPER(db!$G$2:$G$6347)),UPPER(L$137),"")))/LEN(L$137)))</f>
        <v>0</v>
      </c>
      <c r="M242" s="30">
        <f>IF(M$137="","",SUMPRODUCT(--(db!$B$2:$B$6347=$E242),(LEN(db!$G$2:$G$6347)-LEN(SUBSTITUTE((UPPER(db!$G$2:$G$6347)),UPPER(M$137),"")))/LEN(M$137)))</f>
        <v>0</v>
      </c>
      <c r="N242" s="30">
        <f>IF(N$137="","",SUMPRODUCT(--(db!$B$2:$B$6347=$E242),(LEN(db!$G$2:$G$6347)-LEN(SUBSTITUTE((UPPER(db!$G$2:$G$6347)),UPPER(N$137),"")))/LEN(N$137)))</f>
        <v>0</v>
      </c>
      <c r="O242" s="30">
        <f>IF(O$137="","",SUMPRODUCT(--(db!$B$2:$B$6347=$E242),(LEN(db!$G$2:$G$6347)-LEN(SUBSTITUTE((UPPER(db!$G$2:$G$6347)),UPPER(O$137),"")))/LEN(O$137)))</f>
        <v>0</v>
      </c>
      <c r="P242" s="30">
        <f>IF(P$137="","",SUMPRODUCT(--(db!$B$2:$B$6347=$E242),(LEN(db!$G$2:$G$6347)-LEN(SUBSTITUTE((UPPER(db!$G$2:$G$6347)),UPPER(P$137),"")))/LEN(P$137)))</f>
        <v>0</v>
      </c>
      <c r="Q242" s="30">
        <f>IF(Q$137="","",SUMPRODUCT(--(db!$B$2:$B$6347=$E242),(LEN(db!$G$2:$G$6347)-LEN(SUBSTITUTE((UPPER(db!$G$2:$G$6347)),UPPER(Q$137),"")))/LEN(Q$137)))</f>
        <v>0</v>
      </c>
      <c r="R242" s="30">
        <f>IF(R$137="","",SUMPRODUCT(--(db!$B$2:$B$6347=$E242),(LEN(db!$G$2:$G$6347)-LEN(SUBSTITUTE((UPPER(db!$G$2:$G$6347)),UPPER(R$137),"")))/LEN(R$137)))</f>
        <v>0</v>
      </c>
      <c r="S242" s="30">
        <f>IF(S$137="","",SUMPRODUCT(--(db!$B$2:$B$6347=$E242),(LEN(db!$G$2:$G$6347)-LEN(SUBSTITUTE((UPPER(db!$G$2:$G$6347)),UPPER(S$137),"")))/LEN(S$137)))</f>
        <v>0</v>
      </c>
      <c r="T242" s="30">
        <f>IF(T$137="","",SUMPRODUCT(--(db!$B$2:$B$6347=$E242),(LEN(db!$G$2:$G$6347)-LEN(SUBSTITUTE((UPPER(db!$G$2:$G$6347)),UPPER(T$137),"")))/LEN(T$137)))</f>
        <v>0</v>
      </c>
      <c r="U242" s="30">
        <f>IF(U$137="","",SUMPRODUCT(--(db!$B$2:$B$6347=$E242),(LEN(db!$G$2:$G$6347)-LEN(SUBSTITUTE((UPPER(db!$G$2:$G$6347)),UPPER(U$137),"")))/LEN(U$137)))</f>
        <v>0</v>
      </c>
      <c r="V242" s="30">
        <f>IF(V$137="","",SUMPRODUCT(--(db!$B$2:$B$6347=$E242),(LEN(db!$G$2:$G$6347)-LEN(SUBSTITUTE((UPPER(db!$G$2:$G$6347)),UPPER(V$137),"")))/LEN(V$137)))</f>
        <v>0</v>
      </c>
      <c r="W242" s="30">
        <f>IF(W$137="","",SUMPRODUCT(--(db!$B$2:$B$6347=$E242),(LEN(db!$G$2:$G$6347)-LEN(SUBSTITUTE((UPPER(db!$G$2:$G$6347)),UPPER(W$137),"")))/LEN(W$137)))</f>
        <v>0</v>
      </c>
      <c r="X242" s="30">
        <f>IF(X$137="","",SUMPRODUCT(--(db!$B$2:$B$6347=$E242),(LEN(db!$G$2:$G$6347)-LEN(SUBSTITUTE((UPPER(db!$G$2:$G$6347)),UPPER(X$137),"")))/LEN(X$137)))</f>
        <v>0</v>
      </c>
      <c r="Y242" s="30">
        <f>IF(Y$137="","",SUMPRODUCT(--(db!$B$2:$B$6347=$E242),(LEN(db!$G$2:$G$6347)-LEN(SUBSTITUTE((UPPER(db!$G$2:$G$6347)),UPPER(Y$137),"")))/LEN(Y$137)))</f>
        <v>0</v>
      </c>
      <c r="Z242" s="30">
        <f>IF(Z$137="","",SUMPRODUCT(--(db!$B$2:$B$6347=$E242),(LEN(db!$G$2:$G$6347)-LEN(SUBSTITUTE((UPPER(db!$G$2:$G$6347)),UPPER(Z$137),"")))/LEN(Z$137)))</f>
        <v>0</v>
      </c>
      <c r="AA242" s="30">
        <f>IF(AA$137="","",SUMPRODUCT(--(db!$B$2:$B$6347=$E242),(LEN(db!$G$2:$G$6347)-LEN(SUBSTITUTE((UPPER(db!$G$2:$G$6347)),UPPER(AA$137),"")))/LEN(AA$137)))</f>
        <v>0</v>
      </c>
      <c r="AB242" s="30">
        <f>IF(AB$137="","",SUMPRODUCT(--(db!$B$2:$B$6347=$E242),(LEN(db!$G$2:$G$6347)-LEN(SUBSTITUTE((UPPER(db!$G$2:$G$6347)),UPPER(AB$137),"")))/LEN(AB$137)))</f>
        <v>0</v>
      </c>
      <c r="AC242" s="30">
        <f>IF(AC$137="","",SUMPRODUCT(--(db!$B$2:$B$6347=$E242),(LEN(db!$G$2:$G$6347)-LEN(SUBSTITUTE((UPPER(db!$G$2:$G$6347)),UPPER(AC$137),"")))/LEN(AC$137)))</f>
        <v>0</v>
      </c>
      <c r="AD242" s="30">
        <f>IF(AD$137="","",SUMPRODUCT(--(db!$B$2:$B$6347=$E242),(LEN(db!$G$2:$G$6347)-LEN(SUBSTITUTE((UPPER(db!$G$2:$G$6347)),UPPER(AD$137),"")))/LEN(AD$137)))</f>
        <v>0</v>
      </c>
      <c r="AE242" s="30">
        <f>IF(AE$137="","",SUMPRODUCT(--(db!$B$2:$B$6347=$E242),(LEN(db!$G$2:$G$6347)-LEN(SUBSTITUTE((UPPER(db!$G$2:$G$6347)),UPPER(AE$137),"")))/LEN(AE$137)))</f>
        <v>0</v>
      </c>
      <c r="AF242" s="30">
        <f>IF(AF$137="","",SUMPRODUCT(--(db!$B$2:$B$6347=$E242),(LEN(db!$G$2:$G$6347)-LEN(SUBSTITUTE((UPPER(db!$G$2:$G$6347)),UPPER(AF$137),"")))/LEN(AF$137)))</f>
        <v>0</v>
      </c>
      <c r="AG242" s="30">
        <f>IF(AG$137="","",SUMPRODUCT(--(db!$B$2:$B$6347=$E242),(LEN(db!$G$2:$G$6347)-LEN(SUBSTITUTE((UPPER(db!$G$2:$G$6347)),UPPER(AG$137),"")))/LEN(AG$137)))</f>
        <v>0</v>
      </c>
      <c r="AH242" s="30">
        <f>IF(AH$137="","",SUMPRODUCT(--(db!$B$2:$B$6347=$E242),(LEN(db!$G$2:$G$6347)-LEN(SUBSTITUTE((UPPER(db!$G$2:$G$6347)),UPPER(AH$137),"")))/LEN(AH$137)))</f>
        <v>0</v>
      </c>
      <c r="AI242" s="30">
        <f>IF(AI$137="","",SUMPRODUCT(--(db!$B$2:$B$6347=$E242),(LEN(db!$G$2:$G$6347)-LEN(SUBSTITUTE((UPPER(db!$G$2:$G$6347)),UPPER(AI$137),"")))/LEN(AI$137)))</f>
        <v>0</v>
      </c>
      <c r="AJ242" s="30">
        <f>IF(AJ$137="","",SUMPRODUCT(--(db!$B$2:$B$6347=$E242),(LEN(db!$G$2:$G$6347)-LEN(SUBSTITUTE((UPPER(db!$G$2:$G$6347)),UPPER(AJ$137),"")))/LEN(AJ$137)))</f>
        <v>0</v>
      </c>
      <c r="AK242" s="30">
        <f>IF(AK$137="","",SUMPRODUCT(--(db!$B$2:$B$6347=$E242),(LEN(db!$G$2:$G$6347)-LEN(SUBSTITUTE((UPPER(db!$G$2:$G$6347)),UPPER(AK$137),"")))/LEN(AK$137)))</f>
        <v>0</v>
      </c>
      <c r="AL242" s="30">
        <f>IF(AL$137="","",SUMPRODUCT(--(db!$B$2:$B$6347=$E242),(LEN(db!$G$2:$G$6347)-LEN(SUBSTITUTE((UPPER(db!$G$2:$G$6347)),UPPER(AL$137),"")))/LEN(AL$137)))</f>
        <v>0</v>
      </c>
      <c r="AM242" s="30">
        <f>IF(AM$137="","",SUMPRODUCT(--(db!$B$2:$B$6347=$E242),(LEN(db!$G$2:$G$6347)-LEN(SUBSTITUTE((UPPER(db!$G$2:$G$6347)),UPPER(AM$137),"")))/LEN(AM$137)))</f>
        <v>0</v>
      </c>
      <c r="AN242" s="30">
        <f>IF(AN$137="","",SUMPRODUCT(--(db!$B$2:$B$6347=$E242),(LEN(db!$G$2:$G$6347)-LEN(SUBSTITUTE((UPPER(db!$G$2:$G$6347)),UPPER(AN$137),"")))/LEN(AN$137)))</f>
        <v>0</v>
      </c>
      <c r="AO242" s="30">
        <f>IF(AO$137="","",SUMPRODUCT(--(db!$B$2:$B$6347=$E242),(LEN(db!$G$2:$G$6347)-LEN(SUBSTITUTE((UPPER(db!$G$2:$G$6347)),UPPER(AO$137),"")))/LEN(AO$137)))</f>
        <v>0</v>
      </c>
      <c r="AP242" s="30">
        <f>IF(AP$137="","",SUMPRODUCT(--(db!$B$2:$B$6347=$E242),(LEN(db!$G$2:$G$6347)-LEN(SUBSTITUTE((UPPER(db!$G$2:$G$6347)),UPPER(AP$137),"")))/LEN(AP$137)))</f>
        <v>0</v>
      </c>
      <c r="AQ242" s="222">
        <f>IF(AQ$137="","",SUMPRODUCT(--(db!$B$2:$B$6347=$E242),(LEN(db!$G$2:$G$6347)-LEN(SUBSTITUTE((UPPER(db!$G$2:$G$6347)),UPPER(AQ$137),"")))/LEN(AQ$137)))</f>
        <v>0</v>
      </c>
      <c r="AR242" s="120">
        <v>105</v>
      </c>
      <c r="AS242" s="115"/>
      <c r="AT242" s="115"/>
      <c r="AU242" s="122">
        <f t="shared" si="36"/>
        <v>0</v>
      </c>
    </row>
    <row r="243" spans="3:62" x14ac:dyDescent="0.25">
      <c r="C243" s="115"/>
      <c r="D243" s="115"/>
      <c r="E243" s="116">
        <v>106</v>
      </c>
      <c r="F243" s="221">
        <f>IF(F$137="","",SUMPRODUCT(--(db!$B$2:$B$6347=$E243),(LEN(db!$G$2:$G$6347)-LEN(SUBSTITUTE((UPPER(db!$G$2:$G$6347)),UPPER(F$137),"")))/LEN(F$137)))</f>
        <v>0</v>
      </c>
      <c r="G243" s="30">
        <f>IF(G$137="","",SUMPRODUCT(--(db!$B$2:$B$6347=$E243),(LEN(db!$G$2:$G$6347)-LEN(SUBSTITUTE((UPPER(db!$G$2:$G$6347)),UPPER(G$137),"")))/LEN(G$137)))</f>
        <v>0</v>
      </c>
      <c r="H243" s="30">
        <f>IF(H$137="","",SUMPRODUCT(--(db!$B$2:$B$6347=$E243),(LEN(db!$G$2:$G$6347)-LEN(SUBSTITUTE((UPPER(db!$G$2:$G$6347)),UPPER(H$137),"")))/LEN(H$137)))</f>
        <v>0</v>
      </c>
      <c r="I243" s="30">
        <f>IF(I$137="","",SUMPRODUCT(--(db!$B$2:$B$6347=$E243),(LEN(db!$G$2:$G$6347)-LEN(SUBSTITUTE((UPPER(db!$G$2:$G$6347)),UPPER(I$137),"")))/LEN(I$137)))</f>
        <v>0</v>
      </c>
      <c r="J243" s="30">
        <f>IF(J$137="","",SUMPRODUCT(--(db!$B$2:$B$6347=$E243),(LEN(db!$G$2:$G$6347)-LEN(SUBSTITUTE((UPPER(db!$G$2:$G$6347)),UPPER(J$137),"")))/LEN(J$137)))</f>
        <v>0</v>
      </c>
      <c r="K243" s="30">
        <f>IF(K$137="","",SUMPRODUCT(--(db!$B$2:$B$6347=$E243),(LEN(db!$G$2:$G$6347)-LEN(SUBSTITUTE((UPPER(db!$G$2:$G$6347)),UPPER(K$137),"")))/LEN(K$137)))</f>
        <v>0</v>
      </c>
      <c r="L243" s="30">
        <f>IF(L$137="","",SUMPRODUCT(--(db!$B$2:$B$6347=$E243),(LEN(db!$G$2:$G$6347)-LEN(SUBSTITUTE((UPPER(db!$G$2:$G$6347)),UPPER(L$137),"")))/LEN(L$137)))</f>
        <v>0</v>
      </c>
      <c r="M243" s="30">
        <f>IF(M$137="","",SUMPRODUCT(--(db!$B$2:$B$6347=$E243),(LEN(db!$G$2:$G$6347)-LEN(SUBSTITUTE((UPPER(db!$G$2:$G$6347)),UPPER(M$137),"")))/LEN(M$137)))</f>
        <v>0</v>
      </c>
      <c r="N243" s="30">
        <f>IF(N$137="","",SUMPRODUCT(--(db!$B$2:$B$6347=$E243),(LEN(db!$G$2:$G$6347)-LEN(SUBSTITUTE((UPPER(db!$G$2:$G$6347)),UPPER(N$137),"")))/LEN(N$137)))</f>
        <v>0</v>
      </c>
      <c r="O243" s="30">
        <f>IF(O$137="","",SUMPRODUCT(--(db!$B$2:$B$6347=$E243),(LEN(db!$G$2:$G$6347)-LEN(SUBSTITUTE((UPPER(db!$G$2:$G$6347)),UPPER(O$137),"")))/LEN(O$137)))</f>
        <v>0</v>
      </c>
      <c r="P243" s="30">
        <f>IF(P$137="","",SUMPRODUCT(--(db!$B$2:$B$6347=$E243),(LEN(db!$G$2:$G$6347)-LEN(SUBSTITUTE((UPPER(db!$G$2:$G$6347)),UPPER(P$137),"")))/LEN(P$137)))</f>
        <v>0</v>
      </c>
      <c r="Q243" s="30">
        <f>IF(Q$137="","",SUMPRODUCT(--(db!$B$2:$B$6347=$E243),(LEN(db!$G$2:$G$6347)-LEN(SUBSTITUTE((UPPER(db!$G$2:$G$6347)),UPPER(Q$137),"")))/LEN(Q$137)))</f>
        <v>0</v>
      </c>
      <c r="R243" s="30">
        <f>IF(R$137="","",SUMPRODUCT(--(db!$B$2:$B$6347=$E243),(LEN(db!$G$2:$G$6347)-LEN(SUBSTITUTE((UPPER(db!$G$2:$G$6347)),UPPER(R$137),"")))/LEN(R$137)))</f>
        <v>0</v>
      </c>
      <c r="S243" s="30">
        <f>IF(S$137="","",SUMPRODUCT(--(db!$B$2:$B$6347=$E243),(LEN(db!$G$2:$G$6347)-LEN(SUBSTITUTE((UPPER(db!$G$2:$G$6347)),UPPER(S$137),"")))/LEN(S$137)))</f>
        <v>0</v>
      </c>
      <c r="T243" s="30">
        <f>IF(T$137="","",SUMPRODUCT(--(db!$B$2:$B$6347=$E243),(LEN(db!$G$2:$G$6347)-LEN(SUBSTITUTE((UPPER(db!$G$2:$G$6347)),UPPER(T$137),"")))/LEN(T$137)))</f>
        <v>0</v>
      </c>
      <c r="U243" s="30">
        <f>IF(U$137="","",SUMPRODUCT(--(db!$B$2:$B$6347=$E243),(LEN(db!$G$2:$G$6347)-LEN(SUBSTITUTE((UPPER(db!$G$2:$G$6347)),UPPER(U$137),"")))/LEN(U$137)))</f>
        <v>0</v>
      </c>
      <c r="V243" s="30">
        <f>IF(V$137="","",SUMPRODUCT(--(db!$B$2:$B$6347=$E243),(LEN(db!$G$2:$G$6347)-LEN(SUBSTITUTE((UPPER(db!$G$2:$G$6347)),UPPER(V$137),"")))/LEN(V$137)))</f>
        <v>0</v>
      </c>
      <c r="W243" s="30">
        <f>IF(W$137="","",SUMPRODUCT(--(db!$B$2:$B$6347=$E243),(LEN(db!$G$2:$G$6347)-LEN(SUBSTITUTE((UPPER(db!$G$2:$G$6347)),UPPER(W$137),"")))/LEN(W$137)))</f>
        <v>0</v>
      </c>
      <c r="X243" s="30">
        <f>IF(X$137="","",SUMPRODUCT(--(db!$B$2:$B$6347=$E243),(LEN(db!$G$2:$G$6347)-LEN(SUBSTITUTE((UPPER(db!$G$2:$G$6347)),UPPER(X$137),"")))/LEN(X$137)))</f>
        <v>0</v>
      </c>
      <c r="Y243" s="30">
        <f>IF(Y$137="","",SUMPRODUCT(--(db!$B$2:$B$6347=$E243),(LEN(db!$G$2:$G$6347)-LEN(SUBSTITUTE((UPPER(db!$G$2:$G$6347)),UPPER(Y$137),"")))/LEN(Y$137)))</f>
        <v>0</v>
      </c>
      <c r="Z243" s="30">
        <f>IF(Z$137="","",SUMPRODUCT(--(db!$B$2:$B$6347=$E243),(LEN(db!$G$2:$G$6347)-LEN(SUBSTITUTE((UPPER(db!$G$2:$G$6347)),UPPER(Z$137),"")))/LEN(Z$137)))</f>
        <v>0</v>
      </c>
      <c r="AA243" s="30">
        <f>IF(AA$137="","",SUMPRODUCT(--(db!$B$2:$B$6347=$E243),(LEN(db!$G$2:$G$6347)-LEN(SUBSTITUTE((UPPER(db!$G$2:$G$6347)),UPPER(AA$137),"")))/LEN(AA$137)))</f>
        <v>0</v>
      </c>
      <c r="AB243" s="30">
        <f>IF(AB$137="","",SUMPRODUCT(--(db!$B$2:$B$6347=$E243),(LEN(db!$G$2:$G$6347)-LEN(SUBSTITUTE((UPPER(db!$G$2:$G$6347)),UPPER(AB$137),"")))/LEN(AB$137)))</f>
        <v>0</v>
      </c>
      <c r="AC243" s="30">
        <f>IF(AC$137="","",SUMPRODUCT(--(db!$B$2:$B$6347=$E243),(LEN(db!$G$2:$G$6347)-LEN(SUBSTITUTE((UPPER(db!$G$2:$G$6347)),UPPER(AC$137),"")))/LEN(AC$137)))</f>
        <v>0</v>
      </c>
      <c r="AD243" s="30">
        <f>IF(AD$137="","",SUMPRODUCT(--(db!$B$2:$B$6347=$E243),(LEN(db!$G$2:$G$6347)-LEN(SUBSTITUTE((UPPER(db!$G$2:$G$6347)),UPPER(AD$137),"")))/LEN(AD$137)))</f>
        <v>0</v>
      </c>
      <c r="AE243" s="30">
        <f>IF(AE$137="","",SUMPRODUCT(--(db!$B$2:$B$6347=$E243),(LEN(db!$G$2:$G$6347)-LEN(SUBSTITUTE((UPPER(db!$G$2:$G$6347)),UPPER(AE$137),"")))/LEN(AE$137)))</f>
        <v>0</v>
      </c>
      <c r="AF243" s="30">
        <f>IF(AF$137="","",SUMPRODUCT(--(db!$B$2:$B$6347=$E243),(LEN(db!$G$2:$G$6347)-LEN(SUBSTITUTE((UPPER(db!$G$2:$G$6347)),UPPER(AF$137),"")))/LEN(AF$137)))</f>
        <v>0</v>
      </c>
      <c r="AG243" s="30">
        <f>IF(AG$137="","",SUMPRODUCT(--(db!$B$2:$B$6347=$E243),(LEN(db!$G$2:$G$6347)-LEN(SUBSTITUTE((UPPER(db!$G$2:$G$6347)),UPPER(AG$137),"")))/LEN(AG$137)))</f>
        <v>0</v>
      </c>
      <c r="AH243" s="30">
        <f>IF(AH$137="","",SUMPRODUCT(--(db!$B$2:$B$6347=$E243),(LEN(db!$G$2:$G$6347)-LEN(SUBSTITUTE((UPPER(db!$G$2:$G$6347)),UPPER(AH$137),"")))/LEN(AH$137)))</f>
        <v>0</v>
      </c>
      <c r="AI243" s="30">
        <f>IF(AI$137="","",SUMPRODUCT(--(db!$B$2:$B$6347=$E243),(LEN(db!$G$2:$G$6347)-LEN(SUBSTITUTE((UPPER(db!$G$2:$G$6347)),UPPER(AI$137),"")))/LEN(AI$137)))</f>
        <v>0</v>
      </c>
      <c r="AJ243" s="30">
        <f>IF(AJ$137="","",SUMPRODUCT(--(db!$B$2:$B$6347=$E243),(LEN(db!$G$2:$G$6347)-LEN(SUBSTITUTE((UPPER(db!$G$2:$G$6347)),UPPER(AJ$137),"")))/LEN(AJ$137)))</f>
        <v>0</v>
      </c>
      <c r="AK243" s="30">
        <f>IF(AK$137="","",SUMPRODUCT(--(db!$B$2:$B$6347=$E243),(LEN(db!$G$2:$G$6347)-LEN(SUBSTITUTE((UPPER(db!$G$2:$G$6347)),UPPER(AK$137),"")))/LEN(AK$137)))</f>
        <v>0</v>
      </c>
      <c r="AL243" s="30">
        <f>IF(AL$137="","",SUMPRODUCT(--(db!$B$2:$B$6347=$E243),(LEN(db!$G$2:$G$6347)-LEN(SUBSTITUTE((UPPER(db!$G$2:$G$6347)),UPPER(AL$137),"")))/LEN(AL$137)))</f>
        <v>0</v>
      </c>
      <c r="AM243" s="30">
        <f>IF(AM$137="","",SUMPRODUCT(--(db!$B$2:$B$6347=$E243),(LEN(db!$G$2:$G$6347)-LEN(SUBSTITUTE((UPPER(db!$G$2:$G$6347)),UPPER(AM$137),"")))/LEN(AM$137)))</f>
        <v>0</v>
      </c>
      <c r="AN243" s="30">
        <f>IF(AN$137="","",SUMPRODUCT(--(db!$B$2:$B$6347=$E243),(LEN(db!$G$2:$G$6347)-LEN(SUBSTITUTE((UPPER(db!$G$2:$G$6347)),UPPER(AN$137),"")))/LEN(AN$137)))</f>
        <v>0</v>
      </c>
      <c r="AO243" s="30">
        <f>IF(AO$137="","",SUMPRODUCT(--(db!$B$2:$B$6347=$E243),(LEN(db!$G$2:$G$6347)-LEN(SUBSTITUTE((UPPER(db!$G$2:$G$6347)),UPPER(AO$137),"")))/LEN(AO$137)))</f>
        <v>0</v>
      </c>
      <c r="AP243" s="30">
        <f>IF(AP$137="","",SUMPRODUCT(--(db!$B$2:$B$6347=$E243),(LEN(db!$G$2:$G$6347)-LEN(SUBSTITUTE((UPPER(db!$G$2:$G$6347)),UPPER(AP$137),"")))/LEN(AP$137)))</f>
        <v>0</v>
      </c>
      <c r="AQ243" s="222">
        <f>IF(AQ$137="","",SUMPRODUCT(--(db!$B$2:$B$6347=$E243),(LEN(db!$G$2:$G$6347)-LEN(SUBSTITUTE((UPPER(db!$G$2:$G$6347)),UPPER(AQ$137),"")))/LEN(AQ$137)))</f>
        <v>0</v>
      </c>
      <c r="AR243" s="120">
        <v>106</v>
      </c>
      <c r="AS243" s="115"/>
      <c r="AT243" s="115"/>
      <c r="AU243" s="122">
        <f t="shared" si="36"/>
        <v>0</v>
      </c>
    </row>
    <row r="244" spans="3:62" x14ac:dyDescent="0.25">
      <c r="C244" s="115"/>
      <c r="D244" s="115"/>
      <c r="E244" s="116">
        <v>107</v>
      </c>
      <c r="F244" s="221">
        <f>IF(F$137="","",SUMPRODUCT(--(db!$B$2:$B$6347=$E244),(LEN(db!$G$2:$G$6347)-LEN(SUBSTITUTE((UPPER(db!$G$2:$G$6347)),UPPER(F$137),"")))/LEN(F$137)))</f>
        <v>0</v>
      </c>
      <c r="G244" s="30">
        <f>IF(G$137="","",SUMPRODUCT(--(db!$B$2:$B$6347=$E244),(LEN(db!$G$2:$G$6347)-LEN(SUBSTITUTE((UPPER(db!$G$2:$G$6347)),UPPER(G$137),"")))/LEN(G$137)))</f>
        <v>0</v>
      </c>
      <c r="H244" s="30">
        <f>IF(H$137="","",SUMPRODUCT(--(db!$B$2:$B$6347=$E244),(LEN(db!$G$2:$G$6347)-LEN(SUBSTITUTE((UPPER(db!$G$2:$G$6347)),UPPER(H$137),"")))/LEN(H$137)))</f>
        <v>0</v>
      </c>
      <c r="I244" s="30">
        <f>IF(I$137="","",SUMPRODUCT(--(db!$B$2:$B$6347=$E244),(LEN(db!$G$2:$G$6347)-LEN(SUBSTITUTE((UPPER(db!$G$2:$G$6347)),UPPER(I$137),"")))/LEN(I$137)))</f>
        <v>0</v>
      </c>
      <c r="J244" s="30">
        <f>IF(J$137="","",SUMPRODUCT(--(db!$B$2:$B$6347=$E244),(LEN(db!$G$2:$G$6347)-LEN(SUBSTITUTE((UPPER(db!$G$2:$G$6347)),UPPER(J$137),"")))/LEN(J$137)))</f>
        <v>0</v>
      </c>
      <c r="K244" s="30">
        <f>IF(K$137="","",SUMPRODUCT(--(db!$B$2:$B$6347=$E244),(LEN(db!$G$2:$G$6347)-LEN(SUBSTITUTE((UPPER(db!$G$2:$G$6347)),UPPER(K$137),"")))/LEN(K$137)))</f>
        <v>0</v>
      </c>
      <c r="L244" s="30">
        <f>IF(L$137="","",SUMPRODUCT(--(db!$B$2:$B$6347=$E244),(LEN(db!$G$2:$G$6347)-LEN(SUBSTITUTE((UPPER(db!$G$2:$G$6347)),UPPER(L$137),"")))/LEN(L$137)))</f>
        <v>0</v>
      </c>
      <c r="M244" s="30">
        <f>IF(M$137="","",SUMPRODUCT(--(db!$B$2:$B$6347=$E244),(LEN(db!$G$2:$G$6347)-LEN(SUBSTITUTE((UPPER(db!$G$2:$G$6347)),UPPER(M$137),"")))/LEN(M$137)))</f>
        <v>0</v>
      </c>
      <c r="N244" s="30">
        <f>IF(N$137="","",SUMPRODUCT(--(db!$B$2:$B$6347=$E244),(LEN(db!$G$2:$G$6347)-LEN(SUBSTITUTE((UPPER(db!$G$2:$G$6347)),UPPER(N$137),"")))/LEN(N$137)))</f>
        <v>0</v>
      </c>
      <c r="O244" s="30">
        <f>IF(O$137="","",SUMPRODUCT(--(db!$B$2:$B$6347=$E244),(LEN(db!$G$2:$G$6347)-LEN(SUBSTITUTE((UPPER(db!$G$2:$G$6347)),UPPER(O$137),"")))/LEN(O$137)))</f>
        <v>0</v>
      </c>
      <c r="P244" s="30">
        <f>IF(P$137="","",SUMPRODUCT(--(db!$B$2:$B$6347=$E244),(LEN(db!$G$2:$G$6347)-LEN(SUBSTITUTE((UPPER(db!$G$2:$G$6347)),UPPER(P$137),"")))/LEN(P$137)))</f>
        <v>0</v>
      </c>
      <c r="Q244" s="30">
        <f>IF(Q$137="","",SUMPRODUCT(--(db!$B$2:$B$6347=$E244),(LEN(db!$G$2:$G$6347)-LEN(SUBSTITUTE((UPPER(db!$G$2:$G$6347)),UPPER(Q$137),"")))/LEN(Q$137)))</f>
        <v>0</v>
      </c>
      <c r="R244" s="30">
        <f>IF(R$137="","",SUMPRODUCT(--(db!$B$2:$B$6347=$E244),(LEN(db!$G$2:$G$6347)-LEN(SUBSTITUTE((UPPER(db!$G$2:$G$6347)),UPPER(R$137),"")))/LEN(R$137)))</f>
        <v>0</v>
      </c>
      <c r="S244" s="30">
        <f>IF(S$137="","",SUMPRODUCT(--(db!$B$2:$B$6347=$E244),(LEN(db!$G$2:$G$6347)-LEN(SUBSTITUTE((UPPER(db!$G$2:$G$6347)),UPPER(S$137),"")))/LEN(S$137)))</f>
        <v>0</v>
      </c>
      <c r="T244" s="30">
        <f>IF(T$137="","",SUMPRODUCT(--(db!$B$2:$B$6347=$E244),(LEN(db!$G$2:$G$6347)-LEN(SUBSTITUTE((UPPER(db!$G$2:$G$6347)),UPPER(T$137),"")))/LEN(T$137)))</f>
        <v>0</v>
      </c>
      <c r="U244" s="30">
        <f>IF(U$137="","",SUMPRODUCT(--(db!$B$2:$B$6347=$E244),(LEN(db!$G$2:$G$6347)-LEN(SUBSTITUTE((UPPER(db!$G$2:$G$6347)),UPPER(U$137),"")))/LEN(U$137)))</f>
        <v>0</v>
      </c>
      <c r="V244" s="30">
        <f>IF(V$137="","",SUMPRODUCT(--(db!$B$2:$B$6347=$E244),(LEN(db!$G$2:$G$6347)-LEN(SUBSTITUTE((UPPER(db!$G$2:$G$6347)),UPPER(V$137),"")))/LEN(V$137)))</f>
        <v>0</v>
      </c>
      <c r="W244" s="30">
        <f>IF(W$137="","",SUMPRODUCT(--(db!$B$2:$B$6347=$E244),(LEN(db!$G$2:$G$6347)-LEN(SUBSTITUTE((UPPER(db!$G$2:$G$6347)),UPPER(W$137),"")))/LEN(W$137)))</f>
        <v>0</v>
      </c>
      <c r="X244" s="30">
        <f>IF(X$137="","",SUMPRODUCT(--(db!$B$2:$B$6347=$E244),(LEN(db!$G$2:$G$6347)-LEN(SUBSTITUTE((UPPER(db!$G$2:$G$6347)),UPPER(X$137),"")))/LEN(X$137)))</f>
        <v>0</v>
      </c>
      <c r="Y244" s="30">
        <f>IF(Y$137="","",SUMPRODUCT(--(db!$B$2:$B$6347=$E244),(LEN(db!$G$2:$G$6347)-LEN(SUBSTITUTE((UPPER(db!$G$2:$G$6347)),UPPER(Y$137),"")))/LEN(Y$137)))</f>
        <v>0</v>
      </c>
      <c r="Z244" s="30">
        <f>IF(Z$137="","",SUMPRODUCT(--(db!$B$2:$B$6347=$E244),(LEN(db!$G$2:$G$6347)-LEN(SUBSTITUTE((UPPER(db!$G$2:$G$6347)),UPPER(Z$137),"")))/LEN(Z$137)))</f>
        <v>0</v>
      </c>
      <c r="AA244" s="30">
        <f>IF(AA$137="","",SUMPRODUCT(--(db!$B$2:$B$6347=$E244),(LEN(db!$G$2:$G$6347)-LEN(SUBSTITUTE((UPPER(db!$G$2:$G$6347)),UPPER(AA$137),"")))/LEN(AA$137)))</f>
        <v>0</v>
      </c>
      <c r="AB244" s="30">
        <f>IF(AB$137="","",SUMPRODUCT(--(db!$B$2:$B$6347=$E244),(LEN(db!$G$2:$G$6347)-LEN(SUBSTITUTE((UPPER(db!$G$2:$G$6347)),UPPER(AB$137),"")))/LEN(AB$137)))</f>
        <v>0</v>
      </c>
      <c r="AC244" s="30">
        <f>IF(AC$137="","",SUMPRODUCT(--(db!$B$2:$B$6347=$E244),(LEN(db!$G$2:$G$6347)-LEN(SUBSTITUTE((UPPER(db!$G$2:$G$6347)),UPPER(AC$137),"")))/LEN(AC$137)))</f>
        <v>0</v>
      </c>
      <c r="AD244" s="30">
        <f>IF(AD$137="","",SUMPRODUCT(--(db!$B$2:$B$6347=$E244),(LEN(db!$G$2:$G$6347)-LEN(SUBSTITUTE((UPPER(db!$G$2:$G$6347)),UPPER(AD$137),"")))/LEN(AD$137)))</f>
        <v>0</v>
      </c>
      <c r="AE244" s="30">
        <f>IF(AE$137="","",SUMPRODUCT(--(db!$B$2:$B$6347=$E244),(LEN(db!$G$2:$G$6347)-LEN(SUBSTITUTE((UPPER(db!$G$2:$G$6347)),UPPER(AE$137),"")))/LEN(AE$137)))</f>
        <v>0</v>
      </c>
      <c r="AF244" s="30">
        <f>IF(AF$137="","",SUMPRODUCT(--(db!$B$2:$B$6347=$E244),(LEN(db!$G$2:$G$6347)-LEN(SUBSTITUTE((UPPER(db!$G$2:$G$6347)),UPPER(AF$137),"")))/LEN(AF$137)))</f>
        <v>0</v>
      </c>
      <c r="AG244" s="30">
        <f>IF(AG$137="","",SUMPRODUCT(--(db!$B$2:$B$6347=$E244),(LEN(db!$G$2:$G$6347)-LEN(SUBSTITUTE((UPPER(db!$G$2:$G$6347)),UPPER(AG$137),"")))/LEN(AG$137)))</f>
        <v>0</v>
      </c>
      <c r="AH244" s="30">
        <f>IF(AH$137="","",SUMPRODUCT(--(db!$B$2:$B$6347=$E244),(LEN(db!$G$2:$G$6347)-LEN(SUBSTITUTE((UPPER(db!$G$2:$G$6347)),UPPER(AH$137),"")))/LEN(AH$137)))</f>
        <v>0</v>
      </c>
      <c r="AI244" s="30">
        <f>IF(AI$137="","",SUMPRODUCT(--(db!$B$2:$B$6347=$E244),(LEN(db!$G$2:$G$6347)-LEN(SUBSTITUTE((UPPER(db!$G$2:$G$6347)),UPPER(AI$137),"")))/LEN(AI$137)))</f>
        <v>0</v>
      </c>
      <c r="AJ244" s="30">
        <f>IF(AJ$137="","",SUMPRODUCT(--(db!$B$2:$B$6347=$E244),(LEN(db!$G$2:$G$6347)-LEN(SUBSTITUTE((UPPER(db!$G$2:$G$6347)),UPPER(AJ$137),"")))/LEN(AJ$137)))</f>
        <v>0</v>
      </c>
      <c r="AK244" s="30">
        <f>IF(AK$137="","",SUMPRODUCT(--(db!$B$2:$B$6347=$E244),(LEN(db!$G$2:$G$6347)-LEN(SUBSTITUTE((UPPER(db!$G$2:$G$6347)),UPPER(AK$137),"")))/LEN(AK$137)))</f>
        <v>0</v>
      </c>
      <c r="AL244" s="30">
        <f>IF(AL$137="","",SUMPRODUCT(--(db!$B$2:$B$6347=$E244),(LEN(db!$G$2:$G$6347)-LEN(SUBSTITUTE((UPPER(db!$G$2:$G$6347)),UPPER(AL$137),"")))/LEN(AL$137)))</f>
        <v>0</v>
      </c>
      <c r="AM244" s="30">
        <f>IF(AM$137="","",SUMPRODUCT(--(db!$B$2:$B$6347=$E244),(LEN(db!$G$2:$G$6347)-LEN(SUBSTITUTE((UPPER(db!$G$2:$G$6347)),UPPER(AM$137),"")))/LEN(AM$137)))</f>
        <v>0</v>
      </c>
      <c r="AN244" s="30">
        <f>IF(AN$137="","",SUMPRODUCT(--(db!$B$2:$B$6347=$E244),(LEN(db!$G$2:$G$6347)-LEN(SUBSTITUTE((UPPER(db!$G$2:$G$6347)),UPPER(AN$137),"")))/LEN(AN$137)))</f>
        <v>0</v>
      </c>
      <c r="AO244" s="30">
        <f>IF(AO$137="","",SUMPRODUCT(--(db!$B$2:$B$6347=$E244),(LEN(db!$G$2:$G$6347)-LEN(SUBSTITUTE((UPPER(db!$G$2:$G$6347)),UPPER(AO$137),"")))/LEN(AO$137)))</f>
        <v>0</v>
      </c>
      <c r="AP244" s="30">
        <f>IF(AP$137="","",SUMPRODUCT(--(db!$B$2:$B$6347=$E244),(LEN(db!$G$2:$G$6347)-LEN(SUBSTITUTE((UPPER(db!$G$2:$G$6347)),UPPER(AP$137),"")))/LEN(AP$137)))</f>
        <v>0</v>
      </c>
      <c r="AQ244" s="222">
        <f>IF(AQ$137="","",SUMPRODUCT(--(db!$B$2:$B$6347=$E244),(LEN(db!$G$2:$G$6347)-LEN(SUBSTITUTE((UPPER(db!$G$2:$G$6347)),UPPER(AQ$137),"")))/LEN(AQ$137)))</f>
        <v>0</v>
      </c>
      <c r="AR244" s="120">
        <v>107</v>
      </c>
      <c r="AS244" s="115"/>
      <c r="AT244" s="115"/>
      <c r="AU244" s="122">
        <f t="shared" si="36"/>
        <v>0</v>
      </c>
    </row>
    <row r="245" spans="3:62" x14ac:dyDescent="0.25">
      <c r="C245" s="115"/>
      <c r="D245" s="115"/>
      <c r="E245" s="116">
        <v>108</v>
      </c>
      <c r="F245" s="221">
        <f>IF(F$137="","",SUMPRODUCT(--(db!$B$2:$B$6347=$E245),(LEN(db!$G$2:$G$6347)-LEN(SUBSTITUTE((UPPER(db!$G$2:$G$6347)),UPPER(F$137),"")))/LEN(F$137)))</f>
        <v>0</v>
      </c>
      <c r="G245" s="30">
        <f>IF(G$137="","",SUMPRODUCT(--(db!$B$2:$B$6347=$E245),(LEN(db!$G$2:$G$6347)-LEN(SUBSTITUTE((UPPER(db!$G$2:$G$6347)),UPPER(G$137),"")))/LEN(G$137)))</f>
        <v>0</v>
      </c>
      <c r="H245" s="30">
        <f>IF(H$137="","",SUMPRODUCT(--(db!$B$2:$B$6347=$E245),(LEN(db!$G$2:$G$6347)-LEN(SUBSTITUTE((UPPER(db!$G$2:$G$6347)),UPPER(H$137),"")))/LEN(H$137)))</f>
        <v>0</v>
      </c>
      <c r="I245" s="30">
        <f>IF(I$137="","",SUMPRODUCT(--(db!$B$2:$B$6347=$E245),(LEN(db!$G$2:$G$6347)-LEN(SUBSTITUTE((UPPER(db!$G$2:$G$6347)),UPPER(I$137),"")))/LEN(I$137)))</f>
        <v>0</v>
      </c>
      <c r="J245" s="30">
        <f>IF(J$137="","",SUMPRODUCT(--(db!$B$2:$B$6347=$E245),(LEN(db!$G$2:$G$6347)-LEN(SUBSTITUTE((UPPER(db!$G$2:$G$6347)),UPPER(J$137),"")))/LEN(J$137)))</f>
        <v>0</v>
      </c>
      <c r="K245" s="30">
        <f>IF(K$137="","",SUMPRODUCT(--(db!$B$2:$B$6347=$E245),(LEN(db!$G$2:$G$6347)-LEN(SUBSTITUTE((UPPER(db!$G$2:$G$6347)),UPPER(K$137),"")))/LEN(K$137)))</f>
        <v>0</v>
      </c>
      <c r="L245" s="30">
        <f>IF(L$137="","",SUMPRODUCT(--(db!$B$2:$B$6347=$E245),(LEN(db!$G$2:$G$6347)-LEN(SUBSTITUTE((UPPER(db!$G$2:$G$6347)),UPPER(L$137),"")))/LEN(L$137)))</f>
        <v>0</v>
      </c>
      <c r="M245" s="30">
        <f>IF(M$137="","",SUMPRODUCT(--(db!$B$2:$B$6347=$E245),(LEN(db!$G$2:$G$6347)-LEN(SUBSTITUTE((UPPER(db!$G$2:$G$6347)),UPPER(M$137),"")))/LEN(M$137)))</f>
        <v>0</v>
      </c>
      <c r="N245" s="30">
        <f>IF(N$137="","",SUMPRODUCT(--(db!$B$2:$B$6347=$E245),(LEN(db!$G$2:$G$6347)-LEN(SUBSTITUTE((UPPER(db!$G$2:$G$6347)),UPPER(N$137),"")))/LEN(N$137)))</f>
        <v>0</v>
      </c>
      <c r="O245" s="30">
        <f>IF(O$137="","",SUMPRODUCT(--(db!$B$2:$B$6347=$E245),(LEN(db!$G$2:$G$6347)-LEN(SUBSTITUTE((UPPER(db!$G$2:$G$6347)),UPPER(O$137),"")))/LEN(O$137)))</f>
        <v>0</v>
      </c>
      <c r="P245" s="30">
        <f>IF(P$137="","",SUMPRODUCT(--(db!$B$2:$B$6347=$E245),(LEN(db!$G$2:$G$6347)-LEN(SUBSTITUTE((UPPER(db!$G$2:$G$6347)),UPPER(P$137),"")))/LEN(P$137)))</f>
        <v>0</v>
      </c>
      <c r="Q245" s="30">
        <f>IF(Q$137="","",SUMPRODUCT(--(db!$B$2:$B$6347=$E245),(LEN(db!$G$2:$G$6347)-LEN(SUBSTITUTE((UPPER(db!$G$2:$G$6347)),UPPER(Q$137),"")))/LEN(Q$137)))</f>
        <v>0</v>
      </c>
      <c r="R245" s="30">
        <f>IF(R$137="","",SUMPRODUCT(--(db!$B$2:$B$6347=$E245),(LEN(db!$G$2:$G$6347)-LEN(SUBSTITUTE((UPPER(db!$G$2:$G$6347)),UPPER(R$137),"")))/LEN(R$137)))</f>
        <v>0</v>
      </c>
      <c r="S245" s="30">
        <f>IF(S$137="","",SUMPRODUCT(--(db!$B$2:$B$6347=$E245),(LEN(db!$G$2:$G$6347)-LEN(SUBSTITUTE((UPPER(db!$G$2:$G$6347)),UPPER(S$137),"")))/LEN(S$137)))</f>
        <v>0</v>
      </c>
      <c r="T245" s="30">
        <f>IF(T$137="","",SUMPRODUCT(--(db!$B$2:$B$6347=$E245),(LEN(db!$G$2:$G$6347)-LEN(SUBSTITUTE((UPPER(db!$G$2:$G$6347)),UPPER(T$137),"")))/LEN(T$137)))</f>
        <v>0</v>
      </c>
      <c r="U245" s="30">
        <f>IF(U$137="","",SUMPRODUCT(--(db!$B$2:$B$6347=$E245),(LEN(db!$G$2:$G$6347)-LEN(SUBSTITUTE((UPPER(db!$G$2:$G$6347)),UPPER(U$137),"")))/LEN(U$137)))</f>
        <v>0</v>
      </c>
      <c r="V245" s="30">
        <f>IF(V$137="","",SUMPRODUCT(--(db!$B$2:$B$6347=$E245),(LEN(db!$G$2:$G$6347)-LEN(SUBSTITUTE((UPPER(db!$G$2:$G$6347)),UPPER(V$137),"")))/LEN(V$137)))</f>
        <v>0</v>
      </c>
      <c r="W245" s="30">
        <f>IF(W$137="","",SUMPRODUCT(--(db!$B$2:$B$6347=$E245),(LEN(db!$G$2:$G$6347)-LEN(SUBSTITUTE((UPPER(db!$G$2:$G$6347)),UPPER(W$137),"")))/LEN(W$137)))</f>
        <v>0</v>
      </c>
      <c r="X245" s="30">
        <f>IF(X$137="","",SUMPRODUCT(--(db!$B$2:$B$6347=$E245),(LEN(db!$G$2:$G$6347)-LEN(SUBSTITUTE((UPPER(db!$G$2:$G$6347)),UPPER(X$137),"")))/LEN(X$137)))</f>
        <v>0</v>
      </c>
      <c r="Y245" s="30">
        <f>IF(Y$137="","",SUMPRODUCT(--(db!$B$2:$B$6347=$E245),(LEN(db!$G$2:$G$6347)-LEN(SUBSTITUTE((UPPER(db!$G$2:$G$6347)),UPPER(Y$137),"")))/LEN(Y$137)))</f>
        <v>0</v>
      </c>
      <c r="Z245" s="30">
        <f>IF(Z$137="","",SUMPRODUCT(--(db!$B$2:$B$6347=$E245),(LEN(db!$G$2:$G$6347)-LEN(SUBSTITUTE((UPPER(db!$G$2:$G$6347)),UPPER(Z$137),"")))/LEN(Z$137)))</f>
        <v>0</v>
      </c>
      <c r="AA245" s="30">
        <f>IF(AA$137="","",SUMPRODUCT(--(db!$B$2:$B$6347=$E245),(LEN(db!$G$2:$G$6347)-LEN(SUBSTITUTE((UPPER(db!$G$2:$G$6347)),UPPER(AA$137),"")))/LEN(AA$137)))</f>
        <v>0</v>
      </c>
      <c r="AB245" s="30">
        <f>IF(AB$137="","",SUMPRODUCT(--(db!$B$2:$B$6347=$E245),(LEN(db!$G$2:$G$6347)-LEN(SUBSTITUTE((UPPER(db!$G$2:$G$6347)),UPPER(AB$137),"")))/LEN(AB$137)))</f>
        <v>0</v>
      </c>
      <c r="AC245" s="30">
        <f>IF(AC$137="","",SUMPRODUCT(--(db!$B$2:$B$6347=$E245),(LEN(db!$G$2:$G$6347)-LEN(SUBSTITUTE((UPPER(db!$G$2:$G$6347)),UPPER(AC$137),"")))/LEN(AC$137)))</f>
        <v>0</v>
      </c>
      <c r="AD245" s="30">
        <f>IF(AD$137="","",SUMPRODUCT(--(db!$B$2:$B$6347=$E245),(LEN(db!$G$2:$G$6347)-LEN(SUBSTITUTE((UPPER(db!$G$2:$G$6347)),UPPER(AD$137),"")))/LEN(AD$137)))</f>
        <v>0</v>
      </c>
      <c r="AE245" s="30">
        <f>IF(AE$137="","",SUMPRODUCT(--(db!$B$2:$B$6347=$E245),(LEN(db!$G$2:$G$6347)-LEN(SUBSTITUTE((UPPER(db!$G$2:$G$6347)),UPPER(AE$137),"")))/LEN(AE$137)))</f>
        <v>0</v>
      </c>
      <c r="AF245" s="30">
        <f>IF(AF$137="","",SUMPRODUCT(--(db!$B$2:$B$6347=$E245),(LEN(db!$G$2:$G$6347)-LEN(SUBSTITUTE((UPPER(db!$G$2:$G$6347)),UPPER(AF$137),"")))/LEN(AF$137)))</f>
        <v>0</v>
      </c>
      <c r="AG245" s="30">
        <f>IF(AG$137="","",SUMPRODUCT(--(db!$B$2:$B$6347=$E245),(LEN(db!$G$2:$G$6347)-LEN(SUBSTITUTE((UPPER(db!$G$2:$G$6347)),UPPER(AG$137),"")))/LEN(AG$137)))</f>
        <v>0</v>
      </c>
      <c r="AH245" s="30">
        <f>IF(AH$137="","",SUMPRODUCT(--(db!$B$2:$B$6347=$E245),(LEN(db!$G$2:$G$6347)-LEN(SUBSTITUTE((UPPER(db!$G$2:$G$6347)),UPPER(AH$137),"")))/LEN(AH$137)))</f>
        <v>0</v>
      </c>
      <c r="AI245" s="30">
        <f>IF(AI$137="","",SUMPRODUCT(--(db!$B$2:$B$6347=$E245),(LEN(db!$G$2:$G$6347)-LEN(SUBSTITUTE((UPPER(db!$G$2:$G$6347)),UPPER(AI$137),"")))/LEN(AI$137)))</f>
        <v>0</v>
      </c>
      <c r="AJ245" s="30">
        <f>IF(AJ$137="","",SUMPRODUCT(--(db!$B$2:$B$6347=$E245),(LEN(db!$G$2:$G$6347)-LEN(SUBSTITUTE((UPPER(db!$G$2:$G$6347)),UPPER(AJ$137),"")))/LEN(AJ$137)))</f>
        <v>0</v>
      </c>
      <c r="AK245" s="30">
        <f>IF(AK$137="","",SUMPRODUCT(--(db!$B$2:$B$6347=$E245),(LEN(db!$G$2:$G$6347)-LEN(SUBSTITUTE((UPPER(db!$G$2:$G$6347)),UPPER(AK$137),"")))/LEN(AK$137)))</f>
        <v>0</v>
      </c>
      <c r="AL245" s="30">
        <f>IF(AL$137="","",SUMPRODUCT(--(db!$B$2:$B$6347=$E245),(LEN(db!$G$2:$G$6347)-LEN(SUBSTITUTE((UPPER(db!$G$2:$G$6347)),UPPER(AL$137),"")))/LEN(AL$137)))</f>
        <v>0</v>
      </c>
      <c r="AM245" s="30">
        <f>IF(AM$137="","",SUMPRODUCT(--(db!$B$2:$B$6347=$E245),(LEN(db!$G$2:$G$6347)-LEN(SUBSTITUTE((UPPER(db!$G$2:$G$6347)),UPPER(AM$137),"")))/LEN(AM$137)))</f>
        <v>0</v>
      </c>
      <c r="AN245" s="30">
        <f>IF(AN$137="","",SUMPRODUCT(--(db!$B$2:$B$6347=$E245),(LEN(db!$G$2:$G$6347)-LEN(SUBSTITUTE((UPPER(db!$G$2:$G$6347)),UPPER(AN$137),"")))/LEN(AN$137)))</f>
        <v>0</v>
      </c>
      <c r="AO245" s="30">
        <f>IF(AO$137="","",SUMPRODUCT(--(db!$B$2:$B$6347=$E245),(LEN(db!$G$2:$G$6347)-LEN(SUBSTITUTE((UPPER(db!$G$2:$G$6347)),UPPER(AO$137),"")))/LEN(AO$137)))</f>
        <v>0</v>
      </c>
      <c r="AP245" s="30">
        <f>IF(AP$137="","",SUMPRODUCT(--(db!$B$2:$B$6347=$E245),(LEN(db!$G$2:$G$6347)-LEN(SUBSTITUTE((UPPER(db!$G$2:$G$6347)),UPPER(AP$137),"")))/LEN(AP$137)))</f>
        <v>0</v>
      </c>
      <c r="AQ245" s="222">
        <f>IF(AQ$137="","",SUMPRODUCT(--(db!$B$2:$B$6347=$E245),(LEN(db!$G$2:$G$6347)-LEN(SUBSTITUTE((UPPER(db!$G$2:$G$6347)),UPPER(AQ$137),"")))/LEN(AQ$137)))</f>
        <v>0</v>
      </c>
      <c r="AR245" s="120">
        <v>108</v>
      </c>
      <c r="AS245" s="115"/>
      <c r="AT245" s="115"/>
      <c r="AU245" s="122">
        <f t="shared" si="36"/>
        <v>0</v>
      </c>
    </row>
    <row r="246" spans="3:62" x14ac:dyDescent="0.25">
      <c r="C246" s="115"/>
      <c r="D246" s="115"/>
      <c r="E246" s="116">
        <v>109</v>
      </c>
      <c r="F246" s="221">
        <f>IF(F$137="","",SUMPRODUCT(--(db!$B$2:$B$6347=$E246),(LEN(db!$G$2:$G$6347)-LEN(SUBSTITUTE((UPPER(db!$G$2:$G$6347)),UPPER(F$137),"")))/LEN(F$137)))</f>
        <v>0</v>
      </c>
      <c r="G246" s="30">
        <f>IF(G$137="","",SUMPRODUCT(--(db!$B$2:$B$6347=$E246),(LEN(db!$G$2:$G$6347)-LEN(SUBSTITUTE((UPPER(db!$G$2:$G$6347)),UPPER(G$137),"")))/LEN(G$137)))</f>
        <v>0</v>
      </c>
      <c r="H246" s="30">
        <f>IF(H$137="","",SUMPRODUCT(--(db!$B$2:$B$6347=$E246),(LEN(db!$G$2:$G$6347)-LEN(SUBSTITUTE((UPPER(db!$G$2:$G$6347)),UPPER(H$137),"")))/LEN(H$137)))</f>
        <v>0</v>
      </c>
      <c r="I246" s="30">
        <f>IF(I$137="","",SUMPRODUCT(--(db!$B$2:$B$6347=$E246),(LEN(db!$G$2:$G$6347)-LEN(SUBSTITUTE((UPPER(db!$G$2:$G$6347)),UPPER(I$137),"")))/LEN(I$137)))</f>
        <v>0</v>
      </c>
      <c r="J246" s="30">
        <f>IF(J$137="","",SUMPRODUCT(--(db!$B$2:$B$6347=$E246),(LEN(db!$G$2:$G$6347)-LEN(SUBSTITUTE((UPPER(db!$G$2:$G$6347)),UPPER(J$137),"")))/LEN(J$137)))</f>
        <v>0</v>
      </c>
      <c r="K246" s="30">
        <f>IF(K$137="","",SUMPRODUCT(--(db!$B$2:$B$6347=$E246),(LEN(db!$G$2:$G$6347)-LEN(SUBSTITUTE((UPPER(db!$G$2:$G$6347)),UPPER(K$137),"")))/LEN(K$137)))</f>
        <v>0</v>
      </c>
      <c r="L246" s="30">
        <f>IF(L$137="","",SUMPRODUCT(--(db!$B$2:$B$6347=$E246),(LEN(db!$G$2:$G$6347)-LEN(SUBSTITUTE((UPPER(db!$G$2:$G$6347)),UPPER(L$137),"")))/LEN(L$137)))</f>
        <v>0</v>
      </c>
      <c r="M246" s="30">
        <f>IF(M$137="","",SUMPRODUCT(--(db!$B$2:$B$6347=$E246),(LEN(db!$G$2:$G$6347)-LEN(SUBSTITUTE((UPPER(db!$G$2:$G$6347)),UPPER(M$137),"")))/LEN(M$137)))</f>
        <v>0</v>
      </c>
      <c r="N246" s="30">
        <f>IF(N$137="","",SUMPRODUCT(--(db!$B$2:$B$6347=$E246),(LEN(db!$G$2:$G$6347)-LEN(SUBSTITUTE((UPPER(db!$G$2:$G$6347)),UPPER(N$137),"")))/LEN(N$137)))</f>
        <v>0</v>
      </c>
      <c r="O246" s="30">
        <f>IF(O$137="","",SUMPRODUCT(--(db!$B$2:$B$6347=$E246),(LEN(db!$G$2:$G$6347)-LEN(SUBSTITUTE((UPPER(db!$G$2:$G$6347)),UPPER(O$137),"")))/LEN(O$137)))</f>
        <v>0</v>
      </c>
      <c r="P246" s="30">
        <f>IF(P$137="","",SUMPRODUCT(--(db!$B$2:$B$6347=$E246),(LEN(db!$G$2:$G$6347)-LEN(SUBSTITUTE((UPPER(db!$G$2:$G$6347)),UPPER(P$137),"")))/LEN(P$137)))</f>
        <v>0</v>
      </c>
      <c r="Q246" s="30">
        <f>IF(Q$137="","",SUMPRODUCT(--(db!$B$2:$B$6347=$E246),(LEN(db!$G$2:$G$6347)-LEN(SUBSTITUTE((UPPER(db!$G$2:$G$6347)),UPPER(Q$137),"")))/LEN(Q$137)))</f>
        <v>0</v>
      </c>
      <c r="R246" s="30">
        <f>IF(R$137="","",SUMPRODUCT(--(db!$B$2:$B$6347=$E246),(LEN(db!$G$2:$G$6347)-LEN(SUBSTITUTE((UPPER(db!$G$2:$G$6347)),UPPER(R$137),"")))/LEN(R$137)))</f>
        <v>0</v>
      </c>
      <c r="S246" s="30">
        <f>IF(S$137="","",SUMPRODUCT(--(db!$B$2:$B$6347=$E246),(LEN(db!$G$2:$G$6347)-LEN(SUBSTITUTE((UPPER(db!$G$2:$G$6347)),UPPER(S$137),"")))/LEN(S$137)))</f>
        <v>0</v>
      </c>
      <c r="T246" s="30">
        <f>IF(T$137="","",SUMPRODUCT(--(db!$B$2:$B$6347=$E246),(LEN(db!$G$2:$G$6347)-LEN(SUBSTITUTE((UPPER(db!$G$2:$G$6347)),UPPER(T$137),"")))/LEN(T$137)))</f>
        <v>0</v>
      </c>
      <c r="U246" s="30">
        <f>IF(U$137="","",SUMPRODUCT(--(db!$B$2:$B$6347=$E246),(LEN(db!$G$2:$G$6347)-LEN(SUBSTITUTE((UPPER(db!$G$2:$G$6347)),UPPER(U$137),"")))/LEN(U$137)))</f>
        <v>0</v>
      </c>
      <c r="V246" s="30">
        <f>IF(V$137="","",SUMPRODUCT(--(db!$B$2:$B$6347=$E246),(LEN(db!$G$2:$G$6347)-LEN(SUBSTITUTE((UPPER(db!$G$2:$G$6347)),UPPER(V$137),"")))/LEN(V$137)))</f>
        <v>0</v>
      </c>
      <c r="W246" s="30">
        <f>IF(W$137="","",SUMPRODUCT(--(db!$B$2:$B$6347=$E246),(LEN(db!$G$2:$G$6347)-LEN(SUBSTITUTE((UPPER(db!$G$2:$G$6347)),UPPER(W$137),"")))/LEN(W$137)))</f>
        <v>0</v>
      </c>
      <c r="X246" s="30">
        <f>IF(X$137="","",SUMPRODUCT(--(db!$B$2:$B$6347=$E246),(LEN(db!$G$2:$G$6347)-LEN(SUBSTITUTE((UPPER(db!$G$2:$G$6347)),UPPER(X$137),"")))/LEN(X$137)))</f>
        <v>0</v>
      </c>
      <c r="Y246" s="30">
        <f>IF(Y$137="","",SUMPRODUCT(--(db!$B$2:$B$6347=$E246),(LEN(db!$G$2:$G$6347)-LEN(SUBSTITUTE((UPPER(db!$G$2:$G$6347)),UPPER(Y$137),"")))/LEN(Y$137)))</f>
        <v>0</v>
      </c>
      <c r="Z246" s="30">
        <f>IF(Z$137="","",SUMPRODUCT(--(db!$B$2:$B$6347=$E246),(LEN(db!$G$2:$G$6347)-LEN(SUBSTITUTE((UPPER(db!$G$2:$G$6347)),UPPER(Z$137),"")))/LEN(Z$137)))</f>
        <v>0</v>
      </c>
      <c r="AA246" s="30">
        <f>IF(AA$137="","",SUMPRODUCT(--(db!$B$2:$B$6347=$E246),(LEN(db!$G$2:$G$6347)-LEN(SUBSTITUTE((UPPER(db!$G$2:$G$6347)),UPPER(AA$137),"")))/LEN(AA$137)))</f>
        <v>0</v>
      </c>
      <c r="AB246" s="30">
        <f>IF(AB$137="","",SUMPRODUCT(--(db!$B$2:$B$6347=$E246),(LEN(db!$G$2:$G$6347)-LEN(SUBSTITUTE((UPPER(db!$G$2:$G$6347)),UPPER(AB$137),"")))/LEN(AB$137)))</f>
        <v>0</v>
      </c>
      <c r="AC246" s="30">
        <f>IF(AC$137="","",SUMPRODUCT(--(db!$B$2:$B$6347=$E246),(LEN(db!$G$2:$G$6347)-LEN(SUBSTITUTE((UPPER(db!$G$2:$G$6347)),UPPER(AC$137),"")))/LEN(AC$137)))</f>
        <v>0</v>
      </c>
      <c r="AD246" s="30">
        <f>IF(AD$137="","",SUMPRODUCT(--(db!$B$2:$B$6347=$E246),(LEN(db!$G$2:$G$6347)-LEN(SUBSTITUTE((UPPER(db!$G$2:$G$6347)),UPPER(AD$137),"")))/LEN(AD$137)))</f>
        <v>0</v>
      </c>
      <c r="AE246" s="30">
        <f>IF(AE$137="","",SUMPRODUCT(--(db!$B$2:$B$6347=$E246),(LEN(db!$G$2:$G$6347)-LEN(SUBSTITUTE((UPPER(db!$G$2:$G$6347)),UPPER(AE$137),"")))/LEN(AE$137)))</f>
        <v>0</v>
      </c>
      <c r="AF246" s="30">
        <f>IF(AF$137="","",SUMPRODUCT(--(db!$B$2:$B$6347=$E246),(LEN(db!$G$2:$G$6347)-LEN(SUBSTITUTE((UPPER(db!$G$2:$G$6347)),UPPER(AF$137),"")))/LEN(AF$137)))</f>
        <v>0</v>
      </c>
      <c r="AG246" s="30">
        <f>IF(AG$137="","",SUMPRODUCT(--(db!$B$2:$B$6347=$E246),(LEN(db!$G$2:$G$6347)-LEN(SUBSTITUTE((UPPER(db!$G$2:$G$6347)),UPPER(AG$137),"")))/LEN(AG$137)))</f>
        <v>0</v>
      </c>
      <c r="AH246" s="30">
        <f>IF(AH$137="","",SUMPRODUCT(--(db!$B$2:$B$6347=$E246),(LEN(db!$G$2:$G$6347)-LEN(SUBSTITUTE((UPPER(db!$G$2:$G$6347)),UPPER(AH$137),"")))/LEN(AH$137)))</f>
        <v>0</v>
      </c>
      <c r="AI246" s="30">
        <f>IF(AI$137="","",SUMPRODUCT(--(db!$B$2:$B$6347=$E246),(LEN(db!$G$2:$G$6347)-LEN(SUBSTITUTE((UPPER(db!$G$2:$G$6347)),UPPER(AI$137),"")))/LEN(AI$137)))</f>
        <v>0</v>
      </c>
      <c r="AJ246" s="30">
        <f>IF(AJ$137="","",SUMPRODUCT(--(db!$B$2:$B$6347=$E246),(LEN(db!$G$2:$G$6347)-LEN(SUBSTITUTE((UPPER(db!$G$2:$G$6347)),UPPER(AJ$137),"")))/LEN(AJ$137)))</f>
        <v>0</v>
      </c>
      <c r="AK246" s="30">
        <f>IF(AK$137="","",SUMPRODUCT(--(db!$B$2:$B$6347=$E246),(LEN(db!$G$2:$G$6347)-LEN(SUBSTITUTE((UPPER(db!$G$2:$G$6347)),UPPER(AK$137),"")))/LEN(AK$137)))</f>
        <v>0</v>
      </c>
      <c r="AL246" s="30">
        <f>IF(AL$137="","",SUMPRODUCT(--(db!$B$2:$B$6347=$E246),(LEN(db!$G$2:$G$6347)-LEN(SUBSTITUTE((UPPER(db!$G$2:$G$6347)),UPPER(AL$137),"")))/LEN(AL$137)))</f>
        <v>0</v>
      </c>
      <c r="AM246" s="30">
        <f>IF(AM$137="","",SUMPRODUCT(--(db!$B$2:$B$6347=$E246),(LEN(db!$G$2:$G$6347)-LEN(SUBSTITUTE((UPPER(db!$G$2:$G$6347)),UPPER(AM$137),"")))/LEN(AM$137)))</f>
        <v>0</v>
      </c>
      <c r="AN246" s="30">
        <f>IF(AN$137="","",SUMPRODUCT(--(db!$B$2:$B$6347=$E246),(LEN(db!$G$2:$G$6347)-LEN(SUBSTITUTE((UPPER(db!$G$2:$G$6347)),UPPER(AN$137),"")))/LEN(AN$137)))</f>
        <v>0</v>
      </c>
      <c r="AO246" s="30">
        <f>IF(AO$137="","",SUMPRODUCT(--(db!$B$2:$B$6347=$E246),(LEN(db!$G$2:$G$6347)-LEN(SUBSTITUTE((UPPER(db!$G$2:$G$6347)),UPPER(AO$137),"")))/LEN(AO$137)))</f>
        <v>0</v>
      </c>
      <c r="AP246" s="30">
        <f>IF(AP$137="","",SUMPRODUCT(--(db!$B$2:$B$6347=$E246),(LEN(db!$G$2:$G$6347)-LEN(SUBSTITUTE((UPPER(db!$G$2:$G$6347)),UPPER(AP$137),"")))/LEN(AP$137)))</f>
        <v>0</v>
      </c>
      <c r="AQ246" s="222">
        <f>IF(AQ$137="","",SUMPRODUCT(--(db!$B$2:$B$6347=$E246),(LEN(db!$G$2:$G$6347)-LEN(SUBSTITUTE((UPPER(db!$G$2:$G$6347)),UPPER(AQ$137),"")))/LEN(AQ$137)))</f>
        <v>0</v>
      </c>
      <c r="AR246" s="120">
        <v>109</v>
      </c>
      <c r="AS246" s="115"/>
      <c r="AT246" s="115"/>
      <c r="AU246" s="122">
        <f t="shared" si="36"/>
        <v>0</v>
      </c>
    </row>
    <row r="247" spans="3:62" x14ac:dyDescent="0.25">
      <c r="C247" s="115"/>
      <c r="D247" s="115"/>
      <c r="E247" s="116">
        <v>110</v>
      </c>
      <c r="F247" s="221">
        <f>IF(F$137="","",SUMPRODUCT(--(db!$B$2:$B$6347=$E247),(LEN(db!$G$2:$G$6347)-LEN(SUBSTITUTE((UPPER(db!$G$2:$G$6347)),UPPER(F$137),"")))/LEN(F$137)))</f>
        <v>0</v>
      </c>
      <c r="G247" s="30">
        <f>IF(G$137="","",SUMPRODUCT(--(db!$B$2:$B$6347=$E247),(LEN(db!$G$2:$G$6347)-LEN(SUBSTITUTE((UPPER(db!$G$2:$G$6347)),UPPER(G$137),"")))/LEN(G$137)))</f>
        <v>0</v>
      </c>
      <c r="H247" s="30">
        <f>IF(H$137="","",SUMPRODUCT(--(db!$B$2:$B$6347=$E247),(LEN(db!$G$2:$G$6347)-LEN(SUBSTITUTE((UPPER(db!$G$2:$G$6347)),UPPER(H$137),"")))/LEN(H$137)))</f>
        <v>0</v>
      </c>
      <c r="I247" s="30">
        <f>IF(I$137="","",SUMPRODUCT(--(db!$B$2:$B$6347=$E247),(LEN(db!$G$2:$G$6347)-LEN(SUBSTITUTE((UPPER(db!$G$2:$G$6347)),UPPER(I$137),"")))/LEN(I$137)))</f>
        <v>0</v>
      </c>
      <c r="J247" s="30">
        <f>IF(J$137="","",SUMPRODUCT(--(db!$B$2:$B$6347=$E247),(LEN(db!$G$2:$G$6347)-LEN(SUBSTITUTE((UPPER(db!$G$2:$G$6347)),UPPER(J$137),"")))/LEN(J$137)))</f>
        <v>0</v>
      </c>
      <c r="K247" s="30">
        <f>IF(K$137="","",SUMPRODUCT(--(db!$B$2:$B$6347=$E247),(LEN(db!$G$2:$G$6347)-LEN(SUBSTITUTE((UPPER(db!$G$2:$G$6347)),UPPER(K$137),"")))/LEN(K$137)))</f>
        <v>0</v>
      </c>
      <c r="L247" s="30">
        <f>IF(L$137="","",SUMPRODUCT(--(db!$B$2:$B$6347=$E247),(LEN(db!$G$2:$G$6347)-LEN(SUBSTITUTE((UPPER(db!$G$2:$G$6347)),UPPER(L$137),"")))/LEN(L$137)))</f>
        <v>0</v>
      </c>
      <c r="M247" s="30">
        <f>IF(M$137="","",SUMPRODUCT(--(db!$B$2:$B$6347=$E247),(LEN(db!$G$2:$G$6347)-LEN(SUBSTITUTE((UPPER(db!$G$2:$G$6347)),UPPER(M$137),"")))/LEN(M$137)))</f>
        <v>0</v>
      </c>
      <c r="N247" s="30">
        <f>IF(N$137="","",SUMPRODUCT(--(db!$B$2:$B$6347=$E247),(LEN(db!$G$2:$G$6347)-LEN(SUBSTITUTE((UPPER(db!$G$2:$G$6347)),UPPER(N$137),"")))/LEN(N$137)))</f>
        <v>0</v>
      </c>
      <c r="O247" s="30">
        <f>IF(O$137="","",SUMPRODUCT(--(db!$B$2:$B$6347=$E247),(LEN(db!$G$2:$G$6347)-LEN(SUBSTITUTE((UPPER(db!$G$2:$G$6347)),UPPER(O$137),"")))/LEN(O$137)))</f>
        <v>0</v>
      </c>
      <c r="P247" s="30">
        <f>IF(P$137="","",SUMPRODUCT(--(db!$B$2:$B$6347=$E247),(LEN(db!$G$2:$G$6347)-LEN(SUBSTITUTE((UPPER(db!$G$2:$G$6347)),UPPER(P$137),"")))/LEN(P$137)))</f>
        <v>0</v>
      </c>
      <c r="Q247" s="30">
        <f>IF(Q$137="","",SUMPRODUCT(--(db!$B$2:$B$6347=$E247),(LEN(db!$G$2:$G$6347)-LEN(SUBSTITUTE((UPPER(db!$G$2:$G$6347)),UPPER(Q$137),"")))/LEN(Q$137)))</f>
        <v>0</v>
      </c>
      <c r="R247" s="30">
        <f>IF(R$137="","",SUMPRODUCT(--(db!$B$2:$B$6347=$E247),(LEN(db!$G$2:$G$6347)-LEN(SUBSTITUTE((UPPER(db!$G$2:$G$6347)),UPPER(R$137),"")))/LEN(R$137)))</f>
        <v>0</v>
      </c>
      <c r="S247" s="30">
        <f>IF(S$137="","",SUMPRODUCT(--(db!$B$2:$B$6347=$E247),(LEN(db!$G$2:$G$6347)-LEN(SUBSTITUTE((UPPER(db!$G$2:$G$6347)),UPPER(S$137),"")))/LEN(S$137)))</f>
        <v>0</v>
      </c>
      <c r="T247" s="30">
        <f>IF(T$137="","",SUMPRODUCT(--(db!$B$2:$B$6347=$E247),(LEN(db!$G$2:$G$6347)-LEN(SUBSTITUTE((UPPER(db!$G$2:$G$6347)),UPPER(T$137),"")))/LEN(T$137)))</f>
        <v>0</v>
      </c>
      <c r="U247" s="30">
        <f>IF(U$137="","",SUMPRODUCT(--(db!$B$2:$B$6347=$E247),(LEN(db!$G$2:$G$6347)-LEN(SUBSTITUTE((UPPER(db!$G$2:$G$6347)),UPPER(U$137),"")))/LEN(U$137)))</f>
        <v>0</v>
      </c>
      <c r="V247" s="30">
        <f>IF(V$137="","",SUMPRODUCT(--(db!$B$2:$B$6347=$E247),(LEN(db!$G$2:$G$6347)-LEN(SUBSTITUTE((UPPER(db!$G$2:$G$6347)),UPPER(V$137),"")))/LEN(V$137)))</f>
        <v>0</v>
      </c>
      <c r="W247" s="30">
        <f>IF(W$137="","",SUMPRODUCT(--(db!$B$2:$B$6347=$E247),(LEN(db!$G$2:$G$6347)-LEN(SUBSTITUTE((UPPER(db!$G$2:$G$6347)),UPPER(W$137),"")))/LEN(W$137)))</f>
        <v>0</v>
      </c>
      <c r="X247" s="30">
        <f>IF(X$137="","",SUMPRODUCT(--(db!$B$2:$B$6347=$E247),(LEN(db!$G$2:$G$6347)-LEN(SUBSTITUTE((UPPER(db!$G$2:$G$6347)),UPPER(X$137),"")))/LEN(X$137)))</f>
        <v>0</v>
      </c>
      <c r="Y247" s="30">
        <f>IF(Y$137="","",SUMPRODUCT(--(db!$B$2:$B$6347=$E247),(LEN(db!$G$2:$G$6347)-LEN(SUBSTITUTE((UPPER(db!$G$2:$G$6347)),UPPER(Y$137),"")))/LEN(Y$137)))</f>
        <v>0</v>
      </c>
      <c r="Z247" s="30">
        <f>IF(Z$137="","",SUMPRODUCT(--(db!$B$2:$B$6347=$E247),(LEN(db!$G$2:$G$6347)-LEN(SUBSTITUTE((UPPER(db!$G$2:$G$6347)),UPPER(Z$137),"")))/LEN(Z$137)))</f>
        <v>0</v>
      </c>
      <c r="AA247" s="30">
        <f>IF(AA$137="","",SUMPRODUCT(--(db!$B$2:$B$6347=$E247),(LEN(db!$G$2:$G$6347)-LEN(SUBSTITUTE((UPPER(db!$G$2:$G$6347)),UPPER(AA$137),"")))/LEN(AA$137)))</f>
        <v>0</v>
      </c>
      <c r="AB247" s="30">
        <f>IF(AB$137="","",SUMPRODUCT(--(db!$B$2:$B$6347=$E247),(LEN(db!$G$2:$G$6347)-LEN(SUBSTITUTE((UPPER(db!$G$2:$G$6347)),UPPER(AB$137),"")))/LEN(AB$137)))</f>
        <v>0</v>
      </c>
      <c r="AC247" s="30">
        <f>IF(AC$137="","",SUMPRODUCT(--(db!$B$2:$B$6347=$E247),(LEN(db!$G$2:$G$6347)-LEN(SUBSTITUTE((UPPER(db!$G$2:$G$6347)),UPPER(AC$137),"")))/LEN(AC$137)))</f>
        <v>0</v>
      </c>
      <c r="AD247" s="30">
        <f>IF(AD$137="","",SUMPRODUCT(--(db!$B$2:$B$6347=$E247),(LEN(db!$G$2:$G$6347)-LEN(SUBSTITUTE((UPPER(db!$G$2:$G$6347)),UPPER(AD$137),"")))/LEN(AD$137)))</f>
        <v>0</v>
      </c>
      <c r="AE247" s="30">
        <f>IF(AE$137="","",SUMPRODUCT(--(db!$B$2:$B$6347=$E247),(LEN(db!$G$2:$G$6347)-LEN(SUBSTITUTE((UPPER(db!$G$2:$G$6347)),UPPER(AE$137),"")))/LEN(AE$137)))</f>
        <v>0</v>
      </c>
      <c r="AF247" s="30">
        <f>IF(AF$137="","",SUMPRODUCT(--(db!$B$2:$B$6347=$E247),(LEN(db!$G$2:$G$6347)-LEN(SUBSTITUTE((UPPER(db!$G$2:$G$6347)),UPPER(AF$137),"")))/LEN(AF$137)))</f>
        <v>0</v>
      </c>
      <c r="AG247" s="30">
        <f>IF(AG$137="","",SUMPRODUCT(--(db!$B$2:$B$6347=$E247),(LEN(db!$G$2:$G$6347)-LEN(SUBSTITUTE((UPPER(db!$G$2:$G$6347)),UPPER(AG$137),"")))/LEN(AG$137)))</f>
        <v>0</v>
      </c>
      <c r="AH247" s="30">
        <f>IF(AH$137="","",SUMPRODUCT(--(db!$B$2:$B$6347=$E247),(LEN(db!$G$2:$G$6347)-LEN(SUBSTITUTE((UPPER(db!$G$2:$G$6347)),UPPER(AH$137),"")))/LEN(AH$137)))</f>
        <v>0</v>
      </c>
      <c r="AI247" s="30">
        <f>IF(AI$137="","",SUMPRODUCT(--(db!$B$2:$B$6347=$E247),(LEN(db!$G$2:$G$6347)-LEN(SUBSTITUTE((UPPER(db!$G$2:$G$6347)),UPPER(AI$137),"")))/LEN(AI$137)))</f>
        <v>0</v>
      </c>
      <c r="AJ247" s="30">
        <f>IF(AJ$137="","",SUMPRODUCT(--(db!$B$2:$B$6347=$E247),(LEN(db!$G$2:$G$6347)-LEN(SUBSTITUTE((UPPER(db!$G$2:$G$6347)),UPPER(AJ$137),"")))/LEN(AJ$137)))</f>
        <v>0</v>
      </c>
      <c r="AK247" s="30">
        <f>IF(AK$137="","",SUMPRODUCT(--(db!$B$2:$B$6347=$E247),(LEN(db!$G$2:$G$6347)-LEN(SUBSTITUTE((UPPER(db!$G$2:$G$6347)),UPPER(AK$137),"")))/LEN(AK$137)))</f>
        <v>0</v>
      </c>
      <c r="AL247" s="30">
        <f>IF(AL$137="","",SUMPRODUCT(--(db!$B$2:$B$6347=$E247),(LEN(db!$G$2:$G$6347)-LEN(SUBSTITUTE((UPPER(db!$G$2:$G$6347)),UPPER(AL$137),"")))/LEN(AL$137)))</f>
        <v>0</v>
      </c>
      <c r="AM247" s="30">
        <f>IF(AM$137="","",SUMPRODUCT(--(db!$B$2:$B$6347=$E247),(LEN(db!$G$2:$G$6347)-LEN(SUBSTITUTE((UPPER(db!$G$2:$G$6347)),UPPER(AM$137),"")))/LEN(AM$137)))</f>
        <v>0</v>
      </c>
      <c r="AN247" s="30">
        <f>IF(AN$137="","",SUMPRODUCT(--(db!$B$2:$B$6347=$E247),(LEN(db!$G$2:$G$6347)-LEN(SUBSTITUTE((UPPER(db!$G$2:$G$6347)),UPPER(AN$137),"")))/LEN(AN$137)))</f>
        <v>0</v>
      </c>
      <c r="AO247" s="30">
        <f>IF(AO$137="","",SUMPRODUCT(--(db!$B$2:$B$6347=$E247),(LEN(db!$G$2:$G$6347)-LEN(SUBSTITUTE((UPPER(db!$G$2:$G$6347)),UPPER(AO$137),"")))/LEN(AO$137)))</f>
        <v>0</v>
      </c>
      <c r="AP247" s="30">
        <f>IF(AP$137="","",SUMPRODUCT(--(db!$B$2:$B$6347=$E247),(LEN(db!$G$2:$G$6347)-LEN(SUBSTITUTE((UPPER(db!$G$2:$G$6347)),UPPER(AP$137),"")))/LEN(AP$137)))</f>
        <v>0</v>
      </c>
      <c r="AQ247" s="222">
        <f>IF(AQ$137="","",SUMPRODUCT(--(db!$B$2:$B$6347=$E247),(LEN(db!$G$2:$G$6347)-LEN(SUBSTITUTE((UPPER(db!$G$2:$G$6347)),UPPER(AQ$137),"")))/LEN(AQ$137)))</f>
        <v>0</v>
      </c>
      <c r="AR247" s="120">
        <v>110</v>
      </c>
      <c r="AS247" s="115"/>
      <c r="AT247" s="115"/>
      <c r="AU247" s="122">
        <f t="shared" si="36"/>
        <v>0</v>
      </c>
    </row>
    <row r="248" spans="3:62" x14ac:dyDescent="0.25">
      <c r="C248" s="115"/>
      <c r="D248" s="115"/>
      <c r="E248" s="116">
        <v>111</v>
      </c>
      <c r="F248" s="221">
        <f>IF(F$137="","",SUMPRODUCT(--(db!$B$2:$B$6347=$E248),(LEN(db!$G$2:$G$6347)-LEN(SUBSTITUTE((UPPER(db!$G$2:$G$6347)),UPPER(F$137),"")))/LEN(F$137)))</f>
        <v>0</v>
      </c>
      <c r="G248" s="30">
        <f>IF(G$137="","",SUMPRODUCT(--(db!$B$2:$B$6347=$E248),(LEN(db!$G$2:$G$6347)-LEN(SUBSTITUTE((UPPER(db!$G$2:$G$6347)),UPPER(G$137),"")))/LEN(G$137)))</f>
        <v>0</v>
      </c>
      <c r="H248" s="30">
        <f>IF(H$137="","",SUMPRODUCT(--(db!$B$2:$B$6347=$E248),(LEN(db!$G$2:$G$6347)-LEN(SUBSTITUTE((UPPER(db!$G$2:$G$6347)),UPPER(H$137),"")))/LEN(H$137)))</f>
        <v>0</v>
      </c>
      <c r="I248" s="30">
        <f>IF(I$137="","",SUMPRODUCT(--(db!$B$2:$B$6347=$E248),(LEN(db!$G$2:$G$6347)-LEN(SUBSTITUTE((UPPER(db!$G$2:$G$6347)),UPPER(I$137),"")))/LEN(I$137)))</f>
        <v>0</v>
      </c>
      <c r="J248" s="30">
        <f>IF(J$137="","",SUMPRODUCT(--(db!$B$2:$B$6347=$E248),(LEN(db!$G$2:$G$6347)-LEN(SUBSTITUTE((UPPER(db!$G$2:$G$6347)),UPPER(J$137),"")))/LEN(J$137)))</f>
        <v>0</v>
      </c>
      <c r="K248" s="30">
        <f>IF(K$137="","",SUMPRODUCT(--(db!$B$2:$B$6347=$E248),(LEN(db!$G$2:$G$6347)-LEN(SUBSTITUTE((UPPER(db!$G$2:$G$6347)),UPPER(K$137),"")))/LEN(K$137)))</f>
        <v>0</v>
      </c>
      <c r="L248" s="30">
        <f>IF(L$137="","",SUMPRODUCT(--(db!$B$2:$B$6347=$E248),(LEN(db!$G$2:$G$6347)-LEN(SUBSTITUTE((UPPER(db!$G$2:$G$6347)),UPPER(L$137),"")))/LEN(L$137)))</f>
        <v>0</v>
      </c>
      <c r="M248" s="30">
        <f>IF(M$137="","",SUMPRODUCT(--(db!$B$2:$B$6347=$E248),(LEN(db!$G$2:$G$6347)-LEN(SUBSTITUTE((UPPER(db!$G$2:$G$6347)),UPPER(M$137),"")))/LEN(M$137)))</f>
        <v>0</v>
      </c>
      <c r="N248" s="30">
        <f>IF(N$137="","",SUMPRODUCT(--(db!$B$2:$B$6347=$E248),(LEN(db!$G$2:$G$6347)-LEN(SUBSTITUTE((UPPER(db!$G$2:$G$6347)),UPPER(N$137),"")))/LEN(N$137)))</f>
        <v>0</v>
      </c>
      <c r="O248" s="30">
        <f>IF(O$137="","",SUMPRODUCT(--(db!$B$2:$B$6347=$E248),(LEN(db!$G$2:$G$6347)-LEN(SUBSTITUTE((UPPER(db!$G$2:$G$6347)),UPPER(O$137),"")))/LEN(O$137)))</f>
        <v>0</v>
      </c>
      <c r="P248" s="30">
        <f>IF(P$137="","",SUMPRODUCT(--(db!$B$2:$B$6347=$E248),(LEN(db!$G$2:$G$6347)-LEN(SUBSTITUTE((UPPER(db!$G$2:$G$6347)),UPPER(P$137),"")))/LEN(P$137)))</f>
        <v>0</v>
      </c>
      <c r="Q248" s="30">
        <f>IF(Q$137="","",SUMPRODUCT(--(db!$B$2:$B$6347=$E248),(LEN(db!$G$2:$G$6347)-LEN(SUBSTITUTE((UPPER(db!$G$2:$G$6347)),UPPER(Q$137),"")))/LEN(Q$137)))</f>
        <v>0</v>
      </c>
      <c r="R248" s="30">
        <f>IF(R$137="","",SUMPRODUCT(--(db!$B$2:$B$6347=$E248),(LEN(db!$G$2:$G$6347)-LEN(SUBSTITUTE((UPPER(db!$G$2:$G$6347)),UPPER(R$137),"")))/LEN(R$137)))</f>
        <v>0</v>
      </c>
      <c r="S248" s="30">
        <f>IF(S$137="","",SUMPRODUCT(--(db!$B$2:$B$6347=$E248),(LEN(db!$G$2:$G$6347)-LEN(SUBSTITUTE((UPPER(db!$G$2:$G$6347)),UPPER(S$137),"")))/LEN(S$137)))</f>
        <v>0</v>
      </c>
      <c r="T248" s="30">
        <f>IF(T$137="","",SUMPRODUCT(--(db!$B$2:$B$6347=$E248),(LEN(db!$G$2:$G$6347)-LEN(SUBSTITUTE((UPPER(db!$G$2:$G$6347)),UPPER(T$137),"")))/LEN(T$137)))</f>
        <v>0</v>
      </c>
      <c r="U248" s="30">
        <f>IF(U$137="","",SUMPRODUCT(--(db!$B$2:$B$6347=$E248),(LEN(db!$G$2:$G$6347)-LEN(SUBSTITUTE((UPPER(db!$G$2:$G$6347)),UPPER(U$137),"")))/LEN(U$137)))</f>
        <v>0</v>
      </c>
      <c r="V248" s="30">
        <f>IF(V$137="","",SUMPRODUCT(--(db!$B$2:$B$6347=$E248),(LEN(db!$G$2:$G$6347)-LEN(SUBSTITUTE((UPPER(db!$G$2:$G$6347)),UPPER(V$137),"")))/LEN(V$137)))</f>
        <v>0</v>
      </c>
      <c r="W248" s="30">
        <f>IF(W$137="","",SUMPRODUCT(--(db!$B$2:$B$6347=$E248),(LEN(db!$G$2:$G$6347)-LEN(SUBSTITUTE((UPPER(db!$G$2:$G$6347)),UPPER(W$137),"")))/LEN(W$137)))</f>
        <v>0</v>
      </c>
      <c r="X248" s="30">
        <f>IF(X$137="","",SUMPRODUCT(--(db!$B$2:$B$6347=$E248),(LEN(db!$G$2:$G$6347)-LEN(SUBSTITUTE((UPPER(db!$G$2:$G$6347)),UPPER(X$137),"")))/LEN(X$137)))</f>
        <v>0</v>
      </c>
      <c r="Y248" s="30">
        <f>IF(Y$137="","",SUMPRODUCT(--(db!$B$2:$B$6347=$E248),(LEN(db!$G$2:$G$6347)-LEN(SUBSTITUTE((UPPER(db!$G$2:$G$6347)),UPPER(Y$137),"")))/LEN(Y$137)))</f>
        <v>0</v>
      </c>
      <c r="Z248" s="30">
        <f>IF(Z$137="","",SUMPRODUCT(--(db!$B$2:$B$6347=$E248),(LEN(db!$G$2:$G$6347)-LEN(SUBSTITUTE((UPPER(db!$G$2:$G$6347)),UPPER(Z$137),"")))/LEN(Z$137)))</f>
        <v>0</v>
      </c>
      <c r="AA248" s="30">
        <f>IF(AA$137="","",SUMPRODUCT(--(db!$B$2:$B$6347=$E248),(LEN(db!$G$2:$G$6347)-LEN(SUBSTITUTE((UPPER(db!$G$2:$G$6347)),UPPER(AA$137),"")))/LEN(AA$137)))</f>
        <v>0</v>
      </c>
      <c r="AB248" s="30">
        <f>IF(AB$137="","",SUMPRODUCT(--(db!$B$2:$B$6347=$E248),(LEN(db!$G$2:$G$6347)-LEN(SUBSTITUTE((UPPER(db!$G$2:$G$6347)),UPPER(AB$137),"")))/LEN(AB$137)))</f>
        <v>0</v>
      </c>
      <c r="AC248" s="30">
        <f>IF(AC$137="","",SUMPRODUCT(--(db!$B$2:$B$6347=$E248),(LEN(db!$G$2:$G$6347)-LEN(SUBSTITUTE((UPPER(db!$G$2:$G$6347)),UPPER(AC$137),"")))/LEN(AC$137)))</f>
        <v>0</v>
      </c>
      <c r="AD248" s="30">
        <f>IF(AD$137="","",SUMPRODUCT(--(db!$B$2:$B$6347=$E248),(LEN(db!$G$2:$G$6347)-LEN(SUBSTITUTE((UPPER(db!$G$2:$G$6347)),UPPER(AD$137),"")))/LEN(AD$137)))</f>
        <v>0</v>
      </c>
      <c r="AE248" s="30">
        <f>IF(AE$137="","",SUMPRODUCT(--(db!$B$2:$B$6347=$E248),(LEN(db!$G$2:$G$6347)-LEN(SUBSTITUTE((UPPER(db!$G$2:$G$6347)),UPPER(AE$137),"")))/LEN(AE$137)))</f>
        <v>0</v>
      </c>
      <c r="AF248" s="30">
        <f>IF(AF$137="","",SUMPRODUCT(--(db!$B$2:$B$6347=$E248),(LEN(db!$G$2:$G$6347)-LEN(SUBSTITUTE((UPPER(db!$G$2:$G$6347)),UPPER(AF$137),"")))/LEN(AF$137)))</f>
        <v>0</v>
      </c>
      <c r="AG248" s="30">
        <f>IF(AG$137="","",SUMPRODUCT(--(db!$B$2:$B$6347=$E248),(LEN(db!$G$2:$G$6347)-LEN(SUBSTITUTE((UPPER(db!$G$2:$G$6347)),UPPER(AG$137),"")))/LEN(AG$137)))</f>
        <v>0</v>
      </c>
      <c r="AH248" s="30">
        <f>IF(AH$137="","",SUMPRODUCT(--(db!$B$2:$B$6347=$E248),(LEN(db!$G$2:$G$6347)-LEN(SUBSTITUTE((UPPER(db!$G$2:$G$6347)),UPPER(AH$137),"")))/LEN(AH$137)))</f>
        <v>0</v>
      </c>
      <c r="AI248" s="30">
        <f>IF(AI$137="","",SUMPRODUCT(--(db!$B$2:$B$6347=$E248),(LEN(db!$G$2:$G$6347)-LEN(SUBSTITUTE((UPPER(db!$G$2:$G$6347)),UPPER(AI$137),"")))/LEN(AI$137)))</f>
        <v>0</v>
      </c>
      <c r="AJ248" s="30">
        <f>IF(AJ$137="","",SUMPRODUCT(--(db!$B$2:$B$6347=$E248),(LEN(db!$G$2:$G$6347)-LEN(SUBSTITUTE((UPPER(db!$G$2:$G$6347)),UPPER(AJ$137),"")))/LEN(AJ$137)))</f>
        <v>0</v>
      </c>
      <c r="AK248" s="30">
        <f>IF(AK$137="","",SUMPRODUCT(--(db!$B$2:$B$6347=$E248),(LEN(db!$G$2:$G$6347)-LEN(SUBSTITUTE((UPPER(db!$G$2:$G$6347)),UPPER(AK$137),"")))/LEN(AK$137)))</f>
        <v>0</v>
      </c>
      <c r="AL248" s="30">
        <f>IF(AL$137="","",SUMPRODUCT(--(db!$B$2:$B$6347=$E248),(LEN(db!$G$2:$G$6347)-LEN(SUBSTITUTE((UPPER(db!$G$2:$G$6347)),UPPER(AL$137),"")))/LEN(AL$137)))</f>
        <v>0</v>
      </c>
      <c r="AM248" s="30">
        <f>IF(AM$137="","",SUMPRODUCT(--(db!$B$2:$B$6347=$E248),(LEN(db!$G$2:$G$6347)-LEN(SUBSTITUTE((UPPER(db!$G$2:$G$6347)),UPPER(AM$137),"")))/LEN(AM$137)))</f>
        <v>0</v>
      </c>
      <c r="AN248" s="30">
        <f>IF(AN$137="","",SUMPRODUCT(--(db!$B$2:$B$6347=$E248),(LEN(db!$G$2:$G$6347)-LEN(SUBSTITUTE((UPPER(db!$G$2:$G$6347)),UPPER(AN$137),"")))/LEN(AN$137)))</f>
        <v>0</v>
      </c>
      <c r="AO248" s="30">
        <f>IF(AO$137="","",SUMPRODUCT(--(db!$B$2:$B$6347=$E248),(LEN(db!$G$2:$G$6347)-LEN(SUBSTITUTE((UPPER(db!$G$2:$G$6347)),UPPER(AO$137),"")))/LEN(AO$137)))</f>
        <v>0</v>
      </c>
      <c r="AP248" s="30">
        <f>IF(AP$137="","",SUMPRODUCT(--(db!$B$2:$B$6347=$E248),(LEN(db!$G$2:$G$6347)-LEN(SUBSTITUTE((UPPER(db!$G$2:$G$6347)),UPPER(AP$137),"")))/LEN(AP$137)))</f>
        <v>0</v>
      </c>
      <c r="AQ248" s="222">
        <f>IF(AQ$137="","",SUMPRODUCT(--(db!$B$2:$B$6347=$E248),(LEN(db!$G$2:$G$6347)-LEN(SUBSTITUTE((UPPER(db!$G$2:$G$6347)),UPPER(AQ$137),"")))/LEN(AQ$137)))</f>
        <v>0</v>
      </c>
      <c r="AR248" s="120">
        <v>111</v>
      </c>
      <c r="AS248" s="115"/>
      <c r="AT248" s="115"/>
      <c r="AU248" s="122">
        <f t="shared" si="36"/>
        <v>0</v>
      </c>
    </row>
    <row r="249" spans="3:62" x14ac:dyDescent="0.25">
      <c r="C249" s="115"/>
      <c r="D249" s="115"/>
      <c r="E249" s="116">
        <v>112</v>
      </c>
      <c r="F249" s="221">
        <f>IF(F$137="","",SUMPRODUCT(--(db!$B$2:$B$6347=$E249),(LEN(db!$G$2:$G$6347)-LEN(SUBSTITUTE((UPPER(db!$G$2:$G$6347)),UPPER(F$137),"")))/LEN(F$137)))</f>
        <v>0</v>
      </c>
      <c r="G249" s="30">
        <f>IF(G$137="","",SUMPRODUCT(--(db!$B$2:$B$6347=$E249),(LEN(db!$G$2:$G$6347)-LEN(SUBSTITUTE((UPPER(db!$G$2:$G$6347)),UPPER(G$137),"")))/LEN(G$137)))</f>
        <v>0</v>
      </c>
      <c r="H249" s="30">
        <f>IF(H$137="","",SUMPRODUCT(--(db!$B$2:$B$6347=$E249),(LEN(db!$G$2:$G$6347)-LEN(SUBSTITUTE((UPPER(db!$G$2:$G$6347)),UPPER(H$137),"")))/LEN(H$137)))</f>
        <v>0</v>
      </c>
      <c r="I249" s="30">
        <f>IF(I$137="","",SUMPRODUCT(--(db!$B$2:$B$6347=$E249),(LEN(db!$G$2:$G$6347)-LEN(SUBSTITUTE((UPPER(db!$G$2:$G$6347)),UPPER(I$137),"")))/LEN(I$137)))</f>
        <v>0</v>
      </c>
      <c r="J249" s="30">
        <f>IF(J$137="","",SUMPRODUCT(--(db!$B$2:$B$6347=$E249),(LEN(db!$G$2:$G$6347)-LEN(SUBSTITUTE((UPPER(db!$G$2:$G$6347)),UPPER(J$137),"")))/LEN(J$137)))</f>
        <v>0</v>
      </c>
      <c r="K249" s="30">
        <f>IF(K$137="","",SUMPRODUCT(--(db!$B$2:$B$6347=$E249),(LEN(db!$G$2:$G$6347)-LEN(SUBSTITUTE((UPPER(db!$G$2:$G$6347)),UPPER(K$137),"")))/LEN(K$137)))</f>
        <v>0</v>
      </c>
      <c r="L249" s="30">
        <f>IF(L$137="","",SUMPRODUCT(--(db!$B$2:$B$6347=$E249),(LEN(db!$G$2:$G$6347)-LEN(SUBSTITUTE((UPPER(db!$G$2:$G$6347)),UPPER(L$137),"")))/LEN(L$137)))</f>
        <v>0</v>
      </c>
      <c r="M249" s="30">
        <f>IF(M$137="","",SUMPRODUCT(--(db!$B$2:$B$6347=$E249),(LEN(db!$G$2:$G$6347)-LEN(SUBSTITUTE((UPPER(db!$G$2:$G$6347)),UPPER(M$137),"")))/LEN(M$137)))</f>
        <v>0</v>
      </c>
      <c r="N249" s="30">
        <f>IF(N$137="","",SUMPRODUCT(--(db!$B$2:$B$6347=$E249),(LEN(db!$G$2:$G$6347)-LEN(SUBSTITUTE((UPPER(db!$G$2:$G$6347)),UPPER(N$137),"")))/LEN(N$137)))</f>
        <v>0</v>
      </c>
      <c r="O249" s="30">
        <f>IF(O$137="","",SUMPRODUCT(--(db!$B$2:$B$6347=$E249),(LEN(db!$G$2:$G$6347)-LEN(SUBSTITUTE((UPPER(db!$G$2:$G$6347)),UPPER(O$137),"")))/LEN(O$137)))</f>
        <v>0</v>
      </c>
      <c r="P249" s="30">
        <f>IF(P$137="","",SUMPRODUCT(--(db!$B$2:$B$6347=$E249),(LEN(db!$G$2:$G$6347)-LEN(SUBSTITUTE((UPPER(db!$G$2:$G$6347)),UPPER(P$137),"")))/LEN(P$137)))</f>
        <v>0</v>
      </c>
      <c r="Q249" s="30">
        <f>IF(Q$137="","",SUMPRODUCT(--(db!$B$2:$B$6347=$E249),(LEN(db!$G$2:$G$6347)-LEN(SUBSTITUTE((UPPER(db!$G$2:$G$6347)),UPPER(Q$137),"")))/LEN(Q$137)))</f>
        <v>0</v>
      </c>
      <c r="R249" s="30">
        <f>IF(R$137="","",SUMPRODUCT(--(db!$B$2:$B$6347=$E249),(LEN(db!$G$2:$G$6347)-LEN(SUBSTITUTE((UPPER(db!$G$2:$G$6347)),UPPER(R$137),"")))/LEN(R$137)))</f>
        <v>0</v>
      </c>
      <c r="S249" s="30">
        <f>IF(S$137="","",SUMPRODUCT(--(db!$B$2:$B$6347=$E249),(LEN(db!$G$2:$G$6347)-LEN(SUBSTITUTE((UPPER(db!$G$2:$G$6347)),UPPER(S$137),"")))/LEN(S$137)))</f>
        <v>0</v>
      </c>
      <c r="T249" s="30">
        <f>IF(T$137="","",SUMPRODUCT(--(db!$B$2:$B$6347=$E249),(LEN(db!$G$2:$G$6347)-LEN(SUBSTITUTE((UPPER(db!$G$2:$G$6347)),UPPER(T$137),"")))/LEN(T$137)))</f>
        <v>0</v>
      </c>
      <c r="U249" s="30">
        <f>IF(U$137="","",SUMPRODUCT(--(db!$B$2:$B$6347=$E249),(LEN(db!$G$2:$G$6347)-LEN(SUBSTITUTE((UPPER(db!$G$2:$G$6347)),UPPER(U$137),"")))/LEN(U$137)))</f>
        <v>0</v>
      </c>
      <c r="V249" s="30">
        <f>IF(V$137="","",SUMPRODUCT(--(db!$B$2:$B$6347=$E249),(LEN(db!$G$2:$G$6347)-LEN(SUBSTITUTE((UPPER(db!$G$2:$G$6347)),UPPER(V$137),"")))/LEN(V$137)))</f>
        <v>0</v>
      </c>
      <c r="W249" s="30">
        <f>IF(W$137="","",SUMPRODUCT(--(db!$B$2:$B$6347=$E249),(LEN(db!$G$2:$G$6347)-LEN(SUBSTITUTE((UPPER(db!$G$2:$G$6347)),UPPER(W$137),"")))/LEN(W$137)))</f>
        <v>0</v>
      </c>
      <c r="X249" s="30">
        <f>IF(X$137="","",SUMPRODUCT(--(db!$B$2:$B$6347=$E249),(LEN(db!$G$2:$G$6347)-LEN(SUBSTITUTE((UPPER(db!$G$2:$G$6347)),UPPER(X$137),"")))/LEN(X$137)))</f>
        <v>0</v>
      </c>
      <c r="Y249" s="30">
        <f>IF(Y$137="","",SUMPRODUCT(--(db!$B$2:$B$6347=$E249),(LEN(db!$G$2:$G$6347)-LEN(SUBSTITUTE((UPPER(db!$G$2:$G$6347)),UPPER(Y$137),"")))/LEN(Y$137)))</f>
        <v>0</v>
      </c>
      <c r="Z249" s="30">
        <f>IF(Z$137="","",SUMPRODUCT(--(db!$B$2:$B$6347=$E249),(LEN(db!$G$2:$G$6347)-LEN(SUBSTITUTE((UPPER(db!$G$2:$G$6347)),UPPER(Z$137),"")))/LEN(Z$137)))</f>
        <v>0</v>
      </c>
      <c r="AA249" s="30">
        <f>IF(AA$137="","",SUMPRODUCT(--(db!$B$2:$B$6347=$E249),(LEN(db!$G$2:$G$6347)-LEN(SUBSTITUTE((UPPER(db!$G$2:$G$6347)),UPPER(AA$137),"")))/LEN(AA$137)))</f>
        <v>0</v>
      </c>
      <c r="AB249" s="30">
        <f>IF(AB$137="","",SUMPRODUCT(--(db!$B$2:$B$6347=$E249),(LEN(db!$G$2:$G$6347)-LEN(SUBSTITUTE((UPPER(db!$G$2:$G$6347)),UPPER(AB$137),"")))/LEN(AB$137)))</f>
        <v>0</v>
      </c>
      <c r="AC249" s="30">
        <f>IF(AC$137="","",SUMPRODUCT(--(db!$B$2:$B$6347=$E249),(LEN(db!$G$2:$G$6347)-LEN(SUBSTITUTE((UPPER(db!$G$2:$G$6347)),UPPER(AC$137),"")))/LEN(AC$137)))</f>
        <v>0</v>
      </c>
      <c r="AD249" s="30">
        <f>IF(AD$137="","",SUMPRODUCT(--(db!$B$2:$B$6347=$E249),(LEN(db!$G$2:$G$6347)-LEN(SUBSTITUTE((UPPER(db!$G$2:$G$6347)),UPPER(AD$137),"")))/LEN(AD$137)))</f>
        <v>0</v>
      </c>
      <c r="AE249" s="30">
        <f>IF(AE$137="","",SUMPRODUCT(--(db!$B$2:$B$6347=$E249),(LEN(db!$G$2:$G$6347)-LEN(SUBSTITUTE((UPPER(db!$G$2:$G$6347)),UPPER(AE$137),"")))/LEN(AE$137)))</f>
        <v>0</v>
      </c>
      <c r="AF249" s="30">
        <f>IF(AF$137="","",SUMPRODUCT(--(db!$B$2:$B$6347=$E249),(LEN(db!$G$2:$G$6347)-LEN(SUBSTITUTE((UPPER(db!$G$2:$G$6347)),UPPER(AF$137),"")))/LEN(AF$137)))</f>
        <v>0</v>
      </c>
      <c r="AG249" s="30">
        <f>IF(AG$137="","",SUMPRODUCT(--(db!$B$2:$B$6347=$E249),(LEN(db!$G$2:$G$6347)-LEN(SUBSTITUTE((UPPER(db!$G$2:$G$6347)),UPPER(AG$137),"")))/LEN(AG$137)))</f>
        <v>0</v>
      </c>
      <c r="AH249" s="30">
        <f>IF(AH$137="","",SUMPRODUCT(--(db!$B$2:$B$6347=$E249),(LEN(db!$G$2:$G$6347)-LEN(SUBSTITUTE((UPPER(db!$G$2:$G$6347)),UPPER(AH$137),"")))/LEN(AH$137)))</f>
        <v>0</v>
      </c>
      <c r="AI249" s="30">
        <f>IF(AI$137="","",SUMPRODUCT(--(db!$B$2:$B$6347=$E249),(LEN(db!$G$2:$G$6347)-LEN(SUBSTITUTE((UPPER(db!$G$2:$G$6347)),UPPER(AI$137),"")))/LEN(AI$137)))</f>
        <v>0</v>
      </c>
      <c r="AJ249" s="30">
        <f>IF(AJ$137="","",SUMPRODUCT(--(db!$B$2:$B$6347=$E249),(LEN(db!$G$2:$G$6347)-LEN(SUBSTITUTE((UPPER(db!$G$2:$G$6347)),UPPER(AJ$137),"")))/LEN(AJ$137)))</f>
        <v>0</v>
      </c>
      <c r="AK249" s="30">
        <f>IF(AK$137="","",SUMPRODUCT(--(db!$B$2:$B$6347=$E249),(LEN(db!$G$2:$G$6347)-LEN(SUBSTITUTE((UPPER(db!$G$2:$G$6347)),UPPER(AK$137),"")))/LEN(AK$137)))</f>
        <v>0</v>
      </c>
      <c r="AL249" s="30">
        <f>IF(AL$137="","",SUMPRODUCT(--(db!$B$2:$B$6347=$E249),(LEN(db!$G$2:$G$6347)-LEN(SUBSTITUTE((UPPER(db!$G$2:$G$6347)),UPPER(AL$137),"")))/LEN(AL$137)))</f>
        <v>0</v>
      </c>
      <c r="AM249" s="30">
        <f>IF(AM$137="","",SUMPRODUCT(--(db!$B$2:$B$6347=$E249),(LEN(db!$G$2:$G$6347)-LEN(SUBSTITUTE((UPPER(db!$G$2:$G$6347)),UPPER(AM$137),"")))/LEN(AM$137)))</f>
        <v>0</v>
      </c>
      <c r="AN249" s="30">
        <f>IF(AN$137="","",SUMPRODUCT(--(db!$B$2:$B$6347=$E249),(LEN(db!$G$2:$G$6347)-LEN(SUBSTITUTE((UPPER(db!$G$2:$G$6347)),UPPER(AN$137),"")))/LEN(AN$137)))</f>
        <v>0</v>
      </c>
      <c r="AO249" s="30">
        <f>IF(AO$137="","",SUMPRODUCT(--(db!$B$2:$B$6347=$E249),(LEN(db!$G$2:$G$6347)-LEN(SUBSTITUTE((UPPER(db!$G$2:$G$6347)),UPPER(AO$137),"")))/LEN(AO$137)))</f>
        <v>0</v>
      </c>
      <c r="AP249" s="30">
        <f>IF(AP$137="","",SUMPRODUCT(--(db!$B$2:$B$6347=$E249),(LEN(db!$G$2:$G$6347)-LEN(SUBSTITUTE((UPPER(db!$G$2:$G$6347)),UPPER(AP$137),"")))/LEN(AP$137)))</f>
        <v>0</v>
      </c>
      <c r="AQ249" s="222">
        <f>IF(AQ$137="","",SUMPRODUCT(--(db!$B$2:$B$6347=$E249),(LEN(db!$G$2:$G$6347)-LEN(SUBSTITUTE((UPPER(db!$G$2:$G$6347)),UPPER(AQ$137),"")))/LEN(AQ$137)))</f>
        <v>0</v>
      </c>
      <c r="AR249" s="120">
        <v>112</v>
      </c>
      <c r="AS249" s="115"/>
      <c r="AT249" s="115"/>
      <c r="AU249" s="122">
        <f t="shared" si="36"/>
        <v>0</v>
      </c>
    </row>
    <row r="250" spans="3:62" x14ac:dyDescent="0.25">
      <c r="C250" s="115"/>
      <c r="D250" s="115"/>
      <c r="E250" s="116">
        <v>113</v>
      </c>
      <c r="F250" s="221">
        <f>IF(F$137="","",SUMPRODUCT(--(db!$B$2:$B$6347=$E250),(LEN(db!$G$2:$G$6347)-LEN(SUBSTITUTE((UPPER(db!$G$2:$G$6347)),UPPER(F$137),"")))/LEN(F$137)))</f>
        <v>0</v>
      </c>
      <c r="G250" s="30">
        <f>IF(G$137="","",SUMPRODUCT(--(db!$B$2:$B$6347=$E250),(LEN(db!$G$2:$G$6347)-LEN(SUBSTITUTE((UPPER(db!$G$2:$G$6347)),UPPER(G$137),"")))/LEN(G$137)))</f>
        <v>0</v>
      </c>
      <c r="H250" s="30">
        <f>IF(H$137="","",SUMPRODUCT(--(db!$B$2:$B$6347=$E250),(LEN(db!$G$2:$G$6347)-LEN(SUBSTITUTE((UPPER(db!$G$2:$G$6347)),UPPER(H$137),"")))/LEN(H$137)))</f>
        <v>0</v>
      </c>
      <c r="I250" s="30">
        <f>IF(I$137="","",SUMPRODUCT(--(db!$B$2:$B$6347=$E250),(LEN(db!$G$2:$G$6347)-LEN(SUBSTITUTE((UPPER(db!$G$2:$G$6347)),UPPER(I$137),"")))/LEN(I$137)))</f>
        <v>0</v>
      </c>
      <c r="J250" s="30">
        <f>IF(J$137="","",SUMPRODUCT(--(db!$B$2:$B$6347=$E250),(LEN(db!$G$2:$G$6347)-LEN(SUBSTITUTE((UPPER(db!$G$2:$G$6347)),UPPER(J$137),"")))/LEN(J$137)))</f>
        <v>0</v>
      </c>
      <c r="K250" s="30">
        <f>IF(K$137="","",SUMPRODUCT(--(db!$B$2:$B$6347=$E250),(LEN(db!$G$2:$G$6347)-LEN(SUBSTITUTE((UPPER(db!$G$2:$G$6347)),UPPER(K$137),"")))/LEN(K$137)))</f>
        <v>0</v>
      </c>
      <c r="L250" s="30">
        <f>IF(L$137="","",SUMPRODUCT(--(db!$B$2:$B$6347=$E250),(LEN(db!$G$2:$G$6347)-LEN(SUBSTITUTE((UPPER(db!$G$2:$G$6347)),UPPER(L$137),"")))/LEN(L$137)))</f>
        <v>0</v>
      </c>
      <c r="M250" s="30">
        <f>IF(M$137="","",SUMPRODUCT(--(db!$B$2:$B$6347=$E250),(LEN(db!$G$2:$G$6347)-LEN(SUBSTITUTE((UPPER(db!$G$2:$G$6347)),UPPER(M$137),"")))/LEN(M$137)))</f>
        <v>0</v>
      </c>
      <c r="N250" s="30">
        <f>IF(N$137="","",SUMPRODUCT(--(db!$B$2:$B$6347=$E250),(LEN(db!$G$2:$G$6347)-LEN(SUBSTITUTE((UPPER(db!$G$2:$G$6347)),UPPER(N$137),"")))/LEN(N$137)))</f>
        <v>0</v>
      </c>
      <c r="O250" s="30">
        <f>IF(O$137="","",SUMPRODUCT(--(db!$B$2:$B$6347=$E250),(LEN(db!$G$2:$G$6347)-LEN(SUBSTITUTE((UPPER(db!$G$2:$G$6347)),UPPER(O$137),"")))/LEN(O$137)))</f>
        <v>0</v>
      </c>
      <c r="P250" s="30">
        <f>IF(P$137="","",SUMPRODUCT(--(db!$B$2:$B$6347=$E250),(LEN(db!$G$2:$G$6347)-LEN(SUBSTITUTE((UPPER(db!$G$2:$G$6347)),UPPER(P$137),"")))/LEN(P$137)))</f>
        <v>0</v>
      </c>
      <c r="Q250" s="30">
        <f>IF(Q$137="","",SUMPRODUCT(--(db!$B$2:$B$6347=$E250),(LEN(db!$G$2:$G$6347)-LEN(SUBSTITUTE((UPPER(db!$G$2:$G$6347)),UPPER(Q$137),"")))/LEN(Q$137)))</f>
        <v>0</v>
      </c>
      <c r="R250" s="30">
        <f>IF(R$137="","",SUMPRODUCT(--(db!$B$2:$B$6347=$E250),(LEN(db!$G$2:$G$6347)-LEN(SUBSTITUTE((UPPER(db!$G$2:$G$6347)),UPPER(R$137),"")))/LEN(R$137)))</f>
        <v>0</v>
      </c>
      <c r="S250" s="30">
        <f>IF(S$137="","",SUMPRODUCT(--(db!$B$2:$B$6347=$E250),(LEN(db!$G$2:$G$6347)-LEN(SUBSTITUTE((UPPER(db!$G$2:$G$6347)),UPPER(S$137),"")))/LEN(S$137)))</f>
        <v>0</v>
      </c>
      <c r="T250" s="30">
        <f>IF(T$137="","",SUMPRODUCT(--(db!$B$2:$B$6347=$E250),(LEN(db!$G$2:$G$6347)-LEN(SUBSTITUTE((UPPER(db!$G$2:$G$6347)),UPPER(T$137),"")))/LEN(T$137)))</f>
        <v>0</v>
      </c>
      <c r="U250" s="30">
        <f>IF(U$137="","",SUMPRODUCT(--(db!$B$2:$B$6347=$E250),(LEN(db!$G$2:$G$6347)-LEN(SUBSTITUTE((UPPER(db!$G$2:$G$6347)),UPPER(U$137),"")))/LEN(U$137)))</f>
        <v>0</v>
      </c>
      <c r="V250" s="30">
        <f>IF(V$137="","",SUMPRODUCT(--(db!$B$2:$B$6347=$E250),(LEN(db!$G$2:$G$6347)-LEN(SUBSTITUTE((UPPER(db!$G$2:$G$6347)),UPPER(V$137),"")))/LEN(V$137)))</f>
        <v>0</v>
      </c>
      <c r="W250" s="30">
        <f>IF(W$137="","",SUMPRODUCT(--(db!$B$2:$B$6347=$E250),(LEN(db!$G$2:$G$6347)-LEN(SUBSTITUTE((UPPER(db!$G$2:$G$6347)),UPPER(W$137),"")))/LEN(W$137)))</f>
        <v>0</v>
      </c>
      <c r="X250" s="30">
        <f>IF(X$137="","",SUMPRODUCT(--(db!$B$2:$B$6347=$E250),(LEN(db!$G$2:$G$6347)-LEN(SUBSTITUTE((UPPER(db!$G$2:$G$6347)),UPPER(X$137),"")))/LEN(X$137)))</f>
        <v>0</v>
      </c>
      <c r="Y250" s="30">
        <f>IF(Y$137="","",SUMPRODUCT(--(db!$B$2:$B$6347=$E250),(LEN(db!$G$2:$G$6347)-LEN(SUBSTITUTE((UPPER(db!$G$2:$G$6347)),UPPER(Y$137),"")))/LEN(Y$137)))</f>
        <v>0</v>
      </c>
      <c r="Z250" s="30">
        <f>IF(Z$137="","",SUMPRODUCT(--(db!$B$2:$B$6347=$E250),(LEN(db!$G$2:$G$6347)-LEN(SUBSTITUTE((UPPER(db!$G$2:$G$6347)),UPPER(Z$137),"")))/LEN(Z$137)))</f>
        <v>0</v>
      </c>
      <c r="AA250" s="30">
        <f>IF(AA$137="","",SUMPRODUCT(--(db!$B$2:$B$6347=$E250),(LEN(db!$G$2:$G$6347)-LEN(SUBSTITUTE((UPPER(db!$G$2:$G$6347)),UPPER(AA$137),"")))/LEN(AA$137)))</f>
        <v>0</v>
      </c>
      <c r="AB250" s="30">
        <f>IF(AB$137="","",SUMPRODUCT(--(db!$B$2:$B$6347=$E250),(LEN(db!$G$2:$G$6347)-LEN(SUBSTITUTE((UPPER(db!$G$2:$G$6347)),UPPER(AB$137),"")))/LEN(AB$137)))</f>
        <v>0</v>
      </c>
      <c r="AC250" s="30">
        <f>IF(AC$137="","",SUMPRODUCT(--(db!$B$2:$B$6347=$E250),(LEN(db!$G$2:$G$6347)-LEN(SUBSTITUTE((UPPER(db!$G$2:$G$6347)),UPPER(AC$137),"")))/LEN(AC$137)))</f>
        <v>0</v>
      </c>
      <c r="AD250" s="30">
        <f>IF(AD$137="","",SUMPRODUCT(--(db!$B$2:$B$6347=$E250),(LEN(db!$G$2:$G$6347)-LEN(SUBSTITUTE((UPPER(db!$G$2:$G$6347)),UPPER(AD$137),"")))/LEN(AD$137)))</f>
        <v>0</v>
      </c>
      <c r="AE250" s="30">
        <f>IF(AE$137="","",SUMPRODUCT(--(db!$B$2:$B$6347=$E250),(LEN(db!$G$2:$G$6347)-LEN(SUBSTITUTE((UPPER(db!$G$2:$G$6347)),UPPER(AE$137),"")))/LEN(AE$137)))</f>
        <v>0</v>
      </c>
      <c r="AF250" s="30">
        <f>IF(AF$137="","",SUMPRODUCT(--(db!$B$2:$B$6347=$E250),(LEN(db!$G$2:$G$6347)-LEN(SUBSTITUTE((UPPER(db!$G$2:$G$6347)),UPPER(AF$137),"")))/LEN(AF$137)))</f>
        <v>0</v>
      </c>
      <c r="AG250" s="30">
        <f>IF(AG$137="","",SUMPRODUCT(--(db!$B$2:$B$6347=$E250),(LEN(db!$G$2:$G$6347)-LEN(SUBSTITUTE((UPPER(db!$G$2:$G$6347)),UPPER(AG$137),"")))/LEN(AG$137)))</f>
        <v>0</v>
      </c>
      <c r="AH250" s="30">
        <f>IF(AH$137="","",SUMPRODUCT(--(db!$B$2:$B$6347=$E250),(LEN(db!$G$2:$G$6347)-LEN(SUBSTITUTE((UPPER(db!$G$2:$G$6347)),UPPER(AH$137),"")))/LEN(AH$137)))</f>
        <v>0</v>
      </c>
      <c r="AI250" s="30">
        <f>IF(AI$137="","",SUMPRODUCT(--(db!$B$2:$B$6347=$E250),(LEN(db!$G$2:$G$6347)-LEN(SUBSTITUTE((UPPER(db!$G$2:$G$6347)),UPPER(AI$137),"")))/LEN(AI$137)))</f>
        <v>0</v>
      </c>
      <c r="AJ250" s="30">
        <f>IF(AJ$137="","",SUMPRODUCT(--(db!$B$2:$B$6347=$E250),(LEN(db!$G$2:$G$6347)-LEN(SUBSTITUTE((UPPER(db!$G$2:$G$6347)),UPPER(AJ$137),"")))/LEN(AJ$137)))</f>
        <v>0</v>
      </c>
      <c r="AK250" s="30">
        <f>IF(AK$137="","",SUMPRODUCT(--(db!$B$2:$B$6347=$E250),(LEN(db!$G$2:$G$6347)-LEN(SUBSTITUTE((UPPER(db!$G$2:$G$6347)),UPPER(AK$137),"")))/LEN(AK$137)))</f>
        <v>0</v>
      </c>
      <c r="AL250" s="30">
        <f>IF(AL$137="","",SUMPRODUCT(--(db!$B$2:$B$6347=$E250),(LEN(db!$G$2:$G$6347)-LEN(SUBSTITUTE((UPPER(db!$G$2:$G$6347)),UPPER(AL$137),"")))/LEN(AL$137)))</f>
        <v>0</v>
      </c>
      <c r="AM250" s="30">
        <f>IF(AM$137="","",SUMPRODUCT(--(db!$B$2:$B$6347=$E250),(LEN(db!$G$2:$G$6347)-LEN(SUBSTITUTE((UPPER(db!$G$2:$G$6347)),UPPER(AM$137),"")))/LEN(AM$137)))</f>
        <v>0</v>
      </c>
      <c r="AN250" s="30">
        <f>IF(AN$137="","",SUMPRODUCT(--(db!$B$2:$B$6347=$E250),(LEN(db!$G$2:$G$6347)-LEN(SUBSTITUTE((UPPER(db!$G$2:$G$6347)),UPPER(AN$137),"")))/LEN(AN$137)))</f>
        <v>0</v>
      </c>
      <c r="AO250" s="30">
        <f>IF(AO$137="","",SUMPRODUCT(--(db!$B$2:$B$6347=$E250),(LEN(db!$G$2:$G$6347)-LEN(SUBSTITUTE((UPPER(db!$G$2:$G$6347)),UPPER(AO$137),"")))/LEN(AO$137)))</f>
        <v>0</v>
      </c>
      <c r="AP250" s="30">
        <f>IF(AP$137="","",SUMPRODUCT(--(db!$B$2:$B$6347=$E250),(LEN(db!$G$2:$G$6347)-LEN(SUBSTITUTE((UPPER(db!$G$2:$G$6347)),UPPER(AP$137),"")))/LEN(AP$137)))</f>
        <v>0</v>
      </c>
      <c r="AQ250" s="222">
        <f>IF(AQ$137="","",SUMPRODUCT(--(db!$B$2:$B$6347=$E250),(LEN(db!$G$2:$G$6347)-LEN(SUBSTITUTE((UPPER(db!$G$2:$G$6347)),UPPER(AQ$137),"")))/LEN(AQ$137)))</f>
        <v>0</v>
      </c>
      <c r="AR250" s="120">
        <v>113</v>
      </c>
      <c r="AS250" s="115"/>
      <c r="AT250" s="115"/>
      <c r="AU250" s="122">
        <f t="shared" si="36"/>
        <v>0</v>
      </c>
    </row>
    <row r="251" spans="3:62" ht="15.75" thickBot="1" x14ac:dyDescent="0.3">
      <c r="C251" s="188"/>
      <c r="D251" s="115"/>
      <c r="E251" s="116">
        <v>114</v>
      </c>
      <c r="F251" s="253">
        <f>IF(F$137="","",SUMPRODUCT(--(db!$B$2:$B$6347=$E251),(LEN(db!$G$2:$G$6347)-LEN(SUBSTITUTE((UPPER(db!$G$2:$G$6347)),UPPER(F$137),"")))/LEN(F$137)))</f>
        <v>0</v>
      </c>
      <c r="G251" s="190">
        <f>IF(G$137="","",SUMPRODUCT(--(db!$B$2:$B$6347=$E251),(LEN(db!$G$2:$G$6347)-LEN(SUBSTITUTE((UPPER(db!$G$2:$G$6347)),UPPER(G$137),"")))/LEN(G$137)))</f>
        <v>0</v>
      </c>
      <c r="H251" s="190">
        <f>IF(H$137="","",SUMPRODUCT(--(db!$B$2:$B$6347=$E251),(LEN(db!$G$2:$G$6347)-LEN(SUBSTITUTE((UPPER(db!$G$2:$G$6347)),UPPER(H$137),"")))/LEN(H$137)))</f>
        <v>0</v>
      </c>
      <c r="I251" s="190">
        <f>IF(I$137="","",SUMPRODUCT(--(db!$B$2:$B$6347=$E251),(LEN(db!$G$2:$G$6347)-LEN(SUBSTITUTE((UPPER(db!$G$2:$G$6347)),UPPER(I$137),"")))/LEN(I$137)))</f>
        <v>0</v>
      </c>
      <c r="J251" s="190">
        <f>IF(J$137="","",SUMPRODUCT(--(db!$B$2:$B$6347=$E251),(LEN(db!$G$2:$G$6347)-LEN(SUBSTITUTE((UPPER(db!$G$2:$G$6347)),UPPER(J$137),"")))/LEN(J$137)))</f>
        <v>0</v>
      </c>
      <c r="K251" s="190">
        <f>IF(K$137="","",SUMPRODUCT(--(db!$B$2:$B$6347=$E251),(LEN(db!$G$2:$G$6347)-LEN(SUBSTITUTE((UPPER(db!$G$2:$G$6347)),UPPER(K$137),"")))/LEN(K$137)))</f>
        <v>0</v>
      </c>
      <c r="L251" s="190">
        <f>IF(L$137="","",SUMPRODUCT(--(db!$B$2:$B$6347=$E251),(LEN(db!$G$2:$G$6347)-LEN(SUBSTITUTE((UPPER(db!$G$2:$G$6347)),UPPER(L$137),"")))/LEN(L$137)))</f>
        <v>0</v>
      </c>
      <c r="M251" s="190">
        <f>IF(M$137="","",SUMPRODUCT(--(db!$B$2:$B$6347=$E251),(LEN(db!$G$2:$G$6347)-LEN(SUBSTITUTE((UPPER(db!$G$2:$G$6347)),UPPER(M$137),"")))/LEN(M$137)))</f>
        <v>0</v>
      </c>
      <c r="N251" s="190">
        <f>IF(N$137="","",SUMPRODUCT(--(db!$B$2:$B$6347=$E251),(LEN(db!$G$2:$G$6347)-LEN(SUBSTITUTE((UPPER(db!$G$2:$G$6347)),UPPER(N$137),"")))/LEN(N$137)))</f>
        <v>0</v>
      </c>
      <c r="O251" s="190">
        <f>IF(O$137="","",SUMPRODUCT(--(db!$B$2:$B$6347=$E251),(LEN(db!$G$2:$G$6347)-LEN(SUBSTITUTE((UPPER(db!$G$2:$G$6347)),UPPER(O$137),"")))/LEN(O$137)))</f>
        <v>0</v>
      </c>
      <c r="P251" s="190">
        <f>IF(P$137="","",SUMPRODUCT(--(db!$B$2:$B$6347=$E251),(LEN(db!$G$2:$G$6347)-LEN(SUBSTITUTE((UPPER(db!$G$2:$G$6347)),UPPER(P$137),"")))/LEN(P$137)))</f>
        <v>0</v>
      </c>
      <c r="Q251" s="190">
        <f>IF(Q$137="","",SUMPRODUCT(--(db!$B$2:$B$6347=$E251),(LEN(db!$G$2:$G$6347)-LEN(SUBSTITUTE((UPPER(db!$G$2:$G$6347)),UPPER(Q$137),"")))/LEN(Q$137)))</f>
        <v>0</v>
      </c>
      <c r="R251" s="190">
        <f>IF(R$137="","",SUMPRODUCT(--(db!$B$2:$B$6347=$E251),(LEN(db!$G$2:$G$6347)-LEN(SUBSTITUTE((UPPER(db!$G$2:$G$6347)),UPPER(R$137),"")))/LEN(R$137)))</f>
        <v>0</v>
      </c>
      <c r="S251" s="190">
        <f>IF(S$137="","",SUMPRODUCT(--(db!$B$2:$B$6347=$E251),(LEN(db!$G$2:$G$6347)-LEN(SUBSTITUTE((UPPER(db!$G$2:$G$6347)),UPPER(S$137),"")))/LEN(S$137)))</f>
        <v>0</v>
      </c>
      <c r="T251" s="190">
        <f>IF(T$137="","",SUMPRODUCT(--(db!$B$2:$B$6347=$E251),(LEN(db!$G$2:$G$6347)-LEN(SUBSTITUTE((UPPER(db!$G$2:$G$6347)),UPPER(T$137),"")))/LEN(T$137)))</f>
        <v>0</v>
      </c>
      <c r="U251" s="190">
        <f>IF(U$137="","",SUMPRODUCT(--(db!$B$2:$B$6347=$E251),(LEN(db!$G$2:$G$6347)-LEN(SUBSTITUTE((UPPER(db!$G$2:$G$6347)),UPPER(U$137),"")))/LEN(U$137)))</f>
        <v>0</v>
      </c>
      <c r="V251" s="190">
        <f>IF(V$137="","",SUMPRODUCT(--(db!$B$2:$B$6347=$E251),(LEN(db!$G$2:$G$6347)-LEN(SUBSTITUTE((UPPER(db!$G$2:$G$6347)),UPPER(V$137),"")))/LEN(V$137)))</f>
        <v>0</v>
      </c>
      <c r="W251" s="190">
        <f>IF(W$137="","",SUMPRODUCT(--(db!$B$2:$B$6347=$E251),(LEN(db!$G$2:$G$6347)-LEN(SUBSTITUTE((UPPER(db!$G$2:$G$6347)),UPPER(W$137),"")))/LEN(W$137)))</f>
        <v>0</v>
      </c>
      <c r="X251" s="190">
        <f>IF(X$137="","",SUMPRODUCT(--(db!$B$2:$B$6347=$E251),(LEN(db!$G$2:$G$6347)-LEN(SUBSTITUTE((UPPER(db!$G$2:$G$6347)),UPPER(X$137),"")))/LEN(X$137)))</f>
        <v>0</v>
      </c>
      <c r="Y251" s="190">
        <f>IF(Y$137="","",SUMPRODUCT(--(db!$B$2:$B$6347=$E251),(LEN(db!$G$2:$G$6347)-LEN(SUBSTITUTE((UPPER(db!$G$2:$G$6347)),UPPER(Y$137),"")))/LEN(Y$137)))</f>
        <v>0</v>
      </c>
      <c r="Z251" s="190">
        <f>IF(Z$137="","",SUMPRODUCT(--(db!$B$2:$B$6347=$E251),(LEN(db!$G$2:$G$6347)-LEN(SUBSTITUTE((UPPER(db!$G$2:$G$6347)),UPPER(Z$137),"")))/LEN(Z$137)))</f>
        <v>0</v>
      </c>
      <c r="AA251" s="190">
        <f>IF(AA$137="","",SUMPRODUCT(--(db!$B$2:$B$6347=$E251),(LEN(db!$G$2:$G$6347)-LEN(SUBSTITUTE((UPPER(db!$G$2:$G$6347)),UPPER(AA$137),"")))/LEN(AA$137)))</f>
        <v>0</v>
      </c>
      <c r="AB251" s="190">
        <f>IF(AB$137="","",SUMPRODUCT(--(db!$B$2:$B$6347=$E251),(LEN(db!$G$2:$G$6347)-LEN(SUBSTITUTE((UPPER(db!$G$2:$G$6347)),UPPER(AB$137),"")))/LEN(AB$137)))</f>
        <v>0</v>
      </c>
      <c r="AC251" s="190">
        <f>IF(AC$137="","",SUMPRODUCT(--(db!$B$2:$B$6347=$E251),(LEN(db!$G$2:$G$6347)-LEN(SUBSTITUTE((UPPER(db!$G$2:$G$6347)),UPPER(AC$137),"")))/LEN(AC$137)))</f>
        <v>0</v>
      </c>
      <c r="AD251" s="190">
        <f>IF(AD$137="","",SUMPRODUCT(--(db!$B$2:$B$6347=$E251),(LEN(db!$G$2:$G$6347)-LEN(SUBSTITUTE((UPPER(db!$G$2:$G$6347)),UPPER(AD$137),"")))/LEN(AD$137)))</f>
        <v>0</v>
      </c>
      <c r="AE251" s="190">
        <f>IF(AE$137="","",SUMPRODUCT(--(db!$B$2:$B$6347=$E251),(LEN(db!$G$2:$G$6347)-LEN(SUBSTITUTE((UPPER(db!$G$2:$G$6347)),UPPER(AE$137),"")))/LEN(AE$137)))</f>
        <v>0</v>
      </c>
      <c r="AF251" s="190">
        <f>IF(AF$137="","",SUMPRODUCT(--(db!$B$2:$B$6347=$E251),(LEN(db!$G$2:$G$6347)-LEN(SUBSTITUTE((UPPER(db!$G$2:$G$6347)),UPPER(AF$137),"")))/LEN(AF$137)))</f>
        <v>0</v>
      </c>
      <c r="AG251" s="190">
        <f>IF(AG$137="","",SUMPRODUCT(--(db!$B$2:$B$6347=$E251),(LEN(db!$G$2:$G$6347)-LEN(SUBSTITUTE((UPPER(db!$G$2:$G$6347)),UPPER(AG$137),"")))/LEN(AG$137)))</f>
        <v>0</v>
      </c>
      <c r="AH251" s="190">
        <f>IF(AH$137="","",SUMPRODUCT(--(db!$B$2:$B$6347=$E251),(LEN(db!$G$2:$G$6347)-LEN(SUBSTITUTE((UPPER(db!$G$2:$G$6347)),UPPER(AH$137),"")))/LEN(AH$137)))</f>
        <v>0</v>
      </c>
      <c r="AI251" s="190">
        <f>IF(AI$137="","",SUMPRODUCT(--(db!$B$2:$B$6347=$E251),(LEN(db!$G$2:$G$6347)-LEN(SUBSTITUTE((UPPER(db!$G$2:$G$6347)),UPPER(AI$137),"")))/LEN(AI$137)))</f>
        <v>0</v>
      </c>
      <c r="AJ251" s="190">
        <f>IF(AJ$137="","",SUMPRODUCT(--(db!$B$2:$B$6347=$E251),(LEN(db!$G$2:$G$6347)-LEN(SUBSTITUTE((UPPER(db!$G$2:$G$6347)),UPPER(AJ$137),"")))/LEN(AJ$137)))</f>
        <v>0</v>
      </c>
      <c r="AK251" s="190">
        <f>IF(AK$137="","",SUMPRODUCT(--(db!$B$2:$B$6347=$E251),(LEN(db!$G$2:$G$6347)-LEN(SUBSTITUTE((UPPER(db!$G$2:$G$6347)),UPPER(AK$137),"")))/LEN(AK$137)))</f>
        <v>0</v>
      </c>
      <c r="AL251" s="190">
        <f>IF(AL$137="","",SUMPRODUCT(--(db!$B$2:$B$6347=$E251),(LEN(db!$G$2:$G$6347)-LEN(SUBSTITUTE((UPPER(db!$G$2:$G$6347)),UPPER(AL$137),"")))/LEN(AL$137)))</f>
        <v>0</v>
      </c>
      <c r="AM251" s="190">
        <f>IF(AM$137="","",SUMPRODUCT(--(db!$B$2:$B$6347=$E251),(LEN(db!$G$2:$G$6347)-LEN(SUBSTITUTE((UPPER(db!$G$2:$G$6347)),UPPER(AM$137),"")))/LEN(AM$137)))</f>
        <v>0</v>
      </c>
      <c r="AN251" s="190">
        <f>IF(AN$137="","",SUMPRODUCT(--(db!$B$2:$B$6347=$E251),(LEN(db!$G$2:$G$6347)-LEN(SUBSTITUTE((UPPER(db!$G$2:$G$6347)),UPPER(AN$137),"")))/LEN(AN$137)))</f>
        <v>0</v>
      </c>
      <c r="AO251" s="190">
        <f>IF(AO$137="","",SUMPRODUCT(--(db!$B$2:$B$6347=$E251),(LEN(db!$G$2:$G$6347)-LEN(SUBSTITUTE((UPPER(db!$G$2:$G$6347)),UPPER(AO$137),"")))/LEN(AO$137)))</f>
        <v>0</v>
      </c>
      <c r="AP251" s="190">
        <f>IF(AP$137="","",SUMPRODUCT(--(db!$B$2:$B$6347=$E251),(LEN(db!$G$2:$G$6347)-LEN(SUBSTITUTE((UPPER(db!$G$2:$G$6347)),UPPER(AP$137),"")))/LEN(AP$137)))</f>
        <v>0</v>
      </c>
      <c r="AQ251" s="254">
        <f>IF(AQ$137="","",SUMPRODUCT(--(db!$B$2:$B$6347=$E251),(LEN(db!$G$2:$G$6347)-LEN(SUBSTITUTE((UPPER(db!$G$2:$G$6347)),UPPER(AQ$137),"")))/LEN(AQ$137)))</f>
        <v>0</v>
      </c>
      <c r="AR251" s="255">
        <v>114</v>
      </c>
      <c r="AS251" s="256"/>
      <c r="AT251" s="256"/>
      <c r="AU251" s="257">
        <f t="shared" si="36"/>
        <v>0</v>
      </c>
      <c r="BB251" s="258"/>
      <c r="BC251" s="258"/>
      <c r="BD251" s="258"/>
      <c r="BE251" s="258"/>
      <c r="BF251" s="258"/>
      <c r="BG251" s="258"/>
    </row>
    <row r="252" spans="3:62" s="32" customFormat="1" x14ac:dyDescent="0.25">
      <c r="D252" s="196">
        <f t="shared" ref="D252:AQ252" si="37">SUM(D138:D251)</f>
        <v>3385</v>
      </c>
      <c r="E252" s="196">
        <f t="shared" si="37"/>
        <v>6555</v>
      </c>
      <c r="F252" s="259">
        <f t="shared" si="37"/>
        <v>0</v>
      </c>
      <c r="G252" s="259">
        <f t="shared" si="37"/>
        <v>0</v>
      </c>
      <c r="H252" s="259">
        <f t="shared" si="37"/>
        <v>0</v>
      </c>
      <c r="I252" s="259">
        <f t="shared" si="37"/>
        <v>0</v>
      </c>
      <c r="J252" s="259">
        <f t="shared" si="37"/>
        <v>0</v>
      </c>
      <c r="K252" s="259">
        <f t="shared" si="37"/>
        <v>0</v>
      </c>
      <c r="L252" s="259">
        <f t="shared" si="37"/>
        <v>0</v>
      </c>
      <c r="M252" s="259">
        <f t="shared" si="37"/>
        <v>0</v>
      </c>
      <c r="N252" s="259">
        <f t="shared" si="37"/>
        <v>0</v>
      </c>
      <c r="O252" s="259">
        <f t="shared" si="37"/>
        <v>0</v>
      </c>
      <c r="P252" s="259">
        <f t="shared" si="37"/>
        <v>0</v>
      </c>
      <c r="Q252" s="259">
        <f t="shared" si="37"/>
        <v>0</v>
      </c>
      <c r="R252" s="259">
        <f t="shared" si="37"/>
        <v>0</v>
      </c>
      <c r="S252" s="259">
        <f t="shared" si="37"/>
        <v>0</v>
      </c>
      <c r="T252" s="259">
        <f t="shared" si="37"/>
        <v>0</v>
      </c>
      <c r="U252" s="259">
        <f t="shared" si="37"/>
        <v>0</v>
      </c>
      <c r="V252" s="259">
        <f t="shared" si="37"/>
        <v>0</v>
      </c>
      <c r="W252" s="259">
        <f t="shared" si="37"/>
        <v>0</v>
      </c>
      <c r="X252" s="259">
        <f t="shared" si="37"/>
        <v>0</v>
      </c>
      <c r="Y252" s="259">
        <f t="shared" si="37"/>
        <v>0</v>
      </c>
      <c r="Z252" s="259">
        <f t="shared" si="37"/>
        <v>0</v>
      </c>
      <c r="AA252" s="259">
        <f t="shared" si="37"/>
        <v>0</v>
      </c>
      <c r="AB252" s="259">
        <f t="shared" si="37"/>
        <v>0</v>
      </c>
      <c r="AC252" s="259">
        <f t="shared" si="37"/>
        <v>0</v>
      </c>
      <c r="AD252" s="259">
        <f t="shared" si="37"/>
        <v>0</v>
      </c>
      <c r="AE252" s="259">
        <f t="shared" si="37"/>
        <v>0</v>
      </c>
      <c r="AF252" s="259">
        <f t="shared" si="37"/>
        <v>0</v>
      </c>
      <c r="AG252" s="259">
        <f t="shared" si="37"/>
        <v>0</v>
      </c>
      <c r="AH252" s="259">
        <f t="shared" si="37"/>
        <v>0</v>
      </c>
      <c r="AI252" s="259">
        <f t="shared" si="37"/>
        <v>0</v>
      </c>
      <c r="AJ252" s="259">
        <f t="shared" si="37"/>
        <v>0</v>
      </c>
      <c r="AK252" s="259">
        <f t="shared" si="37"/>
        <v>0</v>
      </c>
      <c r="AL252" s="259">
        <f t="shared" si="37"/>
        <v>0</v>
      </c>
      <c r="AM252" s="259">
        <f t="shared" si="37"/>
        <v>0</v>
      </c>
      <c r="AN252" s="259">
        <f t="shared" si="37"/>
        <v>0</v>
      </c>
      <c r="AO252" s="259">
        <f t="shared" si="37"/>
        <v>0</v>
      </c>
      <c r="AP252" s="259">
        <f t="shared" si="37"/>
        <v>0</v>
      </c>
      <c r="AQ252" s="259">
        <f t="shared" si="37"/>
        <v>0</v>
      </c>
      <c r="AR252" s="192"/>
      <c r="AS252" s="196">
        <f>SUM(AS138:AS251)</f>
        <v>3385</v>
      </c>
      <c r="AT252" s="196"/>
      <c r="AU252" s="260">
        <f>SUM(AU138:AU251)</f>
        <v>0</v>
      </c>
      <c r="AV252" s="4"/>
      <c r="AW252" s="4"/>
      <c r="AX252" s="4"/>
      <c r="AY252" s="61"/>
      <c r="AZ252" s="61"/>
      <c r="BA252" s="258"/>
      <c r="BB252" s="61"/>
      <c r="BC252" s="61"/>
      <c r="BD252" s="61"/>
      <c r="BE252" s="61"/>
      <c r="BF252" s="61"/>
      <c r="BG252" s="61"/>
      <c r="BH252" s="258"/>
      <c r="BI252" s="258"/>
      <c r="BJ252" s="258"/>
    </row>
    <row r="253" spans="3:62" x14ac:dyDescent="0.25">
      <c r="D253" s="198">
        <f>COUNT(D138:D251)</f>
        <v>29</v>
      </c>
      <c r="AR253" s="261"/>
      <c r="AS253" s="198">
        <f>COUNT(AS138:AS251)</f>
        <v>29</v>
      </c>
      <c r="AU253" s="200"/>
      <c r="AV253" s="32"/>
      <c r="AW253" s="32"/>
      <c r="AX253" s="32"/>
      <c r="AY253" s="258"/>
      <c r="AZ253" s="258"/>
    </row>
  </sheetData>
  <mergeCells count="16">
    <mergeCell ref="BB100:BB106"/>
    <mergeCell ref="BB109:BB111"/>
    <mergeCell ref="BB114:BB117"/>
    <mergeCell ref="BE125:BG125"/>
    <mergeCell ref="BH125:BP125"/>
    <mergeCell ref="BK116:BP116"/>
    <mergeCell ref="BE13:BE17"/>
    <mergeCell ref="BE21:BE22"/>
    <mergeCell ref="BE38:BE39"/>
    <mergeCell ref="BE57:BE58"/>
    <mergeCell ref="BE59:BE60"/>
    <mergeCell ref="BE61:BE62"/>
    <mergeCell ref="BL112:BO112"/>
    <mergeCell ref="BE113:BH113"/>
    <mergeCell ref="BI113:BJ113"/>
    <mergeCell ref="BL113:BO113"/>
  </mergeCells>
  <pageMargins left="0.7" right="0.7" top="0.75" bottom="0.75" header="0.3" footer="0.3"/>
  <pageSetup paperSize="0" orientation="portrait" horizontalDpi="0" verticalDpi="0" copies="0"/>
  <ignoredErrors>
    <ignoredError sqref="AZ94 BI20:BJ20 BI22:BJ22 BI24:BJ24 BI25:BI29 BH21:BJ21 BH23:BJ23 BH31 BJ27 BJ29 BI48:BJ48 BI58:BI59 BI61:BJ61 BJ59 BI63:BJ63 BI62 BI60 BJ25" formula="1"/>
    <ignoredError sqref="AU138:AU25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U37"/>
  <sheetViews>
    <sheetView zoomScaleNormal="100" workbookViewId="0">
      <selection activeCell="L20" sqref="L20"/>
    </sheetView>
  </sheetViews>
  <sheetFormatPr defaultRowHeight="15" x14ac:dyDescent="0.25"/>
  <cols>
    <col min="1" max="1" width="9.140625" style="447"/>
    <col min="2" max="2" width="10.85546875" style="447" bestFit="1" customWidth="1"/>
    <col min="3" max="3" width="12.42578125" style="447" bestFit="1" customWidth="1"/>
    <col min="4" max="4" width="10.85546875" style="447" bestFit="1" customWidth="1"/>
    <col min="5" max="5" width="9" style="447" bestFit="1" customWidth="1"/>
    <col min="6" max="6" width="15.85546875" style="447" bestFit="1" customWidth="1"/>
    <col min="7" max="7" width="9.140625" style="447"/>
    <col min="8" max="8" width="22.5703125" style="447" bestFit="1" customWidth="1"/>
    <col min="9" max="9" width="11" style="447" bestFit="1" customWidth="1"/>
    <col min="10" max="10" width="10" style="447" bestFit="1" customWidth="1"/>
    <col min="11" max="11" width="14.5703125" style="447" customWidth="1"/>
    <col min="12" max="12" width="11" style="447" bestFit="1" customWidth="1"/>
    <col min="13" max="14" width="12" style="447" bestFit="1" customWidth="1"/>
    <col min="15" max="15" width="16.140625" style="447" customWidth="1"/>
    <col min="16" max="20" width="9.140625" style="447"/>
    <col min="21" max="21" width="9.140625" style="437"/>
    <col min="22" max="16384" width="9.140625" style="447"/>
  </cols>
  <sheetData>
    <row r="1" spans="1:19" x14ac:dyDescent="0.25">
      <c r="A1" s="434"/>
      <c r="B1" s="434"/>
      <c r="C1" s="434"/>
      <c r="D1" s="434"/>
      <c r="E1" s="434"/>
      <c r="F1" s="434"/>
      <c r="G1" s="434"/>
      <c r="H1" s="434"/>
      <c r="I1" s="434"/>
    </row>
    <row r="2" spans="1:19" x14ac:dyDescent="0.25">
      <c r="A2" s="434"/>
      <c r="B2" s="438" t="s">
        <v>409</v>
      </c>
      <c r="C2" s="434"/>
      <c r="D2" s="434"/>
      <c r="E2" s="434"/>
      <c r="F2" s="434"/>
      <c r="G2" s="434"/>
      <c r="H2" s="434"/>
      <c r="I2" s="434"/>
    </row>
    <row r="3" spans="1:19" x14ac:dyDescent="0.25">
      <c r="A3" s="434"/>
      <c r="B3" s="450" t="s">
        <v>94</v>
      </c>
      <c r="C3" s="450" t="s">
        <v>410</v>
      </c>
      <c r="D3" s="450" t="s">
        <v>411</v>
      </c>
      <c r="E3" s="450" t="s">
        <v>373</v>
      </c>
      <c r="F3" s="441" t="s">
        <v>407</v>
      </c>
      <c r="G3" s="434"/>
      <c r="H3" s="441" t="s">
        <v>412</v>
      </c>
      <c r="I3" s="434"/>
      <c r="J3" s="451"/>
      <c r="K3" s="451"/>
      <c r="L3" s="451"/>
      <c r="M3" s="451"/>
    </row>
    <row r="4" spans="1:19" x14ac:dyDescent="0.25">
      <c r="A4" s="434"/>
      <c r="B4" s="453">
        <v>1</v>
      </c>
      <c r="C4" s="453">
        <v>2</v>
      </c>
      <c r="D4" s="453" t="s">
        <v>226</v>
      </c>
      <c r="E4" s="453">
        <v>71</v>
      </c>
      <c r="F4" s="466">
        <f>SUMPRODUCT(--(C4=db!$B$2:$B$6347),db!$H$2:$H$6347)</f>
        <v>0</v>
      </c>
      <c r="G4" s="434"/>
      <c r="H4" s="453">
        <f>_xlfn.NUMBERVALUE(CONCATENATE(C4,E4,F4))</f>
        <v>2710</v>
      </c>
      <c r="I4" s="454"/>
      <c r="K4" s="455"/>
      <c r="L4" s="449"/>
      <c r="M4" s="449"/>
      <c r="N4" s="449"/>
      <c r="Q4" s="455"/>
      <c r="R4" s="455"/>
      <c r="S4" s="437"/>
    </row>
    <row r="5" spans="1:19" x14ac:dyDescent="0.25">
      <c r="A5" s="434"/>
      <c r="B5" s="453">
        <v>2</v>
      </c>
      <c r="C5" s="453">
        <v>3</v>
      </c>
      <c r="D5" s="453" t="s">
        <v>226</v>
      </c>
      <c r="E5" s="453">
        <v>71</v>
      </c>
      <c r="F5" s="466">
        <f>SUMPRODUCT(--(C5=db!$B$2:$B$6347),db!$H$2:$H$6347)</f>
        <v>0</v>
      </c>
      <c r="G5" s="434"/>
      <c r="H5" s="453">
        <f t="shared" ref="H5:H32" si="0">_xlfn.NUMBERVALUE(CONCATENATE(C5,E5,F5))</f>
        <v>3710</v>
      </c>
      <c r="I5" s="454"/>
      <c r="K5" s="449"/>
      <c r="L5" s="449"/>
      <c r="M5" s="449"/>
      <c r="N5" s="449"/>
      <c r="O5" s="437"/>
      <c r="Q5" s="449"/>
      <c r="R5" s="449"/>
      <c r="S5" s="449"/>
    </row>
    <row r="6" spans="1:19" x14ac:dyDescent="0.25">
      <c r="A6" s="434"/>
      <c r="B6" s="453">
        <v>3</v>
      </c>
      <c r="C6" s="453">
        <v>7</v>
      </c>
      <c r="D6" s="453" t="s">
        <v>243</v>
      </c>
      <c r="E6" s="453">
        <v>161</v>
      </c>
      <c r="F6" s="466">
        <f>SUMPRODUCT(--(C6=db!$B$2:$B$6347),db!$H$2:$H$6347)</f>
        <v>0</v>
      </c>
      <c r="G6" s="434"/>
      <c r="H6" s="453">
        <f t="shared" si="0"/>
        <v>71610</v>
      </c>
      <c r="I6" s="454"/>
      <c r="K6" s="451"/>
      <c r="L6" s="451"/>
      <c r="M6" s="449"/>
      <c r="N6" s="449"/>
      <c r="R6" s="437"/>
      <c r="S6" s="437"/>
    </row>
    <row r="7" spans="1:19" x14ac:dyDescent="0.25">
      <c r="A7" s="434"/>
      <c r="B7" s="453">
        <v>4</v>
      </c>
      <c r="C7" s="453">
        <v>10</v>
      </c>
      <c r="D7" s="453" t="s">
        <v>248</v>
      </c>
      <c r="E7" s="453">
        <v>231</v>
      </c>
      <c r="F7" s="466">
        <f>SUMPRODUCT(--(C7=db!$B$2:$B$6347),db!$H$2:$H$6347)</f>
        <v>0</v>
      </c>
      <c r="G7" s="434"/>
      <c r="H7" s="453">
        <f t="shared" si="0"/>
        <v>102310</v>
      </c>
      <c r="I7" s="454"/>
      <c r="L7" s="437"/>
      <c r="M7" s="449"/>
      <c r="N7" s="449"/>
      <c r="R7" s="437"/>
      <c r="S7" s="437"/>
    </row>
    <row r="8" spans="1:19" x14ac:dyDescent="0.25">
      <c r="A8" s="434"/>
      <c r="B8" s="453">
        <v>5</v>
      </c>
      <c r="C8" s="453">
        <v>11</v>
      </c>
      <c r="D8" s="453" t="s">
        <v>248</v>
      </c>
      <c r="E8" s="453">
        <v>231</v>
      </c>
      <c r="F8" s="466">
        <f>SUMPRODUCT(--(C8=db!$B$2:$B$6347),db!$H$2:$H$6347)</f>
        <v>0</v>
      </c>
      <c r="G8" s="434"/>
      <c r="H8" s="453">
        <f t="shared" si="0"/>
        <v>112310</v>
      </c>
      <c r="I8" s="454"/>
      <c r="K8" s="437"/>
      <c r="L8" s="437"/>
      <c r="M8" s="449"/>
      <c r="N8" s="449"/>
      <c r="R8" s="437"/>
      <c r="S8" s="437"/>
    </row>
    <row r="9" spans="1:19" x14ac:dyDescent="0.25">
      <c r="A9" s="434"/>
      <c r="B9" s="453">
        <v>6</v>
      </c>
      <c r="C9" s="453">
        <v>12</v>
      </c>
      <c r="D9" s="453" t="s">
        <v>248</v>
      </c>
      <c r="E9" s="453">
        <v>231</v>
      </c>
      <c r="F9" s="466">
        <f>SUMPRODUCT(--(C9=db!$B$2:$B$6347),db!$H$2:$H$6347)</f>
        <v>0</v>
      </c>
      <c r="G9" s="434"/>
      <c r="H9" s="453">
        <f t="shared" si="0"/>
        <v>122310</v>
      </c>
      <c r="I9" s="454"/>
      <c r="K9" s="449"/>
      <c r="L9" s="449"/>
      <c r="M9" s="449"/>
      <c r="N9" s="449"/>
    </row>
    <row r="10" spans="1:19" x14ac:dyDescent="0.25">
      <c r="A10" s="434"/>
      <c r="B10" s="453">
        <v>7</v>
      </c>
      <c r="C10" s="453">
        <v>13</v>
      </c>
      <c r="D10" s="453" t="s">
        <v>251</v>
      </c>
      <c r="E10" s="453">
        <v>271</v>
      </c>
      <c r="F10" s="466">
        <f>SUMPRODUCT(--(C10=db!$B$2:$B$6347),db!$H$2:$H$6347)</f>
        <v>0</v>
      </c>
      <c r="G10" s="434"/>
      <c r="H10" s="453">
        <f t="shared" si="0"/>
        <v>132710</v>
      </c>
      <c r="I10" s="454"/>
      <c r="L10" s="437"/>
      <c r="M10" s="449"/>
      <c r="N10" s="449"/>
    </row>
    <row r="11" spans="1:19" x14ac:dyDescent="0.25">
      <c r="A11" s="434"/>
      <c r="B11" s="453">
        <v>8</v>
      </c>
      <c r="C11" s="453">
        <v>14</v>
      </c>
      <c r="D11" s="453" t="s">
        <v>248</v>
      </c>
      <c r="E11" s="453">
        <v>231</v>
      </c>
      <c r="F11" s="466">
        <f>SUMPRODUCT(--(C11=db!$B$2:$B$6347),db!$H$2:$H$6347)</f>
        <v>0</v>
      </c>
      <c r="G11" s="434"/>
      <c r="H11" s="453">
        <f t="shared" si="0"/>
        <v>142310</v>
      </c>
      <c r="I11" s="454"/>
      <c r="L11" s="437"/>
      <c r="M11" s="449"/>
      <c r="N11" s="449"/>
    </row>
    <row r="12" spans="1:19" x14ac:dyDescent="0.25">
      <c r="A12" s="434"/>
      <c r="B12" s="453">
        <v>9</v>
      </c>
      <c r="C12" s="453">
        <v>15</v>
      </c>
      <c r="D12" s="453" t="s">
        <v>248</v>
      </c>
      <c r="E12" s="453">
        <v>231</v>
      </c>
      <c r="F12" s="466">
        <f>SUMPRODUCT(--(C12=db!$B$2:$B$6347),db!$H$2:$H$6347)</f>
        <v>0</v>
      </c>
      <c r="G12" s="434"/>
      <c r="H12" s="453">
        <f t="shared" si="0"/>
        <v>152310</v>
      </c>
      <c r="I12" s="454"/>
      <c r="L12" s="437"/>
      <c r="M12" s="449"/>
      <c r="N12" s="449"/>
    </row>
    <row r="13" spans="1:19" x14ac:dyDescent="0.25">
      <c r="A13" s="434"/>
      <c r="B13" s="453">
        <v>10</v>
      </c>
      <c r="C13" s="453">
        <v>19</v>
      </c>
      <c r="D13" s="453" t="s">
        <v>260</v>
      </c>
      <c r="E13" s="453">
        <v>195</v>
      </c>
      <c r="F13" s="466">
        <f>SUMPRODUCT(--(C13=db!$B$2:$B$6347),db!$H$2:$H$6347)</f>
        <v>0</v>
      </c>
      <c r="G13" s="434"/>
      <c r="H13" s="453">
        <f t="shared" si="0"/>
        <v>191950</v>
      </c>
      <c r="I13" s="454"/>
      <c r="K13" s="449"/>
      <c r="L13" s="437"/>
      <c r="M13" s="449"/>
      <c r="N13" s="449"/>
    </row>
    <row r="14" spans="1:19" x14ac:dyDescent="0.25">
      <c r="A14" s="434"/>
      <c r="B14" s="453">
        <v>11</v>
      </c>
      <c r="C14" s="453">
        <v>20</v>
      </c>
      <c r="D14" s="453" t="s">
        <v>262</v>
      </c>
      <c r="E14" s="453">
        <v>14</v>
      </c>
      <c r="F14" s="466">
        <f>SUMPRODUCT(--(C14=db!$B$2:$B$6347),db!$H$2:$H$6347)</f>
        <v>0</v>
      </c>
      <c r="G14" s="434"/>
      <c r="H14" s="453">
        <f t="shared" si="0"/>
        <v>20140</v>
      </c>
      <c r="I14" s="454"/>
      <c r="L14" s="437"/>
      <c r="M14" s="449"/>
      <c r="N14" s="449"/>
    </row>
    <row r="15" spans="1:19" x14ac:dyDescent="0.25">
      <c r="A15" s="434"/>
      <c r="B15" s="453">
        <v>12</v>
      </c>
      <c r="C15" s="453">
        <v>26</v>
      </c>
      <c r="D15" s="453" t="s">
        <v>271</v>
      </c>
      <c r="E15" s="453">
        <v>109</v>
      </c>
      <c r="F15" s="466">
        <f>SUMPRODUCT(--(C15=db!$B$2:$B$6347),db!$H$2:$H$6347)</f>
        <v>0</v>
      </c>
      <c r="G15" s="434"/>
      <c r="H15" s="453">
        <f t="shared" si="0"/>
        <v>261090</v>
      </c>
      <c r="I15" s="454"/>
      <c r="L15" s="437"/>
      <c r="M15" s="449"/>
      <c r="N15" s="449"/>
    </row>
    <row r="16" spans="1:19" x14ac:dyDescent="0.25">
      <c r="A16" s="434"/>
      <c r="B16" s="453">
        <v>13</v>
      </c>
      <c r="C16" s="453">
        <v>27</v>
      </c>
      <c r="D16" s="453" t="s">
        <v>274</v>
      </c>
      <c r="E16" s="453">
        <v>69</v>
      </c>
      <c r="F16" s="466">
        <f>SUMPRODUCT(--(C16=db!$B$2:$B$6347),db!$H$2:$H$6347)</f>
        <v>0</v>
      </c>
      <c r="G16" s="434"/>
      <c r="H16" s="453">
        <f t="shared" si="0"/>
        <v>27690</v>
      </c>
      <c r="I16" s="454"/>
      <c r="L16" s="437"/>
      <c r="M16" s="449"/>
      <c r="N16" s="449"/>
    </row>
    <row r="17" spans="1:18" x14ac:dyDescent="0.25">
      <c r="A17" s="434"/>
      <c r="B17" s="453">
        <v>14</v>
      </c>
      <c r="C17" s="453">
        <v>28</v>
      </c>
      <c r="D17" s="453" t="s">
        <v>271</v>
      </c>
      <c r="E17" s="453">
        <v>109</v>
      </c>
      <c r="F17" s="466">
        <f>SUMPRODUCT(--(C17=db!$B$2:$B$6347),db!$H$2:$H$6347)</f>
        <v>0</v>
      </c>
      <c r="G17" s="434"/>
      <c r="H17" s="453">
        <f t="shared" si="0"/>
        <v>281090</v>
      </c>
      <c r="I17" s="454"/>
      <c r="L17" s="437"/>
      <c r="M17" s="449"/>
      <c r="N17" s="449"/>
    </row>
    <row r="18" spans="1:18" x14ac:dyDescent="0.25">
      <c r="A18" s="434"/>
      <c r="B18" s="453">
        <v>15</v>
      </c>
      <c r="C18" s="453">
        <v>29</v>
      </c>
      <c r="D18" s="453" t="s">
        <v>226</v>
      </c>
      <c r="E18" s="453">
        <v>71</v>
      </c>
      <c r="F18" s="466">
        <f>SUMPRODUCT(--(C18=db!$B$2:$B$6347),db!$H$2:$H$6347)</f>
        <v>0</v>
      </c>
      <c r="G18" s="434"/>
      <c r="H18" s="453">
        <f t="shared" si="0"/>
        <v>29710</v>
      </c>
      <c r="I18" s="454"/>
      <c r="L18" s="437"/>
      <c r="M18" s="449"/>
      <c r="N18" s="449"/>
    </row>
    <row r="19" spans="1:18" x14ac:dyDescent="0.25">
      <c r="A19" s="434"/>
      <c r="B19" s="453">
        <v>16</v>
      </c>
      <c r="C19" s="453">
        <v>30</v>
      </c>
      <c r="D19" s="453" t="s">
        <v>226</v>
      </c>
      <c r="E19" s="453">
        <v>71</v>
      </c>
      <c r="F19" s="466">
        <f>SUMPRODUCT(--(C19=db!$B$2:$B$6347),db!$H$2:$H$6347)</f>
        <v>0</v>
      </c>
      <c r="G19" s="434"/>
      <c r="H19" s="453">
        <f t="shared" si="0"/>
        <v>30710</v>
      </c>
      <c r="I19" s="454"/>
      <c r="L19" s="437"/>
      <c r="M19" s="449"/>
      <c r="N19" s="449"/>
      <c r="R19" s="437"/>
    </row>
    <row r="20" spans="1:18" x14ac:dyDescent="0.25">
      <c r="A20" s="434"/>
      <c r="B20" s="453">
        <v>17</v>
      </c>
      <c r="C20" s="453">
        <v>31</v>
      </c>
      <c r="D20" s="453" t="s">
        <v>226</v>
      </c>
      <c r="E20" s="453">
        <v>71</v>
      </c>
      <c r="F20" s="466">
        <f>SUMPRODUCT(--(C20=db!$B$2:$B$6347),db!$H$2:$H$6347)</f>
        <v>0</v>
      </c>
      <c r="G20" s="434"/>
      <c r="H20" s="453">
        <f t="shared" si="0"/>
        <v>31710</v>
      </c>
      <c r="I20" s="454"/>
      <c r="M20" s="449"/>
      <c r="N20" s="449"/>
      <c r="O20" s="448"/>
    </row>
    <row r="21" spans="1:18" x14ac:dyDescent="0.25">
      <c r="A21" s="434"/>
      <c r="B21" s="453">
        <v>18</v>
      </c>
      <c r="C21" s="453">
        <v>32</v>
      </c>
      <c r="D21" s="453" t="s">
        <v>226</v>
      </c>
      <c r="E21" s="453">
        <v>71</v>
      </c>
      <c r="F21" s="466">
        <f>SUMPRODUCT(--(C21=db!$B$2:$B$6347),db!$H$2:$H$6347)</f>
        <v>0</v>
      </c>
      <c r="G21" s="434"/>
      <c r="H21" s="453">
        <f t="shared" si="0"/>
        <v>32710</v>
      </c>
      <c r="I21" s="454"/>
      <c r="M21" s="449"/>
      <c r="N21" s="449"/>
    </row>
    <row r="22" spans="1:18" x14ac:dyDescent="0.25">
      <c r="A22" s="434"/>
      <c r="B22" s="453">
        <v>19</v>
      </c>
      <c r="C22" s="453">
        <v>36</v>
      </c>
      <c r="D22" s="453" t="s">
        <v>288</v>
      </c>
      <c r="E22" s="453">
        <v>70</v>
      </c>
      <c r="F22" s="466">
        <f>SUMPRODUCT(--(C22=db!$B$2:$B$6347),db!$H$2:$H$6347)</f>
        <v>0</v>
      </c>
      <c r="G22" s="434"/>
      <c r="H22" s="453">
        <f t="shared" si="0"/>
        <v>36700</v>
      </c>
      <c r="I22" s="454"/>
      <c r="L22" s="437"/>
      <c r="M22" s="449"/>
      <c r="N22" s="449"/>
    </row>
    <row r="23" spans="1:18" x14ac:dyDescent="0.25">
      <c r="A23" s="434"/>
      <c r="B23" s="453">
        <v>20</v>
      </c>
      <c r="C23" s="453">
        <v>38</v>
      </c>
      <c r="D23" s="453" t="s">
        <v>59</v>
      </c>
      <c r="E23" s="453">
        <v>90</v>
      </c>
      <c r="F23" s="466">
        <f>SUMPRODUCT(--(C23=db!$B$2:$B$6347),db!$H$2:$H$6347)</f>
        <v>0</v>
      </c>
      <c r="G23" s="434"/>
      <c r="H23" s="453">
        <f>_xlfn.NUMBERVALUE(CONCATENATE(C23,E23,F23))</f>
        <v>38900</v>
      </c>
      <c r="I23" s="454"/>
      <c r="L23" s="437"/>
      <c r="M23" s="449"/>
      <c r="N23" s="449"/>
    </row>
    <row r="24" spans="1:18" x14ac:dyDescent="0.25">
      <c r="A24" s="434"/>
      <c r="B24" s="453">
        <v>21</v>
      </c>
      <c r="C24" s="453">
        <v>40</v>
      </c>
      <c r="D24" s="453" t="s">
        <v>293</v>
      </c>
      <c r="E24" s="453">
        <v>48</v>
      </c>
      <c r="F24" s="466">
        <f>SUMPRODUCT(--(C24=db!$B$2:$B$6347),db!$H$2:$H$6347)</f>
        <v>0</v>
      </c>
      <c r="G24" s="434"/>
      <c r="H24" s="453">
        <f t="shared" si="0"/>
        <v>40480</v>
      </c>
      <c r="I24" s="454"/>
      <c r="L24" s="437"/>
      <c r="M24" s="449"/>
      <c r="N24" s="449"/>
    </row>
    <row r="25" spans="1:18" x14ac:dyDescent="0.25">
      <c r="A25" s="434"/>
      <c r="B25" s="453">
        <v>22</v>
      </c>
      <c r="C25" s="453">
        <v>41</v>
      </c>
      <c r="D25" s="453" t="s">
        <v>293</v>
      </c>
      <c r="E25" s="453">
        <v>48</v>
      </c>
      <c r="F25" s="466">
        <f>SUMPRODUCT(--(C25=db!$B$2:$B$6347),db!$H$2:$H$6347)</f>
        <v>0</v>
      </c>
      <c r="G25" s="434"/>
      <c r="H25" s="453">
        <f t="shared" si="0"/>
        <v>41480</v>
      </c>
      <c r="I25" s="454"/>
      <c r="L25" s="437"/>
      <c r="M25" s="449"/>
      <c r="N25" s="449"/>
    </row>
    <row r="26" spans="1:18" x14ac:dyDescent="0.25">
      <c r="A26" s="434"/>
      <c r="B26" s="453">
        <v>23</v>
      </c>
      <c r="C26" s="453">
        <v>42</v>
      </c>
      <c r="D26" s="453" t="s">
        <v>296</v>
      </c>
      <c r="E26" s="453">
        <v>278</v>
      </c>
      <c r="F26" s="466">
        <f>SUMPRODUCT(--(C26=db!$B$2:$B$6347),db!$H$2:$H$6347)</f>
        <v>0</v>
      </c>
      <c r="G26" s="434"/>
      <c r="H26" s="453">
        <f t="shared" si="0"/>
        <v>422780</v>
      </c>
      <c r="I26" s="454"/>
      <c r="L26" s="437"/>
      <c r="M26" s="449"/>
      <c r="N26" s="449"/>
    </row>
    <row r="27" spans="1:18" x14ac:dyDescent="0.25">
      <c r="A27" s="434"/>
      <c r="B27" s="453">
        <v>24</v>
      </c>
      <c r="C27" s="453">
        <v>43</v>
      </c>
      <c r="D27" s="453" t="s">
        <v>293</v>
      </c>
      <c r="E27" s="453">
        <v>48</v>
      </c>
      <c r="F27" s="466">
        <f>SUMPRODUCT(--(C27=db!$B$2:$B$6347),db!$H$2:$H$6347)</f>
        <v>0</v>
      </c>
      <c r="G27" s="434"/>
      <c r="H27" s="453">
        <f t="shared" si="0"/>
        <v>43480</v>
      </c>
      <c r="I27" s="454"/>
      <c r="L27" s="437"/>
      <c r="M27" s="449"/>
      <c r="N27" s="449"/>
    </row>
    <row r="28" spans="1:18" x14ac:dyDescent="0.25">
      <c r="A28" s="434"/>
      <c r="B28" s="453">
        <v>25</v>
      </c>
      <c r="C28" s="453">
        <v>44</v>
      </c>
      <c r="D28" s="453" t="s">
        <v>293</v>
      </c>
      <c r="E28" s="453">
        <v>48</v>
      </c>
      <c r="F28" s="466">
        <f>SUMPRODUCT(--(C28=db!$B$2:$B$6347),db!$H$2:$H$6347)</f>
        <v>0</v>
      </c>
      <c r="G28" s="434"/>
      <c r="H28" s="453">
        <f t="shared" si="0"/>
        <v>44480</v>
      </c>
      <c r="I28" s="454"/>
      <c r="L28" s="437"/>
      <c r="M28" s="449"/>
      <c r="N28" s="449"/>
      <c r="O28" s="456"/>
    </row>
    <row r="29" spans="1:18" x14ac:dyDescent="0.25">
      <c r="A29" s="434"/>
      <c r="B29" s="453">
        <v>26</v>
      </c>
      <c r="C29" s="453">
        <v>45</v>
      </c>
      <c r="D29" s="453" t="s">
        <v>293</v>
      </c>
      <c r="E29" s="453">
        <v>48</v>
      </c>
      <c r="F29" s="466">
        <f>SUMPRODUCT(--(C29=db!$B$2:$B$6347),db!$H$2:$H$6347)</f>
        <v>0</v>
      </c>
      <c r="G29" s="434"/>
      <c r="H29" s="453">
        <f t="shared" si="0"/>
        <v>45480</v>
      </c>
      <c r="I29" s="454"/>
      <c r="L29" s="437"/>
      <c r="M29" s="449"/>
      <c r="N29" s="449"/>
    </row>
    <row r="30" spans="1:18" x14ac:dyDescent="0.25">
      <c r="A30" s="434"/>
      <c r="B30" s="453">
        <v>27</v>
      </c>
      <c r="C30" s="453">
        <v>46</v>
      </c>
      <c r="D30" s="453" t="s">
        <v>293</v>
      </c>
      <c r="E30" s="453">
        <v>48</v>
      </c>
      <c r="F30" s="466">
        <f>SUMPRODUCT(--(C30=db!$B$2:$B$6347),db!$H$2:$H$6347)</f>
        <v>0</v>
      </c>
      <c r="G30" s="434"/>
      <c r="H30" s="453">
        <f t="shared" si="0"/>
        <v>46480</v>
      </c>
      <c r="I30" s="454"/>
      <c r="L30" s="437"/>
      <c r="M30" s="449"/>
      <c r="N30" s="449"/>
    </row>
    <row r="31" spans="1:18" x14ac:dyDescent="0.25">
      <c r="A31" s="434"/>
      <c r="B31" s="453">
        <v>28</v>
      </c>
      <c r="C31" s="453">
        <v>50</v>
      </c>
      <c r="D31" s="453" t="s">
        <v>258</v>
      </c>
      <c r="E31" s="453">
        <v>100</v>
      </c>
      <c r="F31" s="466">
        <f>SUMPRODUCT(--(C31=db!$B$2:$B$6347),db!$H$2:$H$6347)</f>
        <v>0</v>
      </c>
      <c r="G31" s="434"/>
      <c r="H31" s="453">
        <f t="shared" si="0"/>
        <v>501000</v>
      </c>
      <c r="I31" s="454"/>
      <c r="L31" s="437"/>
      <c r="M31" s="449"/>
      <c r="N31" s="449"/>
    </row>
    <row r="32" spans="1:18" x14ac:dyDescent="0.25">
      <c r="A32" s="434"/>
      <c r="B32" s="453">
        <v>29</v>
      </c>
      <c r="C32" s="453">
        <v>68</v>
      </c>
      <c r="D32" s="453" t="s">
        <v>261</v>
      </c>
      <c r="E32" s="453">
        <v>50</v>
      </c>
      <c r="F32" s="466">
        <f>SUMPRODUCT(--(C32=db!$B$2:$B$6347),db!$H$2:$H$6347)</f>
        <v>0</v>
      </c>
      <c r="G32" s="434"/>
      <c r="H32" s="453">
        <f t="shared" si="0"/>
        <v>68500</v>
      </c>
      <c r="I32" s="454"/>
      <c r="L32" s="437"/>
      <c r="M32" s="449"/>
      <c r="N32" s="449"/>
    </row>
    <row r="33" spans="1:14" x14ac:dyDescent="0.25">
      <c r="A33" s="434"/>
      <c r="B33" s="434"/>
      <c r="C33" s="457"/>
      <c r="D33" s="458"/>
      <c r="E33" s="456"/>
      <c r="F33" s="456">
        <f>SUM(F4:F32)</f>
        <v>0</v>
      </c>
      <c r="G33" s="434"/>
      <c r="H33" s="435">
        <f>SUM(H4:H32)</f>
        <v>3078850</v>
      </c>
      <c r="I33" s="435"/>
      <c r="L33" s="437"/>
      <c r="N33" s="437"/>
    </row>
    <row r="34" spans="1:14" x14ac:dyDescent="0.25">
      <c r="A34" s="434"/>
      <c r="B34" s="434"/>
      <c r="C34" s="435"/>
      <c r="D34" s="434"/>
      <c r="E34" s="435"/>
      <c r="F34" s="435"/>
      <c r="G34" s="434"/>
      <c r="H34" s="445" t="str">
        <f>"= 19 x "&amp;H33/19</f>
        <v>= 19 x 162044,736842105</v>
      </c>
      <c r="I34" s="435"/>
      <c r="K34" s="437"/>
      <c r="L34" s="437"/>
    </row>
    <row r="35" spans="1:14" x14ac:dyDescent="0.25">
      <c r="A35" s="434"/>
      <c r="B35" s="434"/>
      <c r="C35" s="434"/>
      <c r="D35" s="434"/>
      <c r="E35" s="434"/>
      <c r="F35" s="434"/>
      <c r="G35" s="434"/>
      <c r="H35" s="534" t="s">
        <v>448</v>
      </c>
      <c r="I35" s="434"/>
    </row>
    <row r="36" spans="1:14" x14ac:dyDescent="0.25">
      <c r="A36" s="434"/>
      <c r="B36" s="434"/>
      <c r="C36" s="434"/>
      <c r="D36" s="434"/>
      <c r="E36" s="434"/>
      <c r="F36" s="434"/>
      <c r="G36" s="434"/>
      <c r="H36" s="435" t="s">
        <v>413</v>
      </c>
      <c r="I36" s="434"/>
    </row>
    <row r="37" spans="1:14" x14ac:dyDescent="0.25">
      <c r="A37" s="434"/>
      <c r="B37" s="434"/>
      <c r="C37" s="434"/>
      <c r="D37" s="434"/>
      <c r="E37" s="434"/>
      <c r="F37" s="434"/>
      <c r="G37" s="434"/>
      <c r="H37" s="446">
        <f>MOD(H33,19)</f>
        <v>14</v>
      </c>
      <c r="I37" s="434"/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M94"/>
  <sheetViews>
    <sheetView zoomScale="80" zoomScaleNormal="80" workbookViewId="0">
      <selection activeCell="K93" sqref="K93"/>
    </sheetView>
  </sheetViews>
  <sheetFormatPr defaultRowHeight="15" x14ac:dyDescent="0.25"/>
  <cols>
    <col min="1" max="1" width="9.140625" style="447"/>
    <col min="2" max="2" width="9.140625" style="437"/>
    <col min="3" max="3" width="12.42578125" style="447" bestFit="1" customWidth="1"/>
    <col min="4" max="4" width="16" style="437" bestFit="1" customWidth="1"/>
    <col min="5" max="5" width="9.140625" style="449"/>
    <col min="6" max="6" width="20.5703125" style="437" bestFit="1" customWidth="1"/>
    <col min="7" max="8" width="9.140625" style="447"/>
    <col min="9" max="13" width="9.140625" style="437"/>
    <col min="14" max="16384" width="9.140625" style="447"/>
  </cols>
  <sheetData>
    <row r="1" spans="1:8" x14ac:dyDescent="0.25">
      <c r="A1" s="434"/>
      <c r="B1" s="435"/>
      <c r="C1" s="434"/>
      <c r="D1" s="435"/>
      <c r="E1" s="436"/>
      <c r="F1" s="435"/>
      <c r="G1" s="434"/>
      <c r="H1" s="434"/>
    </row>
    <row r="2" spans="1:8" x14ac:dyDescent="0.25">
      <c r="A2" s="434"/>
      <c r="B2" s="435"/>
      <c r="C2" s="434"/>
      <c r="D2" s="435"/>
      <c r="E2" s="436"/>
      <c r="F2" s="435"/>
      <c r="G2" s="434"/>
      <c r="H2" s="434"/>
    </row>
    <row r="3" spans="1:8" x14ac:dyDescent="0.25">
      <c r="A3" s="434"/>
      <c r="B3" s="438" t="s">
        <v>405</v>
      </c>
      <c r="C3" s="439"/>
      <c r="D3" s="436"/>
      <c r="E3" s="436"/>
      <c r="F3" s="435"/>
      <c r="G3" s="434"/>
      <c r="H3" s="434"/>
    </row>
    <row r="4" spans="1:8" x14ac:dyDescent="0.25">
      <c r="A4" s="434"/>
      <c r="B4" s="440" t="s">
        <v>94</v>
      </c>
      <c r="C4" s="440" t="s">
        <v>406</v>
      </c>
      <c r="D4" s="440" t="s">
        <v>407</v>
      </c>
      <c r="E4" s="436"/>
      <c r="F4" s="441" t="s">
        <v>408</v>
      </c>
      <c r="G4" s="434"/>
      <c r="H4" s="434"/>
    </row>
    <row r="5" spans="1:8" x14ac:dyDescent="0.25">
      <c r="A5" s="434"/>
      <c r="B5" s="442">
        <v>1</v>
      </c>
      <c r="C5" s="442">
        <v>1</v>
      </c>
      <c r="D5" s="442">
        <f>SUMPRODUCT(--(C5=db!$B$2:$B$6347),db!$H$2:$H$6347)</f>
        <v>0</v>
      </c>
      <c r="E5" s="436"/>
      <c r="F5" s="443">
        <f>_xlfn.NUMBERVALUE(CONCATENATE(D5,C5))</f>
        <v>1</v>
      </c>
      <c r="G5" s="434"/>
      <c r="H5" s="434"/>
    </row>
    <row r="6" spans="1:8" x14ac:dyDescent="0.25">
      <c r="A6" s="434"/>
      <c r="B6" s="442">
        <v>2</v>
      </c>
      <c r="C6" s="442">
        <v>4</v>
      </c>
      <c r="D6" s="442">
        <f>SUMPRODUCT(--(C6=db!$B$2:$B$6347),db!$H$2:$H$6347)</f>
        <v>0</v>
      </c>
      <c r="E6" s="436"/>
      <c r="F6" s="443">
        <f t="shared" ref="F6:F69" si="0">_xlfn.NUMBERVALUE(CONCATENATE(D6,C6))</f>
        <v>4</v>
      </c>
      <c r="G6" s="434"/>
      <c r="H6" s="434"/>
    </row>
    <row r="7" spans="1:8" x14ac:dyDescent="0.25">
      <c r="A7" s="434"/>
      <c r="B7" s="442">
        <v>3</v>
      </c>
      <c r="C7" s="442">
        <v>5</v>
      </c>
      <c r="D7" s="442">
        <f>SUMPRODUCT(--(C7=db!$B$2:$B$6347),db!$H$2:$H$6347)</f>
        <v>0</v>
      </c>
      <c r="E7" s="436"/>
      <c r="F7" s="443">
        <f t="shared" si="0"/>
        <v>5</v>
      </c>
      <c r="G7" s="434"/>
      <c r="H7" s="434"/>
    </row>
    <row r="8" spans="1:8" x14ac:dyDescent="0.25">
      <c r="A8" s="434"/>
      <c r="B8" s="442">
        <v>4</v>
      </c>
      <c r="C8" s="442">
        <v>6</v>
      </c>
      <c r="D8" s="442">
        <f>SUMPRODUCT(--(C8=db!$B$2:$B$6347),db!$H$2:$H$6347)</f>
        <v>0</v>
      </c>
      <c r="E8" s="436"/>
      <c r="F8" s="443">
        <f t="shared" si="0"/>
        <v>6</v>
      </c>
      <c r="G8" s="434"/>
      <c r="H8" s="434"/>
    </row>
    <row r="9" spans="1:8" x14ac:dyDescent="0.25">
      <c r="A9" s="434"/>
      <c r="B9" s="442">
        <v>5</v>
      </c>
      <c r="C9" s="442">
        <v>8</v>
      </c>
      <c r="D9" s="442">
        <f>SUMPRODUCT(--(C9=db!$B$2:$B$6347),db!$H$2:$H$6347)</f>
        <v>0</v>
      </c>
      <c r="E9" s="436"/>
      <c r="F9" s="443">
        <f t="shared" si="0"/>
        <v>8</v>
      </c>
      <c r="G9" s="434"/>
      <c r="H9" s="434"/>
    </row>
    <row r="10" spans="1:8" x14ac:dyDescent="0.25">
      <c r="A10" s="434"/>
      <c r="B10" s="442">
        <v>6</v>
      </c>
      <c r="C10" s="442">
        <v>9</v>
      </c>
      <c r="D10" s="442">
        <f>SUMPRODUCT(--(C10=db!$B$2:$B$6347),db!$H$2:$H$6347)</f>
        <v>0</v>
      </c>
      <c r="E10" s="436"/>
      <c r="F10" s="443">
        <f t="shared" si="0"/>
        <v>9</v>
      </c>
      <c r="G10" s="434"/>
      <c r="H10" s="434"/>
    </row>
    <row r="11" spans="1:8" x14ac:dyDescent="0.25">
      <c r="A11" s="434"/>
      <c r="B11" s="442">
        <v>7</v>
      </c>
      <c r="C11" s="442">
        <v>16</v>
      </c>
      <c r="D11" s="442">
        <f>SUMPRODUCT(--(C11=db!$B$2:$B$6347),db!$H$2:$H$6347)</f>
        <v>0</v>
      </c>
      <c r="E11" s="436"/>
      <c r="F11" s="443">
        <f t="shared" si="0"/>
        <v>16</v>
      </c>
      <c r="G11" s="434"/>
      <c r="H11" s="434"/>
    </row>
    <row r="12" spans="1:8" x14ac:dyDescent="0.25">
      <c r="A12" s="434"/>
      <c r="B12" s="442">
        <v>8</v>
      </c>
      <c r="C12" s="442">
        <v>17</v>
      </c>
      <c r="D12" s="442">
        <f>SUMPRODUCT(--(C12=db!$B$2:$B$6347),db!$H$2:$H$6347)</f>
        <v>0</v>
      </c>
      <c r="E12" s="436"/>
      <c r="F12" s="443">
        <f t="shared" si="0"/>
        <v>17</v>
      </c>
      <c r="G12" s="434"/>
      <c r="H12" s="434"/>
    </row>
    <row r="13" spans="1:8" x14ac:dyDescent="0.25">
      <c r="A13" s="434"/>
      <c r="B13" s="442">
        <v>9</v>
      </c>
      <c r="C13" s="442">
        <v>18</v>
      </c>
      <c r="D13" s="442">
        <f>SUMPRODUCT(--(C13=db!$B$2:$B$6347),db!$H$2:$H$6347)</f>
        <v>0</v>
      </c>
      <c r="E13" s="436"/>
      <c r="F13" s="443">
        <f t="shared" si="0"/>
        <v>18</v>
      </c>
      <c r="G13" s="434"/>
      <c r="H13" s="434"/>
    </row>
    <row r="14" spans="1:8" x14ac:dyDescent="0.25">
      <c r="A14" s="434"/>
      <c r="B14" s="442">
        <v>10</v>
      </c>
      <c r="C14" s="442">
        <v>21</v>
      </c>
      <c r="D14" s="442">
        <f>SUMPRODUCT(--(C14=db!$B$2:$B$6347),db!$H$2:$H$6347)</f>
        <v>0</v>
      </c>
      <c r="E14" s="436"/>
      <c r="F14" s="443">
        <f t="shared" si="0"/>
        <v>21</v>
      </c>
      <c r="G14" s="434"/>
      <c r="H14" s="434"/>
    </row>
    <row r="15" spans="1:8" x14ac:dyDescent="0.25">
      <c r="A15" s="434"/>
      <c r="B15" s="442">
        <v>11</v>
      </c>
      <c r="C15" s="442">
        <v>22</v>
      </c>
      <c r="D15" s="442">
        <f>SUMPRODUCT(--(C15=db!$B$2:$B$6347),db!$H$2:$H$6347)</f>
        <v>0</v>
      </c>
      <c r="E15" s="436"/>
      <c r="F15" s="443">
        <f t="shared" si="0"/>
        <v>22</v>
      </c>
      <c r="G15" s="434"/>
      <c r="H15" s="434"/>
    </row>
    <row r="16" spans="1:8" x14ac:dyDescent="0.25">
      <c r="A16" s="434"/>
      <c r="B16" s="442">
        <v>12</v>
      </c>
      <c r="C16" s="442">
        <v>23</v>
      </c>
      <c r="D16" s="442">
        <f>SUMPRODUCT(--(C16=db!$B$2:$B$6347),db!$H$2:$H$6347)</f>
        <v>0</v>
      </c>
      <c r="E16" s="436"/>
      <c r="F16" s="443">
        <f t="shared" si="0"/>
        <v>23</v>
      </c>
      <c r="G16" s="434"/>
      <c r="H16" s="434"/>
    </row>
    <row r="17" spans="1:8" x14ac:dyDescent="0.25">
      <c r="A17" s="434"/>
      <c r="B17" s="442">
        <v>13</v>
      </c>
      <c r="C17" s="442">
        <v>24</v>
      </c>
      <c r="D17" s="442">
        <f>SUMPRODUCT(--(C17=db!$B$2:$B$6347),db!$H$2:$H$6347)</f>
        <v>0</v>
      </c>
      <c r="E17" s="436"/>
      <c r="F17" s="443">
        <f t="shared" si="0"/>
        <v>24</v>
      </c>
      <c r="G17" s="434"/>
      <c r="H17" s="434"/>
    </row>
    <row r="18" spans="1:8" x14ac:dyDescent="0.25">
      <c r="A18" s="434"/>
      <c r="B18" s="442">
        <v>14</v>
      </c>
      <c r="C18" s="442">
        <v>25</v>
      </c>
      <c r="D18" s="442">
        <f>SUMPRODUCT(--(C18=db!$B$2:$B$6347),db!$H$2:$H$6347)</f>
        <v>0</v>
      </c>
      <c r="E18" s="436"/>
      <c r="F18" s="443">
        <f t="shared" si="0"/>
        <v>25</v>
      </c>
      <c r="G18" s="434"/>
      <c r="H18" s="434"/>
    </row>
    <row r="19" spans="1:8" x14ac:dyDescent="0.25">
      <c r="A19" s="434"/>
      <c r="B19" s="442">
        <v>15</v>
      </c>
      <c r="C19" s="442">
        <v>33</v>
      </c>
      <c r="D19" s="442">
        <f>SUMPRODUCT(--(C19=db!$B$2:$B$6347),db!$H$2:$H$6347)</f>
        <v>0</v>
      </c>
      <c r="E19" s="436"/>
      <c r="F19" s="443">
        <f t="shared" si="0"/>
        <v>33</v>
      </c>
      <c r="G19" s="434"/>
      <c r="H19" s="434"/>
    </row>
    <row r="20" spans="1:8" x14ac:dyDescent="0.25">
      <c r="A20" s="434"/>
      <c r="B20" s="442">
        <v>16</v>
      </c>
      <c r="C20" s="442">
        <v>34</v>
      </c>
      <c r="D20" s="442">
        <f>SUMPRODUCT(--(C20=db!$B$2:$B$6347),db!$H$2:$H$6347)</f>
        <v>0</v>
      </c>
      <c r="E20" s="436"/>
      <c r="F20" s="443">
        <f t="shared" si="0"/>
        <v>34</v>
      </c>
      <c r="G20" s="434"/>
      <c r="H20" s="434"/>
    </row>
    <row r="21" spans="1:8" x14ac:dyDescent="0.25">
      <c r="A21" s="434"/>
      <c r="B21" s="442">
        <v>17</v>
      </c>
      <c r="C21" s="442">
        <v>35</v>
      </c>
      <c r="D21" s="442">
        <f>SUMPRODUCT(--(C21=db!$B$2:$B$6347),db!$H$2:$H$6347)</f>
        <v>0</v>
      </c>
      <c r="E21" s="436"/>
      <c r="F21" s="443">
        <f t="shared" si="0"/>
        <v>35</v>
      </c>
      <c r="G21" s="434"/>
      <c r="H21" s="434"/>
    </row>
    <row r="22" spans="1:8" x14ac:dyDescent="0.25">
      <c r="A22" s="434"/>
      <c r="B22" s="442">
        <v>18</v>
      </c>
      <c r="C22" s="442">
        <v>37</v>
      </c>
      <c r="D22" s="442">
        <f>SUMPRODUCT(--(C22=db!$B$2:$B$6347),db!$H$2:$H$6347)</f>
        <v>0</v>
      </c>
      <c r="E22" s="436"/>
      <c r="F22" s="443">
        <f t="shared" si="0"/>
        <v>37</v>
      </c>
      <c r="G22" s="434"/>
      <c r="H22" s="434"/>
    </row>
    <row r="23" spans="1:8" x14ac:dyDescent="0.25">
      <c r="A23" s="434"/>
      <c r="B23" s="442">
        <v>19</v>
      </c>
      <c r="C23" s="442">
        <v>39</v>
      </c>
      <c r="D23" s="442">
        <f>SUMPRODUCT(--(C23=db!$B$2:$B$6347),db!$H$2:$H$6347)</f>
        <v>0</v>
      </c>
      <c r="E23" s="436"/>
      <c r="F23" s="443">
        <f t="shared" si="0"/>
        <v>39</v>
      </c>
      <c r="G23" s="434"/>
      <c r="H23" s="434"/>
    </row>
    <row r="24" spans="1:8" x14ac:dyDescent="0.25">
      <c r="A24" s="434"/>
      <c r="B24" s="442">
        <v>20</v>
      </c>
      <c r="C24" s="442">
        <v>47</v>
      </c>
      <c r="D24" s="442">
        <f>SUMPRODUCT(--(C24=db!$B$2:$B$6347),db!$H$2:$H$6347)</f>
        <v>0</v>
      </c>
      <c r="E24" s="436"/>
      <c r="F24" s="443">
        <f t="shared" si="0"/>
        <v>47</v>
      </c>
      <c r="G24" s="434"/>
      <c r="H24" s="434"/>
    </row>
    <row r="25" spans="1:8" x14ac:dyDescent="0.25">
      <c r="A25" s="434"/>
      <c r="B25" s="442">
        <v>21</v>
      </c>
      <c r="C25" s="442">
        <v>48</v>
      </c>
      <c r="D25" s="442">
        <f>SUMPRODUCT(--(C25=db!$B$2:$B$6347),db!$H$2:$H$6347)</f>
        <v>0</v>
      </c>
      <c r="E25" s="436"/>
      <c r="F25" s="443">
        <f t="shared" si="0"/>
        <v>48</v>
      </c>
      <c r="G25" s="434"/>
      <c r="H25" s="434"/>
    </row>
    <row r="26" spans="1:8" x14ac:dyDescent="0.25">
      <c r="A26" s="434"/>
      <c r="B26" s="442">
        <v>22</v>
      </c>
      <c r="C26" s="442">
        <v>49</v>
      </c>
      <c r="D26" s="442">
        <f>SUMPRODUCT(--(C26=db!$B$2:$B$6347),db!$H$2:$H$6347)</f>
        <v>0</v>
      </c>
      <c r="E26" s="436"/>
      <c r="F26" s="443">
        <f t="shared" si="0"/>
        <v>49</v>
      </c>
      <c r="G26" s="434"/>
      <c r="H26" s="434"/>
    </row>
    <row r="27" spans="1:8" x14ac:dyDescent="0.25">
      <c r="A27" s="434"/>
      <c r="B27" s="442">
        <v>23</v>
      </c>
      <c r="C27" s="442">
        <v>51</v>
      </c>
      <c r="D27" s="442">
        <f>SUMPRODUCT(--(C27=db!$B$2:$B$6347),db!$H$2:$H$6347)</f>
        <v>0</v>
      </c>
      <c r="E27" s="436"/>
      <c r="F27" s="443">
        <f t="shared" si="0"/>
        <v>51</v>
      </c>
      <c r="G27" s="434"/>
      <c r="H27" s="434"/>
    </row>
    <row r="28" spans="1:8" x14ac:dyDescent="0.25">
      <c r="A28" s="434"/>
      <c r="B28" s="442">
        <v>24</v>
      </c>
      <c r="C28" s="442">
        <v>52</v>
      </c>
      <c r="D28" s="442">
        <f>SUMPRODUCT(--(C28=db!$B$2:$B$6347),db!$H$2:$H$6347)</f>
        <v>0</v>
      </c>
      <c r="E28" s="436"/>
      <c r="F28" s="443">
        <f t="shared" si="0"/>
        <v>52</v>
      </c>
      <c r="G28" s="434"/>
      <c r="H28" s="434"/>
    </row>
    <row r="29" spans="1:8" x14ac:dyDescent="0.25">
      <c r="A29" s="434"/>
      <c r="B29" s="442">
        <v>25</v>
      </c>
      <c r="C29" s="442">
        <v>53</v>
      </c>
      <c r="D29" s="442">
        <f>SUMPRODUCT(--(C29=db!$B$2:$B$6347),db!$H$2:$H$6347)</f>
        <v>0</v>
      </c>
      <c r="E29" s="436"/>
      <c r="F29" s="443">
        <f t="shared" si="0"/>
        <v>53</v>
      </c>
      <c r="G29" s="434"/>
      <c r="H29" s="434"/>
    </row>
    <row r="30" spans="1:8" x14ac:dyDescent="0.25">
      <c r="A30" s="434"/>
      <c r="B30" s="442">
        <v>26</v>
      </c>
      <c r="C30" s="442">
        <v>54</v>
      </c>
      <c r="D30" s="442">
        <f>SUMPRODUCT(--(C30=db!$B$2:$B$6347),db!$H$2:$H$6347)</f>
        <v>0</v>
      </c>
      <c r="E30" s="436"/>
      <c r="F30" s="443">
        <f t="shared" si="0"/>
        <v>54</v>
      </c>
      <c r="G30" s="434"/>
      <c r="H30" s="434"/>
    </row>
    <row r="31" spans="1:8" x14ac:dyDescent="0.25">
      <c r="A31" s="434"/>
      <c r="B31" s="442">
        <v>27</v>
      </c>
      <c r="C31" s="442">
        <v>55</v>
      </c>
      <c r="D31" s="442">
        <f>SUMPRODUCT(--(C31=db!$B$2:$B$6347),db!$H$2:$H$6347)</f>
        <v>0</v>
      </c>
      <c r="E31" s="436"/>
      <c r="F31" s="443">
        <f t="shared" si="0"/>
        <v>55</v>
      </c>
      <c r="G31" s="434"/>
      <c r="H31" s="434"/>
    </row>
    <row r="32" spans="1:8" x14ac:dyDescent="0.25">
      <c r="A32" s="434"/>
      <c r="B32" s="442">
        <v>28</v>
      </c>
      <c r="C32" s="442">
        <v>56</v>
      </c>
      <c r="D32" s="442">
        <f>SUMPRODUCT(--(C32=db!$B$2:$B$6347),db!$H$2:$H$6347)</f>
        <v>0</v>
      </c>
      <c r="E32" s="436"/>
      <c r="F32" s="443">
        <f t="shared" si="0"/>
        <v>56</v>
      </c>
      <c r="G32" s="434"/>
      <c r="H32" s="434"/>
    </row>
    <row r="33" spans="1:8" x14ac:dyDescent="0.25">
      <c r="A33" s="434"/>
      <c r="B33" s="442">
        <v>29</v>
      </c>
      <c r="C33" s="442">
        <v>57</v>
      </c>
      <c r="D33" s="442">
        <f>SUMPRODUCT(--(C33=db!$B$2:$B$6347),db!$H$2:$H$6347)</f>
        <v>0</v>
      </c>
      <c r="E33" s="436"/>
      <c r="F33" s="443">
        <f t="shared" si="0"/>
        <v>57</v>
      </c>
      <c r="G33" s="434"/>
      <c r="H33" s="434"/>
    </row>
    <row r="34" spans="1:8" x14ac:dyDescent="0.25">
      <c r="A34" s="434"/>
      <c r="B34" s="442">
        <v>30</v>
      </c>
      <c r="C34" s="442">
        <v>58</v>
      </c>
      <c r="D34" s="442">
        <f>SUMPRODUCT(--(C34=db!$B$2:$B$6347),db!$H$2:$H$6347)</f>
        <v>0</v>
      </c>
      <c r="E34" s="436"/>
      <c r="F34" s="443">
        <f t="shared" si="0"/>
        <v>58</v>
      </c>
      <c r="G34" s="434"/>
      <c r="H34" s="434"/>
    </row>
    <row r="35" spans="1:8" x14ac:dyDescent="0.25">
      <c r="A35" s="434"/>
      <c r="B35" s="442">
        <v>31</v>
      </c>
      <c r="C35" s="442">
        <v>59</v>
      </c>
      <c r="D35" s="442">
        <f>SUMPRODUCT(--(C35=db!$B$2:$B$6347),db!$H$2:$H$6347)</f>
        <v>0</v>
      </c>
      <c r="E35" s="436"/>
      <c r="F35" s="443">
        <f t="shared" si="0"/>
        <v>59</v>
      </c>
      <c r="G35" s="434"/>
      <c r="H35" s="434"/>
    </row>
    <row r="36" spans="1:8" x14ac:dyDescent="0.25">
      <c r="A36" s="434"/>
      <c r="B36" s="442">
        <v>32</v>
      </c>
      <c r="C36" s="442">
        <v>60</v>
      </c>
      <c r="D36" s="442">
        <f>SUMPRODUCT(--(C36=db!$B$2:$B$6347),db!$H$2:$H$6347)</f>
        <v>0</v>
      </c>
      <c r="E36" s="436"/>
      <c r="F36" s="443">
        <f t="shared" si="0"/>
        <v>60</v>
      </c>
      <c r="G36" s="434"/>
      <c r="H36" s="434"/>
    </row>
    <row r="37" spans="1:8" x14ac:dyDescent="0.25">
      <c r="A37" s="434"/>
      <c r="B37" s="442">
        <v>33</v>
      </c>
      <c r="C37" s="442">
        <v>61</v>
      </c>
      <c r="D37" s="442">
        <f>SUMPRODUCT(--(C37=db!$B$2:$B$6347),db!$H$2:$H$6347)</f>
        <v>0</v>
      </c>
      <c r="E37" s="436"/>
      <c r="F37" s="443">
        <f t="shared" si="0"/>
        <v>61</v>
      </c>
      <c r="G37" s="434"/>
      <c r="H37" s="434"/>
    </row>
    <row r="38" spans="1:8" x14ac:dyDescent="0.25">
      <c r="A38" s="434"/>
      <c r="B38" s="442">
        <v>34</v>
      </c>
      <c r="C38" s="442">
        <v>62</v>
      </c>
      <c r="D38" s="442">
        <f>SUMPRODUCT(--(C38=db!$B$2:$B$6347),db!$H$2:$H$6347)</f>
        <v>0</v>
      </c>
      <c r="E38" s="436"/>
      <c r="F38" s="443">
        <f t="shared" si="0"/>
        <v>62</v>
      </c>
      <c r="G38" s="434"/>
      <c r="H38" s="434"/>
    </row>
    <row r="39" spans="1:8" x14ac:dyDescent="0.25">
      <c r="A39" s="434"/>
      <c r="B39" s="442">
        <v>35</v>
      </c>
      <c r="C39" s="442">
        <v>63</v>
      </c>
      <c r="D39" s="442">
        <f>SUMPRODUCT(--(C39=db!$B$2:$B$6347),db!$H$2:$H$6347)</f>
        <v>0</v>
      </c>
      <c r="E39" s="436"/>
      <c r="F39" s="443">
        <f t="shared" si="0"/>
        <v>63</v>
      </c>
      <c r="G39" s="434"/>
      <c r="H39" s="434"/>
    </row>
    <row r="40" spans="1:8" x14ac:dyDescent="0.25">
      <c r="A40" s="434"/>
      <c r="B40" s="442">
        <v>36</v>
      </c>
      <c r="C40" s="442">
        <v>64</v>
      </c>
      <c r="D40" s="442">
        <f>SUMPRODUCT(--(C40=db!$B$2:$B$6347),db!$H$2:$H$6347)</f>
        <v>0</v>
      </c>
      <c r="E40" s="436"/>
      <c r="F40" s="443">
        <f t="shared" si="0"/>
        <v>64</v>
      </c>
      <c r="G40" s="434"/>
      <c r="H40" s="434"/>
    </row>
    <row r="41" spans="1:8" x14ac:dyDescent="0.25">
      <c r="A41" s="434"/>
      <c r="B41" s="442">
        <v>37</v>
      </c>
      <c r="C41" s="442">
        <v>65</v>
      </c>
      <c r="D41" s="442">
        <f>SUMPRODUCT(--(C41=db!$B$2:$B$6347),db!$H$2:$H$6347)</f>
        <v>0</v>
      </c>
      <c r="E41" s="436"/>
      <c r="F41" s="443">
        <f t="shared" si="0"/>
        <v>65</v>
      </c>
      <c r="G41" s="434"/>
      <c r="H41" s="434"/>
    </row>
    <row r="42" spans="1:8" x14ac:dyDescent="0.25">
      <c r="A42" s="434"/>
      <c r="B42" s="442">
        <v>38</v>
      </c>
      <c r="C42" s="442">
        <v>66</v>
      </c>
      <c r="D42" s="442">
        <f>SUMPRODUCT(--(C42=db!$B$2:$B$6347),db!$H$2:$H$6347)</f>
        <v>0</v>
      </c>
      <c r="E42" s="436"/>
      <c r="F42" s="443">
        <f t="shared" si="0"/>
        <v>66</v>
      </c>
      <c r="G42" s="434"/>
      <c r="H42" s="434"/>
    </row>
    <row r="43" spans="1:8" x14ac:dyDescent="0.25">
      <c r="A43" s="434"/>
      <c r="B43" s="442">
        <v>39</v>
      </c>
      <c r="C43" s="442">
        <v>67</v>
      </c>
      <c r="D43" s="442">
        <f>SUMPRODUCT(--(C43=db!$B$2:$B$6347),db!$H$2:$H$6347)</f>
        <v>0</v>
      </c>
      <c r="E43" s="436"/>
      <c r="F43" s="443">
        <f t="shared" si="0"/>
        <v>67</v>
      </c>
      <c r="G43" s="434"/>
      <c r="H43" s="434"/>
    </row>
    <row r="44" spans="1:8" x14ac:dyDescent="0.25">
      <c r="A44" s="434"/>
      <c r="B44" s="442">
        <v>40</v>
      </c>
      <c r="C44" s="442">
        <v>69</v>
      </c>
      <c r="D44" s="442">
        <f>SUMPRODUCT(--(C44=db!$B$2:$B$6347),db!$H$2:$H$6347)</f>
        <v>0</v>
      </c>
      <c r="E44" s="436"/>
      <c r="F44" s="443">
        <f t="shared" si="0"/>
        <v>69</v>
      </c>
      <c r="G44" s="434"/>
      <c r="H44" s="434"/>
    </row>
    <row r="45" spans="1:8" x14ac:dyDescent="0.25">
      <c r="A45" s="434"/>
      <c r="B45" s="442">
        <v>41</v>
      </c>
      <c r="C45" s="442">
        <v>70</v>
      </c>
      <c r="D45" s="442">
        <f>SUMPRODUCT(--(C45=db!$B$2:$B$6347),db!$H$2:$H$6347)</f>
        <v>0</v>
      </c>
      <c r="E45" s="436"/>
      <c r="F45" s="443">
        <f t="shared" si="0"/>
        <v>70</v>
      </c>
      <c r="G45" s="434"/>
      <c r="H45" s="434"/>
    </row>
    <row r="46" spans="1:8" x14ac:dyDescent="0.25">
      <c r="A46" s="434"/>
      <c r="B46" s="442">
        <v>42</v>
      </c>
      <c r="C46" s="442">
        <v>71</v>
      </c>
      <c r="D46" s="442">
        <f>SUMPRODUCT(--(C46=db!$B$2:$B$6347),db!$H$2:$H$6347)</f>
        <v>0</v>
      </c>
      <c r="E46" s="436"/>
      <c r="F46" s="443">
        <f t="shared" si="0"/>
        <v>71</v>
      </c>
      <c r="G46" s="434"/>
      <c r="H46" s="434"/>
    </row>
    <row r="47" spans="1:8" x14ac:dyDescent="0.25">
      <c r="A47" s="434"/>
      <c r="B47" s="442">
        <v>43</v>
      </c>
      <c r="C47" s="442">
        <v>72</v>
      </c>
      <c r="D47" s="442">
        <f>SUMPRODUCT(--(C47=db!$B$2:$B$6347),db!$H$2:$H$6347)</f>
        <v>0</v>
      </c>
      <c r="E47" s="436"/>
      <c r="F47" s="443">
        <f t="shared" si="0"/>
        <v>72</v>
      </c>
      <c r="G47" s="434"/>
      <c r="H47" s="434"/>
    </row>
    <row r="48" spans="1:8" x14ac:dyDescent="0.25">
      <c r="A48" s="434"/>
      <c r="B48" s="442">
        <v>44</v>
      </c>
      <c r="C48" s="442">
        <v>73</v>
      </c>
      <c r="D48" s="442">
        <f>SUMPRODUCT(--(C48=db!$B$2:$B$6347),db!$H$2:$H$6347)</f>
        <v>0</v>
      </c>
      <c r="E48" s="436"/>
      <c r="F48" s="443">
        <f t="shared" si="0"/>
        <v>73</v>
      </c>
      <c r="G48" s="434"/>
      <c r="H48" s="434"/>
    </row>
    <row r="49" spans="1:8" x14ac:dyDescent="0.25">
      <c r="A49" s="434"/>
      <c r="B49" s="442">
        <v>45</v>
      </c>
      <c r="C49" s="442">
        <v>74</v>
      </c>
      <c r="D49" s="442">
        <f>SUMPRODUCT(--(C49=db!$B$2:$B$6347),db!$H$2:$H$6347)</f>
        <v>0</v>
      </c>
      <c r="E49" s="436"/>
      <c r="F49" s="443">
        <f t="shared" si="0"/>
        <v>74</v>
      </c>
      <c r="G49" s="434"/>
      <c r="H49" s="434"/>
    </row>
    <row r="50" spans="1:8" x14ac:dyDescent="0.25">
      <c r="A50" s="434"/>
      <c r="B50" s="442">
        <v>46</v>
      </c>
      <c r="C50" s="442">
        <v>75</v>
      </c>
      <c r="D50" s="442">
        <f>SUMPRODUCT(--(C50=db!$B$2:$B$6347),db!$H$2:$H$6347)</f>
        <v>0</v>
      </c>
      <c r="E50" s="436"/>
      <c r="F50" s="443">
        <f t="shared" si="0"/>
        <v>75</v>
      </c>
      <c r="G50" s="434"/>
      <c r="H50" s="434"/>
    </row>
    <row r="51" spans="1:8" x14ac:dyDescent="0.25">
      <c r="A51" s="434"/>
      <c r="B51" s="442">
        <v>47</v>
      </c>
      <c r="C51" s="442">
        <v>76</v>
      </c>
      <c r="D51" s="442">
        <f>SUMPRODUCT(--(C51=db!$B$2:$B$6347),db!$H$2:$H$6347)</f>
        <v>0</v>
      </c>
      <c r="E51" s="436"/>
      <c r="F51" s="443">
        <f t="shared" si="0"/>
        <v>76</v>
      </c>
      <c r="G51" s="434"/>
      <c r="H51" s="434"/>
    </row>
    <row r="52" spans="1:8" x14ac:dyDescent="0.25">
      <c r="A52" s="434"/>
      <c r="B52" s="442">
        <v>48</v>
      </c>
      <c r="C52" s="442">
        <v>77</v>
      </c>
      <c r="D52" s="442">
        <f>SUMPRODUCT(--(C52=db!$B$2:$B$6347),db!$H$2:$H$6347)</f>
        <v>0</v>
      </c>
      <c r="E52" s="436"/>
      <c r="F52" s="443">
        <f t="shared" si="0"/>
        <v>77</v>
      </c>
      <c r="G52" s="434"/>
      <c r="H52" s="434"/>
    </row>
    <row r="53" spans="1:8" x14ac:dyDescent="0.25">
      <c r="A53" s="434"/>
      <c r="B53" s="442">
        <v>49</v>
      </c>
      <c r="C53" s="442">
        <v>78</v>
      </c>
      <c r="D53" s="442">
        <f>SUMPRODUCT(--(C53=db!$B$2:$B$6347),db!$H$2:$H$6347)</f>
        <v>0</v>
      </c>
      <c r="E53" s="436"/>
      <c r="F53" s="443">
        <f t="shared" si="0"/>
        <v>78</v>
      </c>
      <c r="G53" s="434"/>
      <c r="H53" s="434"/>
    </row>
    <row r="54" spans="1:8" x14ac:dyDescent="0.25">
      <c r="A54" s="434"/>
      <c r="B54" s="442">
        <v>50</v>
      </c>
      <c r="C54" s="442">
        <v>79</v>
      </c>
      <c r="D54" s="442">
        <f>SUMPRODUCT(--(C54=db!$B$2:$B$6347),db!$H$2:$H$6347)</f>
        <v>0</v>
      </c>
      <c r="E54" s="436"/>
      <c r="F54" s="443">
        <f t="shared" si="0"/>
        <v>79</v>
      </c>
      <c r="G54" s="434"/>
      <c r="H54" s="434"/>
    </row>
    <row r="55" spans="1:8" x14ac:dyDescent="0.25">
      <c r="A55" s="434"/>
      <c r="B55" s="442">
        <v>51</v>
      </c>
      <c r="C55" s="442">
        <v>80</v>
      </c>
      <c r="D55" s="442">
        <f>SUMPRODUCT(--(C55=db!$B$2:$B$6347),db!$H$2:$H$6347)</f>
        <v>0</v>
      </c>
      <c r="E55" s="436"/>
      <c r="F55" s="443">
        <f t="shared" si="0"/>
        <v>80</v>
      </c>
      <c r="G55" s="434"/>
      <c r="H55" s="434"/>
    </row>
    <row r="56" spans="1:8" x14ac:dyDescent="0.25">
      <c r="A56" s="434"/>
      <c r="B56" s="442">
        <v>52</v>
      </c>
      <c r="C56" s="442">
        <v>81</v>
      </c>
      <c r="D56" s="442">
        <f>SUMPRODUCT(--(C56=db!$B$2:$B$6347),db!$H$2:$H$6347)</f>
        <v>0</v>
      </c>
      <c r="E56" s="436"/>
      <c r="F56" s="443">
        <f t="shared" si="0"/>
        <v>81</v>
      </c>
      <c r="G56" s="434"/>
      <c r="H56" s="434"/>
    </row>
    <row r="57" spans="1:8" x14ac:dyDescent="0.25">
      <c r="A57" s="434"/>
      <c r="B57" s="442">
        <v>53</v>
      </c>
      <c r="C57" s="442">
        <v>82</v>
      </c>
      <c r="D57" s="442">
        <f>SUMPRODUCT(--(C57=db!$B$2:$B$6347),db!$H$2:$H$6347)</f>
        <v>0</v>
      </c>
      <c r="E57" s="436"/>
      <c r="F57" s="443">
        <f t="shared" si="0"/>
        <v>82</v>
      </c>
      <c r="G57" s="434"/>
      <c r="H57" s="434"/>
    </row>
    <row r="58" spans="1:8" x14ac:dyDescent="0.25">
      <c r="A58" s="434"/>
      <c r="B58" s="442">
        <v>54</v>
      </c>
      <c r="C58" s="442">
        <v>83</v>
      </c>
      <c r="D58" s="442">
        <f>SUMPRODUCT(--(C58=db!$B$2:$B$6347),db!$H$2:$H$6347)</f>
        <v>0</v>
      </c>
      <c r="E58" s="436"/>
      <c r="F58" s="443">
        <f t="shared" si="0"/>
        <v>83</v>
      </c>
      <c r="G58" s="434"/>
      <c r="H58" s="434"/>
    </row>
    <row r="59" spans="1:8" x14ac:dyDescent="0.25">
      <c r="A59" s="434"/>
      <c r="B59" s="442">
        <v>55</v>
      </c>
      <c r="C59" s="442">
        <v>84</v>
      </c>
      <c r="D59" s="442">
        <f>SUMPRODUCT(--(C59=db!$B$2:$B$6347),db!$H$2:$H$6347)</f>
        <v>0</v>
      </c>
      <c r="E59" s="436"/>
      <c r="F59" s="443">
        <f t="shared" si="0"/>
        <v>84</v>
      </c>
      <c r="G59" s="434"/>
      <c r="H59" s="434"/>
    </row>
    <row r="60" spans="1:8" x14ac:dyDescent="0.25">
      <c r="A60" s="434"/>
      <c r="B60" s="442">
        <v>56</v>
      </c>
      <c r="C60" s="442">
        <v>85</v>
      </c>
      <c r="D60" s="442">
        <f>SUMPRODUCT(--(C60=db!$B$2:$B$6347),db!$H$2:$H$6347)</f>
        <v>0</v>
      </c>
      <c r="E60" s="436"/>
      <c r="F60" s="443">
        <f t="shared" si="0"/>
        <v>85</v>
      </c>
      <c r="G60" s="434"/>
      <c r="H60" s="434"/>
    </row>
    <row r="61" spans="1:8" x14ac:dyDescent="0.25">
      <c r="A61" s="434"/>
      <c r="B61" s="442">
        <v>57</v>
      </c>
      <c r="C61" s="442">
        <v>86</v>
      </c>
      <c r="D61" s="442">
        <f>SUMPRODUCT(--(C61=db!$B$2:$B$6347),db!$H$2:$H$6347)</f>
        <v>0</v>
      </c>
      <c r="E61" s="436"/>
      <c r="F61" s="443">
        <f t="shared" si="0"/>
        <v>86</v>
      </c>
      <c r="G61" s="434"/>
      <c r="H61" s="434"/>
    </row>
    <row r="62" spans="1:8" x14ac:dyDescent="0.25">
      <c r="A62" s="434"/>
      <c r="B62" s="442">
        <v>58</v>
      </c>
      <c r="C62" s="442">
        <v>87</v>
      </c>
      <c r="D62" s="442">
        <f>SUMPRODUCT(--(C62=db!$B$2:$B$6347),db!$H$2:$H$6347)</f>
        <v>0</v>
      </c>
      <c r="E62" s="436"/>
      <c r="F62" s="443">
        <f t="shared" si="0"/>
        <v>87</v>
      </c>
      <c r="G62" s="434"/>
      <c r="H62" s="434"/>
    </row>
    <row r="63" spans="1:8" x14ac:dyDescent="0.25">
      <c r="A63" s="434"/>
      <c r="B63" s="442">
        <v>59</v>
      </c>
      <c r="C63" s="442">
        <v>88</v>
      </c>
      <c r="D63" s="442">
        <f>SUMPRODUCT(--(C63=db!$B$2:$B$6347),db!$H$2:$H$6347)</f>
        <v>0</v>
      </c>
      <c r="E63" s="436"/>
      <c r="F63" s="443">
        <f t="shared" si="0"/>
        <v>88</v>
      </c>
      <c r="G63" s="434"/>
      <c r="H63" s="434"/>
    </row>
    <row r="64" spans="1:8" x14ac:dyDescent="0.25">
      <c r="A64" s="434"/>
      <c r="B64" s="442">
        <v>60</v>
      </c>
      <c r="C64" s="442">
        <v>89</v>
      </c>
      <c r="D64" s="442">
        <f>SUMPRODUCT(--(C64=db!$B$2:$B$6347),db!$H$2:$H$6347)</f>
        <v>0</v>
      </c>
      <c r="E64" s="436"/>
      <c r="F64" s="443">
        <f t="shared" si="0"/>
        <v>89</v>
      </c>
      <c r="G64" s="434"/>
      <c r="H64" s="434"/>
    </row>
    <row r="65" spans="1:8" x14ac:dyDescent="0.25">
      <c r="A65" s="434"/>
      <c r="B65" s="442">
        <v>61</v>
      </c>
      <c r="C65" s="442">
        <v>90</v>
      </c>
      <c r="D65" s="442">
        <f>SUMPRODUCT(--(C65=db!$B$2:$B$6347),db!$H$2:$H$6347)</f>
        <v>0</v>
      </c>
      <c r="E65" s="436"/>
      <c r="F65" s="443">
        <f t="shared" si="0"/>
        <v>90</v>
      </c>
      <c r="G65" s="434"/>
      <c r="H65" s="434"/>
    </row>
    <row r="66" spans="1:8" x14ac:dyDescent="0.25">
      <c r="A66" s="434"/>
      <c r="B66" s="442">
        <v>62</v>
      </c>
      <c r="C66" s="442">
        <v>91</v>
      </c>
      <c r="D66" s="442">
        <f>SUMPRODUCT(--(C66=db!$B$2:$B$6347),db!$H$2:$H$6347)</f>
        <v>0</v>
      </c>
      <c r="E66" s="436"/>
      <c r="F66" s="443">
        <f t="shared" si="0"/>
        <v>91</v>
      </c>
      <c r="G66" s="434"/>
      <c r="H66" s="434"/>
    </row>
    <row r="67" spans="1:8" x14ac:dyDescent="0.25">
      <c r="A67" s="434"/>
      <c r="B67" s="442">
        <v>63</v>
      </c>
      <c r="C67" s="442">
        <v>92</v>
      </c>
      <c r="D67" s="442">
        <f>SUMPRODUCT(--(C67=db!$B$2:$B$6347),db!$H$2:$H$6347)</f>
        <v>0</v>
      </c>
      <c r="E67" s="436"/>
      <c r="F67" s="443">
        <f t="shared" si="0"/>
        <v>92</v>
      </c>
      <c r="G67" s="434"/>
      <c r="H67" s="434"/>
    </row>
    <row r="68" spans="1:8" x14ac:dyDescent="0.25">
      <c r="A68" s="434"/>
      <c r="B68" s="442">
        <v>64</v>
      </c>
      <c r="C68" s="442">
        <v>93</v>
      </c>
      <c r="D68" s="442">
        <f>SUMPRODUCT(--(C68=db!$B$2:$B$6347),db!$H$2:$H$6347)</f>
        <v>0</v>
      </c>
      <c r="E68" s="436"/>
      <c r="F68" s="443">
        <f t="shared" si="0"/>
        <v>93</v>
      </c>
      <c r="G68" s="434"/>
      <c r="H68" s="434"/>
    </row>
    <row r="69" spans="1:8" x14ac:dyDescent="0.25">
      <c r="A69" s="434"/>
      <c r="B69" s="442">
        <v>65</v>
      </c>
      <c r="C69" s="442">
        <v>94</v>
      </c>
      <c r="D69" s="442">
        <f>SUMPRODUCT(--(C69=db!$B$2:$B$6347),db!$H$2:$H$6347)</f>
        <v>0</v>
      </c>
      <c r="E69" s="436"/>
      <c r="F69" s="443">
        <f t="shared" si="0"/>
        <v>94</v>
      </c>
      <c r="G69" s="434"/>
      <c r="H69" s="434"/>
    </row>
    <row r="70" spans="1:8" x14ac:dyDescent="0.25">
      <c r="A70" s="434"/>
      <c r="B70" s="442">
        <v>66</v>
      </c>
      <c r="C70" s="442">
        <v>95</v>
      </c>
      <c r="D70" s="442">
        <f>SUMPRODUCT(--(C70=db!$B$2:$B$6347),db!$H$2:$H$6347)</f>
        <v>0</v>
      </c>
      <c r="E70" s="436"/>
      <c r="F70" s="443">
        <f t="shared" ref="F70:F89" si="1">_xlfn.NUMBERVALUE(CONCATENATE(D70,C70))</f>
        <v>95</v>
      </c>
      <c r="G70" s="434"/>
      <c r="H70" s="434"/>
    </row>
    <row r="71" spans="1:8" x14ac:dyDescent="0.25">
      <c r="A71" s="434"/>
      <c r="B71" s="442">
        <v>67</v>
      </c>
      <c r="C71" s="442">
        <v>96</v>
      </c>
      <c r="D71" s="442">
        <f>SUMPRODUCT(--(C71=db!$B$2:$B$6347),db!$H$2:$H$6347)</f>
        <v>0</v>
      </c>
      <c r="E71" s="436"/>
      <c r="F71" s="443">
        <f t="shared" si="1"/>
        <v>96</v>
      </c>
      <c r="G71" s="434"/>
      <c r="H71" s="434"/>
    </row>
    <row r="72" spans="1:8" x14ac:dyDescent="0.25">
      <c r="A72" s="434"/>
      <c r="B72" s="442">
        <v>68</v>
      </c>
      <c r="C72" s="442">
        <v>97</v>
      </c>
      <c r="D72" s="442">
        <f>SUMPRODUCT(--(C72=db!$B$2:$B$6347),db!$H$2:$H$6347)</f>
        <v>0</v>
      </c>
      <c r="E72" s="436"/>
      <c r="F72" s="443">
        <f t="shared" si="1"/>
        <v>97</v>
      </c>
      <c r="G72" s="434"/>
      <c r="H72" s="434"/>
    </row>
    <row r="73" spans="1:8" x14ac:dyDescent="0.25">
      <c r="A73" s="434"/>
      <c r="B73" s="442">
        <v>69</v>
      </c>
      <c r="C73" s="442">
        <v>98</v>
      </c>
      <c r="D73" s="442">
        <f>SUMPRODUCT(--(C73=db!$B$2:$B$6347),db!$H$2:$H$6347)</f>
        <v>0</v>
      </c>
      <c r="E73" s="436"/>
      <c r="F73" s="443">
        <f t="shared" si="1"/>
        <v>98</v>
      </c>
      <c r="G73" s="434"/>
      <c r="H73" s="434"/>
    </row>
    <row r="74" spans="1:8" x14ac:dyDescent="0.25">
      <c r="A74" s="434"/>
      <c r="B74" s="442">
        <v>70</v>
      </c>
      <c r="C74" s="442">
        <v>99</v>
      </c>
      <c r="D74" s="442">
        <f>SUMPRODUCT(--(C74=db!$B$2:$B$6347),db!$H$2:$H$6347)</f>
        <v>0</v>
      </c>
      <c r="E74" s="436"/>
      <c r="F74" s="443">
        <f t="shared" si="1"/>
        <v>99</v>
      </c>
      <c r="G74" s="434"/>
      <c r="H74" s="434"/>
    </row>
    <row r="75" spans="1:8" x14ac:dyDescent="0.25">
      <c r="A75" s="434"/>
      <c r="B75" s="442">
        <v>71</v>
      </c>
      <c r="C75" s="442">
        <v>100</v>
      </c>
      <c r="D75" s="442">
        <f>SUMPRODUCT(--(C75=db!$B$2:$B$6347),db!$H$2:$H$6347)</f>
        <v>0</v>
      </c>
      <c r="E75" s="436"/>
      <c r="F75" s="443">
        <f t="shared" si="1"/>
        <v>100</v>
      </c>
      <c r="G75" s="434"/>
      <c r="H75" s="434"/>
    </row>
    <row r="76" spans="1:8" x14ac:dyDescent="0.25">
      <c r="A76" s="434"/>
      <c r="B76" s="442">
        <v>72</v>
      </c>
      <c r="C76" s="442">
        <v>101</v>
      </c>
      <c r="D76" s="442">
        <f>SUMPRODUCT(--(C76=db!$B$2:$B$6347),db!$H$2:$H$6347)</f>
        <v>0</v>
      </c>
      <c r="E76" s="436"/>
      <c r="F76" s="443">
        <f t="shared" si="1"/>
        <v>101</v>
      </c>
      <c r="G76" s="434"/>
      <c r="H76" s="434"/>
    </row>
    <row r="77" spans="1:8" x14ac:dyDescent="0.25">
      <c r="A77" s="434"/>
      <c r="B77" s="442">
        <v>73</v>
      </c>
      <c r="C77" s="442">
        <v>102</v>
      </c>
      <c r="D77" s="442">
        <f>SUMPRODUCT(--(C77=db!$B$2:$B$6347),db!$H$2:$H$6347)</f>
        <v>0</v>
      </c>
      <c r="E77" s="436"/>
      <c r="F77" s="443">
        <f t="shared" si="1"/>
        <v>102</v>
      </c>
      <c r="G77" s="434"/>
      <c r="H77" s="434"/>
    </row>
    <row r="78" spans="1:8" x14ac:dyDescent="0.25">
      <c r="A78" s="434"/>
      <c r="B78" s="442">
        <v>74</v>
      </c>
      <c r="C78" s="442">
        <v>103</v>
      </c>
      <c r="D78" s="442">
        <f>SUMPRODUCT(--(C78=db!$B$2:$B$6347),db!$H$2:$H$6347)</f>
        <v>0</v>
      </c>
      <c r="E78" s="436"/>
      <c r="F78" s="443">
        <f t="shared" si="1"/>
        <v>103</v>
      </c>
      <c r="G78" s="434"/>
      <c r="H78" s="434"/>
    </row>
    <row r="79" spans="1:8" x14ac:dyDescent="0.25">
      <c r="A79" s="434"/>
      <c r="B79" s="442">
        <v>75</v>
      </c>
      <c r="C79" s="442">
        <v>104</v>
      </c>
      <c r="D79" s="442">
        <f>SUMPRODUCT(--(C79=db!$B$2:$B$6347),db!$H$2:$H$6347)</f>
        <v>0</v>
      </c>
      <c r="E79" s="436"/>
      <c r="F79" s="443">
        <f t="shared" si="1"/>
        <v>104</v>
      </c>
      <c r="G79" s="434"/>
      <c r="H79" s="434"/>
    </row>
    <row r="80" spans="1:8" x14ac:dyDescent="0.25">
      <c r="A80" s="434"/>
      <c r="B80" s="442">
        <v>76</v>
      </c>
      <c r="C80" s="442">
        <v>105</v>
      </c>
      <c r="D80" s="442">
        <f>SUMPRODUCT(--(C80=db!$B$2:$B$6347),db!$H$2:$H$6347)</f>
        <v>0</v>
      </c>
      <c r="E80" s="436"/>
      <c r="F80" s="443">
        <f t="shared" si="1"/>
        <v>105</v>
      </c>
      <c r="G80" s="434"/>
      <c r="H80" s="434"/>
    </row>
    <row r="81" spans="1:8" x14ac:dyDescent="0.25">
      <c r="A81" s="434"/>
      <c r="B81" s="442">
        <v>77</v>
      </c>
      <c r="C81" s="442">
        <v>106</v>
      </c>
      <c r="D81" s="442">
        <f>SUMPRODUCT(--(C81=db!$B$2:$B$6347),db!$H$2:$H$6347)</f>
        <v>0</v>
      </c>
      <c r="E81" s="436"/>
      <c r="F81" s="443">
        <f t="shared" si="1"/>
        <v>106</v>
      </c>
      <c r="G81" s="434"/>
      <c r="H81" s="434"/>
    </row>
    <row r="82" spans="1:8" x14ac:dyDescent="0.25">
      <c r="A82" s="434"/>
      <c r="B82" s="442">
        <v>78</v>
      </c>
      <c r="C82" s="442">
        <v>107</v>
      </c>
      <c r="D82" s="442">
        <f>SUMPRODUCT(--(C82=db!$B$2:$B$6347),db!$H$2:$H$6347)</f>
        <v>0</v>
      </c>
      <c r="E82" s="436"/>
      <c r="F82" s="443">
        <f t="shared" si="1"/>
        <v>107</v>
      </c>
      <c r="G82" s="434"/>
      <c r="H82" s="434"/>
    </row>
    <row r="83" spans="1:8" x14ac:dyDescent="0.25">
      <c r="A83" s="434"/>
      <c r="B83" s="442">
        <v>79</v>
      </c>
      <c r="C83" s="442">
        <v>108</v>
      </c>
      <c r="D83" s="442">
        <f>SUMPRODUCT(--(C83=db!$B$2:$B$6347),db!$H$2:$H$6347)</f>
        <v>0</v>
      </c>
      <c r="E83" s="436"/>
      <c r="F83" s="443">
        <f t="shared" si="1"/>
        <v>108</v>
      </c>
      <c r="G83" s="434"/>
      <c r="H83" s="434"/>
    </row>
    <row r="84" spans="1:8" x14ac:dyDescent="0.25">
      <c r="A84" s="434"/>
      <c r="B84" s="442">
        <v>80</v>
      </c>
      <c r="C84" s="442">
        <v>109</v>
      </c>
      <c r="D84" s="442">
        <f>SUMPRODUCT(--(C84=db!$B$2:$B$6347),db!$H$2:$H$6347)</f>
        <v>0</v>
      </c>
      <c r="E84" s="436"/>
      <c r="F84" s="443">
        <f t="shared" si="1"/>
        <v>109</v>
      </c>
      <c r="G84" s="434"/>
      <c r="H84" s="434"/>
    </row>
    <row r="85" spans="1:8" x14ac:dyDescent="0.25">
      <c r="A85" s="434"/>
      <c r="B85" s="442">
        <v>81</v>
      </c>
      <c r="C85" s="442">
        <v>110</v>
      </c>
      <c r="D85" s="442">
        <f>SUMPRODUCT(--(C85=db!$B$2:$B$6347),db!$H$2:$H$6347)</f>
        <v>0</v>
      </c>
      <c r="E85" s="436"/>
      <c r="F85" s="443">
        <f t="shared" si="1"/>
        <v>110</v>
      </c>
      <c r="G85" s="434"/>
      <c r="H85" s="434"/>
    </row>
    <row r="86" spans="1:8" x14ac:dyDescent="0.25">
      <c r="A86" s="434"/>
      <c r="B86" s="442">
        <v>82</v>
      </c>
      <c r="C86" s="442">
        <v>111</v>
      </c>
      <c r="D86" s="442">
        <f>SUMPRODUCT(--(C86=db!$B$2:$B$6347),db!$H$2:$H$6347)</f>
        <v>0</v>
      </c>
      <c r="E86" s="436"/>
      <c r="F86" s="443">
        <f t="shared" si="1"/>
        <v>111</v>
      </c>
      <c r="G86" s="434"/>
      <c r="H86" s="434"/>
    </row>
    <row r="87" spans="1:8" x14ac:dyDescent="0.25">
      <c r="A87" s="434"/>
      <c r="B87" s="442">
        <v>83</v>
      </c>
      <c r="C87" s="442">
        <v>112</v>
      </c>
      <c r="D87" s="442">
        <f>SUMPRODUCT(--(C87=db!$B$2:$B$6347),db!$H$2:$H$6347)</f>
        <v>0</v>
      </c>
      <c r="E87" s="436"/>
      <c r="F87" s="443">
        <f t="shared" si="1"/>
        <v>112</v>
      </c>
      <c r="G87" s="434"/>
      <c r="H87" s="434"/>
    </row>
    <row r="88" spans="1:8" x14ac:dyDescent="0.25">
      <c r="A88" s="434"/>
      <c r="B88" s="442">
        <v>84</v>
      </c>
      <c r="C88" s="442">
        <v>113</v>
      </c>
      <c r="D88" s="442">
        <f>SUMPRODUCT(--(C88=db!$B$2:$B$6347),db!$H$2:$H$6347)</f>
        <v>0</v>
      </c>
      <c r="E88" s="436"/>
      <c r="F88" s="443">
        <f t="shared" si="1"/>
        <v>113</v>
      </c>
      <c r="G88" s="434"/>
      <c r="H88" s="434"/>
    </row>
    <row r="89" spans="1:8" x14ac:dyDescent="0.25">
      <c r="A89" s="434"/>
      <c r="B89" s="442">
        <v>85</v>
      </c>
      <c r="C89" s="442">
        <v>114</v>
      </c>
      <c r="D89" s="442">
        <f>SUMPRODUCT(--(C89=db!$B$2:$B$6347),db!$H$2:$H$6347)</f>
        <v>0</v>
      </c>
      <c r="E89" s="436"/>
      <c r="F89" s="443">
        <f t="shared" si="1"/>
        <v>114</v>
      </c>
      <c r="G89" s="434"/>
      <c r="H89" s="434"/>
    </row>
    <row r="90" spans="1:8" x14ac:dyDescent="0.25">
      <c r="A90" s="434"/>
      <c r="B90" s="436"/>
      <c r="C90" s="444"/>
      <c r="D90" s="444">
        <f>SUM(D5:D89)</f>
        <v>0</v>
      </c>
      <c r="E90" s="436"/>
      <c r="F90" s="435">
        <f>SUM(F5:F89)</f>
        <v>5733</v>
      </c>
      <c r="G90" s="434"/>
      <c r="H90" s="434"/>
    </row>
    <row r="91" spans="1:8" x14ac:dyDescent="0.25">
      <c r="A91" s="434"/>
      <c r="B91" s="436"/>
      <c r="C91" s="439"/>
      <c r="D91" s="436"/>
      <c r="E91" s="439"/>
      <c r="F91" s="445" t="str">
        <f>"= 19 x "&amp;F90/19</f>
        <v>= 19 x 301,736842105263</v>
      </c>
      <c r="G91" s="434"/>
      <c r="H91" s="434"/>
    </row>
    <row r="92" spans="1:8" x14ac:dyDescent="0.25">
      <c r="A92" s="434"/>
      <c r="B92" s="435"/>
      <c r="C92" s="434"/>
      <c r="D92" s="435"/>
      <c r="E92" s="436"/>
      <c r="F92" s="533" t="s">
        <v>447</v>
      </c>
      <c r="G92" s="434"/>
      <c r="H92" s="434"/>
    </row>
    <row r="93" spans="1:8" x14ac:dyDescent="0.25">
      <c r="B93" s="435"/>
      <c r="C93" s="434"/>
      <c r="D93" s="435"/>
      <c r="E93" s="436"/>
      <c r="F93" s="446">
        <f>MOD(F90,19)</f>
        <v>14</v>
      </c>
      <c r="G93" s="434"/>
      <c r="H93" s="434"/>
    </row>
    <row r="94" spans="1:8" x14ac:dyDescent="0.25">
      <c r="B94" s="435"/>
      <c r="C94" s="434"/>
      <c r="D94" s="435"/>
      <c r="E94" s="436"/>
      <c r="F94" s="435"/>
      <c r="G94" s="434"/>
      <c r="H94" s="434"/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V46"/>
  <sheetViews>
    <sheetView zoomScaleNormal="100" workbookViewId="0">
      <selection activeCell="K41" sqref="K41"/>
    </sheetView>
  </sheetViews>
  <sheetFormatPr defaultRowHeight="15" x14ac:dyDescent="0.25"/>
  <cols>
    <col min="1" max="1" width="9.140625" style="447"/>
    <col min="2" max="2" width="4.140625" style="447" bestFit="1" customWidth="1"/>
    <col min="3" max="3" width="6.28515625" style="447" bestFit="1" customWidth="1"/>
    <col min="4" max="4" width="8" style="447" bestFit="1" customWidth="1"/>
    <col min="5" max="5" width="15.85546875" style="447" bestFit="1" customWidth="1"/>
    <col min="6" max="6" width="9.140625" style="447"/>
    <col min="7" max="7" width="13.85546875" style="447" customWidth="1"/>
    <col min="8" max="8" width="15" style="447" customWidth="1"/>
    <col min="9" max="9" width="10" style="447" bestFit="1" customWidth="1"/>
    <col min="10" max="11" width="9.140625" style="447"/>
    <col min="12" max="12" width="11" style="447" bestFit="1" customWidth="1"/>
    <col min="13" max="15" width="9.140625" style="447"/>
    <col min="16" max="16" width="15.85546875" style="447" bestFit="1" customWidth="1"/>
    <col min="17" max="17" width="10" style="447" bestFit="1" customWidth="1"/>
    <col min="18" max="18" width="9.140625" style="447"/>
    <col min="19" max="19" width="11" style="447" bestFit="1" customWidth="1"/>
    <col min="20" max="21" width="9.140625" style="447"/>
    <col min="22" max="22" width="18.7109375" style="447" bestFit="1" customWidth="1"/>
    <col min="23" max="16384" width="9.140625" style="447"/>
  </cols>
  <sheetData>
    <row r="1" spans="1:21" x14ac:dyDescent="0.25">
      <c r="A1" s="434"/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</row>
    <row r="2" spans="1:21" x14ac:dyDescent="0.25">
      <c r="A2" s="434"/>
      <c r="B2" s="438" t="s">
        <v>414</v>
      </c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438" t="s">
        <v>427</v>
      </c>
      <c r="N2" s="434"/>
      <c r="O2" s="434"/>
      <c r="P2" s="434"/>
      <c r="Q2" s="434"/>
      <c r="R2" s="434"/>
    </row>
    <row r="3" spans="1:21" ht="40.5" customHeight="1" x14ac:dyDescent="0.25">
      <c r="A3" s="434"/>
      <c r="B3" s="450" t="s">
        <v>94</v>
      </c>
      <c r="C3" s="450" t="s">
        <v>415</v>
      </c>
      <c r="D3" s="450" t="s">
        <v>236</v>
      </c>
      <c r="E3" s="441" t="s">
        <v>407</v>
      </c>
      <c r="F3" s="459"/>
      <c r="G3" s="460" t="s">
        <v>424</v>
      </c>
      <c r="H3" s="460" t="s">
        <v>425</v>
      </c>
      <c r="I3" s="441" t="s">
        <v>416</v>
      </c>
      <c r="J3" s="434"/>
      <c r="K3" s="434"/>
      <c r="L3" s="434"/>
      <c r="M3" s="450" t="s">
        <v>94</v>
      </c>
      <c r="N3" s="450" t="s">
        <v>415</v>
      </c>
      <c r="O3" s="450" t="s">
        <v>236</v>
      </c>
      <c r="P3" s="441" t="s">
        <v>407</v>
      </c>
      <c r="Q3" s="434"/>
      <c r="R3" s="434"/>
    </row>
    <row r="4" spans="1:21" x14ac:dyDescent="0.25">
      <c r="A4" s="434"/>
      <c r="B4" s="452">
        <v>1</v>
      </c>
      <c r="C4" s="452" t="s">
        <v>15</v>
      </c>
      <c r="D4" s="452">
        <v>1</v>
      </c>
      <c r="E4" s="453">
        <f>SUMPRODUCT(--(D4=LetterProccessing!$F$9:$AQ$9),LetterProccessing!$F$8:$AQ$8)</f>
        <v>0</v>
      </c>
      <c r="F4" s="434"/>
      <c r="G4" s="452">
        <f>_xlfn.NUMBERVALUE(CONCATENATE(D4,E4))</f>
        <v>10</v>
      </c>
      <c r="H4" s="452">
        <f>_xlfn.NUMBERVALUE(CONCATENATE(E4,D4))</f>
        <v>1</v>
      </c>
      <c r="I4" s="453">
        <f>G4+H4</f>
        <v>11</v>
      </c>
      <c r="J4" s="434"/>
      <c r="K4" s="434"/>
      <c r="L4" s="434"/>
      <c r="M4" s="452">
        <v>1</v>
      </c>
      <c r="N4" s="452" t="s">
        <v>15</v>
      </c>
      <c r="O4" s="452">
        <v>1</v>
      </c>
      <c r="P4" s="453">
        <f>SUMPRODUCT(--(O4=LetterProccessing!$F$9:$AQ$9),LetterProccessing!$F$8:$AQ$8)</f>
        <v>0</v>
      </c>
      <c r="Q4" s="462"/>
      <c r="R4" s="434"/>
      <c r="U4" s="461"/>
    </row>
    <row r="5" spans="1:21" x14ac:dyDescent="0.25">
      <c r="A5" s="434"/>
      <c r="B5" s="452">
        <v>2</v>
      </c>
      <c r="C5" s="452" t="s">
        <v>24</v>
      </c>
      <c r="D5" s="452">
        <v>2</v>
      </c>
      <c r="E5" s="453">
        <f>SUMPRODUCT(--(D5=LetterProccessing!$F$9:$AQ$9),LetterProccessing!$F$8:$AQ$8)</f>
        <v>0</v>
      </c>
      <c r="F5" s="434"/>
      <c r="G5" s="452">
        <f t="shared" ref="G5:G31" si="0">_xlfn.NUMBERVALUE(CONCATENATE(D5,E5))</f>
        <v>20</v>
      </c>
      <c r="H5" s="452">
        <f t="shared" ref="H5:H31" si="1">_xlfn.NUMBERVALUE(CONCATENATE(E5,D5))</f>
        <v>2</v>
      </c>
      <c r="I5" s="453">
        <f t="shared" ref="I5:I31" si="2">G5+H5</f>
        <v>22</v>
      </c>
      <c r="J5" s="434"/>
      <c r="K5" s="434"/>
      <c r="L5" s="434"/>
      <c r="M5" s="452">
        <v>2</v>
      </c>
      <c r="N5" s="452" t="s">
        <v>24</v>
      </c>
      <c r="O5" s="452">
        <v>2</v>
      </c>
      <c r="P5" s="453">
        <f>SUMPRODUCT(--(O5=LetterProccessing!$F$9:$AQ$9),LetterProccessing!$F$8:$AQ$8)</f>
        <v>0</v>
      </c>
      <c r="Q5" s="462"/>
      <c r="R5" s="434"/>
      <c r="U5" s="461"/>
    </row>
    <row r="6" spans="1:21" x14ac:dyDescent="0.25">
      <c r="A6" s="434"/>
      <c r="B6" s="452">
        <v>3</v>
      </c>
      <c r="C6" s="452" t="s">
        <v>37</v>
      </c>
      <c r="D6" s="452">
        <v>3</v>
      </c>
      <c r="E6" s="453">
        <f>SUMPRODUCT(--(D6=LetterProccessing!$F$9:$AQ$9),LetterProccessing!$F$8:$AQ$8)</f>
        <v>0</v>
      </c>
      <c r="F6" s="434"/>
      <c r="G6" s="452">
        <f t="shared" si="0"/>
        <v>30</v>
      </c>
      <c r="H6" s="452">
        <f t="shared" si="1"/>
        <v>3</v>
      </c>
      <c r="I6" s="453">
        <f t="shared" si="2"/>
        <v>33</v>
      </c>
      <c r="J6" s="434"/>
      <c r="K6" s="434"/>
      <c r="L6" s="434"/>
      <c r="M6" s="452">
        <v>3</v>
      </c>
      <c r="N6" s="452" t="s">
        <v>37</v>
      </c>
      <c r="O6" s="452">
        <v>3</v>
      </c>
      <c r="P6" s="453">
        <f>SUMPRODUCT(--(O6=LetterProccessing!$F$9:$AQ$9),LetterProccessing!$F$8:$AQ$8)</f>
        <v>0</v>
      </c>
      <c r="Q6" s="462"/>
      <c r="R6" s="434"/>
      <c r="U6" s="461"/>
    </row>
    <row r="7" spans="1:21" x14ac:dyDescent="0.25">
      <c r="A7" s="434"/>
      <c r="B7" s="452">
        <v>4</v>
      </c>
      <c r="C7" s="452" t="s">
        <v>46</v>
      </c>
      <c r="D7" s="452">
        <v>4</v>
      </c>
      <c r="E7" s="453">
        <f>SUMPRODUCT(--(D7=LetterProccessing!$F$9:$AQ$9),LetterProccessing!$F$8:$AQ$8)</f>
        <v>0</v>
      </c>
      <c r="F7" s="434"/>
      <c r="G7" s="452">
        <f t="shared" si="0"/>
        <v>40</v>
      </c>
      <c r="H7" s="452">
        <f t="shared" si="1"/>
        <v>4</v>
      </c>
      <c r="I7" s="453">
        <f t="shared" si="2"/>
        <v>44</v>
      </c>
      <c r="J7" s="434"/>
      <c r="K7" s="434"/>
      <c r="L7" s="434"/>
      <c r="M7" s="452">
        <v>4</v>
      </c>
      <c r="N7" s="452" t="s">
        <v>46</v>
      </c>
      <c r="O7" s="452">
        <v>4</v>
      </c>
      <c r="P7" s="453">
        <f>SUMPRODUCT(--(O7=LetterProccessing!$F$9:$AQ$9),LetterProccessing!$F$8:$AQ$8)</f>
        <v>0</v>
      </c>
      <c r="Q7" s="462"/>
      <c r="R7" s="434"/>
      <c r="U7" s="461"/>
    </row>
    <row r="8" spans="1:21" x14ac:dyDescent="0.25">
      <c r="A8" s="434"/>
      <c r="B8" s="452">
        <v>5</v>
      </c>
      <c r="C8" s="452" t="s">
        <v>87</v>
      </c>
      <c r="D8" s="452">
        <v>5</v>
      </c>
      <c r="E8" s="453">
        <f>SUMPRODUCT(--(D8=LetterProccessing!$F$9:$AQ$9),LetterProccessing!$F$8:$AQ$8)</f>
        <v>0</v>
      </c>
      <c r="F8" s="434"/>
      <c r="G8" s="452">
        <f t="shared" si="0"/>
        <v>50</v>
      </c>
      <c r="H8" s="452">
        <f t="shared" si="1"/>
        <v>5</v>
      </c>
      <c r="I8" s="453">
        <f t="shared" si="2"/>
        <v>55</v>
      </c>
      <c r="J8" s="434"/>
      <c r="K8" s="434"/>
      <c r="L8" s="434"/>
      <c r="M8" s="452">
        <v>5</v>
      </c>
      <c r="N8" s="452" t="s">
        <v>87</v>
      </c>
      <c r="O8" s="452">
        <v>5</v>
      </c>
      <c r="P8" s="453">
        <f>SUMPRODUCT(--(O8=LetterProccessing!$F$9:$AQ$9),LetterProccessing!$F$8:$AQ$8)</f>
        <v>0</v>
      </c>
      <c r="Q8" s="462"/>
      <c r="R8" s="434"/>
      <c r="U8" s="461"/>
    </row>
    <row r="9" spans="1:21" x14ac:dyDescent="0.25">
      <c r="A9" s="434"/>
      <c r="B9" s="452">
        <v>6</v>
      </c>
      <c r="C9" s="452" t="s">
        <v>89</v>
      </c>
      <c r="D9" s="452">
        <v>6</v>
      </c>
      <c r="E9" s="453">
        <f>SUMPRODUCT(--(D9=LetterProccessing!$F$9:$AQ$9),LetterProccessing!$F$8:$AQ$8)</f>
        <v>0</v>
      </c>
      <c r="F9" s="434"/>
      <c r="G9" s="452">
        <f t="shared" si="0"/>
        <v>60</v>
      </c>
      <c r="H9" s="452">
        <f t="shared" si="1"/>
        <v>6</v>
      </c>
      <c r="I9" s="453">
        <f t="shared" si="2"/>
        <v>66</v>
      </c>
      <c r="J9" s="434"/>
      <c r="K9" s="434"/>
      <c r="L9" s="434"/>
      <c r="M9" s="452">
        <v>6</v>
      </c>
      <c r="N9" s="452" t="s">
        <v>89</v>
      </c>
      <c r="O9" s="452">
        <v>6</v>
      </c>
      <c r="P9" s="453">
        <f>SUMPRODUCT(--(O9=LetterProccessing!$F$9:$AQ$9),LetterProccessing!$F$8:$AQ$8)</f>
        <v>0</v>
      </c>
      <c r="Q9" s="462"/>
      <c r="R9" s="434"/>
      <c r="U9" s="461"/>
    </row>
    <row r="10" spans="1:21" x14ac:dyDescent="0.25">
      <c r="A10" s="434"/>
      <c r="B10" s="452">
        <v>7</v>
      </c>
      <c r="C10" s="452" t="s">
        <v>54</v>
      </c>
      <c r="D10" s="452">
        <v>7</v>
      </c>
      <c r="E10" s="453">
        <f>SUMPRODUCT(--(D10=LetterProccessing!$F$9:$AQ$9),LetterProccessing!$F$8:$AQ$8)</f>
        <v>0</v>
      </c>
      <c r="F10" s="434"/>
      <c r="G10" s="452">
        <f t="shared" si="0"/>
        <v>70</v>
      </c>
      <c r="H10" s="452">
        <f t="shared" si="1"/>
        <v>7</v>
      </c>
      <c r="I10" s="453">
        <f t="shared" si="2"/>
        <v>77</v>
      </c>
      <c r="J10" s="434"/>
      <c r="K10" s="434"/>
      <c r="L10" s="434"/>
      <c r="M10" s="452">
        <v>7</v>
      </c>
      <c r="N10" s="452" t="s">
        <v>54</v>
      </c>
      <c r="O10" s="452">
        <v>7</v>
      </c>
      <c r="P10" s="453">
        <f>SUMPRODUCT(--(O10=LetterProccessing!$F$9:$AQ$9),LetterProccessing!$F$8:$AQ$8)</f>
        <v>0</v>
      </c>
      <c r="Q10" s="462"/>
      <c r="R10" s="434"/>
      <c r="U10" s="461"/>
    </row>
    <row r="11" spans="1:21" x14ac:dyDescent="0.25">
      <c r="A11" s="434"/>
      <c r="B11" s="452">
        <v>8</v>
      </c>
      <c r="C11" s="452" t="s">
        <v>40</v>
      </c>
      <c r="D11" s="452">
        <v>8</v>
      </c>
      <c r="E11" s="453">
        <f>SUMPRODUCT(--(D11=LetterProccessing!$F$9:$AQ$9),LetterProccessing!$F$8:$AQ$8)</f>
        <v>0</v>
      </c>
      <c r="F11" s="434"/>
      <c r="G11" s="452">
        <f t="shared" si="0"/>
        <v>80</v>
      </c>
      <c r="H11" s="452">
        <f t="shared" si="1"/>
        <v>8</v>
      </c>
      <c r="I11" s="453">
        <f t="shared" si="2"/>
        <v>88</v>
      </c>
      <c r="J11" s="434"/>
      <c r="K11" s="434"/>
      <c r="L11" s="434"/>
      <c r="M11" s="452">
        <v>8</v>
      </c>
      <c r="N11" s="452" t="s">
        <v>40</v>
      </c>
      <c r="O11" s="452">
        <v>8</v>
      </c>
      <c r="P11" s="453">
        <f>SUMPRODUCT(--(O11=LetterProccessing!$F$9:$AQ$9),LetterProccessing!$F$8:$AQ$8)</f>
        <v>0</v>
      </c>
      <c r="Q11" s="462"/>
      <c r="R11" s="434"/>
    </row>
    <row r="12" spans="1:21" x14ac:dyDescent="0.25">
      <c r="A12" s="434"/>
      <c r="B12" s="452">
        <v>9</v>
      </c>
      <c r="C12" s="452" t="s">
        <v>65</v>
      </c>
      <c r="D12" s="452">
        <v>9</v>
      </c>
      <c r="E12" s="453">
        <f>SUMPRODUCT(--(D12=LetterProccessing!$F$9:$AQ$9),LetterProccessing!$F$8:$AQ$8)</f>
        <v>0</v>
      </c>
      <c r="F12" s="434"/>
      <c r="G12" s="452">
        <f t="shared" si="0"/>
        <v>90</v>
      </c>
      <c r="H12" s="452">
        <f t="shared" si="1"/>
        <v>9</v>
      </c>
      <c r="I12" s="453">
        <f t="shared" si="2"/>
        <v>99</v>
      </c>
      <c r="J12" s="434"/>
      <c r="K12" s="434"/>
      <c r="L12" s="434"/>
      <c r="M12" s="452">
        <v>9</v>
      </c>
      <c r="N12" s="452" t="s">
        <v>65</v>
      </c>
      <c r="O12" s="452">
        <v>9</v>
      </c>
      <c r="P12" s="453">
        <f>SUMPRODUCT(--(O12=LetterProccessing!$F$9:$AQ$9),LetterProccessing!$F$8:$AQ$8)</f>
        <v>0</v>
      </c>
      <c r="Q12" s="462"/>
      <c r="R12" s="434"/>
    </row>
    <row r="13" spans="1:21" x14ac:dyDescent="0.25">
      <c r="A13" s="434"/>
      <c r="B13" s="452">
        <v>10</v>
      </c>
      <c r="C13" s="452" t="s">
        <v>92</v>
      </c>
      <c r="D13" s="452">
        <v>10</v>
      </c>
      <c r="E13" s="453">
        <f>SUMPRODUCT(--(D13=LetterProccessing!$F$9:$AQ$9),LetterProccessing!$F$8:$AQ$8)</f>
        <v>0</v>
      </c>
      <c r="F13" s="434"/>
      <c r="G13" s="452">
        <f t="shared" si="0"/>
        <v>100</v>
      </c>
      <c r="H13" s="452">
        <f t="shared" si="1"/>
        <v>10</v>
      </c>
      <c r="I13" s="453">
        <f t="shared" si="2"/>
        <v>110</v>
      </c>
      <c r="J13" s="434"/>
      <c r="K13" s="434"/>
      <c r="L13" s="435"/>
      <c r="M13" s="452">
        <v>10</v>
      </c>
      <c r="N13" s="452" t="s">
        <v>92</v>
      </c>
      <c r="O13" s="452">
        <v>10</v>
      </c>
      <c r="P13" s="453">
        <f>SUMPRODUCT(--(O13=LetterProccessing!$F$9:$AQ$9),LetterProccessing!$F$8:$AQ$8)</f>
        <v>0</v>
      </c>
      <c r="Q13" s="462"/>
      <c r="R13" s="434"/>
    </row>
    <row r="14" spans="1:21" x14ac:dyDescent="0.25">
      <c r="A14" s="434"/>
      <c r="B14" s="452">
        <v>11</v>
      </c>
      <c r="C14" s="452" t="s">
        <v>80</v>
      </c>
      <c r="D14" s="452">
        <v>20</v>
      </c>
      <c r="E14" s="453">
        <f>SUMPRODUCT(--(D14=LetterProccessing!$F$9:$AQ$9),LetterProccessing!$F$8:$AQ$8)</f>
        <v>0</v>
      </c>
      <c r="F14" s="434"/>
      <c r="G14" s="452">
        <f t="shared" si="0"/>
        <v>200</v>
      </c>
      <c r="H14" s="452">
        <f t="shared" si="1"/>
        <v>20</v>
      </c>
      <c r="I14" s="453">
        <f t="shared" si="2"/>
        <v>220</v>
      </c>
      <c r="J14" s="434"/>
      <c r="K14" s="434"/>
      <c r="L14" s="435"/>
      <c r="M14" s="452">
        <v>11</v>
      </c>
      <c r="N14" s="452" t="s">
        <v>80</v>
      </c>
      <c r="O14" s="452">
        <v>20</v>
      </c>
      <c r="P14" s="453">
        <f>SUMPRODUCT(--(O14=LetterProccessing!$F$9:$AQ$9),LetterProccessing!$F$8:$AQ$8)</f>
        <v>0</v>
      </c>
      <c r="Q14" s="462"/>
      <c r="R14" s="434"/>
    </row>
    <row r="15" spans="1:21" x14ac:dyDescent="0.25">
      <c r="A15" s="434"/>
      <c r="B15" s="452">
        <v>12</v>
      </c>
      <c r="C15" s="452" t="s">
        <v>82</v>
      </c>
      <c r="D15" s="452">
        <v>30</v>
      </c>
      <c r="E15" s="453">
        <f>SUMPRODUCT(--(D15=LetterProccessing!$F$9:$AQ$9),LetterProccessing!$F$8:$AQ$8)</f>
        <v>0</v>
      </c>
      <c r="F15" s="434"/>
      <c r="G15" s="452">
        <f t="shared" si="0"/>
        <v>300</v>
      </c>
      <c r="H15" s="452">
        <f t="shared" si="1"/>
        <v>30</v>
      </c>
      <c r="I15" s="453">
        <f t="shared" si="2"/>
        <v>330</v>
      </c>
      <c r="J15" s="434"/>
      <c r="K15" s="434"/>
      <c r="L15" s="434"/>
      <c r="M15" s="452">
        <v>12</v>
      </c>
      <c r="N15" s="452" t="s">
        <v>82</v>
      </c>
      <c r="O15" s="452">
        <v>30</v>
      </c>
      <c r="P15" s="453">
        <f>SUMPRODUCT(--(O15=LetterProccessing!$F$9:$AQ$9),LetterProccessing!$F$8:$AQ$8)</f>
        <v>0</v>
      </c>
      <c r="Q15" s="462"/>
      <c r="R15" s="434"/>
    </row>
    <row r="16" spans="1:21" x14ac:dyDescent="0.25">
      <c r="A16" s="434"/>
      <c r="B16" s="452">
        <v>13</v>
      </c>
      <c r="C16" s="452" t="s">
        <v>84</v>
      </c>
      <c r="D16" s="452">
        <v>40</v>
      </c>
      <c r="E16" s="453">
        <f>SUMPRODUCT(--(D16=LetterProccessing!$F$9:$AQ$9),LetterProccessing!$F$8:$AQ$8)</f>
        <v>0</v>
      </c>
      <c r="F16" s="434"/>
      <c r="G16" s="452">
        <f t="shared" si="0"/>
        <v>400</v>
      </c>
      <c r="H16" s="452">
        <f t="shared" si="1"/>
        <v>40</v>
      </c>
      <c r="I16" s="453">
        <f t="shared" si="2"/>
        <v>440</v>
      </c>
      <c r="J16" s="434"/>
      <c r="K16" s="434"/>
      <c r="L16" s="435"/>
      <c r="M16" s="452">
        <v>13</v>
      </c>
      <c r="N16" s="452" t="s">
        <v>84</v>
      </c>
      <c r="O16" s="452">
        <v>40</v>
      </c>
      <c r="P16" s="453">
        <f>SUMPRODUCT(--(O16=LetterProccessing!$F$9:$AQ$9),LetterProccessing!$F$8:$AQ$8)</f>
        <v>0</v>
      </c>
      <c r="Q16" s="462"/>
      <c r="R16" s="434"/>
    </row>
    <row r="17" spans="1:18" x14ac:dyDescent="0.25">
      <c r="A17" s="434"/>
      <c r="B17" s="452">
        <v>14</v>
      </c>
      <c r="C17" s="452" t="s">
        <v>86</v>
      </c>
      <c r="D17" s="452">
        <v>50</v>
      </c>
      <c r="E17" s="453">
        <f>SUMPRODUCT(--(D17=LetterProccessing!$F$9:$AQ$9),LetterProccessing!$F$8:$AQ$8)</f>
        <v>0</v>
      </c>
      <c r="F17" s="434"/>
      <c r="G17" s="452">
        <f t="shared" si="0"/>
        <v>500</v>
      </c>
      <c r="H17" s="452">
        <f t="shared" si="1"/>
        <v>50</v>
      </c>
      <c r="I17" s="453">
        <f t="shared" si="2"/>
        <v>550</v>
      </c>
      <c r="J17" s="434"/>
      <c r="K17" s="434"/>
      <c r="L17" s="435"/>
      <c r="M17" s="452">
        <v>14</v>
      </c>
      <c r="N17" s="452" t="s">
        <v>86</v>
      </c>
      <c r="O17" s="452">
        <v>50</v>
      </c>
      <c r="P17" s="453">
        <f>SUMPRODUCT(--(O17=LetterProccessing!$F$9:$AQ$9),LetterProccessing!$F$8:$AQ$8)</f>
        <v>0</v>
      </c>
      <c r="Q17" s="462"/>
      <c r="R17" s="434"/>
    </row>
    <row r="18" spans="1:18" x14ac:dyDescent="0.25">
      <c r="A18" s="434"/>
      <c r="B18" s="452">
        <v>15</v>
      </c>
      <c r="C18" s="452" t="s">
        <v>56</v>
      </c>
      <c r="D18" s="452">
        <v>60</v>
      </c>
      <c r="E18" s="453">
        <f>SUMPRODUCT(--(D18=LetterProccessing!$F$9:$AQ$9),LetterProccessing!$F$8:$AQ$8)</f>
        <v>0</v>
      </c>
      <c r="F18" s="434"/>
      <c r="G18" s="452">
        <f t="shared" si="0"/>
        <v>600</v>
      </c>
      <c r="H18" s="452">
        <f t="shared" si="1"/>
        <v>60</v>
      </c>
      <c r="I18" s="453">
        <f t="shared" si="2"/>
        <v>660</v>
      </c>
      <c r="J18" s="434"/>
      <c r="K18" s="434"/>
      <c r="L18" s="434"/>
      <c r="M18" s="452">
        <v>15</v>
      </c>
      <c r="N18" s="452" t="s">
        <v>56</v>
      </c>
      <c r="O18" s="452">
        <v>60</v>
      </c>
      <c r="P18" s="453">
        <f>SUMPRODUCT(--(O18=LetterProccessing!$F$9:$AQ$9),LetterProccessing!$F$8:$AQ$8)</f>
        <v>0</v>
      </c>
      <c r="Q18" s="462"/>
      <c r="R18" s="434"/>
    </row>
    <row r="19" spans="1:18" x14ac:dyDescent="0.25">
      <c r="A19" s="434"/>
      <c r="B19" s="452">
        <v>16</v>
      </c>
      <c r="C19" s="452" t="s">
        <v>69</v>
      </c>
      <c r="D19" s="452">
        <v>70</v>
      </c>
      <c r="E19" s="453">
        <f>SUMPRODUCT(--(D19=LetterProccessing!$F$9:$AQ$9),LetterProccessing!$F$8:$AQ$8)</f>
        <v>0</v>
      </c>
      <c r="F19" s="434"/>
      <c r="G19" s="452">
        <f t="shared" si="0"/>
        <v>700</v>
      </c>
      <c r="H19" s="452">
        <f t="shared" si="1"/>
        <v>70</v>
      </c>
      <c r="I19" s="453">
        <f t="shared" si="2"/>
        <v>770</v>
      </c>
      <c r="J19" s="434"/>
      <c r="K19" s="434"/>
      <c r="L19" s="434"/>
      <c r="M19" s="452">
        <v>16</v>
      </c>
      <c r="N19" s="452" t="s">
        <v>69</v>
      </c>
      <c r="O19" s="452">
        <v>70</v>
      </c>
      <c r="P19" s="453">
        <f>SUMPRODUCT(--(O19=LetterProccessing!$F$9:$AQ$9),LetterProccessing!$F$8:$AQ$8)</f>
        <v>0</v>
      </c>
      <c r="Q19" s="462"/>
      <c r="R19" s="434"/>
    </row>
    <row r="20" spans="1:18" x14ac:dyDescent="0.25">
      <c r="A20" s="434"/>
      <c r="B20" s="452">
        <v>17</v>
      </c>
      <c r="C20" s="452" t="s">
        <v>76</v>
      </c>
      <c r="D20" s="452">
        <v>80</v>
      </c>
      <c r="E20" s="453">
        <f>SUMPRODUCT(--(D20=LetterProccessing!$F$9:$AQ$9),LetterProccessing!$F$8:$AQ$8)</f>
        <v>0</v>
      </c>
      <c r="F20" s="434"/>
      <c r="G20" s="452">
        <f t="shared" si="0"/>
        <v>800</v>
      </c>
      <c r="H20" s="452">
        <f t="shared" si="1"/>
        <v>80</v>
      </c>
      <c r="I20" s="453">
        <f t="shared" si="2"/>
        <v>880</v>
      </c>
      <c r="J20" s="434"/>
      <c r="K20" s="434"/>
      <c r="L20" s="434"/>
      <c r="M20" s="452">
        <v>17</v>
      </c>
      <c r="N20" s="452" t="s">
        <v>76</v>
      </c>
      <c r="O20" s="452">
        <v>80</v>
      </c>
      <c r="P20" s="453">
        <f>SUMPRODUCT(--(O20=LetterProccessing!$F$9:$AQ$9),LetterProccessing!$F$8:$AQ$8)</f>
        <v>0</v>
      </c>
      <c r="Q20" s="462"/>
      <c r="R20" s="434"/>
    </row>
    <row r="21" spans="1:18" x14ac:dyDescent="0.25">
      <c r="A21" s="434"/>
      <c r="B21" s="452">
        <v>18</v>
      </c>
      <c r="C21" s="452" t="s">
        <v>61</v>
      </c>
      <c r="D21" s="452">
        <v>90</v>
      </c>
      <c r="E21" s="453">
        <f>SUMPRODUCT(--(D21=LetterProccessing!$F$9:$AQ$9),LetterProccessing!$F$8:$AQ$8)</f>
        <v>0</v>
      </c>
      <c r="F21" s="434"/>
      <c r="G21" s="452">
        <f t="shared" si="0"/>
        <v>900</v>
      </c>
      <c r="H21" s="452">
        <f t="shared" si="1"/>
        <v>90</v>
      </c>
      <c r="I21" s="453">
        <f t="shared" si="2"/>
        <v>990</v>
      </c>
      <c r="J21" s="434"/>
      <c r="K21" s="434"/>
      <c r="L21" s="434"/>
      <c r="M21" s="452">
        <v>18</v>
      </c>
      <c r="N21" s="452" t="s">
        <v>61</v>
      </c>
      <c r="O21" s="452">
        <v>90</v>
      </c>
      <c r="P21" s="453">
        <f>SUMPRODUCT(--(O21=LetterProccessing!$F$9:$AQ$9),LetterProccessing!$F$8:$AQ$8)</f>
        <v>0</v>
      </c>
      <c r="Q21" s="462"/>
      <c r="R21" s="434"/>
    </row>
    <row r="22" spans="1:18" x14ac:dyDescent="0.25">
      <c r="A22" s="434"/>
      <c r="B22" s="452">
        <v>19</v>
      </c>
      <c r="C22" s="452" t="s">
        <v>78</v>
      </c>
      <c r="D22" s="452">
        <v>100</v>
      </c>
      <c r="E22" s="453">
        <f>SUMPRODUCT(--(D22=LetterProccessing!$F$9:$AQ$9),LetterProccessing!$F$8:$AQ$8)</f>
        <v>0</v>
      </c>
      <c r="F22" s="434"/>
      <c r="G22" s="452">
        <f t="shared" si="0"/>
        <v>1000</v>
      </c>
      <c r="H22" s="452">
        <f t="shared" si="1"/>
        <v>100</v>
      </c>
      <c r="I22" s="453">
        <f t="shared" si="2"/>
        <v>1100</v>
      </c>
      <c r="J22" s="434"/>
      <c r="K22" s="434"/>
      <c r="L22" s="434"/>
      <c r="M22" s="452">
        <v>19</v>
      </c>
      <c r="N22" s="452" t="s">
        <v>78</v>
      </c>
      <c r="O22" s="452">
        <v>100</v>
      </c>
      <c r="P22" s="453">
        <f>SUMPRODUCT(--(O22=LetterProccessing!$F$9:$AQ$9),LetterProccessing!$F$8:$AQ$8)</f>
        <v>0</v>
      </c>
      <c r="Q22" s="462"/>
      <c r="R22" s="434"/>
    </row>
    <row r="23" spans="1:18" x14ac:dyDescent="0.25">
      <c r="A23" s="434"/>
      <c r="B23" s="452">
        <v>20</v>
      </c>
      <c r="C23" s="452" t="s">
        <v>53</v>
      </c>
      <c r="D23" s="452">
        <v>200</v>
      </c>
      <c r="E23" s="453">
        <f>SUMPRODUCT(--(D23=LetterProccessing!$F$9:$AQ$9),LetterProccessing!$F$8:$AQ$8)</f>
        <v>0</v>
      </c>
      <c r="F23" s="434"/>
      <c r="G23" s="452">
        <f t="shared" si="0"/>
        <v>2000</v>
      </c>
      <c r="H23" s="452">
        <f t="shared" si="1"/>
        <v>200</v>
      </c>
      <c r="I23" s="453">
        <f t="shared" si="2"/>
        <v>2200</v>
      </c>
      <c r="J23" s="434"/>
      <c r="K23" s="434"/>
      <c r="L23" s="434"/>
      <c r="M23" s="452">
        <v>20</v>
      </c>
      <c r="N23" s="452" t="s">
        <v>53</v>
      </c>
      <c r="O23" s="452">
        <v>200</v>
      </c>
      <c r="P23" s="453">
        <f>SUMPRODUCT(--(O23=LetterProccessing!$F$9:$AQ$9),LetterProccessing!$F$8:$AQ$8)</f>
        <v>0</v>
      </c>
      <c r="Q23" s="462"/>
      <c r="R23" s="434"/>
    </row>
    <row r="24" spans="1:18" x14ac:dyDescent="0.25">
      <c r="A24" s="434"/>
      <c r="B24" s="452">
        <v>21</v>
      </c>
      <c r="C24" s="452" t="s">
        <v>58</v>
      </c>
      <c r="D24" s="452">
        <v>300</v>
      </c>
      <c r="E24" s="453">
        <f>SUMPRODUCT(--(D24=LetterProccessing!$F$9:$AQ$9),LetterProccessing!$F$8:$AQ$8)</f>
        <v>0</v>
      </c>
      <c r="F24" s="434"/>
      <c r="G24" s="452">
        <f t="shared" si="0"/>
        <v>3000</v>
      </c>
      <c r="H24" s="452">
        <f t="shared" si="1"/>
        <v>300</v>
      </c>
      <c r="I24" s="453">
        <f t="shared" si="2"/>
        <v>3300</v>
      </c>
      <c r="J24" s="434"/>
      <c r="K24" s="434"/>
      <c r="L24" s="434"/>
      <c r="M24" s="452">
        <v>21</v>
      </c>
      <c r="N24" s="452" t="s">
        <v>58</v>
      </c>
      <c r="O24" s="452">
        <v>300</v>
      </c>
      <c r="P24" s="453">
        <f>SUMPRODUCT(--(O24=LetterProccessing!$F$9:$AQ$9),LetterProccessing!$F$8:$AQ$8)</f>
        <v>0</v>
      </c>
      <c r="Q24" s="462"/>
      <c r="R24" s="434"/>
    </row>
    <row r="25" spans="1:18" x14ac:dyDescent="0.25">
      <c r="A25" s="434"/>
      <c r="B25" s="452">
        <v>22</v>
      </c>
      <c r="C25" s="452" t="s">
        <v>30</v>
      </c>
      <c r="D25" s="452">
        <v>400</v>
      </c>
      <c r="E25" s="453">
        <f>SUMPRODUCT(--(D25=LetterProccessing!$F$9:$AQ$9),LetterProccessing!$F$8:$AQ$8)</f>
        <v>0</v>
      </c>
      <c r="F25" s="434"/>
      <c r="G25" s="452">
        <f t="shared" si="0"/>
        <v>4000</v>
      </c>
      <c r="H25" s="452">
        <f t="shared" si="1"/>
        <v>400</v>
      </c>
      <c r="I25" s="453">
        <f t="shared" si="2"/>
        <v>4400</v>
      </c>
      <c r="J25" s="434"/>
      <c r="K25" s="434"/>
      <c r="L25" s="434"/>
      <c r="M25" s="452">
        <v>22</v>
      </c>
      <c r="N25" s="452" t="s">
        <v>30</v>
      </c>
      <c r="O25" s="452">
        <v>400</v>
      </c>
      <c r="P25" s="453">
        <f>SUMPRODUCT(--(O25=LetterProccessing!$F$9:$AQ$9),LetterProccessing!$F$8:$AQ$8)</f>
        <v>0</v>
      </c>
      <c r="Q25" s="462"/>
      <c r="R25" s="434"/>
    </row>
    <row r="26" spans="1:18" x14ac:dyDescent="0.25">
      <c r="A26" s="434"/>
      <c r="B26" s="452">
        <v>23</v>
      </c>
      <c r="C26" s="452" t="s">
        <v>33</v>
      </c>
      <c r="D26" s="452">
        <v>500</v>
      </c>
      <c r="E26" s="453">
        <f>SUMPRODUCT(--(D26=LetterProccessing!$F$9:$AQ$9),LetterProccessing!$F$8:$AQ$8)</f>
        <v>0</v>
      </c>
      <c r="F26" s="434"/>
      <c r="G26" s="452">
        <f t="shared" si="0"/>
        <v>5000</v>
      </c>
      <c r="H26" s="452">
        <f t="shared" si="1"/>
        <v>500</v>
      </c>
      <c r="I26" s="453">
        <f t="shared" si="2"/>
        <v>5500</v>
      </c>
      <c r="J26" s="434"/>
      <c r="K26" s="434"/>
      <c r="L26" s="434"/>
      <c r="M26" s="452">
        <v>23</v>
      </c>
      <c r="N26" s="452" t="s">
        <v>33</v>
      </c>
      <c r="O26" s="452">
        <v>500</v>
      </c>
      <c r="P26" s="453">
        <f>SUMPRODUCT(--(O26=LetterProccessing!$F$9:$AQ$9),LetterProccessing!$F$8:$AQ$8)</f>
        <v>0</v>
      </c>
      <c r="Q26" s="462"/>
      <c r="R26" s="434"/>
    </row>
    <row r="27" spans="1:18" x14ac:dyDescent="0.25">
      <c r="A27" s="434"/>
      <c r="B27" s="452">
        <v>24</v>
      </c>
      <c r="C27" s="452" t="s">
        <v>43</v>
      </c>
      <c r="D27" s="452">
        <v>600</v>
      </c>
      <c r="E27" s="453">
        <f>SUMPRODUCT(--(D27=LetterProccessing!$F$9:$AQ$9),LetterProccessing!$F$8:$AQ$8)</f>
        <v>0</v>
      </c>
      <c r="F27" s="434"/>
      <c r="G27" s="452">
        <f t="shared" si="0"/>
        <v>6000</v>
      </c>
      <c r="H27" s="452">
        <f t="shared" si="1"/>
        <v>600</v>
      </c>
      <c r="I27" s="453">
        <f t="shared" si="2"/>
        <v>6600</v>
      </c>
      <c r="J27" s="434"/>
      <c r="K27" s="434"/>
      <c r="L27" s="434"/>
      <c r="M27" s="452">
        <v>24</v>
      </c>
      <c r="N27" s="452" t="s">
        <v>43</v>
      </c>
      <c r="O27" s="452">
        <v>600</v>
      </c>
      <c r="P27" s="453">
        <f>SUMPRODUCT(--(O27=LetterProccessing!$F$9:$AQ$9),LetterProccessing!$F$8:$AQ$8)</f>
        <v>0</v>
      </c>
      <c r="Q27" s="462"/>
      <c r="R27" s="434"/>
    </row>
    <row r="28" spans="1:18" x14ac:dyDescent="0.25">
      <c r="A28" s="434"/>
      <c r="B28" s="452">
        <v>25</v>
      </c>
      <c r="C28" s="452" t="s">
        <v>49</v>
      </c>
      <c r="D28" s="452">
        <v>700</v>
      </c>
      <c r="E28" s="453">
        <f>SUMPRODUCT(--(D28=LetterProccessing!$F$9:$AQ$9),LetterProccessing!$F$8:$AQ$8)</f>
        <v>0</v>
      </c>
      <c r="F28" s="434"/>
      <c r="G28" s="452">
        <f t="shared" si="0"/>
        <v>7000</v>
      </c>
      <c r="H28" s="452">
        <f t="shared" si="1"/>
        <v>700</v>
      </c>
      <c r="I28" s="453">
        <f t="shared" si="2"/>
        <v>7700</v>
      </c>
      <c r="J28" s="434"/>
      <c r="K28" s="434"/>
      <c r="L28" s="434"/>
      <c r="M28" s="452">
        <v>25</v>
      </c>
      <c r="N28" s="452" t="s">
        <v>49</v>
      </c>
      <c r="O28" s="452">
        <v>700</v>
      </c>
      <c r="P28" s="453">
        <f>SUMPRODUCT(--(O28=LetterProccessing!$F$9:$AQ$9),LetterProccessing!$F$8:$AQ$8)</f>
        <v>0</v>
      </c>
      <c r="Q28" s="462"/>
      <c r="R28" s="434"/>
    </row>
    <row r="29" spans="1:18" x14ac:dyDescent="0.25">
      <c r="A29" s="434"/>
      <c r="B29" s="452">
        <v>26</v>
      </c>
      <c r="C29" s="452" t="s">
        <v>63</v>
      </c>
      <c r="D29" s="452">
        <v>800</v>
      </c>
      <c r="E29" s="453">
        <f>SUMPRODUCT(--(D29=LetterProccessing!$F$9:$AQ$9),LetterProccessing!$F$8:$AQ$8)</f>
        <v>0</v>
      </c>
      <c r="F29" s="434"/>
      <c r="G29" s="452">
        <f t="shared" si="0"/>
        <v>8000</v>
      </c>
      <c r="H29" s="452">
        <f t="shared" si="1"/>
        <v>800</v>
      </c>
      <c r="I29" s="453">
        <f t="shared" si="2"/>
        <v>8800</v>
      </c>
      <c r="J29" s="434"/>
      <c r="K29" s="434"/>
      <c r="L29" s="434"/>
      <c r="M29" s="452">
        <v>26</v>
      </c>
      <c r="N29" s="452" t="s">
        <v>63</v>
      </c>
      <c r="O29" s="452">
        <v>800</v>
      </c>
      <c r="P29" s="453">
        <f>SUMPRODUCT(--(O29=LetterProccessing!$F$9:$AQ$9),LetterProccessing!$F$8:$AQ$8)</f>
        <v>0</v>
      </c>
      <c r="Q29" s="462"/>
      <c r="R29" s="434"/>
    </row>
    <row r="30" spans="1:18" x14ac:dyDescent="0.25">
      <c r="A30" s="434"/>
      <c r="B30" s="452">
        <v>27</v>
      </c>
      <c r="C30" s="452" t="s">
        <v>67</v>
      </c>
      <c r="D30" s="452">
        <v>900</v>
      </c>
      <c r="E30" s="453">
        <f>SUMPRODUCT(--(D30=LetterProccessing!$F$9:$AQ$9),LetterProccessing!$F$8:$AQ$8)</f>
        <v>0</v>
      </c>
      <c r="F30" s="434"/>
      <c r="G30" s="452">
        <f t="shared" si="0"/>
        <v>9000</v>
      </c>
      <c r="H30" s="452">
        <f t="shared" si="1"/>
        <v>900</v>
      </c>
      <c r="I30" s="453">
        <f t="shared" si="2"/>
        <v>9900</v>
      </c>
      <c r="J30" s="434"/>
      <c r="K30" s="434"/>
      <c r="L30" s="434"/>
      <c r="M30" s="452">
        <v>27</v>
      </c>
      <c r="N30" s="452" t="s">
        <v>67</v>
      </c>
      <c r="O30" s="452">
        <v>900</v>
      </c>
      <c r="P30" s="453">
        <f>SUMPRODUCT(--(O30=LetterProccessing!$F$9:$AQ$9),LetterProccessing!$F$8:$AQ$8)</f>
        <v>0</v>
      </c>
      <c r="Q30" s="462"/>
      <c r="R30" s="434"/>
    </row>
    <row r="31" spans="1:18" x14ac:dyDescent="0.25">
      <c r="A31" s="434"/>
      <c r="B31" s="452">
        <v>28</v>
      </c>
      <c r="C31" s="452" t="s">
        <v>72</v>
      </c>
      <c r="D31" s="452">
        <v>1000</v>
      </c>
      <c r="E31" s="453">
        <f>SUMPRODUCT(--(D31=LetterProccessing!$F$9:$AQ$9),LetterProccessing!$F$8:$AQ$8)</f>
        <v>0</v>
      </c>
      <c r="F31" s="434"/>
      <c r="G31" s="452">
        <f t="shared" si="0"/>
        <v>10000</v>
      </c>
      <c r="H31" s="452">
        <f t="shared" si="1"/>
        <v>1000</v>
      </c>
      <c r="I31" s="453">
        <f t="shared" si="2"/>
        <v>11000</v>
      </c>
      <c r="J31" s="434"/>
      <c r="K31" s="434"/>
      <c r="L31" s="434"/>
      <c r="M31" s="452">
        <v>28</v>
      </c>
      <c r="N31" s="452" t="s">
        <v>72</v>
      </c>
      <c r="O31" s="452">
        <v>1000</v>
      </c>
      <c r="P31" s="453">
        <f>SUMPRODUCT(--(O31=LetterProccessing!$F$9:$AQ$9),LetterProccessing!$F$8:$AQ$8)</f>
        <v>0</v>
      </c>
      <c r="Q31" s="462"/>
      <c r="R31" s="434"/>
    </row>
    <row r="32" spans="1:18" x14ac:dyDescent="0.25">
      <c r="A32" s="434"/>
      <c r="B32" s="434"/>
      <c r="C32" s="434"/>
      <c r="D32" s="513"/>
      <c r="E32" s="513"/>
      <c r="F32" s="434"/>
      <c r="G32" s="462"/>
      <c r="H32" s="462"/>
      <c r="I32" s="516">
        <f>SUM(I4:I31)</f>
        <v>65945</v>
      </c>
      <c r="J32" s="434"/>
      <c r="K32" s="434"/>
      <c r="L32" s="434"/>
      <c r="M32" s="434"/>
      <c r="N32" s="434"/>
      <c r="O32" s="512">
        <f>SUM(O4:O31)</f>
        <v>5995</v>
      </c>
      <c r="P32" s="512">
        <f>SUM(P4:P31)</f>
        <v>0</v>
      </c>
      <c r="Q32" s="434"/>
      <c r="R32" s="511"/>
    </row>
    <row r="33" spans="1:22" x14ac:dyDescent="0.25">
      <c r="A33" s="434"/>
      <c r="B33" s="434"/>
      <c r="C33" s="434"/>
      <c r="D33" s="434"/>
      <c r="E33" s="434"/>
      <c r="F33" s="434"/>
      <c r="G33" s="462"/>
      <c r="H33" s="462"/>
      <c r="I33" s="463" t="str">
        <f>"= 19 x "&amp;I32/19</f>
        <v>= 19 x 3470,78947368421</v>
      </c>
      <c r="J33" s="434"/>
      <c r="K33" s="434"/>
      <c r="L33" s="434"/>
      <c r="M33" s="434"/>
      <c r="N33" s="434"/>
      <c r="O33" s="434"/>
      <c r="P33" s="434"/>
      <c r="Q33" s="434"/>
      <c r="R33" s="434"/>
    </row>
    <row r="34" spans="1:22" x14ac:dyDescent="0.25">
      <c r="A34" s="434"/>
      <c r="B34" s="434"/>
      <c r="C34" s="434"/>
      <c r="D34" s="434"/>
      <c r="E34" s="434"/>
      <c r="F34" s="434"/>
      <c r="G34" s="434"/>
      <c r="H34" s="434"/>
      <c r="I34" s="464" t="s">
        <v>417</v>
      </c>
      <c r="J34" s="434"/>
      <c r="K34" s="434"/>
      <c r="L34" s="434"/>
      <c r="M34" s="434"/>
      <c r="N34" s="434"/>
      <c r="O34" s="516" t="s">
        <v>428</v>
      </c>
      <c r="P34" s="438">
        <f>_xlfn.NUMBERVALUE(CONCATENATE(P32,O32))</f>
        <v>5995</v>
      </c>
      <c r="Q34" s="434"/>
      <c r="R34" s="439"/>
      <c r="S34" s="449"/>
    </row>
    <row r="35" spans="1:22" x14ac:dyDescent="0.25">
      <c r="A35" s="434"/>
      <c r="B35" s="434"/>
      <c r="C35" s="434"/>
      <c r="D35" s="434"/>
      <c r="E35" s="434"/>
      <c r="F35" s="434"/>
      <c r="G35" s="434"/>
      <c r="H35" s="434"/>
      <c r="I35" s="465" t="s">
        <v>418</v>
      </c>
      <c r="J35" s="434"/>
      <c r="K35" s="434"/>
      <c r="L35" s="434"/>
      <c r="M35" s="434"/>
      <c r="N35" s="434"/>
      <c r="O35" s="434"/>
      <c r="P35" s="463" t="str">
        <f>"= 19 x "&amp;P34/19</f>
        <v>= 19 x 315,526315789474</v>
      </c>
      <c r="Q35" s="434"/>
      <c r="R35" s="439"/>
      <c r="S35" s="451"/>
    </row>
    <row r="36" spans="1:22" x14ac:dyDescent="0.25">
      <c r="A36" s="434"/>
      <c r="B36" s="434"/>
      <c r="C36" s="434"/>
      <c r="D36" s="446"/>
      <c r="E36" s="446"/>
      <c r="F36" s="446"/>
      <c r="G36" s="446"/>
      <c r="H36" s="446"/>
      <c r="I36" s="446">
        <f>MOD(I32,19)</f>
        <v>15</v>
      </c>
      <c r="J36" s="446"/>
      <c r="K36" s="434"/>
      <c r="L36" s="434"/>
      <c r="M36" s="434"/>
      <c r="N36" s="434"/>
      <c r="O36" s="434"/>
      <c r="P36" s="462" t="s">
        <v>426</v>
      </c>
      <c r="Q36" s="434"/>
      <c r="R36" s="439"/>
      <c r="S36" s="451"/>
      <c r="U36" s="446"/>
    </row>
    <row r="37" spans="1:22" x14ac:dyDescent="0.25">
      <c r="A37" s="439"/>
      <c r="B37" s="439"/>
      <c r="C37" s="439"/>
      <c r="D37" s="439"/>
      <c r="E37" s="439"/>
      <c r="F37" s="439"/>
      <c r="G37" s="439"/>
      <c r="H37" s="439"/>
      <c r="I37" s="439"/>
      <c r="J37" s="439"/>
      <c r="K37" s="439"/>
      <c r="L37" s="434"/>
      <c r="M37" s="434"/>
      <c r="N37" s="434"/>
      <c r="O37" s="434"/>
      <c r="P37" s="446">
        <f>MOD(P34,19)</f>
        <v>10</v>
      </c>
      <c r="Q37" s="515"/>
      <c r="R37" s="517"/>
      <c r="S37" s="451"/>
    </row>
    <row r="38" spans="1:22" x14ac:dyDescent="0.25">
      <c r="A38" s="439"/>
      <c r="B38" s="439"/>
      <c r="C38" s="439"/>
      <c r="D38" s="439"/>
      <c r="E38" s="439"/>
      <c r="F38" s="439"/>
      <c r="G38" s="439"/>
      <c r="H38" s="439"/>
      <c r="I38" s="439"/>
      <c r="J38" s="439"/>
      <c r="K38" s="439"/>
      <c r="L38" s="434"/>
      <c r="M38" s="434"/>
      <c r="N38" s="434"/>
      <c r="O38" s="434"/>
      <c r="P38" s="434"/>
      <c r="Q38" s="434"/>
      <c r="R38" s="439"/>
      <c r="S38" s="514"/>
    </row>
    <row r="39" spans="1:22" x14ac:dyDescent="0.25">
      <c r="A39" s="439"/>
      <c r="B39" s="439"/>
      <c r="C39" s="439"/>
      <c r="D39" s="439"/>
      <c r="E39" s="439"/>
      <c r="F39" s="439"/>
      <c r="G39" s="439"/>
      <c r="H39" s="439"/>
      <c r="I39" s="439"/>
      <c r="J39" s="439"/>
      <c r="K39" s="439"/>
      <c r="L39" s="434"/>
      <c r="M39" s="434"/>
      <c r="N39" s="434"/>
      <c r="O39" s="434" t="s">
        <v>429</v>
      </c>
      <c r="P39" s="520">
        <f>M31+O32</f>
        <v>6023</v>
      </c>
      <c r="Q39" s="439"/>
      <c r="R39" s="439"/>
      <c r="S39" s="451"/>
      <c r="T39" s="451"/>
      <c r="U39" s="451"/>
      <c r="V39" s="451"/>
    </row>
    <row r="40" spans="1:22" x14ac:dyDescent="0.25">
      <c r="A40" s="439"/>
      <c r="B40" s="439"/>
      <c r="C40" s="439"/>
      <c r="D40" s="439"/>
      <c r="E40" s="439"/>
      <c r="F40" s="439"/>
      <c r="G40" s="439"/>
      <c r="H40" s="439"/>
      <c r="I40" s="439"/>
      <c r="J40" s="439"/>
      <c r="K40" s="439"/>
      <c r="L40" s="434"/>
      <c r="M40" s="434"/>
      <c r="N40" s="434"/>
      <c r="O40" s="434"/>
      <c r="P40" s="463" t="str">
        <f>"= 19 x "&amp;P39/19</f>
        <v>= 19 x 317</v>
      </c>
      <c r="Q40" s="439"/>
      <c r="R40" s="439"/>
      <c r="S40" s="518"/>
      <c r="T40" s="518"/>
      <c r="U40" s="451"/>
      <c r="V40" s="451"/>
    </row>
    <row r="41" spans="1:22" x14ac:dyDescent="0.25">
      <c r="A41" s="439"/>
      <c r="B41" s="439"/>
      <c r="C41" s="439"/>
      <c r="D41" s="439"/>
      <c r="E41" s="439"/>
      <c r="F41" s="439"/>
      <c r="G41" s="439"/>
      <c r="H41" s="439"/>
      <c r="I41" s="439"/>
      <c r="J41" s="439"/>
      <c r="K41" s="439"/>
      <c r="L41" s="434"/>
      <c r="M41" s="434"/>
      <c r="N41" s="434"/>
      <c r="O41" s="439"/>
      <c r="P41" s="515">
        <f>MOD(P39,19)</f>
        <v>0</v>
      </c>
      <c r="Q41" s="439"/>
      <c r="R41" s="439"/>
      <c r="S41" s="451"/>
      <c r="T41" s="451"/>
      <c r="U41" s="451"/>
      <c r="V41" s="451"/>
    </row>
    <row r="42" spans="1:22" x14ac:dyDescent="0.25">
      <c r="A42" s="434"/>
      <c r="B42" s="434"/>
      <c r="C42" s="434"/>
      <c r="D42" s="434"/>
      <c r="E42" s="434"/>
      <c r="F42" s="434"/>
      <c r="G42" s="434"/>
      <c r="H42" s="434"/>
      <c r="I42" s="434"/>
      <c r="J42" s="434"/>
      <c r="K42" s="434"/>
      <c r="L42" s="434"/>
      <c r="M42" s="434"/>
      <c r="N42" s="434"/>
      <c r="O42" s="434"/>
      <c r="P42" s="439"/>
      <c r="Q42" s="519"/>
      <c r="R42" s="519"/>
      <c r="S42" s="518"/>
      <c r="T42" s="518"/>
      <c r="U42" s="451"/>
      <c r="V42" s="451"/>
    </row>
    <row r="43" spans="1:22" x14ac:dyDescent="0.25">
      <c r="P43" s="451"/>
      <c r="Q43" s="451"/>
      <c r="R43" s="451"/>
      <c r="S43" s="451"/>
      <c r="T43" s="451"/>
      <c r="U43" s="451"/>
      <c r="V43" s="451"/>
    </row>
    <row r="44" spans="1:22" x14ac:dyDescent="0.25">
      <c r="P44" s="451"/>
      <c r="Q44" s="451"/>
      <c r="R44" s="451"/>
      <c r="S44" s="451"/>
      <c r="T44" s="451"/>
      <c r="U44" s="451"/>
      <c r="V44" s="451"/>
    </row>
    <row r="45" spans="1:22" x14ac:dyDescent="0.25">
      <c r="P45" s="451"/>
      <c r="Q45" s="451"/>
      <c r="R45" s="451"/>
      <c r="S45" s="451"/>
      <c r="T45" s="451"/>
      <c r="U45" s="451"/>
      <c r="V45" s="451"/>
    </row>
    <row r="46" spans="1:22" x14ac:dyDescent="0.25">
      <c r="P46" s="451"/>
      <c r="Q46" s="451"/>
      <c r="R46" s="451"/>
      <c r="S46" s="451"/>
      <c r="T46" s="451"/>
      <c r="U46" s="451"/>
      <c r="V46" s="451"/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125"/>
  <sheetViews>
    <sheetView workbookViewId="0">
      <selection activeCell="L129" sqref="L129"/>
    </sheetView>
  </sheetViews>
  <sheetFormatPr defaultRowHeight="15" x14ac:dyDescent="0.25"/>
  <cols>
    <col min="1" max="1" width="9.140625" style="447"/>
    <col min="2" max="2" width="9" style="447" bestFit="1" customWidth="1"/>
    <col min="3" max="3" width="8.42578125" style="447" bestFit="1" customWidth="1"/>
    <col min="4" max="4" width="16" style="447" bestFit="1" customWidth="1"/>
    <col min="5" max="5" width="9.85546875" style="447" bestFit="1" customWidth="1"/>
    <col min="6" max="6" width="13.42578125" style="447" bestFit="1" customWidth="1"/>
    <col min="7" max="7" width="2" style="447" bestFit="1" customWidth="1"/>
    <col min="8" max="16384" width="9.140625" style="447"/>
  </cols>
  <sheetData>
    <row r="2" spans="1:8" x14ac:dyDescent="0.25">
      <c r="A2" s="434"/>
      <c r="B2" s="561"/>
      <c r="C2" s="561"/>
      <c r="D2" s="561"/>
      <c r="E2" s="561"/>
      <c r="F2" s="561"/>
      <c r="G2" s="434"/>
      <c r="H2" s="434"/>
    </row>
    <row r="3" spans="1:8" x14ac:dyDescent="0.25">
      <c r="A3" s="434"/>
      <c r="B3" s="562" t="s">
        <v>228</v>
      </c>
      <c r="C3" s="562" t="s">
        <v>456</v>
      </c>
      <c r="D3" s="562" t="s">
        <v>457</v>
      </c>
      <c r="E3" s="562" t="s">
        <v>458</v>
      </c>
      <c r="F3" s="562" t="s">
        <v>373</v>
      </c>
      <c r="G3" s="434"/>
      <c r="H3" s="434"/>
    </row>
    <row r="4" spans="1:8" ht="15.75" x14ac:dyDescent="0.25">
      <c r="A4" s="434"/>
      <c r="B4" s="563">
        <v>1</v>
      </c>
      <c r="C4" s="564" t="s">
        <v>459</v>
      </c>
      <c r="D4" s="565" t="s">
        <v>460</v>
      </c>
      <c r="E4" s="563">
        <v>7</v>
      </c>
      <c r="F4" s="563">
        <v>525</v>
      </c>
      <c r="G4" s="434"/>
      <c r="H4" s="434"/>
    </row>
    <row r="5" spans="1:8" ht="15.75" x14ac:dyDescent="0.25">
      <c r="A5" s="434"/>
      <c r="B5" s="563">
        <v>2</v>
      </c>
      <c r="C5" s="564" t="s">
        <v>461</v>
      </c>
      <c r="D5" s="565" t="s">
        <v>462</v>
      </c>
      <c r="E5" s="563">
        <v>6</v>
      </c>
      <c r="F5" s="563">
        <v>338</v>
      </c>
      <c r="G5" s="434"/>
      <c r="H5" s="434"/>
    </row>
    <row r="6" spans="1:8" ht="15.75" x14ac:dyDescent="0.25">
      <c r="A6" s="434"/>
      <c r="B6" s="563">
        <v>3</v>
      </c>
      <c r="C6" s="564" t="s">
        <v>463</v>
      </c>
      <c r="D6" s="565" t="s">
        <v>464</v>
      </c>
      <c r="E6" s="563">
        <v>7</v>
      </c>
      <c r="F6" s="563">
        <v>392</v>
      </c>
      <c r="G6" s="434"/>
      <c r="H6" s="434"/>
    </row>
    <row r="7" spans="1:8" ht="15.75" x14ac:dyDescent="0.25">
      <c r="A7" s="434"/>
      <c r="B7" s="563">
        <v>4</v>
      </c>
      <c r="C7" s="564" t="s">
        <v>465</v>
      </c>
      <c r="D7" s="565" t="s">
        <v>466</v>
      </c>
      <c r="E7" s="563">
        <v>6</v>
      </c>
      <c r="F7" s="563">
        <v>143</v>
      </c>
      <c r="G7" s="434"/>
      <c r="H7" s="434"/>
    </row>
    <row r="8" spans="1:8" ht="15.75" x14ac:dyDescent="0.25">
      <c r="A8" s="434"/>
      <c r="B8" s="563">
        <v>5</v>
      </c>
      <c r="C8" s="564" t="s">
        <v>467</v>
      </c>
      <c r="D8" s="565" t="s">
        <v>468</v>
      </c>
      <c r="E8" s="563">
        <v>7</v>
      </c>
      <c r="F8" s="563">
        <v>91</v>
      </c>
      <c r="G8" s="434"/>
      <c r="H8" s="434"/>
    </row>
    <row r="9" spans="1:8" ht="15.75" x14ac:dyDescent="0.25">
      <c r="A9" s="434"/>
      <c r="B9" s="563">
        <v>6</v>
      </c>
      <c r="C9" s="564" t="s">
        <v>469</v>
      </c>
      <c r="D9" s="565" t="s">
        <v>470</v>
      </c>
      <c r="E9" s="563">
        <v>7</v>
      </c>
      <c r="F9" s="563">
        <v>193</v>
      </c>
      <c r="G9" s="434"/>
      <c r="H9" s="434"/>
    </row>
    <row r="10" spans="1:8" ht="15.75" x14ac:dyDescent="0.25">
      <c r="A10" s="434"/>
      <c r="B10" s="563">
        <v>7</v>
      </c>
      <c r="C10" s="564" t="s">
        <v>471</v>
      </c>
      <c r="D10" s="565" t="s">
        <v>472</v>
      </c>
      <c r="E10" s="563">
        <v>7</v>
      </c>
      <c r="F10" s="563">
        <v>383</v>
      </c>
      <c r="G10" s="434"/>
      <c r="H10" s="434"/>
    </row>
    <row r="11" spans="1:8" ht="15.75" x14ac:dyDescent="0.25">
      <c r="A11" s="434"/>
      <c r="B11" s="563">
        <v>8</v>
      </c>
      <c r="C11" s="564" t="s">
        <v>473</v>
      </c>
      <c r="D11" s="565" t="s">
        <v>474</v>
      </c>
      <c r="E11" s="563">
        <v>7</v>
      </c>
      <c r="F11" s="563">
        <v>193</v>
      </c>
      <c r="G11" s="434"/>
      <c r="H11" s="434"/>
    </row>
    <row r="12" spans="1:8" ht="15.75" x14ac:dyDescent="0.25">
      <c r="A12" s="434"/>
      <c r="B12" s="563">
        <v>9</v>
      </c>
      <c r="C12" s="564" t="s">
        <v>475</v>
      </c>
      <c r="D12" s="565" t="s">
        <v>476</v>
      </c>
      <c r="E12" s="563">
        <v>6</v>
      </c>
      <c r="F12" s="563">
        <v>444</v>
      </c>
      <c r="G12" s="434"/>
      <c r="H12" s="434"/>
    </row>
    <row r="13" spans="1:8" ht="15.75" x14ac:dyDescent="0.25">
      <c r="A13" s="434"/>
      <c r="B13" s="563">
        <v>10</v>
      </c>
      <c r="C13" s="564" t="s">
        <v>477</v>
      </c>
      <c r="D13" s="565" t="s">
        <v>478</v>
      </c>
      <c r="E13" s="563">
        <v>4</v>
      </c>
      <c r="F13" s="563">
        <v>126</v>
      </c>
      <c r="G13" s="434"/>
      <c r="H13" s="434"/>
    </row>
    <row r="14" spans="1:8" ht="15.75" x14ac:dyDescent="0.25">
      <c r="A14" s="434"/>
      <c r="B14" s="563">
        <v>11</v>
      </c>
      <c r="C14" s="564" t="s">
        <v>479</v>
      </c>
      <c r="D14" s="565" t="s">
        <v>480</v>
      </c>
      <c r="E14" s="563">
        <v>3</v>
      </c>
      <c r="F14" s="563">
        <v>15</v>
      </c>
      <c r="G14" s="434"/>
      <c r="H14" s="434"/>
    </row>
    <row r="15" spans="1:8" ht="15.75" x14ac:dyDescent="0.25">
      <c r="A15" s="434"/>
      <c r="B15" s="563">
        <v>12</v>
      </c>
      <c r="C15" s="564" t="s">
        <v>481</v>
      </c>
      <c r="D15" s="565" t="s">
        <v>482</v>
      </c>
      <c r="E15" s="563">
        <v>4</v>
      </c>
      <c r="F15" s="563">
        <v>156</v>
      </c>
      <c r="G15" s="434"/>
      <c r="H15" s="434"/>
    </row>
    <row r="16" spans="1:8" ht="15.75" x14ac:dyDescent="0.25">
      <c r="A16" s="434"/>
      <c r="B16" s="563">
        <v>13</v>
      </c>
      <c r="C16" s="564" t="s">
        <v>483</v>
      </c>
      <c r="D16" s="565" t="s">
        <v>484</v>
      </c>
      <c r="E16" s="563">
        <v>5</v>
      </c>
      <c r="F16" s="563">
        <v>305</v>
      </c>
      <c r="G16" s="434"/>
      <c r="H16" s="434"/>
    </row>
    <row r="17" spans="1:8" ht="15.75" x14ac:dyDescent="0.25">
      <c r="A17" s="434"/>
      <c r="B17" s="563">
        <v>14</v>
      </c>
      <c r="C17" s="564" t="s">
        <v>485</v>
      </c>
      <c r="D17" s="565" t="s">
        <v>486</v>
      </c>
      <c r="E17" s="563">
        <v>7</v>
      </c>
      <c r="F17" s="563">
        <v>259</v>
      </c>
      <c r="G17" s="434"/>
      <c r="H17" s="434"/>
    </row>
    <row r="18" spans="1:8" ht="15.75" x14ac:dyDescent="0.25">
      <c r="A18" s="434"/>
      <c r="B18" s="563">
        <v>15</v>
      </c>
      <c r="C18" s="564" t="s">
        <v>487</v>
      </c>
      <c r="D18" s="565" t="s">
        <v>488</v>
      </c>
      <c r="E18" s="563">
        <v>5</v>
      </c>
      <c r="F18" s="563">
        <v>242</v>
      </c>
      <c r="G18" s="434"/>
      <c r="H18" s="434"/>
    </row>
    <row r="19" spans="1:8" ht="15.75" x14ac:dyDescent="0.25">
      <c r="A19" s="434"/>
      <c r="B19" s="563">
        <v>16</v>
      </c>
      <c r="C19" s="564" t="s">
        <v>489</v>
      </c>
      <c r="D19" s="565" t="s">
        <v>490</v>
      </c>
      <c r="E19" s="563">
        <v>5</v>
      </c>
      <c r="F19" s="563">
        <v>119</v>
      </c>
      <c r="G19" s="434"/>
      <c r="H19" s="434"/>
    </row>
    <row r="20" spans="1:8" ht="15.75" x14ac:dyDescent="0.25">
      <c r="A20" s="434"/>
      <c r="B20" s="563">
        <v>17</v>
      </c>
      <c r="C20" s="564" t="s">
        <v>491</v>
      </c>
      <c r="D20" s="565" t="s">
        <v>492</v>
      </c>
      <c r="E20" s="563">
        <v>7</v>
      </c>
      <c r="F20" s="563">
        <v>294</v>
      </c>
      <c r="G20" s="434"/>
      <c r="H20" s="434"/>
    </row>
    <row r="21" spans="1:8" ht="15.75" x14ac:dyDescent="0.25">
      <c r="A21" s="434"/>
      <c r="B21" s="563">
        <v>18</v>
      </c>
      <c r="C21" s="564" t="s">
        <v>493</v>
      </c>
      <c r="D21" s="565" t="s">
        <v>494</v>
      </c>
      <c r="E21" s="563">
        <v>5</v>
      </c>
      <c r="F21" s="563">
        <v>136</v>
      </c>
      <c r="G21" s="434"/>
      <c r="H21" s="434"/>
    </row>
    <row r="22" spans="1:8" ht="15.75" x14ac:dyDescent="0.25">
      <c r="A22" s="434"/>
      <c r="B22" s="563">
        <v>19</v>
      </c>
      <c r="C22" s="564" t="s">
        <v>495</v>
      </c>
      <c r="D22" s="565" t="s">
        <v>496</v>
      </c>
      <c r="E22" s="563">
        <v>4</v>
      </c>
      <c r="F22" s="563">
        <v>290</v>
      </c>
      <c r="G22" s="434"/>
      <c r="H22" s="434"/>
    </row>
    <row r="23" spans="1:8" ht="15.75" x14ac:dyDescent="0.25">
      <c r="A23" s="434"/>
      <c r="B23" s="563">
        <v>20</v>
      </c>
      <c r="C23" s="564" t="s">
        <v>497</v>
      </c>
      <c r="D23" s="565" t="s">
        <v>498</v>
      </c>
      <c r="E23" s="563">
        <v>2</v>
      </c>
      <c r="F23" s="563">
        <v>14</v>
      </c>
      <c r="G23" s="434"/>
      <c r="H23" s="434"/>
    </row>
    <row r="24" spans="1:8" ht="15.75" x14ac:dyDescent="0.25">
      <c r="A24" s="434"/>
      <c r="B24" s="563">
        <v>21</v>
      </c>
      <c r="C24" s="564" t="s">
        <v>499</v>
      </c>
      <c r="D24" s="565" t="s">
        <v>500</v>
      </c>
      <c r="E24" s="563">
        <v>8</v>
      </c>
      <c r="F24" s="563">
        <v>96</v>
      </c>
      <c r="G24" s="434"/>
      <c r="H24" s="434"/>
    </row>
    <row r="25" spans="1:8" ht="15.75" x14ac:dyDescent="0.25">
      <c r="A25" s="434"/>
      <c r="B25" s="563">
        <v>22</v>
      </c>
      <c r="C25" s="564" t="s">
        <v>501</v>
      </c>
      <c r="D25" s="565" t="s">
        <v>502</v>
      </c>
      <c r="E25" s="563">
        <v>4</v>
      </c>
      <c r="F25" s="563">
        <v>42</v>
      </c>
      <c r="G25" s="434"/>
      <c r="H25" s="434"/>
    </row>
    <row r="26" spans="1:8" ht="15.75" x14ac:dyDescent="0.25">
      <c r="A26" s="434"/>
      <c r="B26" s="563">
        <v>23</v>
      </c>
      <c r="C26" s="564" t="s">
        <v>503</v>
      </c>
      <c r="D26" s="565" t="s">
        <v>504</v>
      </c>
      <c r="E26" s="563">
        <v>8</v>
      </c>
      <c r="F26" s="563">
        <v>223</v>
      </c>
      <c r="G26" s="434"/>
      <c r="H26" s="434"/>
    </row>
    <row r="27" spans="1:8" ht="15.75" x14ac:dyDescent="0.25">
      <c r="A27" s="434"/>
      <c r="B27" s="563">
        <v>24</v>
      </c>
      <c r="C27" s="564" t="s">
        <v>505</v>
      </c>
      <c r="D27" s="565" t="s">
        <v>506</v>
      </c>
      <c r="E27" s="563">
        <v>5</v>
      </c>
      <c r="F27" s="563">
        <v>287</v>
      </c>
      <c r="G27" s="434"/>
      <c r="H27" s="434"/>
    </row>
    <row r="28" spans="1:8" ht="15.75" x14ac:dyDescent="0.25">
      <c r="A28" s="434"/>
      <c r="B28" s="563">
        <v>25</v>
      </c>
      <c r="C28" s="564" t="s">
        <v>507</v>
      </c>
      <c r="D28" s="565" t="s">
        <v>508</v>
      </c>
      <c r="E28" s="563">
        <v>7</v>
      </c>
      <c r="F28" s="563">
        <v>462</v>
      </c>
      <c r="G28" s="434"/>
      <c r="H28" s="434"/>
    </row>
    <row r="29" spans="1:8" ht="15.75" x14ac:dyDescent="0.25">
      <c r="A29" s="434"/>
      <c r="B29" s="563">
        <v>26</v>
      </c>
      <c r="C29" s="564" t="s">
        <v>509</v>
      </c>
      <c r="D29" s="565" t="s">
        <v>510</v>
      </c>
      <c r="E29" s="563">
        <v>7</v>
      </c>
      <c r="F29" s="563">
        <v>603</v>
      </c>
      <c r="G29" s="434"/>
      <c r="H29" s="434"/>
    </row>
    <row r="30" spans="1:8" ht="15.75" x14ac:dyDescent="0.25">
      <c r="A30" s="434"/>
      <c r="B30" s="563">
        <v>27</v>
      </c>
      <c r="C30" s="564" t="s">
        <v>511</v>
      </c>
      <c r="D30" s="565" t="s">
        <v>512</v>
      </c>
      <c r="E30" s="563">
        <v>5</v>
      </c>
      <c r="F30" s="563">
        <v>151</v>
      </c>
      <c r="G30" s="434"/>
      <c r="H30" s="434"/>
    </row>
    <row r="31" spans="1:8" ht="15.75" x14ac:dyDescent="0.25">
      <c r="A31" s="434"/>
      <c r="B31" s="563">
        <v>28</v>
      </c>
      <c r="C31" s="564" t="s">
        <v>513</v>
      </c>
      <c r="D31" s="565" t="s">
        <v>514</v>
      </c>
      <c r="E31" s="563">
        <v>5</v>
      </c>
      <c r="F31" s="563">
        <v>311</v>
      </c>
      <c r="G31" s="434"/>
      <c r="H31" s="434"/>
    </row>
    <row r="32" spans="1:8" ht="15.75" x14ac:dyDescent="0.25">
      <c r="A32" s="434"/>
      <c r="B32" s="563">
        <v>29</v>
      </c>
      <c r="C32" s="564" t="s">
        <v>515</v>
      </c>
      <c r="D32" s="565" t="s">
        <v>516</v>
      </c>
      <c r="E32" s="563">
        <v>8</v>
      </c>
      <c r="F32" s="563">
        <v>579</v>
      </c>
      <c r="G32" s="434"/>
      <c r="H32" s="434"/>
    </row>
    <row r="33" spans="1:8" ht="15.75" x14ac:dyDescent="0.25">
      <c r="A33" s="434"/>
      <c r="B33" s="563">
        <v>30</v>
      </c>
      <c r="C33" s="564" t="s">
        <v>517</v>
      </c>
      <c r="D33" s="565" t="s">
        <v>518</v>
      </c>
      <c r="E33" s="563">
        <v>5</v>
      </c>
      <c r="F33" s="563">
        <v>277</v>
      </c>
      <c r="G33" s="434"/>
      <c r="H33" s="434"/>
    </row>
    <row r="34" spans="1:8" ht="15.75" x14ac:dyDescent="0.25">
      <c r="A34" s="434"/>
      <c r="B34" s="563">
        <v>31</v>
      </c>
      <c r="C34" s="564" t="s">
        <v>519</v>
      </c>
      <c r="D34" s="565" t="s">
        <v>520</v>
      </c>
      <c r="E34" s="563">
        <v>5</v>
      </c>
      <c r="F34" s="563">
        <v>221</v>
      </c>
      <c r="G34" s="434"/>
      <c r="H34" s="434"/>
    </row>
    <row r="35" spans="1:8" ht="15.75" x14ac:dyDescent="0.25">
      <c r="A35" s="434"/>
      <c r="B35" s="563">
        <v>32</v>
      </c>
      <c r="C35" s="564" t="s">
        <v>521</v>
      </c>
      <c r="D35" s="565" t="s">
        <v>522</v>
      </c>
      <c r="E35" s="563">
        <v>6</v>
      </c>
      <c r="F35" s="563">
        <v>103</v>
      </c>
      <c r="G35" s="434"/>
      <c r="H35" s="434"/>
    </row>
    <row r="36" spans="1:8" ht="15.75" x14ac:dyDescent="0.25">
      <c r="A36" s="434"/>
      <c r="B36" s="563">
        <v>33</v>
      </c>
      <c r="C36" s="564" t="s">
        <v>523</v>
      </c>
      <c r="D36" s="565" t="s">
        <v>524</v>
      </c>
      <c r="E36" s="563">
        <v>7</v>
      </c>
      <c r="F36" s="563">
        <v>50</v>
      </c>
      <c r="G36" s="434"/>
      <c r="H36" s="434"/>
    </row>
    <row r="37" spans="1:8" ht="15.75" x14ac:dyDescent="0.25">
      <c r="A37" s="434"/>
      <c r="B37" s="563">
        <v>34</v>
      </c>
      <c r="C37" s="564" t="s">
        <v>525</v>
      </c>
      <c r="D37" s="565" t="s">
        <v>526</v>
      </c>
      <c r="E37" s="563">
        <v>3</v>
      </c>
      <c r="F37" s="563">
        <v>63</v>
      </c>
      <c r="G37" s="434"/>
      <c r="H37" s="434"/>
    </row>
    <row r="38" spans="1:8" ht="15.75" x14ac:dyDescent="0.25">
      <c r="A38" s="434"/>
      <c r="B38" s="563">
        <v>35</v>
      </c>
      <c r="C38" s="564" t="s">
        <v>527</v>
      </c>
      <c r="D38" s="565" t="s">
        <v>528</v>
      </c>
      <c r="E38" s="563">
        <v>4</v>
      </c>
      <c r="F38" s="563">
        <v>290</v>
      </c>
      <c r="G38" s="434"/>
      <c r="H38" s="434"/>
    </row>
    <row r="39" spans="1:8" ht="15.75" x14ac:dyDescent="0.25">
      <c r="A39" s="434"/>
      <c r="B39" s="563">
        <v>36</v>
      </c>
      <c r="C39" s="564" t="s">
        <v>529</v>
      </c>
      <c r="D39" s="565" t="s">
        <v>530</v>
      </c>
      <c r="E39" s="563">
        <v>2</v>
      </c>
      <c r="F39" s="563">
        <v>70</v>
      </c>
      <c r="G39" s="434"/>
      <c r="H39" s="434"/>
    </row>
    <row r="40" spans="1:8" ht="15.75" x14ac:dyDescent="0.25">
      <c r="A40" s="434"/>
      <c r="B40" s="563">
        <v>37</v>
      </c>
      <c r="C40" s="564" t="s">
        <v>531</v>
      </c>
      <c r="D40" s="565" t="s">
        <v>532</v>
      </c>
      <c r="E40" s="563">
        <v>7</v>
      </c>
      <c r="F40" s="563">
        <v>603</v>
      </c>
      <c r="G40" s="434"/>
      <c r="H40" s="434"/>
    </row>
    <row r="41" spans="1:8" ht="15.75" x14ac:dyDescent="0.25">
      <c r="A41" s="434"/>
      <c r="B41" s="563">
        <v>38</v>
      </c>
      <c r="C41" s="564" t="s">
        <v>61</v>
      </c>
      <c r="D41" s="565" t="s">
        <v>533</v>
      </c>
      <c r="E41" s="563">
        <v>1</v>
      </c>
      <c r="F41" s="563">
        <v>90</v>
      </c>
      <c r="G41" s="434"/>
      <c r="H41" s="434"/>
    </row>
    <row r="42" spans="1:8" ht="15.75" x14ac:dyDescent="0.25">
      <c r="A42" s="434"/>
      <c r="B42" s="563">
        <v>39</v>
      </c>
      <c r="C42" s="564" t="s">
        <v>534</v>
      </c>
      <c r="D42" s="565" t="s">
        <v>535</v>
      </c>
      <c r="E42" s="563">
        <v>5</v>
      </c>
      <c r="F42" s="563">
        <v>278</v>
      </c>
      <c r="G42" s="434"/>
      <c r="H42" s="434"/>
    </row>
    <row r="43" spans="1:8" ht="15.75" x14ac:dyDescent="0.25">
      <c r="A43" s="434"/>
      <c r="B43" s="563">
        <v>40</v>
      </c>
      <c r="C43" s="564" t="s">
        <v>536</v>
      </c>
      <c r="D43" s="565" t="s">
        <v>537</v>
      </c>
      <c r="E43" s="563">
        <v>4</v>
      </c>
      <c r="F43" s="563">
        <v>1281</v>
      </c>
      <c r="G43" s="434"/>
      <c r="H43" s="434"/>
    </row>
    <row r="44" spans="1:8" ht="15.75" x14ac:dyDescent="0.25">
      <c r="A44" s="434"/>
      <c r="B44" s="563">
        <v>41</v>
      </c>
      <c r="C44" s="564" t="s">
        <v>538</v>
      </c>
      <c r="D44" s="565" t="s">
        <v>539</v>
      </c>
      <c r="E44" s="563">
        <v>4</v>
      </c>
      <c r="F44" s="563">
        <v>600</v>
      </c>
      <c r="G44" s="434"/>
      <c r="H44" s="434"/>
    </row>
    <row r="45" spans="1:8" ht="15.75" x14ac:dyDescent="0.25">
      <c r="A45" s="434"/>
      <c r="B45" s="563">
        <v>42</v>
      </c>
      <c r="C45" s="564" t="s">
        <v>540</v>
      </c>
      <c r="D45" s="565" t="s">
        <v>541</v>
      </c>
      <c r="E45" s="563">
        <v>6</v>
      </c>
      <c r="F45" s="563">
        <v>547</v>
      </c>
      <c r="G45" s="434"/>
      <c r="H45" s="434"/>
    </row>
    <row r="46" spans="1:8" ht="15.75" x14ac:dyDescent="0.25">
      <c r="A46" s="434"/>
      <c r="B46" s="563">
        <v>43</v>
      </c>
      <c r="C46" s="564" t="s">
        <v>542</v>
      </c>
      <c r="D46" s="565" t="s">
        <v>543</v>
      </c>
      <c r="E46" s="563">
        <v>6</v>
      </c>
      <c r="F46" s="563">
        <v>918</v>
      </c>
      <c r="G46" s="434"/>
      <c r="H46" s="434"/>
    </row>
    <row r="47" spans="1:8" ht="15.75" x14ac:dyDescent="0.25">
      <c r="A47" s="434"/>
      <c r="B47" s="563">
        <v>44</v>
      </c>
      <c r="C47" s="564" t="s">
        <v>544</v>
      </c>
      <c r="D47" s="565" t="s">
        <v>545</v>
      </c>
      <c r="E47" s="563">
        <v>6</v>
      </c>
      <c r="F47" s="563">
        <v>686</v>
      </c>
      <c r="G47" s="434"/>
      <c r="H47" s="434"/>
    </row>
    <row r="48" spans="1:8" ht="15.75" x14ac:dyDescent="0.25">
      <c r="A48" s="434"/>
      <c r="B48" s="563">
        <v>45</v>
      </c>
      <c r="C48" s="564" t="s">
        <v>546</v>
      </c>
      <c r="D48" s="565" t="s">
        <v>547</v>
      </c>
      <c r="E48" s="563">
        <v>7</v>
      </c>
      <c r="F48" s="563">
        <v>550</v>
      </c>
      <c r="G48" s="434"/>
      <c r="H48" s="434"/>
    </row>
    <row r="49" spans="1:8" ht="15.75" x14ac:dyDescent="0.25">
      <c r="A49" s="434"/>
      <c r="B49" s="563">
        <v>46</v>
      </c>
      <c r="C49" s="564" t="s">
        <v>548</v>
      </c>
      <c r="D49" s="565" t="s">
        <v>549</v>
      </c>
      <c r="E49" s="563">
        <v>7</v>
      </c>
      <c r="F49" s="563">
        <v>221</v>
      </c>
      <c r="G49" s="434"/>
      <c r="H49" s="434"/>
    </row>
    <row r="50" spans="1:8" ht="15.75" x14ac:dyDescent="0.25">
      <c r="A50" s="434"/>
      <c r="B50" s="563">
        <v>47</v>
      </c>
      <c r="C50" s="564" t="s">
        <v>550</v>
      </c>
      <c r="D50" s="565" t="s">
        <v>551</v>
      </c>
      <c r="E50" s="563">
        <v>4</v>
      </c>
      <c r="F50" s="563">
        <v>92</v>
      </c>
      <c r="G50" s="434"/>
      <c r="H50" s="434"/>
    </row>
    <row r="51" spans="1:8" ht="15.75" x14ac:dyDescent="0.25">
      <c r="A51" s="434"/>
      <c r="B51" s="563">
        <v>48</v>
      </c>
      <c r="C51" s="564" t="s">
        <v>552</v>
      </c>
      <c r="D51" s="565" t="s">
        <v>553</v>
      </c>
      <c r="E51" s="563">
        <v>5</v>
      </c>
      <c r="F51" s="563">
        <v>519</v>
      </c>
      <c r="G51" s="434"/>
      <c r="H51" s="434"/>
    </row>
    <row r="52" spans="1:8" ht="15.75" x14ac:dyDescent="0.25">
      <c r="A52" s="434"/>
      <c r="B52" s="563">
        <v>49</v>
      </c>
      <c r="C52" s="564" t="s">
        <v>554</v>
      </c>
      <c r="D52" s="565" t="s">
        <v>555</v>
      </c>
      <c r="E52" s="563">
        <v>7</v>
      </c>
      <c r="F52" s="563">
        <v>643</v>
      </c>
      <c r="G52" s="434"/>
      <c r="H52" s="434"/>
    </row>
    <row r="53" spans="1:8" ht="15.75" x14ac:dyDescent="0.25">
      <c r="A53" s="434"/>
      <c r="B53" s="563">
        <v>50</v>
      </c>
      <c r="C53" s="564" t="s">
        <v>78</v>
      </c>
      <c r="D53" s="565" t="s">
        <v>556</v>
      </c>
      <c r="E53" s="563">
        <v>1</v>
      </c>
      <c r="F53" s="563">
        <v>100</v>
      </c>
      <c r="G53" s="434"/>
      <c r="H53" s="434"/>
    </row>
    <row r="54" spans="1:8" ht="15.75" x14ac:dyDescent="0.25">
      <c r="A54" s="434"/>
      <c r="B54" s="563">
        <v>51</v>
      </c>
      <c r="C54" s="564" t="s">
        <v>557</v>
      </c>
      <c r="D54" s="565" t="s">
        <v>558</v>
      </c>
      <c r="E54" s="563">
        <v>8</v>
      </c>
      <c r="F54" s="563">
        <v>1343</v>
      </c>
      <c r="G54" s="434"/>
      <c r="H54" s="434"/>
    </row>
    <row r="55" spans="1:8" ht="15.75" x14ac:dyDescent="0.25">
      <c r="A55" s="434"/>
      <c r="B55" s="563">
        <v>52</v>
      </c>
      <c r="C55" s="564" t="s">
        <v>559</v>
      </c>
      <c r="D55" s="565" t="s">
        <v>560</v>
      </c>
      <c r="E55" s="563">
        <v>5</v>
      </c>
      <c r="F55" s="563">
        <v>246</v>
      </c>
      <c r="G55" s="434"/>
      <c r="H55" s="434"/>
    </row>
    <row r="56" spans="1:8" ht="15.75" x14ac:dyDescent="0.25">
      <c r="A56" s="434"/>
      <c r="B56" s="563">
        <v>53</v>
      </c>
      <c r="C56" s="564" t="s">
        <v>561</v>
      </c>
      <c r="D56" s="565" t="s">
        <v>562</v>
      </c>
      <c r="E56" s="563">
        <v>5</v>
      </c>
      <c r="F56" s="563">
        <v>124</v>
      </c>
      <c r="G56" s="434"/>
      <c r="H56" s="434"/>
    </row>
    <row r="57" spans="1:8" ht="15.75" x14ac:dyDescent="0.25">
      <c r="A57" s="434"/>
      <c r="B57" s="563">
        <v>54</v>
      </c>
      <c r="C57" s="564" t="s">
        <v>563</v>
      </c>
      <c r="D57" s="565" t="s">
        <v>564</v>
      </c>
      <c r="E57" s="563">
        <v>5</v>
      </c>
      <c r="F57" s="563">
        <v>371</v>
      </c>
      <c r="G57" s="434"/>
      <c r="H57" s="434"/>
    </row>
    <row r="58" spans="1:8" ht="15.75" x14ac:dyDescent="0.25">
      <c r="A58" s="434"/>
      <c r="B58" s="563">
        <v>55</v>
      </c>
      <c r="C58" s="564" t="s">
        <v>565</v>
      </c>
      <c r="D58" s="565" t="s">
        <v>566</v>
      </c>
      <c r="E58" s="563">
        <v>6</v>
      </c>
      <c r="F58" s="563">
        <v>329</v>
      </c>
      <c r="G58" s="434"/>
      <c r="H58" s="434"/>
    </row>
    <row r="59" spans="1:8" ht="15.75" x14ac:dyDescent="0.25">
      <c r="A59" s="434"/>
      <c r="B59" s="563">
        <v>56</v>
      </c>
      <c r="C59" s="564" t="s">
        <v>567</v>
      </c>
      <c r="D59" s="565" t="s">
        <v>568</v>
      </c>
      <c r="E59" s="563">
        <v>7</v>
      </c>
      <c r="F59" s="563">
        <v>213</v>
      </c>
      <c r="G59" s="434"/>
      <c r="H59" s="434"/>
    </row>
    <row r="60" spans="1:8" ht="15.75" x14ac:dyDescent="0.25">
      <c r="A60" s="434"/>
      <c r="B60" s="563">
        <v>57</v>
      </c>
      <c r="C60" s="564" t="s">
        <v>569</v>
      </c>
      <c r="D60" s="565" t="s">
        <v>570</v>
      </c>
      <c r="E60" s="563">
        <v>6</v>
      </c>
      <c r="F60" s="563">
        <v>57</v>
      </c>
      <c r="G60" s="434"/>
      <c r="H60" s="434"/>
    </row>
    <row r="61" spans="1:8" ht="15.75" x14ac:dyDescent="0.25">
      <c r="A61" s="434"/>
      <c r="B61" s="563">
        <v>58</v>
      </c>
      <c r="C61" s="564" t="s">
        <v>571</v>
      </c>
      <c r="D61" s="565" t="s">
        <v>572</v>
      </c>
      <c r="E61" s="563">
        <v>8</v>
      </c>
      <c r="F61" s="563">
        <v>114</v>
      </c>
      <c r="G61" s="434"/>
      <c r="H61" s="434"/>
    </row>
    <row r="62" spans="1:8" ht="15.75" x14ac:dyDescent="0.25">
      <c r="A62" s="434"/>
      <c r="B62" s="563">
        <v>59</v>
      </c>
      <c r="C62" s="564" t="s">
        <v>573</v>
      </c>
      <c r="D62" s="565" t="s">
        <v>574</v>
      </c>
      <c r="E62" s="563">
        <v>5</v>
      </c>
      <c r="F62" s="563">
        <v>539</v>
      </c>
      <c r="G62" s="434"/>
      <c r="H62" s="434"/>
    </row>
    <row r="63" spans="1:8" ht="15.75" x14ac:dyDescent="0.25">
      <c r="A63" s="434"/>
      <c r="B63" s="563">
        <v>60</v>
      </c>
      <c r="C63" s="564" t="s">
        <v>575</v>
      </c>
      <c r="D63" s="565" t="s">
        <v>576</v>
      </c>
      <c r="E63" s="563">
        <v>8</v>
      </c>
      <c r="F63" s="563">
        <v>574</v>
      </c>
      <c r="G63" s="434"/>
      <c r="H63" s="434"/>
    </row>
    <row r="64" spans="1:8" ht="15.75" x14ac:dyDescent="0.25">
      <c r="A64" s="434"/>
      <c r="B64" s="563">
        <v>61</v>
      </c>
      <c r="C64" s="564" t="s">
        <v>577</v>
      </c>
      <c r="D64" s="565" t="s">
        <v>578</v>
      </c>
      <c r="E64" s="563">
        <v>4</v>
      </c>
      <c r="F64" s="563">
        <v>201</v>
      </c>
      <c r="G64" s="434"/>
      <c r="H64" s="434"/>
    </row>
    <row r="65" spans="1:8" ht="15.75" x14ac:dyDescent="0.25">
      <c r="A65" s="434"/>
      <c r="B65" s="563">
        <v>62</v>
      </c>
      <c r="C65" s="564" t="s">
        <v>579</v>
      </c>
      <c r="D65" s="565" t="s">
        <v>580</v>
      </c>
      <c r="E65" s="563">
        <v>6</v>
      </c>
      <c r="F65" s="563">
        <v>149</v>
      </c>
      <c r="G65" s="434"/>
      <c r="H65" s="434"/>
    </row>
    <row r="66" spans="1:8" ht="15.75" x14ac:dyDescent="0.25">
      <c r="A66" s="434"/>
      <c r="B66" s="563">
        <v>63</v>
      </c>
      <c r="C66" s="564" t="s">
        <v>581</v>
      </c>
      <c r="D66" s="565" t="s">
        <v>582</v>
      </c>
      <c r="E66" s="563">
        <v>9</v>
      </c>
      <c r="F66" s="563">
        <v>358</v>
      </c>
      <c r="G66" s="434"/>
      <c r="H66" s="434"/>
    </row>
    <row r="67" spans="1:8" ht="15.75" x14ac:dyDescent="0.25">
      <c r="A67" s="434"/>
      <c r="B67" s="563">
        <v>64</v>
      </c>
      <c r="C67" s="564" t="s">
        <v>583</v>
      </c>
      <c r="D67" s="565" t="s">
        <v>584</v>
      </c>
      <c r="E67" s="563">
        <v>7</v>
      </c>
      <c r="F67" s="563">
        <v>1484</v>
      </c>
      <c r="G67" s="434"/>
      <c r="H67" s="434"/>
    </row>
    <row r="68" spans="1:8" ht="15.75" x14ac:dyDescent="0.25">
      <c r="A68" s="434"/>
      <c r="B68" s="563">
        <v>65</v>
      </c>
      <c r="C68" s="564" t="s">
        <v>585</v>
      </c>
      <c r="D68" s="565" t="s">
        <v>586</v>
      </c>
      <c r="E68" s="563">
        <v>6</v>
      </c>
      <c r="F68" s="563">
        <v>171</v>
      </c>
      <c r="G68" s="434"/>
      <c r="H68" s="434"/>
    </row>
    <row r="69" spans="1:8" ht="15.75" x14ac:dyDescent="0.25">
      <c r="A69" s="434"/>
      <c r="B69" s="563">
        <v>66</v>
      </c>
      <c r="C69" s="564" t="s">
        <v>587</v>
      </c>
      <c r="D69" s="565" t="s">
        <v>588</v>
      </c>
      <c r="E69" s="563">
        <v>7</v>
      </c>
      <c r="F69" s="563">
        <v>689</v>
      </c>
      <c r="G69" s="434"/>
      <c r="H69" s="434"/>
    </row>
    <row r="70" spans="1:8" ht="15.75" x14ac:dyDescent="0.25">
      <c r="A70" s="434"/>
      <c r="B70" s="563">
        <v>67</v>
      </c>
      <c r="C70" s="564" t="s">
        <v>589</v>
      </c>
      <c r="D70" s="565" t="s">
        <v>590</v>
      </c>
      <c r="E70" s="563">
        <v>5</v>
      </c>
      <c r="F70" s="563">
        <v>121</v>
      </c>
      <c r="G70" s="434"/>
      <c r="H70" s="434"/>
    </row>
    <row r="71" spans="1:8" ht="15.75" x14ac:dyDescent="0.25">
      <c r="A71" s="434"/>
      <c r="B71" s="563">
        <v>68</v>
      </c>
      <c r="C71" s="564" t="s">
        <v>591</v>
      </c>
      <c r="D71" s="565" t="s">
        <v>592</v>
      </c>
      <c r="E71" s="563">
        <v>5</v>
      </c>
      <c r="F71" s="563">
        <v>201</v>
      </c>
      <c r="G71" s="434"/>
      <c r="H71" s="434"/>
    </row>
    <row r="72" spans="1:8" ht="15.75" x14ac:dyDescent="0.25">
      <c r="A72" s="434"/>
      <c r="B72" s="563">
        <v>69</v>
      </c>
      <c r="C72" s="564" t="s">
        <v>593</v>
      </c>
      <c r="D72" s="565" t="s">
        <v>594</v>
      </c>
      <c r="E72" s="563">
        <v>6</v>
      </c>
      <c r="F72" s="563">
        <v>145</v>
      </c>
      <c r="G72" s="434"/>
      <c r="H72" s="434"/>
    </row>
    <row r="73" spans="1:8" ht="15.75" x14ac:dyDescent="0.25">
      <c r="A73" s="434"/>
      <c r="B73" s="563">
        <v>70</v>
      </c>
      <c r="C73" s="564" t="s">
        <v>595</v>
      </c>
      <c r="D73" s="565" t="s">
        <v>596</v>
      </c>
      <c r="E73" s="563">
        <v>7</v>
      </c>
      <c r="F73" s="563">
        <v>345</v>
      </c>
      <c r="G73" s="434"/>
      <c r="H73" s="434"/>
    </row>
    <row r="74" spans="1:8" ht="15.75" x14ac:dyDescent="0.25">
      <c r="A74" s="434"/>
      <c r="B74" s="563">
        <v>71</v>
      </c>
      <c r="C74" s="564" t="s">
        <v>597</v>
      </c>
      <c r="D74" s="565" t="s">
        <v>598</v>
      </c>
      <c r="E74" s="563">
        <v>3</v>
      </c>
      <c r="F74" s="563">
        <v>64</v>
      </c>
      <c r="G74" s="434"/>
      <c r="H74" s="434"/>
    </row>
    <row r="75" spans="1:8" ht="15.75" x14ac:dyDescent="0.25">
      <c r="A75" s="434"/>
      <c r="B75" s="563">
        <v>72</v>
      </c>
      <c r="C75" s="564" t="s">
        <v>599</v>
      </c>
      <c r="D75" s="565" t="s">
        <v>600</v>
      </c>
      <c r="E75" s="563">
        <v>4</v>
      </c>
      <c r="F75" s="563">
        <v>84</v>
      </c>
      <c r="G75" s="434"/>
      <c r="H75" s="434"/>
    </row>
    <row r="76" spans="1:8" ht="15.75" x14ac:dyDescent="0.25">
      <c r="A76" s="434"/>
      <c r="B76" s="563">
        <v>73</v>
      </c>
      <c r="C76" s="564" t="s">
        <v>601</v>
      </c>
      <c r="D76" s="565" t="s">
        <v>602</v>
      </c>
      <c r="E76" s="563">
        <v>6</v>
      </c>
      <c r="F76" s="563">
        <v>148</v>
      </c>
      <c r="G76" s="434"/>
      <c r="H76" s="434"/>
    </row>
    <row r="77" spans="1:8" ht="15.75" x14ac:dyDescent="0.25">
      <c r="A77" s="434"/>
      <c r="B77" s="563">
        <v>74</v>
      </c>
      <c r="C77" s="564" t="s">
        <v>603</v>
      </c>
      <c r="D77" s="565" t="s">
        <v>604</v>
      </c>
      <c r="E77" s="563">
        <v>6</v>
      </c>
      <c r="F77" s="563">
        <v>775</v>
      </c>
      <c r="G77" s="434"/>
      <c r="H77" s="434"/>
    </row>
    <row r="78" spans="1:8" ht="15.75" x14ac:dyDescent="0.25">
      <c r="A78" s="434"/>
      <c r="B78" s="563">
        <v>75</v>
      </c>
      <c r="C78" s="564" t="s">
        <v>605</v>
      </c>
      <c r="D78" s="565" t="s">
        <v>606</v>
      </c>
      <c r="E78" s="563">
        <v>7</v>
      </c>
      <c r="F78" s="563">
        <v>187</v>
      </c>
      <c r="G78" s="434"/>
      <c r="H78" s="434"/>
    </row>
    <row r="79" spans="1:8" ht="15.75" x14ac:dyDescent="0.25">
      <c r="A79" s="434"/>
      <c r="B79" s="563">
        <v>76</v>
      </c>
      <c r="C79" s="564" t="s">
        <v>607</v>
      </c>
      <c r="D79" s="565" t="s">
        <v>608</v>
      </c>
      <c r="E79" s="563">
        <v>7</v>
      </c>
      <c r="F79" s="563">
        <v>193</v>
      </c>
      <c r="G79" s="434"/>
      <c r="H79" s="434"/>
    </row>
    <row r="80" spans="1:8" ht="15.75" x14ac:dyDescent="0.25">
      <c r="A80" s="434"/>
      <c r="B80" s="563">
        <v>77</v>
      </c>
      <c r="C80" s="564" t="s">
        <v>609</v>
      </c>
      <c r="D80" s="565" t="s">
        <v>610</v>
      </c>
      <c r="E80" s="563">
        <v>8</v>
      </c>
      <c r="F80" s="563">
        <v>762</v>
      </c>
      <c r="G80" s="434"/>
      <c r="H80" s="434"/>
    </row>
    <row r="81" spans="1:8" ht="15.75" x14ac:dyDescent="0.25">
      <c r="A81" s="434"/>
      <c r="B81" s="563">
        <v>78</v>
      </c>
      <c r="C81" s="564" t="s">
        <v>611</v>
      </c>
      <c r="D81" s="565" t="s">
        <v>612</v>
      </c>
      <c r="E81" s="563">
        <v>5</v>
      </c>
      <c r="F81" s="563">
        <v>84</v>
      </c>
      <c r="G81" s="434"/>
      <c r="H81" s="434"/>
    </row>
    <row r="82" spans="1:8" ht="15.75" x14ac:dyDescent="0.25">
      <c r="A82" s="434"/>
      <c r="B82" s="563">
        <v>79</v>
      </c>
      <c r="C82" s="564" t="s">
        <v>613</v>
      </c>
      <c r="D82" s="565" t="s">
        <v>614</v>
      </c>
      <c r="E82" s="563">
        <v>8</v>
      </c>
      <c r="F82" s="563">
        <v>560</v>
      </c>
      <c r="G82" s="434"/>
      <c r="H82" s="434"/>
    </row>
    <row r="83" spans="1:8" ht="15.75" x14ac:dyDescent="0.25">
      <c r="A83" s="434"/>
      <c r="B83" s="563">
        <v>80</v>
      </c>
      <c r="C83" s="564" t="s">
        <v>615</v>
      </c>
      <c r="D83" s="565" t="s">
        <v>616</v>
      </c>
      <c r="E83" s="563">
        <v>3</v>
      </c>
      <c r="F83" s="563">
        <v>132</v>
      </c>
      <c r="G83" s="434"/>
      <c r="H83" s="434"/>
    </row>
    <row r="84" spans="1:8" ht="15.75" x14ac:dyDescent="0.25">
      <c r="A84" s="434"/>
      <c r="B84" s="563">
        <v>81</v>
      </c>
      <c r="C84" s="564" t="s">
        <v>617</v>
      </c>
      <c r="D84" s="565" t="s">
        <v>618</v>
      </c>
      <c r="E84" s="563">
        <v>7</v>
      </c>
      <c r="F84" s="563">
        <v>667</v>
      </c>
      <c r="G84" s="434"/>
      <c r="H84" s="434"/>
    </row>
    <row r="85" spans="1:8" ht="15.75" x14ac:dyDescent="0.25">
      <c r="A85" s="434"/>
      <c r="B85" s="563">
        <v>82</v>
      </c>
      <c r="C85" s="564" t="s">
        <v>619</v>
      </c>
      <c r="D85" s="565" t="s">
        <v>620</v>
      </c>
      <c r="E85" s="563">
        <v>8</v>
      </c>
      <c r="F85" s="563">
        <v>372</v>
      </c>
      <c r="G85" s="434"/>
      <c r="H85" s="434"/>
    </row>
    <row r="86" spans="1:8" ht="15.75" x14ac:dyDescent="0.25">
      <c r="A86" s="434"/>
      <c r="B86" s="563">
        <v>83</v>
      </c>
      <c r="C86" s="564" t="s">
        <v>621</v>
      </c>
      <c r="D86" s="565" t="s">
        <v>622</v>
      </c>
      <c r="E86" s="563">
        <v>8</v>
      </c>
      <c r="F86" s="563">
        <v>300</v>
      </c>
      <c r="G86" s="434"/>
      <c r="H86" s="434"/>
    </row>
    <row r="87" spans="1:8" ht="15.75" x14ac:dyDescent="0.25">
      <c r="A87" s="434"/>
      <c r="B87" s="563">
        <v>84</v>
      </c>
      <c r="C87" s="564" t="s">
        <v>623</v>
      </c>
      <c r="D87" s="565" t="s">
        <v>624</v>
      </c>
      <c r="E87" s="563">
        <v>8</v>
      </c>
      <c r="F87" s="563">
        <v>583</v>
      </c>
      <c r="G87" s="434"/>
      <c r="H87" s="434"/>
    </row>
    <row r="88" spans="1:8" ht="15.75" x14ac:dyDescent="0.25">
      <c r="A88" s="434"/>
      <c r="B88" s="563">
        <v>85</v>
      </c>
      <c r="C88" s="564" t="s">
        <v>625</v>
      </c>
      <c r="D88" s="565" t="s">
        <v>626</v>
      </c>
      <c r="E88" s="563">
        <v>6</v>
      </c>
      <c r="F88" s="563">
        <v>242</v>
      </c>
      <c r="G88" s="434"/>
      <c r="H88" s="434"/>
    </row>
    <row r="89" spans="1:8" ht="15.75" x14ac:dyDescent="0.25">
      <c r="A89" s="434"/>
      <c r="B89" s="563">
        <v>86</v>
      </c>
      <c r="C89" s="564" t="s">
        <v>627</v>
      </c>
      <c r="D89" s="565" t="s">
        <v>628</v>
      </c>
      <c r="E89" s="563">
        <v>6</v>
      </c>
      <c r="F89" s="563">
        <v>341</v>
      </c>
      <c r="G89" s="434"/>
      <c r="H89" s="434"/>
    </row>
    <row r="90" spans="1:8" ht="15.75" x14ac:dyDescent="0.25">
      <c r="A90" s="434"/>
      <c r="B90" s="563">
        <v>87</v>
      </c>
      <c r="C90" s="564" t="s">
        <v>629</v>
      </c>
      <c r="D90" s="565" t="s">
        <v>630</v>
      </c>
      <c r="E90" s="563">
        <v>6</v>
      </c>
      <c r="F90" s="563">
        <v>142</v>
      </c>
      <c r="G90" s="434"/>
      <c r="H90" s="434"/>
    </row>
    <row r="91" spans="1:8" ht="15.75" x14ac:dyDescent="0.25">
      <c r="A91" s="434"/>
      <c r="B91" s="563">
        <v>88</v>
      </c>
      <c r="C91" s="564" t="s">
        <v>631</v>
      </c>
      <c r="D91" s="565" t="s">
        <v>632</v>
      </c>
      <c r="E91" s="563">
        <v>7</v>
      </c>
      <c r="F91" s="563">
        <v>1347</v>
      </c>
      <c r="G91" s="434"/>
      <c r="H91" s="434"/>
    </row>
    <row r="92" spans="1:8" ht="15.75" x14ac:dyDescent="0.25">
      <c r="A92" s="434"/>
      <c r="B92" s="563">
        <v>89</v>
      </c>
      <c r="C92" s="564" t="s">
        <v>633</v>
      </c>
      <c r="D92" s="565" t="s">
        <v>634</v>
      </c>
      <c r="E92" s="563">
        <v>5</v>
      </c>
      <c r="F92" s="563">
        <v>314</v>
      </c>
      <c r="G92" s="434"/>
      <c r="H92" s="434"/>
    </row>
    <row r="93" spans="1:8" ht="15.75" x14ac:dyDescent="0.25">
      <c r="A93" s="434"/>
      <c r="B93" s="563">
        <v>90</v>
      </c>
      <c r="C93" s="564" t="s">
        <v>635</v>
      </c>
      <c r="D93" s="565" t="s">
        <v>636</v>
      </c>
      <c r="E93" s="563">
        <v>5</v>
      </c>
      <c r="F93" s="563">
        <v>67</v>
      </c>
      <c r="G93" s="434"/>
      <c r="H93" s="434"/>
    </row>
    <row r="94" spans="1:8" ht="15.75" x14ac:dyDescent="0.25">
      <c r="A94" s="434"/>
      <c r="B94" s="563">
        <v>91</v>
      </c>
      <c r="C94" s="564" t="s">
        <v>637</v>
      </c>
      <c r="D94" s="565" t="s">
        <v>638</v>
      </c>
      <c r="E94" s="563">
        <v>5</v>
      </c>
      <c r="F94" s="563">
        <v>431</v>
      </c>
      <c r="G94" s="434"/>
      <c r="H94" s="434"/>
    </row>
    <row r="95" spans="1:8" ht="15.75" x14ac:dyDescent="0.25">
      <c r="A95" s="434"/>
      <c r="B95" s="563">
        <v>92</v>
      </c>
      <c r="C95" s="564" t="s">
        <v>639</v>
      </c>
      <c r="D95" s="565" t="s">
        <v>640</v>
      </c>
      <c r="E95" s="563">
        <v>5</v>
      </c>
      <c r="F95" s="563">
        <v>101</v>
      </c>
      <c r="G95" s="434"/>
      <c r="H95" s="434"/>
    </row>
    <row r="96" spans="1:8" ht="15.75" x14ac:dyDescent="0.25">
      <c r="A96" s="434"/>
      <c r="B96" s="563">
        <v>93</v>
      </c>
      <c r="C96" s="564" t="s">
        <v>641</v>
      </c>
      <c r="D96" s="565" t="s">
        <v>642</v>
      </c>
      <c r="E96" s="563">
        <v>5</v>
      </c>
      <c r="F96" s="563">
        <v>849</v>
      </c>
      <c r="G96" s="434"/>
      <c r="H96" s="434"/>
    </row>
    <row r="97" spans="1:8" ht="15.75" x14ac:dyDescent="0.25">
      <c r="A97" s="434"/>
      <c r="B97" s="563">
        <v>94</v>
      </c>
      <c r="C97" s="564" t="s">
        <v>643</v>
      </c>
      <c r="D97" s="565" t="s">
        <v>644</v>
      </c>
      <c r="E97" s="563">
        <v>5</v>
      </c>
      <c r="F97" s="563">
        <v>539</v>
      </c>
      <c r="G97" s="434"/>
      <c r="H97" s="434"/>
    </row>
    <row r="98" spans="1:8" ht="15.75" x14ac:dyDescent="0.25">
      <c r="A98" s="434"/>
      <c r="B98" s="563">
        <v>95</v>
      </c>
      <c r="C98" s="564" t="s">
        <v>645</v>
      </c>
      <c r="D98" s="565" t="s">
        <v>646</v>
      </c>
      <c r="E98" s="563">
        <v>5</v>
      </c>
      <c r="F98" s="563">
        <v>491</v>
      </c>
      <c r="G98" s="434"/>
      <c r="H98" s="434"/>
    </row>
    <row r="99" spans="1:8" ht="15.75" x14ac:dyDescent="0.25">
      <c r="A99" s="434"/>
      <c r="B99" s="563">
        <v>96</v>
      </c>
      <c r="C99" s="564" t="s">
        <v>647</v>
      </c>
      <c r="D99" s="565" t="s">
        <v>648</v>
      </c>
      <c r="E99" s="563">
        <v>5</v>
      </c>
      <c r="F99" s="563">
        <v>231</v>
      </c>
      <c r="G99" s="434"/>
      <c r="H99" s="434"/>
    </row>
    <row r="100" spans="1:8" ht="15.75" x14ac:dyDescent="0.25">
      <c r="A100" s="434"/>
      <c r="B100" s="563">
        <v>97</v>
      </c>
      <c r="C100" s="564" t="s">
        <v>649</v>
      </c>
      <c r="D100" s="565" t="s">
        <v>650</v>
      </c>
      <c r="E100" s="563">
        <v>5</v>
      </c>
      <c r="F100" s="563">
        <v>335</v>
      </c>
      <c r="G100" s="434"/>
      <c r="H100" s="434"/>
    </row>
    <row r="101" spans="1:8" ht="15.75" x14ac:dyDescent="0.25">
      <c r="A101" s="434"/>
      <c r="B101" s="563">
        <v>98</v>
      </c>
      <c r="C101" s="564" t="s">
        <v>651</v>
      </c>
      <c r="D101" s="565" t="s">
        <v>652</v>
      </c>
      <c r="E101" s="563">
        <v>6</v>
      </c>
      <c r="F101" s="563">
        <v>98</v>
      </c>
      <c r="G101" s="434"/>
      <c r="H101" s="434"/>
    </row>
    <row r="102" spans="1:8" ht="15.75" x14ac:dyDescent="0.25">
      <c r="A102" s="434"/>
      <c r="B102" s="563">
        <v>99</v>
      </c>
      <c r="C102" s="564" t="s">
        <v>653</v>
      </c>
      <c r="D102" s="565" t="s">
        <v>654</v>
      </c>
      <c r="E102" s="563">
        <v>7</v>
      </c>
      <c r="F102" s="563">
        <v>110</v>
      </c>
      <c r="G102" s="434"/>
      <c r="H102" s="434"/>
    </row>
    <row r="103" spans="1:8" ht="15.75" x14ac:dyDescent="0.25">
      <c r="A103" s="434"/>
      <c r="B103" s="563">
        <v>100</v>
      </c>
      <c r="C103" s="564" t="s">
        <v>655</v>
      </c>
      <c r="D103" s="565" t="s">
        <v>656</v>
      </c>
      <c r="E103" s="563">
        <v>8</v>
      </c>
      <c r="F103" s="563">
        <v>517</v>
      </c>
      <c r="G103" s="434"/>
      <c r="H103" s="434"/>
    </row>
    <row r="104" spans="1:8" ht="15.75" x14ac:dyDescent="0.25">
      <c r="A104" s="434"/>
      <c r="B104" s="563">
        <v>101</v>
      </c>
      <c r="C104" s="564" t="s">
        <v>657</v>
      </c>
      <c r="D104" s="565" t="s">
        <v>658</v>
      </c>
      <c r="E104" s="563">
        <v>7</v>
      </c>
      <c r="F104" s="563">
        <v>407</v>
      </c>
      <c r="G104" s="434"/>
      <c r="H104" s="434"/>
    </row>
    <row r="105" spans="1:8" ht="15.75" x14ac:dyDescent="0.25">
      <c r="A105" s="434"/>
      <c r="B105" s="563">
        <v>102</v>
      </c>
      <c r="C105" s="564" t="s">
        <v>659</v>
      </c>
      <c r="D105" s="565" t="s">
        <v>660</v>
      </c>
      <c r="E105" s="563">
        <v>7</v>
      </c>
      <c r="F105" s="563">
        <v>1152</v>
      </c>
      <c r="G105" s="434"/>
      <c r="H105" s="434"/>
    </row>
    <row r="106" spans="1:8" ht="15.75" x14ac:dyDescent="0.25">
      <c r="A106" s="434"/>
      <c r="B106" s="563">
        <v>103</v>
      </c>
      <c r="C106" s="564" t="s">
        <v>661</v>
      </c>
      <c r="D106" s="565" t="s">
        <v>662</v>
      </c>
      <c r="E106" s="563">
        <v>5</v>
      </c>
      <c r="F106" s="563">
        <v>391</v>
      </c>
      <c r="G106" s="434"/>
      <c r="H106" s="434"/>
    </row>
    <row r="107" spans="1:8" ht="15.75" x14ac:dyDescent="0.25">
      <c r="A107" s="434"/>
      <c r="B107" s="563">
        <v>104</v>
      </c>
      <c r="C107" s="564" t="s">
        <v>663</v>
      </c>
      <c r="D107" s="565" t="s">
        <v>664</v>
      </c>
      <c r="E107" s="563">
        <v>6</v>
      </c>
      <c r="F107" s="563">
        <v>88</v>
      </c>
      <c r="G107" s="434"/>
      <c r="H107" s="434"/>
    </row>
    <row r="108" spans="1:8" ht="15.75" x14ac:dyDescent="0.25">
      <c r="A108" s="434"/>
      <c r="B108" s="563">
        <v>105</v>
      </c>
      <c r="C108" s="564" t="s">
        <v>665</v>
      </c>
      <c r="D108" s="565" t="s">
        <v>666</v>
      </c>
      <c r="E108" s="563">
        <v>5</v>
      </c>
      <c r="F108" s="563">
        <v>151</v>
      </c>
      <c r="G108" s="434"/>
      <c r="H108" s="434"/>
    </row>
    <row r="109" spans="1:8" ht="15.75" x14ac:dyDescent="0.25">
      <c r="A109" s="434"/>
      <c r="B109" s="563">
        <v>106</v>
      </c>
      <c r="C109" s="564" t="s">
        <v>667</v>
      </c>
      <c r="D109" s="565" t="s">
        <v>668</v>
      </c>
      <c r="E109" s="563">
        <v>4</v>
      </c>
      <c r="F109" s="563">
        <v>610</v>
      </c>
      <c r="G109" s="434"/>
      <c r="H109" s="434"/>
    </row>
    <row r="110" spans="1:8" ht="15.75" x14ac:dyDescent="0.25">
      <c r="A110" s="434"/>
      <c r="B110" s="563">
        <v>107</v>
      </c>
      <c r="C110" s="564" t="s">
        <v>669</v>
      </c>
      <c r="D110" s="565" t="s">
        <v>670</v>
      </c>
      <c r="E110" s="563">
        <v>7</v>
      </c>
      <c r="F110" s="563">
        <v>198</v>
      </c>
      <c r="G110" s="434"/>
      <c r="H110" s="434"/>
    </row>
    <row r="111" spans="1:8" ht="15.75" x14ac:dyDescent="0.25">
      <c r="A111" s="434"/>
      <c r="B111" s="563">
        <v>108</v>
      </c>
      <c r="C111" s="564" t="s">
        <v>671</v>
      </c>
      <c r="D111" s="565" t="s">
        <v>672</v>
      </c>
      <c r="E111" s="563">
        <v>6</v>
      </c>
      <c r="F111" s="563">
        <v>757</v>
      </c>
      <c r="G111" s="434"/>
      <c r="H111" s="434"/>
    </row>
    <row r="112" spans="1:8" ht="15.75" x14ac:dyDescent="0.25">
      <c r="A112" s="434"/>
      <c r="B112" s="563">
        <v>109</v>
      </c>
      <c r="C112" s="564" t="s">
        <v>673</v>
      </c>
      <c r="D112" s="565" t="s">
        <v>674</v>
      </c>
      <c r="E112" s="563">
        <v>8</v>
      </c>
      <c r="F112" s="563">
        <v>388</v>
      </c>
      <c r="G112" s="434"/>
      <c r="H112" s="434"/>
    </row>
    <row r="113" spans="1:8" ht="15.75" x14ac:dyDescent="0.25">
      <c r="A113" s="434"/>
      <c r="B113" s="563">
        <v>110</v>
      </c>
      <c r="C113" s="564" t="s">
        <v>675</v>
      </c>
      <c r="D113" s="565" t="s">
        <v>676</v>
      </c>
      <c r="E113" s="563">
        <v>5</v>
      </c>
      <c r="F113" s="563">
        <v>371</v>
      </c>
      <c r="G113" s="434"/>
      <c r="H113" s="434"/>
    </row>
    <row r="114" spans="1:8" ht="15.75" x14ac:dyDescent="0.25">
      <c r="A114" s="434"/>
      <c r="B114" s="563">
        <v>111</v>
      </c>
      <c r="C114" s="564" t="s">
        <v>677</v>
      </c>
      <c r="D114" s="565" t="s">
        <v>678</v>
      </c>
      <c r="E114" s="563">
        <v>5</v>
      </c>
      <c r="F114" s="563">
        <v>135</v>
      </c>
      <c r="G114" s="434"/>
      <c r="H114" s="434"/>
    </row>
    <row r="115" spans="1:8" ht="15.75" x14ac:dyDescent="0.25">
      <c r="A115" s="434"/>
      <c r="B115" s="563">
        <v>112</v>
      </c>
      <c r="C115" s="564" t="s">
        <v>679</v>
      </c>
      <c r="D115" s="565" t="s">
        <v>680</v>
      </c>
      <c r="E115" s="563">
        <v>7</v>
      </c>
      <c r="F115" s="563">
        <v>753</v>
      </c>
      <c r="G115" s="434"/>
      <c r="H115" s="434"/>
    </row>
    <row r="116" spans="1:8" ht="15.75" x14ac:dyDescent="0.25">
      <c r="A116" s="434"/>
      <c r="B116" s="563">
        <v>113</v>
      </c>
      <c r="C116" s="564" t="s">
        <v>681</v>
      </c>
      <c r="D116" s="565" t="s">
        <v>682</v>
      </c>
      <c r="E116" s="563">
        <v>5</v>
      </c>
      <c r="F116" s="563">
        <v>241</v>
      </c>
      <c r="G116" s="434"/>
      <c r="H116" s="434"/>
    </row>
    <row r="117" spans="1:8" ht="15.75" x14ac:dyDescent="0.25">
      <c r="A117" s="434"/>
      <c r="B117" s="562">
        <v>114</v>
      </c>
      <c r="C117" s="566" t="s">
        <v>683</v>
      </c>
      <c r="D117" s="567" t="s">
        <v>684</v>
      </c>
      <c r="E117" s="562">
        <v>5</v>
      </c>
      <c r="F117" s="562">
        <v>142</v>
      </c>
      <c r="G117" s="434" t="s">
        <v>206</v>
      </c>
      <c r="H117" s="434"/>
    </row>
    <row r="118" spans="1:8" x14ac:dyDescent="0.25">
      <c r="A118" s="434"/>
      <c r="B118" s="434"/>
      <c r="C118" s="434"/>
      <c r="D118" s="434"/>
      <c r="E118" s="435">
        <f>SUM(E4:E117)</f>
        <v>656</v>
      </c>
      <c r="F118" s="435">
        <f>SUM(F4:F117)</f>
        <v>40238</v>
      </c>
      <c r="G118" s="434"/>
      <c r="H118" s="434"/>
    </row>
    <row r="119" spans="1:8" x14ac:dyDescent="0.25">
      <c r="A119" s="434"/>
      <c r="B119" s="434"/>
      <c r="C119" s="434"/>
      <c r="D119" s="434"/>
      <c r="E119" s="434"/>
      <c r="F119" s="434"/>
      <c r="G119" s="434"/>
      <c r="H119" s="434"/>
    </row>
    <row r="120" spans="1:8" x14ac:dyDescent="0.25">
      <c r="A120" s="434"/>
      <c r="B120" s="434"/>
      <c r="C120" s="434"/>
      <c r="D120" s="434"/>
      <c r="E120" s="462" t="s">
        <v>685</v>
      </c>
      <c r="F120" s="435">
        <f>_xlfn.NUMBERVALUE(CONCATENATE(F118,E118))</f>
        <v>40238656</v>
      </c>
      <c r="G120" s="434"/>
      <c r="H120" s="434"/>
    </row>
    <row r="121" spans="1:8" x14ac:dyDescent="0.25">
      <c r="A121" s="434"/>
      <c r="B121" s="434"/>
      <c r="C121" s="434"/>
      <c r="D121" s="434"/>
      <c r="E121" s="434"/>
      <c r="F121" s="445" t="str">
        <f>"= 19 x "&amp;F120/19</f>
        <v>= 19 x 2117824</v>
      </c>
      <c r="G121" s="434"/>
      <c r="H121" s="434"/>
    </row>
    <row r="122" spans="1:8" x14ac:dyDescent="0.25">
      <c r="A122" s="434"/>
      <c r="B122" s="434"/>
      <c r="C122" s="434"/>
      <c r="D122" s="434"/>
      <c r="E122" s="434"/>
      <c r="F122" s="462" t="s">
        <v>686</v>
      </c>
      <c r="G122" s="434"/>
      <c r="H122" s="434"/>
    </row>
    <row r="123" spans="1:8" x14ac:dyDescent="0.25">
      <c r="A123" s="434"/>
      <c r="B123" s="434"/>
      <c r="C123" s="434"/>
      <c r="D123" s="434"/>
      <c r="E123" s="434"/>
      <c r="F123" s="568">
        <f>MOD(F120,19)</f>
        <v>0</v>
      </c>
      <c r="G123" s="434"/>
      <c r="H123" s="434"/>
    </row>
    <row r="124" spans="1:8" x14ac:dyDescent="0.25">
      <c r="A124" s="434"/>
      <c r="B124" s="434"/>
      <c r="C124" s="434"/>
      <c r="D124" s="434"/>
      <c r="E124" s="434"/>
      <c r="F124" s="434"/>
      <c r="G124" s="434"/>
      <c r="H124" s="434"/>
    </row>
    <row r="125" spans="1:8" x14ac:dyDescent="0.25">
      <c r="A125" s="434"/>
      <c r="B125" s="434"/>
      <c r="C125" s="434"/>
      <c r="D125" s="434"/>
      <c r="E125" s="434"/>
      <c r="F125" s="434"/>
      <c r="G125" s="434"/>
      <c r="H125" s="434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db</vt:lpstr>
      <vt:lpstr>stopmarks</vt:lpstr>
      <vt:lpstr>bulktoar</vt:lpstr>
      <vt:lpstr>Gematria</vt:lpstr>
      <vt:lpstr>LetterProccessing</vt:lpstr>
      <vt:lpstr>Initials</vt:lpstr>
      <vt:lpstr>UnInitials</vt:lpstr>
      <vt:lpstr>LetterGv</vt:lpstr>
      <vt:lpstr>Title</vt:lpstr>
      <vt:lpstr>Compare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2020-08-30T20:49:43Z</dcterms:created>
  <dcterms:modified xsi:type="dcterms:W3CDTF">2021-03-02T19:34:13Z</dcterms:modified>
  <cp:contentStatus/>
</cp:coreProperties>
</file>