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bookViews>
    <workbookView/>
  </bookViews>
  <sheets>
    <sheet name="CENARIO" sheetId="1" r:id="rId1"/>
    <sheet name="RESUMO" sheetId="2" r:id="rId2"/>
  </sheets>
</workbook>
</file>

<file path=xl/sharedStrings.xml><?xml version="1.0" encoding="utf-8"?>
<sst xmlns="http://schemas.openxmlformats.org/spreadsheetml/2006/main" count="66" uniqueCount="66">
  <si>
    <t>Nome cenário:</t>
  </si>
  <si>
    <t>Outubro Oficial</t>
  </si>
  <si>
    <t>Data exportação:</t>
  </si>
  <si>
    <t>22/12/2020</t>
  </si>
  <si>
    <t>CÓDIGO</t>
  </si>
  <si>
    <t>Lager PM 473</t>
  </si>
  <si>
    <t>RS</t>
  </si>
  <si>
    <t>SC</t>
  </si>
  <si>
    <t>PR</t>
  </si>
  <si>
    <t>60010005</t>
  </si>
  <si>
    <t>Volume</t>
  </si>
  <si>
    <t>Preço (SKU)</t>
  </si>
  <si>
    <t>Pauta</t>
  </si>
  <si>
    <t>% Atacado</t>
  </si>
  <si>
    <t>% Frete direto</t>
  </si>
  <si>
    <t>Receita Bruta</t>
  </si>
  <si>
    <t>ST</t>
  </si>
  <si>
    <t>ST-FCP</t>
  </si>
  <si>
    <t>IPI</t>
  </si>
  <si>
    <t>ICMS</t>
  </si>
  <si>
    <t>PIS</t>
  </si>
  <si>
    <t>COFINS</t>
  </si>
  <si>
    <t>Receita Líquida</t>
  </si>
  <si>
    <t>CPV</t>
  </si>
  <si>
    <t>Descontos concedidos</t>
  </si>
  <si>
    <t>Marketing</t>
  </si>
  <si>
    <t>Frete</t>
  </si>
  <si>
    <t>Margem $</t>
  </si>
  <si>
    <t>Margem %</t>
  </si>
  <si>
    <t/>
  </si>
  <si>
    <t>TOTAL</t>
  </si>
  <si>
    <t>VOLUME</t>
  </si>
  <si>
    <t>MARGEM $</t>
  </si>
  <si>
    <t>MARGEM %</t>
  </si>
  <si>
    <t>Lager PM Sleek 350</t>
  </si>
  <si>
    <t>60010018</t>
  </si>
  <si>
    <t>Lager PM 710</t>
  </si>
  <si>
    <t>60010006</t>
  </si>
  <si>
    <t>Lager PM Long Neck</t>
  </si>
  <si>
    <t>60010016</t>
  </si>
  <si>
    <t>Lager Leve 350</t>
  </si>
  <si>
    <t>60010019</t>
  </si>
  <si>
    <t>Lager Leve 473</t>
  </si>
  <si>
    <t>60010010</t>
  </si>
  <si>
    <t>Lager Leve Sleek 350</t>
  </si>
  <si>
    <t>60010007</t>
  </si>
  <si>
    <t>Lager Leve 710</t>
  </si>
  <si>
    <t>60010012</t>
  </si>
  <si>
    <t>Session Ipa Sleek 350</t>
  </si>
  <si>
    <t>60050015</t>
  </si>
  <si>
    <t>Weiss Sleek 350</t>
  </si>
  <si>
    <t>60050014</t>
  </si>
  <si>
    <t>Sleek outras 350</t>
  </si>
  <si>
    <t>99999999</t>
  </si>
  <si>
    <t>Weiss 600</t>
  </si>
  <si>
    <t>60050009</t>
  </si>
  <si>
    <t>Belgian Ale 600</t>
  </si>
  <si>
    <t>60050003</t>
  </si>
  <si>
    <t>Royal Black 600</t>
  </si>
  <si>
    <t>60050007</t>
  </si>
  <si>
    <t>Amber Ale 600</t>
  </si>
  <si>
    <t>60050024</t>
  </si>
  <si>
    <t>Ipa 600</t>
  </si>
  <si>
    <t>60050023</t>
  </si>
  <si>
    <t>Red Ale 600</t>
  </si>
  <si>
    <t>60050005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</si>
</sst>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formatCode="0.0%" numFmtId="164"/>
    <numFmt formatCode="#,##0" numFmtId="165"/>
    <numFmt formatCode="#,##0.00; (#,##0.00); -" numFmtId="166"/>
  </numFmts>
  <fonts count="4">
    <font>
      <sz val="12"/>
      <color rgb="FF000000"/>
      <name val="Calibri"/>
      <family val="1"/>
    </font>
    <font>
      <sz val="11"/>
      <color rgb="FF111111"/>
      <name val="Calibri"/>
      <family val="1"/>
    </font>
    <font>
      <b/>
      <sz val="12"/>
      <color rgb="FF111111"/>
      <name val="Calibri"/>
      <family val="1"/>
    </font>
    <font>
      <b/>
      <sz val="12"/>
      <color rgb="FFFFFFFF"/>
      <name val="Calibri"/>
      <family val="1"/>
    </font>
  </fonts>
  <fills count="4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222222"/>
        <bgColor rgb="FF222222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Xfs count="7">
    <xf applyFont="1" fontId="0"/>
    <xf applyFont="1" fontId="1" applyBorder="1" borderId="1" applyNumberFormat="1" numFmtId="164"/>
    <xf applyFont="1" fontId="1" applyBorder="1" borderId="1" applyNumberFormat="1" numFmtId="165"/>
    <xf applyFont="1" fontId="1" applyBorder="1" borderId="1" applyNumberFormat="1" numFmtId="166"/>
    <xf applyFont="1" fontId="2" applyFill="1" fillId="2" applyBorder="1" borderId="1" applyAlignment="1">
      <alignment horizontal="center"/>
    </xf>
    <xf applyFont="1" fontId="2" applyFill="1" fillId="2" applyBorder="1" borderId="1" applyAlignment="1">
      <alignment horizontal="left"/>
    </xf>
    <xf applyFont="1" fontId="3" applyFill="1" fillId="3" applyBorder="1" borderId="1" applyAlignment="1">
      <alignment horizontal="center"/>
    </xf>
  </cellXfs>
</styleSheet>
</file>

<file path=xl/_rels/workbook.xml.rels><?xml version="1.0" encoding="UTF-8" standalone="yes"?><Relationships xmlns="http://schemas.openxmlformats.org/package/2006/relationships"><Relationship Id="rId3" Target="sharedStrings.xml" Type="http://schemas.openxmlformats.org/officeDocument/2006/relationships/sharedStrings"/><Relationship Id="rId4" Target="styles.xml" Type="http://schemas.openxmlformats.org/officeDocument/2006/relationships/styles"/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E359"/>
  <sheetViews>
    <sheetView showGridLines="1" workbookViewId="0" rightToLeft="0" zoomScale="100" zoomScaleNormal="100" zoomScalePageLayoutView="100"/>
  </sheetViews>
  <sheetFormatPr baseColWidth="10" defaultRowHeight="16"/>
  <sheetData>
    <row r="1" spans="1:2">
      <c r="A1" s="6" t="s">
        <v>0</v>
      </c>
      <c r="B1" s="5" t="s">
        <v>1</v>
      </c>
    </row>
    <row r="2" spans="1:2">
      <c r="A2" s="6" t="s">
        <v>2</v>
      </c>
      <c r="B2" s="5" t="s">
        <v>3</v>
      </c>
    </row>
    <row r="4" spans="1:5">
      <c r="A4" s="6" t="s">
        <v>4</v>
      </c>
      <c r="B4" s="6" t="s">
        <v>5</v>
      </c>
      <c r="C4" s="6" t="s">
        <v>6</v>
      </c>
      <c r="D4" s="6" t="s">
        <v>7</v>
      </c>
      <c r="E4" s="6" t="s">
        <v>8</v>
      </c>
    </row>
    <row r="5" spans="1:5">
      <c r="A5" s="5" t="s">
        <v>9</v>
      </c>
      <c r="B5" s="5" t="s">
        <v>10</v>
      </c>
      <c r="C5" s="2" t="n">
        <v>392003</v>
      </c>
      <c r="D5" s="2" t="n">
        <v>185500</v>
      </c>
      <c r="E5" s="2" t="n">
        <v>20000</v>
      </c>
    </row>
    <row r="6" spans="1:5">
      <c r="A6" s="5" t="s">
        <v>9</v>
      </c>
      <c r="B6" s="5" t="s">
        <v>11</v>
      </c>
      <c r="C6" s="3" t="n">
        <v>2.89</v>
      </c>
      <c r="D6" s="3" t="n">
        <v>2.89</v>
      </c>
      <c r="E6" s="3" t="n">
        <v>3.14</v>
      </c>
    </row>
    <row r="7" spans="1:5">
      <c r="A7" s="5" t="s">
        <v>9</v>
      </c>
      <c r="B7" s="5" t="s">
        <v>12</v>
      </c>
      <c r="C7" s="3" t="n">
        <v>3.52</v>
      </c>
      <c r="D7" s="3" t="n">
        <v>3.51</v>
      </c>
      <c r="E7" s="3" t="n">
        <v>4.69</v>
      </c>
    </row>
    <row r="8" spans="1:5">
      <c r="A8" s="5" t="s">
        <v>9</v>
      </c>
      <c r="B8" s="5" t="s">
        <v>13</v>
      </c>
      <c r="C8" s="1" t="n">
        <v>0.15</v>
      </c>
      <c r="D8" s="1" t="n">
        <v>0.27</v>
      </c>
      <c r="E8" s="1" t="n">
        <v>0.38</v>
      </c>
    </row>
    <row r="9" spans="1:5">
      <c r="A9" s="5" t="s">
        <v>9</v>
      </c>
      <c r="B9" s="5" t="s">
        <v>14</v>
      </c>
      <c r="C9" s="1" t="n">
        <v>0.65</v>
      </c>
      <c r="D9" s="1" t="n">
        <v>0.75</v>
      </c>
      <c r="E9" s="1" t="n">
        <v>0.71</v>
      </c>
    </row>
    <row r="10" spans="1:5">
      <c r="A10" s="5" t="s">
        <v>9</v>
      </c>
      <c r="B10" s="5" t="s">
        <v>15</v>
      </c>
      <c r="C10" s="3" t="n">
        <v>2395113.4672304443</v>
      </c>
      <c r="D10" s="3" t="n">
        <v>1133393.2346723045</v>
      </c>
      <c r="E10" s="3" t="n">
        <v>132769.55602537</v>
      </c>
    </row>
    <row r="11" spans="1:5">
      <c r="A11" s="5" t="s">
        <v>9</v>
      </c>
      <c r="B11" s="5" t="s">
        <v>16</v>
      </c>
      <c r="C11" s="3" t="n">
        <v>225221.1904824166</v>
      </c>
      <c r="D11" s="3" t="n">
        <v>242186.83500760442</v>
      </c>
      <c r="E11" s="3" t="n">
        <v>43839.07942524866</v>
      </c>
    </row>
    <row r="12" spans="1:5">
      <c r="A12" s="5" t="s">
        <v>9</v>
      </c>
      <c r="B12" s="5" t="s">
        <v>17</v>
      </c>
      <c r="C12" s="3" t="n">
        <v>58344.63255813954</v>
      </c>
      <c r="D12" s="3" t="n">
        <v>0</v>
      </c>
      <c r="E12" s="3" t="n">
        <v>3966.1733615221992</v>
      </c>
    </row>
    <row r="13" spans="1:5">
      <c r="A13" s="5" t="s">
        <v>9</v>
      </c>
      <c r="B13" s="5" t="s">
        <v>18</v>
      </c>
      <c r="C13" s="3" t="n">
        <v>95200.77821257774</v>
      </c>
      <c r="D13" s="3" t="n">
        <v>41631.39893525842</v>
      </c>
      <c r="E13" s="3" t="n">
        <v>4095.4619444238447</v>
      </c>
    </row>
    <row r="14" spans="1:5">
      <c r="A14" s="5" t="s">
        <v>9</v>
      </c>
      <c r="B14" s="5" t="s">
        <v>19</v>
      </c>
      <c r="C14" s="3" t="n">
        <v>504086.7164943277</v>
      </c>
      <c r="D14" s="3" t="n">
        <v>101949.000087533</v>
      </c>
      <c r="E14" s="3" t="n">
        <v>9704.260955301033</v>
      </c>
    </row>
    <row r="15" spans="1:5">
      <c r="A15" s="5" t="s">
        <v>9</v>
      </c>
      <c r="B15" s="5" t="s">
        <v>20</v>
      </c>
      <c r="C15" s="3" t="n">
        <v>29155.027706411198</v>
      </c>
      <c r="D15" s="3" t="n">
        <v>14823.531662409567</v>
      </c>
      <c r="E15" s="3" t="n">
        <v>1446.8186490284443</v>
      </c>
    </row>
    <row r="16" spans="1:5">
      <c r="A16" s="5" t="s">
        <v>9</v>
      </c>
      <c r="B16" s="5" t="s">
        <v>21</v>
      </c>
      <c r="C16" s="3" t="n">
        <v>133924.74785649744</v>
      </c>
      <c r="D16" s="3" t="n">
        <v>68116.50486352757</v>
      </c>
      <c r="E16" s="3" t="n">
        <v>6650.405059010124</v>
      </c>
    </row>
    <row r="17" spans="1:5">
      <c r="A17" s="5" t="s">
        <v>9</v>
      </c>
      <c r="B17" s="5" t="s">
        <v>22</v>
      </c>
      <c r="C17" s="3">
        <f>C10 - SUM(C11 : C16) </f>
      </c>
      <c r="D17" s="3">
        <f>D10 - SUM(D11 : D16) </f>
      </c>
      <c r="E17" s="3">
        <f>E10 - SUM(E11 : E16) </f>
      </c>
    </row>
    <row r="18" spans="1:5">
      <c r="A18" s="5" t="s">
        <v>9</v>
      </c>
      <c r="B18" s="5" t="s">
        <v>23</v>
      </c>
      <c r="C18" s="3" t="n">
        <v>1092718.721987315</v>
      </c>
      <c r="D18" s="3" t="n">
        <v>517086.15221987315</v>
      </c>
      <c r="E18" s="3" t="n">
        <v>55750.52854122622</v>
      </c>
    </row>
    <row r="19" spans="1:5">
      <c r="A19" s="5" t="s">
        <v>9</v>
      </c>
      <c r="B19" s="5" t="s">
        <v>24</v>
      </c>
      <c r="C19" s="3" t="n">
        <v>71853.40401691332</v>
      </c>
      <c r="D19" s="3" t="n">
        <v>34001.79704016914</v>
      </c>
      <c r="E19" s="3" t="n">
        <v>3983.0866807610996</v>
      </c>
    </row>
    <row r="20" spans="1:5">
      <c r="A20" s="5" t="s">
        <v>9</v>
      </c>
      <c r="B20" s="5" t="s">
        <v>25</v>
      </c>
      <c r="C20" s="3" t="n">
        <v>40475.41121760223</v>
      </c>
      <c r="D20" s="3" t="n">
        <v>19940.578923479155</v>
      </c>
      <c r="E20" s="3" t="n">
        <v>1892.0206989250703</v>
      </c>
    </row>
    <row r="21" spans="1:5">
      <c r="A21" s="5" t="s">
        <v>9</v>
      </c>
      <c r="B21" s="5" t="s">
        <v>26</v>
      </c>
      <c r="C21" s="3" t="n">
        <v>76244.58350000001</v>
      </c>
      <c r="D21" s="3" t="n">
        <v>53563.125</v>
      </c>
      <c r="E21" s="3" t="n">
        <v>8738</v>
      </c>
    </row>
    <row r="22" spans="1:5">
      <c r="A22" s="5" t="s">
        <v>9</v>
      </c>
      <c r="B22" s="5" t="s">
        <v>27</v>
      </c>
      <c r="C22" s="3">
        <f>C17 - SUM(C18 : C21) </f>
      </c>
      <c r="D22" s="3">
        <f>D17 - SUM(D18 : D21) </f>
      </c>
      <c r="E22" s="3">
        <f>E17 - SUM(E18 : E21) </f>
      </c>
    </row>
    <row r="23" spans="1:5">
      <c r="A23" s="5" t="s">
        <v>9</v>
      </c>
      <c r="B23" s="5" t="s">
        <v>28</v>
      </c>
      <c r="C23" s="1">
        <f>C22 / C17</f>
      </c>
      <c r="D23" s="1">
        <f>D22 / D17</f>
      </c>
      <c r="E23" s="1">
        <f>E22 / E17</f>
      </c>
    </row>
    <row r="25" spans="1:5">
      <c r="A25" s="6" t="s">
        <v>4</v>
      </c>
      <c r="B25" s="6" t="s">
        <v>34</v>
      </c>
      <c r="C25" s="6" t="s">
        <v>6</v>
      </c>
      <c r="D25" s="6" t="s">
        <v>7</v>
      </c>
      <c r="E25" s="6" t="s">
        <v>8</v>
      </c>
    </row>
    <row r="26" spans="1:5">
      <c r="A26" s="5" t="s">
        <v>35</v>
      </c>
      <c r="B26" s="5" t="s">
        <v>10</v>
      </c>
      <c r="C26" s="2" t="n">
        <v>157996</v>
      </c>
      <c r="D26" s="2" t="n">
        <v>249000</v>
      </c>
      <c r="E26" s="2" t="n">
        <v>20000</v>
      </c>
    </row>
    <row r="27" spans="1:5">
      <c r="A27" s="5" t="s">
        <v>35</v>
      </c>
      <c r="B27" s="5" t="s">
        <v>11</v>
      </c>
      <c r="C27" s="3" t="n">
        <v>2.49</v>
      </c>
      <c r="D27" s="3" t="n">
        <v>2.49</v>
      </c>
      <c r="E27" s="3" t="n">
        <v>2.59</v>
      </c>
    </row>
    <row r="28" spans="1:5">
      <c r="A28" s="5" t="s">
        <v>35</v>
      </c>
      <c r="B28" s="5" t="s">
        <v>12</v>
      </c>
      <c r="C28" s="3" t="n">
        <v>2.58</v>
      </c>
      <c r="D28" s="3" t="n">
        <v>2.56</v>
      </c>
      <c r="E28" s="3" t="n">
        <v>4.69</v>
      </c>
    </row>
    <row r="29" spans="1:5">
      <c r="A29" s="5" t="s">
        <v>35</v>
      </c>
      <c r="B29" s="5" t="s">
        <v>13</v>
      </c>
      <c r="C29" s="1" t="n">
        <v>0.15</v>
      </c>
      <c r="D29" s="1" t="n">
        <v>0.27</v>
      </c>
      <c r="E29" s="1" t="n">
        <v>0.38</v>
      </c>
    </row>
    <row r="30" spans="1:5">
      <c r="A30" s="5" t="s">
        <v>35</v>
      </c>
      <c r="B30" s="5" t="s">
        <v>14</v>
      </c>
      <c r="C30" s="1" t="n">
        <v>0.65</v>
      </c>
      <c r="D30" s="1" t="n">
        <v>0.75</v>
      </c>
      <c r="E30" s="1" t="n">
        <v>0.71</v>
      </c>
    </row>
    <row r="31" spans="1:5">
      <c r="A31" s="5" t="s">
        <v>35</v>
      </c>
      <c r="B31" s="5" t="s">
        <v>15</v>
      </c>
      <c r="C31" s="3" t="n">
        <v>1124028.6857142858</v>
      </c>
      <c r="D31" s="3" t="n">
        <v>1771457.1428571432</v>
      </c>
      <c r="E31" s="3" t="n">
        <v>148000</v>
      </c>
    </row>
    <row r="32" spans="1:5">
      <c r="A32" s="5" t="s">
        <v>35</v>
      </c>
      <c r="B32" s="5" t="s">
        <v>16</v>
      </c>
      <c r="C32" s="3" t="n">
        <v>37288.996052710354</v>
      </c>
      <c r="D32" s="3" t="n">
        <v>285307.07598784193</v>
      </c>
      <c r="E32" s="3" t="n">
        <v>63297.880989074205</v>
      </c>
    </row>
    <row r="33" spans="1:5">
      <c r="A33" s="5" t="s">
        <v>35</v>
      </c>
      <c r="B33" s="5" t="s">
        <v>17</v>
      </c>
      <c r="C33" s="3" t="n">
        <v>23293.124571428572</v>
      </c>
      <c r="D33" s="3" t="n">
        <v>0</v>
      </c>
      <c r="E33" s="3" t="n">
        <v>5360.000000000001</v>
      </c>
    </row>
    <row r="34" spans="1:5">
      <c r="A34" s="5" t="s">
        <v>35</v>
      </c>
      <c r="B34" s="5" t="s">
        <v>18</v>
      </c>
      <c r="C34" s="3" t="n">
        <v>47946.32072955976</v>
      </c>
      <c r="D34" s="3" t="n">
        <v>69423.31914893618</v>
      </c>
      <c r="E34" s="3" t="n">
        <v>3824.460586543989</v>
      </c>
    </row>
    <row r="35" spans="1:5">
      <c r="A35" s="5" t="s">
        <v>35</v>
      </c>
      <c r="B35" s="5" t="s">
        <v>19</v>
      </c>
      <c r="C35" s="3" t="n">
        <v>253875.0610901468</v>
      </c>
      <c r="D35" s="3" t="n">
        <v>170007.20972644378</v>
      </c>
      <c r="E35" s="3" t="n">
        <v>9062.119010925817</v>
      </c>
    </row>
    <row r="36" spans="1:5">
      <c r="A36" s="5" t="s">
        <v>35</v>
      </c>
      <c r="B36" s="5" t="s">
        <v>20</v>
      </c>
      <c r="C36" s="3" t="n">
        <v>14683.454647496857</v>
      </c>
      <c r="D36" s="3" t="n">
        <v>24719.293510030402</v>
      </c>
      <c r="E36" s="3" t="n">
        <v>1351.0810194732603</v>
      </c>
    </row>
    <row r="37" spans="1:5">
      <c r="A37" s="5" t="s">
        <v>35</v>
      </c>
      <c r="B37" s="5" t="s">
        <v>21</v>
      </c>
      <c r="C37" s="3" t="n">
        <v>67449.0170659623</v>
      </c>
      <c r="D37" s="3" t="n">
        <v>113589.11728632223</v>
      </c>
      <c r="E37" s="3" t="n">
        <v>6210.340219951696</v>
      </c>
    </row>
    <row r="38" spans="1:5">
      <c r="A38" s="5" t="s">
        <v>35</v>
      </c>
      <c r="B38" s="5" t="s">
        <v>22</v>
      </c>
      <c r="C38" s="3">
        <f>C31 - SUM(C32 : C37) </f>
      </c>
      <c r="D38" s="3">
        <f>D31 - SUM(D32 : D37) </f>
      </c>
      <c r="E38" s="3">
        <f>E31 - SUM(E32 : E37) </f>
      </c>
    </row>
    <row r="39" spans="1:5">
      <c r="A39" s="5" t="s">
        <v>35</v>
      </c>
      <c r="B39" s="5" t="s">
        <v>23</v>
      </c>
      <c r="C39" s="3" t="n">
        <v>496784.56571428577</v>
      </c>
      <c r="D39" s="3" t="n">
        <v>782927.142857143</v>
      </c>
      <c r="E39" s="3" t="n">
        <v>62885.71428571429</v>
      </c>
    </row>
    <row r="40" spans="1:5">
      <c r="A40" s="5" t="s">
        <v>35</v>
      </c>
      <c r="B40" s="5" t="s">
        <v>24</v>
      </c>
      <c r="C40" s="3" t="n">
        <v>33720.86057142857</v>
      </c>
      <c r="D40" s="3" t="n">
        <v>53143.7142857143</v>
      </c>
      <c r="E40" s="3" t="n">
        <v>4440</v>
      </c>
    </row>
    <row r="41" spans="1:5">
      <c r="A41" s="5" t="s">
        <v>35</v>
      </c>
      <c r="B41" s="5" t="s">
        <v>25</v>
      </c>
      <c r="C41" s="3" t="n">
        <v>20384.78134670944</v>
      </c>
      <c r="D41" s="3" t="n">
        <v>33252.33381592706</v>
      </c>
      <c r="E41" s="3" t="n">
        <v>1766.823545220931</v>
      </c>
    </row>
    <row r="42" spans="1:5">
      <c r="A42" s="5" t="s">
        <v>35</v>
      </c>
      <c r="B42" s="5" t="s">
        <v>26</v>
      </c>
      <c r="C42" s="3" t="n">
        <v>30730.222</v>
      </c>
      <c r="D42" s="3" t="n">
        <v>71898.75</v>
      </c>
      <c r="E42" s="3" t="n">
        <v>8738</v>
      </c>
    </row>
    <row r="43" spans="1:5">
      <c r="A43" s="5" t="s">
        <v>35</v>
      </c>
      <c r="B43" s="5" t="s">
        <v>27</v>
      </c>
      <c r="C43" s="3">
        <f>C38 - SUM(C39 : C42) </f>
      </c>
      <c r="D43" s="3">
        <f>D38 - SUM(D39 : D42) </f>
      </c>
      <c r="E43" s="3">
        <f>E38 - SUM(E39 : E42) </f>
      </c>
    </row>
    <row r="44" spans="1:5">
      <c r="A44" s="5" t="s">
        <v>35</v>
      </c>
      <c r="B44" s="5" t="s">
        <v>28</v>
      </c>
      <c r="C44" s="1">
        <f>C43 / C38</f>
      </c>
      <c r="D44" s="1">
        <f>D43 / D38</f>
      </c>
      <c r="E44" s="1">
        <f>E43 / E38</f>
      </c>
    </row>
    <row r="46" spans="1:5">
      <c r="A46" s="6" t="s">
        <v>4</v>
      </c>
      <c r="B46" s="6" t="s">
        <v>36</v>
      </c>
      <c r="C46" s="6" t="s">
        <v>6</v>
      </c>
      <c r="D46" s="6" t="s">
        <v>7</v>
      </c>
      <c r="E46" s="6" t="s">
        <v>8</v>
      </c>
    </row>
    <row r="47" spans="1:5">
      <c r="A47" s="5" t="s">
        <v>37</v>
      </c>
      <c r="B47" s="5" t="s">
        <v>10</v>
      </c>
      <c r="C47" s="2" t="n">
        <v>13500</v>
      </c>
      <c r="D47" s="2" t="n">
        <v>10000</v>
      </c>
      <c r="E47" s="2" t="n">
        <v>2001</v>
      </c>
    </row>
    <row r="48" spans="1:5">
      <c r="A48" s="5" t="s">
        <v>37</v>
      </c>
      <c r="B48" s="5" t="s">
        <v>11</v>
      </c>
      <c r="C48" s="3" t="n">
        <v>5.09</v>
      </c>
      <c r="D48" s="3" t="n">
        <v>5.11</v>
      </c>
      <c r="E48" s="3" t="n">
        <v>5.11</v>
      </c>
    </row>
    <row r="49" spans="1:5">
      <c r="A49" s="5" t="s">
        <v>37</v>
      </c>
      <c r="B49" s="5" t="s">
        <v>12</v>
      </c>
      <c r="C49" s="3" t="n">
        <v>6.19</v>
      </c>
      <c r="D49" s="3" t="n">
        <v>7.23</v>
      </c>
      <c r="E49" s="3" t="n">
        <v>5.53</v>
      </c>
    </row>
    <row r="50" spans="1:5">
      <c r="A50" s="5" t="s">
        <v>37</v>
      </c>
      <c r="B50" s="5" t="s">
        <v>13</v>
      </c>
      <c r="C50" s="1" t="n">
        <v>0.15</v>
      </c>
      <c r="D50" s="1" t="n">
        <v>0.27</v>
      </c>
      <c r="E50" s="1" t="n">
        <v>0.38</v>
      </c>
    </row>
    <row r="51" spans="1:5">
      <c r="A51" s="5" t="s">
        <v>37</v>
      </c>
      <c r="B51" s="5" t="s">
        <v>14</v>
      </c>
      <c r="C51" s="1" t="n">
        <v>0.65</v>
      </c>
      <c r="D51" s="1" t="n">
        <v>0.75</v>
      </c>
      <c r="E51" s="1" t="n">
        <v>0.71</v>
      </c>
    </row>
    <row r="52" spans="1:5">
      <c r="A52" s="5" t="s">
        <v>37</v>
      </c>
      <c r="B52" s="5" t="s">
        <v>15</v>
      </c>
      <c r="C52" s="3" t="n">
        <v>96781.69014084506</v>
      </c>
      <c r="D52" s="3" t="n">
        <v>71971.8309859155</v>
      </c>
      <c r="E52" s="3" t="n">
        <v>14401.563380281692</v>
      </c>
    </row>
    <row r="53" spans="1:5">
      <c r="A53" s="5" t="s">
        <v>37</v>
      </c>
      <c r="B53" s="5" t="s">
        <v>16</v>
      </c>
      <c r="C53" s="3" t="n">
        <v>9039.740566037739</v>
      </c>
      <c r="D53" s="3" t="n">
        <v>19449.48553888021</v>
      </c>
      <c r="E53" s="3" t="n">
        <v>2933.8236747996666</v>
      </c>
    </row>
    <row r="54" spans="1:5">
      <c r="A54" s="5" t="s">
        <v>37</v>
      </c>
      <c r="B54" s="5" t="s">
        <v>17</v>
      </c>
      <c r="C54" s="3" t="n">
        <v>2353.9436619718317</v>
      </c>
      <c r="D54" s="3" t="n">
        <v>0</v>
      </c>
      <c r="E54" s="3" t="n">
        <v>311.70507042253524</v>
      </c>
    </row>
    <row r="55" spans="1:5">
      <c r="A55" s="5" t="s">
        <v>37</v>
      </c>
      <c r="B55" s="5" t="s">
        <v>18</v>
      </c>
      <c r="C55" s="3" t="n">
        <v>3849.7850783948984</v>
      </c>
      <c r="D55" s="3" t="n">
        <v>2453.5042804266664</v>
      </c>
      <c r="E55" s="3" t="n">
        <v>537.74483585483</v>
      </c>
    </row>
    <row r="56" spans="1:5">
      <c r="A56" s="5" t="s">
        <v>37</v>
      </c>
      <c r="B56" s="5" t="s">
        <v>19</v>
      </c>
      <c r="C56" s="3" t="n">
        <v>20384.55520861015</v>
      </c>
      <c r="D56" s="3" t="n">
        <v>6008.260939993036</v>
      </c>
      <c r="E56" s="3" t="n">
        <v>1274.194775904559</v>
      </c>
    </row>
    <row r="57" spans="1:5">
      <c r="A57" s="5" t="s">
        <v>37</v>
      </c>
      <c r="B57" s="5" t="s">
        <v>20</v>
      </c>
      <c r="C57" s="3" t="n">
        <v>1178.9881630348127</v>
      </c>
      <c r="D57" s="3" t="n">
        <v>873.6098068988979</v>
      </c>
      <c r="E57" s="3" t="n">
        <v>189.97106248119727</v>
      </c>
    </row>
    <row r="58" spans="1:5">
      <c r="A58" s="5" t="s">
        <v>37</v>
      </c>
      <c r="B58" s="5" t="s">
        <v>21</v>
      </c>
      <c r="C58" s="3" t="n">
        <v>5415.727745150146</v>
      </c>
      <c r="D58" s="3" t="n">
        <v>4014.3771414039156</v>
      </c>
      <c r="E58" s="3" t="n">
        <v>873.2155310818396</v>
      </c>
    </row>
    <row r="59" spans="1:5">
      <c r="A59" s="5" t="s">
        <v>37</v>
      </c>
      <c r="B59" s="5" t="s">
        <v>22</v>
      </c>
      <c r="C59" s="3">
        <f>C52 - SUM(C53 : C58) </f>
      </c>
      <c r="D59" s="3">
        <f>D52 - SUM(D53 : D58) </f>
      </c>
      <c r="E59" s="3">
        <f>E52 - SUM(E53 : E58) </f>
      </c>
    </row>
    <row r="60" spans="1:5">
      <c r="A60" s="5" t="s">
        <v>37</v>
      </c>
      <c r="B60" s="5" t="s">
        <v>23</v>
      </c>
      <c r="C60" s="3" t="n">
        <v>36938.66197183099</v>
      </c>
      <c r="D60" s="3" t="n">
        <v>27361.971830985916</v>
      </c>
      <c r="E60" s="3" t="n">
        <v>5475.130563380282</v>
      </c>
    </row>
    <row r="61" spans="1:5">
      <c r="A61" s="5" t="s">
        <v>37</v>
      </c>
      <c r="B61" s="5" t="s">
        <v>24</v>
      </c>
      <c r="C61" s="3" t="n">
        <v>2903.450704225352</v>
      </c>
      <c r="D61" s="3" t="n">
        <v>2159.1549295774653</v>
      </c>
      <c r="E61" s="3" t="n">
        <v>432.04690140845076</v>
      </c>
    </row>
    <row r="62" spans="1:5">
      <c r="A62" s="5" t="s">
        <v>37</v>
      </c>
      <c r="B62" s="5" t="s">
        <v>25</v>
      </c>
      <c r="C62" s="3" t="n">
        <v>1636.7684915293646</v>
      </c>
      <c r="D62" s="3" t="n">
        <v>1175.1777983493832</v>
      </c>
      <c r="E62" s="3" t="n">
        <v>248.427252892112</v>
      </c>
    </row>
    <row r="63" spans="1:5">
      <c r="A63" s="5" t="s">
        <v>37</v>
      </c>
      <c r="B63" s="5" t="s">
        <v>26</v>
      </c>
      <c r="C63" s="3" t="n">
        <v>2625.75</v>
      </c>
      <c r="D63" s="3" t="n">
        <v>2887.5</v>
      </c>
      <c r="E63" s="3" t="n">
        <v>874.2368999999999</v>
      </c>
    </row>
    <row r="64" spans="1:5">
      <c r="A64" s="5" t="s">
        <v>37</v>
      </c>
      <c r="B64" s="5" t="s">
        <v>27</v>
      </c>
      <c r="C64" s="3">
        <f>C59 - SUM(C60 : C63) </f>
      </c>
      <c r="D64" s="3">
        <f>D59 - SUM(D60 : D63) </f>
      </c>
      <c r="E64" s="3">
        <f>E59 - SUM(E60 : E63) </f>
      </c>
    </row>
    <row r="65" spans="1:5">
      <c r="A65" s="5" t="s">
        <v>37</v>
      </c>
      <c r="B65" s="5" t="s">
        <v>28</v>
      </c>
      <c r="C65" s="1">
        <f>C64 / C59</f>
      </c>
      <c r="D65" s="1">
        <f>D64 / D59</f>
      </c>
      <c r="E65" s="1">
        <f>E64 / E59</f>
      </c>
    </row>
    <row r="67" spans="1:5">
      <c r="A67" s="6" t="s">
        <v>4</v>
      </c>
      <c r="B67" s="6" t="s">
        <v>38</v>
      </c>
      <c r="C67" s="6" t="s">
        <v>6</v>
      </c>
      <c r="D67" s="6" t="s">
        <v>7</v>
      </c>
      <c r="E67" s="6" t="s">
        <v>8</v>
      </c>
    </row>
    <row r="68" spans="1:5">
      <c r="A68" s="5" t="s">
        <v>39</v>
      </c>
      <c r="B68" s="5" t="s">
        <v>10</v>
      </c>
      <c r="C68" s="2" t="n">
        <v>33500</v>
      </c>
      <c r="D68" s="2" t="n">
        <v>33500</v>
      </c>
      <c r="E68" s="2" t="n">
        <v>3000</v>
      </c>
    </row>
    <row r="69" spans="1:5">
      <c r="A69" s="5" t="s">
        <v>39</v>
      </c>
      <c r="B69" s="5" t="s">
        <v>11</v>
      </c>
      <c r="C69" s="3" t="n">
        <v>2.99</v>
      </c>
      <c r="D69" s="3" t="n">
        <v>2.99</v>
      </c>
      <c r="E69" s="3" t="n">
        <v>3.19</v>
      </c>
    </row>
    <row r="70" spans="1:5">
      <c r="A70" s="5" t="s">
        <v>39</v>
      </c>
      <c r="B70" s="5" t="s">
        <v>12</v>
      </c>
      <c r="C70" s="3" t="n">
        <v>3.58</v>
      </c>
      <c r="D70" s="3" t="n">
        <v>3.98</v>
      </c>
      <c r="E70" s="3" t="n">
        <v>3.98</v>
      </c>
    </row>
    <row r="71" spans="1:5">
      <c r="A71" s="5" t="s">
        <v>39</v>
      </c>
      <c r="B71" s="5" t="s">
        <v>13</v>
      </c>
      <c r="C71" s="1" t="n">
        <v>0.15</v>
      </c>
      <c r="D71" s="1" t="n">
        <v>0.27</v>
      </c>
      <c r="E71" s="1" t="n">
        <v>0.38</v>
      </c>
    </row>
    <row r="72" spans="1:5">
      <c r="A72" s="5" t="s">
        <v>39</v>
      </c>
      <c r="B72" s="5" t="s">
        <v>14</v>
      </c>
      <c r="C72" s="1" t="n">
        <v>0.65</v>
      </c>
      <c r="D72" s="1" t="n">
        <v>0.75</v>
      </c>
      <c r="E72" s="1" t="n">
        <v>0.71</v>
      </c>
    </row>
    <row r="73" spans="1:5">
      <c r="A73" s="5" t="s">
        <v>39</v>
      </c>
      <c r="B73" s="5" t="s">
        <v>15</v>
      </c>
      <c r="C73" s="3" t="n">
        <v>282154.9295774648</v>
      </c>
      <c r="D73" s="3" t="n">
        <v>282154.9295774648</v>
      </c>
      <c r="E73" s="3" t="n">
        <v>26957.74647887324</v>
      </c>
    </row>
    <row r="74" spans="1:5">
      <c r="A74" s="5" t="s">
        <v>39</v>
      </c>
      <c r="B74" s="5" t="s">
        <v>16</v>
      </c>
      <c r="C74" s="3" t="n">
        <v>24580.333608921166</v>
      </c>
      <c r="D74" s="3" t="n">
        <v>69576.6009119698</v>
      </c>
      <c r="E74" s="3" t="n">
        <v>6862.797436117569</v>
      </c>
    </row>
    <row r="75" spans="1:5">
      <c r="A75" s="5" t="s">
        <v>39</v>
      </c>
      <c r="B75" s="5" t="s">
        <v>17</v>
      </c>
      <c r="C75" s="3" t="n">
        <v>6756.619718309859</v>
      </c>
      <c r="D75" s="3" t="n">
        <v>0</v>
      </c>
      <c r="E75" s="3" t="n">
        <v>672.6760563380283</v>
      </c>
    </row>
    <row r="76" spans="1:5">
      <c r="A76" s="5" t="s">
        <v>39</v>
      </c>
      <c r="B76" s="5" t="s">
        <v>18</v>
      </c>
      <c r="C76" s="3" t="n">
        <v>11308.32477042549</v>
      </c>
      <c r="D76" s="3" t="n">
        <v>9930.28462205088</v>
      </c>
      <c r="E76" s="3" t="n">
        <v>936.1952827025409</v>
      </c>
    </row>
    <row r="77" spans="1:5">
      <c r="A77" s="5" t="s">
        <v>39</v>
      </c>
      <c r="B77" s="5" t="s">
        <v>19</v>
      </c>
      <c r="C77" s="3" t="n">
        <v>59877.41286995208</v>
      </c>
      <c r="D77" s="3" t="n">
        <v>24317.765285213292</v>
      </c>
      <c r="E77" s="3" t="n">
        <v>2218.3293244458127</v>
      </c>
    </row>
    <row r="78" spans="1:5">
      <c r="A78" s="5" t="s">
        <v>39</v>
      </c>
      <c r="B78" s="5" t="s">
        <v>20</v>
      </c>
      <c r="C78" s="3" t="n">
        <v>3463.1494425251726</v>
      </c>
      <c r="D78" s="3" t="n">
        <v>3535.8381480436387</v>
      </c>
      <c r="E78" s="3" t="n">
        <v>330.73309251248503</v>
      </c>
    </row>
    <row r="79" spans="1:5">
      <c r="A79" s="5" t="s">
        <v>39</v>
      </c>
      <c r="B79" s="5" t="s">
        <v>21</v>
      </c>
      <c r="C79" s="3" t="n">
        <v>15908.110962884224</v>
      </c>
      <c r="D79" s="3" t="n">
        <v>16247.743243171974</v>
      </c>
      <c r="E79" s="3" t="n">
        <v>1520.2382365641258</v>
      </c>
    </row>
    <row r="80" spans="1:5">
      <c r="A80" s="5" t="s">
        <v>39</v>
      </c>
      <c r="B80" s="5" t="s">
        <v>22</v>
      </c>
      <c r="C80" s="3">
        <f>C73 - SUM(C74 : C79) </f>
      </c>
      <c r="D80" s="3">
        <f>D73 - SUM(D74 : D79) </f>
      </c>
      <c r="E80" s="3">
        <f>E73 - SUM(E74 : E79) </f>
      </c>
    </row>
    <row r="81" spans="1:5">
      <c r="A81" s="5" t="s">
        <v>39</v>
      </c>
      <c r="B81" s="5" t="s">
        <v>23</v>
      </c>
      <c r="C81" s="3" t="n">
        <v>121873.94366197183</v>
      </c>
      <c r="D81" s="3" t="n">
        <v>121873.94366197183</v>
      </c>
      <c r="E81" s="3" t="n">
        <v>10914.084507042255</v>
      </c>
    </row>
    <row r="82" spans="1:5">
      <c r="A82" s="5" t="s">
        <v>39</v>
      </c>
      <c r="B82" s="5" t="s">
        <v>24</v>
      </c>
      <c r="C82" s="3" t="n">
        <v>8464.647887323945</v>
      </c>
      <c r="D82" s="3" t="n">
        <v>8464.647887323945</v>
      </c>
      <c r="E82" s="3" t="n">
        <v>808.7323943661972</v>
      </c>
    </row>
    <row r="83" spans="1:5">
      <c r="A83" s="5" t="s">
        <v>39</v>
      </c>
      <c r="B83" s="5" t="s">
        <v>25</v>
      </c>
      <c r="C83" s="3" t="n">
        <v>4807.829346133406</v>
      </c>
      <c r="D83" s="3" t="n">
        <v>4756.400921010456</v>
      </c>
      <c r="E83" s="3" t="n">
        <v>432.5033115057806</v>
      </c>
    </row>
    <row r="84" spans="1:5">
      <c r="A84" s="5" t="s">
        <v>39</v>
      </c>
      <c r="B84" s="5" t="s">
        <v>26</v>
      </c>
      <c r="C84" s="3" t="n">
        <v>6515.75</v>
      </c>
      <c r="D84" s="3" t="n">
        <v>9673.125</v>
      </c>
      <c r="E84" s="3" t="n">
        <v>1310.6999999999998</v>
      </c>
    </row>
    <row r="85" spans="1:5">
      <c r="A85" s="5" t="s">
        <v>39</v>
      </c>
      <c r="B85" s="5" t="s">
        <v>27</v>
      </c>
      <c r="C85" s="3">
        <f>C80 - SUM(C81 : C84) </f>
      </c>
      <c r="D85" s="3">
        <f>D80 - SUM(D81 : D84) </f>
      </c>
      <c r="E85" s="3">
        <f>E80 - SUM(E81 : E84) </f>
      </c>
    </row>
    <row r="86" spans="1:5">
      <c r="A86" s="5" t="s">
        <v>39</v>
      </c>
      <c r="B86" s="5" t="s">
        <v>28</v>
      </c>
      <c r="C86" s="1">
        <f>C85 / C80</f>
      </c>
      <c r="D86" s="1">
        <f>D85 / D80</f>
      </c>
      <c r="E86" s="1">
        <f>E85 / E80</f>
      </c>
    </row>
    <row r="88" spans="1:5">
      <c r="A88" s="6" t="s">
        <v>4</v>
      </c>
      <c r="B88" s="6" t="s">
        <v>40</v>
      </c>
      <c r="C88" s="6" t="s">
        <v>6</v>
      </c>
      <c r="D88" s="6" t="s">
        <v>7</v>
      </c>
      <c r="E88" s="6" t="s">
        <v>8</v>
      </c>
    </row>
    <row r="89" spans="1:5">
      <c r="A89" s="5" t="s">
        <v>41</v>
      </c>
      <c r="B89" s="5" t="s">
        <v>10</v>
      </c>
      <c r="C89" s="2" t="n">
        <v>22500</v>
      </c>
      <c r="D89" s="2" t="n">
        <v>585000</v>
      </c>
      <c r="E89" s="2" t="n">
        <v>35000</v>
      </c>
    </row>
    <row r="90" spans="1:5">
      <c r="A90" s="5" t="s">
        <v>41</v>
      </c>
      <c r="B90" s="5" t="s">
        <v>11</v>
      </c>
      <c r="C90" s="3" t="n">
        <v>1.99</v>
      </c>
      <c r="D90" s="3" t="n">
        <v>1.99</v>
      </c>
      <c r="E90" s="3" t="n">
        <v>2.09</v>
      </c>
    </row>
    <row r="91" spans="1:5">
      <c r="A91" s="5" t="s">
        <v>41</v>
      </c>
      <c r="B91" s="5" t="s">
        <v>12</v>
      </c>
      <c r="C91" s="3" t="n">
        <v>2.37237</v>
      </c>
      <c r="D91" s="3" t="n">
        <v>2.75</v>
      </c>
      <c r="E91" s="3" t="n">
        <v>2.45</v>
      </c>
    </row>
    <row r="92" spans="1:5">
      <c r="A92" s="5" t="s">
        <v>41</v>
      </c>
      <c r="B92" s="5" t="s">
        <v>13</v>
      </c>
      <c r="C92" s="1" t="n">
        <v>0.15</v>
      </c>
      <c r="D92" s="1" t="n">
        <v>0.27</v>
      </c>
      <c r="E92" s="1" t="n">
        <v>0.38</v>
      </c>
    </row>
    <row r="93" spans="1:5">
      <c r="A93" s="5" t="s">
        <v>41</v>
      </c>
      <c r="B93" s="5" t="s">
        <v>14</v>
      </c>
      <c r="C93" s="1" t="n">
        <v>0.65</v>
      </c>
      <c r="D93" s="1" t="n">
        <v>0.75</v>
      </c>
      <c r="E93" s="1" t="n">
        <v>0.71</v>
      </c>
    </row>
    <row r="94" spans="1:5">
      <c r="A94" s="5" t="s">
        <v>41</v>
      </c>
      <c r="B94" s="5" t="s">
        <v>15</v>
      </c>
      <c r="C94" s="3" t="n">
        <v>127928.57142857143</v>
      </c>
      <c r="D94" s="3" t="n">
        <v>3326142.8571428573</v>
      </c>
      <c r="E94" s="3" t="n">
        <v>209000</v>
      </c>
    </row>
    <row r="95" spans="1:5">
      <c r="A95" s="5" t="s">
        <v>41</v>
      </c>
      <c r="B95" s="5" t="s">
        <v>16</v>
      </c>
      <c r="C95" s="3" t="n">
        <v>10922.962606693623</v>
      </c>
      <c r="D95" s="3" t="n">
        <v>867897.7245543416</v>
      </c>
      <c r="E95" s="3" t="n">
        <v>48362.30339275447</v>
      </c>
    </row>
    <row r="96" spans="1:5">
      <c r="A96" s="5" t="s">
        <v>41</v>
      </c>
      <c r="B96" s="5" t="s">
        <v>17</v>
      </c>
      <c r="C96" s="3" t="n">
        <v>3050.19</v>
      </c>
      <c r="D96" s="3" t="n">
        <v>0</v>
      </c>
      <c r="E96" s="3" t="n">
        <v>4900</v>
      </c>
    </row>
    <row r="97" spans="1:5">
      <c r="A97" s="5" t="s">
        <v>41</v>
      </c>
      <c r="B97" s="5" t="s">
        <v>18</v>
      </c>
      <c r="C97" s="3" t="n">
        <v>5137.769248652292</v>
      </c>
      <c r="D97" s="3" t="n">
        <v>114833.31339850489</v>
      </c>
      <c r="E97" s="3" t="n">
        <v>7506.891546866013</v>
      </c>
    </row>
    <row r="98" spans="1:5">
      <c r="A98" s="5" t="s">
        <v>41</v>
      </c>
      <c r="B98" s="5" t="s">
        <v>19</v>
      </c>
      <c r="C98" s="3" t="n">
        <v>27204.41239330638</v>
      </c>
      <c r="D98" s="3" t="n">
        <v>281209.41830280126</v>
      </c>
      <c r="E98" s="3" t="n">
        <v>17787.696607245543</v>
      </c>
    </row>
    <row r="99" spans="1:5">
      <c r="A99" s="5" t="s">
        <v>41</v>
      </c>
      <c r="B99" s="5" t="s">
        <v>20</v>
      </c>
      <c r="C99" s="3" t="n">
        <v>1573.4304656536387</v>
      </c>
      <c r="D99" s="3" t="n">
        <v>40888.25503340179</v>
      </c>
      <c r="E99" s="3" t="n">
        <v>2651.9867193559508</v>
      </c>
    </row>
    <row r="100" spans="1:5">
      <c r="A100" s="5" t="s">
        <v>41</v>
      </c>
      <c r="B100" s="5" t="s">
        <v>21</v>
      </c>
      <c r="C100" s="3" t="n">
        <v>7227.613724272238</v>
      </c>
      <c r="D100" s="3" t="n">
        <v>187888.08809351848</v>
      </c>
      <c r="E100" s="3" t="n">
        <v>12190.046006578494</v>
      </c>
    </row>
    <row r="101" spans="1:5">
      <c r="A101" s="5" t="s">
        <v>41</v>
      </c>
      <c r="B101" s="5" t="s">
        <v>22</v>
      </c>
      <c r="C101" s="3">
        <f>C94 - SUM(C95 : C100) </f>
      </c>
      <c r="D101" s="3">
        <f>D94 - SUM(D95 : D100) </f>
      </c>
      <c r="E101" s="3">
        <f>E94 - SUM(E95 : E100) </f>
      </c>
    </row>
    <row r="102" spans="1:5">
      <c r="A102" s="5" t="s">
        <v>41</v>
      </c>
      <c r="B102" s="5" t="s">
        <v>23</v>
      </c>
      <c r="C102" s="3" t="n">
        <v>60518.571428571435</v>
      </c>
      <c r="D102" s="3" t="n">
        <v>1573482.8571428573</v>
      </c>
      <c r="E102" s="3" t="n">
        <v>94140.00000000001</v>
      </c>
    </row>
    <row r="103" spans="1:5">
      <c r="A103" s="5" t="s">
        <v>41</v>
      </c>
      <c r="B103" s="5" t="s">
        <v>24</v>
      </c>
      <c r="C103" s="3" t="n">
        <v>3837.857142857143</v>
      </c>
      <c r="D103" s="3" t="n">
        <v>99784.28571428571</v>
      </c>
      <c r="E103" s="3" t="n">
        <v>6270</v>
      </c>
    </row>
    <row r="104" spans="1:5">
      <c r="A104" s="5" t="s">
        <v>41</v>
      </c>
      <c r="B104" s="5" t="s">
        <v>25</v>
      </c>
      <c r="C104" s="3" t="n">
        <v>2184.3657896997975</v>
      </c>
      <c r="D104" s="3" t="n">
        <v>55002.781732808675</v>
      </c>
      <c r="E104" s="3" t="n">
        <v>3468.0322718159864</v>
      </c>
    </row>
    <row r="105" spans="1:5">
      <c r="A105" s="5" t="s">
        <v>41</v>
      </c>
      <c r="B105" s="5" t="s">
        <v>26</v>
      </c>
      <c r="C105" s="3" t="n">
        <v>4376.25</v>
      </c>
      <c r="D105" s="3" t="n">
        <v>168918.75</v>
      </c>
      <c r="E105" s="3" t="n">
        <v>15291.499999999998</v>
      </c>
    </row>
    <row r="106" spans="1:5">
      <c r="A106" s="5" t="s">
        <v>41</v>
      </c>
      <c r="B106" s="5" t="s">
        <v>27</v>
      </c>
      <c r="C106" s="3">
        <f>C101 - SUM(C102 : C105) </f>
      </c>
      <c r="D106" s="3">
        <f>D101 - SUM(D102 : D105) </f>
      </c>
      <c r="E106" s="3">
        <f>E101 - SUM(E102 : E105) </f>
      </c>
    </row>
    <row r="107" spans="1:5">
      <c r="A107" s="5" t="s">
        <v>41</v>
      </c>
      <c r="B107" s="5" t="s">
        <v>28</v>
      </c>
      <c r="C107" s="1">
        <f>C106 / C101</f>
      </c>
      <c r="D107" s="1">
        <f>D106 / D101</f>
      </c>
      <c r="E107" s="1">
        <f>E106 / E101</f>
      </c>
    </row>
    <row r="109" spans="1:5">
      <c r="A109" s="6" t="s">
        <v>4</v>
      </c>
      <c r="B109" s="6" t="s">
        <v>42</v>
      </c>
      <c r="C109" s="6" t="s">
        <v>6</v>
      </c>
      <c r="D109" s="6" t="s">
        <v>7</v>
      </c>
      <c r="E109" s="6" t="s">
        <v>8</v>
      </c>
    </row>
    <row r="110" spans="1:5">
      <c r="A110" s="5" t="s">
        <v>43</v>
      </c>
      <c r="B110" s="5" t="s">
        <v>10</v>
      </c>
      <c r="C110" s="2" t="n">
        <v>1034999</v>
      </c>
      <c r="D110" s="2" t="n">
        <v>257500</v>
      </c>
      <c r="E110" s="2" t="n">
        <v>12000</v>
      </c>
    </row>
    <row r="111" spans="1:5">
      <c r="A111" s="5" t="s">
        <v>43</v>
      </c>
      <c r="B111" s="5" t="s">
        <v>11</v>
      </c>
      <c r="C111" s="3" t="n">
        <v>2.69</v>
      </c>
      <c r="D111" s="3" t="n">
        <v>2.69</v>
      </c>
      <c r="E111" s="3" t="n">
        <v>2.79</v>
      </c>
    </row>
    <row r="112" spans="1:5">
      <c r="A112" s="5" t="s">
        <v>43</v>
      </c>
      <c r="B112" s="5" t="s">
        <v>12</v>
      </c>
      <c r="C112" s="3" t="n">
        <v>3.3</v>
      </c>
      <c r="D112" s="3" t="n">
        <v>3.33</v>
      </c>
      <c r="E112" s="3" t="n">
        <v>3.14</v>
      </c>
    </row>
    <row r="113" spans="1:5">
      <c r="A113" s="5" t="s">
        <v>43</v>
      </c>
      <c r="B113" s="5" t="s">
        <v>13</v>
      </c>
      <c r="C113" s="1" t="n">
        <v>0.15</v>
      </c>
      <c r="D113" s="1" t="n">
        <v>0.27</v>
      </c>
      <c r="E113" s="1" t="n">
        <v>0.38</v>
      </c>
    </row>
    <row r="114" spans="1:5">
      <c r="A114" s="5" t="s">
        <v>43</v>
      </c>
      <c r="B114" s="5" t="s">
        <v>14</v>
      </c>
      <c r="C114" s="1" t="n">
        <v>0.65</v>
      </c>
      <c r="D114" s="1" t="n">
        <v>0.75</v>
      </c>
      <c r="E114" s="1" t="n">
        <v>0.71</v>
      </c>
    </row>
    <row r="115" spans="1:5">
      <c r="A115" s="5" t="s">
        <v>43</v>
      </c>
      <c r="B115" s="5" t="s">
        <v>15</v>
      </c>
      <c r="C115" s="3" t="n">
        <v>5886146.532769556</v>
      </c>
      <c r="D115" s="3" t="n">
        <v>1464429.175475687</v>
      </c>
      <c r="E115" s="3" t="n">
        <v>70782.24101479916</v>
      </c>
    </row>
    <row r="116" spans="1:5">
      <c r="A116" s="5" t="s">
        <v>43</v>
      </c>
      <c r="B116" s="5" t="s">
        <v>16</v>
      </c>
      <c r="C116" s="3" t="n">
        <v>570777.1853037467</v>
      </c>
      <c r="D116" s="3" t="n">
        <v>322591.0251025169</v>
      </c>
      <c r="E116" s="3" t="n">
        <v>15360.61884658263</v>
      </c>
    </row>
    <row r="117" spans="1:5">
      <c r="A117" s="5" t="s">
        <v>43</v>
      </c>
      <c r="B117" s="5" t="s">
        <v>17</v>
      </c>
      <c r="C117" s="3" t="n">
        <v>144418.46511627908</v>
      </c>
      <c r="D117" s="3" t="n">
        <v>0</v>
      </c>
      <c r="E117" s="3" t="n">
        <v>1593.2346723044402</v>
      </c>
    </row>
    <row r="118" spans="1:5">
      <c r="A118" s="5" t="s">
        <v>43</v>
      </c>
      <c r="B118" s="5" t="s">
        <v>18</v>
      </c>
      <c r="C118" s="3" t="n">
        <v>233136.367750564</v>
      </c>
      <c r="D118" s="3" t="n">
        <v>53339.29331697764</v>
      </c>
      <c r="E118" s="3" t="n">
        <v>2594.6439165178404</v>
      </c>
    </row>
    <row r="119" spans="1:5">
      <c r="A119" s="5" t="s">
        <v>43</v>
      </c>
      <c r="B119" s="5" t="s">
        <v>19</v>
      </c>
      <c r="C119" s="3" t="n">
        <v>1234453.6286497419</v>
      </c>
      <c r="D119" s="3" t="n">
        <v>130619.86284674313</v>
      </c>
      <c r="E119" s="3" t="n">
        <v>6148.049229527311</v>
      </c>
    </row>
    <row r="120" spans="1:5">
      <c r="A120" s="5" t="s">
        <v>43</v>
      </c>
      <c r="B120" s="5" t="s">
        <v>20</v>
      </c>
      <c r="C120" s="3" t="n">
        <v>71397.496835186</v>
      </c>
      <c r="D120" s="3" t="n">
        <v>18992.31646201372</v>
      </c>
      <c r="E120" s="3" t="n">
        <v>916.6192378169759</v>
      </c>
    </row>
    <row r="121" spans="1:5">
      <c r="A121" s="5" t="s">
        <v>43</v>
      </c>
      <c r="B121" s="5" t="s">
        <v>21</v>
      </c>
      <c r="C121" s="3" t="n">
        <v>327967.16427522706</v>
      </c>
      <c r="D121" s="3" t="n">
        <v>87272.73946026187</v>
      </c>
      <c r="E121" s="3" t="n">
        <v>4213.305669274778</v>
      </c>
    </row>
    <row r="122" spans="1:5">
      <c r="A122" s="5" t="s">
        <v>43</v>
      </c>
      <c r="B122" s="5" t="s">
        <v>22</v>
      </c>
      <c r="C122" s="3">
        <f>C115 - SUM(C116 : C121) </f>
      </c>
      <c r="D122" s="3">
        <f>D115 - SUM(D116 : D121) </f>
      </c>
      <c r="E122" s="3">
        <f>E115 - SUM(E116 : E121) </f>
      </c>
    </row>
    <row r="123" spans="1:5">
      <c r="A123" s="5" t="s">
        <v>43</v>
      </c>
      <c r="B123" s="5" t="s">
        <v>23</v>
      </c>
      <c r="C123" s="3" t="n">
        <v>2634105.2773784352</v>
      </c>
      <c r="D123" s="3" t="n">
        <v>655345.665961945</v>
      </c>
      <c r="E123" s="3" t="n">
        <v>30540.380549682875</v>
      </c>
    </row>
    <row r="124" spans="1:5">
      <c r="A124" s="5" t="s">
        <v>43</v>
      </c>
      <c r="B124" s="5" t="s">
        <v>24</v>
      </c>
      <c r="C124" s="3" t="n">
        <v>176584.39598308667</v>
      </c>
      <c r="D124" s="3" t="n">
        <v>43932.87526427062</v>
      </c>
      <c r="E124" s="3" t="n">
        <v>2123.4672304439746</v>
      </c>
    </row>
    <row r="125" spans="1:5">
      <c r="A125" s="5" t="s">
        <v>43</v>
      </c>
      <c r="B125" s="5" t="s">
        <v>25</v>
      </c>
      <c r="C125" s="3" t="n">
        <v>99119.88674516436</v>
      </c>
      <c r="D125" s="3" t="n">
        <v>25548.418148615223</v>
      </c>
      <c r="E125" s="3" t="n">
        <v>1198.6730832832557</v>
      </c>
    </row>
    <row r="126" spans="1:5">
      <c r="A126" s="5" t="s">
        <v>43</v>
      </c>
      <c r="B126" s="5" t="s">
        <v>26</v>
      </c>
      <c r="C126" s="3" t="n">
        <v>201307.30550000002</v>
      </c>
      <c r="D126" s="3" t="n">
        <v>74353.125</v>
      </c>
      <c r="E126" s="3" t="n">
        <v>5242.799999999999</v>
      </c>
    </row>
    <row r="127" spans="1:5">
      <c r="A127" s="5" t="s">
        <v>43</v>
      </c>
      <c r="B127" s="5" t="s">
        <v>27</v>
      </c>
      <c r="C127" s="3">
        <f>C122 - SUM(C123 : C126) </f>
      </c>
      <c r="D127" s="3">
        <f>D122 - SUM(D123 : D126) </f>
      </c>
      <c r="E127" s="3">
        <f>E122 - SUM(E123 : E126) </f>
      </c>
    </row>
    <row r="128" spans="1:5">
      <c r="A128" s="5" t="s">
        <v>43</v>
      </c>
      <c r="B128" s="5" t="s">
        <v>28</v>
      </c>
      <c r="C128" s="1">
        <f>C127 / C122</f>
      </c>
      <c r="D128" s="1">
        <f>D127 / D122</f>
      </c>
      <c r="E128" s="1">
        <f>E127 / E122</f>
      </c>
    </row>
    <row r="130" spans="1:5">
      <c r="A130" s="6" t="s">
        <v>4</v>
      </c>
      <c r="B130" s="6" t="s">
        <v>44</v>
      </c>
      <c r="C130" s="6" t="s">
        <v>6</v>
      </c>
      <c r="D130" s="6" t="s">
        <v>7</v>
      </c>
      <c r="E130" s="6" t="s">
        <v>8</v>
      </c>
    </row>
    <row r="131" spans="1:5">
      <c r="A131" s="5" t="s">
        <v>45</v>
      </c>
      <c r="B131" s="5" t="s">
        <v>10</v>
      </c>
      <c r="C131" s="2" t="n">
        <v>285000</v>
      </c>
      <c r="D131" s="2" t="n">
        <v>0</v>
      </c>
      <c r="E131" s="2" t="n">
        <v>0</v>
      </c>
    </row>
    <row r="132" spans="1:5">
      <c r="A132" s="5" t="s">
        <v>45</v>
      </c>
      <c r="B132" s="5" t="s">
        <v>11</v>
      </c>
      <c r="C132" s="3" t="n">
        <v>2.14</v>
      </c>
      <c r="D132" s="3" t="n">
        <v>0</v>
      </c>
      <c r="E132" s="3" t="n">
        <v>0</v>
      </c>
    </row>
    <row r="133" spans="1:5">
      <c r="A133" s="5" t="s">
        <v>45</v>
      </c>
      <c r="B133" s="5" t="s">
        <v>12</v>
      </c>
      <c r="C133" s="3" t="n">
        <v>2.37237</v>
      </c>
      <c r="D133" s="3" t="n">
        <v>2.75</v>
      </c>
      <c r="E133" s="3" t="n">
        <v>2.45</v>
      </c>
    </row>
    <row r="134" spans="1:5">
      <c r="A134" s="5" t="s">
        <v>45</v>
      </c>
      <c r="B134" s="5" t="s">
        <v>13</v>
      </c>
      <c r="C134" s="1" t="n">
        <v>0.15</v>
      </c>
      <c r="D134" s="1" t="n">
        <v>0.27</v>
      </c>
      <c r="E134" s="1" t="n">
        <v>0.38</v>
      </c>
    </row>
    <row r="135" spans="1:5">
      <c r="A135" s="5" t="s">
        <v>45</v>
      </c>
      <c r="B135" s="5" t="s">
        <v>14</v>
      </c>
      <c r="C135" s="1" t="n">
        <v>0.65</v>
      </c>
      <c r="D135" s="1" t="n">
        <v>0.75</v>
      </c>
      <c r="E135" s="1" t="n">
        <v>0.71</v>
      </c>
    </row>
    <row r="136" spans="1:5">
      <c r="A136" s="5" t="s">
        <v>45</v>
      </c>
      <c r="B136" s="5" t="s">
        <v>15</v>
      </c>
      <c r="C136" s="3" t="n">
        <v>1742571.4285714286</v>
      </c>
      <c r="D136" s="3" t="n">
        <v>0</v>
      </c>
      <c r="E136" s="3" t="n">
        <v>0</v>
      </c>
    </row>
    <row r="137" spans="1:5">
      <c r="A137" s="5" t="s">
        <v>45</v>
      </c>
      <c r="B137" s="5" t="s">
        <v>16</v>
      </c>
      <c r="C137" s="3" t="n">
        <v>100054.51646825396</v>
      </c>
      <c r="D137" s="3" t="n">
        <v>0</v>
      </c>
      <c r="E137" s="3" t="n">
        <v>0</v>
      </c>
    </row>
    <row r="138" spans="1:5">
      <c r="A138" s="5" t="s">
        <v>45</v>
      </c>
      <c r="B138" s="5" t="s">
        <v>17</v>
      </c>
      <c r="C138" s="3" t="n">
        <v>38635.740000000005</v>
      </c>
      <c r="D138" s="3" t="n">
        <v>0</v>
      </c>
      <c r="E138" s="3" t="n">
        <v>0</v>
      </c>
    </row>
    <row r="139" spans="1:5">
      <c r="A139" s="5" t="s">
        <v>45</v>
      </c>
      <c r="B139" s="5" t="s">
        <v>18</v>
      </c>
      <c r="C139" s="3" t="n">
        <v>72312.23797619049</v>
      </c>
      <c r="D139" s="3" t="n">
        <v>0</v>
      </c>
      <c r="E139" s="3" t="n">
        <v>0</v>
      </c>
    </row>
    <row r="140" spans="1:5">
      <c r="A140" s="5" t="s">
        <v>45</v>
      </c>
      <c r="B140" s="5" t="s">
        <v>19</v>
      </c>
      <c r="C140" s="3" t="n">
        <v>382892.233531746</v>
      </c>
      <c r="D140" s="3" t="n">
        <v>0</v>
      </c>
      <c r="E140" s="3" t="n">
        <v>0</v>
      </c>
    </row>
    <row r="141" spans="1:5">
      <c r="A141" s="5" t="s">
        <v>45</v>
      </c>
      <c r="B141" s="5" t="s">
        <v>20</v>
      </c>
      <c r="C141" s="3" t="n">
        <v>22145.462897380952</v>
      </c>
      <c r="D141" s="3" t="n">
        <v>0</v>
      </c>
      <c r="E141" s="3" t="n">
        <v>0</v>
      </c>
    </row>
    <row r="142" spans="1:5">
      <c r="A142" s="5" t="s">
        <v>45</v>
      </c>
      <c r="B142" s="5" t="s">
        <v>21</v>
      </c>
      <c r="C142" s="3" t="n">
        <v>101726.04068714287</v>
      </c>
      <c r="D142" s="3" t="n">
        <v>0</v>
      </c>
      <c r="E142" s="3" t="n">
        <v>0</v>
      </c>
    </row>
    <row r="143" spans="1:5">
      <c r="A143" s="5" t="s">
        <v>45</v>
      </c>
      <c r="B143" s="5" t="s">
        <v>22</v>
      </c>
      <c r="C143" s="3">
        <f>C136 - SUM(C137 : C142) </f>
      </c>
      <c r="D143" s="3">
        <f>D136 - SUM(D137 : D142) </f>
      </c>
      <c r="E143" s="3">
        <f>E136 - SUM(E137 : E142) </f>
      </c>
    </row>
    <row r="144" spans="1:5">
      <c r="A144" s="5" t="s">
        <v>45</v>
      </c>
      <c r="B144" s="5" t="s">
        <v>23</v>
      </c>
      <c r="C144" s="3" t="n">
        <v>813390</v>
      </c>
      <c r="D144" s="3" t="n">
        <v>0</v>
      </c>
      <c r="E144" s="3" t="n">
        <v>0</v>
      </c>
    </row>
    <row r="145" spans="1:5">
      <c r="A145" s="5" t="s">
        <v>45</v>
      </c>
      <c r="B145" s="5" t="s">
        <v>24</v>
      </c>
      <c r="C145" s="3" t="n">
        <v>52277.142857142855</v>
      </c>
      <c r="D145" s="3" t="n">
        <v>0</v>
      </c>
      <c r="E145" s="3" t="n">
        <v>0</v>
      </c>
    </row>
    <row r="146" spans="1:5">
      <c r="A146" s="5" t="s">
        <v>45</v>
      </c>
      <c r="B146" s="5" t="s">
        <v>25</v>
      </c>
      <c r="C146" s="3" t="n">
        <v>30744.155910321435</v>
      </c>
      <c r="D146" s="3" t="n">
        <v>0</v>
      </c>
      <c r="E146" s="3" t="n">
        <v>0</v>
      </c>
    </row>
    <row r="147" spans="1:5">
      <c r="A147" s="5" t="s">
        <v>45</v>
      </c>
      <c r="B147" s="5" t="s">
        <v>26</v>
      </c>
      <c r="C147" s="3" t="n">
        <v>55432.5</v>
      </c>
      <c r="D147" s="3" t="n">
        <v>0</v>
      </c>
      <c r="E147" s="3" t="n">
        <v>0</v>
      </c>
    </row>
    <row r="148" spans="1:5">
      <c r="A148" s="5" t="s">
        <v>45</v>
      </c>
      <c r="B148" s="5" t="s">
        <v>27</v>
      </c>
      <c r="C148" s="3">
        <f>C143 - SUM(C144 : C147) </f>
      </c>
      <c r="D148" s="3">
        <f>D143 - SUM(D144 : D147) </f>
      </c>
      <c r="E148" s="3">
        <f>E143 - SUM(E144 : E147) </f>
      </c>
    </row>
    <row r="149" spans="1:5">
      <c r="A149" s="5" t="s">
        <v>45</v>
      </c>
      <c r="B149" s="5" t="s">
        <v>28</v>
      </c>
      <c r="C149" s="1">
        <f>C148 / C143</f>
      </c>
      <c r="D149" s="1">
        <f>D148 / D143</f>
      </c>
      <c r="E149" s="1">
        <f>E148 / E143</f>
      </c>
    </row>
    <row r="151" spans="1:5">
      <c r="A151" s="6" t="s">
        <v>4</v>
      </c>
      <c r="B151" s="6" t="s">
        <v>46</v>
      </c>
      <c r="C151" s="6" t="s">
        <v>6</v>
      </c>
      <c r="D151" s="6" t="s">
        <v>7</v>
      </c>
      <c r="E151" s="6" t="s">
        <v>8</v>
      </c>
    </row>
    <row r="152" spans="1:5">
      <c r="A152" s="5" t="s">
        <v>47</v>
      </c>
      <c r="B152" s="5" t="s">
        <v>10</v>
      </c>
      <c r="C152" s="2" t="n">
        <v>13500</v>
      </c>
      <c r="D152" s="2" t="n">
        <v>11000</v>
      </c>
      <c r="E152" s="2" t="n">
        <v>1001</v>
      </c>
    </row>
    <row r="153" spans="1:5">
      <c r="A153" s="5" t="s">
        <v>47</v>
      </c>
      <c r="B153" s="5" t="s">
        <v>11</v>
      </c>
      <c r="C153" s="3" t="n">
        <v>4.79</v>
      </c>
      <c r="D153" s="3" t="n">
        <v>4.89</v>
      </c>
      <c r="E153" s="3" t="n">
        <v>4.89</v>
      </c>
    </row>
    <row r="154" spans="1:5">
      <c r="A154" s="5" t="s">
        <v>47</v>
      </c>
      <c r="B154" s="5" t="s">
        <v>12</v>
      </c>
      <c r="C154" s="3" t="n">
        <v>5.11</v>
      </c>
      <c r="D154" s="3" t="n">
        <v>6.55</v>
      </c>
      <c r="E154" s="3" t="n">
        <v>5.2</v>
      </c>
    </row>
    <row r="155" spans="1:5">
      <c r="A155" s="5" t="s">
        <v>47</v>
      </c>
      <c r="B155" s="5" t="s">
        <v>13</v>
      </c>
      <c r="C155" s="1" t="n">
        <v>0.15</v>
      </c>
      <c r="D155" s="1" t="n">
        <v>0.27</v>
      </c>
      <c r="E155" s="1" t="n">
        <v>0.38</v>
      </c>
    </row>
    <row r="156" spans="1:5">
      <c r="A156" s="5" t="s">
        <v>47</v>
      </c>
      <c r="B156" s="5" t="s">
        <v>14</v>
      </c>
      <c r="C156" s="1" t="n">
        <v>0.65</v>
      </c>
      <c r="D156" s="1" t="n">
        <v>0.75</v>
      </c>
      <c r="E156" s="1" t="n">
        <v>0.71</v>
      </c>
    </row>
    <row r="157" spans="1:5">
      <c r="A157" s="5" t="s">
        <v>47</v>
      </c>
      <c r="B157" s="5" t="s">
        <v>15</v>
      </c>
      <c r="C157" s="3" t="n">
        <v>91077.4647887324</v>
      </c>
      <c r="D157" s="3" t="n">
        <v>75760.56338028169</v>
      </c>
      <c r="E157" s="3" t="n">
        <v>6894.211267605634</v>
      </c>
    </row>
    <row r="158" spans="1:5">
      <c r="A158" s="5" t="s">
        <v>47</v>
      </c>
      <c r="B158" s="5" t="s">
        <v>16</v>
      </c>
      <c r="C158" s="3" t="n">
        <v>3956.024116396491</v>
      </c>
      <c r="D158" s="3" t="n">
        <v>18860.693153747095</v>
      </c>
      <c r="E158" s="3" t="n">
        <v>1364.6231680632386</v>
      </c>
    </row>
    <row r="159" spans="1:5">
      <c r="A159" s="5" t="s">
        <v>47</v>
      </c>
      <c r="B159" s="5" t="s">
        <v>17</v>
      </c>
      <c r="C159" s="3" t="n">
        <v>1943.2394366197186</v>
      </c>
      <c r="D159" s="3" t="n">
        <v>0</v>
      </c>
      <c r="E159" s="3" t="n">
        <v>146.62535211267607</v>
      </c>
    </row>
    <row r="160" spans="1:5">
      <c r="A160" s="5" t="s">
        <v>47</v>
      </c>
      <c r="B160" s="5" t="s">
        <v>18</v>
      </c>
      <c r="C160" s="3" t="n">
        <v>3840.3258703162383</v>
      </c>
      <c r="D160" s="3" t="n">
        <v>2657.993925600758</v>
      </c>
      <c r="E160" s="3" t="n">
        <v>259.4703686139841</v>
      </c>
    </row>
    <row r="161" spans="1:5">
      <c r="A161" s="5" t="s">
        <v>47</v>
      </c>
      <c r="B161" s="5" t="s">
        <v>19</v>
      </c>
      <c r="C161" s="3" t="n">
        <v>20334.46884134999</v>
      </c>
      <c r="D161" s="3" t="n">
        <v>6509.02515611206</v>
      </c>
      <c r="E161" s="3" t="n">
        <v>614.8190854578881</v>
      </c>
    </row>
    <row r="162" spans="1:5">
      <c r="A162" s="5" t="s">
        <v>47</v>
      </c>
      <c r="B162" s="5" t="s">
        <v>20</v>
      </c>
      <c r="C162" s="3" t="n">
        <v>1176.0913014881742</v>
      </c>
      <c r="D162" s="3" t="n">
        <v>946.4216462172691</v>
      </c>
      <c r="E162" s="3" t="n">
        <v>91.66403528474483</v>
      </c>
    </row>
    <row r="163" spans="1:5">
      <c r="A163" s="5" t="s">
        <v>47</v>
      </c>
      <c r="B163" s="5" t="s">
        <v>21</v>
      </c>
      <c r="C163" s="3" t="n">
        <v>5402.420899548234</v>
      </c>
      <c r="D163" s="3" t="n">
        <v>4348.959218064454</v>
      </c>
      <c r="E163" s="3" t="n">
        <v>421.3402726017562</v>
      </c>
    </row>
    <row r="164" spans="1:5">
      <c r="A164" s="5" t="s">
        <v>47</v>
      </c>
      <c r="B164" s="5" t="s">
        <v>22</v>
      </c>
      <c r="C164" s="3">
        <f>C157 - SUM(C158 : C163) </f>
      </c>
      <c r="D164" s="3">
        <f>D157 - SUM(D158 : D163) </f>
      </c>
      <c r="E164" s="3">
        <f>E157 - SUM(E158 : E163) </f>
      </c>
    </row>
    <row r="165" spans="1:5">
      <c r="A165" s="5" t="s">
        <v>47</v>
      </c>
      <c r="B165" s="5" t="s">
        <v>23</v>
      </c>
      <c r="C165" s="3" t="n">
        <v>44972.11267605634</v>
      </c>
      <c r="D165" s="3" t="n">
        <v>36643.94366197183</v>
      </c>
      <c r="E165" s="3" t="n">
        <v>3334.5988732394367</v>
      </c>
    </row>
    <row r="166" spans="1:5">
      <c r="A166" s="5" t="s">
        <v>47</v>
      </c>
      <c r="B166" s="5" t="s">
        <v>24</v>
      </c>
      <c r="C166" s="3" t="n">
        <v>2732.323943661972</v>
      </c>
      <c r="D166" s="3" t="n">
        <v>2272.8169014084506</v>
      </c>
      <c r="E166" s="3" t="n">
        <v>206.82633802816898</v>
      </c>
    </row>
    <row r="167" spans="1:5">
      <c r="A167" s="5" t="s">
        <v>47</v>
      </c>
      <c r="B167" s="5" t="s">
        <v>25</v>
      </c>
      <c r="C167" s="3" t="n">
        <v>1632.7468296904067</v>
      </c>
      <c r="D167" s="3" t="n">
        <v>1273.1241084162016</v>
      </c>
      <c r="E167" s="3" t="n">
        <v>119.87006956414037</v>
      </c>
    </row>
    <row r="168" spans="1:5">
      <c r="A168" s="5" t="s">
        <v>47</v>
      </c>
      <c r="B168" s="5" t="s">
        <v>26</v>
      </c>
      <c r="C168" s="3" t="n">
        <v>2625.75</v>
      </c>
      <c r="D168" s="3" t="n">
        <v>3176.25</v>
      </c>
      <c r="E168" s="3" t="n">
        <v>437.33689999999996</v>
      </c>
    </row>
    <row r="169" spans="1:5">
      <c r="A169" s="5" t="s">
        <v>47</v>
      </c>
      <c r="B169" s="5" t="s">
        <v>27</v>
      </c>
      <c r="C169" s="3">
        <f>C164 - SUM(C165 : C168) </f>
      </c>
      <c r="D169" s="3">
        <f>D164 - SUM(D165 : D168) </f>
      </c>
      <c r="E169" s="3">
        <f>E164 - SUM(E165 : E168) </f>
      </c>
    </row>
    <row r="170" spans="1:5">
      <c r="A170" s="5" t="s">
        <v>47</v>
      </c>
      <c r="B170" s="5" t="s">
        <v>28</v>
      </c>
      <c r="C170" s="1">
        <f>C169 / C164</f>
      </c>
      <c r="D170" s="1">
        <f>D169 / D164</f>
      </c>
      <c r="E170" s="1">
        <f>E169 / E164</f>
      </c>
    </row>
    <row r="172" spans="1:5">
      <c r="A172" s="6" t="s">
        <v>4</v>
      </c>
      <c r="B172" s="6" t="s">
        <v>48</v>
      </c>
      <c r="C172" s="6" t="s">
        <v>6</v>
      </c>
      <c r="D172" s="6" t="s">
        <v>7</v>
      </c>
      <c r="E172" s="6" t="s">
        <v>8</v>
      </c>
    </row>
    <row r="173" spans="1:5">
      <c r="A173" s="5" t="s">
        <v>49</v>
      </c>
      <c r="B173" s="5" t="s">
        <v>10</v>
      </c>
      <c r="C173" s="2" t="n">
        <v>13602</v>
      </c>
      <c r="D173" s="2" t="n">
        <v>10000</v>
      </c>
      <c r="E173" s="2" t="n">
        <v>801</v>
      </c>
    </row>
    <row r="174" spans="1:5">
      <c r="A174" s="5" t="s">
        <v>49</v>
      </c>
      <c r="B174" s="5" t="s">
        <v>11</v>
      </c>
      <c r="C174" s="3" t="n">
        <v>4.12</v>
      </c>
      <c r="D174" s="3" t="n">
        <v>4.19</v>
      </c>
      <c r="E174" s="3" t="n">
        <v>4</v>
      </c>
    </row>
    <row r="175" spans="1:5">
      <c r="A175" s="5" t="s">
        <v>49</v>
      </c>
      <c r="B175" s="5" t="s">
        <v>12</v>
      </c>
      <c r="C175" s="3" t="n">
        <v>4.94</v>
      </c>
      <c r="D175" s="3" t="n">
        <v>5.35</v>
      </c>
      <c r="E175" s="3" t="n">
        <v>4.32</v>
      </c>
    </row>
    <row r="176" spans="1:5">
      <c r="A176" s="5" t="s">
        <v>49</v>
      </c>
      <c r="B176" s="5" t="s">
        <v>13</v>
      </c>
      <c r="C176" s="1" t="n">
        <v>0.15</v>
      </c>
      <c r="D176" s="1" t="n">
        <v>0.27</v>
      </c>
      <c r="E176" s="1" t="n">
        <v>0.38</v>
      </c>
    </row>
    <row r="177" spans="1:5">
      <c r="A177" s="5" t="s">
        <v>49</v>
      </c>
      <c r="B177" s="5" t="s">
        <v>14</v>
      </c>
      <c r="C177" s="1" t="n">
        <v>0.65</v>
      </c>
      <c r="D177" s="1" t="n">
        <v>0.75</v>
      </c>
      <c r="E177" s="1" t="n">
        <v>0.71</v>
      </c>
    </row>
    <row r="178" spans="1:5">
      <c r="A178" s="5" t="s">
        <v>49</v>
      </c>
      <c r="B178" s="5" t="s">
        <v>15</v>
      </c>
      <c r="C178" s="3" t="n">
        <v>160114.97142857144</v>
      </c>
      <c r="D178" s="3" t="n">
        <v>119714.28571428574</v>
      </c>
      <c r="E178" s="3" t="n">
        <v>9154.285714285714</v>
      </c>
    </row>
    <row r="179" spans="1:5">
      <c r="A179" s="5" t="s">
        <v>49</v>
      </c>
      <c r="B179" s="5" t="s">
        <v>16</v>
      </c>
      <c r="C179" s="3" t="n">
        <v>14039.99471997605</v>
      </c>
      <c r="D179" s="3" t="n">
        <v>27686.86650784523</v>
      </c>
      <c r="E179" s="3" t="n">
        <v>1858.7035556224437</v>
      </c>
    </row>
    <row r="180" spans="1:5">
      <c r="A180" s="5" t="s">
        <v>49</v>
      </c>
      <c r="B180" s="5" t="s">
        <v>17</v>
      </c>
      <c r="C180" s="3" t="n">
        <v>3839.650285714287</v>
      </c>
      <c r="D180" s="3" t="n">
        <v>0</v>
      </c>
      <c r="E180" s="3" t="n">
        <v>197.73257142857148</v>
      </c>
    </row>
    <row r="181" spans="1:5">
      <c r="A181" s="5" t="s">
        <v>49</v>
      </c>
      <c r="B181" s="5" t="s">
        <v>18</v>
      </c>
      <c r="C181" s="3" t="n">
        <v>6412.79101707098</v>
      </c>
      <c r="D181" s="3" t="n">
        <v>4298.925819436458</v>
      </c>
      <c r="E181" s="3" t="n">
        <v>342.13159837410666</v>
      </c>
    </row>
    <row r="182" spans="1:5">
      <c r="A182" s="5" t="s">
        <v>49</v>
      </c>
      <c r="B182" s="5" t="s">
        <v>19</v>
      </c>
      <c r="C182" s="3" t="n">
        <v>33955.633851452534</v>
      </c>
      <c r="D182" s="3" t="n">
        <v>10527.419206440485</v>
      </c>
      <c r="E182" s="3" t="n">
        <v>810.6861586632713</v>
      </c>
    </row>
    <row r="183" spans="1:5">
      <c r="A183" s="5" t="s">
        <v>49</v>
      </c>
      <c r="B183" s="5" t="s">
        <v>20</v>
      </c>
      <c r="C183" s="3" t="n">
        <v>1963.9030613872415</v>
      </c>
      <c r="D183" s="3" t="n">
        <v>1530.7019372052907</v>
      </c>
      <c r="E183" s="3" t="n">
        <v>120.86606679950604</v>
      </c>
    </row>
    <row r="184" spans="1:5">
      <c r="A184" s="5" t="s">
        <v>49</v>
      </c>
      <c r="B184" s="5" t="s">
        <v>21</v>
      </c>
      <c r="C184" s="3" t="n">
        <v>9021.264701218328</v>
      </c>
      <c r="D184" s="3" t="n">
        <v>7033.820841403108</v>
      </c>
      <c r="E184" s="3" t="n">
        <v>555.5694921722617</v>
      </c>
    </row>
    <row r="185" spans="1:5">
      <c r="A185" s="5" t="s">
        <v>49</v>
      </c>
      <c r="B185" s="5" t="s">
        <v>22</v>
      </c>
      <c r="C185" s="3">
        <f>C178 - SUM(C179 : C184) </f>
      </c>
      <c r="D185" s="3">
        <f>D178 - SUM(D179 : D184) </f>
      </c>
      <c r="E185" s="3">
        <f>E178 - SUM(E179 : E184) </f>
      </c>
    </row>
    <row r="186" spans="1:5">
      <c r="A186" s="5" t="s">
        <v>49</v>
      </c>
      <c r="B186" s="5" t="s">
        <v>23</v>
      </c>
      <c r="C186" s="3" t="n">
        <v>67543.64571428573</v>
      </c>
      <c r="D186" s="3" t="n">
        <v>49657.14285714286</v>
      </c>
      <c r="E186" s="3" t="n">
        <v>3977.5371428571434</v>
      </c>
    </row>
    <row r="187" spans="1:5">
      <c r="A187" s="5" t="s">
        <v>49</v>
      </c>
      <c r="B187" s="5" t="s">
        <v>24</v>
      </c>
      <c r="C187" s="3" t="n">
        <v>4803.449142857143</v>
      </c>
      <c r="D187" s="3" t="n">
        <v>3591.4285714285716</v>
      </c>
      <c r="E187" s="3" t="n">
        <v>274.62857142857143</v>
      </c>
    </row>
    <row r="188" spans="1:5">
      <c r="A188" s="5" t="s">
        <v>49</v>
      </c>
      <c r="B188" s="5" t="s">
        <v>25</v>
      </c>
      <c r="C188" s="3" t="n">
        <v>2726.4520137525606</v>
      </c>
      <c r="D188" s="3" t="n">
        <v>2059.096542058655</v>
      </c>
      <c r="E188" s="3" t="n">
        <v>158.05788813676665</v>
      </c>
    </row>
    <row r="189" spans="1:5">
      <c r="A189" s="5" t="s">
        <v>49</v>
      </c>
      <c r="B189" s="5" t="s">
        <v>26</v>
      </c>
      <c r="C189" s="3" t="n">
        <v>2645.589</v>
      </c>
      <c r="D189" s="3" t="n">
        <v>2887.5</v>
      </c>
      <c r="E189" s="3" t="n">
        <v>349.95689999999996</v>
      </c>
    </row>
    <row r="190" spans="1:5">
      <c r="A190" s="5" t="s">
        <v>49</v>
      </c>
      <c r="B190" s="5" t="s">
        <v>27</v>
      </c>
      <c r="C190" s="3">
        <f>C185 - SUM(C186 : C189) </f>
      </c>
      <c r="D190" s="3">
        <f>D185 - SUM(D186 : D189) </f>
      </c>
      <c r="E190" s="3">
        <f>E185 - SUM(E186 : E189) </f>
      </c>
    </row>
    <row r="191" spans="1:5">
      <c r="A191" s="5" t="s">
        <v>49</v>
      </c>
      <c r="B191" s="5" t="s">
        <v>28</v>
      </c>
      <c r="C191" s="1">
        <f>C190 / C185</f>
      </c>
      <c r="D191" s="1">
        <f>D190 / D185</f>
      </c>
      <c r="E191" s="1">
        <f>E190 / E185</f>
      </c>
    </row>
    <row r="193" spans="1:5">
      <c r="A193" s="6" t="s">
        <v>4</v>
      </c>
      <c r="B193" s="6" t="s">
        <v>50</v>
      </c>
      <c r="C193" s="6" t="s">
        <v>6</v>
      </c>
      <c r="D193" s="6" t="s">
        <v>7</v>
      </c>
      <c r="E193" s="6" t="s">
        <v>8</v>
      </c>
    </row>
    <row r="194" spans="1:5">
      <c r="A194" s="5" t="s">
        <v>51</v>
      </c>
      <c r="B194" s="5" t="s">
        <v>10</v>
      </c>
      <c r="C194" s="2" t="n">
        <v>17392</v>
      </c>
      <c r="D194" s="2" t="n">
        <v>10000</v>
      </c>
      <c r="E194" s="2" t="n">
        <v>1000</v>
      </c>
    </row>
    <row r="195" spans="1:5">
      <c r="A195" s="5" t="s">
        <v>51</v>
      </c>
      <c r="B195" s="5" t="s">
        <v>11</v>
      </c>
      <c r="C195" s="3" t="n">
        <v>3.92</v>
      </c>
      <c r="D195" s="3" t="n">
        <v>3.99</v>
      </c>
      <c r="E195" s="3" t="n">
        <v>4</v>
      </c>
    </row>
    <row r="196" spans="1:5">
      <c r="A196" s="5" t="s">
        <v>51</v>
      </c>
      <c r="B196" s="5" t="s">
        <v>12</v>
      </c>
      <c r="C196" s="3" t="n">
        <v>4.27</v>
      </c>
      <c r="D196" s="3" t="n">
        <v>5.35</v>
      </c>
      <c r="E196" s="3" t="n">
        <v>4.32</v>
      </c>
    </row>
    <row r="197" spans="1:5">
      <c r="A197" s="5" t="s">
        <v>51</v>
      </c>
      <c r="B197" s="5" t="s">
        <v>13</v>
      </c>
      <c r="C197" s="1" t="n">
        <v>0.15</v>
      </c>
      <c r="D197" s="1" t="n">
        <v>0.27</v>
      </c>
      <c r="E197" s="1" t="n">
        <v>0.38</v>
      </c>
    </row>
    <row r="198" spans="1:5">
      <c r="A198" s="5" t="s">
        <v>51</v>
      </c>
      <c r="B198" s="5" t="s">
        <v>14</v>
      </c>
      <c r="C198" s="1" t="n">
        <v>0.65</v>
      </c>
      <c r="D198" s="1" t="n">
        <v>0.75</v>
      </c>
      <c r="E198" s="1" t="n">
        <v>0.71</v>
      </c>
    </row>
    <row r="199" spans="1:5">
      <c r="A199" s="5" t="s">
        <v>51</v>
      </c>
      <c r="B199" s="5" t="s">
        <v>15</v>
      </c>
      <c r="C199" s="3" t="n">
        <v>194790.40000000002</v>
      </c>
      <c r="D199" s="3" t="n">
        <v>114000.00000000001</v>
      </c>
      <c r="E199" s="3" t="n">
        <v>11428.57142857143</v>
      </c>
    </row>
    <row r="200" spans="1:5">
      <c r="A200" s="5" t="s">
        <v>51</v>
      </c>
      <c r="B200" s="5" t="s">
        <v>16</v>
      </c>
      <c r="C200" s="3" t="n">
        <v>9926.353347309567</v>
      </c>
      <c r="D200" s="3" t="n">
        <v>28424.98529532572</v>
      </c>
      <c r="E200" s="3" t="n">
        <v>2320.4788459705915</v>
      </c>
    </row>
    <row r="201" spans="1:5">
      <c r="A201" s="5" t="s">
        <v>51</v>
      </c>
      <c r="B201" s="5" t="s">
        <v>17</v>
      </c>
      <c r="C201" s="3" t="n">
        <v>4243.647999999999</v>
      </c>
      <c r="D201" s="3" t="n">
        <v>0</v>
      </c>
      <c r="E201" s="3" t="n">
        <v>246.8571428571429</v>
      </c>
    </row>
    <row r="202" spans="1:5">
      <c r="A202" s="5" t="s">
        <v>51</v>
      </c>
      <c r="B202" s="5" t="s">
        <v>18</v>
      </c>
      <c r="C202" s="3" t="n">
        <v>8143.412041928721</v>
      </c>
      <c r="D202" s="3" t="n">
        <v>3997.5112133410016</v>
      </c>
      <c r="E202" s="3" t="n">
        <v>427.1305847367124</v>
      </c>
    </row>
    <row r="203" spans="1:5">
      <c r="A203" s="5" t="s">
        <v>51</v>
      </c>
      <c r="B203" s="5" t="s">
        <v>19</v>
      </c>
      <c r="C203" s="3" t="n">
        <v>43119.24665269043</v>
      </c>
      <c r="D203" s="3" t="n">
        <v>9789.300418959994</v>
      </c>
      <c r="E203" s="3" t="n">
        <v>1012.092582600838</v>
      </c>
    </row>
    <row r="204" spans="1:5">
      <c r="A204" s="5" t="s">
        <v>51</v>
      </c>
      <c r="B204" s="5" t="s">
        <v>20</v>
      </c>
      <c r="C204" s="3" t="n">
        <v>2493.9019214423483</v>
      </c>
      <c r="D204" s="3" t="n">
        <v>1423.3784008543503</v>
      </c>
      <c r="E204" s="3" t="n">
        <v>150.89396604183025</v>
      </c>
    </row>
    <row r="205" spans="1:5">
      <c r="A205" s="5" t="s">
        <v>51</v>
      </c>
      <c r="B205" s="5" t="s">
        <v>21</v>
      </c>
      <c r="C205" s="3" t="n">
        <v>11455.834971974844</v>
      </c>
      <c r="D205" s="3" t="n">
        <v>6540.651983110165</v>
      </c>
      <c r="E205" s="3" t="n">
        <v>693.5948716257949</v>
      </c>
    </row>
    <row r="206" spans="1:5">
      <c r="A206" s="5" t="s">
        <v>51</v>
      </c>
      <c r="B206" s="5" t="s">
        <v>22</v>
      </c>
      <c r="C206" s="3">
        <f>C199 - SUM(C200 : C205) </f>
      </c>
      <c r="D206" s="3">
        <f>D199 - SUM(D200 : D205) </f>
      </c>
      <c r="E206" s="3">
        <f>E199 - SUM(E200 : E205) </f>
      </c>
    </row>
    <row r="207" spans="1:5">
      <c r="A207" s="5" t="s">
        <v>51</v>
      </c>
      <c r="B207" s="5" t="s">
        <v>23</v>
      </c>
      <c r="C207" s="3" t="n">
        <v>75516.06400000001</v>
      </c>
      <c r="D207" s="3" t="n">
        <v>43420.00000000001</v>
      </c>
      <c r="E207" s="3" t="n">
        <v>4342.000000000001</v>
      </c>
    </row>
    <row r="208" spans="1:5">
      <c r="A208" s="5" t="s">
        <v>51</v>
      </c>
      <c r="B208" s="5" t="s">
        <v>24</v>
      </c>
      <c r="C208" s="3" t="n">
        <v>5843.7119999999995</v>
      </c>
      <c r="D208" s="3" t="n">
        <v>3420.0000000000005</v>
      </c>
      <c r="E208" s="3" t="n">
        <v>342.8571428571429</v>
      </c>
    </row>
    <row r="209" spans="1:5">
      <c r="A209" s="5" t="s">
        <v>51</v>
      </c>
      <c r="B209" s="5" t="s">
        <v>25</v>
      </c>
      <c r="C209" s="3" t="n">
        <v>3462.2400919396227</v>
      </c>
      <c r="D209" s="3" t="n">
        <v>1914.7251806522636</v>
      </c>
      <c r="E209" s="3" t="n">
        <v>197.3257030421556</v>
      </c>
    </row>
    <row r="210" spans="1:5">
      <c r="A210" s="5" t="s">
        <v>51</v>
      </c>
      <c r="B210" s="5" t="s">
        <v>26</v>
      </c>
      <c r="C210" s="3" t="n">
        <v>3382.744</v>
      </c>
      <c r="D210" s="3" t="n">
        <v>2887.5</v>
      </c>
      <c r="E210" s="3" t="n">
        <v>436.9</v>
      </c>
    </row>
    <row r="211" spans="1:5">
      <c r="A211" s="5" t="s">
        <v>51</v>
      </c>
      <c r="B211" s="5" t="s">
        <v>27</v>
      </c>
      <c r="C211" s="3">
        <f>C206 - SUM(C207 : C210) </f>
      </c>
      <c r="D211" s="3">
        <f>D206 - SUM(D207 : D210) </f>
      </c>
      <c r="E211" s="3">
        <f>E206 - SUM(E207 : E210) </f>
      </c>
    </row>
    <row r="212" spans="1:5">
      <c r="A212" s="5" t="s">
        <v>51</v>
      </c>
      <c r="B212" s="5" t="s">
        <v>28</v>
      </c>
      <c r="C212" s="1">
        <f>C211 / C206</f>
      </c>
      <c r="D212" s="1">
        <f>D211 / D206</f>
      </c>
      <c r="E212" s="1">
        <f>E211 / E206</f>
      </c>
    </row>
    <row r="214" spans="1:5">
      <c r="A214" s="6" t="s">
        <v>4</v>
      </c>
      <c r="B214" s="6" t="s">
        <v>52</v>
      </c>
      <c r="C214" s="6" t="s">
        <v>6</v>
      </c>
      <c r="D214" s="6" t="s">
        <v>7</v>
      </c>
      <c r="E214" s="6" t="s">
        <v>8</v>
      </c>
    </row>
    <row r="215" spans="1:5">
      <c r="A215" s="5" t="s">
        <v>53</v>
      </c>
      <c r="B215" s="5" t="s">
        <v>10</v>
      </c>
      <c r="C215" s="2" t="n">
        <v>8200</v>
      </c>
      <c r="D215" s="2" t="n">
        <v>7000</v>
      </c>
      <c r="E215" s="2" t="n">
        <v>500</v>
      </c>
    </row>
    <row r="216" spans="1:5">
      <c r="A216" s="5" t="s">
        <v>53</v>
      </c>
      <c r="B216" s="5" t="s">
        <v>11</v>
      </c>
      <c r="C216" s="3" t="n">
        <v>3.92</v>
      </c>
      <c r="D216" s="3" t="n">
        <v>3.99</v>
      </c>
      <c r="E216" s="3" t="n">
        <v>4</v>
      </c>
    </row>
    <row r="217" spans="1:5">
      <c r="A217" s="5" t="s">
        <v>53</v>
      </c>
      <c r="B217" s="5" t="s">
        <v>12</v>
      </c>
      <c r="C217" s="3" t="n">
        <v>4.94</v>
      </c>
      <c r="D217" s="3" t="n">
        <v>5.35</v>
      </c>
      <c r="E217" s="3" t="n">
        <v>4.32</v>
      </c>
    </row>
    <row r="218" spans="1:5">
      <c r="A218" s="5" t="s">
        <v>53</v>
      </c>
      <c r="B218" s="5" t="s">
        <v>13</v>
      </c>
      <c r="C218" s="1" t="n">
        <v>0.15</v>
      </c>
      <c r="D218" s="1" t="n">
        <v>0.27</v>
      </c>
      <c r="E218" s="1" t="n">
        <v>0.38</v>
      </c>
    </row>
    <row r="219" spans="1:5">
      <c r="A219" s="5" t="s">
        <v>53</v>
      </c>
      <c r="B219" s="5" t="s">
        <v>14</v>
      </c>
      <c r="C219" s="1" t="n">
        <v>0.65</v>
      </c>
      <c r="D219" s="1" t="n">
        <v>0.75</v>
      </c>
      <c r="E219" s="1" t="n">
        <v>0.71</v>
      </c>
    </row>
    <row r="220" spans="1:5">
      <c r="A220" s="5" t="s">
        <v>53</v>
      </c>
      <c r="B220" s="5" t="s">
        <v>15</v>
      </c>
      <c r="C220" s="3" t="n">
        <v>91840.00000000001</v>
      </c>
      <c r="D220" s="3" t="n">
        <v>79800.00000000001</v>
      </c>
      <c r="E220" s="3" t="n">
        <v>5714.285714285715</v>
      </c>
    </row>
    <row r="221" spans="1:5">
      <c r="A221" s="5" t="s">
        <v>53</v>
      </c>
      <c r="B221" s="5" t="s">
        <v>16</v>
      </c>
      <c r="C221" s="3" t="n">
        <v>9933.448237995413</v>
      </c>
      <c r="D221" s="3" t="n">
        <v>19897.489706728004</v>
      </c>
      <c r="E221" s="3" t="n">
        <v>1160.2394229852957</v>
      </c>
    </row>
    <row r="222" spans="1:5">
      <c r="A222" s="5" t="s">
        <v>53</v>
      </c>
      <c r="B222" s="5" t="s">
        <v>17</v>
      </c>
      <c r="C222" s="3" t="n">
        <v>2314.742857142858</v>
      </c>
      <c r="D222" s="3" t="n">
        <v>0</v>
      </c>
      <c r="E222" s="3" t="n">
        <v>123.42857142857144</v>
      </c>
    </row>
    <row r="223" spans="1:5">
      <c r="A223" s="5" t="s">
        <v>53</v>
      </c>
      <c r="B223" s="5" t="s">
        <v>18</v>
      </c>
      <c r="C223" s="3" t="n">
        <v>3588.4589997005096</v>
      </c>
      <c r="D223" s="3" t="n">
        <v>2798.2578493387014</v>
      </c>
      <c r="E223" s="3" t="n">
        <v>213.5652923683562</v>
      </c>
    </row>
    <row r="224" spans="1:5">
      <c r="A224" s="5" t="s">
        <v>53</v>
      </c>
      <c r="B224" s="5" t="s">
        <v>19</v>
      </c>
      <c r="C224" s="3" t="n">
        <v>19000.837476290304</v>
      </c>
      <c r="D224" s="3" t="n">
        <v>6852.5102932719965</v>
      </c>
      <c r="E224" s="3" t="n">
        <v>506.046291300419</v>
      </c>
    </row>
    <row r="225" spans="1:5">
      <c r="A225" s="5" t="s">
        <v>53</v>
      </c>
      <c r="B225" s="5" t="s">
        <v>20</v>
      </c>
      <c r="C225" s="3" t="n">
        <v>1098.9576295896973</v>
      </c>
      <c r="D225" s="3" t="n">
        <v>996.3648805980451</v>
      </c>
      <c r="E225" s="3" t="n">
        <v>75.44698302091513</v>
      </c>
    </row>
    <row r="226" spans="1:5">
      <c r="A226" s="5" t="s">
        <v>53</v>
      </c>
      <c r="B226" s="5" t="s">
        <v>21</v>
      </c>
      <c r="C226" s="3" t="n">
        <v>5048.1043931716085</v>
      </c>
      <c r="D226" s="3" t="n">
        <v>4578.4563881771155</v>
      </c>
      <c r="E226" s="3" t="n">
        <v>346.79743581289745</v>
      </c>
    </row>
    <row r="227" spans="1:5">
      <c r="A227" s="5" t="s">
        <v>53</v>
      </c>
      <c r="B227" s="5" t="s">
        <v>22</v>
      </c>
      <c r="C227" s="3">
        <f>C220 - SUM(C221 : C226) </f>
      </c>
      <c r="D227" s="3">
        <f>D220 - SUM(D221 : D226) </f>
      </c>
      <c r="E227" s="3">
        <f>E220 - SUM(E221 : E226) </f>
      </c>
    </row>
    <row r="228" spans="1:5">
      <c r="A228" s="5" t="s">
        <v>53</v>
      </c>
      <c r="B228" s="5" t="s">
        <v>23</v>
      </c>
      <c r="C228" s="3" t="n">
        <v>40718.857142857145</v>
      </c>
      <c r="D228" s="3" t="n">
        <v>34760</v>
      </c>
      <c r="E228" s="3" t="n">
        <v>2482.857142857143</v>
      </c>
    </row>
    <row r="229" spans="1:5">
      <c r="A229" s="5" t="s">
        <v>53</v>
      </c>
      <c r="B229" s="5" t="s">
        <v>24</v>
      </c>
      <c r="C229" s="3" t="n">
        <v>2755.2000000000003</v>
      </c>
      <c r="D229" s="3" t="n">
        <v>2394</v>
      </c>
      <c r="E229" s="3" t="n">
        <v>171.42857142857144</v>
      </c>
    </row>
    <row r="230" spans="1:5">
      <c r="A230" s="5" t="s">
        <v>53</v>
      </c>
      <c r="B230" s="5" t="s">
        <v>25</v>
      </c>
      <c r="C230" s="3" t="n">
        <v>1525.663512183288</v>
      </c>
      <c r="D230" s="3" t="n">
        <v>1340.3076264565846</v>
      </c>
      <c r="E230" s="3" t="n">
        <v>98.6628515210778</v>
      </c>
    </row>
    <row r="231" spans="1:5">
      <c r="A231" s="5" t="s">
        <v>53</v>
      </c>
      <c r="B231" s="5" t="s">
        <v>26</v>
      </c>
      <c r="C231" s="3" t="n">
        <v>1594.9</v>
      </c>
      <c r="D231" s="3" t="n">
        <v>2021.25</v>
      </c>
      <c r="E231" s="3" t="n">
        <v>218.45</v>
      </c>
    </row>
    <row r="232" spans="1:5">
      <c r="A232" s="5" t="s">
        <v>53</v>
      </c>
      <c r="B232" s="5" t="s">
        <v>27</v>
      </c>
      <c r="C232" s="3">
        <f>C227 - SUM(C228 : C231) </f>
      </c>
      <c r="D232" s="3">
        <f>D227 - SUM(D228 : D231) </f>
      </c>
      <c r="E232" s="3">
        <f>E227 - SUM(E228 : E231) </f>
      </c>
    </row>
    <row r="233" spans="1:5">
      <c r="A233" s="5" t="s">
        <v>53</v>
      </c>
      <c r="B233" s="5" t="s">
        <v>28</v>
      </c>
      <c r="C233" s="1">
        <f>C232 / C227</f>
      </c>
      <c r="D233" s="1">
        <f>D232 / D227</f>
      </c>
      <c r="E233" s="1">
        <f>E232 / E227</f>
      </c>
    </row>
    <row r="235" spans="1:5">
      <c r="A235" s="6" t="s">
        <v>4</v>
      </c>
      <c r="B235" s="6" t="s">
        <v>54</v>
      </c>
      <c r="C235" s="6" t="s">
        <v>6</v>
      </c>
      <c r="D235" s="6" t="s">
        <v>7</v>
      </c>
      <c r="E235" s="6" t="s">
        <v>8</v>
      </c>
    </row>
    <row r="236" spans="1:5">
      <c r="A236" s="5" t="s">
        <v>55</v>
      </c>
      <c r="B236" s="5" t="s">
        <v>10</v>
      </c>
      <c r="C236" s="2" t="n">
        <v>13500</v>
      </c>
      <c r="D236" s="2" t="n">
        <v>10000</v>
      </c>
      <c r="E236" s="2" t="n">
        <v>801</v>
      </c>
    </row>
    <row r="237" spans="1:5">
      <c r="A237" s="5" t="s">
        <v>55</v>
      </c>
      <c r="B237" s="5" t="s">
        <v>11</v>
      </c>
      <c r="C237" s="3" t="n">
        <v>9.3</v>
      </c>
      <c r="D237" s="3" t="n">
        <v>7.69</v>
      </c>
      <c r="E237" s="3" t="n">
        <v>9.96</v>
      </c>
    </row>
    <row r="238" spans="1:5">
      <c r="A238" s="5" t="s">
        <v>55</v>
      </c>
      <c r="B238" s="5" t="s">
        <v>12</v>
      </c>
      <c r="C238" s="3" t="n">
        <v>10.69</v>
      </c>
      <c r="D238" s="3" t="n">
        <v>7.7</v>
      </c>
      <c r="E238" s="3" t="n">
        <v>11.46</v>
      </c>
    </row>
    <row r="239" spans="1:5">
      <c r="A239" s="5" t="s">
        <v>55</v>
      </c>
      <c r="B239" s="5" t="s">
        <v>13</v>
      </c>
      <c r="C239" s="1" t="n">
        <v>0.15</v>
      </c>
      <c r="D239" s="1" t="n">
        <v>0.27</v>
      </c>
      <c r="E239" s="1" t="n">
        <v>0.38</v>
      </c>
    </row>
    <row r="240" spans="1:5">
      <c r="A240" s="5" t="s">
        <v>55</v>
      </c>
      <c r="B240" s="5" t="s">
        <v>14</v>
      </c>
      <c r="C240" s="1" t="n">
        <v>0.65</v>
      </c>
      <c r="D240" s="1" t="n">
        <v>0.75</v>
      </c>
      <c r="E240" s="1" t="n">
        <v>0.71</v>
      </c>
    </row>
    <row r="241" spans="1:5">
      <c r="A241" s="5" t="s">
        <v>55</v>
      </c>
      <c r="B241" s="5" t="s">
        <v>15</v>
      </c>
      <c r="C241" s="3" t="n">
        <v>209250.00000000003</v>
      </c>
      <c r="D241" s="3" t="n">
        <v>128166.66666666669</v>
      </c>
      <c r="E241" s="3" t="n">
        <v>13296.6</v>
      </c>
    </row>
    <row r="242" spans="1:5">
      <c r="A242" s="5" t="s">
        <v>55</v>
      </c>
      <c r="B242" s="5" t="s">
        <v>16</v>
      </c>
      <c r="C242" s="3" t="n">
        <v>14877.352594339609</v>
      </c>
      <c r="D242" s="3" t="n">
        <v>19672.173471343685</v>
      </c>
      <c r="E242" s="3" t="n">
        <v>2988.3393164163313</v>
      </c>
    </row>
    <row r="243" spans="1:5">
      <c r="A243" s="5" t="s">
        <v>55</v>
      </c>
      <c r="B243" s="5" t="s">
        <v>17</v>
      </c>
      <c r="C243" s="3" t="n">
        <v>4810.5</v>
      </c>
      <c r="D243" s="3" t="n">
        <v>0</v>
      </c>
      <c r="E243" s="3" t="n">
        <v>305.982</v>
      </c>
    </row>
    <row r="244" spans="1:5">
      <c r="A244" s="5" t="s">
        <v>55</v>
      </c>
      <c r="B244" s="5" t="s">
        <v>18</v>
      </c>
      <c r="C244" s="3" t="n">
        <v>8546.557783018869</v>
      </c>
      <c r="D244" s="3" t="n">
        <v>5068.161012075906</v>
      </c>
      <c r="E244" s="3" t="n">
        <v>482.131320386429</v>
      </c>
    </row>
    <row r="245" spans="1:5">
      <c r="A245" s="5" t="s">
        <v>55</v>
      </c>
      <c r="B245" s="5" t="s">
        <v>19</v>
      </c>
      <c r="C245" s="3" t="n">
        <v>45253.89740566039</v>
      </c>
      <c r="D245" s="3" t="n">
        <v>12411.15986198965</v>
      </c>
      <c r="E245" s="3" t="n">
        <v>1142.4176835836688</v>
      </c>
    </row>
    <row r="246" spans="1:5">
      <c r="A246" s="5" t="s">
        <v>55</v>
      </c>
      <c r="B246" s="5" t="s">
        <v>20</v>
      </c>
      <c r="C246" s="3" t="n">
        <v>2617.36441273585</v>
      </c>
      <c r="D246" s="3" t="n">
        <v>1804.60054560092</v>
      </c>
      <c r="E246" s="3" t="n">
        <v>170.32427479042948</v>
      </c>
    </row>
    <row r="247" spans="1:5">
      <c r="A247" s="5" t="s">
        <v>55</v>
      </c>
      <c r="B247" s="5" t="s">
        <v>21</v>
      </c>
      <c r="C247" s="3" t="n">
        <v>12022.964702830192</v>
      </c>
      <c r="D247" s="3" t="n">
        <v>8292.428865171556</v>
      </c>
      <c r="E247" s="3" t="n">
        <v>782.9076709089566</v>
      </c>
    </row>
    <row r="248" spans="1:5">
      <c r="A248" s="5" t="s">
        <v>55</v>
      </c>
      <c r="B248" s="5" t="s">
        <v>22</v>
      </c>
      <c r="C248" s="3">
        <f>C241 - SUM(C242 : C247) </f>
      </c>
      <c r="D248" s="3">
        <f>D241 - SUM(D242 : D247) </f>
      </c>
      <c r="E248" s="3">
        <f>E241 - SUM(E242 : E247) </f>
      </c>
    </row>
    <row r="249" spans="1:5">
      <c r="A249" s="5" t="s">
        <v>55</v>
      </c>
      <c r="B249" s="5" t="s">
        <v>23</v>
      </c>
      <c r="C249" s="3" t="n">
        <v>53633.25000000001</v>
      </c>
      <c r="D249" s="3" t="n">
        <v>39728.333333333336</v>
      </c>
      <c r="E249" s="3" t="n">
        <v>3182.2395000000006</v>
      </c>
    </row>
    <row r="250" spans="1:5">
      <c r="A250" s="5" t="s">
        <v>55</v>
      </c>
      <c r="B250" s="5" t="s">
        <v>24</v>
      </c>
      <c r="C250" s="3" t="n">
        <v>6277.500000000001</v>
      </c>
      <c r="D250" s="3" t="n">
        <v>3845.0000000000005</v>
      </c>
      <c r="E250" s="3" t="n">
        <v>398.898</v>
      </c>
    </row>
    <row r="251" spans="1:5">
      <c r="A251" s="5" t="s">
        <v>55</v>
      </c>
      <c r="B251" s="5" t="s">
        <v>25</v>
      </c>
      <c r="C251" s="3" t="n">
        <v>3633.6408930424536</v>
      </c>
      <c r="D251" s="3" t="n">
        <v>2427.544287314549</v>
      </c>
      <c r="E251" s="3" t="n">
        <v>222.73493201742556</v>
      </c>
    </row>
    <row r="252" spans="1:5">
      <c r="A252" s="5" t="s">
        <v>55</v>
      </c>
      <c r="B252" s="5" t="s">
        <v>26</v>
      </c>
      <c r="C252" s="3" t="n">
        <v>2625.75</v>
      </c>
      <c r="D252" s="3" t="n">
        <v>2887.5</v>
      </c>
      <c r="E252" s="3" t="n">
        <v>349.95689999999996</v>
      </c>
    </row>
    <row r="253" spans="1:5">
      <c r="A253" s="5" t="s">
        <v>55</v>
      </c>
      <c r="B253" s="5" t="s">
        <v>27</v>
      </c>
      <c r="C253" s="3">
        <f>C248 - SUM(C249 : C252) </f>
      </c>
      <c r="D253" s="3">
        <f>D248 - SUM(D249 : D252) </f>
      </c>
      <c r="E253" s="3">
        <f>E248 - SUM(E249 : E252) </f>
      </c>
    </row>
    <row r="254" spans="1:5">
      <c r="A254" s="5" t="s">
        <v>55</v>
      </c>
      <c r="B254" s="5" t="s">
        <v>28</v>
      </c>
      <c r="C254" s="1">
        <f>C253 / C248</f>
      </c>
      <c r="D254" s="1">
        <f>D253 / D248</f>
      </c>
      <c r="E254" s="1">
        <f>E253 / E248</f>
      </c>
    </row>
    <row r="256" spans="1:5">
      <c r="A256" s="6" t="s">
        <v>4</v>
      </c>
      <c r="B256" s="6" t="s">
        <v>56</v>
      </c>
      <c r="C256" s="6" t="s">
        <v>6</v>
      </c>
      <c r="D256" s="6" t="s">
        <v>7</v>
      </c>
      <c r="E256" s="6" t="s">
        <v>8</v>
      </c>
    </row>
    <row r="257" spans="1:5">
      <c r="A257" s="5" t="s">
        <v>57</v>
      </c>
      <c r="B257" s="5" t="s">
        <v>10</v>
      </c>
      <c r="C257" s="2" t="n">
        <v>1650</v>
      </c>
      <c r="D257" s="2" t="n">
        <v>1000</v>
      </c>
      <c r="E257" s="2" t="n">
        <v>250</v>
      </c>
    </row>
    <row r="258" spans="1:5">
      <c r="A258" s="5" t="s">
        <v>57</v>
      </c>
      <c r="B258" s="5" t="s">
        <v>11</v>
      </c>
      <c r="C258" s="3" t="n">
        <v>9.3</v>
      </c>
      <c r="D258" s="3" t="n">
        <v>7.69</v>
      </c>
      <c r="E258" s="3" t="n">
        <v>9.96</v>
      </c>
    </row>
    <row r="259" spans="1:5">
      <c r="A259" s="5" t="s">
        <v>57</v>
      </c>
      <c r="B259" s="5" t="s">
        <v>12</v>
      </c>
      <c r="C259" s="3" t="n">
        <v>10.83</v>
      </c>
      <c r="D259" s="3" t="n">
        <v>7.7</v>
      </c>
      <c r="E259" s="3" t="n">
        <v>11.46</v>
      </c>
    </row>
    <row r="260" spans="1:5">
      <c r="A260" s="5" t="s">
        <v>57</v>
      </c>
      <c r="B260" s="5" t="s">
        <v>13</v>
      </c>
      <c r="C260" s="1" t="n">
        <v>0.15</v>
      </c>
      <c r="D260" s="1" t="n">
        <v>0.27</v>
      </c>
      <c r="E260" s="1" t="n">
        <v>0.38</v>
      </c>
    </row>
    <row r="261" spans="1:5">
      <c r="A261" s="5" t="s">
        <v>57</v>
      </c>
      <c r="B261" s="5" t="s">
        <v>14</v>
      </c>
      <c r="C261" s="1" t="n">
        <v>0.65</v>
      </c>
      <c r="D261" s="1" t="n">
        <v>0.75</v>
      </c>
      <c r="E261" s="1" t="n">
        <v>0.71</v>
      </c>
    </row>
    <row r="262" spans="1:5">
      <c r="A262" s="5" t="s">
        <v>57</v>
      </c>
      <c r="B262" s="5" t="s">
        <v>15</v>
      </c>
      <c r="C262" s="3" t="n">
        <v>25575.000000000004</v>
      </c>
      <c r="D262" s="3" t="n">
        <v>12816.666666666668</v>
      </c>
      <c r="E262" s="3" t="n">
        <v>4150</v>
      </c>
    </row>
    <row r="263" spans="1:5">
      <c r="A263" s="5" t="s">
        <v>57</v>
      </c>
      <c r="B263" s="5" t="s">
        <v>16</v>
      </c>
      <c r="C263" s="3" t="n">
        <v>1947.1909722222206</v>
      </c>
      <c r="D263" s="3" t="n">
        <v>1967.2173471343683</v>
      </c>
      <c r="E263" s="3" t="n">
        <v>932.6901736630249</v>
      </c>
    </row>
    <row r="264" spans="1:5">
      <c r="A264" s="5" t="s">
        <v>57</v>
      </c>
      <c r="B264" s="5" t="s">
        <v>17</v>
      </c>
      <c r="C264" s="3" t="n">
        <v>595.6500000000001</v>
      </c>
      <c r="D264" s="3" t="n">
        <v>0</v>
      </c>
      <c r="E264" s="3" t="n">
        <v>95.50000000000001</v>
      </c>
    </row>
    <row r="265" spans="1:5">
      <c r="A265" s="5" t="s">
        <v>57</v>
      </c>
      <c r="B265" s="5" t="s">
        <v>18</v>
      </c>
      <c r="C265" s="3" t="n">
        <v>1038.4229166666669</v>
      </c>
      <c r="D265" s="3" t="n">
        <v>506.8161012075906</v>
      </c>
      <c r="E265" s="3" t="n">
        <v>150.4779401955147</v>
      </c>
    </row>
    <row r="266" spans="1:5">
      <c r="A266" s="5" t="s">
        <v>57</v>
      </c>
      <c r="B266" s="5" t="s">
        <v>19</v>
      </c>
      <c r="C266" s="3" t="n">
        <v>5498.43402777778</v>
      </c>
      <c r="D266" s="3" t="n">
        <v>1241.115986198965</v>
      </c>
      <c r="E266" s="3" t="n">
        <v>356.5598263369753</v>
      </c>
    </row>
    <row r="267" spans="1:5">
      <c r="A267" s="5" t="s">
        <v>57</v>
      </c>
      <c r="B267" s="5" t="s">
        <v>20</v>
      </c>
      <c r="C267" s="3" t="n">
        <v>318.0147208333334</v>
      </c>
      <c r="D267" s="3" t="n">
        <v>180.460054560092</v>
      </c>
      <c r="E267" s="3" t="n">
        <v>53.1598860144911</v>
      </c>
    </row>
    <row r="268" spans="1:5">
      <c r="A268" s="5" t="s">
        <v>57</v>
      </c>
      <c r="B268" s="5" t="s">
        <v>21</v>
      </c>
      <c r="C268" s="3" t="n">
        <v>1460.8129250000009</v>
      </c>
      <c r="D268" s="3" t="n">
        <v>829.2428865171555</v>
      </c>
      <c r="E268" s="3" t="n">
        <v>244.35320565198396</v>
      </c>
    </row>
    <row r="269" spans="1:5">
      <c r="A269" s="5" t="s">
        <v>57</v>
      </c>
      <c r="B269" s="5" t="s">
        <v>22</v>
      </c>
      <c r="C269" s="3">
        <f>C262 - SUM(C263 : C268) </f>
      </c>
      <c r="D269" s="3">
        <f>D262 - SUM(D263 : D268) </f>
      </c>
      <c r="E269" s="3">
        <f>E262 - SUM(E263 : E268) </f>
      </c>
    </row>
    <row r="270" spans="1:5">
      <c r="A270" s="5" t="s">
        <v>57</v>
      </c>
      <c r="B270" s="5" t="s">
        <v>23</v>
      </c>
      <c r="C270" s="3" t="n">
        <v>9986.9</v>
      </c>
      <c r="D270" s="3" t="n">
        <v>6052.666666666666</v>
      </c>
      <c r="E270" s="3" t="n">
        <v>1513.1666666666665</v>
      </c>
    </row>
    <row r="271" spans="1:5">
      <c r="A271" s="5" t="s">
        <v>57</v>
      </c>
      <c r="B271" s="5" t="s">
        <v>24</v>
      </c>
      <c r="C271" s="3" t="n">
        <v>767.2500000000001</v>
      </c>
      <c r="D271" s="3" t="n">
        <v>384.5</v>
      </c>
      <c r="E271" s="3" t="n">
        <v>124.50000000000003</v>
      </c>
    </row>
    <row r="272" spans="1:5">
      <c r="A272" s="5" t="s">
        <v>57</v>
      </c>
      <c r="B272" s="5" t="s">
        <v>25</v>
      </c>
      <c r="C272" s="3" t="n">
        <v>441.49423312500005</v>
      </c>
      <c r="D272" s="3" t="n">
        <v>242.75442873145485</v>
      </c>
      <c r="E272" s="3" t="n">
        <v>69.51776904414032</v>
      </c>
    </row>
    <row r="273" spans="1:5">
      <c r="A273" s="5" t="s">
        <v>57</v>
      </c>
      <c r="B273" s="5" t="s">
        <v>26</v>
      </c>
      <c r="C273" s="3" t="n">
        <v>320.925</v>
      </c>
      <c r="D273" s="3" t="n">
        <v>288.75</v>
      </c>
      <c r="E273" s="3" t="n">
        <v>109.225</v>
      </c>
    </row>
    <row r="274" spans="1:5">
      <c r="A274" s="5" t="s">
        <v>57</v>
      </c>
      <c r="B274" s="5" t="s">
        <v>27</v>
      </c>
      <c r="C274" s="3">
        <f>C269 - SUM(C270 : C273) </f>
      </c>
      <c r="D274" s="3">
        <f>D269 - SUM(D270 : D273) </f>
      </c>
      <c r="E274" s="3">
        <f>E269 - SUM(E270 : E273) </f>
      </c>
    </row>
    <row r="275" spans="1:5">
      <c r="A275" s="5" t="s">
        <v>57</v>
      </c>
      <c r="B275" s="5" t="s">
        <v>28</v>
      </c>
      <c r="C275" s="1">
        <f>C274 / C269</f>
      </c>
      <c r="D275" s="1">
        <f>D274 / D269</f>
      </c>
      <c r="E275" s="1">
        <f>E274 / E269</f>
      </c>
    </row>
    <row r="277" spans="1:5">
      <c r="A277" s="6" t="s">
        <v>4</v>
      </c>
      <c r="B277" s="6" t="s">
        <v>58</v>
      </c>
      <c r="C277" s="6" t="s">
        <v>6</v>
      </c>
      <c r="D277" s="6" t="s">
        <v>7</v>
      </c>
      <c r="E277" s="6" t="s">
        <v>8</v>
      </c>
    </row>
    <row r="278" spans="1:5">
      <c r="A278" s="5" t="s">
        <v>59</v>
      </c>
      <c r="B278" s="5" t="s">
        <v>10</v>
      </c>
      <c r="C278" s="2" t="n">
        <v>0</v>
      </c>
      <c r="D278" s="2" t="n">
        <v>0</v>
      </c>
      <c r="E278" s="2" t="n">
        <v>0</v>
      </c>
    </row>
    <row r="279" spans="1:5">
      <c r="A279" s="5" t="s">
        <v>59</v>
      </c>
      <c r="B279" s="5" t="s">
        <v>11</v>
      </c>
      <c r="C279" s="3" t="n">
        <v>0</v>
      </c>
      <c r="D279" s="3" t="n">
        <v>0</v>
      </c>
      <c r="E279" s="3" t="n">
        <v>0</v>
      </c>
    </row>
    <row r="280" spans="1:5">
      <c r="A280" s="5" t="s">
        <v>59</v>
      </c>
      <c r="B280" s="5" t="s">
        <v>12</v>
      </c>
      <c r="C280" s="3" t="n">
        <v>10.69</v>
      </c>
      <c r="D280" s="3" t="n">
        <v>7.7</v>
      </c>
      <c r="E280" s="3" t="n">
        <v>11.46</v>
      </c>
    </row>
    <row r="281" spans="1:5">
      <c r="A281" s="5" t="s">
        <v>59</v>
      </c>
      <c r="B281" s="5" t="s">
        <v>13</v>
      </c>
      <c r="C281" s="1" t="n">
        <v>0.15</v>
      </c>
      <c r="D281" s="1" t="n">
        <v>0.27</v>
      </c>
      <c r="E281" s="1" t="n">
        <v>0.38</v>
      </c>
    </row>
    <row r="282" spans="1:5">
      <c r="A282" s="5" t="s">
        <v>59</v>
      </c>
      <c r="B282" s="5" t="s">
        <v>14</v>
      </c>
      <c r="C282" s="1" t="n">
        <v>0.65</v>
      </c>
      <c r="D282" s="1" t="n">
        <v>0.75</v>
      </c>
      <c r="E282" s="1" t="n">
        <v>0.71</v>
      </c>
    </row>
    <row r="283" spans="1:5">
      <c r="A283" s="5" t="s">
        <v>59</v>
      </c>
      <c r="B283" s="5" t="s">
        <v>15</v>
      </c>
      <c r="C283" s="3" t="n">
        <v>0</v>
      </c>
      <c r="D283" s="3" t="n">
        <v>0</v>
      </c>
      <c r="E283" s="3" t="n">
        <v>0</v>
      </c>
    </row>
    <row r="284" spans="1:5">
      <c r="A284" s="5" t="s">
        <v>59</v>
      </c>
      <c r="B284" s="5" t="s">
        <v>16</v>
      </c>
      <c r="C284" s="3" t="n">
        <v>0</v>
      </c>
      <c r="D284" s="3" t="n">
        <v>0</v>
      </c>
      <c r="E284" s="3" t="n">
        <v>0</v>
      </c>
    </row>
    <row r="285" spans="1:5">
      <c r="A285" s="5" t="s">
        <v>59</v>
      </c>
      <c r="B285" s="5" t="s">
        <v>17</v>
      </c>
      <c r="C285" s="3" t="n">
        <v>0</v>
      </c>
      <c r="D285" s="3" t="n">
        <v>0</v>
      </c>
      <c r="E285" s="3" t="n">
        <v>0</v>
      </c>
    </row>
    <row r="286" spans="1:5">
      <c r="A286" s="5" t="s">
        <v>59</v>
      </c>
      <c r="B286" s="5" t="s">
        <v>18</v>
      </c>
      <c r="C286" s="3" t="n">
        <v>0</v>
      </c>
      <c r="D286" s="3" t="n">
        <v>0</v>
      </c>
      <c r="E286" s="3" t="n">
        <v>0</v>
      </c>
    </row>
    <row r="287" spans="1:5">
      <c r="A287" s="5" t="s">
        <v>59</v>
      </c>
      <c r="B287" s="5" t="s">
        <v>19</v>
      </c>
      <c r="C287" s="3" t="n">
        <v>0</v>
      </c>
      <c r="D287" s="3" t="n">
        <v>0</v>
      </c>
      <c r="E287" s="3" t="n">
        <v>0</v>
      </c>
    </row>
    <row r="288" spans="1:5">
      <c r="A288" s="5" t="s">
        <v>59</v>
      </c>
      <c r="B288" s="5" t="s">
        <v>20</v>
      </c>
      <c r="C288" s="3" t="n">
        <v>0</v>
      </c>
      <c r="D288" s="3" t="n">
        <v>0</v>
      </c>
      <c r="E288" s="3" t="n">
        <v>0</v>
      </c>
    </row>
    <row r="289" spans="1:5">
      <c r="A289" s="5" t="s">
        <v>59</v>
      </c>
      <c r="B289" s="5" t="s">
        <v>21</v>
      </c>
      <c r="C289" s="3" t="n">
        <v>0</v>
      </c>
      <c r="D289" s="3" t="n">
        <v>0</v>
      </c>
      <c r="E289" s="3" t="n">
        <v>0</v>
      </c>
    </row>
    <row r="290" spans="1:5">
      <c r="A290" s="5" t="s">
        <v>59</v>
      </c>
      <c r="B290" s="5" t="s">
        <v>22</v>
      </c>
      <c r="C290" s="3">
        <f>C283 - SUM(C284 : C289) </f>
      </c>
      <c r="D290" s="3">
        <f>D283 - SUM(D284 : D289) </f>
      </c>
      <c r="E290" s="3">
        <f>E283 - SUM(E284 : E289) </f>
      </c>
    </row>
    <row r="291" spans="1:5">
      <c r="A291" s="5" t="s">
        <v>59</v>
      </c>
      <c r="B291" s="5" t="s">
        <v>23</v>
      </c>
      <c r="C291" s="3" t="n">
        <v>0</v>
      </c>
      <c r="D291" s="3" t="n">
        <v>0</v>
      </c>
      <c r="E291" s="3" t="n">
        <v>0</v>
      </c>
    </row>
    <row r="292" spans="1:5">
      <c r="A292" s="5" t="s">
        <v>59</v>
      </c>
      <c r="B292" s="5" t="s">
        <v>24</v>
      </c>
      <c r="C292" s="3" t="n">
        <v>0</v>
      </c>
      <c r="D292" s="3" t="n">
        <v>0</v>
      </c>
      <c r="E292" s="3" t="n">
        <v>0</v>
      </c>
    </row>
    <row r="293" spans="1:5">
      <c r="A293" s="5" t="s">
        <v>59</v>
      </c>
      <c r="B293" s="5" t="s">
        <v>25</v>
      </c>
      <c r="C293" s="3" t="n">
        <v>0</v>
      </c>
      <c r="D293" s="3" t="n">
        <v>0</v>
      </c>
      <c r="E293" s="3" t="n">
        <v>0</v>
      </c>
    </row>
    <row r="294" spans="1:5">
      <c r="A294" s="5" t="s">
        <v>59</v>
      </c>
      <c r="B294" s="5" t="s">
        <v>26</v>
      </c>
      <c r="C294" s="3" t="n">
        <v>0</v>
      </c>
      <c r="D294" s="3" t="n">
        <v>0</v>
      </c>
      <c r="E294" s="3" t="n">
        <v>0</v>
      </c>
    </row>
    <row r="295" spans="1:5">
      <c r="A295" s="5" t="s">
        <v>59</v>
      </c>
      <c r="B295" s="5" t="s">
        <v>27</v>
      </c>
      <c r="C295" s="3">
        <f>C290 - SUM(C291 : C294) </f>
      </c>
      <c r="D295" s="3">
        <f>D290 - SUM(D291 : D294) </f>
      </c>
      <c r="E295" s="3">
        <f>E290 - SUM(E291 : E294) </f>
      </c>
    </row>
    <row r="296" spans="1:5">
      <c r="A296" s="5" t="s">
        <v>59</v>
      </c>
      <c r="B296" s="5" t="s">
        <v>28</v>
      </c>
      <c r="C296" s="1">
        <f>C295 / C290</f>
      </c>
      <c r="D296" s="1">
        <f>D295 / D290</f>
      </c>
      <c r="E296" s="1">
        <f>E295 / E290</f>
      </c>
    </row>
    <row r="298" spans="1:5">
      <c r="A298" s="6" t="s">
        <v>4</v>
      </c>
      <c r="B298" s="6" t="s">
        <v>60</v>
      </c>
      <c r="C298" s="6" t="s">
        <v>6</v>
      </c>
      <c r="D298" s="6" t="s">
        <v>7</v>
      </c>
      <c r="E298" s="6" t="s">
        <v>8</v>
      </c>
    </row>
    <row r="299" spans="1:5">
      <c r="A299" s="5" t="s">
        <v>61</v>
      </c>
      <c r="B299" s="5" t="s">
        <v>10</v>
      </c>
      <c r="C299" s="2" t="n">
        <v>1650</v>
      </c>
      <c r="D299" s="2" t="n">
        <v>1100</v>
      </c>
      <c r="E299" s="2" t="n">
        <v>150</v>
      </c>
    </row>
    <row r="300" spans="1:5">
      <c r="A300" s="5" t="s">
        <v>61</v>
      </c>
      <c r="B300" s="5" t="s">
        <v>11</v>
      </c>
      <c r="C300" s="3" t="n">
        <v>9.9</v>
      </c>
      <c r="D300" s="3" t="n">
        <v>7.69</v>
      </c>
      <c r="E300" s="3" t="n">
        <v>10.9</v>
      </c>
    </row>
    <row r="301" spans="1:5">
      <c r="A301" s="5" t="s">
        <v>61</v>
      </c>
      <c r="B301" s="5" t="s">
        <v>12</v>
      </c>
      <c r="C301" s="3" t="n">
        <v>11.91</v>
      </c>
      <c r="D301" s="3" t="n">
        <v>7.7</v>
      </c>
      <c r="E301" s="3" t="n">
        <v>11.46</v>
      </c>
    </row>
    <row r="302" spans="1:5">
      <c r="A302" s="5" t="s">
        <v>61</v>
      </c>
      <c r="B302" s="5" t="s">
        <v>13</v>
      </c>
      <c r="C302" s="1" t="n">
        <v>0.15</v>
      </c>
      <c r="D302" s="1" t="n">
        <v>0.27</v>
      </c>
      <c r="E302" s="1" t="n">
        <v>0.38</v>
      </c>
    </row>
    <row r="303" spans="1:5">
      <c r="A303" s="5" t="s">
        <v>61</v>
      </c>
      <c r="B303" s="5" t="s">
        <v>14</v>
      </c>
      <c r="C303" s="1" t="n">
        <v>0.65</v>
      </c>
      <c r="D303" s="1" t="n">
        <v>0.75</v>
      </c>
      <c r="E303" s="1" t="n">
        <v>0.71</v>
      </c>
    </row>
    <row r="304" spans="1:5">
      <c r="A304" s="5" t="s">
        <v>61</v>
      </c>
      <c r="B304" s="5" t="s">
        <v>15</v>
      </c>
      <c r="C304" s="3" t="n">
        <v>27225</v>
      </c>
      <c r="D304" s="3" t="n">
        <v>14098.333333333336</v>
      </c>
      <c r="E304" s="3" t="n">
        <v>2725</v>
      </c>
    </row>
    <row r="305" spans="1:5">
      <c r="A305" s="5" t="s">
        <v>61</v>
      </c>
      <c r="B305" s="5" t="s">
        <v>16</v>
      </c>
      <c r="C305" s="3" t="n">
        <v>2423.7336871069174</v>
      </c>
      <c r="D305" s="3" t="n">
        <v>2163.9390818478055</v>
      </c>
      <c r="E305" s="3" t="n">
        <v>529.3124825761934</v>
      </c>
    </row>
    <row r="306" spans="1:5">
      <c r="A306" s="5" t="s">
        <v>61</v>
      </c>
      <c r="B306" s="5" t="s">
        <v>17</v>
      </c>
      <c r="C306" s="3" t="n">
        <v>655.05</v>
      </c>
      <c r="D306" s="3" t="n">
        <v>0</v>
      </c>
      <c r="E306" s="3" t="n">
        <v>57.300000000000004</v>
      </c>
    </row>
    <row r="307" spans="1:5">
      <c r="A307" s="5" t="s">
        <v>61</v>
      </c>
      <c r="B307" s="5" t="s">
        <v>18</v>
      </c>
      <c r="C307" s="3" t="n">
        <v>1088.6510613207547</v>
      </c>
      <c r="D307" s="3" t="n">
        <v>557.4977113283496</v>
      </c>
      <c r="E307" s="3" t="n">
        <v>103.07487222541691</v>
      </c>
    </row>
    <row r="308" spans="1:5">
      <c r="A308" s="5" t="s">
        <v>61</v>
      </c>
      <c r="B308" s="5" t="s">
        <v>19</v>
      </c>
      <c r="C308" s="3" t="n">
        <v>5764.391312893083</v>
      </c>
      <c r="D308" s="3" t="n">
        <v>1365.2275848188615</v>
      </c>
      <c r="E308" s="3" t="n">
        <v>244.23751742380682</v>
      </c>
    </row>
    <row r="309" spans="1:5">
      <c r="A309" s="5" t="s">
        <v>61</v>
      </c>
      <c r="B309" s="5" t="s">
        <v>20</v>
      </c>
      <c r="C309" s="3" t="n">
        <v>333.39697900943395</v>
      </c>
      <c r="D309" s="3" t="n">
        <v>198.5060600161012</v>
      </c>
      <c r="E309" s="3" t="n">
        <v>36.413632797883835</v>
      </c>
    </row>
    <row r="310" spans="1:5">
      <c r="A310" s="5" t="s">
        <v>61</v>
      </c>
      <c r="B310" s="5" t="s">
        <v>21</v>
      </c>
      <c r="C310" s="3" t="n">
        <v>1531.471923113208</v>
      </c>
      <c r="D310" s="3" t="n">
        <v>912.167175168871</v>
      </c>
      <c r="E310" s="3" t="n">
        <v>167.3778589587579</v>
      </c>
    </row>
    <row r="311" spans="1:5">
      <c r="A311" s="5" t="s">
        <v>61</v>
      </c>
      <c r="B311" s="5" t="s">
        <v>22</v>
      </c>
      <c r="C311" s="3">
        <f>C304 - SUM(C305 : C310) </f>
      </c>
      <c r="D311" s="3">
        <f>D304 - SUM(D305 : D310) </f>
      </c>
      <c r="E311" s="3">
        <f>E304 - SUM(E305 : E310) </f>
      </c>
    </row>
    <row r="312" spans="1:5">
      <c r="A312" s="5" t="s">
        <v>61</v>
      </c>
      <c r="B312" s="5" t="s">
        <v>23</v>
      </c>
      <c r="C312" s="3" t="n">
        <v>8213.425000000001</v>
      </c>
      <c r="D312" s="3" t="n">
        <v>5475.616666666667</v>
      </c>
      <c r="E312" s="3" t="n">
        <v>746.6750000000001</v>
      </c>
    </row>
    <row r="313" spans="1:5">
      <c r="A313" s="5" t="s">
        <v>61</v>
      </c>
      <c r="B313" s="5" t="s">
        <v>24</v>
      </c>
      <c r="C313" s="3" t="n">
        <v>816.75</v>
      </c>
      <c r="D313" s="3" t="n">
        <v>422.95000000000005</v>
      </c>
      <c r="E313" s="3" t="n">
        <v>81.75</v>
      </c>
    </row>
    <row r="314" spans="1:5">
      <c r="A314" s="5" t="s">
        <v>61</v>
      </c>
      <c r="B314" s="5" t="s">
        <v>25</v>
      </c>
      <c r="C314" s="3" t="n">
        <v>462.84915109669817</v>
      </c>
      <c r="D314" s="3" t="n">
        <v>267.0298716046004</v>
      </c>
      <c r="E314" s="3" t="n">
        <v>47.61850908053824</v>
      </c>
    </row>
    <row r="315" spans="1:5">
      <c r="A315" s="5" t="s">
        <v>61</v>
      </c>
      <c r="B315" s="5" t="s">
        <v>26</v>
      </c>
      <c r="C315" s="3" t="n">
        <v>320.925</v>
      </c>
      <c r="D315" s="3" t="n">
        <v>317.625</v>
      </c>
      <c r="E315" s="3" t="n">
        <v>65.535</v>
      </c>
    </row>
    <row r="316" spans="1:5">
      <c r="A316" s="5" t="s">
        <v>61</v>
      </c>
      <c r="B316" s="5" t="s">
        <v>27</v>
      </c>
      <c r="C316" s="3">
        <f>C311 - SUM(C312 : C315) </f>
      </c>
      <c r="D316" s="3">
        <f>D311 - SUM(D312 : D315) </f>
      </c>
      <c r="E316" s="3">
        <f>E311 - SUM(E312 : E315) </f>
      </c>
    </row>
    <row r="317" spans="1:5">
      <c r="A317" s="5" t="s">
        <v>61</v>
      </c>
      <c r="B317" s="5" t="s">
        <v>28</v>
      </c>
      <c r="C317" s="1">
        <f>C316 / C311</f>
      </c>
      <c r="D317" s="1">
        <f>D316 / D311</f>
      </c>
      <c r="E317" s="1">
        <f>E316 / E311</f>
      </c>
    </row>
    <row r="319" spans="1:5">
      <c r="A319" s="6" t="s">
        <v>4</v>
      </c>
      <c r="B319" s="6" t="s">
        <v>62</v>
      </c>
      <c r="C319" s="6" t="s">
        <v>6</v>
      </c>
      <c r="D319" s="6" t="s">
        <v>7</v>
      </c>
      <c r="E319" s="6" t="s">
        <v>8</v>
      </c>
    </row>
    <row r="320" spans="1:5">
      <c r="A320" s="5" t="s">
        <v>63</v>
      </c>
      <c r="B320" s="5" t="s">
        <v>10</v>
      </c>
      <c r="C320" s="2" t="n">
        <v>8600</v>
      </c>
      <c r="D320" s="2" t="n">
        <v>7000</v>
      </c>
      <c r="E320" s="2" t="n">
        <v>400</v>
      </c>
    </row>
    <row r="321" spans="1:5">
      <c r="A321" s="5" t="s">
        <v>63</v>
      </c>
      <c r="B321" s="5" t="s">
        <v>11</v>
      </c>
      <c r="C321" s="3" t="n">
        <v>9.9</v>
      </c>
      <c r="D321" s="3" t="n">
        <v>7.69</v>
      </c>
      <c r="E321" s="3" t="n">
        <v>10.9</v>
      </c>
    </row>
    <row r="322" spans="1:5">
      <c r="A322" s="5" t="s">
        <v>63</v>
      </c>
      <c r="B322" s="5" t="s">
        <v>12</v>
      </c>
      <c r="C322" s="3" t="n">
        <v>14.4</v>
      </c>
      <c r="D322" s="3" t="n">
        <v>7.7</v>
      </c>
      <c r="E322" s="3" t="n">
        <v>11.46</v>
      </c>
    </row>
    <row r="323" spans="1:5">
      <c r="A323" s="5" t="s">
        <v>63</v>
      </c>
      <c r="B323" s="5" t="s">
        <v>13</v>
      </c>
      <c r="C323" s="1" t="n">
        <v>0.15</v>
      </c>
      <c r="D323" s="1" t="n">
        <v>0.27</v>
      </c>
      <c r="E323" s="1" t="n">
        <v>0.38</v>
      </c>
    </row>
    <row r="324" spans="1:5">
      <c r="A324" s="5" t="s">
        <v>63</v>
      </c>
      <c r="B324" s="5" t="s">
        <v>14</v>
      </c>
      <c r="C324" s="1" t="n">
        <v>0.65</v>
      </c>
      <c r="D324" s="1" t="n">
        <v>0.75</v>
      </c>
      <c r="E324" s="1" t="n">
        <v>0.71</v>
      </c>
    </row>
    <row r="325" spans="1:5">
      <c r="A325" s="5" t="s">
        <v>63</v>
      </c>
      <c r="B325" s="5" t="s">
        <v>15</v>
      </c>
      <c r="C325" s="3" t="n">
        <v>141900</v>
      </c>
      <c r="D325" s="3" t="n">
        <v>89716.66666666667</v>
      </c>
      <c r="E325" s="3" t="n">
        <v>7266.666666666667</v>
      </c>
    </row>
    <row r="326" spans="1:5">
      <c r="A326" s="5" t="s">
        <v>63</v>
      </c>
      <c r="B326" s="5" t="s">
        <v>16</v>
      </c>
      <c r="C326" s="3" t="n">
        <v>24577.159329140457</v>
      </c>
      <c r="D326" s="3" t="n">
        <v>13770.52142994058</v>
      </c>
      <c r="E326" s="3" t="n">
        <v>1411.4999535365157</v>
      </c>
    </row>
    <row r="327" spans="1:5">
      <c r="A327" s="5" t="s">
        <v>63</v>
      </c>
      <c r="B327" s="5" t="s">
        <v>17</v>
      </c>
      <c r="C327" s="3" t="n">
        <v>4128.000000000001</v>
      </c>
      <c r="D327" s="3" t="n">
        <v>0</v>
      </c>
      <c r="E327" s="3" t="n">
        <v>152.80000000000004</v>
      </c>
    </row>
    <row r="328" spans="1:5">
      <c r="A328" s="5" t="s">
        <v>63</v>
      </c>
      <c r="B328" s="5" t="s">
        <v>18</v>
      </c>
      <c r="C328" s="3" t="n">
        <v>5103.477987421385</v>
      </c>
      <c r="D328" s="3" t="n">
        <v>3547.7127084531344</v>
      </c>
      <c r="E328" s="3" t="n">
        <v>274.8663259344451</v>
      </c>
    </row>
    <row r="329" spans="1:5">
      <c r="A329" s="5" t="s">
        <v>63</v>
      </c>
      <c r="B329" s="5" t="s">
        <v>19</v>
      </c>
      <c r="C329" s="3" t="n">
        <v>27022.840670859543</v>
      </c>
      <c r="D329" s="3" t="n">
        <v>8687.811903392756</v>
      </c>
      <c r="E329" s="3" t="n">
        <v>651.3000464634849</v>
      </c>
    </row>
    <row r="330" spans="1:5">
      <c r="A330" s="5" t="s">
        <v>63</v>
      </c>
      <c r="B330" s="5" t="s">
        <v>20</v>
      </c>
      <c r="C330" s="3" t="n">
        <v>1562.9288427672957</v>
      </c>
      <c r="D330" s="3" t="n">
        <v>1263.220381920644</v>
      </c>
      <c r="E330" s="3" t="n">
        <v>97.10302079435691</v>
      </c>
    </row>
    <row r="331" spans="1:5">
      <c r="A331" s="5" t="s">
        <v>63</v>
      </c>
      <c r="B331" s="5" t="s">
        <v>21</v>
      </c>
      <c r="C331" s="3" t="n">
        <v>7179.374113207549</v>
      </c>
      <c r="D331" s="3" t="n">
        <v>5804.700205620089</v>
      </c>
      <c r="E331" s="3" t="n">
        <v>446.3409572233545</v>
      </c>
    </row>
    <row r="332" spans="1:5">
      <c r="A332" s="5" t="s">
        <v>63</v>
      </c>
      <c r="B332" s="5" t="s">
        <v>22</v>
      </c>
      <c r="C332" s="3">
        <f>C325 - SUM(C326 : C331) </f>
      </c>
      <c r="D332" s="3">
        <f>D325 - SUM(D326 : D331) </f>
      </c>
      <c r="E332" s="3">
        <f>E325 - SUM(E326 : E331) </f>
      </c>
    </row>
    <row r="333" spans="1:5">
      <c r="A333" s="5" t="s">
        <v>63</v>
      </c>
      <c r="B333" s="5" t="s">
        <v>23</v>
      </c>
      <c r="C333" s="3" t="n">
        <v>41291.46666666667</v>
      </c>
      <c r="D333" s="3" t="n">
        <v>33609.33333333333</v>
      </c>
      <c r="E333" s="3" t="n">
        <v>1920.5333333333333</v>
      </c>
    </row>
    <row r="334" spans="1:5">
      <c r="A334" s="5" t="s">
        <v>63</v>
      </c>
      <c r="B334" s="5" t="s">
        <v>24</v>
      </c>
      <c r="C334" s="3" t="n">
        <v>4257</v>
      </c>
      <c r="D334" s="3" t="n">
        <v>2691.5000000000005</v>
      </c>
      <c r="E334" s="3" t="n">
        <v>218.00000000000003</v>
      </c>
    </row>
    <row r="335" spans="1:5">
      <c r="A335" s="5" t="s">
        <v>63</v>
      </c>
      <c r="B335" s="5" t="s">
        <v>25</v>
      </c>
      <c r="C335" s="3" t="n">
        <v>2169.7865716981137</v>
      </c>
      <c r="D335" s="3" t="n">
        <v>1699.2810011201843</v>
      </c>
      <c r="E335" s="3" t="n">
        <v>126.9826908814353</v>
      </c>
    </row>
    <row r="336" spans="1:5">
      <c r="A336" s="5" t="s">
        <v>63</v>
      </c>
      <c r="B336" s="5" t="s">
        <v>26</v>
      </c>
      <c r="C336" s="3" t="n">
        <v>1672.7</v>
      </c>
      <c r="D336" s="3" t="n">
        <v>2021.25</v>
      </c>
      <c r="E336" s="3" t="n">
        <v>174.76</v>
      </c>
    </row>
    <row r="337" spans="1:5">
      <c r="A337" s="5" t="s">
        <v>63</v>
      </c>
      <c r="B337" s="5" t="s">
        <v>27</v>
      </c>
      <c r="C337" s="3">
        <f>C332 - SUM(C333 : C336) </f>
      </c>
      <c r="D337" s="3">
        <f>D332 - SUM(D333 : D336) </f>
      </c>
      <c r="E337" s="3">
        <f>E332 - SUM(E333 : E336) </f>
      </c>
    </row>
    <row r="338" spans="1:5">
      <c r="A338" s="5" t="s">
        <v>63</v>
      </c>
      <c r="B338" s="5" t="s">
        <v>28</v>
      </c>
      <c r="C338" s="1">
        <f>C337 / C332</f>
      </c>
      <c r="D338" s="1">
        <f>D337 / D332</f>
      </c>
      <c r="E338" s="1">
        <f>E337 / E332</f>
      </c>
    </row>
    <row r="340" spans="1:5">
      <c r="A340" s="6" t="s">
        <v>4</v>
      </c>
      <c r="B340" s="6" t="s">
        <v>64</v>
      </c>
      <c r="C340" s="6" t="s">
        <v>6</v>
      </c>
      <c r="D340" s="6" t="s">
        <v>7</v>
      </c>
      <c r="E340" s="6" t="s">
        <v>8</v>
      </c>
    </row>
    <row r="341" spans="1:5">
      <c r="A341" s="5" t="s">
        <v>65</v>
      </c>
      <c r="B341" s="5" t="s">
        <v>10</v>
      </c>
      <c r="C341" s="2" t="n">
        <v>4604</v>
      </c>
      <c r="D341" s="2" t="n">
        <v>3000</v>
      </c>
      <c r="E341" s="2" t="n">
        <v>300</v>
      </c>
    </row>
    <row r="342" spans="1:5">
      <c r="A342" s="5" t="s">
        <v>65</v>
      </c>
      <c r="B342" s="5" t="s">
        <v>11</v>
      </c>
      <c r="C342" s="3" t="n">
        <v>9.3</v>
      </c>
      <c r="D342" s="3" t="n">
        <v>7.69</v>
      </c>
      <c r="E342" s="3" t="n">
        <v>9.96</v>
      </c>
    </row>
    <row r="343" spans="1:5">
      <c r="A343" s="5" t="s">
        <v>65</v>
      </c>
      <c r="B343" s="5" t="s">
        <v>12</v>
      </c>
      <c r="C343" s="3" t="n">
        <v>10.87</v>
      </c>
      <c r="D343" s="3" t="n">
        <v>7.7</v>
      </c>
      <c r="E343" s="3" t="n">
        <v>11.46</v>
      </c>
    </row>
    <row r="344" spans="1:5">
      <c r="A344" s="5" t="s">
        <v>65</v>
      </c>
      <c r="B344" s="5" t="s">
        <v>13</v>
      </c>
      <c r="C344" s="1" t="n">
        <v>0.15</v>
      </c>
      <c r="D344" s="1" t="n">
        <v>0.27</v>
      </c>
      <c r="E344" s="1" t="n">
        <v>0.38</v>
      </c>
    </row>
    <row r="345" spans="1:5">
      <c r="A345" s="5" t="s">
        <v>65</v>
      </c>
      <c r="B345" s="5" t="s">
        <v>14</v>
      </c>
      <c r="C345" s="1" t="n">
        <v>0.65</v>
      </c>
      <c r="D345" s="1" t="n">
        <v>0.75</v>
      </c>
      <c r="E345" s="1" t="n">
        <v>0.71</v>
      </c>
    </row>
    <row r="346" spans="1:5">
      <c r="A346" s="5" t="s">
        <v>65</v>
      </c>
      <c r="B346" s="5" t="s">
        <v>15</v>
      </c>
      <c r="C346" s="3" t="n">
        <v>71362.00000000001</v>
      </c>
      <c r="D346" s="3" t="n">
        <v>38450.00000000001</v>
      </c>
      <c r="E346" s="3" t="n">
        <v>4980</v>
      </c>
    </row>
    <row r="347" spans="1:5">
      <c r="A347" s="5" t="s">
        <v>65</v>
      </c>
      <c r="B347" s="5" t="s">
        <v>16</v>
      </c>
      <c r="C347" s="3" t="n">
        <v>5535.974191125079</v>
      </c>
      <c r="D347" s="3" t="n">
        <v>5901.652041403105</v>
      </c>
      <c r="E347" s="3" t="n">
        <v>1119.2282083956297</v>
      </c>
    </row>
    <row r="348" spans="1:5">
      <c r="A348" s="5" t="s">
        <v>65</v>
      </c>
      <c r="B348" s="5" t="s">
        <v>17</v>
      </c>
      <c r="C348" s="3" t="n">
        <v>1668.1826666666666</v>
      </c>
      <c r="D348" s="3" t="n">
        <v>0</v>
      </c>
      <c r="E348" s="3" t="n">
        <v>114.60000000000001</v>
      </c>
    </row>
    <row r="349" spans="1:5">
      <c r="A349" s="5" t="s">
        <v>65</v>
      </c>
      <c r="B349" s="5" t="s">
        <v>18</v>
      </c>
      <c r="C349" s="3" t="n">
        <v>2892.606573375264</v>
      </c>
      <c r="D349" s="3" t="n">
        <v>1520.4483036227716</v>
      </c>
      <c r="E349" s="3" t="n">
        <v>180.5735282346176</v>
      </c>
    </row>
    <row r="350" spans="1:5">
      <c r="A350" s="5" t="s">
        <v>65</v>
      </c>
      <c r="B350" s="5" t="s">
        <v>19</v>
      </c>
      <c r="C350" s="3" t="n">
        <v>15316.309142208253</v>
      </c>
      <c r="D350" s="3" t="n">
        <v>3723.347958596895</v>
      </c>
      <c r="E350" s="3" t="n">
        <v>427.87179160437034</v>
      </c>
    </row>
    <row r="351" spans="1:5">
      <c r="A351" s="5" t="s">
        <v>65</v>
      </c>
      <c r="B351" s="5" t="s">
        <v>20</v>
      </c>
      <c r="C351" s="3" t="n">
        <v>885.8543635241094</v>
      </c>
      <c r="D351" s="3" t="n">
        <v>541.380163680276</v>
      </c>
      <c r="E351" s="3" t="n">
        <v>63.79186321738932</v>
      </c>
    </row>
    <row r="352" spans="1:5">
      <c r="A352" s="5" t="s">
        <v>65</v>
      </c>
      <c r="B352" s="5" t="s">
        <v>21</v>
      </c>
      <c r="C352" s="3" t="n">
        <v>4069.2062949559772</v>
      </c>
      <c r="D352" s="3" t="n">
        <v>2487.7286595514665</v>
      </c>
      <c r="E352" s="3" t="n">
        <v>293.22384678238075</v>
      </c>
    </row>
    <row r="353" spans="1:5">
      <c r="A353" s="5" t="s">
        <v>65</v>
      </c>
      <c r="B353" s="5" t="s">
        <v>22</v>
      </c>
      <c r="C353" s="3">
        <f>C346 - SUM(C347 : C352) </f>
      </c>
      <c r="D353" s="3">
        <f>D346 - SUM(D347 : D352) </f>
      </c>
      <c r="E353" s="3">
        <f>E346 - SUM(E347 : E352) </f>
      </c>
    </row>
    <row r="354" spans="1:5">
      <c r="A354" s="5" t="s">
        <v>65</v>
      </c>
      <c r="B354" s="5" t="s">
        <v>23</v>
      </c>
      <c r="C354" s="3" t="n">
        <v>26914.216666666667</v>
      </c>
      <c r="D354" s="3" t="n">
        <v>17537.5</v>
      </c>
      <c r="E354" s="3" t="n">
        <v>1753.75</v>
      </c>
    </row>
    <row r="355" spans="1:5">
      <c r="A355" s="5" t="s">
        <v>65</v>
      </c>
      <c r="B355" s="5" t="s">
        <v>24</v>
      </c>
      <c r="C355" s="3" t="n">
        <v>2140.8600000000006</v>
      </c>
      <c r="D355" s="3" t="n">
        <v>1153.5</v>
      </c>
      <c r="E355" s="3" t="n">
        <v>149.4</v>
      </c>
    </row>
    <row r="356" spans="1:5">
      <c r="A356" s="5" t="s">
        <v>65</v>
      </c>
      <c r="B356" s="5" t="s">
        <v>25</v>
      </c>
      <c r="C356" s="3" t="n">
        <v>1229.8160030443403</v>
      </c>
      <c r="D356" s="3" t="n">
        <v>728.2632861943646</v>
      </c>
      <c r="E356" s="3" t="n">
        <v>83.42132285296839</v>
      </c>
    </row>
    <row r="357" spans="1:5">
      <c r="A357" s="5" t="s">
        <v>65</v>
      </c>
      <c r="B357" s="5" t="s">
        <v>26</v>
      </c>
      <c r="C357" s="3" t="n">
        <v>895.4780000000001</v>
      </c>
      <c r="D357" s="3" t="n">
        <v>866.25</v>
      </c>
      <c r="E357" s="3" t="n">
        <v>131.07</v>
      </c>
    </row>
    <row r="358" spans="1:5">
      <c r="A358" s="5" t="s">
        <v>65</v>
      </c>
      <c r="B358" s="5" t="s">
        <v>27</v>
      </c>
      <c r="C358" s="3">
        <f>C353 - SUM(C354 : C357) </f>
      </c>
      <c r="D358" s="3">
        <f>D353 - SUM(D354 : D357) </f>
      </c>
      <c r="E358" s="3">
        <f>E353 - SUM(E354 : E357) </f>
      </c>
    </row>
    <row r="359" spans="1:5">
      <c r="A359" s="5" t="s">
        <v>65</v>
      </c>
      <c r="B359" s="5" t="s">
        <v>28</v>
      </c>
      <c r="C359" s="1">
        <f>C358 / C353</f>
      </c>
      <c r="D359" s="1">
        <f>D358 / D353</f>
      </c>
      <c r="E359" s="1">
        <f>E358 / E353</f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E101"/>
  <sheetViews>
    <sheetView showGridLines="1" workbookViewId="0" rightToLeft="0" zoomScale="100" zoomScaleNormal="100" zoomScalePageLayoutView="100"/>
  </sheetViews>
  <sheetFormatPr baseColWidth="10" defaultRowHeight="16"/>
  <sheetData>
    <row r="1" spans="1:5">
      <c r="A1" s="6" t="s">
        <v>5</v>
      </c>
      <c r="B1" s="6"/>
      <c r="C1" s="6"/>
      <c r="D1" s="6"/>
      <c r="E1" s="6"/>
    </row>
    <row r="2" spans="1:5">
      <c r="A2" s="4" t="s">
        <v>29</v>
      </c>
      <c r="B2" s="4" t="s">
        <v>6</v>
      </c>
      <c r="C2" s="4" t="s">
        <v>7</v>
      </c>
      <c r="D2" s="4" t="s">
        <v>8</v>
      </c>
      <c r="E2" s="4" t="s">
        <v>30</v>
      </c>
    </row>
    <row r="3" spans="1:5">
      <c r="A3" s="5" t="s">
        <v>31</v>
      </c>
      <c r="B3" s="2">
        <f>CENARIO!C5</f>
      </c>
      <c r="C3" s="2">
        <f>CENARIO!D5</f>
      </c>
      <c r="D3" s="2">
        <f>CENARIO!E5</f>
      </c>
      <c r="E3" s="2">
        <f>SUM(B3:D3)</f>
      </c>
    </row>
    <row r="4" spans="1:5">
      <c r="A4" s="5" t="s">
        <v>32</v>
      </c>
      <c r="B4" s="3">
        <f>CENARIO!C22</f>
      </c>
      <c r="C4" s="3">
        <f>CENARIO!D22</f>
      </c>
      <c r="D4" s="3">
        <f>CENARIO!E22</f>
      </c>
      <c r="E4" s="3">
        <f>SUM(B4:D4)</f>
      </c>
    </row>
    <row r="5" spans="1:5">
      <c r="A5" s="5" t="s">
        <v>33</v>
      </c>
      <c r="B5" s="1">
        <f>CENARIO!C22/CENARIO!C17</f>
      </c>
      <c r="C5" s="1">
        <f>CENARIO!D22/CENARIO!D17</f>
      </c>
      <c r="D5" s="1">
        <f>CENARIO!E22/CENARIO!E17</f>
      </c>
      <c r="E5" s="1">
        <f>SUM(CENARIO!C22:CENARIO!E22)/
        SUM(CENARIO!C17:
          CENARIO!E17)
        </f>
      </c>
    </row>
    <row r="7" spans="1:5">
      <c r="A7" s="6" t="s">
        <v>34</v>
      </c>
      <c r="B7" s="6"/>
      <c r="C7" s="6"/>
      <c r="D7" s="6"/>
      <c r="E7" s="6"/>
    </row>
    <row r="8" spans="1:5">
      <c r="A8" s="4" t="s">
        <v>29</v>
      </c>
      <c r="B8" s="4" t="s">
        <v>6</v>
      </c>
      <c r="C8" s="4" t="s">
        <v>7</v>
      </c>
      <c r="D8" s="4" t="s">
        <v>8</v>
      </c>
      <c r="E8" s="4" t="s">
        <v>30</v>
      </c>
    </row>
    <row r="9" spans="1:5">
      <c r="A9" s="5" t="s">
        <v>31</v>
      </c>
      <c r="B9" s="2">
        <f>CENARIO!C26</f>
      </c>
      <c r="C9" s="2">
        <f>CENARIO!D26</f>
      </c>
      <c r="D9" s="2">
        <f>CENARIO!E26</f>
      </c>
      <c r="E9" s="2">
        <f>SUM(B9:D9)</f>
      </c>
    </row>
    <row r="10" spans="1:5">
      <c r="A10" s="5" t="s">
        <v>32</v>
      </c>
      <c r="B10" s="3">
        <f>CENARIO!C43</f>
      </c>
      <c r="C10" s="3">
        <f>CENARIO!D43</f>
      </c>
      <c r="D10" s="3">
        <f>CENARIO!E43</f>
      </c>
      <c r="E10" s="3">
        <f>SUM(B10:D10)</f>
      </c>
    </row>
    <row r="11" spans="1:5">
      <c r="A11" s="5" t="s">
        <v>33</v>
      </c>
      <c r="B11" s="1">
        <f>CENARIO!C43/CENARIO!C38</f>
      </c>
      <c r="C11" s="1">
        <f>CENARIO!D43/CENARIO!D38</f>
      </c>
      <c r="D11" s="1">
        <f>CENARIO!E43/CENARIO!E38</f>
      </c>
      <c r="E11" s="1">
        <f>SUM(CENARIO!C43:CENARIO!E43)/
        SUM(CENARIO!C38:
          CENARIO!E38)
        </f>
      </c>
    </row>
    <row r="13" spans="1:5">
      <c r="A13" s="6" t="s">
        <v>36</v>
      </c>
      <c r="B13" s="6"/>
      <c r="C13" s="6"/>
      <c r="D13" s="6"/>
      <c r="E13" s="6"/>
    </row>
    <row r="14" spans="1:5">
      <c r="A14" s="4" t="s">
        <v>29</v>
      </c>
      <c r="B14" s="4" t="s">
        <v>6</v>
      </c>
      <c r="C14" s="4" t="s">
        <v>7</v>
      </c>
      <c r="D14" s="4" t="s">
        <v>8</v>
      </c>
      <c r="E14" s="4" t="s">
        <v>30</v>
      </c>
    </row>
    <row r="15" spans="1:5">
      <c r="A15" s="5" t="s">
        <v>31</v>
      </c>
      <c r="B15" s="2">
        <f>CENARIO!C47</f>
      </c>
      <c r="C15" s="2">
        <f>CENARIO!D47</f>
      </c>
      <c r="D15" s="2">
        <f>CENARIO!E47</f>
      </c>
      <c r="E15" s="2">
        <f>SUM(B15:D15)</f>
      </c>
    </row>
    <row r="16" spans="1:5">
      <c r="A16" s="5" t="s">
        <v>32</v>
      </c>
      <c r="B16" s="3">
        <f>CENARIO!C64</f>
      </c>
      <c r="C16" s="3">
        <f>CENARIO!D64</f>
      </c>
      <c r="D16" s="3">
        <f>CENARIO!E64</f>
      </c>
      <c r="E16" s="3">
        <f>SUM(B16:D16)</f>
      </c>
    </row>
    <row r="17" spans="1:5">
      <c r="A17" s="5" t="s">
        <v>33</v>
      </c>
      <c r="B17" s="1">
        <f>CENARIO!C64/CENARIO!C59</f>
      </c>
      <c r="C17" s="1">
        <f>CENARIO!D64/CENARIO!D59</f>
      </c>
      <c r="D17" s="1">
        <f>CENARIO!E64/CENARIO!E59</f>
      </c>
      <c r="E17" s="1">
        <f>SUM(CENARIO!C64:CENARIO!E64)/
        SUM(CENARIO!C59:
          CENARIO!E59)
        </f>
      </c>
    </row>
    <row r="19" spans="1:5">
      <c r="A19" s="6" t="s">
        <v>38</v>
      </c>
      <c r="B19" s="6"/>
      <c r="C19" s="6"/>
      <c r="D19" s="6"/>
      <c r="E19" s="6"/>
    </row>
    <row r="20" spans="1:5">
      <c r="A20" s="4" t="s">
        <v>29</v>
      </c>
      <c r="B20" s="4" t="s">
        <v>6</v>
      </c>
      <c r="C20" s="4" t="s">
        <v>7</v>
      </c>
      <c r="D20" s="4" t="s">
        <v>8</v>
      </c>
      <c r="E20" s="4" t="s">
        <v>30</v>
      </c>
    </row>
    <row r="21" spans="1:5">
      <c r="A21" s="5" t="s">
        <v>31</v>
      </c>
      <c r="B21" s="2">
        <f>CENARIO!C68</f>
      </c>
      <c r="C21" s="2">
        <f>CENARIO!D68</f>
      </c>
      <c r="D21" s="2">
        <f>CENARIO!E68</f>
      </c>
      <c r="E21" s="2">
        <f>SUM(B21:D21)</f>
      </c>
    </row>
    <row r="22" spans="1:5">
      <c r="A22" s="5" t="s">
        <v>32</v>
      </c>
      <c r="B22" s="3">
        <f>CENARIO!C85</f>
      </c>
      <c r="C22" s="3">
        <f>CENARIO!D85</f>
      </c>
      <c r="D22" s="3">
        <f>CENARIO!E85</f>
      </c>
      <c r="E22" s="3">
        <f>SUM(B22:D22)</f>
      </c>
    </row>
    <row r="23" spans="1:5">
      <c r="A23" s="5" t="s">
        <v>33</v>
      </c>
      <c r="B23" s="1">
        <f>CENARIO!C85/CENARIO!C80</f>
      </c>
      <c r="C23" s="1">
        <f>CENARIO!D85/CENARIO!D80</f>
      </c>
      <c r="D23" s="1">
        <f>CENARIO!E85/CENARIO!E80</f>
      </c>
      <c r="E23" s="1">
        <f>SUM(CENARIO!C85:CENARIO!E85)/
        SUM(CENARIO!C80:
          CENARIO!E80)
        </f>
      </c>
    </row>
    <row r="25" spans="1:5">
      <c r="A25" s="6" t="s">
        <v>40</v>
      </c>
      <c r="B25" s="6"/>
      <c r="C25" s="6"/>
      <c r="D25" s="6"/>
      <c r="E25" s="6"/>
    </row>
    <row r="26" spans="1:5">
      <c r="A26" s="4" t="s">
        <v>29</v>
      </c>
      <c r="B26" s="4" t="s">
        <v>6</v>
      </c>
      <c r="C26" s="4" t="s">
        <v>7</v>
      </c>
      <c r="D26" s="4" t="s">
        <v>8</v>
      </c>
      <c r="E26" s="4" t="s">
        <v>30</v>
      </c>
    </row>
    <row r="27" spans="1:5">
      <c r="A27" s="5" t="s">
        <v>31</v>
      </c>
      <c r="B27" s="2">
        <f>CENARIO!C89</f>
      </c>
      <c r="C27" s="2">
        <f>CENARIO!D89</f>
      </c>
      <c r="D27" s="2">
        <f>CENARIO!E89</f>
      </c>
      <c r="E27" s="2">
        <f>SUM(B27:D27)</f>
      </c>
    </row>
    <row r="28" spans="1:5">
      <c r="A28" s="5" t="s">
        <v>32</v>
      </c>
      <c r="B28" s="3">
        <f>CENARIO!C106</f>
      </c>
      <c r="C28" s="3">
        <f>CENARIO!D106</f>
      </c>
      <c r="D28" s="3">
        <f>CENARIO!E106</f>
      </c>
      <c r="E28" s="3">
        <f>SUM(B28:D28)</f>
      </c>
    </row>
    <row r="29" spans="1:5">
      <c r="A29" s="5" t="s">
        <v>33</v>
      </c>
      <c r="B29" s="1">
        <f>CENARIO!C106/CENARIO!C101</f>
      </c>
      <c r="C29" s="1">
        <f>CENARIO!D106/CENARIO!D101</f>
      </c>
      <c r="D29" s="1">
        <f>CENARIO!E106/CENARIO!E101</f>
      </c>
      <c r="E29" s="1">
        <f>SUM(CENARIO!C106:CENARIO!E106)/
        SUM(CENARIO!C101:
          CENARIO!E101)
        </f>
      </c>
    </row>
    <row r="31" spans="1:5">
      <c r="A31" s="6" t="s">
        <v>42</v>
      </c>
      <c r="B31" s="6"/>
      <c r="C31" s="6"/>
      <c r="D31" s="6"/>
      <c r="E31" s="6"/>
    </row>
    <row r="32" spans="1:5">
      <c r="A32" s="4" t="s">
        <v>29</v>
      </c>
      <c r="B32" s="4" t="s">
        <v>6</v>
      </c>
      <c r="C32" s="4" t="s">
        <v>7</v>
      </c>
      <c r="D32" s="4" t="s">
        <v>8</v>
      </c>
      <c r="E32" s="4" t="s">
        <v>30</v>
      </c>
    </row>
    <row r="33" spans="1:5">
      <c r="A33" s="5" t="s">
        <v>31</v>
      </c>
      <c r="B33" s="2">
        <f>CENARIO!C110</f>
      </c>
      <c r="C33" s="2">
        <f>CENARIO!D110</f>
      </c>
      <c r="D33" s="2">
        <f>CENARIO!E110</f>
      </c>
      <c r="E33" s="2">
        <f>SUM(B33:D33)</f>
      </c>
    </row>
    <row r="34" spans="1:5">
      <c r="A34" s="5" t="s">
        <v>32</v>
      </c>
      <c r="B34" s="3">
        <f>CENARIO!C127</f>
      </c>
      <c r="C34" s="3">
        <f>CENARIO!D127</f>
      </c>
      <c r="D34" s="3">
        <f>CENARIO!E127</f>
      </c>
      <c r="E34" s="3">
        <f>SUM(B34:D34)</f>
      </c>
    </row>
    <row r="35" spans="1:5">
      <c r="A35" s="5" t="s">
        <v>33</v>
      </c>
      <c r="B35" s="1">
        <f>CENARIO!C127/CENARIO!C122</f>
      </c>
      <c r="C35" s="1">
        <f>CENARIO!D127/CENARIO!D122</f>
      </c>
      <c r="D35" s="1">
        <f>CENARIO!E127/CENARIO!E122</f>
      </c>
      <c r="E35" s="1">
        <f>SUM(CENARIO!C127:CENARIO!E127)/
        SUM(CENARIO!C122:
          CENARIO!E122)
        </f>
      </c>
    </row>
    <row r="37" spans="1:5">
      <c r="A37" s="6" t="s">
        <v>44</v>
      </c>
      <c r="B37" s="6"/>
      <c r="C37" s="6"/>
      <c r="D37" s="6"/>
      <c r="E37" s="6"/>
    </row>
    <row r="38" spans="1:5">
      <c r="A38" s="4" t="s">
        <v>29</v>
      </c>
      <c r="B38" s="4" t="s">
        <v>6</v>
      </c>
      <c r="C38" s="4" t="s">
        <v>7</v>
      </c>
      <c r="D38" s="4" t="s">
        <v>8</v>
      </c>
      <c r="E38" s="4" t="s">
        <v>30</v>
      </c>
    </row>
    <row r="39" spans="1:5">
      <c r="A39" s="5" t="s">
        <v>31</v>
      </c>
      <c r="B39" s="2">
        <f>CENARIO!C131</f>
      </c>
      <c r="C39" s="2">
        <f>CENARIO!D131</f>
      </c>
      <c r="D39" s="2">
        <f>CENARIO!E131</f>
      </c>
      <c r="E39" s="2">
        <f>SUM(B39:D39)</f>
      </c>
    </row>
    <row r="40" spans="1:5">
      <c r="A40" s="5" t="s">
        <v>32</v>
      </c>
      <c r="B40" s="3">
        <f>CENARIO!C148</f>
      </c>
      <c r="C40" s="3">
        <f>CENARIO!D148</f>
      </c>
      <c r="D40" s="3">
        <f>CENARIO!E148</f>
      </c>
      <c r="E40" s="3">
        <f>SUM(B40:D40)</f>
      </c>
    </row>
    <row r="41" spans="1:5">
      <c r="A41" s="5" t="s">
        <v>33</v>
      </c>
      <c r="B41" s="1">
        <f>CENARIO!C148/CENARIO!C143</f>
      </c>
      <c r="C41" s="1">
        <f>CENARIO!D148/CENARIO!D143</f>
      </c>
      <c r="D41" s="1">
        <f>CENARIO!E148/CENARIO!E143</f>
      </c>
      <c r="E41" s="1">
        <f>SUM(CENARIO!C148:CENARIO!E148)/
        SUM(CENARIO!C143:
          CENARIO!E143)
        </f>
      </c>
    </row>
    <row r="43" spans="1:5">
      <c r="A43" s="6" t="s">
        <v>46</v>
      </c>
      <c r="B43" s="6"/>
      <c r="C43" s="6"/>
      <c r="D43" s="6"/>
      <c r="E43" s="6"/>
    </row>
    <row r="44" spans="1:5">
      <c r="A44" s="4" t="s">
        <v>29</v>
      </c>
      <c r="B44" s="4" t="s">
        <v>6</v>
      </c>
      <c r="C44" s="4" t="s">
        <v>7</v>
      </c>
      <c r="D44" s="4" t="s">
        <v>8</v>
      </c>
      <c r="E44" s="4" t="s">
        <v>30</v>
      </c>
    </row>
    <row r="45" spans="1:5">
      <c r="A45" s="5" t="s">
        <v>31</v>
      </c>
      <c r="B45" s="2">
        <f>CENARIO!C152</f>
      </c>
      <c r="C45" s="2">
        <f>CENARIO!D152</f>
      </c>
      <c r="D45" s="2">
        <f>CENARIO!E152</f>
      </c>
      <c r="E45" s="2">
        <f>SUM(B45:D45)</f>
      </c>
    </row>
    <row r="46" spans="1:5">
      <c r="A46" s="5" t="s">
        <v>32</v>
      </c>
      <c r="B46" s="3">
        <f>CENARIO!C169</f>
      </c>
      <c r="C46" s="3">
        <f>CENARIO!D169</f>
      </c>
      <c r="D46" s="3">
        <f>CENARIO!E169</f>
      </c>
      <c r="E46" s="3">
        <f>SUM(B46:D46)</f>
      </c>
    </row>
    <row r="47" spans="1:5">
      <c r="A47" s="5" t="s">
        <v>33</v>
      </c>
      <c r="B47" s="1">
        <f>CENARIO!C169/CENARIO!C164</f>
      </c>
      <c r="C47" s="1">
        <f>CENARIO!D169/CENARIO!D164</f>
      </c>
      <c r="D47" s="1">
        <f>CENARIO!E169/CENARIO!E164</f>
      </c>
      <c r="E47" s="1">
        <f>SUM(CENARIO!C169:CENARIO!E169)/
        SUM(CENARIO!C164:
          CENARIO!E164)
        </f>
      </c>
    </row>
    <row r="49" spans="1:5">
      <c r="A49" s="6" t="s">
        <v>48</v>
      </c>
      <c r="B49" s="6"/>
      <c r="C49" s="6"/>
      <c r="D49" s="6"/>
      <c r="E49" s="6"/>
    </row>
    <row r="50" spans="1:5">
      <c r="A50" s="4" t="s">
        <v>29</v>
      </c>
      <c r="B50" s="4" t="s">
        <v>6</v>
      </c>
      <c r="C50" s="4" t="s">
        <v>7</v>
      </c>
      <c r="D50" s="4" t="s">
        <v>8</v>
      </c>
      <c r="E50" s="4" t="s">
        <v>30</v>
      </c>
    </row>
    <row r="51" spans="1:5">
      <c r="A51" s="5" t="s">
        <v>31</v>
      </c>
      <c r="B51" s="2">
        <f>CENARIO!C173</f>
      </c>
      <c r="C51" s="2">
        <f>CENARIO!D173</f>
      </c>
      <c r="D51" s="2">
        <f>CENARIO!E173</f>
      </c>
      <c r="E51" s="2">
        <f>SUM(B51:D51)</f>
      </c>
    </row>
    <row r="52" spans="1:5">
      <c r="A52" s="5" t="s">
        <v>32</v>
      </c>
      <c r="B52" s="3">
        <f>CENARIO!C190</f>
      </c>
      <c r="C52" s="3">
        <f>CENARIO!D190</f>
      </c>
      <c r="D52" s="3">
        <f>CENARIO!E190</f>
      </c>
      <c r="E52" s="3">
        <f>SUM(B52:D52)</f>
      </c>
    </row>
    <row r="53" spans="1:5">
      <c r="A53" s="5" t="s">
        <v>33</v>
      </c>
      <c r="B53" s="1">
        <f>CENARIO!C190/CENARIO!C185</f>
      </c>
      <c r="C53" s="1">
        <f>CENARIO!D190/CENARIO!D185</f>
      </c>
      <c r="D53" s="1">
        <f>CENARIO!E190/CENARIO!E185</f>
      </c>
      <c r="E53" s="1">
        <f>SUM(CENARIO!C190:CENARIO!E190)/
        SUM(CENARIO!C185:
          CENARIO!E185)
        </f>
      </c>
    </row>
    <row r="55" spans="1:5">
      <c r="A55" s="6" t="s">
        <v>50</v>
      </c>
      <c r="B55" s="6"/>
      <c r="C55" s="6"/>
      <c r="D55" s="6"/>
      <c r="E55" s="6"/>
    </row>
    <row r="56" spans="1:5">
      <c r="A56" s="4" t="s">
        <v>29</v>
      </c>
      <c r="B56" s="4" t="s">
        <v>6</v>
      </c>
      <c r="C56" s="4" t="s">
        <v>7</v>
      </c>
      <c r="D56" s="4" t="s">
        <v>8</v>
      </c>
      <c r="E56" s="4" t="s">
        <v>30</v>
      </c>
    </row>
    <row r="57" spans="1:5">
      <c r="A57" s="5" t="s">
        <v>31</v>
      </c>
      <c r="B57" s="2">
        <f>CENARIO!C194</f>
      </c>
      <c r="C57" s="2">
        <f>CENARIO!D194</f>
      </c>
      <c r="D57" s="2">
        <f>CENARIO!E194</f>
      </c>
      <c r="E57" s="2">
        <f>SUM(B57:D57)</f>
      </c>
    </row>
    <row r="58" spans="1:5">
      <c r="A58" s="5" t="s">
        <v>32</v>
      </c>
      <c r="B58" s="3">
        <f>CENARIO!C211</f>
      </c>
      <c r="C58" s="3">
        <f>CENARIO!D211</f>
      </c>
      <c r="D58" s="3">
        <f>CENARIO!E211</f>
      </c>
      <c r="E58" s="3">
        <f>SUM(B58:D58)</f>
      </c>
    </row>
    <row r="59" spans="1:5">
      <c r="A59" s="5" t="s">
        <v>33</v>
      </c>
      <c r="B59" s="1">
        <f>CENARIO!C211/CENARIO!C206</f>
      </c>
      <c r="C59" s="1">
        <f>CENARIO!D211/CENARIO!D206</f>
      </c>
      <c r="D59" s="1">
        <f>CENARIO!E211/CENARIO!E206</f>
      </c>
      <c r="E59" s="1">
        <f>SUM(CENARIO!C211:CENARIO!E211)/
        SUM(CENARIO!C206:
          CENARIO!E206)
        </f>
      </c>
    </row>
    <row r="61" spans="1:5">
      <c r="A61" s="6" t="s">
        <v>52</v>
      </c>
      <c r="B61" s="6"/>
      <c r="C61" s="6"/>
      <c r="D61" s="6"/>
      <c r="E61" s="6"/>
    </row>
    <row r="62" spans="1:5">
      <c r="A62" s="4" t="s">
        <v>29</v>
      </c>
      <c r="B62" s="4" t="s">
        <v>6</v>
      </c>
      <c r="C62" s="4" t="s">
        <v>7</v>
      </c>
      <c r="D62" s="4" t="s">
        <v>8</v>
      </c>
      <c r="E62" s="4" t="s">
        <v>30</v>
      </c>
    </row>
    <row r="63" spans="1:5">
      <c r="A63" s="5" t="s">
        <v>31</v>
      </c>
      <c r="B63" s="2">
        <f>CENARIO!C215</f>
      </c>
      <c r="C63" s="2">
        <f>CENARIO!D215</f>
      </c>
      <c r="D63" s="2">
        <f>CENARIO!E215</f>
      </c>
      <c r="E63" s="2">
        <f>SUM(B63:D63)</f>
      </c>
    </row>
    <row r="64" spans="1:5">
      <c r="A64" s="5" t="s">
        <v>32</v>
      </c>
      <c r="B64" s="3">
        <f>CENARIO!C232</f>
      </c>
      <c r="C64" s="3">
        <f>CENARIO!D232</f>
      </c>
      <c r="D64" s="3">
        <f>CENARIO!E232</f>
      </c>
      <c r="E64" s="3">
        <f>SUM(B64:D64)</f>
      </c>
    </row>
    <row r="65" spans="1:5">
      <c r="A65" s="5" t="s">
        <v>33</v>
      </c>
      <c r="B65" s="1">
        <f>CENARIO!C232/CENARIO!C227</f>
      </c>
      <c r="C65" s="1">
        <f>CENARIO!D232/CENARIO!D227</f>
      </c>
      <c r="D65" s="1">
        <f>CENARIO!E232/CENARIO!E227</f>
      </c>
      <c r="E65" s="1">
        <f>SUM(CENARIO!C232:CENARIO!E232)/
        SUM(CENARIO!C227:
          CENARIO!E227)
        </f>
      </c>
    </row>
    <row r="67" spans="1:5">
      <c r="A67" s="6" t="s">
        <v>54</v>
      </c>
      <c r="B67" s="6"/>
      <c r="C67" s="6"/>
      <c r="D67" s="6"/>
      <c r="E67" s="6"/>
    </row>
    <row r="68" spans="1:5">
      <c r="A68" s="4" t="s">
        <v>29</v>
      </c>
      <c r="B68" s="4" t="s">
        <v>6</v>
      </c>
      <c r="C68" s="4" t="s">
        <v>7</v>
      </c>
      <c r="D68" s="4" t="s">
        <v>8</v>
      </c>
      <c r="E68" s="4" t="s">
        <v>30</v>
      </c>
    </row>
    <row r="69" spans="1:5">
      <c r="A69" s="5" t="s">
        <v>31</v>
      </c>
      <c r="B69" s="2">
        <f>CENARIO!C236</f>
      </c>
      <c r="C69" s="2">
        <f>CENARIO!D236</f>
      </c>
      <c r="D69" s="2">
        <f>CENARIO!E236</f>
      </c>
      <c r="E69" s="2">
        <f>SUM(B69:D69)</f>
      </c>
    </row>
    <row r="70" spans="1:5">
      <c r="A70" s="5" t="s">
        <v>32</v>
      </c>
      <c r="B70" s="3">
        <f>CENARIO!C253</f>
      </c>
      <c r="C70" s="3">
        <f>CENARIO!D253</f>
      </c>
      <c r="D70" s="3">
        <f>CENARIO!E253</f>
      </c>
      <c r="E70" s="3">
        <f>SUM(B70:D70)</f>
      </c>
    </row>
    <row r="71" spans="1:5">
      <c r="A71" s="5" t="s">
        <v>33</v>
      </c>
      <c r="B71" s="1">
        <f>CENARIO!C253/CENARIO!C248</f>
      </c>
      <c r="C71" s="1">
        <f>CENARIO!D253/CENARIO!D248</f>
      </c>
      <c r="D71" s="1">
        <f>CENARIO!E253/CENARIO!E248</f>
      </c>
      <c r="E71" s="1">
        <f>SUM(CENARIO!C253:CENARIO!E253)/
        SUM(CENARIO!C248:
          CENARIO!E248)
        </f>
      </c>
    </row>
    <row r="73" spans="1:5">
      <c r="A73" s="6" t="s">
        <v>56</v>
      </c>
      <c r="B73" s="6"/>
      <c r="C73" s="6"/>
      <c r="D73" s="6"/>
      <c r="E73" s="6"/>
    </row>
    <row r="74" spans="1:5">
      <c r="A74" s="4" t="s">
        <v>29</v>
      </c>
      <c r="B74" s="4" t="s">
        <v>6</v>
      </c>
      <c r="C74" s="4" t="s">
        <v>7</v>
      </c>
      <c r="D74" s="4" t="s">
        <v>8</v>
      </c>
      <c r="E74" s="4" t="s">
        <v>30</v>
      </c>
    </row>
    <row r="75" spans="1:5">
      <c r="A75" s="5" t="s">
        <v>31</v>
      </c>
      <c r="B75" s="2">
        <f>CENARIO!C257</f>
      </c>
      <c r="C75" s="2">
        <f>CENARIO!D257</f>
      </c>
      <c r="D75" s="2">
        <f>CENARIO!E257</f>
      </c>
      <c r="E75" s="2">
        <f>SUM(B75:D75)</f>
      </c>
    </row>
    <row r="76" spans="1:5">
      <c r="A76" s="5" t="s">
        <v>32</v>
      </c>
      <c r="B76" s="3">
        <f>CENARIO!C274</f>
      </c>
      <c r="C76" s="3">
        <f>CENARIO!D274</f>
      </c>
      <c r="D76" s="3">
        <f>CENARIO!E274</f>
      </c>
      <c r="E76" s="3">
        <f>SUM(B76:D76)</f>
      </c>
    </row>
    <row r="77" spans="1:5">
      <c r="A77" s="5" t="s">
        <v>33</v>
      </c>
      <c r="B77" s="1">
        <f>CENARIO!C274/CENARIO!C269</f>
      </c>
      <c r="C77" s="1">
        <f>CENARIO!D274/CENARIO!D269</f>
      </c>
      <c r="D77" s="1">
        <f>CENARIO!E274/CENARIO!E269</f>
      </c>
      <c r="E77" s="1">
        <f>SUM(CENARIO!C274:CENARIO!E274)/
        SUM(CENARIO!C269:
          CENARIO!E269)
        </f>
      </c>
    </row>
    <row r="79" spans="1:5">
      <c r="A79" s="6" t="s">
        <v>58</v>
      </c>
      <c r="B79" s="6"/>
      <c r="C79" s="6"/>
      <c r="D79" s="6"/>
      <c r="E79" s="6"/>
    </row>
    <row r="80" spans="1:5">
      <c r="A80" s="4" t="s">
        <v>29</v>
      </c>
      <c r="B80" s="4" t="s">
        <v>6</v>
      </c>
      <c r="C80" s="4" t="s">
        <v>7</v>
      </c>
      <c r="D80" s="4" t="s">
        <v>8</v>
      </c>
      <c r="E80" s="4" t="s">
        <v>30</v>
      </c>
    </row>
    <row r="81" spans="1:5">
      <c r="A81" s="5" t="s">
        <v>31</v>
      </c>
      <c r="B81" s="2">
        <f>CENARIO!C278</f>
      </c>
      <c r="C81" s="2">
        <f>CENARIO!D278</f>
      </c>
      <c r="D81" s="2">
        <f>CENARIO!E278</f>
      </c>
      <c r="E81" s="2">
        <f>SUM(B81:D81)</f>
      </c>
    </row>
    <row r="82" spans="1:5">
      <c r="A82" s="5" t="s">
        <v>32</v>
      </c>
      <c r="B82" s="3">
        <f>CENARIO!C295</f>
      </c>
      <c r="C82" s="3">
        <f>CENARIO!D295</f>
      </c>
      <c r="D82" s="3">
        <f>CENARIO!E295</f>
      </c>
      <c r="E82" s="3">
        <f>SUM(B82:D82)</f>
      </c>
    </row>
    <row r="83" spans="1:5">
      <c r="A83" s="5" t="s">
        <v>33</v>
      </c>
      <c r="B83" s="1">
        <f>CENARIO!C295/CENARIO!C290</f>
      </c>
      <c r="C83" s="1">
        <f>CENARIO!D295/CENARIO!D290</f>
      </c>
      <c r="D83" s="1">
        <f>CENARIO!E295/CENARIO!E290</f>
      </c>
      <c r="E83" s="1">
        <f>SUM(CENARIO!C295:CENARIO!E295)/
        SUM(CENARIO!C290:
          CENARIO!E290)
        </f>
      </c>
    </row>
    <row r="85" spans="1:5">
      <c r="A85" s="6" t="s">
        <v>60</v>
      </c>
      <c r="B85" s="6"/>
      <c r="C85" s="6"/>
      <c r="D85" s="6"/>
      <c r="E85" s="6"/>
    </row>
    <row r="86" spans="1:5">
      <c r="A86" s="4" t="s">
        <v>29</v>
      </c>
      <c r="B86" s="4" t="s">
        <v>6</v>
      </c>
      <c r="C86" s="4" t="s">
        <v>7</v>
      </c>
      <c r="D86" s="4" t="s">
        <v>8</v>
      </c>
      <c r="E86" s="4" t="s">
        <v>30</v>
      </c>
    </row>
    <row r="87" spans="1:5">
      <c r="A87" s="5" t="s">
        <v>31</v>
      </c>
      <c r="B87" s="2">
        <f>CENARIO!C299</f>
      </c>
      <c r="C87" s="2">
        <f>CENARIO!D299</f>
      </c>
      <c r="D87" s="2">
        <f>CENARIO!E299</f>
      </c>
      <c r="E87" s="2">
        <f>SUM(B87:D87)</f>
      </c>
    </row>
    <row r="88" spans="1:5">
      <c r="A88" s="5" t="s">
        <v>32</v>
      </c>
      <c r="B88" s="3">
        <f>CENARIO!C316</f>
      </c>
      <c r="C88" s="3">
        <f>CENARIO!D316</f>
      </c>
      <c r="D88" s="3">
        <f>CENARIO!E316</f>
      </c>
      <c r="E88" s="3">
        <f>SUM(B88:D88)</f>
      </c>
    </row>
    <row r="89" spans="1:5">
      <c r="A89" s="5" t="s">
        <v>33</v>
      </c>
      <c r="B89" s="1">
        <f>CENARIO!C316/CENARIO!C311</f>
      </c>
      <c r="C89" s="1">
        <f>CENARIO!D316/CENARIO!D311</f>
      </c>
      <c r="D89" s="1">
        <f>CENARIO!E316/CENARIO!E311</f>
      </c>
      <c r="E89" s="1">
        <f>SUM(CENARIO!C316:CENARIO!E316)/
        SUM(CENARIO!C311:
          CENARIO!E311)
        </f>
      </c>
    </row>
    <row r="91" spans="1:5">
      <c r="A91" s="6" t="s">
        <v>62</v>
      </c>
      <c r="B91" s="6"/>
      <c r="C91" s="6"/>
      <c r="D91" s="6"/>
      <c r="E91" s="6"/>
    </row>
    <row r="92" spans="1:5">
      <c r="A92" s="4" t="s">
        <v>29</v>
      </c>
      <c r="B92" s="4" t="s">
        <v>6</v>
      </c>
      <c r="C92" s="4" t="s">
        <v>7</v>
      </c>
      <c r="D92" s="4" t="s">
        <v>8</v>
      </c>
      <c r="E92" s="4" t="s">
        <v>30</v>
      </c>
    </row>
    <row r="93" spans="1:5">
      <c r="A93" s="5" t="s">
        <v>31</v>
      </c>
      <c r="B93" s="2">
        <f>CENARIO!C320</f>
      </c>
      <c r="C93" s="2">
        <f>CENARIO!D320</f>
      </c>
      <c r="D93" s="2">
        <f>CENARIO!E320</f>
      </c>
      <c r="E93" s="2">
        <f>SUM(B93:D93)</f>
      </c>
    </row>
    <row r="94" spans="1:5">
      <c r="A94" s="5" t="s">
        <v>32</v>
      </c>
      <c r="B94" s="3">
        <f>CENARIO!C337</f>
      </c>
      <c r="C94" s="3">
        <f>CENARIO!D337</f>
      </c>
      <c r="D94" s="3">
        <f>CENARIO!E337</f>
      </c>
      <c r="E94" s="3">
        <f>SUM(B94:D94)</f>
      </c>
    </row>
    <row r="95" spans="1:5">
      <c r="A95" s="5" t="s">
        <v>33</v>
      </c>
      <c r="B95" s="1">
        <f>CENARIO!C337/CENARIO!C332</f>
      </c>
      <c r="C95" s="1">
        <f>CENARIO!D337/CENARIO!D332</f>
      </c>
      <c r="D95" s="1">
        <f>CENARIO!E337/CENARIO!E332</f>
      </c>
      <c r="E95" s="1">
        <f>SUM(CENARIO!C337:CENARIO!E337)/
        SUM(CENARIO!C332:
          CENARIO!E332)
        </f>
      </c>
    </row>
    <row r="97" spans="1:5">
      <c r="A97" s="6" t="s">
        <v>64</v>
      </c>
      <c r="B97" s="6"/>
      <c r="C97" s="6"/>
      <c r="D97" s="6"/>
      <c r="E97" s="6"/>
    </row>
    <row r="98" spans="1:5">
      <c r="A98" s="4" t="s">
        <v>29</v>
      </c>
      <c r="B98" s="4" t="s">
        <v>6</v>
      </c>
      <c r="C98" s="4" t="s">
        <v>7</v>
      </c>
      <c r="D98" s="4" t="s">
        <v>8</v>
      </c>
      <c r="E98" s="4" t="s">
        <v>30</v>
      </c>
    </row>
    <row r="99" spans="1:5">
      <c r="A99" s="5" t="s">
        <v>31</v>
      </c>
      <c r="B99" s="2">
        <f>CENARIO!C341</f>
      </c>
      <c r="C99" s="2">
        <f>CENARIO!D341</f>
      </c>
      <c r="D99" s="2">
        <f>CENARIO!E341</f>
      </c>
      <c r="E99" s="2">
        <f>SUM(B99:D99)</f>
      </c>
    </row>
    <row r="100" spans="1:5">
      <c r="A100" s="5" t="s">
        <v>32</v>
      </c>
      <c r="B100" s="3">
        <f>CENARIO!C358</f>
      </c>
      <c r="C100" s="3">
        <f>CENARIO!D358</f>
      </c>
      <c r="D100" s="3">
        <f>CENARIO!E358</f>
      </c>
      <c r="E100" s="3">
        <f>SUM(B100:D100)</f>
      </c>
    </row>
    <row r="101" spans="1:5">
      <c r="A101" s="5" t="s">
        <v>33</v>
      </c>
      <c r="B101" s="1">
        <f>CENARIO!C358/CENARIO!C353</f>
      </c>
      <c r="C101" s="1">
        <f>CENARIO!D358/CENARIO!D353</f>
      </c>
      <c r="D101" s="1">
        <f>CENARIO!E358/CENARIO!E353</f>
      </c>
      <c r="E101" s="1">
        <f>SUM(CENARIO!C358:CENARIO!E358)/
        SUM(CENARIO!C353:
          CENARIO!E353)
        </f>
      </c>
    </row>
  </sheetData>
  <mergeCells count="17">
    <mergeCell ref="A1:E1"/>
    <mergeCell ref="A7:E7"/>
    <mergeCell ref="A13:E13"/>
    <mergeCell ref="A19:E19"/>
    <mergeCell ref="A25:E25"/>
    <mergeCell ref="A31:E31"/>
    <mergeCell ref="A37:E37"/>
    <mergeCell ref="A43:E43"/>
    <mergeCell ref="A49:E49"/>
    <mergeCell ref="A55:E55"/>
    <mergeCell ref="A61:E61"/>
    <mergeCell ref="A67:E67"/>
    <mergeCell ref="A73:E73"/>
    <mergeCell ref="A79:E79"/>
    <mergeCell ref="A85:E85"/>
    <mergeCell ref="A91:E91"/>
    <mergeCell ref="A97:E97"/>
  </mergeCells>
  <pageMargins left="0.7" right="0.7" top="0.75" bottom="0.75" header="0.3" footer="0.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2020-12-22T13:57:20.591Z</dcterms:created>
  <dcterms:modified xsi:type="dcterms:W3CDTF">2020-12-22T13:57:20.591Z</dcterms:modified>
</cp:coreProperties>
</file>