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2" i="1"/>
  <c r="D12" i="1"/>
  <c r="B13" i="1"/>
  <c r="F13" i="1" s="1"/>
  <c r="C13" i="1"/>
  <c r="E13" i="1"/>
  <c r="F12" i="1"/>
  <c r="B6" i="1"/>
  <c r="B7" i="1"/>
  <c r="C14" i="1"/>
  <c r="E14" i="1"/>
  <c r="E12" i="1"/>
  <c r="C12" i="1"/>
  <c r="D13" i="1" l="1"/>
  <c r="D14" i="1" s="1"/>
  <c r="B14" i="1"/>
  <c r="B8" i="1"/>
  <c r="F14" i="1" l="1"/>
  <c r="B17" i="1" l="1"/>
  <c r="B16" i="1"/>
  <c r="B21" i="1" s="1"/>
  <c r="B22" i="1" s="1"/>
  <c r="B19" i="1" l="1"/>
  <c r="B20" i="1" s="1"/>
  <c r="B18" i="1"/>
</calcChain>
</file>

<file path=xl/sharedStrings.xml><?xml version="1.0" encoding="utf-8"?>
<sst xmlns="http://schemas.openxmlformats.org/spreadsheetml/2006/main" count="24" uniqueCount="24">
  <si>
    <t>Число устройств N</t>
  </si>
  <si>
    <t>время обслуживание</t>
  </si>
  <si>
    <t>k</t>
  </si>
  <si>
    <t>ч/м</t>
  </si>
  <si>
    <t>минут</t>
  </si>
  <si>
    <t>Интенсивность обслуживания</t>
  </si>
  <si>
    <t>клиент за минуту</t>
  </si>
  <si>
    <t>k!</t>
  </si>
  <si>
    <t>ψ^k</t>
  </si>
  <si>
    <t>n-k</t>
  </si>
  <si>
    <t>ψ^k/k!</t>
  </si>
  <si>
    <t>(n-k)/k!*ψ^k</t>
  </si>
  <si>
    <t>ИТОГ</t>
  </si>
  <si>
    <t>Р0</t>
  </si>
  <si>
    <t>РЗ</t>
  </si>
  <si>
    <t>N0</t>
  </si>
  <si>
    <t>Kn</t>
  </si>
  <si>
    <t>N3</t>
  </si>
  <si>
    <t>Кз</t>
  </si>
  <si>
    <t>L</t>
  </si>
  <si>
    <t>t ож ср</t>
  </si>
  <si>
    <t>Интенсивность входного потока  λ</t>
  </si>
  <si>
    <r>
      <t>интенсивность потока за час t</t>
    </r>
    <r>
      <rPr>
        <sz val="9"/>
        <color theme="1"/>
        <rFont val="Calibri"/>
        <family val="2"/>
        <charset val="204"/>
        <scheme val="minor"/>
      </rPr>
      <t>p</t>
    </r>
  </si>
  <si>
    <t>Интенсивность загрузки 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</si>
</sst>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Normal="100" workbookViewId="0">
      <selection activeCell="L38" sqref="L38"/>
    </sheetView>
  </sheetViews>
  <sheetFormatPr defaultRowHeight="15" x14ac:dyDescent="0.25"/>
  <cols>
    <col min="1" max="1" width="17" style="11" customWidth="1"/>
    <col min="2" max="2" width="13.42578125" customWidth="1"/>
    <col min="3" max="3" width="9.7109375" customWidth="1"/>
    <col min="4" max="4" width="10.7109375" customWidth="1"/>
    <col min="6" max="6" width="14" customWidth="1"/>
  </cols>
  <sheetData>
    <row r="1" spans="1:6" x14ac:dyDescent="0.25">
      <c r="A1" s="6"/>
      <c r="B1" s="2"/>
      <c r="C1" s="2"/>
      <c r="D1" s="5"/>
    </row>
    <row r="2" spans="1:6" x14ac:dyDescent="0.25">
      <c r="A2" s="6" t="s">
        <v>0</v>
      </c>
      <c r="B2" s="2">
        <v>1</v>
      </c>
      <c r="C2" s="2"/>
      <c r="D2" s="5"/>
    </row>
    <row r="3" spans="1:6" ht="30" x14ac:dyDescent="0.25">
      <c r="A3" s="6" t="s">
        <v>22</v>
      </c>
      <c r="B3" s="3">
        <v>90</v>
      </c>
      <c r="C3" s="6" t="s">
        <v>6</v>
      </c>
      <c r="D3" s="5"/>
    </row>
    <row r="4" spans="1:6" x14ac:dyDescent="0.25">
      <c r="A4" s="6" t="s">
        <v>1</v>
      </c>
      <c r="B4" s="2">
        <v>53</v>
      </c>
      <c r="C4" s="2" t="s">
        <v>4</v>
      </c>
      <c r="D4" s="5"/>
    </row>
    <row r="5" spans="1:6" x14ac:dyDescent="0.25">
      <c r="A5" s="7"/>
      <c r="B5" s="1"/>
      <c r="C5" s="1"/>
      <c r="D5" s="1"/>
    </row>
    <row r="6" spans="1:6" ht="45" x14ac:dyDescent="0.25">
      <c r="A6" s="6" t="s">
        <v>21</v>
      </c>
      <c r="B6" s="2">
        <f>1/B3</f>
        <v>1.1111111111111112E-2</v>
      </c>
      <c r="C6" s="2" t="s">
        <v>3</v>
      </c>
      <c r="D6" s="5"/>
    </row>
    <row r="7" spans="1:6" ht="30" x14ac:dyDescent="0.25">
      <c r="A7" s="6" t="s">
        <v>5</v>
      </c>
      <c r="B7" s="2">
        <f>1/B4</f>
        <v>1.8867924528301886E-2</v>
      </c>
      <c r="C7" s="2"/>
      <c r="D7" s="5"/>
    </row>
    <row r="8" spans="1:6" ht="30" x14ac:dyDescent="0.25">
      <c r="A8" s="6" t="s">
        <v>23</v>
      </c>
      <c r="B8" s="2">
        <f>B6*B4</f>
        <v>0.58888888888888891</v>
      </c>
      <c r="C8" s="2"/>
      <c r="D8" s="5"/>
    </row>
    <row r="9" spans="1:6" x14ac:dyDescent="0.25">
      <c r="A9" s="8"/>
    </row>
    <row r="11" spans="1:6" x14ac:dyDescent="0.25">
      <c r="A11" s="9" t="s">
        <v>2</v>
      </c>
      <c r="B11" s="4" t="s">
        <v>8</v>
      </c>
      <c r="C11" s="4" t="s">
        <v>7</v>
      </c>
      <c r="D11" s="4" t="s">
        <v>10</v>
      </c>
      <c r="E11" s="4" t="s">
        <v>9</v>
      </c>
      <c r="F11" s="4" t="s">
        <v>11</v>
      </c>
    </row>
    <row r="12" spans="1:6" x14ac:dyDescent="0.25">
      <c r="A12" s="10">
        <v>0</v>
      </c>
      <c r="B12" s="4">
        <f>B$8^A12</f>
        <v>1</v>
      </c>
      <c r="C12" s="4">
        <f>FACT(A12)</f>
        <v>1</v>
      </c>
      <c r="D12" s="4">
        <f>B12/C12</f>
        <v>1</v>
      </c>
      <c r="E12" s="4">
        <f>1-A12</f>
        <v>1</v>
      </c>
      <c r="F12" s="4">
        <f>E12/C12*B12</f>
        <v>1</v>
      </c>
    </row>
    <row r="13" spans="1:6" x14ac:dyDescent="0.25">
      <c r="A13" s="10">
        <v>1</v>
      </c>
      <c r="B13" s="4">
        <f>B$8^A13</f>
        <v>0.58888888888888891</v>
      </c>
      <c r="C13" s="4">
        <f>FACT(A13)</f>
        <v>1</v>
      </c>
      <c r="D13" s="4">
        <f>B13/C13</f>
        <v>0.58888888888888891</v>
      </c>
      <c r="E13" s="4">
        <f>1-A13</f>
        <v>0</v>
      </c>
      <c r="F13" s="4">
        <f>E13/C13*B13</f>
        <v>0</v>
      </c>
    </row>
    <row r="14" spans="1:6" x14ac:dyDescent="0.25">
      <c r="A14" s="10" t="s">
        <v>12</v>
      </c>
      <c r="B14" s="4">
        <f t="shared" ref="B14:F14" si="0">SUM(B12:B13)</f>
        <v>1.588888888888889</v>
      </c>
      <c r="C14" s="4">
        <f t="shared" si="0"/>
        <v>2</v>
      </c>
      <c r="D14" s="4">
        <f>SUM(D12:D13)</f>
        <v>1.588888888888889</v>
      </c>
      <c r="E14" s="4">
        <f t="shared" si="0"/>
        <v>1</v>
      </c>
      <c r="F14" s="4">
        <f t="shared" si="0"/>
        <v>1</v>
      </c>
    </row>
    <row r="15" spans="1:6" x14ac:dyDescent="0.25">
      <c r="A15" s="11" t="s">
        <v>13</v>
      </c>
      <c r="B15">
        <f>(B7^B2)/(1-B7/B2)+F14</f>
        <v>1.0192307692307692</v>
      </c>
    </row>
    <row r="16" spans="1:6" x14ac:dyDescent="0.25">
      <c r="A16" s="11" t="s">
        <v>14</v>
      </c>
      <c r="B16">
        <f>B6^B2*B15/(1-B6/B2)*FACT(B2)</f>
        <v>1.1452031114952462E-2</v>
      </c>
    </row>
    <row r="17" spans="1:2" x14ac:dyDescent="0.25">
      <c r="A17" s="11" t="s">
        <v>15</v>
      </c>
      <c r="B17">
        <f>B15*F14</f>
        <v>1.0192307692307692</v>
      </c>
    </row>
    <row r="18" spans="1:2" x14ac:dyDescent="0.25">
      <c r="A18" s="11" t="s">
        <v>16</v>
      </c>
      <c r="B18">
        <f>B17/1</f>
        <v>1.0192307692307692</v>
      </c>
    </row>
    <row r="19" spans="1:2" x14ac:dyDescent="0.25">
      <c r="A19" s="11" t="s">
        <v>17</v>
      </c>
      <c r="B19">
        <f>1-B17</f>
        <v>-1.9230769230769162E-2</v>
      </c>
    </row>
    <row r="20" spans="1:2" x14ac:dyDescent="0.25">
      <c r="A20" s="11" t="s">
        <v>18</v>
      </c>
      <c r="B20">
        <f>B19/1</f>
        <v>-1.9230769230769162E-2</v>
      </c>
    </row>
    <row r="21" spans="1:2" x14ac:dyDescent="0.25">
      <c r="A21" s="11" t="s">
        <v>19</v>
      </c>
      <c r="B21">
        <f>B6*B16/(1-B6/B2)^2*B2</f>
        <v>1.3012028788609035E-4</v>
      </c>
    </row>
    <row r="22" spans="1:2" x14ac:dyDescent="0.25">
      <c r="A22" s="11" t="s">
        <v>20</v>
      </c>
      <c r="B22">
        <f>B21*B4</f>
        <v>6.8963752579627889E-3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2023-11-09T15:12:01Z</dcterms:modified>
</cp:coreProperties>
</file>